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4"/>
  <workbookPr filterPrivacy="1" defaultThemeVersion="124226"/>
  <xr:revisionPtr revIDLastSave="0" documentId="13_ncr:1_{CB6BC049-BF9E-41E3-96CC-3087BD3748AE}" xr6:coauthVersionLast="47" xr6:coauthVersionMax="47" xr10:uidLastSave="{00000000-0000-0000-0000-000000000000}"/>
  <bookViews>
    <workbookView xWindow="5916" yWindow="180" windowWidth="18108" windowHeight="16284" firstSheet="49" activeTab="57" xr2:uid="{00000000-000D-0000-FFFF-FFFF00000000}"/>
  </bookViews>
  <sheets>
    <sheet name="31ТВ" sheetId="6" r:id="rId1"/>
    <sheet name="32ТВ" sheetId="7" r:id="rId2"/>
    <sheet name="31К" sheetId="13" r:id="rId3"/>
    <sheet name="32К" sheetId="14" r:id="rId4"/>
    <sheet name="01ТДК" sheetId="23" r:id="rId5"/>
    <sheet name="02ТДК" sheetId="62" r:id="rId6"/>
    <sheet name="23ТДК" sheetId="74" r:id="rId7"/>
    <sheet name="24ТДК" sheetId="77" r:id="rId8"/>
    <sheet name="21ТДТВ" sheetId="76" r:id="rId9"/>
    <sheet name="22ТДТВ" sheetId="75" r:id="rId10"/>
    <sheet name="011ТГГ" sheetId="36" r:id="rId11"/>
    <sheet name="012ТГТ" sheetId="63" r:id="rId12"/>
    <sheet name="021ТГГ" sheetId="20" r:id="rId13"/>
    <sheet name="022ТГГ" sheetId="64" r:id="rId14"/>
    <sheet name="23ТГГ" sheetId="65" r:id="rId15"/>
    <sheet name="24ТГГ" sheetId="66" r:id="rId16"/>
    <sheet name="21ТГТ" sheetId="34" r:id="rId17"/>
    <sheet name="22ТГТ" sheetId="35" r:id="rId18"/>
    <sheet name="31ТГТ" sheetId="69" r:id="rId19"/>
    <sheet name="32ТГТ" sheetId="68" r:id="rId20"/>
    <sheet name="33ТГГ" sheetId="67" r:id="rId21"/>
    <sheet name="41ГД" sheetId="71" r:id="rId22"/>
    <sheet name="42ГД" sheetId="70" r:id="rId23"/>
    <sheet name="3Б" sheetId="53" r:id="rId24"/>
    <sheet name="2Б" sheetId="25" r:id="rId25"/>
    <sheet name="3Д" sheetId="10" r:id="rId26"/>
    <sheet name="2Д" sheetId="28" r:id="rId27"/>
    <sheet name="31Л" sheetId="11" r:id="rId28"/>
    <sheet name="32Л" sheetId="72" r:id="rId29"/>
    <sheet name="21Л" sheetId="24" r:id="rId30"/>
    <sheet name="22Л" sheetId="55" r:id="rId31"/>
    <sheet name="01Л" sheetId="73" r:id="rId32"/>
    <sheet name="41ПК" sheetId="57" r:id="rId33"/>
    <sheet name="42ПК" sheetId="56" r:id="rId34"/>
    <sheet name="31ПК" sheetId="15" r:id="rId35"/>
    <sheet name="32ПК" sheetId="16" r:id="rId36"/>
    <sheet name="33ПК" sheetId="58" r:id="rId37"/>
    <sheet name="21ПК" sheetId="29" r:id="rId38"/>
    <sheet name="22ПК" sheetId="30" r:id="rId39"/>
    <sheet name="23ПК" sheetId="31" r:id="rId40"/>
    <sheet name="02С" sheetId="18" r:id="rId41"/>
    <sheet name="02Ф" sheetId="19" r:id="rId42"/>
    <sheet name="1Б" sheetId="48" r:id="rId43"/>
    <sheet name="1Д" sheetId="51" r:id="rId44"/>
    <sheet name="11ПК" sheetId="41" r:id="rId45"/>
    <sheet name="12ПК" sheetId="42" r:id="rId46"/>
    <sheet name="13ПК" sheetId="43" r:id="rId47"/>
    <sheet name="11ТДТВ" sheetId="44" r:id="rId48"/>
    <sheet name="12ТДТВ" sheetId="45" r:id="rId49"/>
    <sheet name="13ТДК" sheetId="39" r:id="rId50"/>
    <sheet name="11ТГ" sheetId="46" r:id="rId51"/>
    <sheet name="12ТГ" sheetId="47" r:id="rId52"/>
    <sheet name="13ТГГ" sheetId="52" r:id="rId53"/>
    <sheet name="14ТГГ" sheetId="60" r:id="rId54"/>
    <sheet name="11Л" sheetId="49" r:id="rId55"/>
    <sheet name="12Л" sheetId="50" r:id="rId56"/>
    <sheet name="13Л" sheetId="61" r:id="rId57"/>
    <sheet name="1ЖКХ" sheetId="79" r:id="rId58"/>
    <sheet name="10ЖКХ" sheetId="80" r:id="rId59"/>
    <sheet name="1СВ" sheetId="81" r:id="rId60"/>
    <sheet name="116СВ" sheetId="82" r:id="rId61"/>
    <sheet name="1ОИС" sheetId="83" r:id="rId62"/>
    <sheet name="2ОИС" sheetId="84" r:id="rId63"/>
    <sheet name="1НКС" sheetId="85" r:id="rId64"/>
    <sheet name="2НКС" sheetId="86" r:id="rId65"/>
    <sheet name="1МОДС" sheetId="87" r:id="rId66"/>
    <sheet name="5МОД" sheetId="88" r:id="rId67"/>
    <sheet name="1МОДО" sheetId="89" r:id="rId68"/>
    <sheet name="6МОД" sheetId="90" r:id="rId69"/>
    <sheet name="1МСП" sheetId="91" r:id="rId70"/>
    <sheet name="Лист1" sheetId="78" r:id="rId71"/>
  </sheets>
  <definedNames>
    <definedName name="_ftn1" localSheetId="27">'31Л'!#REF!</definedName>
    <definedName name="_ftnref1" localSheetId="27">'31Л'!#REF!</definedName>
  </definedNames>
  <calcPr calcId="191029"/>
  <extLs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P64" i="91" l="1"/>
  <c r="P63" i="91"/>
  <c r="P62" i="91"/>
  <c r="P61" i="91"/>
  <c r="P60" i="91"/>
  <c r="P59" i="91"/>
  <c r="P58" i="91"/>
  <c r="P57" i="91"/>
  <c r="P56" i="91"/>
  <c r="P55" i="91"/>
  <c r="P54" i="91"/>
  <c r="P53" i="91"/>
  <c r="P52" i="91"/>
  <c r="P51" i="91"/>
  <c r="P50" i="91"/>
  <c r="P49" i="91"/>
  <c r="P48" i="91"/>
  <c r="P47" i="91"/>
  <c r="P46" i="91"/>
  <c r="P45" i="91"/>
  <c r="P44" i="91"/>
  <c r="P43" i="91"/>
  <c r="P42" i="91"/>
  <c r="P41" i="91"/>
  <c r="P40" i="91"/>
  <c r="P39" i="91"/>
  <c r="P38" i="91"/>
  <c r="P37" i="91"/>
  <c r="P36" i="91"/>
  <c r="P35" i="91"/>
  <c r="P34" i="91"/>
  <c r="P33" i="91"/>
  <c r="P32" i="91"/>
  <c r="P31" i="91"/>
  <c r="P30" i="91"/>
  <c r="P29" i="91"/>
  <c r="P28" i="91"/>
  <c r="P27" i="91"/>
  <c r="P26" i="91"/>
  <c r="P25" i="91"/>
  <c r="P24" i="91"/>
  <c r="P23" i="91"/>
  <c r="P22" i="91"/>
  <c r="P21" i="91"/>
  <c r="P20" i="91"/>
  <c r="P18" i="91"/>
  <c r="P16" i="91"/>
  <c r="P15" i="91"/>
  <c r="P14" i="91"/>
  <c r="P13" i="91"/>
  <c r="P12" i="91"/>
  <c r="P11" i="91"/>
  <c r="P10" i="91"/>
  <c r="P9" i="91"/>
  <c r="P8" i="91"/>
  <c r="F44" i="90"/>
  <c r="K43" i="90"/>
  <c r="K42" i="90"/>
  <c r="K41" i="90"/>
  <c r="K40" i="90"/>
  <c r="K39" i="90"/>
  <c r="K38" i="90"/>
  <c r="K37" i="90"/>
  <c r="K36" i="90"/>
  <c r="J35" i="90"/>
  <c r="K35" i="90" s="1"/>
  <c r="K34" i="90"/>
  <c r="K33" i="90"/>
  <c r="K32" i="90"/>
  <c r="K31" i="90"/>
  <c r="K30" i="90"/>
  <c r="K29" i="90"/>
  <c r="K28" i="90"/>
  <c r="H28" i="90"/>
  <c r="G28" i="90"/>
  <c r="F28" i="90"/>
  <c r="K27" i="90"/>
  <c r="K26" i="90"/>
  <c r="K25" i="90"/>
  <c r="K24" i="90"/>
  <c r="K23" i="90"/>
  <c r="K22" i="90"/>
  <c r="K21" i="90"/>
  <c r="K20" i="90"/>
  <c r="K19" i="90"/>
  <c r="F19" i="90"/>
  <c r="K18" i="90"/>
  <c r="F18" i="90"/>
  <c r="K17" i="90"/>
  <c r="F17" i="90"/>
  <c r="K16" i="90"/>
  <c r="F16" i="90"/>
  <c r="K15" i="90"/>
  <c r="F15" i="90"/>
  <c r="K14" i="90"/>
  <c r="F14" i="90"/>
  <c r="K13" i="90"/>
  <c r="F13" i="90"/>
  <c r="K12" i="90"/>
  <c r="F12" i="90"/>
  <c r="K11" i="90"/>
  <c r="F11" i="90"/>
  <c r="K10" i="90"/>
  <c r="F10" i="90"/>
  <c r="K9" i="90"/>
  <c r="F9" i="90"/>
  <c r="K8" i="90"/>
  <c r="F8" i="90"/>
  <c r="K7" i="90"/>
  <c r="F7" i="90"/>
  <c r="J6" i="90"/>
  <c r="J44" i="90" s="1"/>
  <c r="I6" i="90"/>
  <c r="I44" i="90" s="1"/>
  <c r="H6" i="90"/>
  <c r="H44" i="90" s="1"/>
  <c r="G6" i="90"/>
  <c r="G44" i="90" s="1"/>
  <c r="J5" i="90"/>
  <c r="I5" i="90"/>
  <c r="K5" i="90" s="1"/>
  <c r="H5" i="90"/>
  <c r="G5" i="90"/>
  <c r="F45" i="89"/>
  <c r="K44" i="89"/>
  <c r="K43" i="89"/>
  <c r="K42" i="89"/>
  <c r="K41" i="89"/>
  <c r="I40" i="89"/>
  <c r="K40" i="89" s="1"/>
  <c r="K39" i="89"/>
  <c r="K38" i="89"/>
  <c r="K37" i="89"/>
  <c r="K36" i="89"/>
  <c r="K35" i="89"/>
  <c r="K34" i="89"/>
  <c r="K33" i="89"/>
  <c r="K32" i="89"/>
  <c r="K31" i="89"/>
  <c r="K30" i="89"/>
  <c r="I29" i="89"/>
  <c r="K29" i="89" s="1"/>
  <c r="H29" i="89"/>
  <c r="G29" i="89"/>
  <c r="F29" i="89"/>
  <c r="K28" i="89"/>
  <c r="K27" i="89"/>
  <c r="K26" i="89"/>
  <c r="K25" i="89"/>
  <c r="K24" i="89"/>
  <c r="K23" i="89"/>
  <c r="K22" i="89"/>
  <c r="K20" i="89"/>
  <c r="K19" i="89"/>
  <c r="F19" i="89"/>
  <c r="K18" i="89"/>
  <c r="F18" i="89"/>
  <c r="K17" i="89"/>
  <c r="F17" i="89"/>
  <c r="K16" i="89"/>
  <c r="F16" i="89"/>
  <c r="K15" i="89"/>
  <c r="F15" i="89"/>
  <c r="K14" i="89"/>
  <c r="F14" i="89"/>
  <c r="K13" i="89"/>
  <c r="F13" i="89"/>
  <c r="K12" i="89"/>
  <c r="F12" i="89"/>
  <c r="K11" i="89"/>
  <c r="F11" i="89"/>
  <c r="K10" i="89"/>
  <c r="F10" i="89"/>
  <c r="K9" i="89"/>
  <c r="F9" i="89"/>
  <c r="K8" i="89"/>
  <c r="F8" i="89"/>
  <c r="K7" i="89"/>
  <c r="F7" i="89"/>
  <c r="J6" i="89"/>
  <c r="J45" i="89" s="1"/>
  <c r="I6" i="89"/>
  <c r="K6" i="89" s="1"/>
  <c r="H6" i="89"/>
  <c r="H45" i="89" s="1"/>
  <c r="G6" i="89"/>
  <c r="G45" i="89" s="1"/>
  <c r="J5" i="89"/>
  <c r="I5" i="89"/>
  <c r="K5" i="89" s="1"/>
  <c r="H5" i="89"/>
  <c r="G5" i="89"/>
  <c r="F44" i="88"/>
  <c r="K43" i="88"/>
  <c r="K42" i="88"/>
  <c r="K41" i="88"/>
  <c r="K40" i="88"/>
  <c r="K39" i="88"/>
  <c r="K38" i="88"/>
  <c r="K37" i="88"/>
  <c r="K36" i="88"/>
  <c r="J35" i="88"/>
  <c r="I35" i="88"/>
  <c r="K35" i="88" s="1"/>
  <c r="H35" i="88"/>
  <c r="G35" i="88"/>
  <c r="F35" i="88"/>
  <c r="J34" i="88"/>
  <c r="I34" i="88"/>
  <c r="K34" i="88" s="1"/>
  <c r="H34" i="88"/>
  <c r="G34" i="88"/>
  <c r="F34" i="88"/>
  <c r="K33" i="88"/>
  <c r="K32" i="88"/>
  <c r="K31" i="88"/>
  <c r="K30" i="88"/>
  <c r="K29" i="88"/>
  <c r="K28" i="88"/>
  <c r="K27" i="88"/>
  <c r="K26" i="88"/>
  <c r="K25" i="88"/>
  <c r="K24" i="88"/>
  <c r="K23" i="88"/>
  <c r="K22" i="88"/>
  <c r="G22" i="88"/>
  <c r="K21" i="88"/>
  <c r="K20" i="88"/>
  <c r="K19" i="88"/>
  <c r="F19" i="88"/>
  <c r="K18" i="88"/>
  <c r="F18" i="88"/>
  <c r="K17" i="88"/>
  <c r="F17" i="88"/>
  <c r="K16" i="88"/>
  <c r="F16" i="88"/>
  <c r="K15" i="88"/>
  <c r="F15" i="88"/>
  <c r="K14" i="88"/>
  <c r="F14" i="88"/>
  <c r="K13" i="88"/>
  <c r="F13" i="88"/>
  <c r="K12" i="88"/>
  <c r="F12" i="88"/>
  <c r="K11" i="88"/>
  <c r="F11" i="88"/>
  <c r="K10" i="88"/>
  <c r="F10" i="88"/>
  <c r="K9" i="88"/>
  <c r="F9" i="88"/>
  <c r="K8" i="88"/>
  <c r="F8" i="88"/>
  <c r="K7" i="88"/>
  <c r="F7" i="88"/>
  <c r="J6" i="88"/>
  <c r="J44" i="88" s="1"/>
  <c r="I6" i="88"/>
  <c r="I44" i="88" s="1"/>
  <c r="H6" i="88"/>
  <c r="H44" i="88" s="1"/>
  <c r="G6" i="88"/>
  <c r="G44" i="88" s="1"/>
  <c r="J5" i="88"/>
  <c r="I5" i="88"/>
  <c r="K5" i="88" s="1"/>
  <c r="H5" i="88"/>
  <c r="G5" i="88"/>
  <c r="K44" i="87"/>
  <c r="K43" i="87"/>
  <c r="K42" i="87"/>
  <c r="K41" i="87"/>
  <c r="K40" i="87"/>
  <c r="I40" i="87"/>
  <c r="K39" i="87"/>
  <c r="K38" i="87"/>
  <c r="K37" i="87"/>
  <c r="J36" i="87"/>
  <c r="I36" i="87"/>
  <c r="K36" i="87" s="1"/>
  <c r="H36" i="87"/>
  <c r="G36" i="87"/>
  <c r="J35" i="87"/>
  <c r="I35" i="87"/>
  <c r="K35" i="87" s="1"/>
  <c r="H35" i="87"/>
  <c r="G35" i="87"/>
  <c r="K34" i="87"/>
  <c r="F34" i="87"/>
  <c r="K33" i="87"/>
  <c r="F33" i="87"/>
  <c r="K32" i="87"/>
  <c r="F32" i="87"/>
  <c r="K31" i="87"/>
  <c r="F31" i="87"/>
  <c r="K30" i="87"/>
  <c r="F30" i="87"/>
  <c r="K29" i="87"/>
  <c r="F29" i="87"/>
  <c r="K28" i="87"/>
  <c r="F28" i="87"/>
  <c r="K27" i="87"/>
  <c r="F27" i="87"/>
  <c r="K26" i="87"/>
  <c r="F26" i="87"/>
  <c r="K25" i="87"/>
  <c r="F25" i="87"/>
  <c r="K24" i="87"/>
  <c r="F24" i="87"/>
  <c r="K23" i="87"/>
  <c r="G23" i="87"/>
  <c r="K22" i="87"/>
  <c r="K20" i="87"/>
  <c r="K19" i="87"/>
  <c r="F19" i="87"/>
  <c r="K18" i="87"/>
  <c r="F18" i="87"/>
  <c r="K17" i="87"/>
  <c r="F17" i="87"/>
  <c r="K16" i="87"/>
  <c r="F16" i="87"/>
  <c r="K15" i="87"/>
  <c r="F15" i="87"/>
  <c r="K14" i="87"/>
  <c r="F14" i="87"/>
  <c r="K13" i="87"/>
  <c r="F13" i="87"/>
  <c r="K12" i="87"/>
  <c r="F12" i="87"/>
  <c r="K11" i="87"/>
  <c r="F11" i="87"/>
  <c r="K10" i="87"/>
  <c r="F10" i="87"/>
  <c r="K9" i="87"/>
  <c r="F9" i="87"/>
  <c r="K8" i="87"/>
  <c r="F8" i="87"/>
  <c r="K7" i="87"/>
  <c r="F7" i="87"/>
  <c r="J6" i="87"/>
  <c r="J45" i="87" s="1"/>
  <c r="I6" i="87"/>
  <c r="I45" i="87" s="1"/>
  <c r="K45" i="87" s="1"/>
  <c r="H6" i="87"/>
  <c r="H45" i="87" s="1"/>
  <c r="G6" i="87"/>
  <c r="G45" i="87" s="1"/>
  <c r="I5" i="87"/>
  <c r="G5" i="87"/>
  <c r="F5" i="87"/>
  <c r="J45" i="86"/>
  <c r="I45" i="86"/>
  <c r="K45" i="86" s="1"/>
  <c r="K44" i="86"/>
  <c r="K43" i="86"/>
  <c r="K42" i="86"/>
  <c r="K41" i="86"/>
  <c r="K40" i="86"/>
  <c r="K39" i="86"/>
  <c r="K38" i="86"/>
  <c r="K37" i="86"/>
  <c r="K36" i="86"/>
  <c r="K35" i="86"/>
  <c r="K34" i="86"/>
  <c r="K33" i="86"/>
  <c r="J32" i="86"/>
  <c r="K32" i="86" s="1"/>
  <c r="K31" i="86"/>
  <c r="K30" i="86"/>
  <c r="K29" i="86"/>
  <c r="K28" i="86"/>
  <c r="K27" i="86"/>
  <c r="K26" i="86"/>
  <c r="K25" i="86"/>
  <c r="K24" i="86"/>
  <c r="F24" i="86"/>
  <c r="K23" i="86"/>
  <c r="F23" i="86"/>
  <c r="K22" i="86"/>
  <c r="K21" i="86"/>
  <c r="F21" i="86"/>
  <c r="F45" i="86" s="1"/>
  <c r="K20" i="86"/>
  <c r="K19" i="86"/>
  <c r="F19" i="86"/>
  <c r="K18" i="86"/>
  <c r="F18" i="86"/>
  <c r="K17" i="86"/>
  <c r="F17" i="86"/>
  <c r="K16" i="86"/>
  <c r="F16" i="86"/>
  <c r="K15" i="86"/>
  <c r="F15" i="86"/>
  <c r="K14" i="86"/>
  <c r="F14" i="86"/>
  <c r="K13" i="86"/>
  <c r="F13" i="86"/>
  <c r="K12" i="86"/>
  <c r="F12" i="86"/>
  <c r="K11" i="86"/>
  <c r="F11" i="86"/>
  <c r="K10" i="86"/>
  <c r="F10" i="86"/>
  <c r="K9" i="86"/>
  <c r="F9" i="86"/>
  <c r="K8" i="86"/>
  <c r="F8" i="86"/>
  <c r="K7" i="86"/>
  <c r="F7" i="86"/>
  <c r="K6" i="86"/>
  <c r="H6" i="86"/>
  <c r="H45" i="86" s="1"/>
  <c r="G6" i="86"/>
  <c r="G45" i="86" s="1"/>
  <c r="K5" i="86"/>
  <c r="H5" i="86"/>
  <c r="G5" i="86"/>
  <c r="I46" i="85"/>
  <c r="K46" i="85" s="1"/>
  <c r="F46" i="85"/>
  <c r="K45" i="85"/>
  <c r="K44" i="85"/>
  <c r="K43" i="85"/>
  <c r="K42" i="85"/>
  <c r="K41" i="85"/>
  <c r="K40" i="85"/>
  <c r="K39" i="85"/>
  <c r="K38" i="85"/>
  <c r="K37" i="85"/>
  <c r="I37" i="85"/>
  <c r="K36" i="85"/>
  <c r="K35" i="85"/>
  <c r="K34" i="85"/>
  <c r="K33" i="85"/>
  <c r="K32" i="85"/>
  <c r="J32" i="85"/>
  <c r="K31" i="85"/>
  <c r="K30" i="85"/>
  <c r="K29" i="85"/>
  <c r="K28" i="85"/>
  <c r="K27" i="85"/>
  <c r="K26" i="85"/>
  <c r="K25" i="85"/>
  <c r="F25" i="85"/>
  <c r="K24" i="85"/>
  <c r="F24" i="85"/>
  <c r="J23" i="85"/>
  <c r="K23" i="85" s="1"/>
  <c r="K22" i="85"/>
  <c r="K20" i="85"/>
  <c r="K19" i="85"/>
  <c r="F19" i="85"/>
  <c r="K18" i="85"/>
  <c r="F18" i="85"/>
  <c r="K17" i="85"/>
  <c r="F17" i="85"/>
  <c r="K16" i="85"/>
  <c r="F16" i="85"/>
  <c r="K15" i="85"/>
  <c r="F15" i="85"/>
  <c r="K14" i="85"/>
  <c r="F14" i="85"/>
  <c r="K13" i="85"/>
  <c r="F13" i="85"/>
  <c r="K12" i="85"/>
  <c r="F12" i="85"/>
  <c r="K11" i="85"/>
  <c r="F11" i="85"/>
  <c r="K10" i="85"/>
  <c r="F10" i="85"/>
  <c r="K9" i="85"/>
  <c r="F9" i="85"/>
  <c r="K8" i="85"/>
  <c r="F8" i="85"/>
  <c r="K7" i="85"/>
  <c r="F7" i="85"/>
  <c r="J6" i="85"/>
  <c r="K6" i="85" s="1"/>
  <c r="H6" i="85"/>
  <c r="H46" i="85" s="1"/>
  <c r="G6" i="85"/>
  <c r="G46" i="85" s="1"/>
  <c r="J5" i="85"/>
  <c r="K5" i="85" s="1"/>
  <c r="H5" i="85"/>
  <c r="G5" i="85"/>
  <c r="J44" i="84"/>
  <c r="K43" i="84"/>
  <c r="K42" i="84"/>
  <c r="K41" i="84"/>
  <c r="K40" i="84"/>
  <c r="K39" i="84"/>
  <c r="K38" i="84"/>
  <c r="K37" i="84"/>
  <c r="K36" i="84"/>
  <c r="K35" i="84"/>
  <c r="K34" i="84"/>
  <c r="K33" i="84"/>
  <c r="K32" i="84"/>
  <c r="K31" i="84"/>
  <c r="K30" i="84"/>
  <c r="K29" i="84"/>
  <c r="F29" i="84"/>
  <c r="K28" i="84"/>
  <c r="K27" i="84"/>
  <c r="K26" i="84"/>
  <c r="K25" i="84"/>
  <c r="K24" i="84"/>
  <c r="F24" i="84"/>
  <c r="K23" i="84"/>
  <c r="F23" i="84"/>
  <c r="K22" i="84"/>
  <c r="K21" i="84"/>
  <c r="F21" i="84"/>
  <c r="F44" i="84" s="1"/>
  <c r="K20" i="84"/>
  <c r="K19" i="84"/>
  <c r="F19" i="84"/>
  <c r="K18" i="84"/>
  <c r="F18" i="84"/>
  <c r="K17" i="84"/>
  <c r="F17" i="84"/>
  <c r="K16" i="84"/>
  <c r="F16" i="84"/>
  <c r="K15" i="84"/>
  <c r="F15" i="84"/>
  <c r="K14" i="84"/>
  <c r="F14" i="84"/>
  <c r="K13" i="84"/>
  <c r="F13" i="84"/>
  <c r="K12" i="84"/>
  <c r="F12" i="84"/>
  <c r="K11" i="84"/>
  <c r="F11" i="84"/>
  <c r="K10" i="84"/>
  <c r="F10" i="84"/>
  <c r="K9" i="84"/>
  <c r="F9" i="84"/>
  <c r="K8" i="84"/>
  <c r="F8" i="84"/>
  <c r="K7" i="84"/>
  <c r="F7" i="84"/>
  <c r="I6" i="84"/>
  <c r="I44" i="84" s="1"/>
  <c r="K44" i="84" s="1"/>
  <c r="H6" i="84"/>
  <c r="H44" i="84" s="1"/>
  <c r="G6" i="84"/>
  <c r="G44" i="84" s="1"/>
  <c r="I5" i="84"/>
  <c r="K5" i="84" s="1"/>
  <c r="H5" i="84"/>
  <c r="G5" i="84"/>
  <c r="J46" i="83"/>
  <c r="K45" i="83"/>
  <c r="K44" i="83"/>
  <c r="K43" i="83"/>
  <c r="K42" i="83"/>
  <c r="K41" i="83"/>
  <c r="I40" i="83"/>
  <c r="K40" i="83" s="1"/>
  <c r="K39" i="83"/>
  <c r="K38" i="83"/>
  <c r="K37" i="83"/>
  <c r="K36" i="83"/>
  <c r="K35" i="83"/>
  <c r="K34" i="83"/>
  <c r="K33" i="83"/>
  <c r="K32" i="83"/>
  <c r="K31" i="83"/>
  <c r="K30" i="83"/>
  <c r="K29" i="83"/>
  <c r="K28" i="83"/>
  <c r="K27" i="83"/>
  <c r="K26" i="83"/>
  <c r="F26" i="83"/>
  <c r="K25" i="83"/>
  <c r="F25" i="83"/>
  <c r="J24" i="83"/>
  <c r="K24" i="83" s="1"/>
  <c r="K23" i="83"/>
  <c r="F23" i="83"/>
  <c r="F46" i="83" s="1"/>
  <c r="K22" i="83"/>
  <c r="K20" i="83"/>
  <c r="K19" i="83"/>
  <c r="F19" i="83"/>
  <c r="K18" i="83"/>
  <c r="F18" i="83"/>
  <c r="K17" i="83"/>
  <c r="F17" i="83"/>
  <c r="K16" i="83"/>
  <c r="F16" i="83"/>
  <c r="K15" i="83"/>
  <c r="F15" i="83"/>
  <c r="K14" i="83"/>
  <c r="F14" i="83"/>
  <c r="K13" i="83"/>
  <c r="F13" i="83"/>
  <c r="K12" i="83"/>
  <c r="F12" i="83"/>
  <c r="K11" i="83"/>
  <c r="F11" i="83"/>
  <c r="K10" i="83"/>
  <c r="F10" i="83"/>
  <c r="K9" i="83"/>
  <c r="F9" i="83"/>
  <c r="K8" i="83"/>
  <c r="F8" i="83"/>
  <c r="K7" i="83"/>
  <c r="F7" i="83"/>
  <c r="I6" i="83"/>
  <c r="I46" i="83" s="1"/>
  <c r="K46" i="83" s="1"/>
  <c r="H6" i="83"/>
  <c r="H46" i="83" s="1"/>
  <c r="G6" i="83"/>
  <c r="G46" i="83" s="1"/>
  <c r="I5" i="83"/>
  <c r="K5" i="83" s="1"/>
  <c r="H5" i="83"/>
  <c r="G5" i="83"/>
  <c r="K52" i="82"/>
  <c r="K51" i="82"/>
  <c r="K50" i="82"/>
  <c r="K49" i="82"/>
  <c r="K48" i="82"/>
  <c r="K47" i="82"/>
  <c r="K46" i="82"/>
  <c r="K45" i="82"/>
  <c r="K44" i="82"/>
  <c r="K43" i="82"/>
  <c r="K42" i="82"/>
  <c r="K41" i="82"/>
  <c r="K40" i="82"/>
  <c r="K39" i="82"/>
  <c r="K38" i="82"/>
  <c r="K37" i="82"/>
  <c r="K36" i="82"/>
  <c r="K35" i="82"/>
  <c r="K34" i="82"/>
  <c r="K33" i="82"/>
  <c r="K32" i="82"/>
  <c r="K31" i="82"/>
  <c r="K30" i="82"/>
  <c r="H29" i="82"/>
  <c r="F29" i="82"/>
  <c r="K20" i="82"/>
  <c r="K19" i="82"/>
  <c r="F19" i="82"/>
  <c r="K18" i="82"/>
  <c r="F18" i="82"/>
  <c r="K17" i="82"/>
  <c r="F17" i="82"/>
  <c r="K16" i="82"/>
  <c r="F16" i="82"/>
  <c r="K15" i="82"/>
  <c r="F15" i="82"/>
  <c r="K14" i="82"/>
  <c r="F14" i="82"/>
  <c r="K13" i="82"/>
  <c r="F13" i="82"/>
  <c r="K12" i="82"/>
  <c r="F12" i="82"/>
  <c r="K11" i="82"/>
  <c r="F11" i="82"/>
  <c r="K10" i="82"/>
  <c r="F10" i="82"/>
  <c r="K9" i="82"/>
  <c r="F9" i="82"/>
  <c r="K8" i="82"/>
  <c r="F8" i="82"/>
  <c r="K7" i="82"/>
  <c r="F7" i="82"/>
  <c r="K6" i="82"/>
  <c r="K5" i="82"/>
  <c r="J53" i="81"/>
  <c r="I53" i="81"/>
  <c r="K53" i="81" s="1"/>
  <c r="H53" i="81"/>
  <c r="G53" i="81"/>
  <c r="K52" i="81"/>
  <c r="K51" i="81"/>
  <c r="K50" i="81"/>
  <c r="K49" i="81"/>
  <c r="K48" i="81"/>
  <c r="K47" i="81"/>
  <c r="K46" i="81"/>
  <c r="K45" i="81"/>
  <c r="K44" i="81"/>
  <c r="K43" i="81"/>
  <c r="K42" i="81"/>
  <c r="K41" i="81"/>
  <c r="K40" i="81"/>
  <c r="K39" i="81"/>
  <c r="K38" i="81"/>
  <c r="K37" i="81"/>
  <c r="K36" i="81"/>
  <c r="K35" i="81"/>
  <c r="K34" i="81"/>
  <c r="K33" i="81"/>
  <c r="K32" i="81"/>
  <c r="K31" i="81"/>
  <c r="K30" i="81"/>
  <c r="K29" i="81"/>
  <c r="H29" i="81"/>
  <c r="F29" i="81"/>
  <c r="K22" i="81"/>
  <c r="K20" i="81"/>
  <c r="K19" i="81"/>
  <c r="F19" i="81"/>
  <c r="K18" i="81"/>
  <c r="F18" i="81"/>
  <c r="K17" i="81"/>
  <c r="F17" i="81"/>
  <c r="K16" i="81"/>
  <c r="F16" i="81"/>
  <c r="K15" i="81"/>
  <c r="F15" i="81"/>
  <c r="K14" i="81"/>
  <c r="F14" i="81"/>
  <c r="K13" i="81"/>
  <c r="F13" i="81"/>
  <c r="K12" i="81"/>
  <c r="F12" i="81"/>
  <c r="K11" i="81"/>
  <c r="F11" i="81"/>
  <c r="K10" i="81"/>
  <c r="F10" i="81"/>
  <c r="K9" i="81"/>
  <c r="F9" i="81"/>
  <c r="K8" i="81"/>
  <c r="F8" i="81"/>
  <c r="K7" i="81"/>
  <c r="F7" i="81"/>
  <c r="K6" i="81"/>
  <c r="K5" i="81"/>
  <c r="F43" i="80"/>
  <c r="K42" i="80"/>
  <c r="K41" i="80"/>
  <c r="K40" i="80"/>
  <c r="K39" i="80"/>
  <c r="K38" i="80"/>
  <c r="J37" i="80"/>
  <c r="I37" i="80"/>
  <c r="K37" i="80" s="1"/>
  <c r="H37" i="80"/>
  <c r="G37" i="80"/>
  <c r="G32" i="80" s="1"/>
  <c r="F37" i="80"/>
  <c r="K36" i="80"/>
  <c r="K35" i="80"/>
  <c r="K34" i="80"/>
  <c r="J33" i="80"/>
  <c r="I33" i="80"/>
  <c r="K33" i="80" s="1"/>
  <c r="H33" i="80"/>
  <c r="G33" i="80"/>
  <c r="F33" i="80"/>
  <c r="J32" i="80"/>
  <c r="H32" i="80"/>
  <c r="F32" i="80"/>
  <c r="K31" i="80"/>
  <c r="F31" i="80"/>
  <c r="K30" i="80"/>
  <c r="F30" i="80"/>
  <c r="J29" i="80"/>
  <c r="K29" i="80" s="1"/>
  <c r="H29" i="80"/>
  <c r="G29" i="80"/>
  <c r="F29" i="80" s="1"/>
  <c r="K28" i="80"/>
  <c r="K27" i="80"/>
  <c r="K26" i="80"/>
  <c r="K25" i="80"/>
  <c r="K24" i="80"/>
  <c r="F24" i="80"/>
  <c r="K23" i="80"/>
  <c r="F23" i="80"/>
  <c r="J22" i="80"/>
  <c r="I22" i="80"/>
  <c r="K22" i="80" s="1"/>
  <c r="H22" i="80"/>
  <c r="G22" i="80"/>
  <c r="J21" i="80"/>
  <c r="J43" i="80" s="1"/>
  <c r="H21" i="80"/>
  <c r="H43" i="80" s="1"/>
  <c r="K20" i="80"/>
  <c r="K19" i="80"/>
  <c r="F19" i="80"/>
  <c r="K18" i="80"/>
  <c r="F18" i="80"/>
  <c r="K17" i="80"/>
  <c r="F17" i="80"/>
  <c r="K16" i="80"/>
  <c r="F16" i="80"/>
  <c r="K15" i="80"/>
  <c r="F15" i="80"/>
  <c r="K14" i="80"/>
  <c r="F14" i="80"/>
  <c r="K13" i="80"/>
  <c r="F13" i="80"/>
  <c r="K12" i="80"/>
  <c r="F12" i="80"/>
  <c r="K11" i="80"/>
  <c r="F11" i="80"/>
  <c r="K10" i="80"/>
  <c r="F10" i="80"/>
  <c r="K9" i="80"/>
  <c r="F9" i="80"/>
  <c r="K8" i="80"/>
  <c r="F8" i="80"/>
  <c r="K7" i="80"/>
  <c r="F7" i="80"/>
  <c r="J6" i="80"/>
  <c r="J5" i="80" s="1"/>
  <c r="I6" i="80"/>
  <c r="K6" i="80" s="1"/>
  <c r="H6" i="80"/>
  <c r="H5" i="80" s="1"/>
  <c r="G6" i="80"/>
  <c r="I5" i="80"/>
  <c r="K5" i="80" s="1"/>
  <c r="G5" i="80"/>
  <c r="F45" i="79"/>
  <c r="K44" i="79"/>
  <c r="K43" i="79"/>
  <c r="K42" i="79"/>
  <c r="K41" i="79"/>
  <c r="K40" i="79"/>
  <c r="J39" i="79"/>
  <c r="I39" i="79"/>
  <c r="K39" i="79" s="1"/>
  <c r="H39" i="79"/>
  <c r="G39" i="79"/>
  <c r="G34" i="79" s="1"/>
  <c r="G23" i="79" s="1"/>
  <c r="G45" i="79" s="1"/>
  <c r="F39" i="79"/>
  <c r="K38" i="79"/>
  <c r="K37" i="79"/>
  <c r="K36" i="79"/>
  <c r="J35" i="79"/>
  <c r="I35" i="79"/>
  <c r="K35" i="79" s="1"/>
  <c r="H35" i="79"/>
  <c r="G35" i="79"/>
  <c r="F35" i="79"/>
  <c r="J34" i="79"/>
  <c r="I34" i="79"/>
  <c r="K34" i="79" s="1"/>
  <c r="H34" i="79"/>
  <c r="F34" i="79"/>
  <c r="K33" i="79"/>
  <c r="F33" i="79"/>
  <c r="K32" i="79"/>
  <c r="F32" i="79"/>
  <c r="I31" i="79"/>
  <c r="K31" i="79" s="1"/>
  <c r="H31" i="79"/>
  <c r="G31" i="79"/>
  <c r="K30" i="79"/>
  <c r="K29" i="79"/>
  <c r="K28" i="79"/>
  <c r="K27" i="79"/>
  <c r="K26" i="79"/>
  <c r="F26" i="79"/>
  <c r="K25" i="79"/>
  <c r="F25" i="79"/>
  <c r="J24" i="79"/>
  <c r="J23" i="79" s="1"/>
  <c r="J45" i="79" s="1"/>
  <c r="I24" i="79"/>
  <c r="K24" i="79" s="1"/>
  <c r="H24" i="79"/>
  <c r="H23" i="79" s="1"/>
  <c r="H45" i="79" s="1"/>
  <c r="G24" i="79"/>
  <c r="I23" i="79"/>
  <c r="K23" i="79" s="1"/>
  <c r="K22" i="79"/>
  <c r="K20" i="79"/>
  <c r="K19" i="79"/>
  <c r="F19" i="79"/>
  <c r="K18" i="79"/>
  <c r="F18" i="79"/>
  <c r="K17" i="79"/>
  <c r="F17" i="79"/>
  <c r="K16" i="79"/>
  <c r="F16" i="79"/>
  <c r="K15" i="79"/>
  <c r="F15" i="79"/>
  <c r="K14" i="79"/>
  <c r="F14" i="79"/>
  <c r="K13" i="79"/>
  <c r="F13" i="79"/>
  <c r="K12" i="79"/>
  <c r="F12" i="79"/>
  <c r="K11" i="79"/>
  <c r="F11" i="79"/>
  <c r="K10" i="79"/>
  <c r="F10" i="79"/>
  <c r="K9" i="79"/>
  <c r="F9" i="79"/>
  <c r="K8" i="79"/>
  <c r="F8" i="79"/>
  <c r="K7" i="79"/>
  <c r="F7" i="79"/>
  <c r="J6" i="79"/>
  <c r="J5" i="79" s="1"/>
  <c r="I6" i="79"/>
  <c r="K6" i="79" s="1"/>
  <c r="H6" i="79"/>
  <c r="H5" i="79" s="1"/>
  <c r="G6" i="79"/>
  <c r="I5" i="79"/>
  <c r="K5" i="79" s="1"/>
  <c r="G5" i="79"/>
  <c r="G21" i="80" l="1"/>
  <c r="G43" i="80" s="1"/>
  <c r="K44" i="88"/>
  <c r="K44" i="90"/>
  <c r="I45" i="79"/>
  <c r="K45" i="79" s="1"/>
  <c r="I32" i="80"/>
  <c r="K32" i="80" s="1"/>
  <c r="H5" i="87"/>
  <c r="J5" i="87"/>
  <c r="K5" i="87" s="1"/>
  <c r="K6" i="87"/>
  <c r="K6" i="88"/>
  <c r="I45" i="89"/>
  <c r="K45" i="89" s="1"/>
  <c r="K6" i="90"/>
  <c r="K6" i="83"/>
  <c r="K6" i="84"/>
  <c r="I21" i="80" l="1"/>
  <c r="I43" i="80" l="1"/>
  <c r="K43" i="80" s="1"/>
  <c r="K21" i="80"/>
  <c r="Q82" i="58" l="1"/>
  <c r="P82" i="58"/>
  <c r="O82" i="58"/>
  <c r="Q76" i="58"/>
  <c r="P76" i="58"/>
  <c r="O76" i="58"/>
  <c r="Q70" i="58"/>
  <c r="P70" i="58"/>
  <c r="O70" i="58"/>
  <c r="Q64" i="58"/>
  <c r="P64" i="58"/>
  <c r="O64" i="58"/>
  <c r="Q58" i="58"/>
  <c r="P58" i="58"/>
  <c r="O58" i="58"/>
  <c r="Q44" i="58"/>
  <c r="P44" i="58"/>
  <c r="O44" i="58"/>
  <c r="Q41" i="58"/>
  <c r="P41" i="58"/>
  <c r="O41" i="58"/>
  <c r="Q83" i="16"/>
  <c r="P83" i="16"/>
  <c r="O83" i="16"/>
  <c r="Q77" i="16"/>
  <c r="P77" i="16"/>
  <c r="O77" i="16"/>
  <c r="Q71" i="16"/>
  <c r="P71" i="16"/>
  <c r="O71" i="16"/>
  <c r="Q65" i="16"/>
  <c r="P65" i="16"/>
  <c r="O65" i="16"/>
  <c r="Q59" i="16"/>
  <c r="P59" i="16"/>
  <c r="O59" i="16"/>
  <c r="Q45" i="16"/>
  <c r="P45" i="16"/>
  <c r="O45" i="16"/>
  <c r="Q42" i="16"/>
  <c r="P42" i="16"/>
  <c r="O42" i="16"/>
  <c r="L6" i="57" l="1"/>
  <c r="L75" i="58" l="1"/>
  <c r="K75" i="58"/>
  <c r="AK74" i="58"/>
  <c r="L74" i="58"/>
  <c r="K74" i="58" s="1"/>
  <c r="AK73" i="58"/>
  <c r="L73" i="58"/>
  <c r="K73" i="58" s="1"/>
  <c r="AK72" i="58"/>
  <c r="N72" i="58"/>
  <c r="L72" i="58"/>
  <c r="K72" i="58" s="1"/>
  <c r="AK71" i="58"/>
  <c r="N71" i="58"/>
  <c r="L71" i="58"/>
  <c r="K71" i="58"/>
  <c r="AJ70" i="58"/>
  <c r="AI70" i="58"/>
  <c r="AH70" i="58"/>
  <c r="AG70" i="58"/>
  <c r="AF70" i="58"/>
  <c r="AE70" i="58"/>
  <c r="AD70" i="58"/>
  <c r="AC70" i="58"/>
  <c r="AK70" i="58" s="1"/>
  <c r="AB70" i="58"/>
  <c r="AA70" i="58"/>
  <c r="Z70" i="58"/>
  <c r="Y70" i="58"/>
  <c r="X70" i="58"/>
  <c r="W70" i="58"/>
  <c r="V70" i="58"/>
  <c r="U70" i="58"/>
  <c r="T70" i="58"/>
  <c r="S70" i="58"/>
  <c r="R70" i="58"/>
  <c r="N70" i="58"/>
  <c r="M70" i="58"/>
  <c r="L69" i="58"/>
  <c r="K69" i="58" s="1"/>
  <c r="AK68" i="58"/>
  <c r="L68" i="58"/>
  <c r="K68" i="58" s="1"/>
  <c r="AK67" i="58"/>
  <c r="L67" i="58"/>
  <c r="K67" i="58"/>
  <c r="AK66" i="58"/>
  <c r="N66" i="58"/>
  <c r="K66" i="58" s="1"/>
  <c r="AK65" i="58"/>
  <c r="N65" i="58"/>
  <c r="L65" i="58"/>
  <c r="K65" i="58"/>
  <c r="AJ64" i="58"/>
  <c r="AI64" i="58"/>
  <c r="AH64" i="58"/>
  <c r="AG64" i="58"/>
  <c r="AF64" i="58"/>
  <c r="AE64" i="58"/>
  <c r="AD64" i="58"/>
  <c r="AC64" i="58"/>
  <c r="AK64" i="58" s="1"/>
  <c r="AB64" i="58"/>
  <c r="AA64" i="58"/>
  <c r="Z64" i="58"/>
  <c r="Y64" i="58"/>
  <c r="X64" i="58"/>
  <c r="W64" i="58"/>
  <c r="V64" i="58"/>
  <c r="U64" i="58"/>
  <c r="T64" i="58"/>
  <c r="S64" i="58"/>
  <c r="R64" i="58"/>
  <c r="N64" i="58"/>
  <c r="M64" i="58"/>
  <c r="L76" i="16"/>
  <c r="K76" i="16" s="1"/>
  <c r="AK75" i="16"/>
  <c r="L75" i="16"/>
  <c r="K75" i="16" s="1"/>
  <c r="AK74" i="16"/>
  <c r="L74" i="16"/>
  <c r="K74" i="16"/>
  <c r="AK73" i="16"/>
  <c r="N73" i="16"/>
  <c r="N71" i="16" s="1"/>
  <c r="L73" i="16"/>
  <c r="AK72" i="16"/>
  <c r="N72" i="16"/>
  <c r="L72" i="16"/>
  <c r="L71" i="16" s="1"/>
  <c r="AJ71" i="16"/>
  <c r="AI71" i="16"/>
  <c r="AH71" i="16"/>
  <c r="AG71" i="16"/>
  <c r="AF71" i="16"/>
  <c r="AE71" i="16"/>
  <c r="AD71" i="16"/>
  <c r="AC71" i="16"/>
  <c r="AK71" i="16" s="1"/>
  <c r="AB71" i="16"/>
  <c r="AA71" i="16"/>
  <c r="Z71" i="16"/>
  <c r="Y71" i="16"/>
  <c r="X71" i="16"/>
  <c r="W71" i="16"/>
  <c r="V71" i="16"/>
  <c r="U71" i="16"/>
  <c r="T71" i="16"/>
  <c r="S71" i="16"/>
  <c r="R71" i="16"/>
  <c r="M71" i="16"/>
  <c r="L70" i="16"/>
  <c r="K70" i="16"/>
  <c r="AK69" i="16"/>
  <c r="L69" i="16"/>
  <c r="K69" i="16" s="1"/>
  <c r="AK68" i="16"/>
  <c r="L68" i="16"/>
  <c r="K68" i="16" s="1"/>
  <c r="AK67" i="16"/>
  <c r="N67" i="16"/>
  <c r="K67" i="16" s="1"/>
  <c r="AK66" i="16"/>
  <c r="N66" i="16"/>
  <c r="L66" i="16"/>
  <c r="L65" i="16" s="1"/>
  <c r="AJ65" i="16"/>
  <c r="AI65" i="16"/>
  <c r="AH65" i="16"/>
  <c r="AG65" i="16"/>
  <c r="AF65" i="16"/>
  <c r="AE65" i="16"/>
  <c r="AD65" i="16"/>
  <c r="AC65" i="16"/>
  <c r="AK65" i="16" s="1"/>
  <c r="AB65" i="16"/>
  <c r="AA65" i="16"/>
  <c r="Z65" i="16"/>
  <c r="Y65" i="16"/>
  <c r="X65" i="16"/>
  <c r="W65" i="16"/>
  <c r="V65" i="16"/>
  <c r="U65" i="16"/>
  <c r="T65" i="16"/>
  <c r="S65" i="16"/>
  <c r="R65" i="16"/>
  <c r="N65" i="16"/>
  <c r="M65" i="16"/>
  <c r="K64" i="58" l="1"/>
  <c r="K66" i="16"/>
  <c r="K72" i="16"/>
  <c r="K73" i="16"/>
  <c r="K71" i="16" s="1"/>
  <c r="L64" i="58"/>
  <c r="L70" i="58"/>
  <c r="K70" i="58"/>
  <c r="K65" i="16"/>
  <c r="Z55" i="63"/>
  <c r="G21" i="23" l="1"/>
  <c r="L19" i="14" l="1"/>
  <c r="L18" i="14"/>
  <c r="AH33" i="47" l="1"/>
  <c r="AH32" i="47"/>
  <c r="AH31" i="47"/>
  <c r="AH30" i="47"/>
  <c r="AH29" i="47"/>
  <c r="AH28" i="47"/>
  <c r="AH27" i="47"/>
  <c r="AH26" i="47"/>
  <c r="AH25" i="47"/>
  <c r="AH24" i="47"/>
  <c r="AH23" i="47"/>
  <c r="AH22" i="47"/>
  <c r="AH21" i="47"/>
  <c r="AH20" i="47"/>
  <c r="AH19" i="47"/>
  <c r="AH18" i="47"/>
  <c r="AH17" i="47"/>
  <c r="AH16" i="47"/>
  <c r="AH15" i="47"/>
  <c r="AH14" i="47"/>
  <c r="AH13" i="47"/>
  <c r="AH12" i="47"/>
  <c r="AH33" i="46"/>
  <c r="AH32" i="46"/>
  <c r="AH31" i="46"/>
  <c r="AH30" i="46"/>
  <c r="AH29" i="46"/>
  <c r="AH28" i="46"/>
  <c r="AH27" i="46"/>
  <c r="AH26" i="46"/>
  <c r="AH25" i="46"/>
  <c r="AH24" i="46"/>
  <c r="AH23" i="46"/>
  <c r="AH22" i="46"/>
  <c r="AH21" i="46"/>
  <c r="AH20" i="46"/>
  <c r="AH19" i="46"/>
  <c r="AH18" i="46"/>
  <c r="AH17" i="46"/>
  <c r="AH16" i="46"/>
  <c r="AH15" i="46"/>
  <c r="AH14" i="46"/>
  <c r="AH13" i="46"/>
  <c r="AH12" i="46"/>
  <c r="T59" i="18" l="1"/>
  <c r="V59" i="18"/>
  <c r="G47" i="69" l="1"/>
  <c r="Y47" i="69"/>
  <c r="Z47" i="69"/>
  <c r="L10" i="13" l="1"/>
  <c r="AQ44" i="70" l="1"/>
  <c r="Q44" i="70"/>
  <c r="N44" i="70"/>
  <c r="L44" i="70"/>
  <c r="K44" i="70" s="1"/>
  <c r="M44" i="70" l="1"/>
  <c r="I59" i="74"/>
  <c r="L22" i="7" l="1"/>
  <c r="E22" i="7"/>
  <c r="D22" i="7" s="1"/>
  <c r="M10" i="57" l="1"/>
  <c r="AF81" i="77" l="1"/>
  <c r="AE81" i="77"/>
  <c r="AF80" i="77"/>
  <c r="AE80" i="77"/>
  <c r="I80" i="77"/>
  <c r="AF79" i="77"/>
  <c r="AE79" i="77"/>
  <c r="I79" i="77"/>
  <c r="AF78" i="77"/>
  <c r="AE78" i="77"/>
  <c r="K78" i="77"/>
  <c r="K77" i="77" s="1"/>
  <c r="I78" i="77"/>
  <c r="AD77" i="77"/>
  <c r="AC77" i="77"/>
  <c r="AB77" i="77"/>
  <c r="AA77" i="77"/>
  <c r="Z77" i="77"/>
  <c r="Y77" i="77"/>
  <c r="X77" i="77"/>
  <c r="W77" i="77"/>
  <c r="R77" i="77"/>
  <c r="Q77" i="77"/>
  <c r="P77" i="77"/>
  <c r="O77" i="77"/>
  <c r="N77" i="77"/>
  <c r="M77" i="77"/>
  <c r="L77" i="77"/>
  <c r="J77" i="77"/>
  <c r="AF76" i="77"/>
  <c r="AE76" i="77"/>
  <c r="I76" i="77"/>
  <c r="AF75" i="77"/>
  <c r="AE75" i="77"/>
  <c r="P75" i="77"/>
  <c r="P73" i="77" s="1"/>
  <c r="AF74" i="77"/>
  <c r="AE74" i="77"/>
  <c r="K74" i="77"/>
  <c r="K73" i="77" s="1"/>
  <c r="I74" i="77"/>
  <c r="AD73" i="77"/>
  <c r="AC73" i="77"/>
  <c r="AB73" i="77"/>
  <c r="AA73" i="77"/>
  <c r="Z73" i="77"/>
  <c r="Y73" i="77"/>
  <c r="X73" i="77"/>
  <c r="W73" i="77"/>
  <c r="R73" i="77"/>
  <c r="Q73" i="77"/>
  <c r="O73" i="77"/>
  <c r="N73" i="77"/>
  <c r="M73" i="77"/>
  <c r="L73" i="77"/>
  <c r="J73" i="77"/>
  <c r="AF72" i="77"/>
  <c r="AE72" i="77"/>
  <c r="I72" i="77"/>
  <c r="AF71" i="77"/>
  <c r="AE71" i="77"/>
  <c r="P71" i="77"/>
  <c r="I71" i="77" s="1"/>
  <c r="AF70" i="77"/>
  <c r="AE70" i="77"/>
  <c r="P70" i="77"/>
  <c r="I70" i="77" s="1"/>
  <c r="K70" i="77"/>
  <c r="AF69" i="77"/>
  <c r="AE69" i="77"/>
  <c r="K69" i="77"/>
  <c r="AF68" i="77"/>
  <c r="AE68" i="77"/>
  <c r="P68" i="77"/>
  <c r="I68" i="77" s="1"/>
  <c r="K68" i="77"/>
  <c r="AD67" i="77"/>
  <c r="AC67" i="77"/>
  <c r="AB67" i="77"/>
  <c r="AA67" i="77"/>
  <c r="Z67" i="77"/>
  <c r="Y67" i="77"/>
  <c r="X67" i="77"/>
  <c r="W67" i="77"/>
  <c r="R67" i="77"/>
  <c r="Q67" i="77"/>
  <c r="O67" i="77"/>
  <c r="N67" i="77"/>
  <c r="M67" i="77"/>
  <c r="L67" i="77"/>
  <c r="J67" i="77"/>
  <c r="AF66" i="77"/>
  <c r="AE66" i="77"/>
  <c r="AF65" i="77"/>
  <c r="AE65" i="77"/>
  <c r="AF64" i="77"/>
  <c r="AE64" i="77"/>
  <c r="I64" i="77"/>
  <c r="AF63" i="77"/>
  <c r="AE63" i="77"/>
  <c r="P63" i="77"/>
  <c r="I63" i="77" s="1"/>
  <c r="AF62" i="77"/>
  <c r="AE62" i="77"/>
  <c r="I62" i="77"/>
  <c r="AF61" i="77"/>
  <c r="AE61" i="77"/>
  <c r="P61" i="77"/>
  <c r="L61" i="77"/>
  <c r="K61" i="77"/>
  <c r="AF60" i="77"/>
  <c r="AE60" i="77"/>
  <c r="P60" i="77"/>
  <c r="I60" i="77" s="1"/>
  <c r="K60" i="77"/>
  <c r="AF59" i="77"/>
  <c r="AE59" i="77"/>
  <c r="I59" i="77"/>
  <c r="K59" i="77"/>
  <c r="AD58" i="77"/>
  <c r="AC58" i="77"/>
  <c r="AB58" i="77"/>
  <c r="AA58" i="77"/>
  <c r="Z58" i="77"/>
  <c r="Y58" i="77"/>
  <c r="X58" i="77"/>
  <c r="W58" i="77"/>
  <c r="R58" i="77"/>
  <c r="Q58" i="77"/>
  <c r="O58" i="77"/>
  <c r="N58" i="77"/>
  <c r="M58" i="77"/>
  <c r="J58" i="77"/>
  <c r="AF56" i="77"/>
  <c r="AE56" i="77"/>
  <c r="P56" i="77"/>
  <c r="L56" i="77"/>
  <c r="K56" i="77"/>
  <c r="AF55" i="77"/>
  <c r="AE55" i="77"/>
  <c r="P55" i="77"/>
  <c r="L55" i="77"/>
  <c r="K55" i="77"/>
  <c r="AF54" i="77"/>
  <c r="AE54" i="77"/>
  <c r="P54" i="77"/>
  <c r="L54" i="77"/>
  <c r="K54" i="77"/>
  <c r="AF53" i="77"/>
  <c r="AE53" i="77"/>
  <c r="P53" i="77"/>
  <c r="L53" i="77"/>
  <c r="K53" i="77"/>
  <c r="AF52" i="77"/>
  <c r="AE52" i="77"/>
  <c r="L52" i="77"/>
  <c r="I52" i="77" s="1"/>
  <c r="K52" i="77"/>
  <c r="AF51" i="77"/>
  <c r="AE51" i="77"/>
  <c r="L51" i="77"/>
  <c r="I51" i="77" s="1"/>
  <c r="K51" i="77"/>
  <c r="AF50" i="77"/>
  <c r="AE50" i="77"/>
  <c r="L50" i="77"/>
  <c r="I50" i="77" s="1"/>
  <c r="K50" i="77"/>
  <c r="AF49" i="77"/>
  <c r="AE49" i="77"/>
  <c r="P49" i="77"/>
  <c r="L49" i="77"/>
  <c r="K49" i="77"/>
  <c r="AF48" i="77"/>
  <c r="AE48" i="77"/>
  <c r="L48" i="77"/>
  <c r="I48" i="77" s="1"/>
  <c r="K48" i="77"/>
  <c r="AF47" i="77"/>
  <c r="AE47" i="77"/>
  <c r="P47" i="77"/>
  <c r="L47" i="77"/>
  <c r="K47" i="77"/>
  <c r="AF46" i="77"/>
  <c r="AE46" i="77"/>
  <c r="L46" i="77"/>
  <c r="I46" i="77" s="1"/>
  <c r="K46" i="77"/>
  <c r="AF45" i="77"/>
  <c r="AE45" i="77"/>
  <c r="L45" i="77"/>
  <c r="I45" i="77" s="1"/>
  <c r="K45" i="77"/>
  <c r="AF44" i="77"/>
  <c r="AE44" i="77"/>
  <c r="L44" i="77"/>
  <c r="I44" i="77" s="1"/>
  <c r="K44" i="77"/>
  <c r="AF43" i="77"/>
  <c r="AE43" i="77"/>
  <c r="P43" i="77"/>
  <c r="L43" i="77"/>
  <c r="K43" i="77"/>
  <c r="AD42" i="77"/>
  <c r="AC42" i="77"/>
  <c r="AB42" i="77"/>
  <c r="AA42" i="77"/>
  <c r="Z42" i="77"/>
  <c r="Y42" i="77"/>
  <c r="X42" i="77"/>
  <c r="W42" i="77"/>
  <c r="R42" i="77"/>
  <c r="Q42" i="77"/>
  <c r="O42" i="77"/>
  <c r="N42" i="77"/>
  <c r="M42" i="77"/>
  <c r="J42" i="77"/>
  <c r="AF41" i="77"/>
  <c r="AE41" i="77"/>
  <c r="P41" i="77"/>
  <c r="L41" i="77"/>
  <c r="K41" i="77"/>
  <c r="AF40" i="77"/>
  <c r="AE40" i="77"/>
  <c r="P40" i="77"/>
  <c r="L40" i="77"/>
  <c r="K40" i="77"/>
  <c r="AF39" i="77"/>
  <c r="AE39" i="77"/>
  <c r="L39" i="77"/>
  <c r="I39" i="77" s="1"/>
  <c r="K39" i="77"/>
  <c r="AF38" i="77"/>
  <c r="AE38" i="77"/>
  <c r="P38" i="77"/>
  <c r="L38" i="77"/>
  <c r="K38" i="77"/>
  <c r="AD37" i="77"/>
  <c r="AC37" i="77"/>
  <c r="AB37" i="77"/>
  <c r="AA37" i="77"/>
  <c r="Z37" i="77"/>
  <c r="Y37" i="77"/>
  <c r="X37" i="77"/>
  <c r="W37" i="77"/>
  <c r="R37" i="77"/>
  <c r="Q37" i="77"/>
  <c r="O37" i="77"/>
  <c r="N37" i="77"/>
  <c r="M37" i="77"/>
  <c r="J37" i="77"/>
  <c r="L35" i="77"/>
  <c r="I35" i="77" s="1"/>
  <c r="L34" i="77"/>
  <c r="I34" i="77" s="1"/>
  <c r="L33" i="77"/>
  <c r="I33" i="77" s="1"/>
  <c r="L32" i="77"/>
  <c r="I32" i="77" s="1"/>
  <c r="L31" i="77"/>
  <c r="M31" i="77" s="1"/>
  <c r="V30" i="77"/>
  <c r="U30" i="77"/>
  <c r="T30" i="77"/>
  <c r="S30" i="77"/>
  <c r="R30" i="77"/>
  <c r="Q30" i="77"/>
  <c r="P30" i="77"/>
  <c r="O30" i="77"/>
  <c r="N30" i="77"/>
  <c r="J30" i="77"/>
  <c r="L29" i="77"/>
  <c r="M29" i="77" s="1"/>
  <c r="L28" i="77"/>
  <c r="M28" i="77" s="1"/>
  <c r="L27" i="77"/>
  <c r="L26" i="77"/>
  <c r="M26" i="77" s="1"/>
  <c r="L25" i="77"/>
  <c r="M25" i="77" s="1"/>
  <c r="L24" i="77"/>
  <c r="M24" i="77" s="1"/>
  <c r="L23" i="77"/>
  <c r="L22" i="77"/>
  <c r="M22" i="77" s="1"/>
  <c r="L21" i="77"/>
  <c r="M21" i="77" s="1"/>
  <c r="L20" i="77"/>
  <c r="I20" i="77" s="1"/>
  <c r="L19" i="77"/>
  <c r="I19" i="77" s="1"/>
  <c r="L18" i="77"/>
  <c r="M18" i="77" s="1"/>
  <c r="L17" i="77"/>
  <c r="M17" i="77" s="1"/>
  <c r="L16" i="77"/>
  <c r="L15" i="77"/>
  <c r="M15" i="77" s="1"/>
  <c r="L14" i="77"/>
  <c r="L13" i="77"/>
  <c r="M13" i="77" s="1"/>
  <c r="L12" i="77"/>
  <c r="M12" i="77" s="1"/>
  <c r="V10" i="77"/>
  <c r="U10" i="77"/>
  <c r="T10" i="77"/>
  <c r="S10" i="77"/>
  <c r="R10" i="77"/>
  <c r="Q10" i="77"/>
  <c r="P10" i="77"/>
  <c r="O10" i="77"/>
  <c r="N10" i="77"/>
  <c r="J10" i="77"/>
  <c r="AF38" i="74"/>
  <c r="AF39" i="74"/>
  <c r="AF40" i="74"/>
  <c r="AF41" i="74"/>
  <c r="AF43" i="74"/>
  <c r="AF44" i="74"/>
  <c r="AF45" i="74"/>
  <c r="AF46" i="74"/>
  <c r="AF47" i="74"/>
  <c r="AF48" i="74"/>
  <c r="AF49" i="74"/>
  <c r="AF50" i="74"/>
  <c r="AF51" i="74"/>
  <c r="AF52" i="74"/>
  <c r="AF53" i="74"/>
  <c r="AF54" i="74"/>
  <c r="AF55" i="74"/>
  <c r="AF56" i="74"/>
  <c r="AF59" i="74"/>
  <c r="AF60" i="74"/>
  <c r="AF61" i="74"/>
  <c r="AF62" i="74"/>
  <c r="AF63" i="74"/>
  <c r="AF64" i="74"/>
  <c r="AF65" i="74"/>
  <c r="AF66" i="74"/>
  <c r="AF68" i="74"/>
  <c r="AF69" i="74"/>
  <c r="AF70" i="74"/>
  <c r="AF71" i="74"/>
  <c r="AF72" i="74"/>
  <c r="AF74" i="74"/>
  <c r="AF75" i="74"/>
  <c r="AF76" i="74"/>
  <c r="AF78" i="74"/>
  <c r="AF79" i="74"/>
  <c r="AF80" i="74"/>
  <c r="AF81" i="74"/>
  <c r="AE81" i="74"/>
  <c r="AE80" i="74"/>
  <c r="I80" i="74"/>
  <c r="AE79" i="74"/>
  <c r="I79" i="74"/>
  <c r="AE78" i="74"/>
  <c r="K78" i="74"/>
  <c r="K77" i="74" s="1"/>
  <c r="I78" i="74"/>
  <c r="AD77" i="74"/>
  <c r="AC77" i="74"/>
  <c r="AB77" i="74"/>
  <c r="AA77" i="74"/>
  <c r="Z77" i="74"/>
  <c r="Y77" i="74"/>
  <c r="X77" i="74"/>
  <c r="W77" i="74"/>
  <c r="R77" i="74"/>
  <c r="Q77" i="74"/>
  <c r="P77" i="74"/>
  <c r="O77" i="74"/>
  <c r="N77" i="74"/>
  <c r="M77" i="74"/>
  <c r="L77" i="74"/>
  <c r="J77" i="74"/>
  <c r="AE76" i="74"/>
  <c r="I76" i="74"/>
  <c r="AE75" i="74"/>
  <c r="P75" i="74"/>
  <c r="P73" i="74" s="1"/>
  <c r="AE74" i="74"/>
  <c r="K74" i="74"/>
  <c r="K73" i="74" s="1"/>
  <c r="I74" i="74"/>
  <c r="AD73" i="74"/>
  <c r="AC73" i="74"/>
  <c r="AB73" i="74"/>
  <c r="AA73" i="74"/>
  <c r="Z73" i="74"/>
  <c r="Y73" i="74"/>
  <c r="X73" i="74"/>
  <c r="W73" i="74"/>
  <c r="R73" i="74"/>
  <c r="Q73" i="74"/>
  <c r="O73" i="74"/>
  <c r="N73" i="74"/>
  <c r="M73" i="74"/>
  <c r="L73" i="74"/>
  <c r="J73" i="74"/>
  <c r="AE72" i="74"/>
  <c r="I72" i="74"/>
  <c r="AE71" i="74"/>
  <c r="P71" i="74"/>
  <c r="I71" i="74" s="1"/>
  <c r="AE70" i="74"/>
  <c r="P70" i="74"/>
  <c r="I70" i="74" s="1"/>
  <c r="K70" i="74"/>
  <c r="AE69" i="74"/>
  <c r="K69" i="74"/>
  <c r="AE68" i="74"/>
  <c r="P68" i="74"/>
  <c r="I68" i="74" s="1"/>
  <c r="K68" i="74"/>
  <c r="AD67" i="74"/>
  <c r="AC67" i="74"/>
  <c r="AB67" i="74"/>
  <c r="AA67" i="74"/>
  <c r="Z67" i="74"/>
  <c r="Y67" i="74"/>
  <c r="X67" i="74"/>
  <c r="W67" i="74"/>
  <c r="R67" i="74"/>
  <c r="Q67" i="74"/>
  <c r="O67" i="74"/>
  <c r="N67" i="74"/>
  <c r="M67" i="74"/>
  <c r="L67" i="74"/>
  <c r="J67" i="74"/>
  <c r="AE66" i="74"/>
  <c r="AE65" i="74"/>
  <c r="AE64" i="74"/>
  <c r="I64" i="74"/>
  <c r="AE63" i="74"/>
  <c r="P63" i="74"/>
  <c r="I63" i="74" s="1"/>
  <c r="AE62" i="74"/>
  <c r="I62" i="74"/>
  <c r="AE61" i="74"/>
  <c r="P61" i="74"/>
  <c r="L61" i="74"/>
  <c r="K61" i="74"/>
  <c r="AE60" i="74"/>
  <c r="P60" i="74"/>
  <c r="I60" i="74" s="1"/>
  <c r="K60" i="74"/>
  <c r="AE59" i="74"/>
  <c r="K59" i="74"/>
  <c r="AD58" i="74"/>
  <c r="AC58" i="74"/>
  <c r="AB58" i="74"/>
  <c r="AA58" i="74"/>
  <c r="Z58" i="74"/>
  <c r="Y58" i="74"/>
  <c r="X58" i="74"/>
  <c r="W58" i="74"/>
  <c r="R58" i="74"/>
  <c r="Q58" i="74"/>
  <c r="O58" i="74"/>
  <c r="N58" i="74"/>
  <c r="M58" i="74"/>
  <c r="J58" i="74"/>
  <c r="AE56" i="74"/>
  <c r="P56" i="74"/>
  <c r="L56" i="74"/>
  <c r="K56" i="74"/>
  <c r="AE55" i="74"/>
  <c r="P55" i="74"/>
  <c r="L55" i="74"/>
  <c r="K55" i="74"/>
  <c r="AE54" i="74"/>
  <c r="P54" i="74"/>
  <c r="L54" i="74"/>
  <c r="K54" i="74"/>
  <c r="AE53" i="74"/>
  <c r="P53" i="74"/>
  <c r="L53" i="74"/>
  <c r="K53" i="74"/>
  <c r="AE52" i="74"/>
  <c r="L52" i="74"/>
  <c r="I52" i="74" s="1"/>
  <c r="K52" i="74"/>
  <c r="AE51" i="74"/>
  <c r="L51" i="74"/>
  <c r="I51" i="74" s="1"/>
  <c r="K51" i="74"/>
  <c r="AE50" i="74"/>
  <c r="L50" i="74"/>
  <c r="I50" i="74" s="1"/>
  <c r="K50" i="74"/>
  <c r="AE49" i="74"/>
  <c r="P49" i="74"/>
  <c r="L49" i="74"/>
  <c r="K49" i="74"/>
  <c r="AE48" i="74"/>
  <c r="L48" i="74"/>
  <c r="K48" i="74"/>
  <c r="AE47" i="74"/>
  <c r="P47" i="74"/>
  <c r="L47" i="74"/>
  <c r="K47" i="74"/>
  <c r="AE46" i="74"/>
  <c r="L46" i="74"/>
  <c r="I46" i="74" s="1"/>
  <c r="K46" i="74"/>
  <c r="AE45" i="74"/>
  <c r="L45" i="74"/>
  <c r="I45" i="74" s="1"/>
  <c r="K45" i="74"/>
  <c r="AE44" i="74"/>
  <c r="L44" i="74"/>
  <c r="I44" i="74" s="1"/>
  <c r="K44" i="74"/>
  <c r="AE43" i="74"/>
  <c r="P43" i="74"/>
  <c r="L43" i="74"/>
  <c r="K43" i="74"/>
  <c r="AD42" i="74"/>
  <c r="AC42" i="74"/>
  <c r="AB42" i="74"/>
  <c r="AA42" i="74"/>
  <c r="Z42" i="74"/>
  <c r="Y42" i="74"/>
  <c r="X42" i="74"/>
  <c r="W42" i="74"/>
  <c r="R42" i="74"/>
  <c r="Q42" i="74"/>
  <c r="O42" i="74"/>
  <c r="N42" i="74"/>
  <c r="M42" i="74"/>
  <c r="J42" i="74"/>
  <c r="AE41" i="74"/>
  <c r="P41" i="74"/>
  <c r="L41" i="74"/>
  <c r="K41" i="74"/>
  <c r="AE40" i="74"/>
  <c r="P40" i="74"/>
  <c r="L40" i="74"/>
  <c r="K40" i="74"/>
  <c r="AE39" i="74"/>
  <c r="L39" i="74"/>
  <c r="I39" i="74" s="1"/>
  <c r="K39" i="74"/>
  <c r="AE38" i="74"/>
  <c r="P38" i="74"/>
  <c r="L38" i="74"/>
  <c r="K38" i="74"/>
  <c r="AD37" i="74"/>
  <c r="AC37" i="74"/>
  <c r="AB37" i="74"/>
  <c r="AA37" i="74"/>
  <c r="Z37" i="74"/>
  <c r="Y37" i="74"/>
  <c r="X37" i="74"/>
  <c r="W37" i="74"/>
  <c r="R37" i="74"/>
  <c r="Q37" i="74"/>
  <c r="O37" i="74"/>
  <c r="N37" i="74"/>
  <c r="M37" i="74"/>
  <c r="J37" i="74"/>
  <c r="L35" i="74"/>
  <c r="M35" i="74" s="1"/>
  <c r="L34" i="74"/>
  <c r="I34" i="74" s="1"/>
  <c r="L33" i="74"/>
  <c r="I33" i="74" s="1"/>
  <c r="L32" i="74"/>
  <c r="I32" i="74" s="1"/>
  <c r="L31" i="74"/>
  <c r="M31" i="74" s="1"/>
  <c r="V30" i="74"/>
  <c r="U30" i="74"/>
  <c r="T30" i="74"/>
  <c r="S30" i="74"/>
  <c r="R30" i="74"/>
  <c r="Q30" i="74"/>
  <c r="P30" i="74"/>
  <c r="O30" i="74"/>
  <c r="N30" i="74"/>
  <c r="J30" i="74"/>
  <c r="L29" i="74"/>
  <c r="M29" i="74" s="1"/>
  <c r="L28" i="74"/>
  <c r="M28" i="74" s="1"/>
  <c r="L27" i="74"/>
  <c r="L26" i="74"/>
  <c r="M26" i="74" s="1"/>
  <c r="L25" i="74"/>
  <c r="M25" i="74" s="1"/>
  <c r="L24" i="74"/>
  <c r="M24" i="74" s="1"/>
  <c r="L23" i="74"/>
  <c r="L22" i="74"/>
  <c r="M22" i="74" s="1"/>
  <c r="L21" i="74"/>
  <c r="M21" i="74" s="1"/>
  <c r="L20" i="74"/>
  <c r="M20" i="74" s="1"/>
  <c r="L19" i="74"/>
  <c r="I19" i="74" s="1"/>
  <c r="L18" i="74"/>
  <c r="M18" i="74" s="1"/>
  <c r="L17" i="74"/>
  <c r="M17" i="74" s="1"/>
  <c r="L16" i="74"/>
  <c r="L15" i="74"/>
  <c r="M15" i="74" s="1"/>
  <c r="L14" i="74"/>
  <c r="L13" i="74"/>
  <c r="I13" i="74" s="1"/>
  <c r="L12" i="74"/>
  <c r="M12" i="74" s="1"/>
  <c r="V10" i="74"/>
  <c r="U10" i="74"/>
  <c r="T10" i="74"/>
  <c r="S10" i="74"/>
  <c r="R10" i="74"/>
  <c r="Q10" i="74"/>
  <c r="P10" i="74"/>
  <c r="O10" i="74"/>
  <c r="N10" i="74"/>
  <c r="J10" i="74"/>
  <c r="P9" i="74" l="1"/>
  <c r="V9" i="74"/>
  <c r="V82" i="74" s="1"/>
  <c r="Z57" i="77"/>
  <c r="Z36" i="77" s="1"/>
  <c r="Z82" i="77" s="1"/>
  <c r="I56" i="77"/>
  <c r="AA57" i="77"/>
  <c r="AA36" i="77" s="1"/>
  <c r="AA82" i="77" s="1"/>
  <c r="N9" i="77"/>
  <c r="Q57" i="77"/>
  <c r="Q36" i="77" s="1"/>
  <c r="T9" i="77"/>
  <c r="T82" i="77" s="1"/>
  <c r="I21" i="74"/>
  <c r="I53" i="74"/>
  <c r="I61" i="77"/>
  <c r="I58" i="77" s="1"/>
  <c r="O57" i="77"/>
  <c r="O36" i="77" s="1"/>
  <c r="AF58" i="77"/>
  <c r="Y57" i="74"/>
  <c r="Y36" i="74" s="1"/>
  <c r="Y82" i="74" s="1"/>
  <c r="P58" i="77"/>
  <c r="I41" i="77"/>
  <c r="P37" i="77"/>
  <c r="I75" i="77"/>
  <c r="I73" i="77" s="1"/>
  <c r="J57" i="77"/>
  <c r="J36" i="77" s="1"/>
  <c r="P42" i="77"/>
  <c r="I54" i="77"/>
  <c r="X57" i="77"/>
  <c r="X36" i="77" s="1"/>
  <c r="X82" i="77" s="1"/>
  <c r="AD57" i="77"/>
  <c r="AD36" i="77" s="1"/>
  <c r="AD82" i="77" s="1"/>
  <c r="L30" i="77"/>
  <c r="AF42" i="77"/>
  <c r="I49" i="77"/>
  <c r="AF37" i="74"/>
  <c r="M20" i="77"/>
  <c r="M10" i="77" s="1"/>
  <c r="K42" i="77"/>
  <c r="AF73" i="77"/>
  <c r="I24" i="74"/>
  <c r="I29" i="74"/>
  <c r="I21" i="77"/>
  <c r="I38" i="77"/>
  <c r="I55" i="77"/>
  <c r="AC57" i="74"/>
  <c r="AC36" i="74" s="1"/>
  <c r="AC82" i="74" s="1"/>
  <c r="AF73" i="74"/>
  <c r="U9" i="77"/>
  <c r="U82" i="77" s="1"/>
  <c r="I22" i="74"/>
  <c r="I29" i="77"/>
  <c r="I15" i="74"/>
  <c r="N57" i="74"/>
  <c r="N36" i="74" s="1"/>
  <c r="I15" i="77"/>
  <c r="I22" i="77"/>
  <c r="I26" i="77"/>
  <c r="I31" i="77"/>
  <c r="I30" i="77" s="1"/>
  <c r="AE77" i="74"/>
  <c r="O9" i="74"/>
  <c r="U9" i="74"/>
  <c r="U82" i="74" s="1"/>
  <c r="O9" i="77"/>
  <c r="I40" i="77"/>
  <c r="I38" i="74"/>
  <c r="I41" i="74"/>
  <c r="I24" i="77"/>
  <c r="I28" i="77"/>
  <c r="I43" i="77"/>
  <c r="I47" i="77"/>
  <c r="N57" i="77"/>
  <c r="N36" i="77" s="1"/>
  <c r="S9" i="74"/>
  <c r="S82" i="74" s="1"/>
  <c r="I61" i="74"/>
  <c r="I58" i="74" s="1"/>
  <c r="AF77" i="74"/>
  <c r="R57" i="77"/>
  <c r="R36" i="77" s="1"/>
  <c r="AB57" i="77"/>
  <c r="AB36" i="77" s="1"/>
  <c r="AB82" i="77" s="1"/>
  <c r="AD57" i="74"/>
  <c r="AD36" i="74" s="1"/>
  <c r="AD82" i="74" s="1"/>
  <c r="O57" i="74"/>
  <c r="O36" i="74" s="1"/>
  <c r="I12" i="77"/>
  <c r="M35" i="77"/>
  <c r="M30" i="77" s="1"/>
  <c r="AC57" i="77"/>
  <c r="AC36" i="77" s="1"/>
  <c r="AC82" i="77" s="1"/>
  <c r="I77" i="77"/>
  <c r="AF42" i="74"/>
  <c r="I56" i="74"/>
  <c r="AF67" i="74"/>
  <c r="P9" i="77"/>
  <c r="V9" i="77"/>
  <c r="V82" i="77" s="1"/>
  <c r="M57" i="77"/>
  <c r="M36" i="77" s="1"/>
  <c r="I12" i="74"/>
  <c r="I77" i="74"/>
  <c r="I13" i="77"/>
  <c r="Q9" i="77"/>
  <c r="L37" i="77"/>
  <c r="AE37" i="77"/>
  <c r="K67" i="77"/>
  <c r="I17" i="77"/>
  <c r="J9" i="77"/>
  <c r="R9" i="77"/>
  <c r="I67" i="77"/>
  <c r="AE77" i="77"/>
  <c r="I18" i="74"/>
  <c r="I25" i="74"/>
  <c r="I40" i="74"/>
  <c r="S9" i="77"/>
  <c r="S82" i="77" s="1"/>
  <c r="K37" i="77"/>
  <c r="I53" i="77"/>
  <c r="AE67" i="77"/>
  <c r="K58" i="77"/>
  <c r="L58" i="77"/>
  <c r="L57" i="77" s="1"/>
  <c r="AE58" i="74"/>
  <c r="AF58" i="74"/>
  <c r="L42" i="77"/>
  <c r="W57" i="77"/>
  <c r="L10" i="77"/>
  <c r="AF37" i="77"/>
  <c r="AE42" i="77"/>
  <c r="P67" i="77"/>
  <c r="AF67" i="77"/>
  <c r="AF77" i="77"/>
  <c r="I18" i="77"/>
  <c r="I25" i="77"/>
  <c r="Y57" i="77"/>
  <c r="Y36" i="77" s="1"/>
  <c r="Y82" i="77" s="1"/>
  <c r="AE58" i="77"/>
  <c r="AE73" i="77"/>
  <c r="J57" i="74"/>
  <c r="J36" i="74" s="1"/>
  <c r="X57" i="74"/>
  <c r="X36" i="74" s="1"/>
  <c r="X82" i="74" s="1"/>
  <c r="Z57" i="74"/>
  <c r="Z36" i="74" s="1"/>
  <c r="Z82" i="74" s="1"/>
  <c r="I54" i="74"/>
  <c r="P42" i="74"/>
  <c r="I55" i="74"/>
  <c r="I49" i="74"/>
  <c r="L42" i="74"/>
  <c r="AE37" i="74"/>
  <c r="P58" i="74"/>
  <c r="M57" i="74"/>
  <c r="M36" i="74" s="1"/>
  <c r="AE73" i="74"/>
  <c r="K37" i="74"/>
  <c r="K42" i="74"/>
  <c r="I20" i="74"/>
  <c r="I26" i="74"/>
  <c r="J9" i="74"/>
  <c r="R9" i="74"/>
  <c r="I35" i="74"/>
  <c r="P37" i="74"/>
  <c r="I43" i="74"/>
  <c r="I48" i="74"/>
  <c r="P67" i="74"/>
  <c r="I75" i="74"/>
  <c r="I73" i="74" s="1"/>
  <c r="R57" i="74"/>
  <c r="R36" i="74" s="1"/>
  <c r="AB57" i="74"/>
  <c r="AB36" i="74" s="1"/>
  <c r="AB82" i="74" s="1"/>
  <c r="T9" i="74"/>
  <c r="T82" i="74" s="1"/>
  <c r="L37" i="74"/>
  <c r="L30" i="74"/>
  <c r="N9" i="74"/>
  <c r="I67" i="74"/>
  <c r="I47" i="74"/>
  <c r="K67" i="74"/>
  <c r="I17" i="74"/>
  <c r="Q9" i="74"/>
  <c r="I31" i="74"/>
  <c r="K58" i="74"/>
  <c r="AE67" i="74"/>
  <c r="Q57" i="74"/>
  <c r="Q36" i="74" s="1"/>
  <c r="AA57" i="74"/>
  <c r="AA36" i="74" s="1"/>
  <c r="AA82" i="74" s="1"/>
  <c r="M30" i="74"/>
  <c r="M13" i="74"/>
  <c r="M10" i="74" s="1"/>
  <c r="L10" i="74"/>
  <c r="I28" i="74"/>
  <c r="W57" i="74"/>
  <c r="L58" i="74"/>
  <c r="L57" i="74" s="1"/>
  <c r="AE42" i="74"/>
  <c r="L9" i="77" l="1"/>
  <c r="N82" i="77"/>
  <c r="I37" i="74"/>
  <c r="P57" i="77"/>
  <c r="P36" i="77" s="1"/>
  <c r="P82" i="77" s="1"/>
  <c r="R82" i="77"/>
  <c r="J82" i="77"/>
  <c r="K57" i="77"/>
  <c r="K36" i="77" s="1"/>
  <c r="K82" i="77" s="1"/>
  <c r="I10" i="77"/>
  <c r="I9" i="77" s="1"/>
  <c r="O82" i="74"/>
  <c r="I42" i="77"/>
  <c r="I37" i="77"/>
  <c r="L36" i="77"/>
  <c r="Q82" i="77"/>
  <c r="O82" i="77"/>
  <c r="AE57" i="74"/>
  <c r="M9" i="74"/>
  <c r="M82" i="74" s="1"/>
  <c r="M9" i="77"/>
  <c r="M82" i="77" s="1"/>
  <c r="I30" i="74"/>
  <c r="I57" i="77"/>
  <c r="AF57" i="74"/>
  <c r="I10" i="74"/>
  <c r="N82" i="74"/>
  <c r="K57" i="74"/>
  <c r="K36" i="74" s="1"/>
  <c r="K82" i="74" s="1"/>
  <c r="AF57" i="77"/>
  <c r="AE57" i="77"/>
  <c r="W36" i="77"/>
  <c r="J82" i="74"/>
  <c r="L36" i="74"/>
  <c r="I42" i="74"/>
  <c r="Q82" i="74"/>
  <c r="R82" i="74"/>
  <c r="P57" i="74"/>
  <c r="P36" i="74" s="1"/>
  <c r="P82" i="74" s="1"/>
  <c r="L9" i="74"/>
  <c r="W36" i="74"/>
  <c r="I57" i="74"/>
  <c r="AE87" i="75"/>
  <c r="I86" i="75"/>
  <c r="AH85" i="75"/>
  <c r="I85" i="75"/>
  <c r="AH84" i="75"/>
  <c r="L84" i="75"/>
  <c r="J84" i="75"/>
  <c r="J83" i="75" s="1"/>
  <c r="AG83" i="75"/>
  <c r="AF83" i="75"/>
  <c r="AE83" i="75"/>
  <c r="AD83" i="75"/>
  <c r="AC83" i="75"/>
  <c r="AB83" i="75"/>
  <c r="AA83" i="75"/>
  <c r="Z83" i="75"/>
  <c r="Y83" i="75"/>
  <c r="X83" i="75"/>
  <c r="W83" i="75"/>
  <c r="R83" i="75"/>
  <c r="Q83" i="75"/>
  <c r="P83" i="75"/>
  <c r="O83" i="75"/>
  <c r="N83" i="75"/>
  <c r="M83" i="75"/>
  <c r="K83" i="75"/>
  <c r="AH82" i="75"/>
  <c r="I82" i="75"/>
  <c r="AH81" i="75"/>
  <c r="AE81" i="75"/>
  <c r="I81" i="75"/>
  <c r="AH80" i="75"/>
  <c r="AE80" i="75"/>
  <c r="L80" i="75"/>
  <c r="M80" i="75" s="1"/>
  <c r="J80" i="75"/>
  <c r="AD79" i="75"/>
  <c r="AC79" i="75"/>
  <c r="AB79" i="75"/>
  <c r="AA79" i="75"/>
  <c r="Z79" i="75"/>
  <c r="Y79" i="75"/>
  <c r="X79" i="75"/>
  <c r="W79" i="75"/>
  <c r="R79" i="75"/>
  <c r="Q79" i="75"/>
  <c r="P79" i="75"/>
  <c r="O79" i="75"/>
  <c r="N79" i="75"/>
  <c r="K79" i="75"/>
  <c r="AH78" i="75"/>
  <c r="AE78" i="75"/>
  <c r="M78" i="75"/>
  <c r="I78" i="75" s="1"/>
  <c r="AH77" i="75"/>
  <c r="AE77" i="75"/>
  <c r="M77" i="75"/>
  <c r="AH76" i="75"/>
  <c r="AE76" i="75"/>
  <c r="M76" i="75"/>
  <c r="AH75" i="75"/>
  <c r="AE75" i="75"/>
  <c r="L75" i="75"/>
  <c r="M75" i="75" s="1"/>
  <c r="K75" i="75"/>
  <c r="AH74" i="75"/>
  <c r="AE74" i="75"/>
  <c r="L74" i="75"/>
  <c r="M74" i="75" s="1"/>
  <c r="K74" i="75"/>
  <c r="J74" i="75"/>
  <c r="AH73" i="75"/>
  <c r="AH72" i="75"/>
  <c r="Z71" i="75"/>
  <c r="Z69" i="75" s="1"/>
  <c r="Y71" i="75"/>
  <c r="X71" i="75"/>
  <c r="W71" i="75"/>
  <c r="W69" i="75" s="1"/>
  <c r="K71" i="75"/>
  <c r="AH70" i="75"/>
  <c r="AE70" i="75"/>
  <c r="L70" i="75"/>
  <c r="M70" i="75" s="1"/>
  <c r="K70" i="75"/>
  <c r="J70" i="75"/>
  <c r="AD69" i="75"/>
  <c r="AC69" i="75"/>
  <c r="AB69" i="75"/>
  <c r="AA69" i="75"/>
  <c r="R69" i="75"/>
  <c r="Q69" i="75"/>
  <c r="P69" i="75"/>
  <c r="O69" i="75"/>
  <c r="N69" i="75"/>
  <c r="AE68" i="75"/>
  <c r="I68" i="75"/>
  <c r="AE67" i="75"/>
  <c r="AH66" i="75"/>
  <c r="AE66" i="75"/>
  <c r="L66" i="75"/>
  <c r="K66" i="75"/>
  <c r="J66" i="75"/>
  <c r="AH65" i="75"/>
  <c r="AE65" i="75"/>
  <c r="L65" i="75"/>
  <c r="M65" i="75" s="1"/>
  <c r="K65" i="75"/>
  <c r="J65" i="75"/>
  <c r="AH64" i="75"/>
  <c r="AE64" i="75"/>
  <c r="L64" i="75"/>
  <c r="M64" i="75" s="1"/>
  <c r="K64" i="75"/>
  <c r="J64" i="75"/>
  <c r="AD63" i="75"/>
  <c r="AC63" i="75"/>
  <c r="AB63" i="75"/>
  <c r="AA63" i="75"/>
  <c r="Z63" i="75"/>
  <c r="Y63" i="75"/>
  <c r="X63" i="75"/>
  <c r="W63" i="75"/>
  <c r="R63" i="75"/>
  <c r="Q63" i="75"/>
  <c r="P63" i="75"/>
  <c r="O63" i="75"/>
  <c r="N63" i="75"/>
  <c r="V62" i="75"/>
  <c r="V44" i="75" s="1"/>
  <c r="U62" i="75"/>
  <c r="U44" i="75" s="1"/>
  <c r="T62" i="75"/>
  <c r="T44" i="75" s="1"/>
  <c r="S62" i="75"/>
  <c r="S44" i="75" s="1"/>
  <c r="AH61" i="75"/>
  <c r="AE61" i="75"/>
  <c r="L61" i="75"/>
  <c r="K61" i="75"/>
  <c r="J61" i="75"/>
  <c r="AH60" i="75"/>
  <c r="AE60" i="75"/>
  <c r="L60" i="75"/>
  <c r="I60" i="75" s="1"/>
  <c r="K60" i="75"/>
  <c r="AH59" i="75"/>
  <c r="AE59" i="75"/>
  <c r="L59" i="75"/>
  <c r="K59" i="75"/>
  <c r="J59" i="75"/>
  <c r="AH58" i="75"/>
  <c r="AE58" i="75"/>
  <c r="L58" i="75"/>
  <c r="M58" i="75" s="1"/>
  <c r="K58" i="75"/>
  <c r="J58" i="75"/>
  <c r="AH57" i="75"/>
  <c r="AE57" i="75"/>
  <c r="L57" i="75"/>
  <c r="M57" i="75" s="1"/>
  <c r="K57" i="75"/>
  <c r="J57" i="75"/>
  <c r="AH56" i="75"/>
  <c r="AE56" i="75"/>
  <c r="L56" i="75"/>
  <c r="M56" i="75" s="1"/>
  <c r="K56" i="75"/>
  <c r="J56" i="75"/>
  <c r="AH55" i="75"/>
  <c r="AE55" i="75"/>
  <c r="L55" i="75"/>
  <c r="K55" i="75"/>
  <c r="J55" i="75"/>
  <c r="AH54" i="75"/>
  <c r="AE54" i="75"/>
  <c r="L54" i="75"/>
  <c r="K54" i="75"/>
  <c r="J54" i="75"/>
  <c r="AH53" i="75"/>
  <c r="AE53" i="75"/>
  <c r="L53" i="75"/>
  <c r="K53" i="75"/>
  <c r="J53" i="75"/>
  <c r="AH52" i="75"/>
  <c r="AE52" i="75"/>
  <c r="L52" i="75"/>
  <c r="M52" i="75" s="1"/>
  <c r="K52" i="75"/>
  <c r="J52" i="75"/>
  <c r="AH51" i="75"/>
  <c r="AE51" i="75"/>
  <c r="L51" i="75"/>
  <c r="M51" i="75" s="1"/>
  <c r="K51" i="75"/>
  <c r="J51" i="75"/>
  <c r="AD50" i="75"/>
  <c r="AC50" i="75"/>
  <c r="AB50" i="75"/>
  <c r="AA50" i="75"/>
  <c r="Z50" i="75"/>
  <c r="Y50" i="75"/>
  <c r="X50" i="75"/>
  <c r="W50" i="75"/>
  <c r="R50" i="75"/>
  <c r="Q50" i="75"/>
  <c r="P50" i="75"/>
  <c r="O50" i="75"/>
  <c r="N50" i="75"/>
  <c r="AH49" i="75"/>
  <c r="AE49" i="75"/>
  <c r="L49" i="75"/>
  <c r="K49" i="75"/>
  <c r="J49" i="75"/>
  <c r="AH48" i="75"/>
  <c r="AE48" i="75"/>
  <c r="L48" i="75"/>
  <c r="K48" i="75"/>
  <c r="J48" i="75"/>
  <c r="AH47" i="75"/>
  <c r="AE47" i="75"/>
  <c r="L47" i="75"/>
  <c r="K47" i="75"/>
  <c r="J47" i="75"/>
  <c r="AH46" i="75"/>
  <c r="AE46" i="75"/>
  <c r="L46" i="75"/>
  <c r="M46" i="75" s="1"/>
  <c r="K46" i="75"/>
  <c r="J46" i="75"/>
  <c r="AG45" i="75"/>
  <c r="AG44" i="75" s="1"/>
  <c r="AF45" i="75"/>
  <c r="AF44" i="75" s="1"/>
  <c r="AD45" i="75"/>
  <c r="AC45" i="75"/>
  <c r="AB45" i="75"/>
  <c r="AA45" i="75"/>
  <c r="Z45" i="75"/>
  <c r="Y45" i="75"/>
  <c r="X45" i="75"/>
  <c r="W45" i="75"/>
  <c r="R45" i="75"/>
  <c r="Q45" i="75"/>
  <c r="P45" i="75"/>
  <c r="O45" i="75"/>
  <c r="N45" i="75"/>
  <c r="L43" i="75"/>
  <c r="M43" i="75" s="1"/>
  <c r="K43" i="75"/>
  <c r="L42" i="75"/>
  <c r="M42" i="75" s="1"/>
  <c r="I42" i="75" s="1"/>
  <c r="K42" i="75"/>
  <c r="L41" i="75"/>
  <c r="M41" i="75" s="1"/>
  <c r="I41" i="75" s="1"/>
  <c r="K41" i="75"/>
  <c r="L40" i="75"/>
  <c r="M40" i="75" s="1"/>
  <c r="I40" i="75" s="1"/>
  <c r="K40" i="75"/>
  <c r="V39" i="75"/>
  <c r="U39" i="75"/>
  <c r="T39" i="75"/>
  <c r="S39" i="75"/>
  <c r="Q39" i="75"/>
  <c r="P39" i="75"/>
  <c r="O39" i="75"/>
  <c r="N39" i="75"/>
  <c r="K39" i="75" s="1"/>
  <c r="J39" i="75"/>
  <c r="L38" i="75"/>
  <c r="M38" i="75" s="1"/>
  <c r="I38" i="75" s="1"/>
  <c r="K38" i="75"/>
  <c r="L37" i="75"/>
  <c r="M37" i="75" s="1"/>
  <c r="K37" i="75"/>
  <c r="Q36" i="75"/>
  <c r="P36" i="75"/>
  <c r="O36" i="75"/>
  <c r="N36" i="75"/>
  <c r="J36" i="75"/>
  <c r="L35" i="75"/>
  <c r="M35" i="75" s="1"/>
  <c r="I35" i="75" s="1"/>
  <c r="K35" i="75"/>
  <c r="L34" i="75"/>
  <c r="M34" i="75" s="1"/>
  <c r="I34" i="75" s="1"/>
  <c r="K34" i="75"/>
  <c r="L33" i="75"/>
  <c r="Q32" i="75"/>
  <c r="P32" i="75"/>
  <c r="O32" i="75"/>
  <c r="N32" i="75"/>
  <c r="J32" i="75"/>
  <c r="L31" i="75"/>
  <c r="K31" i="75"/>
  <c r="L30" i="75"/>
  <c r="M30" i="75" s="1"/>
  <c r="I30" i="75" s="1"/>
  <c r="K30" i="75"/>
  <c r="L29" i="75"/>
  <c r="M29" i="75" s="1"/>
  <c r="K29" i="75"/>
  <c r="Q28" i="75"/>
  <c r="P28" i="75"/>
  <c r="O28" i="75"/>
  <c r="N28" i="75"/>
  <c r="J28" i="75"/>
  <c r="L27" i="75"/>
  <c r="M27" i="75" s="1"/>
  <c r="I27" i="75" s="1"/>
  <c r="K27" i="75"/>
  <c r="L26" i="75"/>
  <c r="M26" i="75" s="1"/>
  <c r="K26" i="75"/>
  <c r="Q25" i="75"/>
  <c r="P25" i="75"/>
  <c r="O25" i="75"/>
  <c r="N25" i="75"/>
  <c r="J25" i="75"/>
  <c r="L24" i="75"/>
  <c r="M24" i="75" s="1"/>
  <c r="K24" i="75"/>
  <c r="Q23" i="75"/>
  <c r="P23" i="75"/>
  <c r="O23" i="75"/>
  <c r="N23" i="75"/>
  <c r="L23" i="75"/>
  <c r="K23" i="75"/>
  <c r="J23" i="75"/>
  <c r="L22" i="75"/>
  <c r="K22" i="75"/>
  <c r="L21" i="75"/>
  <c r="M21" i="75" s="1"/>
  <c r="I21" i="75" s="1"/>
  <c r="K21" i="75"/>
  <c r="U20" i="75"/>
  <c r="T20" i="75"/>
  <c r="S20" i="75"/>
  <c r="R20" i="75"/>
  <c r="Q20" i="75"/>
  <c r="P20" i="75"/>
  <c r="O20" i="75"/>
  <c r="N20" i="75"/>
  <c r="J20" i="75"/>
  <c r="V19" i="75"/>
  <c r="U19" i="75"/>
  <c r="T19" i="75"/>
  <c r="S19" i="75"/>
  <c r="R18" i="75"/>
  <c r="AH46" i="76"/>
  <c r="AH47" i="76"/>
  <c r="AH48" i="76"/>
  <c r="AH49" i="76"/>
  <c r="AH51" i="76"/>
  <c r="AH52" i="76"/>
  <c r="AH53" i="76"/>
  <c r="AH54" i="76"/>
  <c r="AH55" i="76"/>
  <c r="AH56" i="76"/>
  <c r="AH57" i="76"/>
  <c r="AH58" i="76"/>
  <c r="AH59" i="76"/>
  <c r="AH60" i="76"/>
  <c r="AH61" i="76"/>
  <c r="AH64" i="76"/>
  <c r="AH65" i="76"/>
  <c r="AH66" i="76"/>
  <c r="AH70" i="76"/>
  <c r="AH72" i="76"/>
  <c r="AH73" i="76"/>
  <c r="AH74" i="76"/>
  <c r="AH75" i="76"/>
  <c r="AH76" i="76"/>
  <c r="AH77" i="76"/>
  <c r="AH78" i="76"/>
  <c r="AH80" i="76"/>
  <c r="AH81" i="76"/>
  <c r="AH82" i="76"/>
  <c r="AH84" i="76"/>
  <c r="AH85" i="76"/>
  <c r="AE87" i="76"/>
  <c r="I86" i="76"/>
  <c r="I85" i="76"/>
  <c r="L84" i="76"/>
  <c r="J84" i="76"/>
  <c r="J83" i="76" s="1"/>
  <c r="AG83" i="76"/>
  <c r="AF83" i="76"/>
  <c r="AE83" i="76"/>
  <c r="AD83" i="76"/>
  <c r="AC83" i="76"/>
  <c r="AB83" i="76"/>
  <c r="AA83" i="76"/>
  <c r="Z83" i="76"/>
  <c r="Y83" i="76"/>
  <c r="X83" i="76"/>
  <c r="W83" i="76"/>
  <c r="R83" i="76"/>
  <c r="Q83" i="76"/>
  <c r="P83" i="76"/>
  <c r="O83" i="76"/>
  <c r="N83" i="76"/>
  <c r="M83" i="76"/>
  <c r="K83" i="76"/>
  <c r="I82" i="76"/>
  <c r="AE81" i="76"/>
  <c r="I81" i="76"/>
  <c r="AE80" i="76"/>
  <c r="L80" i="76"/>
  <c r="M80" i="76" s="1"/>
  <c r="J80" i="76"/>
  <c r="J79" i="76" s="1"/>
  <c r="AD79" i="76"/>
  <c r="AC79" i="76"/>
  <c r="AB79" i="76"/>
  <c r="AA79" i="76"/>
  <c r="Z79" i="76"/>
  <c r="Y79" i="76"/>
  <c r="X79" i="76"/>
  <c r="W79" i="76"/>
  <c r="R79" i="76"/>
  <c r="Q79" i="76"/>
  <c r="P79" i="76"/>
  <c r="O79" i="76"/>
  <c r="N79" i="76"/>
  <c r="K79" i="76"/>
  <c r="AE78" i="76"/>
  <c r="M78" i="76"/>
  <c r="I78" i="76" s="1"/>
  <c r="AE77" i="76"/>
  <c r="M77" i="76"/>
  <c r="AE76" i="76"/>
  <c r="M76" i="76"/>
  <c r="AE75" i="76"/>
  <c r="L75" i="76"/>
  <c r="M75" i="76" s="1"/>
  <c r="K75" i="76"/>
  <c r="AE74" i="76"/>
  <c r="L74" i="76"/>
  <c r="M74" i="76" s="1"/>
  <c r="K74" i="76"/>
  <c r="J74" i="76"/>
  <c r="Z71" i="76"/>
  <c r="Z69" i="76" s="1"/>
  <c r="Y71" i="76"/>
  <c r="X71" i="76"/>
  <c r="X69" i="76" s="1"/>
  <c r="W71" i="76"/>
  <c r="K71" i="76"/>
  <c r="AE70" i="76"/>
  <c r="L70" i="76"/>
  <c r="M70" i="76" s="1"/>
  <c r="K70" i="76"/>
  <c r="J70" i="76"/>
  <c r="AD69" i="76"/>
  <c r="AC69" i="76"/>
  <c r="AB69" i="76"/>
  <c r="AA69" i="76"/>
  <c r="Y69" i="76"/>
  <c r="R69" i="76"/>
  <c r="Q69" i="76"/>
  <c r="P69" i="76"/>
  <c r="O69" i="76"/>
  <c r="N69" i="76"/>
  <c r="AE68" i="76"/>
  <c r="I68" i="76"/>
  <c r="AE67" i="76"/>
  <c r="AE66" i="76"/>
  <c r="L66" i="76"/>
  <c r="K66" i="76"/>
  <c r="J66" i="76"/>
  <c r="AE65" i="76"/>
  <c r="L65" i="76"/>
  <c r="K65" i="76"/>
  <c r="J65" i="76"/>
  <c r="AE64" i="76"/>
  <c r="L64" i="76"/>
  <c r="K64" i="76"/>
  <c r="J64" i="76"/>
  <c r="AD63" i="76"/>
  <c r="AC63" i="76"/>
  <c r="AB63" i="76"/>
  <c r="AA63" i="76"/>
  <c r="Z63" i="76"/>
  <c r="Y63" i="76"/>
  <c r="X63" i="76"/>
  <c r="W63" i="76"/>
  <c r="R63" i="76"/>
  <c r="Q63" i="76"/>
  <c r="P63" i="76"/>
  <c r="O63" i="76"/>
  <c r="N63" i="76"/>
  <c r="V62" i="76"/>
  <c r="V44" i="76" s="1"/>
  <c r="U62" i="76"/>
  <c r="U44" i="76" s="1"/>
  <c r="T62" i="76"/>
  <c r="T44" i="76" s="1"/>
  <c r="S62" i="76"/>
  <c r="S44" i="76" s="1"/>
  <c r="AE61" i="76"/>
  <c r="L61" i="76"/>
  <c r="K61" i="76"/>
  <c r="J61" i="76"/>
  <c r="AE60" i="76"/>
  <c r="L60" i="76"/>
  <c r="I60" i="76" s="1"/>
  <c r="K60" i="76"/>
  <c r="AE59" i="76"/>
  <c r="L59" i="76"/>
  <c r="M59" i="76" s="1"/>
  <c r="K59" i="76"/>
  <c r="J59" i="76"/>
  <c r="AE58" i="76"/>
  <c r="L58" i="76"/>
  <c r="M58" i="76" s="1"/>
  <c r="K58" i="76"/>
  <c r="J58" i="76"/>
  <c r="AE57" i="76"/>
  <c r="L57" i="76"/>
  <c r="M57" i="76" s="1"/>
  <c r="K57" i="76"/>
  <c r="J57" i="76"/>
  <c r="AE56" i="76"/>
  <c r="L56" i="76"/>
  <c r="M56" i="76" s="1"/>
  <c r="K56" i="76"/>
  <c r="J56" i="76"/>
  <c r="AE55" i="76"/>
  <c r="L55" i="76"/>
  <c r="K55" i="76"/>
  <c r="J55" i="76"/>
  <c r="AE54" i="76"/>
  <c r="L54" i="76"/>
  <c r="M54" i="76" s="1"/>
  <c r="K54" i="76"/>
  <c r="J54" i="76"/>
  <c r="AE53" i="76"/>
  <c r="L53" i="76"/>
  <c r="M53" i="76" s="1"/>
  <c r="K53" i="76"/>
  <c r="J53" i="76"/>
  <c r="AE52" i="76"/>
  <c r="L52" i="76"/>
  <c r="M52" i="76" s="1"/>
  <c r="K52" i="76"/>
  <c r="J52" i="76"/>
  <c r="AE51" i="76"/>
  <c r="L51" i="76"/>
  <c r="M51" i="76" s="1"/>
  <c r="K51" i="76"/>
  <c r="J51" i="76"/>
  <c r="AD50" i="76"/>
  <c r="AC50" i="76"/>
  <c r="AB50" i="76"/>
  <c r="AA50" i="76"/>
  <c r="Z50" i="76"/>
  <c r="Y50" i="76"/>
  <c r="X50" i="76"/>
  <c r="W50" i="76"/>
  <c r="R50" i="76"/>
  <c r="Q50" i="76"/>
  <c r="P50" i="76"/>
  <c r="O50" i="76"/>
  <c r="N50" i="76"/>
  <c r="AE49" i="76"/>
  <c r="L49" i="76"/>
  <c r="K49" i="76"/>
  <c r="J49" i="76"/>
  <c r="AE48" i="76"/>
  <c r="L48" i="76"/>
  <c r="K48" i="76"/>
  <c r="J48" i="76"/>
  <c r="AE47" i="76"/>
  <c r="L47" i="76"/>
  <c r="K47" i="76"/>
  <c r="J47" i="76"/>
  <c r="AE46" i="76"/>
  <c r="L46" i="76"/>
  <c r="M46" i="76" s="1"/>
  <c r="K46" i="76"/>
  <c r="J46" i="76"/>
  <c r="AG45" i="76"/>
  <c r="AG44" i="76" s="1"/>
  <c r="AF45" i="76"/>
  <c r="AF44" i="76" s="1"/>
  <c r="AD45" i="76"/>
  <c r="AC45" i="76"/>
  <c r="AB45" i="76"/>
  <c r="AA45" i="76"/>
  <c r="Z45" i="76"/>
  <c r="Y45" i="76"/>
  <c r="X45" i="76"/>
  <c r="W45" i="76"/>
  <c r="R45" i="76"/>
  <c r="Q45" i="76"/>
  <c r="P45" i="76"/>
  <c r="O45" i="76"/>
  <c r="N45" i="76"/>
  <c r="L43" i="76"/>
  <c r="M43" i="76" s="1"/>
  <c r="K43" i="76"/>
  <c r="L42" i="76"/>
  <c r="M42" i="76" s="1"/>
  <c r="I42" i="76" s="1"/>
  <c r="K42" i="76"/>
  <c r="L41" i="76"/>
  <c r="M41" i="76" s="1"/>
  <c r="I41" i="76" s="1"/>
  <c r="K41" i="76"/>
  <c r="L40" i="76"/>
  <c r="M40" i="76" s="1"/>
  <c r="I40" i="76" s="1"/>
  <c r="K40" i="76"/>
  <c r="V39" i="76"/>
  <c r="U39" i="76"/>
  <c r="T39" i="76"/>
  <c r="S39" i="76"/>
  <c r="Q39" i="76"/>
  <c r="P39" i="76"/>
  <c r="O39" i="76"/>
  <c r="N39" i="76"/>
  <c r="K39" i="76" s="1"/>
  <c r="J39" i="76"/>
  <c r="L38" i="76"/>
  <c r="M38" i="76" s="1"/>
  <c r="I38" i="76" s="1"/>
  <c r="K38" i="76"/>
  <c r="L37" i="76"/>
  <c r="M37" i="76" s="1"/>
  <c r="K37" i="76"/>
  <c r="Q36" i="76"/>
  <c r="P36" i="76"/>
  <c r="O36" i="76"/>
  <c r="N36" i="76"/>
  <c r="J36" i="76"/>
  <c r="L35" i="76"/>
  <c r="M35" i="76" s="1"/>
  <c r="I35" i="76" s="1"/>
  <c r="K35" i="76"/>
  <c r="L34" i="76"/>
  <c r="M34" i="76" s="1"/>
  <c r="I34" i="76" s="1"/>
  <c r="K34" i="76"/>
  <c r="L33" i="76"/>
  <c r="M33" i="76" s="1"/>
  <c r="Q32" i="76"/>
  <c r="P32" i="76"/>
  <c r="O32" i="76"/>
  <c r="N32" i="76"/>
  <c r="J32" i="76"/>
  <c r="L31" i="76"/>
  <c r="M31" i="76" s="1"/>
  <c r="I31" i="76" s="1"/>
  <c r="K31" i="76"/>
  <c r="L30" i="76"/>
  <c r="M30" i="76" s="1"/>
  <c r="I30" i="76" s="1"/>
  <c r="K30" i="76"/>
  <c r="L29" i="76"/>
  <c r="M29" i="76" s="1"/>
  <c r="K29" i="76"/>
  <c r="Q28" i="76"/>
  <c r="P28" i="76"/>
  <c r="O28" i="76"/>
  <c r="N28" i="76"/>
  <c r="J28" i="76"/>
  <c r="L27" i="76"/>
  <c r="M27" i="76" s="1"/>
  <c r="I27" i="76" s="1"/>
  <c r="K27" i="76"/>
  <c r="L26" i="76"/>
  <c r="M26" i="76" s="1"/>
  <c r="K26" i="76"/>
  <c r="Q25" i="76"/>
  <c r="P25" i="76"/>
  <c r="O25" i="76"/>
  <c r="N25" i="76"/>
  <c r="J25" i="76"/>
  <c r="L24" i="76"/>
  <c r="M24" i="76" s="1"/>
  <c r="K24" i="76"/>
  <c r="K23" i="76" s="1"/>
  <c r="Q23" i="76"/>
  <c r="P23" i="76"/>
  <c r="O23" i="76"/>
  <c r="N23" i="76"/>
  <c r="J23" i="76"/>
  <c r="L22" i="76"/>
  <c r="M22" i="76" s="1"/>
  <c r="I22" i="76" s="1"/>
  <c r="K22" i="76"/>
  <c r="L21" i="76"/>
  <c r="M21" i="76" s="1"/>
  <c r="K21" i="76"/>
  <c r="U20" i="76"/>
  <c r="T20" i="76"/>
  <c r="S20" i="76"/>
  <c r="R20" i="76"/>
  <c r="Q20" i="76"/>
  <c r="P20" i="76"/>
  <c r="O20" i="76"/>
  <c r="N20" i="76"/>
  <c r="J20" i="76"/>
  <c r="V19" i="76"/>
  <c r="U19" i="76"/>
  <c r="T19" i="76"/>
  <c r="S19" i="76"/>
  <c r="R18" i="76"/>
  <c r="L82" i="77" l="1"/>
  <c r="I51" i="75"/>
  <c r="L23" i="76"/>
  <c r="T18" i="76"/>
  <c r="K69" i="76"/>
  <c r="O62" i="76"/>
  <c r="O44" i="76" s="1"/>
  <c r="V18" i="75"/>
  <c r="S18" i="76"/>
  <c r="AE71" i="76"/>
  <c r="AH79" i="76"/>
  <c r="I52" i="75"/>
  <c r="P62" i="75"/>
  <c r="AH83" i="76"/>
  <c r="I70" i="76"/>
  <c r="K28" i="76"/>
  <c r="J19" i="76"/>
  <c r="J18" i="76" s="1"/>
  <c r="P62" i="76"/>
  <c r="P44" i="76" s="1"/>
  <c r="Z62" i="76"/>
  <c r="Z44" i="76" s="1"/>
  <c r="R62" i="75"/>
  <c r="R44" i="75" s="1"/>
  <c r="N19" i="75"/>
  <c r="I65" i="76"/>
  <c r="K36" i="75"/>
  <c r="Y62" i="76"/>
  <c r="Y44" i="76" s="1"/>
  <c r="I80" i="75"/>
  <c r="I79" i="75" s="1"/>
  <c r="K63" i="76"/>
  <c r="J71" i="76"/>
  <c r="J69" i="76" s="1"/>
  <c r="I57" i="75"/>
  <c r="AC62" i="75"/>
  <c r="AC44" i="75" s="1"/>
  <c r="J45" i="76"/>
  <c r="I49" i="76"/>
  <c r="U18" i="75"/>
  <c r="J63" i="75"/>
  <c r="AA62" i="75"/>
  <c r="AA44" i="75" s="1"/>
  <c r="I9" i="74"/>
  <c r="K36" i="76"/>
  <c r="N62" i="76"/>
  <c r="N44" i="76" s="1"/>
  <c r="AD62" i="76"/>
  <c r="AD44" i="76" s="1"/>
  <c r="N18" i="75"/>
  <c r="L39" i="75"/>
  <c r="M39" i="75" s="1"/>
  <c r="I39" i="75" s="1"/>
  <c r="AH83" i="75"/>
  <c r="I84" i="75"/>
  <c r="I83" i="75" s="1"/>
  <c r="J50" i="75"/>
  <c r="K50" i="75"/>
  <c r="I61" i="75"/>
  <c r="I36" i="77"/>
  <c r="I82" i="77" s="1"/>
  <c r="Q62" i="76"/>
  <c r="Q44" i="76" s="1"/>
  <c r="O19" i="75"/>
  <c r="O18" i="75" s="1"/>
  <c r="P44" i="75"/>
  <c r="K25" i="76"/>
  <c r="J50" i="76"/>
  <c r="R62" i="76"/>
  <c r="R44" i="76" s="1"/>
  <c r="I54" i="75"/>
  <c r="I58" i="75"/>
  <c r="AD62" i="75"/>
  <c r="AD44" i="75" s="1"/>
  <c r="AC62" i="76"/>
  <c r="AC44" i="76" s="1"/>
  <c r="L79" i="76"/>
  <c r="M79" i="76" s="1"/>
  <c r="K45" i="75"/>
  <c r="I47" i="75"/>
  <c r="I53" i="75"/>
  <c r="I64" i="75"/>
  <c r="I65" i="75"/>
  <c r="AH45" i="75"/>
  <c r="I56" i="75"/>
  <c r="Z62" i="75"/>
  <c r="Z44" i="75" s="1"/>
  <c r="J71" i="75"/>
  <c r="L79" i="75"/>
  <c r="M79" i="75" s="1"/>
  <c r="AE79" i="75"/>
  <c r="L39" i="76"/>
  <c r="M39" i="76" s="1"/>
  <c r="I39" i="76" s="1"/>
  <c r="K45" i="76"/>
  <c r="M49" i="76"/>
  <c r="AH50" i="75"/>
  <c r="L71" i="75"/>
  <c r="M71" i="75" s="1"/>
  <c r="M69" i="75" s="1"/>
  <c r="L83" i="75"/>
  <c r="P19" i="76"/>
  <c r="P18" i="76" s="1"/>
  <c r="I48" i="76"/>
  <c r="J19" i="75"/>
  <c r="J18" i="75" s="1"/>
  <c r="Q19" i="75"/>
  <c r="Q18" i="75" s="1"/>
  <c r="L45" i="75"/>
  <c r="I49" i="75"/>
  <c r="I47" i="76"/>
  <c r="AH50" i="76"/>
  <c r="I80" i="76"/>
  <c r="I79" i="76" s="1"/>
  <c r="AH45" i="76"/>
  <c r="L45" i="76"/>
  <c r="M47" i="76"/>
  <c r="I61" i="76"/>
  <c r="J63" i="76"/>
  <c r="M47" i="75"/>
  <c r="Q19" i="76"/>
  <c r="Q18" i="76" s="1"/>
  <c r="I55" i="75"/>
  <c r="I59" i="75"/>
  <c r="K63" i="75"/>
  <c r="X69" i="75"/>
  <c r="X62" i="75" s="1"/>
  <c r="X44" i="75" s="1"/>
  <c r="AH71" i="75"/>
  <c r="I84" i="76"/>
  <c r="I83" i="76" s="1"/>
  <c r="AH71" i="76"/>
  <c r="L28" i="75"/>
  <c r="I46" i="75"/>
  <c r="AE50" i="75"/>
  <c r="M55" i="75"/>
  <c r="I66" i="75"/>
  <c r="Y69" i="75"/>
  <c r="Y62" i="75" s="1"/>
  <c r="Y44" i="75" s="1"/>
  <c r="I36" i="74"/>
  <c r="AE79" i="76"/>
  <c r="K28" i="75"/>
  <c r="K32" i="75"/>
  <c r="L36" i="75"/>
  <c r="M53" i="75"/>
  <c r="AH63" i="75"/>
  <c r="W82" i="74"/>
  <c r="AF36" i="74"/>
  <c r="AF36" i="77"/>
  <c r="W82" i="77"/>
  <c r="AE36" i="77"/>
  <c r="L82" i="74"/>
  <c r="AE36" i="74"/>
  <c r="I75" i="75"/>
  <c r="Q62" i="75"/>
  <c r="Q44" i="75" s="1"/>
  <c r="K69" i="75"/>
  <c r="AB62" i="75"/>
  <c r="AB44" i="75" s="1"/>
  <c r="O62" i="75"/>
  <c r="O44" i="75" s="1"/>
  <c r="AE63" i="75"/>
  <c r="M66" i="75"/>
  <c r="M63" i="75" s="1"/>
  <c r="N62" i="75"/>
  <c r="N44" i="75" s="1"/>
  <c r="I48" i="75"/>
  <c r="J45" i="75"/>
  <c r="AE45" i="75"/>
  <c r="M48" i="75"/>
  <c r="L32" i="75"/>
  <c r="M33" i="75"/>
  <c r="M32" i="75" s="1"/>
  <c r="K20" i="75"/>
  <c r="L20" i="75"/>
  <c r="P19" i="75"/>
  <c r="P18" i="75" s="1"/>
  <c r="K25" i="75"/>
  <c r="M31" i="75"/>
  <c r="I31" i="75" s="1"/>
  <c r="S18" i="75"/>
  <c r="T18" i="75"/>
  <c r="M23" i="75"/>
  <c r="I24" i="75"/>
  <c r="I23" i="75" s="1"/>
  <c r="I29" i="75"/>
  <c r="M36" i="75"/>
  <c r="I36" i="75" s="1"/>
  <c r="I37" i="75"/>
  <c r="M25" i="75"/>
  <c r="W62" i="75"/>
  <c r="W44" i="75" s="1"/>
  <c r="I26" i="75"/>
  <c r="I25" i="75" s="1"/>
  <c r="M22" i="75"/>
  <c r="I74" i="75"/>
  <c r="J79" i="75"/>
  <c r="AH79" i="75"/>
  <c r="M59" i="75"/>
  <c r="M60" i="75"/>
  <c r="AE71" i="75"/>
  <c r="M49" i="75"/>
  <c r="L50" i="75"/>
  <c r="M54" i="75"/>
  <c r="M61" i="75"/>
  <c r="L63" i="75"/>
  <c r="I70" i="75"/>
  <c r="L25" i="75"/>
  <c r="AH63" i="76"/>
  <c r="I66" i="76"/>
  <c r="AA62" i="76"/>
  <c r="AA44" i="76" s="1"/>
  <c r="AB62" i="76"/>
  <c r="AB44" i="76" s="1"/>
  <c r="I64" i="76"/>
  <c r="AE63" i="76"/>
  <c r="X62" i="76"/>
  <c r="X44" i="76" s="1"/>
  <c r="AE50" i="76"/>
  <c r="I55" i="76"/>
  <c r="K50" i="76"/>
  <c r="AE45" i="76"/>
  <c r="M48" i="76"/>
  <c r="O19" i="76"/>
  <c r="O18" i="76" s="1"/>
  <c r="L28" i="76"/>
  <c r="K32" i="76"/>
  <c r="K20" i="76"/>
  <c r="N19" i="76"/>
  <c r="N18" i="76" s="1"/>
  <c r="V18" i="76"/>
  <c r="M20" i="76"/>
  <c r="I21" i="76"/>
  <c r="I20" i="76" s="1"/>
  <c r="M25" i="76"/>
  <c r="I26" i="76"/>
  <c r="I25" i="76" s="1"/>
  <c r="M32" i="76"/>
  <c r="I33" i="76"/>
  <c r="I32" i="76" s="1"/>
  <c r="M36" i="76"/>
  <c r="I36" i="76" s="1"/>
  <c r="I37" i="76"/>
  <c r="I24" i="76"/>
  <c r="I23" i="76" s="1"/>
  <c r="M23" i="76"/>
  <c r="M28" i="76"/>
  <c r="I29" i="76"/>
  <c r="I28" i="76" s="1"/>
  <c r="U18" i="76"/>
  <c r="L20" i="76"/>
  <c r="L32" i="76"/>
  <c r="I46" i="76"/>
  <c r="I51" i="76"/>
  <c r="I52" i="76"/>
  <c r="I53" i="76"/>
  <c r="I54" i="76"/>
  <c r="I56" i="76"/>
  <c r="I57" i="76"/>
  <c r="I58" i="76"/>
  <c r="I59" i="76"/>
  <c r="W69" i="76"/>
  <c r="L71" i="76"/>
  <c r="L36" i="76"/>
  <c r="L63" i="76"/>
  <c r="I74" i="76"/>
  <c r="I75" i="76"/>
  <c r="L83" i="76"/>
  <c r="L50" i="76"/>
  <c r="M60" i="76"/>
  <c r="M61" i="76"/>
  <c r="M64" i="76"/>
  <c r="M65" i="76"/>
  <c r="M66" i="76"/>
  <c r="L25" i="76"/>
  <c r="M55" i="76"/>
  <c r="M28" i="75" l="1"/>
  <c r="K62" i="76"/>
  <c r="K44" i="76" s="1"/>
  <c r="I45" i="76"/>
  <c r="I63" i="75"/>
  <c r="I82" i="74"/>
  <c r="AE69" i="75"/>
  <c r="L69" i="75"/>
  <c r="L62" i="75" s="1"/>
  <c r="L44" i="75" s="1"/>
  <c r="M50" i="76"/>
  <c r="K19" i="76"/>
  <c r="K18" i="76" s="1"/>
  <c r="J62" i="76"/>
  <c r="J44" i="76" s="1"/>
  <c r="M45" i="75"/>
  <c r="I71" i="75"/>
  <c r="I69" i="75" s="1"/>
  <c r="K62" i="75"/>
  <c r="K44" i="75" s="1"/>
  <c r="J69" i="75"/>
  <c r="J62" i="75" s="1"/>
  <c r="J44" i="75" s="1"/>
  <c r="I45" i="75"/>
  <c r="M45" i="76"/>
  <c r="L19" i="75"/>
  <c r="L18" i="75" s="1"/>
  <c r="I50" i="75"/>
  <c r="AH69" i="75"/>
  <c r="M50" i="75"/>
  <c r="AE82" i="74"/>
  <c r="AF82" i="74"/>
  <c r="I28" i="75"/>
  <c r="AH44" i="75"/>
  <c r="I63" i="76"/>
  <c r="I33" i="75"/>
  <c r="I32" i="75" s="1"/>
  <c r="K19" i="75"/>
  <c r="K18" i="75" s="1"/>
  <c r="AE82" i="77"/>
  <c r="AF82" i="77"/>
  <c r="M62" i="75"/>
  <c r="I22" i="75"/>
  <c r="I20" i="75" s="1"/>
  <c r="M20" i="75"/>
  <c r="M19" i="75" s="1"/>
  <c r="M18" i="75" s="1"/>
  <c r="AH62" i="75"/>
  <c r="AE62" i="75"/>
  <c r="AE44" i="75" s="1"/>
  <c r="AE69" i="76"/>
  <c r="AH69" i="76"/>
  <c r="M63" i="76"/>
  <c r="I19" i="76"/>
  <c r="I18" i="76" s="1"/>
  <c r="I50" i="76"/>
  <c r="M19" i="76"/>
  <c r="M18" i="76" s="1"/>
  <c r="W62" i="76"/>
  <c r="AH62" i="76" s="1"/>
  <c r="L69" i="76"/>
  <c r="L62" i="76" s="1"/>
  <c r="L44" i="76" s="1"/>
  <c r="M71" i="76"/>
  <c r="M69" i="76" s="1"/>
  <c r="L19" i="76"/>
  <c r="L18" i="76" s="1"/>
  <c r="I71" i="76"/>
  <c r="I69" i="76" s="1"/>
  <c r="I62" i="75" l="1"/>
  <c r="I44" i="75" s="1"/>
  <c r="M44" i="75"/>
  <c r="I62" i="76"/>
  <c r="I44" i="76" s="1"/>
  <c r="I19" i="75"/>
  <c r="I18" i="75" s="1"/>
  <c r="M62" i="76"/>
  <c r="M44" i="76" s="1"/>
  <c r="AE62" i="76"/>
  <c r="AE44" i="76" s="1"/>
  <c r="W44" i="76"/>
  <c r="AH44" i="76" s="1"/>
  <c r="AE83" i="72" l="1"/>
  <c r="M83" i="72"/>
  <c r="AE82" i="72"/>
  <c r="M82" i="72"/>
  <c r="M81" i="72"/>
  <c r="I81" i="72"/>
  <c r="AE80" i="72"/>
  <c r="M80" i="72"/>
  <c r="I80" i="72"/>
  <c r="AE79" i="72"/>
  <c r="L79" i="72"/>
  <c r="M79" i="72" s="1"/>
  <c r="J79" i="72"/>
  <c r="AE78" i="72"/>
  <c r="L78" i="72"/>
  <c r="M78" i="72" s="1"/>
  <c r="J78" i="72"/>
  <c r="AD77" i="72"/>
  <c r="AC77" i="72"/>
  <c r="AB77" i="72"/>
  <c r="AA77" i="72"/>
  <c r="Z77" i="72"/>
  <c r="Y77" i="72"/>
  <c r="X77" i="72"/>
  <c r="W77" i="72"/>
  <c r="R77" i="72"/>
  <c r="Q77" i="72"/>
  <c r="P77" i="72"/>
  <c r="O77" i="72"/>
  <c r="N77" i="72"/>
  <c r="K77" i="72"/>
  <c r="M76" i="72"/>
  <c r="I76" i="72"/>
  <c r="AE75" i="72"/>
  <c r="M75" i="72"/>
  <c r="I75" i="72"/>
  <c r="AE74" i="72"/>
  <c r="M74" i="72"/>
  <c r="I74" i="72"/>
  <c r="AE73" i="72"/>
  <c r="L73" i="72"/>
  <c r="J73" i="72"/>
  <c r="J71" i="72" s="1"/>
  <c r="AE72" i="72"/>
  <c r="L72" i="72"/>
  <c r="M72" i="72" s="1"/>
  <c r="AD71" i="72"/>
  <c r="AC71" i="72"/>
  <c r="AB71" i="72"/>
  <c r="AA71" i="72"/>
  <c r="Z71" i="72"/>
  <c r="Y71" i="72"/>
  <c r="X71" i="72"/>
  <c r="W71" i="72"/>
  <c r="R71" i="72"/>
  <c r="Q71" i="72"/>
  <c r="P71" i="72"/>
  <c r="O71" i="72"/>
  <c r="N71" i="72"/>
  <c r="K71" i="72"/>
  <c r="AE70" i="72"/>
  <c r="M70" i="72"/>
  <c r="I70" i="72"/>
  <c r="AE69" i="72"/>
  <c r="M69" i="72"/>
  <c r="I69" i="72"/>
  <c r="AE68" i="72"/>
  <c r="L68" i="72"/>
  <c r="M68" i="72" s="1"/>
  <c r="J68" i="72"/>
  <c r="AE67" i="72"/>
  <c r="L67" i="72"/>
  <c r="M67" i="72" s="1"/>
  <c r="J67" i="72"/>
  <c r="AD66" i="72"/>
  <c r="AC66" i="72"/>
  <c r="AB66" i="72"/>
  <c r="AA66" i="72"/>
  <c r="Z66" i="72"/>
  <c r="Y66" i="72"/>
  <c r="X66" i="72"/>
  <c r="W66" i="72"/>
  <c r="R66" i="72"/>
  <c r="Q66" i="72"/>
  <c r="P66" i="72"/>
  <c r="O66" i="72"/>
  <c r="N66" i="72"/>
  <c r="K66" i="72"/>
  <c r="AE65" i="72"/>
  <c r="M65" i="72"/>
  <c r="I65" i="72"/>
  <c r="AE64" i="72"/>
  <c r="M64" i="72"/>
  <c r="I64" i="72"/>
  <c r="AE63" i="72"/>
  <c r="L63" i="72"/>
  <c r="J63" i="72"/>
  <c r="J61" i="72" s="1"/>
  <c r="AE62" i="72"/>
  <c r="L62" i="72"/>
  <c r="M62" i="72" s="1"/>
  <c r="AD61" i="72"/>
  <c r="AC61" i="72"/>
  <c r="AB61" i="72"/>
  <c r="AA61" i="72"/>
  <c r="Z61" i="72"/>
  <c r="Y61" i="72"/>
  <c r="X61" i="72"/>
  <c r="W61" i="72"/>
  <c r="R61" i="72"/>
  <c r="Q61" i="72"/>
  <c r="P61" i="72"/>
  <c r="O61" i="72"/>
  <c r="N61" i="72"/>
  <c r="K61" i="72"/>
  <c r="AE59" i="72"/>
  <c r="L59" i="72"/>
  <c r="M59" i="72" s="1"/>
  <c r="J59" i="72"/>
  <c r="AE58" i="72"/>
  <c r="L58" i="72"/>
  <c r="J58" i="72"/>
  <c r="AE57" i="72"/>
  <c r="L57" i="72"/>
  <c r="M57" i="72" s="1"/>
  <c r="J57" i="72"/>
  <c r="AE56" i="72"/>
  <c r="L56" i="72"/>
  <c r="M56" i="72" s="1"/>
  <c r="AE55" i="72"/>
  <c r="L55" i="72"/>
  <c r="M55" i="72" s="1"/>
  <c r="J55" i="72"/>
  <c r="AE54" i="72"/>
  <c r="L54" i="72"/>
  <c r="M54" i="72" s="1"/>
  <c r="J54" i="72"/>
  <c r="I54" i="72" s="1"/>
  <c r="AE53" i="72"/>
  <c r="L53" i="72"/>
  <c r="M53" i="72" s="1"/>
  <c r="AE52" i="72"/>
  <c r="L52" i="72"/>
  <c r="M52" i="72" s="1"/>
  <c r="AE51" i="72"/>
  <c r="L51" i="72"/>
  <c r="M51" i="72" s="1"/>
  <c r="J51" i="72"/>
  <c r="AE50" i="72"/>
  <c r="L50" i="72"/>
  <c r="M50" i="72" s="1"/>
  <c r="J50" i="72"/>
  <c r="AE49" i="72"/>
  <c r="L49" i="72"/>
  <c r="J49" i="72"/>
  <c r="AE48" i="72"/>
  <c r="L48" i="72"/>
  <c r="M48" i="72" s="1"/>
  <c r="AE47" i="72"/>
  <c r="L47" i="72"/>
  <c r="M47" i="72" s="1"/>
  <c r="J47" i="72"/>
  <c r="I47" i="72" s="1"/>
  <c r="AE46" i="72"/>
  <c r="L46" i="72"/>
  <c r="M46" i="72" s="1"/>
  <c r="J46" i="72"/>
  <c r="AE45" i="72"/>
  <c r="L45" i="72"/>
  <c r="M45" i="72" s="1"/>
  <c r="J45" i="72"/>
  <c r="I45" i="72" s="1"/>
  <c r="AE44" i="72"/>
  <c r="L44" i="72"/>
  <c r="AE43" i="72"/>
  <c r="L43" i="72"/>
  <c r="M43" i="72" s="1"/>
  <c r="J43" i="72"/>
  <c r="AD42" i="72"/>
  <c r="AC42" i="72"/>
  <c r="AB42" i="72"/>
  <c r="AA42" i="72"/>
  <c r="Z42" i="72"/>
  <c r="Y42" i="72"/>
  <c r="X42" i="72"/>
  <c r="W42" i="72"/>
  <c r="R42" i="72"/>
  <c r="Q42" i="72"/>
  <c r="P42" i="72"/>
  <c r="O42" i="72"/>
  <c r="N42" i="72"/>
  <c r="K42" i="72"/>
  <c r="AE41" i="72"/>
  <c r="L41" i="72"/>
  <c r="M41" i="72" s="1"/>
  <c r="J41" i="72"/>
  <c r="AE40" i="72"/>
  <c r="L40" i="72"/>
  <c r="M40" i="72" s="1"/>
  <c r="J40" i="72"/>
  <c r="AE39" i="72"/>
  <c r="L39" i="72"/>
  <c r="M39" i="72" s="1"/>
  <c r="J39" i="72"/>
  <c r="AE38" i="72"/>
  <c r="L38" i="72"/>
  <c r="M38" i="72" s="1"/>
  <c r="AE37" i="72"/>
  <c r="L37" i="72"/>
  <c r="M37" i="72" s="1"/>
  <c r="J37" i="72"/>
  <c r="AD36" i="72"/>
  <c r="AC36" i="72"/>
  <c r="AB36" i="72"/>
  <c r="AA36" i="72"/>
  <c r="Z36" i="72"/>
  <c r="Y36" i="72"/>
  <c r="X36" i="72"/>
  <c r="W36" i="72"/>
  <c r="R36" i="72"/>
  <c r="Q36" i="72"/>
  <c r="P36" i="72"/>
  <c r="O36" i="72"/>
  <c r="N36" i="72"/>
  <c r="K36" i="72"/>
  <c r="L34" i="72"/>
  <c r="K34" i="72"/>
  <c r="J34" i="72"/>
  <c r="L33" i="72"/>
  <c r="M33" i="72" s="1"/>
  <c r="J33" i="72"/>
  <c r="L32" i="72"/>
  <c r="M32" i="72" s="1"/>
  <c r="J32" i="72"/>
  <c r="I32" i="72" s="1"/>
  <c r="L31" i="72"/>
  <c r="J31" i="72"/>
  <c r="L30" i="72"/>
  <c r="M30" i="72" s="1"/>
  <c r="J30" i="72"/>
  <c r="V29" i="72"/>
  <c r="U29" i="72"/>
  <c r="T29" i="72"/>
  <c r="S29" i="72"/>
  <c r="R29" i="72"/>
  <c r="Q29" i="72"/>
  <c r="P29" i="72"/>
  <c r="O29" i="72"/>
  <c r="N29" i="72"/>
  <c r="K29" i="72"/>
  <c r="L28" i="72"/>
  <c r="M28" i="72" s="1"/>
  <c r="J28" i="72"/>
  <c r="L27" i="72"/>
  <c r="M27" i="72" s="1"/>
  <c r="J27" i="72"/>
  <c r="L26" i="72"/>
  <c r="L25" i="72"/>
  <c r="M25" i="72" s="1"/>
  <c r="J25" i="72"/>
  <c r="L24" i="72"/>
  <c r="M24" i="72" s="1"/>
  <c r="J24" i="72"/>
  <c r="L23" i="72"/>
  <c r="M23" i="72" s="1"/>
  <c r="J23" i="72"/>
  <c r="L22" i="72"/>
  <c r="M22" i="72" s="1"/>
  <c r="L21" i="72"/>
  <c r="M21" i="72" s="1"/>
  <c r="J21" i="72"/>
  <c r="L20" i="72"/>
  <c r="M20" i="72" s="1"/>
  <c r="J20" i="72"/>
  <c r="I20" i="72" s="1"/>
  <c r="L19" i="72"/>
  <c r="M19" i="72" s="1"/>
  <c r="J19" i="72"/>
  <c r="L18" i="72"/>
  <c r="M18" i="72" s="1"/>
  <c r="L17" i="72"/>
  <c r="M17" i="72" s="1"/>
  <c r="L16" i="72"/>
  <c r="M16" i="72" s="1"/>
  <c r="L15" i="72"/>
  <c r="M15" i="72" s="1"/>
  <c r="L14" i="72"/>
  <c r="M14" i="72" s="1"/>
  <c r="J14" i="72"/>
  <c r="L13" i="72"/>
  <c r="M13" i="72" s="1"/>
  <c r="L12" i="72"/>
  <c r="M12" i="72" s="1"/>
  <c r="K12" i="72"/>
  <c r="J12" i="72"/>
  <c r="L11" i="72"/>
  <c r="J11" i="72"/>
  <c r="V9" i="72"/>
  <c r="U9" i="72"/>
  <c r="T9" i="72"/>
  <c r="S9" i="72"/>
  <c r="S8" i="72" s="1"/>
  <c r="S85" i="72" s="1"/>
  <c r="R9" i="72"/>
  <c r="Q9" i="72"/>
  <c r="P9" i="72"/>
  <c r="O9" i="72"/>
  <c r="N9" i="72"/>
  <c r="K9" i="72"/>
  <c r="AE37" i="11"/>
  <c r="AE38" i="11"/>
  <c r="AE39" i="11"/>
  <c r="AE40" i="11"/>
  <c r="AE41" i="11"/>
  <c r="AE43" i="11"/>
  <c r="AE44" i="11"/>
  <c r="AE45" i="11"/>
  <c r="AE46" i="11"/>
  <c r="AE47" i="11"/>
  <c r="AE48" i="11"/>
  <c r="AE49" i="11"/>
  <c r="AE50" i="11"/>
  <c r="AE51" i="11"/>
  <c r="AE52" i="11"/>
  <c r="AE53" i="11"/>
  <c r="AE54" i="11"/>
  <c r="AE55" i="11"/>
  <c r="AE56" i="11"/>
  <c r="AE57" i="11"/>
  <c r="AE58" i="11"/>
  <c r="AE59" i="11"/>
  <c r="AE62" i="11"/>
  <c r="AE63" i="11"/>
  <c r="AE64" i="11"/>
  <c r="AE65" i="11"/>
  <c r="AE67" i="11"/>
  <c r="AE68" i="11"/>
  <c r="AE69" i="11"/>
  <c r="AE70" i="11"/>
  <c r="AE72" i="11"/>
  <c r="AE73" i="11"/>
  <c r="AE74" i="11"/>
  <c r="AE75" i="11"/>
  <c r="AE78" i="11"/>
  <c r="AE79" i="11"/>
  <c r="AE80" i="11"/>
  <c r="AE82" i="11"/>
  <c r="AE83" i="11"/>
  <c r="AE84" i="73"/>
  <c r="AE83" i="73"/>
  <c r="M83" i="73"/>
  <c r="AE82" i="73"/>
  <c r="M82" i="73"/>
  <c r="AE81" i="73"/>
  <c r="M81" i="73"/>
  <c r="I81" i="73"/>
  <c r="AE80" i="73"/>
  <c r="M80" i="73"/>
  <c r="I80" i="73"/>
  <c r="AE79" i="73"/>
  <c r="L79" i="73"/>
  <c r="M79" i="73" s="1"/>
  <c r="J79" i="73"/>
  <c r="AE78" i="73"/>
  <c r="L78" i="73"/>
  <c r="M78" i="73" s="1"/>
  <c r="J78" i="73"/>
  <c r="AD77" i="73"/>
  <c r="AC77" i="73"/>
  <c r="AB77" i="73"/>
  <c r="AA77" i="73"/>
  <c r="Z77" i="73"/>
  <c r="Y77" i="73"/>
  <c r="X77" i="73"/>
  <c r="W77" i="73"/>
  <c r="R77" i="73"/>
  <c r="Q77" i="73"/>
  <c r="P77" i="73"/>
  <c r="O77" i="73"/>
  <c r="N77" i="73"/>
  <c r="K77" i="73"/>
  <c r="AE76" i="73"/>
  <c r="M76" i="73"/>
  <c r="I76" i="73"/>
  <c r="AE75" i="73"/>
  <c r="M75" i="73"/>
  <c r="I75" i="73"/>
  <c r="AE74" i="73"/>
  <c r="L74" i="73"/>
  <c r="M74" i="73" s="1"/>
  <c r="J74" i="73"/>
  <c r="AE73" i="73"/>
  <c r="L73" i="73"/>
  <c r="J73" i="73"/>
  <c r="AD72" i="73"/>
  <c r="AC72" i="73"/>
  <c r="AB72" i="73"/>
  <c r="AA72" i="73"/>
  <c r="Z72" i="73"/>
  <c r="Y72" i="73"/>
  <c r="X72" i="73"/>
  <c r="W72" i="73"/>
  <c r="R72" i="73"/>
  <c r="Q72" i="73"/>
  <c r="P72" i="73"/>
  <c r="O72" i="73"/>
  <c r="N72" i="73"/>
  <c r="K72" i="73"/>
  <c r="M71" i="73"/>
  <c r="I71" i="73"/>
  <c r="AE70" i="73"/>
  <c r="M70" i="73"/>
  <c r="I70" i="73"/>
  <c r="AE69" i="73"/>
  <c r="L69" i="73"/>
  <c r="J69" i="73"/>
  <c r="AE68" i="73"/>
  <c r="L68" i="73"/>
  <c r="J68" i="73"/>
  <c r="AD67" i="73"/>
  <c r="AC67" i="73"/>
  <c r="AB67" i="73"/>
  <c r="AA67" i="73"/>
  <c r="Z67" i="73"/>
  <c r="Y67" i="73"/>
  <c r="X67" i="73"/>
  <c r="W67" i="73"/>
  <c r="R67" i="73"/>
  <c r="Q67" i="73"/>
  <c r="P67" i="73"/>
  <c r="O67" i="73"/>
  <c r="N67" i="73"/>
  <c r="K67" i="73"/>
  <c r="M66" i="73"/>
  <c r="I66" i="73"/>
  <c r="AE65" i="73"/>
  <c r="AE64" i="73"/>
  <c r="M64" i="73"/>
  <c r="I64" i="73"/>
  <c r="AE63" i="73"/>
  <c r="L63" i="73"/>
  <c r="J63" i="73"/>
  <c r="J61" i="73" s="1"/>
  <c r="AE62" i="73"/>
  <c r="L62" i="73"/>
  <c r="I62" i="73" s="1"/>
  <c r="AD61" i="73"/>
  <c r="AC61" i="73"/>
  <c r="AB61" i="73"/>
  <c r="AA61" i="73"/>
  <c r="Z61" i="73"/>
  <c r="Y61" i="73"/>
  <c r="X61" i="73"/>
  <c r="W61" i="73"/>
  <c r="R61" i="73"/>
  <c r="Q61" i="73"/>
  <c r="P61" i="73"/>
  <c r="O61" i="73"/>
  <c r="N61" i="73"/>
  <c r="K61" i="73"/>
  <c r="AE59" i="73"/>
  <c r="L59" i="73"/>
  <c r="M59" i="73" s="1"/>
  <c r="J59" i="73"/>
  <c r="AE58" i="73"/>
  <c r="L58" i="73"/>
  <c r="M58" i="73" s="1"/>
  <c r="J58" i="73"/>
  <c r="AE57" i="73"/>
  <c r="L57" i="73"/>
  <c r="M57" i="73" s="1"/>
  <c r="J57" i="73"/>
  <c r="AE56" i="73"/>
  <c r="L56" i="73"/>
  <c r="M56" i="73" s="1"/>
  <c r="AE55" i="73"/>
  <c r="L55" i="73"/>
  <c r="J55" i="73"/>
  <c r="AE54" i="73"/>
  <c r="L54" i="73"/>
  <c r="M54" i="73" s="1"/>
  <c r="J54" i="73"/>
  <c r="AE53" i="73"/>
  <c r="L53" i="73"/>
  <c r="M53" i="73" s="1"/>
  <c r="J53" i="73"/>
  <c r="AE52" i="73"/>
  <c r="L52" i="73"/>
  <c r="M52" i="73" s="1"/>
  <c r="J52" i="73"/>
  <c r="AE51" i="73"/>
  <c r="L51" i="73"/>
  <c r="M51" i="73" s="1"/>
  <c r="J51" i="73"/>
  <c r="AE50" i="73"/>
  <c r="L50" i="73"/>
  <c r="M50" i="73" s="1"/>
  <c r="J50" i="73"/>
  <c r="AE49" i="73"/>
  <c r="L49" i="73"/>
  <c r="M49" i="73" s="1"/>
  <c r="J49" i="73"/>
  <c r="AE48" i="73"/>
  <c r="L48" i="73"/>
  <c r="M48" i="73" s="1"/>
  <c r="J48" i="73"/>
  <c r="AE47" i="73"/>
  <c r="L47" i="73"/>
  <c r="M47" i="73" s="1"/>
  <c r="J47" i="73"/>
  <c r="AE46" i="73"/>
  <c r="L46" i="73"/>
  <c r="M46" i="73" s="1"/>
  <c r="J46" i="73"/>
  <c r="AE45" i="73"/>
  <c r="L45" i="73"/>
  <c r="M45" i="73" s="1"/>
  <c r="J45" i="73"/>
  <c r="AE44" i="73"/>
  <c r="L44" i="73"/>
  <c r="M44" i="73" s="1"/>
  <c r="J44" i="73"/>
  <c r="AE43" i="73"/>
  <c r="L43" i="73"/>
  <c r="J43" i="73"/>
  <c r="AD42" i="73"/>
  <c r="AC42" i="73"/>
  <c r="AB42" i="73"/>
  <c r="AA42" i="73"/>
  <c r="Z42" i="73"/>
  <c r="Y42" i="73"/>
  <c r="X42" i="73"/>
  <c r="W42" i="73"/>
  <c r="R42" i="73"/>
  <c r="Q42" i="73"/>
  <c r="P42" i="73"/>
  <c r="O42" i="73"/>
  <c r="N42" i="73"/>
  <c r="K42" i="73"/>
  <c r="AE41" i="73"/>
  <c r="L41" i="73"/>
  <c r="J41" i="73"/>
  <c r="AE40" i="73"/>
  <c r="L40" i="73"/>
  <c r="M40" i="73" s="1"/>
  <c r="J40" i="73"/>
  <c r="AE39" i="73"/>
  <c r="L39" i="73"/>
  <c r="M39" i="73" s="1"/>
  <c r="J39" i="73"/>
  <c r="AE38" i="73"/>
  <c r="L38" i="73"/>
  <c r="M38" i="73" s="1"/>
  <c r="J38" i="73"/>
  <c r="AE37" i="73"/>
  <c r="L37" i="73"/>
  <c r="M37" i="73" s="1"/>
  <c r="J37" i="73"/>
  <c r="AD36" i="73"/>
  <c r="AC36" i="73"/>
  <c r="AB36" i="73"/>
  <c r="AA36" i="73"/>
  <c r="Z36" i="73"/>
  <c r="Y36" i="73"/>
  <c r="X36" i="73"/>
  <c r="W36" i="73"/>
  <c r="R36" i="73"/>
  <c r="Q36" i="73"/>
  <c r="P36" i="73"/>
  <c r="O36" i="73"/>
  <c r="N36" i="73"/>
  <c r="K36" i="73"/>
  <c r="L34" i="73"/>
  <c r="M34" i="73" s="1"/>
  <c r="K34" i="73"/>
  <c r="J34" i="73"/>
  <c r="L33" i="73"/>
  <c r="M33" i="73" s="1"/>
  <c r="J33" i="73"/>
  <c r="L32" i="73"/>
  <c r="M32" i="73" s="1"/>
  <c r="J32" i="73"/>
  <c r="L31" i="73"/>
  <c r="M31" i="73" s="1"/>
  <c r="J31" i="73"/>
  <c r="L30" i="73"/>
  <c r="M30" i="73" s="1"/>
  <c r="J30" i="73"/>
  <c r="V29" i="73"/>
  <c r="U29" i="73"/>
  <c r="T29" i="73"/>
  <c r="S29" i="73"/>
  <c r="R29" i="73"/>
  <c r="Q29" i="73"/>
  <c r="P29" i="73"/>
  <c r="O29" i="73"/>
  <c r="N29" i="73"/>
  <c r="K29" i="73"/>
  <c r="L28" i="73"/>
  <c r="M28" i="73" s="1"/>
  <c r="J28" i="73"/>
  <c r="L27" i="73"/>
  <c r="M27" i="73" s="1"/>
  <c r="J27" i="73"/>
  <c r="L26" i="73"/>
  <c r="L25" i="73"/>
  <c r="M25" i="73" s="1"/>
  <c r="J25" i="73"/>
  <c r="L24" i="73"/>
  <c r="M24" i="73" s="1"/>
  <c r="J24" i="73"/>
  <c r="L23" i="73"/>
  <c r="J23" i="73"/>
  <c r="L22" i="73"/>
  <c r="M22" i="73" s="1"/>
  <c r="L21" i="73"/>
  <c r="J21" i="73"/>
  <c r="L20" i="73"/>
  <c r="M20" i="73" s="1"/>
  <c r="J20" i="73"/>
  <c r="L19" i="73"/>
  <c r="M19" i="73" s="1"/>
  <c r="J19" i="73"/>
  <c r="L18" i="73"/>
  <c r="M18" i="73" s="1"/>
  <c r="L17" i="73"/>
  <c r="M17" i="73" s="1"/>
  <c r="L16" i="73"/>
  <c r="M16" i="73" s="1"/>
  <c r="L15" i="73"/>
  <c r="M15" i="73" s="1"/>
  <c r="L14" i="73"/>
  <c r="M14" i="73" s="1"/>
  <c r="J14" i="73"/>
  <c r="L13" i="73"/>
  <c r="M13" i="73" s="1"/>
  <c r="L12" i="73"/>
  <c r="M12" i="73" s="1"/>
  <c r="K12" i="73"/>
  <c r="K9" i="73" s="1"/>
  <c r="J12" i="73"/>
  <c r="L11" i="73"/>
  <c r="J11" i="73"/>
  <c r="V9" i="73"/>
  <c r="U9" i="73"/>
  <c r="T9" i="73"/>
  <c r="S9" i="73"/>
  <c r="R9" i="73"/>
  <c r="Q9" i="73"/>
  <c r="P9" i="73"/>
  <c r="O9" i="73"/>
  <c r="N9" i="73"/>
  <c r="AE84" i="55"/>
  <c r="AE83" i="55"/>
  <c r="M83" i="55"/>
  <c r="AE82" i="55"/>
  <c r="M82" i="55"/>
  <c r="AE81" i="55"/>
  <c r="M81" i="55"/>
  <c r="I81" i="55"/>
  <c r="AE80" i="55"/>
  <c r="M80" i="55"/>
  <c r="I80" i="55"/>
  <c r="AE79" i="55"/>
  <c r="L79" i="55"/>
  <c r="M79" i="55" s="1"/>
  <c r="J79" i="55"/>
  <c r="AE78" i="55"/>
  <c r="L78" i="55"/>
  <c r="J78" i="55"/>
  <c r="AD77" i="55"/>
  <c r="AC77" i="55"/>
  <c r="AB77" i="55"/>
  <c r="AA77" i="55"/>
  <c r="Z77" i="55"/>
  <c r="Y77" i="55"/>
  <c r="X77" i="55"/>
  <c r="W77" i="55"/>
  <c r="R77" i="55"/>
  <c r="Q77" i="55"/>
  <c r="P77" i="55"/>
  <c r="O77" i="55"/>
  <c r="N77" i="55"/>
  <c r="K77" i="55"/>
  <c r="AE76" i="55"/>
  <c r="M76" i="55"/>
  <c r="I76" i="55"/>
  <c r="AE75" i="55"/>
  <c r="M75" i="55"/>
  <c r="I75" i="55"/>
  <c r="AE74" i="55"/>
  <c r="L74" i="55"/>
  <c r="M74" i="55" s="1"/>
  <c r="J74" i="55"/>
  <c r="AE73" i="55"/>
  <c r="L73" i="55"/>
  <c r="J73" i="55"/>
  <c r="AD72" i="55"/>
  <c r="AC72" i="55"/>
  <c r="AB72" i="55"/>
  <c r="AA72" i="55"/>
  <c r="Z72" i="55"/>
  <c r="Y72" i="55"/>
  <c r="X72" i="55"/>
  <c r="W72" i="55"/>
  <c r="R72" i="55"/>
  <c r="Q72" i="55"/>
  <c r="P72" i="55"/>
  <c r="O72" i="55"/>
  <c r="N72" i="55"/>
  <c r="K72" i="55"/>
  <c r="M71" i="55"/>
  <c r="I71" i="55"/>
  <c r="AE70" i="55"/>
  <c r="M70" i="55"/>
  <c r="I70" i="55"/>
  <c r="AE69" i="55"/>
  <c r="L69" i="55"/>
  <c r="J69" i="55"/>
  <c r="AE68" i="55"/>
  <c r="L68" i="55"/>
  <c r="M68" i="55" s="1"/>
  <c r="J68" i="55"/>
  <c r="AD67" i="55"/>
  <c r="AC67" i="55"/>
  <c r="AB67" i="55"/>
  <c r="AA67" i="55"/>
  <c r="Z67" i="55"/>
  <c r="Y67" i="55"/>
  <c r="X67" i="55"/>
  <c r="W67" i="55"/>
  <c r="R67" i="55"/>
  <c r="Q67" i="55"/>
  <c r="P67" i="55"/>
  <c r="O67" i="55"/>
  <c r="N67" i="55"/>
  <c r="K67" i="55"/>
  <c r="M66" i="55"/>
  <c r="I66" i="55"/>
  <c r="AE65" i="55"/>
  <c r="AE64" i="55"/>
  <c r="M64" i="55"/>
  <c r="I64" i="55"/>
  <c r="AE63" i="55"/>
  <c r="L63" i="55"/>
  <c r="J63" i="55"/>
  <c r="J61" i="55" s="1"/>
  <c r="AE62" i="55"/>
  <c r="L62" i="55"/>
  <c r="M62" i="55" s="1"/>
  <c r="AD61" i="55"/>
  <c r="AC61" i="55"/>
  <c r="AB61" i="55"/>
  <c r="AA61" i="55"/>
  <c r="Z61" i="55"/>
  <c r="Y61" i="55"/>
  <c r="X61" i="55"/>
  <c r="W61" i="55"/>
  <c r="R61" i="55"/>
  <c r="Q61" i="55"/>
  <c r="P61" i="55"/>
  <c r="O61" i="55"/>
  <c r="N61" i="55"/>
  <c r="K61" i="55"/>
  <c r="AE59" i="55"/>
  <c r="L59" i="55"/>
  <c r="M59" i="55" s="1"/>
  <c r="J59" i="55"/>
  <c r="AE58" i="55"/>
  <c r="L58" i="55"/>
  <c r="M58" i="55" s="1"/>
  <c r="J58" i="55"/>
  <c r="AE57" i="55"/>
  <c r="L57" i="55"/>
  <c r="M57" i="55" s="1"/>
  <c r="J57" i="55"/>
  <c r="AE56" i="55"/>
  <c r="L56" i="55"/>
  <c r="M56" i="55" s="1"/>
  <c r="AE55" i="55"/>
  <c r="L55" i="55"/>
  <c r="J55" i="55"/>
  <c r="AE54" i="55"/>
  <c r="L54" i="55"/>
  <c r="M54" i="55" s="1"/>
  <c r="J54" i="55"/>
  <c r="AE53" i="55"/>
  <c r="L53" i="55"/>
  <c r="M53" i="55" s="1"/>
  <c r="J53" i="55"/>
  <c r="AE52" i="55"/>
  <c r="L52" i="55"/>
  <c r="M52" i="55" s="1"/>
  <c r="J52" i="55"/>
  <c r="AE51" i="55"/>
  <c r="L51" i="55"/>
  <c r="M51" i="55" s="1"/>
  <c r="J51" i="55"/>
  <c r="AE50" i="55"/>
  <c r="L50" i="55"/>
  <c r="M50" i="55" s="1"/>
  <c r="J50" i="55"/>
  <c r="AE49" i="55"/>
  <c r="L49" i="55"/>
  <c r="M49" i="55" s="1"/>
  <c r="J49" i="55"/>
  <c r="AE48" i="55"/>
  <c r="L48" i="55"/>
  <c r="M48" i="55" s="1"/>
  <c r="J48" i="55"/>
  <c r="AE47" i="55"/>
  <c r="L47" i="55"/>
  <c r="M47" i="55" s="1"/>
  <c r="J47" i="55"/>
  <c r="AE46" i="55"/>
  <c r="L46" i="55"/>
  <c r="M46" i="55" s="1"/>
  <c r="J46" i="55"/>
  <c r="AE45" i="55"/>
  <c r="L45" i="55"/>
  <c r="M45" i="55" s="1"/>
  <c r="J45" i="55"/>
  <c r="AE44" i="55"/>
  <c r="L44" i="55"/>
  <c r="M44" i="55" s="1"/>
  <c r="J44" i="55"/>
  <c r="AE43" i="55"/>
  <c r="L43" i="55"/>
  <c r="M43" i="55" s="1"/>
  <c r="J43" i="55"/>
  <c r="AD42" i="55"/>
  <c r="AC42" i="55"/>
  <c r="AB42" i="55"/>
  <c r="AA42" i="55"/>
  <c r="Z42" i="55"/>
  <c r="Y42" i="55"/>
  <c r="X42" i="55"/>
  <c r="W42" i="55"/>
  <c r="R42" i="55"/>
  <c r="Q42" i="55"/>
  <c r="P42" i="55"/>
  <c r="O42" i="55"/>
  <c r="N42" i="55"/>
  <c r="K42" i="55"/>
  <c r="AE41" i="55"/>
  <c r="L41" i="55"/>
  <c r="J41" i="55"/>
  <c r="AE40" i="55"/>
  <c r="L40" i="55"/>
  <c r="M40" i="55" s="1"/>
  <c r="J40" i="55"/>
  <c r="AE39" i="55"/>
  <c r="L39" i="55"/>
  <c r="M39" i="55" s="1"/>
  <c r="J39" i="55"/>
  <c r="AE38" i="55"/>
  <c r="L38" i="55"/>
  <c r="M38" i="55" s="1"/>
  <c r="J38" i="55"/>
  <c r="AE37" i="55"/>
  <c r="L37" i="55"/>
  <c r="M37" i="55" s="1"/>
  <c r="J37" i="55"/>
  <c r="AD36" i="55"/>
  <c r="AC36" i="55"/>
  <c r="AB36" i="55"/>
  <c r="AA36" i="55"/>
  <c r="Z36" i="55"/>
  <c r="Y36" i="55"/>
  <c r="X36" i="55"/>
  <c r="W36" i="55"/>
  <c r="R36" i="55"/>
  <c r="Q36" i="55"/>
  <c r="P36" i="55"/>
  <c r="O36" i="55"/>
  <c r="N36" i="55"/>
  <c r="K36" i="55"/>
  <c r="L34" i="55"/>
  <c r="M34" i="55" s="1"/>
  <c r="K34" i="55"/>
  <c r="J34" i="55"/>
  <c r="L33" i="55"/>
  <c r="M33" i="55" s="1"/>
  <c r="J33" i="55"/>
  <c r="L32" i="55"/>
  <c r="M32" i="55" s="1"/>
  <c r="J32" i="55"/>
  <c r="L31" i="55"/>
  <c r="M31" i="55" s="1"/>
  <c r="J31" i="55"/>
  <c r="L30" i="55"/>
  <c r="M30" i="55" s="1"/>
  <c r="J30" i="55"/>
  <c r="V29" i="55"/>
  <c r="U29" i="55"/>
  <c r="T29" i="55"/>
  <c r="S29" i="55"/>
  <c r="R29" i="55"/>
  <c r="Q29" i="55"/>
  <c r="P29" i="55"/>
  <c r="O29" i="55"/>
  <c r="N29" i="55"/>
  <c r="K29" i="55"/>
  <c r="L28" i="55"/>
  <c r="M28" i="55" s="1"/>
  <c r="J28" i="55"/>
  <c r="L27" i="55"/>
  <c r="M27" i="55" s="1"/>
  <c r="J27" i="55"/>
  <c r="L26" i="55"/>
  <c r="L25" i="55"/>
  <c r="M25" i="55" s="1"/>
  <c r="J25" i="55"/>
  <c r="L24" i="55"/>
  <c r="M24" i="55" s="1"/>
  <c r="J24" i="55"/>
  <c r="L23" i="55"/>
  <c r="M23" i="55" s="1"/>
  <c r="J23" i="55"/>
  <c r="L22" i="55"/>
  <c r="M22" i="55" s="1"/>
  <c r="L21" i="55"/>
  <c r="M21" i="55" s="1"/>
  <c r="J21" i="55"/>
  <c r="L20" i="55"/>
  <c r="M20" i="55" s="1"/>
  <c r="J20" i="55"/>
  <c r="L19" i="55"/>
  <c r="M19" i="55" s="1"/>
  <c r="J19" i="55"/>
  <c r="L18" i="55"/>
  <c r="M18" i="55" s="1"/>
  <c r="L17" i="55"/>
  <c r="M17" i="55" s="1"/>
  <c r="L16" i="55"/>
  <c r="M16" i="55" s="1"/>
  <c r="L15" i="55"/>
  <c r="M15" i="55" s="1"/>
  <c r="L14" i="55"/>
  <c r="M14" i="55" s="1"/>
  <c r="J14" i="55"/>
  <c r="L13" i="55"/>
  <c r="M13" i="55" s="1"/>
  <c r="L12" i="55"/>
  <c r="M12" i="55" s="1"/>
  <c r="K12" i="55"/>
  <c r="K9" i="55" s="1"/>
  <c r="J12" i="55"/>
  <c r="L11" i="55"/>
  <c r="J11" i="55"/>
  <c r="V9" i="55"/>
  <c r="V8" i="55" s="1"/>
  <c r="V85" i="55" s="1"/>
  <c r="U9" i="55"/>
  <c r="T9" i="55"/>
  <c r="S9" i="55"/>
  <c r="R9" i="55"/>
  <c r="Q9" i="55"/>
  <c r="P9" i="55"/>
  <c r="P8" i="55" s="1"/>
  <c r="O9" i="55"/>
  <c r="N9" i="55"/>
  <c r="AE37" i="24"/>
  <c r="AE38" i="24"/>
  <c r="AE39" i="24"/>
  <c r="AE40" i="24"/>
  <c r="AE41" i="24"/>
  <c r="AE43" i="24"/>
  <c r="AE44" i="24"/>
  <c r="AE45" i="24"/>
  <c r="AE46" i="24"/>
  <c r="AE47" i="24"/>
  <c r="AE48" i="24"/>
  <c r="AE49" i="24"/>
  <c r="AE50" i="24"/>
  <c r="AE51" i="24"/>
  <c r="AE52" i="24"/>
  <c r="AE53" i="24"/>
  <c r="AE54" i="24"/>
  <c r="AE55" i="24"/>
  <c r="AE56" i="24"/>
  <c r="AE57" i="24"/>
  <c r="AE58" i="24"/>
  <c r="AE59" i="24"/>
  <c r="AE62" i="24"/>
  <c r="AE63" i="24"/>
  <c r="AE64" i="24"/>
  <c r="AE65" i="24"/>
  <c r="AE66" i="24"/>
  <c r="AE68" i="24"/>
  <c r="AE69" i="24"/>
  <c r="AE70" i="24"/>
  <c r="AE71" i="24"/>
  <c r="AE73" i="24"/>
  <c r="AE74" i="24"/>
  <c r="AE75" i="24"/>
  <c r="AE76" i="24"/>
  <c r="AE78" i="24"/>
  <c r="AE79" i="24"/>
  <c r="AE80" i="24"/>
  <c r="AE81" i="24"/>
  <c r="AE82" i="24"/>
  <c r="AE83" i="24"/>
  <c r="AE84" i="24"/>
  <c r="M83" i="24"/>
  <c r="M82" i="24"/>
  <c r="M81" i="24"/>
  <c r="I81" i="24"/>
  <c r="M80" i="24"/>
  <c r="I80" i="24"/>
  <c r="L79" i="24"/>
  <c r="M79" i="24" s="1"/>
  <c r="J79" i="24"/>
  <c r="L78" i="24"/>
  <c r="M78" i="24" s="1"/>
  <c r="J78" i="24"/>
  <c r="AD77" i="24"/>
  <c r="AC77" i="24"/>
  <c r="AB77" i="24"/>
  <c r="AA77" i="24"/>
  <c r="Z77" i="24"/>
  <c r="Y77" i="24"/>
  <c r="X77" i="24"/>
  <c r="W77" i="24"/>
  <c r="R77" i="24"/>
  <c r="Q77" i="24"/>
  <c r="P77" i="24"/>
  <c r="O77" i="24"/>
  <c r="N77" i="24"/>
  <c r="K77" i="24"/>
  <c r="M76" i="24"/>
  <c r="I76" i="24"/>
  <c r="M75" i="24"/>
  <c r="I75" i="24"/>
  <c r="L74" i="24"/>
  <c r="M74" i="24" s="1"/>
  <c r="J74" i="24"/>
  <c r="L73" i="24"/>
  <c r="M73" i="24" s="1"/>
  <c r="J73" i="24"/>
  <c r="AD72" i="24"/>
  <c r="AC72" i="24"/>
  <c r="AB72" i="24"/>
  <c r="AA72" i="24"/>
  <c r="Z72" i="24"/>
  <c r="Y72" i="24"/>
  <c r="X72" i="24"/>
  <c r="W72" i="24"/>
  <c r="R72" i="24"/>
  <c r="Q72" i="24"/>
  <c r="P72" i="24"/>
  <c r="O72" i="24"/>
  <c r="N72" i="24"/>
  <c r="K72" i="24"/>
  <c r="M71" i="24"/>
  <c r="I71" i="24"/>
  <c r="M70" i="24"/>
  <c r="I70" i="24"/>
  <c r="L69" i="24"/>
  <c r="M69" i="24" s="1"/>
  <c r="J69" i="24"/>
  <c r="L68" i="24"/>
  <c r="M68" i="24" s="1"/>
  <c r="J68" i="24"/>
  <c r="AD67" i="24"/>
  <c r="AC67" i="24"/>
  <c r="AB67" i="24"/>
  <c r="AA67" i="24"/>
  <c r="Z67" i="24"/>
  <c r="Y67" i="24"/>
  <c r="X67" i="24"/>
  <c r="W67" i="24"/>
  <c r="R67" i="24"/>
  <c r="Q67" i="24"/>
  <c r="P67" i="24"/>
  <c r="O67" i="24"/>
  <c r="N67" i="24"/>
  <c r="K67" i="24"/>
  <c r="M66" i="24"/>
  <c r="I66" i="24"/>
  <c r="M64" i="24"/>
  <c r="I64" i="24"/>
  <c r="L63" i="24"/>
  <c r="M63" i="24" s="1"/>
  <c r="J63" i="24"/>
  <c r="J61" i="24" s="1"/>
  <c r="L62" i="24"/>
  <c r="AD61" i="24"/>
  <c r="AC61" i="24"/>
  <c r="AB61" i="24"/>
  <c r="AA61" i="24"/>
  <c r="Z61" i="24"/>
  <c r="Y61" i="24"/>
  <c r="X61" i="24"/>
  <c r="W61" i="24"/>
  <c r="R61" i="24"/>
  <c r="Q61" i="24"/>
  <c r="P61" i="24"/>
  <c r="O61" i="24"/>
  <c r="N61" i="24"/>
  <c r="K61" i="24"/>
  <c r="L59" i="24"/>
  <c r="M59" i="24" s="1"/>
  <c r="J59" i="24"/>
  <c r="L58" i="24"/>
  <c r="J58" i="24"/>
  <c r="L57" i="24"/>
  <c r="M57" i="24" s="1"/>
  <c r="J57" i="24"/>
  <c r="L56" i="24"/>
  <c r="M56" i="24" s="1"/>
  <c r="L55" i="24"/>
  <c r="M55" i="24" s="1"/>
  <c r="J55" i="24"/>
  <c r="L54" i="24"/>
  <c r="M54" i="24" s="1"/>
  <c r="J54" i="24"/>
  <c r="L53" i="24"/>
  <c r="J53" i="24"/>
  <c r="L52" i="24"/>
  <c r="M52" i="24" s="1"/>
  <c r="J52" i="24"/>
  <c r="L51" i="24"/>
  <c r="M51" i="24" s="1"/>
  <c r="J51" i="24"/>
  <c r="L50" i="24"/>
  <c r="M50" i="24" s="1"/>
  <c r="J50" i="24"/>
  <c r="L49" i="24"/>
  <c r="M49" i="24" s="1"/>
  <c r="J49" i="24"/>
  <c r="L48" i="24"/>
  <c r="M48" i="24" s="1"/>
  <c r="J48" i="24"/>
  <c r="L47" i="24"/>
  <c r="M47" i="24" s="1"/>
  <c r="J47" i="24"/>
  <c r="L46" i="24"/>
  <c r="M46" i="24" s="1"/>
  <c r="J46" i="24"/>
  <c r="L45" i="24"/>
  <c r="M45" i="24" s="1"/>
  <c r="J45" i="24"/>
  <c r="L44" i="24"/>
  <c r="M44" i="24" s="1"/>
  <c r="J44" i="24"/>
  <c r="L43" i="24"/>
  <c r="M43" i="24" s="1"/>
  <c r="J43" i="24"/>
  <c r="AD42" i="24"/>
  <c r="AC42" i="24"/>
  <c r="AB42" i="24"/>
  <c r="AA42" i="24"/>
  <c r="Z42" i="24"/>
  <c r="Y42" i="24"/>
  <c r="X42" i="24"/>
  <c r="W42" i="24"/>
  <c r="R42" i="24"/>
  <c r="Q42" i="24"/>
  <c r="P42" i="24"/>
  <c r="O42" i="24"/>
  <c r="N42" i="24"/>
  <c r="K42" i="24"/>
  <c r="L41" i="24"/>
  <c r="M41" i="24" s="1"/>
  <c r="J41" i="24"/>
  <c r="L40" i="24"/>
  <c r="M40" i="24" s="1"/>
  <c r="J40" i="24"/>
  <c r="L39" i="24"/>
  <c r="M39" i="24" s="1"/>
  <c r="J39" i="24"/>
  <c r="L38" i="24"/>
  <c r="M38" i="24" s="1"/>
  <c r="J38" i="24"/>
  <c r="L37" i="24"/>
  <c r="J37" i="24"/>
  <c r="AD36" i="24"/>
  <c r="AC36" i="24"/>
  <c r="AB36" i="24"/>
  <c r="AA36" i="24"/>
  <c r="Z36" i="24"/>
  <c r="Y36" i="24"/>
  <c r="X36" i="24"/>
  <c r="W36" i="24"/>
  <c r="R36" i="24"/>
  <c r="Q36" i="24"/>
  <c r="P36" i="24"/>
  <c r="O36" i="24"/>
  <c r="N36" i="24"/>
  <c r="K36" i="24"/>
  <c r="L34" i="24"/>
  <c r="K34" i="24"/>
  <c r="J34" i="24"/>
  <c r="L33" i="24"/>
  <c r="M33" i="24" s="1"/>
  <c r="J33" i="24"/>
  <c r="L32" i="24"/>
  <c r="M32" i="24" s="1"/>
  <c r="J32" i="24"/>
  <c r="L31" i="24"/>
  <c r="M31" i="24" s="1"/>
  <c r="J31" i="24"/>
  <c r="L30" i="24"/>
  <c r="M30" i="24" s="1"/>
  <c r="J30" i="24"/>
  <c r="V29" i="24"/>
  <c r="U29" i="24"/>
  <c r="T29" i="24"/>
  <c r="S29" i="24"/>
  <c r="R29" i="24"/>
  <c r="Q29" i="24"/>
  <c r="P29" i="24"/>
  <c r="O29" i="24"/>
  <c r="N29" i="24"/>
  <c r="K29" i="24"/>
  <c r="L28" i="24"/>
  <c r="M28" i="24" s="1"/>
  <c r="J28" i="24"/>
  <c r="L27" i="24"/>
  <c r="M27" i="24" s="1"/>
  <c r="J27" i="24"/>
  <c r="L26" i="24"/>
  <c r="L25" i="24"/>
  <c r="M25" i="24" s="1"/>
  <c r="J25" i="24"/>
  <c r="L24" i="24"/>
  <c r="J24" i="24"/>
  <c r="L23" i="24"/>
  <c r="M23" i="24" s="1"/>
  <c r="J23" i="24"/>
  <c r="L22" i="24"/>
  <c r="M22" i="24" s="1"/>
  <c r="L21" i="24"/>
  <c r="M21" i="24" s="1"/>
  <c r="J21" i="24"/>
  <c r="L20" i="24"/>
  <c r="M20" i="24" s="1"/>
  <c r="J20" i="24"/>
  <c r="L19" i="24"/>
  <c r="J19" i="24"/>
  <c r="L18" i="24"/>
  <c r="M18" i="24" s="1"/>
  <c r="L17" i="24"/>
  <c r="M17" i="24" s="1"/>
  <c r="L16" i="24"/>
  <c r="M16" i="24" s="1"/>
  <c r="L15" i="24"/>
  <c r="M15" i="24" s="1"/>
  <c r="L14" i="24"/>
  <c r="M14" i="24" s="1"/>
  <c r="J14" i="24"/>
  <c r="L13" i="24"/>
  <c r="L12" i="24"/>
  <c r="M12" i="24" s="1"/>
  <c r="K12" i="24"/>
  <c r="K9" i="24" s="1"/>
  <c r="J12" i="24"/>
  <c r="L11" i="24"/>
  <c r="M11" i="24" s="1"/>
  <c r="J11" i="24"/>
  <c r="V9" i="24"/>
  <c r="U9" i="24"/>
  <c r="T9" i="24"/>
  <c r="S9" i="24"/>
  <c r="R9" i="24"/>
  <c r="Q9" i="24"/>
  <c r="P9" i="24"/>
  <c r="O9" i="24"/>
  <c r="N9" i="24"/>
  <c r="L72" i="55" l="1"/>
  <c r="I32" i="73"/>
  <c r="I38" i="73"/>
  <c r="I40" i="73"/>
  <c r="I31" i="24"/>
  <c r="I27" i="55"/>
  <c r="I79" i="73"/>
  <c r="J77" i="55"/>
  <c r="J72" i="55"/>
  <c r="I51" i="72"/>
  <c r="I79" i="72"/>
  <c r="I56" i="72"/>
  <c r="I46" i="72"/>
  <c r="I55" i="72"/>
  <c r="I67" i="72"/>
  <c r="I38" i="55"/>
  <c r="J72" i="73"/>
  <c r="I19" i="72"/>
  <c r="I48" i="24"/>
  <c r="I54" i="24"/>
  <c r="I38" i="72"/>
  <c r="I40" i="72"/>
  <c r="I78" i="55"/>
  <c r="I21" i="72"/>
  <c r="I28" i="72"/>
  <c r="I30" i="72"/>
  <c r="I43" i="72"/>
  <c r="V8" i="73"/>
  <c r="V85" i="73" s="1"/>
  <c r="P8" i="73"/>
  <c r="AE61" i="24"/>
  <c r="K60" i="55"/>
  <c r="K35" i="55" s="1"/>
  <c r="AB60" i="55"/>
  <c r="AB35" i="55" s="1"/>
  <c r="AB85" i="55" s="1"/>
  <c r="AE36" i="73"/>
  <c r="I30" i="55"/>
  <c r="R8" i="73"/>
  <c r="I69" i="24"/>
  <c r="I34" i="73"/>
  <c r="I78" i="73"/>
  <c r="I59" i="72"/>
  <c r="I31" i="55"/>
  <c r="I79" i="55"/>
  <c r="I77" i="55" s="1"/>
  <c r="I44" i="73"/>
  <c r="I46" i="73"/>
  <c r="I50" i="73"/>
  <c r="I52" i="73"/>
  <c r="J77" i="73"/>
  <c r="Q8" i="24"/>
  <c r="I37" i="24"/>
  <c r="R8" i="55"/>
  <c r="U8" i="72"/>
  <c r="U85" i="72" s="1"/>
  <c r="W60" i="55"/>
  <c r="W35" i="55" s="1"/>
  <c r="AC60" i="55"/>
  <c r="AC35" i="55" s="1"/>
  <c r="AC85" i="55" s="1"/>
  <c r="V8" i="72"/>
  <c r="V85" i="72" s="1"/>
  <c r="I20" i="24"/>
  <c r="I74" i="24"/>
  <c r="AE77" i="24"/>
  <c r="S8" i="73"/>
  <c r="S85" i="73" s="1"/>
  <c r="I45" i="55"/>
  <c r="I57" i="55"/>
  <c r="I57" i="73"/>
  <c r="I59" i="73"/>
  <c r="I55" i="55"/>
  <c r="I17" i="72"/>
  <c r="I20" i="55"/>
  <c r="I33" i="72"/>
  <c r="N60" i="55"/>
  <c r="N35" i="55" s="1"/>
  <c r="L29" i="72"/>
  <c r="L36" i="72" s="1"/>
  <c r="I58" i="73"/>
  <c r="I16" i="55"/>
  <c r="K60" i="73"/>
  <c r="K35" i="73" s="1"/>
  <c r="AE67" i="73"/>
  <c r="AE71" i="72"/>
  <c r="I14" i="72"/>
  <c r="I39" i="72"/>
  <c r="I78" i="72"/>
  <c r="I77" i="72" s="1"/>
  <c r="I47" i="73"/>
  <c r="I31" i="72"/>
  <c r="J72" i="24"/>
  <c r="I21" i="73"/>
  <c r="I43" i="73"/>
  <c r="I40" i="24"/>
  <c r="I33" i="55"/>
  <c r="I47" i="55"/>
  <c r="AA60" i="73"/>
  <c r="AA35" i="73" s="1"/>
  <c r="AA85" i="73" s="1"/>
  <c r="L67" i="73"/>
  <c r="M61" i="72"/>
  <c r="I16" i="24"/>
  <c r="I23" i="24"/>
  <c r="I38" i="24"/>
  <c r="I44" i="24"/>
  <c r="I34" i="55"/>
  <c r="I74" i="55"/>
  <c r="W60" i="73"/>
  <c r="W35" i="73" s="1"/>
  <c r="W85" i="73" s="1"/>
  <c r="I12" i="72"/>
  <c r="I68" i="24"/>
  <c r="I44" i="55"/>
  <c r="I17" i="73"/>
  <c r="I24" i="73"/>
  <c r="K8" i="24"/>
  <c r="S8" i="55"/>
  <c r="S85" i="55" s="1"/>
  <c r="I59" i="55"/>
  <c r="M78" i="55"/>
  <c r="M77" i="55" s="1"/>
  <c r="N8" i="73"/>
  <c r="T8" i="73"/>
  <c r="T85" i="73" s="1"/>
  <c r="K8" i="73"/>
  <c r="L29" i="73"/>
  <c r="L36" i="73" s="1"/>
  <c r="I41" i="24"/>
  <c r="K8" i="55"/>
  <c r="L29" i="55"/>
  <c r="L36" i="55" s="1"/>
  <c r="AE36" i="24"/>
  <c r="O60" i="24"/>
  <c r="O35" i="24" s="1"/>
  <c r="L42" i="55"/>
  <c r="M42" i="55" s="1"/>
  <c r="I46" i="55"/>
  <c r="X60" i="55"/>
  <c r="AD60" i="55"/>
  <c r="AD35" i="55" s="1"/>
  <c r="AD85" i="55" s="1"/>
  <c r="I30" i="73"/>
  <c r="I33" i="73"/>
  <c r="I48" i="73"/>
  <c r="AD60" i="73"/>
  <c r="AD35" i="73" s="1"/>
  <c r="AD85" i="73" s="1"/>
  <c r="M66" i="72"/>
  <c r="I11" i="24"/>
  <c r="I14" i="24"/>
  <c r="I24" i="24"/>
  <c r="AE42" i="24"/>
  <c r="I56" i="24"/>
  <c r="I59" i="24"/>
  <c r="AE67" i="24"/>
  <c r="I48" i="55"/>
  <c r="I58" i="55"/>
  <c r="J36" i="73"/>
  <c r="I45" i="73"/>
  <c r="R60" i="73"/>
  <c r="R35" i="73" s="1"/>
  <c r="AB60" i="73"/>
  <c r="AB35" i="73" s="1"/>
  <c r="AB85" i="73" s="1"/>
  <c r="N8" i="72"/>
  <c r="T8" i="72"/>
  <c r="T85" i="72" s="1"/>
  <c r="I41" i="72"/>
  <c r="R60" i="72"/>
  <c r="R35" i="72" s="1"/>
  <c r="AB60" i="72"/>
  <c r="AB35" i="72" s="1"/>
  <c r="AB85" i="72" s="1"/>
  <c r="J77" i="72"/>
  <c r="I25" i="24"/>
  <c r="I45" i="24"/>
  <c r="I73" i="24"/>
  <c r="I11" i="55"/>
  <c r="I14" i="55"/>
  <c r="I25" i="55"/>
  <c r="P60" i="55"/>
  <c r="P35" i="55" s="1"/>
  <c r="P85" i="55" s="1"/>
  <c r="Z60" i="55"/>
  <c r="Z35" i="55" s="1"/>
  <c r="Z85" i="55" s="1"/>
  <c r="I68" i="55"/>
  <c r="I16" i="72"/>
  <c r="I23" i="72"/>
  <c r="L61" i="72"/>
  <c r="W60" i="72"/>
  <c r="W35" i="72" s="1"/>
  <c r="W85" i="72" s="1"/>
  <c r="AC60" i="72"/>
  <c r="AC35" i="72" s="1"/>
  <c r="AC85" i="72" s="1"/>
  <c r="I68" i="72"/>
  <c r="P8" i="24"/>
  <c r="V8" i="24"/>
  <c r="V85" i="24" s="1"/>
  <c r="Y60" i="24"/>
  <c r="Y35" i="24" s="1"/>
  <c r="Y85" i="24" s="1"/>
  <c r="I37" i="55"/>
  <c r="I51" i="55"/>
  <c r="I53" i="55"/>
  <c r="I62" i="55"/>
  <c r="AE67" i="55"/>
  <c r="I69" i="55"/>
  <c r="I73" i="55"/>
  <c r="I23" i="73"/>
  <c r="I41" i="73"/>
  <c r="M43" i="73"/>
  <c r="I55" i="73"/>
  <c r="M68" i="73"/>
  <c r="AC60" i="73"/>
  <c r="AC35" i="73" s="1"/>
  <c r="AC85" i="73" s="1"/>
  <c r="I25" i="72"/>
  <c r="I28" i="24"/>
  <c r="I33" i="24"/>
  <c r="J77" i="24"/>
  <c r="J9" i="55"/>
  <c r="Q60" i="55"/>
  <c r="Q35" i="55" s="1"/>
  <c r="AA60" i="55"/>
  <c r="AA35" i="55" s="1"/>
  <c r="AA85" i="55" s="1"/>
  <c r="M23" i="73"/>
  <c r="M55" i="73"/>
  <c r="P60" i="73"/>
  <c r="P35" i="73" s="1"/>
  <c r="Z60" i="73"/>
  <c r="Z35" i="73" s="1"/>
  <c r="Z85" i="73" s="1"/>
  <c r="M62" i="73"/>
  <c r="I50" i="24"/>
  <c r="I41" i="55"/>
  <c r="I11" i="73"/>
  <c r="I54" i="73"/>
  <c r="O60" i="73"/>
  <c r="O35" i="73" s="1"/>
  <c r="Y60" i="73"/>
  <c r="Q60" i="73"/>
  <c r="Q35" i="73" s="1"/>
  <c r="I58" i="72"/>
  <c r="I62" i="72"/>
  <c r="I73" i="72"/>
  <c r="I50" i="55"/>
  <c r="I54" i="55"/>
  <c r="AE72" i="55"/>
  <c r="I19" i="73"/>
  <c r="I37" i="73"/>
  <c r="I69" i="73"/>
  <c r="I73" i="73"/>
  <c r="AE42" i="72"/>
  <c r="I50" i="72"/>
  <c r="J66" i="72"/>
  <c r="J67" i="24"/>
  <c r="AE72" i="24"/>
  <c r="I28" i="55"/>
  <c r="I40" i="55"/>
  <c r="I63" i="55"/>
  <c r="I12" i="73"/>
  <c r="I28" i="73"/>
  <c r="I49" i="73"/>
  <c r="L61" i="73"/>
  <c r="AE61" i="73"/>
  <c r="I63" i="73"/>
  <c r="I61" i="73" s="1"/>
  <c r="I68" i="73"/>
  <c r="M69" i="73"/>
  <c r="M73" i="73"/>
  <c r="M72" i="73" s="1"/>
  <c r="I24" i="72"/>
  <c r="O8" i="72"/>
  <c r="I37" i="72"/>
  <c r="I57" i="72"/>
  <c r="I72" i="72"/>
  <c r="L29" i="24"/>
  <c r="L36" i="24" s="1"/>
  <c r="I32" i="24"/>
  <c r="I46" i="24"/>
  <c r="I57" i="24"/>
  <c r="X35" i="55"/>
  <c r="X85" i="55" s="1"/>
  <c r="O60" i="55"/>
  <c r="O35" i="55" s="1"/>
  <c r="Y60" i="55"/>
  <c r="Y35" i="55" s="1"/>
  <c r="Y85" i="55" s="1"/>
  <c r="R60" i="55"/>
  <c r="R35" i="55" s="1"/>
  <c r="N60" i="73"/>
  <c r="N35" i="73" s="1"/>
  <c r="X60" i="73"/>
  <c r="X35" i="73" s="1"/>
  <c r="X85" i="73" s="1"/>
  <c r="P8" i="72"/>
  <c r="I52" i="72"/>
  <c r="AE77" i="72"/>
  <c r="I39" i="73"/>
  <c r="N60" i="72"/>
  <c r="N35" i="72" s="1"/>
  <c r="X60" i="72"/>
  <c r="X35" i="72" s="1"/>
  <c r="X85" i="72" s="1"/>
  <c r="AD60" i="72"/>
  <c r="AD35" i="72" s="1"/>
  <c r="AD85" i="72" s="1"/>
  <c r="Q60" i="72"/>
  <c r="Q35" i="72" s="1"/>
  <c r="AA60" i="72"/>
  <c r="AE61" i="72"/>
  <c r="I63" i="72"/>
  <c r="K60" i="72"/>
  <c r="K35" i="72" s="1"/>
  <c r="O60" i="72"/>
  <c r="O35" i="72" s="1"/>
  <c r="Y60" i="72"/>
  <c r="Y35" i="72" s="1"/>
  <c r="Y85" i="72" s="1"/>
  <c r="AE66" i="72"/>
  <c r="P60" i="72"/>
  <c r="P35" i="72" s="1"/>
  <c r="Z60" i="72"/>
  <c r="Z35" i="72" s="1"/>
  <c r="Z85" i="72" s="1"/>
  <c r="J42" i="72"/>
  <c r="I48" i="72"/>
  <c r="L42" i="72"/>
  <c r="M42" i="72" s="1"/>
  <c r="I49" i="72"/>
  <c r="M36" i="72"/>
  <c r="I11" i="72"/>
  <c r="Q8" i="72"/>
  <c r="I27" i="72"/>
  <c r="K8" i="72"/>
  <c r="R8" i="72"/>
  <c r="J29" i="72"/>
  <c r="I34" i="72"/>
  <c r="M77" i="72"/>
  <c r="J9" i="72"/>
  <c r="L66" i="72"/>
  <c r="AE36" i="72"/>
  <c r="L9" i="72"/>
  <c r="J36" i="72"/>
  <c r="I44" i="72"/>
  <c r="I53" i="72"/>
  <c r="M11" i="72"/>
  <c r="M9" i="72" s="1"/>
  <c r="M31" i="72"/>
  <c r="M29" i="72" s="1"/>
  <c r="M44" i="72"/>
  <c r="M49" i="72"/>
  <c r="M58" i="72"/>
  <c r="M73" i="72"/>
  <c r="M71" i="72" s="1"/>
  <c r="M34" i="72"/>
  <c r="L71" i="72"/>
  <c r="L77" i="72"/>
  <c r="AE72" i="73"/>
  <c r="I74" i="73"/>
  <c r="L72" i="73"/>
  <c r="AE77" i="73"/>
  <c r="M77" i="73"/>
  <c r="J42" i="73"/>
  <c r="I56" i="73"/>
  <c r="I51" i="73"/>
  <c r="L42" i="73"/>
  <c r="M42" i="73" s="1"/>
  <c r="I53" i="73"/>
  <c r="J29" i="73"/>
  <c r="I14" i="73"/>
  <c r="O8" i="73"/>
  <c r="I31" i="73"/>
  <c r="L9" i="73"/>
  <c r="I27" i="73"/>
  <c r="M21" i="73"/>
  <c r="J9" i="73"/>
  <c r="Q8" i="73"/>
  <c r="I20" i="73"/>
  <c r="I25" i="73"/>
  <c r="AE77" i="55"/>
  <c r="I56" i="55"/>
  <c r="I52" i="55"/>
  <c r="AE36" i="55"/>
  <c r="I39" i="55"/>
  <c r="M29" i="55"/>
  <c r="Q8" i="55"/>
  <c r="I19" i="55"/>
  <c r="I24" i="55"/>
  <c r="J29" i="55"/>
  <c r="L9" i="55"/>
  <c r="N8" i="55"/>
  <c r="T8" i="55"/>
  <c r="T85" i="55" s="1"/>
  <c r="I12" i="55"/>
  <c r="I17" i="55"/>
  <c r="O8" i="55"/>
  <c r="M29" i="73"/>
  <c r="U8" i="73"/>
  <c r="U85" i="73" s="1"/>
  <c r="AE42" i="73"/>
  <c r="M11" i="73"/>
  <c r="J67" i="73"/>
  <c r="L77" i="73"/>
  <c r="I16" i="73"/>
  <c r="M41" i="73"/>
  <c r="M36" i="73" s="1"/>
  <c r="M63" i="73"/>
  <c r="M11" i="55"/>
  <c r="M9" i="55" s="1"/>
  <c r="I21" i="55"/>
  <c r="I23" i="55"/>
  <c r="J42" i="55"/>
  <c r="I43" i="55"/>
  <c r="I49" i="55"/>
  <c r="I32" i="55"/>
  <c r="AE61" i="55"/>
  <c r="J67" i="55"/>
  <c r="L77" i="55"/>
  <c r="M41" i="55"/>
  <c r="M36" i="55" s="1"/>
  <c r="M55" i="55"/>
  <c r="M63" i="55"/>
  <c r="M61" i="55" s="1"/>
  <c r="L67" i="55"/>
  <c r="M69" i="55"/>
  <c r="M67" i="55" s="1"/>
  <c r="M73" i="55"/>
  <c r="M72" i="55" s="1"/>
  <c r="J36" i="55"/>
  <c r="L61" i="55"/>
  <c r="U8" i="55"/>
  <c r="U85" i="55" s="1"/>
  <c r="AE42" i="55"/>
  <c r="I79" i="24"/>
  <c r="R60" i="24"/>
  <c r="R35" i="24" s="1"/>
  <c r="AB60" i="24"/>
  <c r="AB35" i="24" s="1"/>
  <c r="AB85" i="24" s="1"/>
  <c r="P60" i="24"/>
  <c r="P35" i="24" s="1"/>
  <c r="P85" i="24" s="1"/>
  <c r="Z60" i="24"/>
  <c r="Z35" i="24" s="1"/>
  <c r="Z85" i="24" s="1"/>
  <c r="I52" i="24"/>
  <c r="I53" i="24"/>
  <c r="I51" i="24"/>
  <c r="I19" i="24"/>
  <c r="I27" i="24"/>
  <c r="M53" i="24"/>
  <c r="I58" i="24"/>
  <c r="K60" i="24"/>
  <c r="K35" i="24" s="1"/>
  <c r="W60" i="24"/>
  <c r="L9" i="24"/>
  <c r="J42" i="24"/>
  <c r="M58" i="24"/>
  <c r="X60" i="24"/>
  <c r="X35" i="24" s="1"/>
  <c r="X85" i="24" s="1"/>
  <c r="N8" i="24"/>
  <c r="T8" i="24"/>
  <c r="T85" i="24" s="1"/>
  <c r="L61" i="24"/>
  <c r="O8" i="24"/>
  <c r="U8" i="24"/>
  <c r="U85" i="24" s="1"/>
  <c r="I12" i="24"/>
  <c r="I21" i="24"/>
  <c r="I34" i="24"/>
  <c r="I47" i="24"/>
  <c r="I63" i="24"/>
  <c r="J9" i="24"/>
  <c r="S8" i="24"/>
  <c r="S85" i="24" s="1"/>
  <c r="M34" i="24"/>
  <c r="I39" i="24"/>
  <c r="I43" i="24"/>
  <c r="I49" i="24"/>
  <c r="I55" i="24"/>
  <c r="Q60" i="24"/>
  <c r="Q35" i="24" s="1"/>
  <c r="AA60" i="24"/>
  <c r="AA35" i="24" s="1"/>
  <c r="AA85" i="24" s="1"/>
  <c r="M72" i="24"/>
  <c r="I78" i="24"/>
  <c r="M77" i="24"/>
  <c r="M37" i="24"/>
  <c r="M36" i="24" s="1"/>
  <c r="AC60" i="24"/>
  <c r="AC35" i="24" s="1"/>
  <c r="AC85" i="24" s="1"/>
  <c r="N60" i="24"/>
  <c r="N35" i="24" s="1"/>
  <c r="AD60" i="24"/>
  <c r="AD35" i="24" s="1"/>
  <c r="AD85" i="24" s="1"/>
  <c r="J29" i="24"/>
  <c r="J36" i="24"/>
  <c r="R8" i="24"/>
  <c r="M67" i="24"/>
  <c r="M29" i="24"/>
  <c r="M13" i="24"/>
  <c r="M19" i="24"/>
  <c r="I17" i="24"/>
  <c r="I30" i="24"/>
  <c r="I62" i="24"/>
  <c r="L42" i="24"/>
  <c r="M42" i="24" s="1"/>
  <c r="M62" i="24"/>
  <c r="M61" i="24" s="1"/>
  <c r="L67" i="24"/>
  <c r="L72" i="24"/>
  <c r="L77" i="24"/>
  <c r="M24" i="24"/>
  <c r="I66" i="72" l="1"/>
  <c r="I77" i="73"/>
  <c r="J60" i="55"/>
  <c r="J35" i="55" s="1"/>
  <c r="I72" i="24"/>
  <c r="I61" i="55"/>
  <c r="N85" i="73"/>
  <c r="L8" i="72"/>
  <c r="R85" i="55"/>
  <c r="L8" i="55"/>
  <c r="I72" i="55"/>
  <c r="I29" i="72"/>
  <c r="P85" i="73"/>
  <c r="K85" i="24"/>
  <c r="R85" i="73"/>
  <c r="I72" i="73"/>
  <c r="Q85" i="24"/>
  <c r="I36" i="55"/>
  <c r="I67" i="24"/>
  <c r="I36" i="72"/>
  <c r="AE60" i="72"/>
  <c r="J60" i="24"/>
  <c r="J35" i="24" s="1"/>
  <c r="K85" i="55"/>
  <c r="N85" i="55"/>
  <c r="L60" i="73"/>
  <c r="M60" i="73" s="1"/>
  <c r="M35" i="73" s="1"/>
  <c r="J8" i="55"/>
  <c r="J60" i="73"/>
  <c r="J35" i="73" s="1"/>
  <c r="I29" i="55"/>
  <c r="J60" i="72"/>
  <c r="J35" i="72" s="1"/>
  <c r="Q85" i="73"/>
  <c r="AE60" i="24"/>
  <c r="L8" i="73"/>
  <c r="I29" i="73"/>
  <c r="I29" i="24"/>
  <c r="I36" i="73"/>
  <c r="AE60" i="73"/>
  <c r="K85" i="73"/>
  <c r="AE60" i="55"/>
  <c r="J8" i="73"/>
  <c r="N85" i="72"/>
  <c r="I67" i="73"/>
  <c r="I61" i="24"/>
  <c r="M8" i="55"/>
  <c r="I9" i="72"/>
  <c r="P85" i="72"/>
  <c r="J8" i="24"/>
  <c r="I67" i="55"/>
  <c r="I36" i="24"/>
  <c r="O85" i="55"/>
  <c r="O85" i="73"/>
  <c r="L8" i="24"/>
  <c r="I71" i="72"/>
  <c r="Y35" i="73"/>
  <c r="Y85" i="73" s="1"/>
  <c r="AE85" i="73" s="1"/>
  <c r="O85" i="72"/>
  <c r="R85" i="72"/>
  <c r="J8" i="72"/>
  <c r="M67" i="73"/>
  <c r="O85" i="24"/>
  <c r="M9" i="73"/>
  <c r="M8" i="73" s="1"/>
  <c r="M61" i="73"/>
  <c r="I61" i="72"/>
  <c r="Q85" i="72"/>
  <c r="AA35" i="72"/>
  <c r="L60" i="72"/>
  <c r="M60" i="72" s="1"/>
  <c r="M35" i="72" s="1"/>
  <c r="I42" i="72"/>
  <c r="K85" i="72"/>
  <c r="M8" i="72"/>
  <c r="I42" i="73"/>
  <c r="I9" i="73"/>
  <c r="L60" i="55"/>
  <c r="M60" i="55" s="1"/>
  <c r="M35" i="55" s="1"/>
  <c r="Q85" i="55"/>
  <c r="I9" i="55"/>
  <c r="W85" i="55"/>
  <c r="AE85" i="55" s="1"/>
  <c r="AE35" i="55"/>
  <c r="I42" i="55"/>
  <c r="W35" i="24"/>
  <c r="W85" i="24" s="1"/>
  <c r="AE85" i="24" s="1"/>
  <c r="I77" i="24"/>
  <c r="I42" i="24"/>
  <c r="M9" i="24"/>
  <c r="M8" i="24" s="1"/>
  <c r="R85" i="24"/>
  <c r="L60" i="24"/>
  <c r="M60" i="24" s="1"/>
  <c r="M35" i="24" s="1"/>
  <c r="I9" i="24"/>
  <c r="N85" i="24"/>
  <c r="I60" i="55" l="1"/>
  <c r="I35" i="55" s="1"/>
  <c r="J85" i="73"/>
  <c r="I8" i="72"/>
  <c r="I60" i="73"/>
  <c r="I35" i="73" s="1"/>
  <c r="I8" i="55"/>
  <c r="J85" i="72"/>
  <c r="J85" i="24"/>
  <c r="I8" i="24"/>
  <c r="I8" i="73"/>
  <c r="I60" i="24"/>
  <c r="I35" i="24" s="1"/>
  <c r="I60" i="72"/>
  <c r="I35" i="72" s="1"/>
  <c r="L35" i="73"/>
  <c r="L85" i="73" s="1"/>
  <c r="J85" i="55"/>
  <c r="M85" i="55"/>
  <c r="M85" i="24"/>
  <c r="AE35" i="73"/>
  <c r="AE35" i="24"/>
  <c r="AE35" i="72"/>
  <c r="AA85" i="72"/>
  <c r="L35" i="72"/>
  <c r="L85" i="72" s="1"/>
  <c r="M85" i="72"/>
  <c r="M85" i="73"/>
  <c r="L35" i="55"/>
  <c r="L85" i="55" s="1"/>
  <c r="L35" i="24"/>
  <c r="L85" i="24" s="1"/>
  <c r="I85" i="72" l="1"/>
  <c r="I85" i="55"/>
  <c r="I85" i="24"/>
  <c r="I85" i="73"/>
  <c r="S8" i="19"/>
  <c r="S9" i="19"/>
  <c r="S10" i="19"/>
  <c r="S11" i="19"/>
  <c r="S12" i="19"/>
  <c r="S13" i="19"/>
  <c r="S15" i="19"/>
  <c r="S16" i="19"/>
  <c r="S18" i="19"/>
  <c r="S19" i="19"/>
  <c r="S20" i="19"/>
  <c r="S21" i="19"/>
  <c r="S22" i="19"/>
  <c r="S23" i="19"/>
  <c r="S24" i="19"/>
  <c r="S25" i="19"/>
  <c r="S26" i="19"/>
  <c r="S27" i="19"/>
  <c r="S28" i="19"/>
  <c r="S31" i="19"/>
  <c r="S32" i="19"/>
  <c r="S33" i="19"/>
  <c r="S34" i="19"/>
  <c r="S35" i="19"/>
  <c r="S36" i="19"/>
  <c r="S38" i="19"/>
  <c r="S39" i="19"/>
  <c r="S40" i="19"/>
  <c r="S42" i="19"/>
  <c r="S43" i="19"/>
  <c r="S44" i="19"/>
  <c r="S45" i="19"/>
  <c r="S47" i="19"/>
  <c r="S48" i="19"/>
  <c r="S51" i="19"/>
  <c r="S52" i="19"/>
  <c r="S53" i="19"/>
  <c r="S54" i="19"/>
  <c r="S55" i="19"/>
  <c r="S56" i="19"/>
  <c r="S57" i="19"/>
  <c r="S58" i="19"/>
  <c r="S59" i="19"/>
  <c r="S6" i="19"/>
  <c r="I47" i="19" l="1"/>
  <c r="I46" i="19" s="1"/>
  <c r="R46" i="19"/>
  <c r="Q46" i="19"/>
  <c r="P46" i="19"/>
  <c r="O46" i="19"/>
  <c r="N46" i="19"/>
  <c r="M46" i="19"/>
  <c r="L46" i="19"/>
  <c r="K46" i="19"/>
  <c r="J46" i="19"/>
  <c r="H46" i="19"/>
  <c r="I45" i="19"/>
  <c r="I44" i="19"/>
  <c r="I43" i="19"/>
  <c r="E43" i="19"/>
  <c r="I42" i="19"/>
  <c r="E42" i="19"/>
  <c r="R41" i="19"/>
  <c r="Q41" i="19"/>
  <c r="P41" i="19"/>
  <c r="O41" i="19"/>
  <c r="N41" i="19"/>
  <c r="M41" i="19"/>
  <c r="L41" i="19"/>
  <c r="K41" i="19"/>
  <c r="J41" i="19"/>
  <c r="H41" i="19"/>
  <c r="I38" i="19"/>
  <c r="I37" i="19" s="1"/>
  <c r="E38" i="19"/>
  <c r="E37" i="19" s="1"/>
  <c r="R37" i="19"/>
  <c r="Q37" i="19"/>
  <c r="P37" i="19"/>
  <c r="O37" i="19"/>
  <c r="N37" i="19"/>
  <c r="M37" i="19"/>
  <c r="L37" i="19"/>
  <c r="K37" i="19"/>
  <c r="J37" i="19"/>
  <c r="H37" i="19"/>
  <c r="G37" i="19"/>
  <c r="F37" i="19"/>
  <c r="I33" i="19"/>
  <c r="D33" i="19" s="1"/>
  <c r="E33" i="19"/>
  <c r="I32" i="19"/>
  <c r="E32" i="19"/>
  <c r="I31" i="19"/>
  <c r="E31" i="19"/>
  <c r="R30" i="19"/>
  <c r="Q30" i="19"/>
  <c r="P30" i="19"/>
  <c r="O30" i="19"/>
  <c r="N30" i="19"/>
  <c r="M30" i="19"/>
  <c r="L30" i="19"/>
  <c r="K30" i="19"/>
  <c r="J30" i="19"/>
  <c r="H30" i="19"/>
  <c r="G30" i="19"/>
  <c r="G29" i="19" s="1"/>
  <c r="F30" i="19"/>
  <c r="F29" i="19" s="1"/>
  <c r="I28" i="19"/>
  <c r="E28" i="19"/>
  <c r="I27" i="19"/>
  <c r="E27" i="19"/>
  <c r="I26" i="19"/>
  <c r="E26" i="19"/>
  <c r="I25" i="19"/>
  <c r="E25" i="19"/>
  <c r="I24" i="19"/>
  <c r="E24" i="19"/>
  <c r="I23" i="19"/>
  <c r="E23" i="19"/>
  <c r="I22" i="19"/>
  <c r="E22" i="19"/>
  <c r="I21" i="19"/>
  <c r="E21" i="19"/>
  <c r="I20" i="19"/>
  <c r="E20" i="19"/>
  <c r="I19" i="19"/>
  <c r="E19" i="19"/>
  <c r="I18" i="19"/>
  <c r="E18" i="19"/>
  <c r="R17" i="19"/>
  <c r="Q17" i="19"/>
  <c r="P17" i="19"/>
  <c r="S17" i="19" s="1"/>
  <c r="O17" i="19"/>
  <c r="N17" i="19"/>
  <c r="M17" i="19"/>
  <c r="L17" i="19"/>
  <c r="K17" i="19"/>
  <c r="J17" i="19"/>
  <c r="H17" i="19"/>
  <c r="G17" i="19"/>
  <c r="F17" i="19"/>
  <c r="I16" i="19"/>
  <c r="E16" i="19"/>
  <c r="I15" i="19"/>
  <c r="E15" i="19"/>
  <c r="R14" i="19"/>
  <c r="Q14" i="19"/>
  <c r="P14" i="19"/>
  <c r="O14" i="19"/>
  <c r="N14" i="19"/>
  <c r="M14" i="19"/>
  <c r="L14" i="19"/>
  <c r="K14" i="19"/>
  <c r="I13" i="19"/>
  <c r="E13" i="19"/>
  <c r="I12" i="19"/>
  <c r="E12" i="19"/>
  <c r="I11" i="19"/>
  <c r="E11" i="19"/>
  <c r="I10" i="19"/>
  <c r="E10" i="19"/>
  <c r="I9" i="19"/>
  <c r="E9" i="19"/>
  <c r="I8" i="19"/>
  <c r="E8" i="19"/>
  <c r="R7" i="19"/>
  <c r="Q7" i="19"/>
  <c r="P7" i="19"/>
  <c r="O7" i="19"/>
  <c r="N7" i="19"/>
  <c r="M7" i="19"/>
  <c r="L7" i="19"/>
  <c r="K7" i="19"/>
  <c r="J7" i="19"/>
  <c r="H7" i="19"/>
  <c r="G7" i="19"/>
  <c r="F7" i="19"/>
  <c r="D10" i="19" l="1"/>
  <c r="D13" i="19"/>
  <c r="D42" i="19"/>
  <c r="D11" i="19"/>
  <c r="L29" i="19"/>
  <c r="R29" i="19"/>
  <c r="R50" i="19" s="1"/>
  <c r="D12" i="19"/>
  <c r="D21" i="19"/>
  <c r="D27" i="19"/>
  <c r="D32" i="19"/>
  <c r="I7" i="19"/>
  <c r="J29" i="19"/>
  <c r="Q29" i="19"/>
  <c r="Q50" i="19" s="1"/>
  <c r="M29" i="19"/>
  <c r="M50" i="19" s="1"/>
  <c r="D20" i="19"/>
  <c r="E7" i="19"/>
  <c r="E17" i="19"/>
  <c r="O29" i="19"/>
  <c r="O50" i="19" s="1"/>
  <c r="D9" i="19"/>
  <c r="D24" i="19"/>
  <c r="D43" i="19"/>
  <c r="D19" i="19"/>
  <c r="D22" i="19"/>
  <c r="D25" i="19"/>
  <c r="D28" i="19"/>
  <c r="D47" i="19"/>
  <c r="L50" i="19"/>
  <c r="I14" i="19"/>
  <c r="S37" i="19"/>
  <c r="S41" i="19"/>
  <c r="S46" i="19"/>
  <c r="D38" i="19"/>
  <c r="D37" i="19" s="1"/>
  <c r="I30" i="19"/>
  <c r="P29" i="19"/>
  <c r="S30" i="19"/>
  <c r="N29" i="19"/>
  <c r="N50" i="19" s="1"/>
  <c r="D23" i="19"/>
  <c r="D26" i="19"/>
  <c r="I17" i="19"/>
  <c r="D18" i="19"/>
  <c r="S7" i="19"/>
  <c r="S14" i="19"/>
  <c r="E30" i="19"/>
  <c r="E29" i="19" s="1"/>
  <c r="I41" i="19"/>
  <c r="K29" i="19"/>
  <c r="K50" i="19" s="1"/>
  <c r="D8" i="19"/>
  <c r="E14" i="19"/>
  <c r="D31" i="19"/>
  <c r="S29" i="19" l="1"/>
  <c r="D30" i="19"/>
  <c r="D29" i="19" s="1"/>
  <c r="D7" i="19"/>
  <c r="D17" i="19"/>
  <c r="I29" i="19"/>
  <c r="P50" i="19"/>
  <c r="S50" i="19" s="1"/>
  <c r="Z10" i="68" l="1"/>
  <c r="Z11" i="68"/>
  <c r="Z12" i="68"/>
  <c r="Z13" i="68"/>
  <c r="Z14" i="68"/>
  <c r="Z15" i="68"/>
  <c r="Z16" i="68"/>
  <c r="Z17" i="68"/>
  <c r="Z18" i="68"/>
  <c r="Z20" i="68"/>
  <c r="Z21" i="68"/>
  <c r="Z22" i="68"/>
  <c r="Z23" i="68"/>
  <c r="Z24" i="68"/>
  <c r="Z25" i="68"/>
  <c r="Z26" i="68"/>
  <c r="Z27" i="68"/>
  <c r="Z28" i="68"/>
  <c r="Z29" i="68"/>
  <c r="Z30" i="68"/>
  <c r="Z31" i="68"/>
  <c r="Z34" i="68"/>
  <c r="Z35" i="68"/>
  <c r="Z36" i="68"/>
  <c r="Z37" i="68"/>
  <c r="Z38" i="68"/>
  <c r="Z39" i="68"/>
  <c r="Z40" i="68"/>
  <c r="Z42" i="68"/>
  <c r="Z43" i="68"/>
  <c r="Z44" i="68"/>
  <c r="Z45" i="68"/>
  <c r="Z46" i="68"/>
  <c r="Z47" i="68"/>
  <c r="Z49" i="68"/>
  <c r="Z50" i="68"/>
  <c r="Z51" i="68"/>
  <c r="Z52" i="68"/>
  <c r="Z53" i="68"/>
  <c r="Z54" i="68"/>
  <c r="Z55" i="68"/>
  <c r="Z10" i="69"/>
  <c r="Z11" i="69"/>
  <c r="Z12" i="69"/>
  <c r="Z13" i="69"/>
  <c r="Z14" i="69"/>
  <c r="Z15" i="69"/>
  <c r="Z16" i="69"/>
  <c r="Z17" i="69"/>
  <c r="Z18" i="69"/>
  <c r="Z20" i="69"/>
  <c r="Z21" i="69"/>
  <c r="Z22" i="69"/>
  <c r="Z23" i="69"/>
  <c r="Z24" i="69"/>
  <c r="Z25" i="69"/>
  <c r="Z26" i="69"/>
  <c r="Z27" i="69"/>
  <c r="Z28" i="69"/>
  <c r="Z29" i="69"/>
  <c r="Z30" i="69"/>
  <c r="Z31" i="69"/>
  <c r="Z34" i="69"/>
  <c r="Z35" i="69"/>
  <c r="Z36" i="69"/>
  <c r="Z37" i="69"/>
  <c r="Z38" i="69"/>
  <c r="Z39" i="69"/>
  <c r="Z40" i="69"/>
  <c r="Z42" i="69"/>
  <c r="Z43" i="69"/>
  <c r="Z44" i="69"/>
  <c r="Z45" i="69"/>
  <c r="Z46" i="69"/>
  <c r="Z49" i="69"/>
  <c r="Z50" i="69"/>
  <c r="Z51" i="69"/>
  <c r="Z52" i="69"/>
  <c r="Z53" i="69"/>
  <c r="Z54" i="69"/>
  <c r="Z55" i="69"/>
  <c r="Z56" i="69"/>
  <c r="Z57" i="69"/>
  <c r="AK99" i="31"/>
  <c r="AK36" i="31"/>
  <c r="AK37" i="31"/>
  <c r="AK38" i="31"/>
  <c r="AK39" i="31"/>
  <c r="AK40" i="31"/>
  <c r="AK41" i="31"/>
  <c r="AK43" i="31"/>
  <c r="AK44" i="31"/>
  <c r="AK46" i="31"/>
  <c r="AK47" i="31"/>
  <c r="AK48" i="31"/>
  <c r="AK49" i="31"/>
  <c r="AK50" i="31"/>
  <c r="AK51" i="31"/>
  <c r="AK52" i="31"/>
  <c r="AK53" i="31"/>
  <c r="AK54" i="31"/>
  <c r="AK55" i="31"/>
  <c r="AK56" i="31"/>
  <c r="AK57" i="31"/>
  <c r="AK60" i="31"/>
  <c r="AK61" i="31"/>
  <c r="AK62" i="31"/>
  <c r="AK63" i="31"/>
  <c r="AK66" i="31"/>
  <c r="AK67" i="31"/>
  <c r="AK68" i="31"/>
  <c r="AK69" i="31"/>
  <c r="AK70" i="31"/>
  <c r="AK72" i="31"/>
  <c r="AK73" i="31"/>
  <c r="AK74" i="31"/>
  <c r="AK75" i="31"/>
  <c r="AK76" i="31"/>
  <c r="AK78" i="31"/>
  <c r="AK79" i="31"/>
  <c r="AK80" i="31"/>
  <c r="AK81" i="31"/>
  <c r="AK82" i="31"/>
  <c r="AK84" i="31"/>
  <c r="AK85" i="31"/>
  <c r="AK86" i="31"/>
  <c r="AK87" i="31"/>
  <c r="AK88" i="31"/>
  <c r="AK90" i="31"/>
  <c r="AK91" i="31"/>
  <c r="AK92" i="31"/>
  <c r="AK94" i="31"/>
  <c r="AK95" i="31"/>
  <c r="AK96" i="31"/>
  <c r="AK100" i="31"/>
  <c r="AK101" i="31"/>
  <c r="AK103" i="31"/>
  <c r="AK104" i="31"/>
  <c r="AK105" i="31"/>
  <c r="AK107" i="31"/>
  <c r="AK108" i="31"/>
  <c r="AK109" i="31"/>
  <c r="AK36" i="30"/>
  <c r="AK37" i="30"/>
  <c r="AK38" i="30"/>
  <c r="AK39" i="30"/>
  <c r="AK40" i="30"/>
  <c r="AK41" i="30"/>
  <c r="AK43" i="30"/>
  <c r="AK44" i="30"/>
  <c r="AK46" i="30"/>
  <c r="AK47" i="30"/>
  <c r="AK48" i="30"/>
  <c r="AK49" i="30"/>
  <c r="AK50" i="30"/>
  <c r="AK51" i="30"/>
  <c r="AK52" i="30"/>
  <c r="AK53" i="30"/>
  <c r="AK54" i="30"/>
  <c r="AK55" i="30"/>
  <c r="AK56" i="30"/>
  <c r="AK57" i="30"/>
  <c r="AK60" i="30"/>
  <c r="AK61" i="30"/>
  <c r="AK62" i="30"/>
  <c r="AK63" i="30"/>
  <c r="AK66" i="30"/>
  <c r="AK67" i="30"/>
  <c r="AK68" i="30"/>
  <c r="AK69" i="30"/>
  <c r="AK70" i="30"/>
  <c r="AK72" i="30"/>
  <c r="AK73" i="30"/>
  <c r="AK74" i="30"/>
  <c r="AK75" i="30"/>
  <c r="AK76" i="30"/>
  <c r="AK78" i="30"/>
  <c r="AK79" i="30"/>
  <c r="AK80" i="30"/>
  <c r="AK81" i="30"/>
  <c r="AK82" i="30"/>
  <c r="AK84" i="30"/>
  <c r="AK85" i="30"/>
  <c r="AK86" i="30"/>
  <c r="AK87" i="30"/>
  <c r="AK88" i="30"/>
  <c r="AK90" i="30"/>
  <c r="AK91" i="30"/>
  <c r="AK92" i="30"/>
  <c r="AK94" i="30"/>
  <c r="AK95" i="30"/>
  <c r="AK96" i="30"/>
  <c r="AK99" i="30"/>
  <c r="L109" i="31"/>
  <c r="K109" i="31" s="1"/>
  <c r="N108" i="31"/>
  <c r="L108" i="31"/>
  <c r="N107" i="31"/>
  <c r="L107" i="31"/>
  <c r="N105" i="31"/>
  <c r="L105" i="31"/>
  <c r="N104" i="31"/>
  <c r="L104" i="31"/>
  <c r="N103" i="31"/>
  <c r="L103" i="31"/>
  <c r="N101" i="31"/>
  <c r="L101" i="31"/>
  <c r="N100" i="31"/>
  <c r="L100" i="31"/>
  <c r="L99" i="31"/>
  <c r="K99" i="31"/>
  <c r="L97" i="31"/>
  <c r="K97" i="31" s="1"/>
  <c r="L96" i="31"/>
  <c r="K96" i="31" s="1"/>
  <c r="L95" i="31"/>
  <c r="K95" i="31"/>
  <c r="N94" i="31"/>
  <c r="N93" i="31" s="1"/>
  <c r="L94" i="31"/>
  <c r="AJ93" i="31"/>
  <c r="AI93" i="31"/>
  <c r="AH93" i="31"/>
  <c r="AG93" i="31"/>
  <c r="AF93" i="31"/>
  <c r="AE93" i="31"/>
  <c r="AD93" i="31"/>
  <c r="AC93" i="31"/>
  <c r="AB93" i="31"/>
  <c r="AA93" i="31"/>
  <c r="Z93" i="31"/>
  <c r="Y93" i="31"/>
  <c r="X93" i="31"/>
  <c r="W93" i="31"/>
  <c r="V93" i="31"/>
  <c r="U93" i="31"/>
  <c r="T93" i="31"/>
  <c r="S93" i="31"/>
  <c r="R93" i="31"/>
  <c r="Q93" i="31"/>
  <c r="P93" i="31"/>
  <c r="O93" i="31"/>
  <c r="M93" i="31"/>
  <c r="L92" i="31"/>
  <c r="K92" i="31" s="1"/>
  <c r="L91" i="31"/>
  <c r="K91" i="31" s="1"/>
  <c r="N90" i="31"/>
  <c r="K90" i="31" s="1"/>
  <c r="AJ89" i="31"/>
  <c r="AI89" i="31"/>
  <c r="AH89" i="31"/>
  <c r="AG89" i="31"/>
  <c r="AF89" i="31"/>
  <c r="AE89" i="31"/>
  <c r="AD89" i="31"/>
  <c r="AC89" i="31"/>
  <c r="AB89" i="31"/>
  <c r="AA89" i="31"/>
  <c r="Z89" i="31"/>
  <c r="Y89" i="31"/>
  <c r="X89" i="31"/>
  <c r="W89" i="31"/>
  <c r="V89" i="31"/>
  <c r="U89" i="31"/>
  <c r="T89" i="31"/>
  <c r="S89" i="31"/>
  <c r="R89" i="31"/>
  <c r="Q89" i="31"/>
  <c r="P89" i="31"/>
  <c r="O89" i="31"/>
  <c r="M89" i="31"/>
  <c r="L88" i="31"/>
  <c r="K88" i="31" s="1"/>
  <c r="L87" i="31"/>
  <c r="K87" i="31" s="1"/>
  <c r="L86" i="31"/>
  <c r="K86" i="31" s="1"/>
  <c r="N85" i="31"/>
  <c r="K85" i="31" s="1"/>
  <c r="N84" i="31"/>
  <c r="L84" i="31"/>
  <c r="AJ83" i="31"/>
  <c r="AI83" i="31"/>
  <c r="AH83" i="31"/>
  <c r="AG83" i="31"/>
  <c r="AF83" i="31"/>
  <c r="AE83" i="31"/>
  <c r="AD83" i="31"/>
  <c r="AC83" i="31"/>
  <c r="AB83" i="31"/>
  <c r="AA83" i="31"/>
  <c r="Z83" i="31"/>
  <c r="Y83" i="31"/>
  <c r="X83" i="31"/>
  <c r="W83" i="31"/>
  <c r="V83" i="31"/>
  <c r="U83" i="31"/>
  <c r="T83" i="31"/>
  <c r="S83" i="31"/>
  <c r="R83" i="31"/>
  <c r="Q83" i="31"/>
  <c r="P83" i="31"/>
  <c r="O83" i="31"/>
  <c r="M83" i="31"/>
  <c r="L82" i="31"/>
  <c r="K82" i="31" s="1"/>
  <c r="L81" i="31"/>
  <c r="K81" i="31" s="1"/>
  <c r="L80" i="31"/>
  <c r="K80" i="31" s="1"/>
  <c r="N79" i="31"/>
  <c r="K79" i="31" s="1"/>
  <c r="N78" i="31"/>
  <c r="L78" i="31"/>
  <c r="AJ77" i="31"/>
  <c r="AI77" i="31"/>
  <c r="AH77" i="31"/>
  <c r="AG77" i="31"/>
  <c r="AF77" i="31"/>
  <c r="AE77" i="31"/>
  <c r="AD77" i="31"/>
  <c r="AC77" i="31"/>
  <c r="AB77" i="31"/>
  <c r="AA77" i="31"/>
  <c r="Z77" i="31"/>
  <c r="Y77" i="31"/>
  <c r="X77" i="31"/>
  <c r="W77" i="31"/>
  <c r="V77" i="31"/>
  <c r="U77" i="31"/>
  <c r="T77" i="31"/>
  <c r="S77" i="31"/>
  <c r="R77" i="31"/>
  <c r="Q77" i="31"/>
  <c r="P77" i="31"/>
  <c r="O77" i="31"/>
  <c r="M77" i="31"/>
  <c r="L76" i="31"/>
  <c r="K76" i="31" s="1"/>
  <c r="L75" i="31"/>
  <c r="K75" i="31" s="1"/>
  <c r="L74" i="31"/>
  <c r="K74" i="31" s="1"/>
  <c r="N73" i="31"/>
  <c r="L73" i="31"/>
  <c r="N72" i="31"/>
  <c r="L72" i="31"/>
  <c r="AJ71" i="31"/>
  <c r="AI71" i="31"/>
  <c r="AH71" i="31"/>
  <c r="AG71" i="31"/>
  <c r="AF71" i="31"/>
  <c r="AE71" i="31"/>
  <c r="AD71" i="31"/>
  <c r="AC71" i="31"/>
  <c r="AB71" i="31"/>
  <c r="AA71" i="31"/>
  <c r="Z71" i="31"/>
  <c r="Y71" i="31"/>
  <c r="AK71" i="31" s="1"/>
  <c r="X71" i="31"/>
  <c r="W71" i="31"/>
  <c r="V71" i="31"/>
  <c r="U71" i="31"/>
  <c r="T71" i="31"/>
  <c r="S71" i="31"/>
  <c r="R71" i="31"/>
  <c r="Q71" i="31"/>
  <c r="P71" i="31"/>
  <c r="O71" i="31"/>
  <c r="M71" i="31"/>
  <c r="L70" i="31"/>
  <c r="K70" i="31" s="1"/>
  <c r="L69" i="31"/>
  <c r="K69" i="31" s="1"/>
  <c r="L68" i="31"/>
  <c r="K68" i="31" s="1"/>
  <c r="N67" i="31"/>
  <c r="K67" i="31" s="1"/>
  <c r="N66" i="31"/>
  <c r="L66" i="31"/>
  <c r="AJ65" i="31"/>
  <c r="AI65" i="31"/>
  <c r="AH65" i="31"/>
  <c r="AG65" i="31"/>
  <c r="AF65" i="31"/>
  <c r="AE65" i="31"/>
  <c r="AD65" i="31"/>
  <c r="AC65" i="31"/>
  <c r="AB65" i="31"/>
  <c r="AA65" i="31"/>
  <c r="Z65" i="31"/>
  <c r="Y65" i="31"/>
  <c r="X65" i="31"/>
  <c r="W65" i="31"/>
  <c r="V65" i="31"/>
  <c r="U65" i="31"/>
  <c r="T65" i="31"/>
  <c r="S65" i="31"/>
  <c r="R65" i="31"/>
  <c r="Q65" i="31"/>
  <c r="P65" i="31"/>
  <c r="O65" i="31"/>
  <c r="M65" i="31"/>
  <c r="L64" i="31"/>
  <c r="K64" i="31" s="1"/>
  <c r="L63" i="31"/>
  <c r="K63" i="31" s="1"/>
  <c r="L62" i="31"/>
  <c r="K62" i="31" s="1"/>
  <c r="N61" i="31"/>
  <c r="L61" i="31"/>
  <c r="N60" i="31"/>
  <c r="L60" i="31"/>
  <c r="AJ59" i="31"/>
  <c r="AI59" i="31"/>
  <c r="AH59" i="31"/>
  <c r="AG59" i="31"/>
  <c r="AF59" i="31"/>
  <c r="AE59" i="31"/>
  <c r="AD59" i="31"/>
  <c r="AC59" i="31"/>
  <c r="AB59" i="31"/>
  <c r="AA59" i="31"/>
  <c r="Z59" i="31"/>
  <c r="Y59" i="31"/>
  <c r="X59" i="31"/>
  <c r="W59" i="31"/>
  <c r="V59" i="31"/>
  <c r="U59" i="31"/>
  <c r="T59" i="31"/>
  <c r="S59" i="31"/>
  <c r="R59" i="31"/>
  <c r="Q59" i="31"/>
  <c r="P59" i="31"/>
  <c r="O59" i="31"/>
  <c r="M59" i="31"/>
  <c r="N57" i="31"/>
  <c r="L57" i="31"/>
  <c r="N56" i="31"/>
  <c r="L56" i="31"/>
  <c r="N55" i="31"/>
  <c r="L55" i="31"/>
  <c r="N54" i="31"/>
  <c r="L54" i="31"/>
  <c r="N53" i="31"/>
  <c r="L53" i="31"/>
  <c r="N52" i="31"/>
  <c r="L52" i="31"/>
  <c r="N51" i="31"/>
  <c r="L51" i="31"/>
  <c r="N50" i="31"/>
  <c r="L50" i="31"/>
  <c r="N49" i="31"/>
  <c r="L49" i="31"/>
  <c r="N48" i="31"/>
  <c r="L48" i="31"/>
  <c r="N47" i="31"/>
  <c r="L47" i="31"/>
  <c r="N46" i="31"/>
  <c r="L46" i="31"/>
  <c r="AJ45" i="31"/>
  <c r="AI45" i="31"/>
  <c r="AH45" i="31"/>
  <c r="AG45" i="31"/>
  <c r="AF45" i="31"/>
  <c r="AE45" i="31"/>
  <c r="AD45" i="31"/>
  <c r="AC45" i="31"/>
  <c r="AB45" i="31"/>
  <c r="AA45" i="31"/>
  <c r="Z45" i="31"/>
  <c r="Y45" i="31"/>
  <c r="X45" i="31"/>
  <c r="W45" i="31"/>
  <c r="V45" i="31"/>
  <c r="U45" i="31"/>
  <c r="T45" i="31"/>
  <c r="S45" i="31"/>
  <c r="R45" i="31"/>
  <c r="Q45" i="31"/>
  <c r="P45" i="31"/>
  <c r="O45" i="31"/>
  <c r="M45" i="31"/>
  <c r="N44" i="31"/>
  <c r="L44" i="31"/>
  <c r="N43" i="31"/>
  <c r="L43" i="31"/>
  <c r="AJ42" i="31"/>
  <c r="AI42" i="31"/>
  <c r="AH42" i="31"/>
  <c r="AG42" i="31"/>
  <c r="AF42" i="31"/>
  <c r="AE42" i="31"/>
  <c r="AD42" i="31"/>
  <c r="AC42" i="31"/>
  <c r="AB42" i="31"/>
  <c r="AA42" i="31"/>
  <c r="Z42" i="31"/>
  <c r="Y42" i="31"/>
  <c r="X42" i="31"/>
  <c r="W42" i="31"/>
  <c r="V42" i="31"/>
  <c r="U42" i="31"/>
  <c r="T42" i="31"/>
  <c r="S42" i="31"/>
  <c r="R42" i="31"/>
  <c r="Q42" i="31"/>
  <c r="P42" i="31"/>
  <c r="O42" i="31"/>
  <c r="M42" i="31"/>
  <c r="N41" i="31"/>
  <c r="L41" i="31"/>
  <c r="N40" i="31"/>
  <c r="L40" i="31"/>
  <c r="N39" i="31"/>
  <c r="L39" i="31"/>
  <c r="N38" i="31"/>
  <c r="L38" i="31"/>
  <c r="N37" i="31"/>
  <c r="L37" i="31"/>
  <c r="N36" i="31"/>
  <c r="L36" i="31"/>
  <c r="AJ35" i="31"/>
  <c r="AI35" i="31"/>
  <c r="AH35" i="31"/>
  <c r="AG35" i="31"/>
  <c r="AF35" i="31"/>
  <c r="AE35" i="31"/>
  <c r="AD35" i="31"/>
  <c r="AC35" i="31"/>
  <c r="AB35" i="31"/>
  <c r="AA35" i="31"/>
  <c r="Z35" i="31"/>
  <c r="Y35" i="31"/>
  <c r="X35" i="31"/>
  <c r="W35" i="31"/>
  <c r="V35" i="31"/>
  <c r="U35" i="31"/>
  <c r="T35" i="31"/>
  <c r="S35" i="31"/>
  <c r="R35" i="31"/>
  <c r="Q35" i="31"/>
  <c r="P35" i="31"/>
  <c r="O35" i="31"/>
  <c r="M35" i="31"/>
  <c r="N34" i="31"/>
  <c r="K34" i="31" s="1"/>
  <c r="M34" i="31"/>
  <c r="N33" i="31"/>
  <c r="K33" i="31" s="1"/>
  <c r="N32" i="31"/>
  <c r="K32" i="31" s="1"/>
  <c r="M32" i="31"/>
  <c r="N31" i="31"/>
  <c r="O31" i="31" s="1"/>
  <c r="M31" i="31"/>
  <c r="X30" i="31"/>
  <c r="W30" i="31"/>
  <c r="V30" i="31"/>
  <c r="U30" i="31"/>
  <c r="T30" i="31"/>
  <c r="S30" i="31"/>
  <c r="R30" i="31"/>
  <c r="Q30" i="31"/>
  <c r="P30" i="31"/>
  <c r="L30" i="31"/>
  <c r="N29" i="31"/>
  <c r="K29" i="31" s="1"/>
  <c r="M29" i="31"/>
  <c r="N28" i="31"/>
  <c r="O28" i="31" s="1"/>
  <c r="M28" i="31"/>
  <c r="N27" i="31"/>
  <c r="K27" i="31" s="1"/>
  <c r="M27" i="31"/>
  <c r="N26" i="31"/>
  <c r="O26" i="31" s="1"/>
  <c r="M26" i="31"/>
  <c r="N25" i="31"/>
  <c r="O25" i="31" s="1"/>
  <c r="M25" i="31"/>
  <c r="N24" i="31"/>
  <c r="K24" i="31" s="1"/>
  <c r="M24" i="31"/>
  <c r="O23" i="31"/>
  <c r="M23" i="31"/>
  <c r="K23" i="31"/>
  <c r="N22" i="31"/>
  <c r="O22" i="31" s="1"/>
  <c r="M22" i="31"/>
  <c r="N21" i="31"/>
  <c r="O21" i="31" s="1"/>
  <c r="M21" i="31"/>
  <c r="N20" i="31"/>
  <c r="O20" i="31" s="1"/>
  <c r="M20" i="31"/>
  <c r="O19" i="31"/>
  <c r="M19" i="31"/>
  <c r="K19" i="31"/>
  <c r="N18" i="31"/>
  <c r="K18" i="31" s="1"/>
  <c r="M18" i="31"/>
  <c r="N17" i="31"/>
  <c r="O17" i="31" s="1"/>
  <c r="M17" i="31"/>
  <c r="O16" i="31"/>
  <c r="M16" i="31"/>
  <c r="K16" i="31"/>
  <c r="N15" i="31"/>
  <c r="O15" i="31" s="1"/>
  <c r="M15" i="31"/>
  <c r="O14" i="31"/>
  <c r="M14" i="31"/>
  <c r="K14" i="31"/>
  <c r="N13" i="31"/>
  <c r="K13" i="31" s="1"/>
  <c r="M13" i="31"/>
  <c r="N12" i="31"/>
  <c r="O12" i="31" s="1"/>
  <c r="M12" i="31"/>
  <c r="X10" i="31"/>
  <c r="W10" i="31"/>
  <c r="V10" i="31"/>
  <c r="U10" i="31"/>
  <c r="T10" i="31"/>
  <c r="T9" i="31" s="1"/>
  <c r="S10" i="31"/>
  <c r="R10" i="31"/>
  <c r="Q10" i="31"/>
  <c r="P10" i="31"/>
  <c r="L10" i="31"/>
  <c r="L109" i="30"/>
  <c r="K109" i="30" s="1"/>
  <c r="N108" i="30"/>
  <c r="L108" i="30"/>
  <c r="N107" i="30"/>
  <c r="L107" i="30"/>
  <c r="N105" i="30"/>
  <c r="L105" i="30"/>
  <c r="N104" i="30"/>
  <c r="L104" i="30"/>
  <c r="N103" i="30"/>
  <c r="L103" i="30"/>
  <c r="N101" i="30"/>
  <c r="L101" i="30"/>
  <c r="N100" i="30"/>
  <c r="L100" i="30"/>
  <c r="L99" i="30"/>
  <c r="K99" i="30"/>
  <c r="L97" i="30"/>
  <c r="K97" i="30" s="1"/>
  <c r="L96" i="30"/>
  <c r="K96" i="30" s="1"/>
  <c r="L95" i="30"/>
  <c r="K95" i="30" s="1"/>
  <c r="N94" i="30"/>
  <c r="N93" i="30" s="1"/>
  <c r="L94" i="30"/>
  <c r="AJ93" i="30"/>
  <c r="AI93" i="30"/>
  <c r="AH93" i="30"/>
  <c r="AG93" i="30"/>
  <c r="AF93" i="30"/>
  <c r="AE93" i="30"/>
  <c r="AD93" i="30"/>
  <c r="AC93" i="30"/>
  <c r="AB93" i="30"/>
  <c r="AA93" i="30"/>
  <c r="Z93" i="30"/>
  <c r="Y93" i="30"/>
  <c r="X93" i="30"/>
  <c r="W93" i="30"/>
  <c r="V93" i="30"/>
  <c r="U93" i="30"/>
  <c r="T93" i="30"/>
  <c r="S93" i="30"/>
  <c r="R93" i="30"/>
  <c r="Q93" i="30"/>
  <c r="P93" i="30"/>
  <c r="O93" i="30"/>
  <c r="M93" i="30"/>
  <c r="L92" i="30"/>
  <c r="K92" i="30" s="1"/>
  <c r="L91" i="30"/>
  <c r="K91" i="30" s="1"/>
  <c r="N90" i="30"/>
  <c r="K90" i="30" s="1"/>
  <c r="AJ89" i="30"/>
  <c r="AI89" i="30"/>
  <c r="AH89" i="30"/>
  <c r="AG89" i="30"/>
  <c r="AF89" i="30"/>
  <c r="AE89" i="30"/>
  <c r="AD89" i="30"/>
  <c r="AC89" i="30"/>
  <c r="AB89" i="30"/>
  <c r="AA89" i="30"/>
  <c r="Z89" i="30"/>
  <c r="Y89" i="30"/>
  <c r="X89" i="30"/>
  <c r="W89" i="30"/>
  <c r="V89" i="30"/>
  <c r="U89" i="30"/>
  <c r="T89" i="30"/>
  <c r="S89" i="30"/>
  <c r="R89" i="30"/>
  <c r="Q89" i="30"/>
  <c r="P89" i="30"/>
  <c r="O89" i="30"/>
  <c r="M89" i="30"/>
  <c r="L88" i="30"/>
  <c r="K88" i="30" s="1"/>
  <c r="L87" i="30"/>
  <c r="K87" i="30" s="1"/>
  <c r="L86" i="30"/>
  <c r="K86" i="30" s="1"/>
  <c r="N85" i="30"/>
  <c r="K85" i="30" s="1"/>
  <c r="N84" i="30"/>
  <c r="L84" i="30"/>
  <c r="AJ83" i="30"/>
  <c r="AI83" i="30"/>
  <c r="AH83" i="30"/>
  <c r="AG83" i="30"/>
  <c r="AF83" i="30"/>
  <c r="AE83" i="30"/>
  <c r="AD83" i="30"/>
  <c r="AC83" i="30"/>
  <c r="AB83" i="30"/>
  <c r="AA83" i="30"/>
  <c r="Z83" i="30"/>
  <c r="Y83" i="30"/>
  <c r="X83" i="30"/>
  <c r="W83" i="30"/>
  <c r="V83" i="30"/>
  <c r="U83" i="30"/>
  <c r="T83" i="30"/>
  <c r="S83" i="30"/>
  <c r="R83" i="30"/>
  <c r="Q83" i="30"/>
  <c r="P83" i="30"/>
  <c r="O83" i="30"/>
  <c r="M83" i="30"/>
  <c r="L82" i="30"/>
  <c r="K82" i="30" s="1"/>
  <c r="L81" i="30"/>
  <c r="K81" i="30" s="1"/>
  <c r="L80" i="30"/>
  <c r="K80" i="30" s="1"/>
  <c r="N79" i="30"/>
  <c r="K79" i="30" s="1"/>
  <c r="N78" i="30"/>
  <c r="L78" i="30"/>
  <c r="AJ77" i="30"/>
  <c r="AI77" i="30"/>
  <c r="AH77" i="30"/>
  <c r="AG77" i="30"/>
  <c r="AF77" i="30"/>
  <c r="AE77" i="30"/>
  <c r="AD77" i="30"/>
  <c r="AC77" i="30"/>
  <c r="AB77" i="30"/>
  <c r="AA77" i="30"/>
  <c r="Z77" i="30"/>
  <c r="Y77" i="30"/>
  <c r="X77" i="30"/>
  <c r="W77" i="30"/>
  <c r="V77" i="30"/>
  <c r="U77" i="30"/>
  <c r="T77" i="30"/>
  <c r="S77" i="30"/>
  <c r="R77" i="30"/>
  <c r="Q77" i="30"/>
  <c r="P77" i="30"/>
  <c r="O77" i="30"/>
  <c r="M77" i="30"/>
  <c r="L76" i="30"/>
  <c r="K76" i="30" s="1"/>
  <c r="L75" i="30"/>
  <c r="K75" i="30" s="1"/>
  <c r="L74" i="30"/>
  <c r="K74" i="30" s="1"/>
  <c r="N73" i="30"/>
  <c r="L73" i="30"/>
  <c r="N72" i="30"/>
  <c r="L72" i="30"/>
  <c r="AJ71" i="30"/>
  <c r="AI71" i="30"/>
  <c r="AH71" i="30"/>
  <c r="AG71" i="30"/>
  <c r="AF71" i="30"/>
  <c r="AE71" i="30"/>
  <c r="AD71" i="30"/>
  <c r="AC71" i="30"/>
  <c r="AB71" i="30"/>
  <c r="AA71" i="30"/>
  <c r="Z71" i="30"/>
  <c r="Y71" i="30"/>
  <c r="X71" i="30"/>
  <c r="W71" i="30"/>
  <c r="V71" i="30"/>
  <c r="U71" i="30"/>
  <c r="T71" i="30"/>
  <c r="S71" i="30"/>
  <c r="R71" i="30"/>
  <c r="Q71" i="30"/>
  <c r="P71" i="30"/>
  <c r="O71" i="30"/>
  <c r="M71" i="30"/>
  <c r="L70" i="30"/>
  <c r="K70" i="30" s="1"/>
  <c r="L69" i="30"/>
  <c r="K69" i="30" s="1"/>
  <c r="L68" i="30"/>
  <c r="K68" i="30" s="1"/>
  <c r="N67" i="30"/>
  <c r="K67" i="30" s="1"/>
  <c r="N66" i="30"/>
  <c r="L66" i="30"/>
  <c r="AJ65" i="30"/>
  <c r="AI65" i="30"/>
  <c r="AH65" i="30"/>
  <c r="AG65" i="30"/>
  <c r="AF65" i="30"/>
  <c r="AE65" i="30"/>
  <c r="AD65" i="30"/>
  <c r="AC65" i="30"/>
  <c r="AB65" i="30"/>
  <c r="AA65" i="30"/>
  <c r="Z65" i="30"/>
  <c r="Y65" i="30"/>
  <c r="X65" i="30"/>
  <c r="W65" i="30"/>
  <c r="V65" i="30"/>
  <c r="U65" i="30"/>
  <c r="T65" i="30"/>
  <c r="S65" i="30"/>
  <c r="R65" i="30"/>
  <c r="Q65" i="30"/>
  <c r="P65" i="30"/>
  <c r="O65" i="30"/>
  <c r="M65" i="30"/>
  <c r="L64" i="30"/>
  <c r="K64" i="30" s="1"/>
  <c r="L63" i="30"/>
  <c r="K63" i="30" s="1"/>
  <c r="L62" i="30"/>
  <c r="K62" i="30" s="1"/>
  <c r="N61" i="30"/>
  <c r="L61" i="30"/>
  <c r="N60" i="30"/>
  <c r="L60" i="30"/>
  <c r="AJ59" i="30"/>
  <c r="AI59" i="30"/>
  <c r="AH59" i="30"/>
  <c r="AG59" i="30"/>
  <c r="AF59" i="30"/>
  <c r="AE59" i="30"/>
  <c r="AD59" i="30"/>
  <c r="AC59" i="30"/>
  <c r="AB59" i="30"/>
  <c r="AA59" i="30"/>
  <c r="Z59" i="30"/>
  <c r="Y59" i="30"/>
  <c r="X59" i="30"/>
  <c r="W59" i="30"/>
  <c r="V59" i="30"/>
  <c r="U59" i="30"/>
  <c r="T59" i="30"/>
  <c r="S59" i="30"/>
  <c r="R59" i="30"/>
  <c r="Q59" i="30"/>
  <c r="P59" i="30"/>
  <c r="O59" i="30"/>
  <c r="M59" i="30"/>
  <c r="N57" i="30"/>
  <c r="L57" i="30"/>
  <c r="N56" i="30"/>
  <c r="L56" i="30"/>
  <c r="N55" i="30"/>
  <c r="L55" i="30"/>
  <c r="N54" i="30"/>
  <c r="L54" i="30"/>
  <c r="N53" i="30"/>
  <c r="L53" i="30"/>
  <c r="N52" i="30"/>
  <c r="L52" i="30"/>
  <c r="N51" i="30"/>
  <c r="L51" i="30"/>
  <c r="N50" i="30"/>
  <c r="L50" i="30"/>
  <c r="N49" i="30"/>
  <c r="L49" i="30"/>
  <c r="N48" i="30"/>
  <c r="L48" i="30"/>
  <c r="N47" i="30"/>
  <c r="L47" i="30"/>
  <c r="N46" i="30"/>
  <c r="L46" i="30"/>
  <c r="AJ45" i="30"/>
  <c r="AI45" i="30"/>
  <c r="AH45" i="30"/>
  <c r="AG45" i="30"/>
  <c r="AF45" i="30"/>
  <c r="AE45" i="30"/>
  <c r="AD45" i="30"/>
  <c r="AC45" i="30"/>
  <c r="AB45" i="30"/>
  <c r="AA45" i="30"/>
  <c r="Z45" i="30"/>
  <c r="Y45" i="30"/>
  <c r="X45" i="30"/>
  <c r="W45" i="30"/>
  <c r="V45" i="30"/>
  <c r="U45" i="30"/>
  <c r="T45" i="30"/>
  <c r="S45" i="30"/>
  <c r="R45" i="30"/>
  <c r="Q45" i="30"/>
  <c r="P45" i="30"/>
  <c r="O45" i="30"/>
  <c r="M45" i="30"/>
  <c r="N44" i="30"/>
  <c r="L44" i="30"/>
  <c r="N43" i="30"/>
  <c r="L43" i="30"/>
  <c r="AJ42" i="30"/>
  <c r="AI42" i="30"/>
  <c r="AH42" i="30"/>
  <c r="AG42" i="30"/>
  <c r="AF42" i="30"/>
  <c r="AE42" i="30"/>
  <c r="AD42" i="30"/>
  <c r="AC42" i="30"/>
  <c r="AB42" i="30"/>
  <c r="AA42" i="30"/>
  <c r="Z42" i="30"/>
  <c r="Y42" i="30"/>
  <c r="X42" i="30"/>
  <c r="W42" i="30"/>
  <c r="V42" i="30"/>
  <c r="U42" i="30"/>
  <c r="T42" i="30"/>
  <c r="S42" i="30"/>
  <c r="R42" i="30"/>
  <c r="Q42" i="30"/>
  <c r="P42" i="30"/>
  <c r="O42" i="30"/>
  <c r="M42" i="30"/>
  <c r="N41" i="30"/>
  <c r="L41" i="30"/>
  <c r="N40" i="30"/>
  <c r="L40" i="30"/>
  <c r="N39" i="30"/>
  <c r="L39" i="30"/>
  <c r="N38" i="30"/>
  <c r="L38" i="30"/>
  <c r="N37" i="30"/>
  <c r="L37" i="30"/>
  <c r="N36" i="30"/>
  <c r="L36" i="30"/>
  <c r="AJ35" i="30"/>
  <c r="AI35" i="30"/>
  <c r="AH35" i="30"/>
  <c r="AG35" i="30"/>
  <c r="AF35" i="30"/>
  <c r="AE35" i="30"/>
  <c r="AD35" i="30"/>
  <c r="AC35" i="30"/>
  <c r="AB35" i="30"/>
  <c r="AA35" i="30"/>
  <c r="Z35" i="30"/>
  <c r="Y35" i="30"/>
  <c r="X35" i="30"/>
  <c r="W35" i="30"/>
  <c r="V35" i="30"/>
  <c r="U35" i="30"/>
  <c r="T35" i="30"/>
  <c r="S35" i="30"/>
  <c r="R35" i="30"/>
  <c r="Q35" i="30"/>
  <c r="P35" i="30"/>
  <c r="O35" i="30"/>
  <c r="M35" i="30"/>
  <c r="N34" i="30"/>
  <c r="K34" i="30" s="1"/>
  <c r="M34" i="30"/>
  <c r="N33" i="30"/>
  <c r="K33" i="30" s="1"/>
  <c r="N32" i="30"/>
  <c r="K32" i="30" s="1"/>
  <c r="M32" i="30"/>
  <c r="N31" i="30"/>
  <c r="O31" i="30" s="1"/>
  <c r="M31" i="30"/>
  <c r="X30" i="30"/>
  <c r="W30" i="30"/>
  <c r="V30" i="30"/>
  <c r="U30" i="30"/>
  <c r="T30" i="30"/>
  <c r="S30" i="30"/>
  <c r="R30" i="30"/>
  <c r="Q30" i="30"/>
  <c r="P30" i="30"/>
  <c r="L30" i="30"/>
  <c r="N29" i="30"/>
  <c r="O29" i="30" s="1"/>
  <c r="M29" i="30"/>
  <c r="N28" i="30"/>
  <c r="O28" i="30" s="1"/>
  <c r="M28" i="30"/>
  <c r="N27" i="30"/>
  <c r="K27" i="30" s="1"/>
  <c r="M27" i="30"/>
  <c r="N26" i="30"/>
  <c r="O26" i="30" s="1"/>
  <c r="M26" i="30"/>
  <c r="N25" i="30"/>
  <c r="O25" i="30" s="1"/>
  <c r="M25" i="30"/>
  <c r="N24" i="30"/>
  <c r="K24" i="30" s="1"/>
  <c r="M24" i="30"/>
  <c r="O23" i="30"/>
  <c r="M23" i="30"/>
  <c r="K23" i="30"/>
  <c r="N22" i="30"/>
  <c r="O22" i="30" s="1"/>
  <c r="M22" i="30"/>
  <c r="N21" i="30"/>
  <c r="K21" i="30" s="1"/>
  <c r="M21" i="30"/>
  <c r="N20" i="30"/>
  <c r="O20" i="30" s="1"/>
  <c r="M20" i="30"/>
  <c r="O19" i="30"/>
  <c r="M19" i="30"/>
  <c r="K19" i="30"/>
  <c r="N18" i="30"/>
  <c r="O18" i="30" s="1"/>
  <c r="M18" i="30"/>
  <c r="N17" i="30"/>
  <c r="O17" i="30" s="1"/>
  <c r="M17" i="30"/>
  <c r="O16" i="30"/>
  <c r="M16" i="30"/>
  <c r="K16" i="30"/>
  <c r="N15" i="30"/>
  <c r="O15" i="30" s="1"/>
  <c r="M15" i="30"/>
  <c r="O14" i="30"/>
  <c r="M14" i="30"/>
  <c r="K14" i="30"/>
  <c r="N13" i="30"/>
  <c r="M13" i="30"/>
  <c r="N12" i="30"/>
  <c r="O12" i="30" s="1"/>
  <c r="M12" i="30"/>
  <c r="X10" i="30"/>
  <c r="W10" i="30"/>
  <c r="V10" i="30"/>
  <c r="U10" i="30"/>
  <c r="T10" i="30"/>
  <c r="S10" i="30"/>
  <c r="R10" i="30"/>
  <c r="Q10" i="30"/>
  <c r="P10" i="30"/>
  <c r="L10" i="30"/>
  <c r="L109" i="29"/>
  <c r="K109" i="29" s="1"/>
  <c r="N108" i="29"/>
  <c r="L108" i="29"/>
  <c r="N107" i="29"/>
  <c r="L107" i="29"/>
  <c r="N105" i="29"/>
  <c r="L105" i="29"/>
  <c r="N104" i="29"/>
  <c r="L104" i="29"/>
  <c r="N103" i="29"/>
  <c r="L103" i="29"/>
  <c r="N101" i="29"/>
  <c r="L101" i="29"/>
  <c r="N100" i="29"/>
  <c r="L100" i="29"/>
  <c r="L99" i="29"/>
  <c r="K99" i="29"/>
  <c r="L97" i="29"/>
  <c r="K97" i="29" s="1"/>
  <c r="L96" i="29"/>
  <c r="K96" i="29" s="1"/>
  <c r="L95" i="29"/>
  <c r="N94" i="29"/>
  <c r="L94" i="29"/>
  <c r="AJ93" i="29"/>
  <c r="AI93" i="29"/>
  <c r="AH93" i="29"/>
  <c r="AG93" i="29"/>
  <c r="AF93" i="29"/>
  <c r="AE93" i="29"/>
  <c r="AD93" i="29"/>
  <c r="AC93" i="29"/>
  <c r="AB93" i="29"/>
  <c r="AA93" i="29"/>
  <c r="Z93" i="29"/>
  <c r="Y93" i="29"/>
  <c r="X93" i="29"/>
  <c r="W93" i="29"/>
  <c r="V93" i="29"/>
  <c r="U93" i="29"/>
  <c r="T93" i="29"/>
  <c r="S93" i="29"/>
  <c r="R93" i="29"/>
  <c r="Q93" i="29"/>
  <c r="P93" i="29"/>
  <c r="O93" i="29"/>
  <c r="N93" i="29"/>
  <c r="M93" i="29"/>
  <c r="L92" i="29"/>
  <c r="K92" i="29" s="1"/>
  <c r="L91" i="29"/>
  <c r="K91" i="29" s="1"/>
  <c r="N90" i="29"/>
  <c r="K90" i="29" s="1"/>
  <c r="AJ89" i="29"/>
  <c r="AI89" i="29"/>
  <c r="AH89" i="29"/>
  <c r="AG89" i="29"/>
  <c r="AF89" i="29"/>
  <c r="AE89" i="29"/>
  <c r="AD89" i="29"/>
  <c r="AC89" i="29"/>
  <c r="AB89" i="29"/>
  <c r="AA89" i="29"/>
  <c r="Z89" i="29"/>
  <c r="Y89" i="29"/>
  <c r="X89" i="29"/>
  <c r="W89" i="29"/>
  <c r="V89" i="29"/>
  <c r="U89" i="29"/>
  <c r="T89" i="29"/>
  <c r="S89" i="29"/>
  <c r="R89" i="29"/>
  <c r="Q89" i="29"/>
  <c r="P89" i="29"/>
  <c r="O89" i="29"/>
  <c r="M89" i="29"/>
  <c r="L88" i="29"/>
  <c r="K88" i="29" s="1"/>
  <c r="L87" i="29"/>
  <c r="K87" i="29" s="1"/>
  <c r="L86" i="29"/>
  <c r="K86" i="29" s="1"/>
  <c r="N85" i="29"/>
  <c r="N84" i="29"/>
  <c r="L84" i="29"/>
  <c r="AJ83" i="29"/>
  <c r="AI83" i="29"/>
  <c r="AH83" i="29"/>
  <c r="AG83" i="29"/>
  <c r="AF83" i="29"/>
  <c r="AE83" i="29"/>
  <c r="AD83" i="29"/>
  <c r="AC83" i="29"/>
  <c r="AB83" i="29"/>
  <c r="AA83" i="29"/>
  <c r="Z83" i="29"/>
  <c r="Y83" i="29"/>
  <c r="X83" i="29"/>
  <c r="W83" i="29"/>
  <c r="V83" i="29"/>
  <c r="U83" i="29"/>
  <c r="T83" i="29"/>
  <c r="S83" i="29"/>
  <c r="R83" i="29"/>
  <c r="Q83" i="29"/>
  <c r="P83" i="29"/>
  <c r="O83" i="29"/>
  <c r="M83" i="29"/>
  <c r="L82" i="29"/>
  <c r="K82" i="29" s="1"/>
  <c r="L81" i="29"/>
  <c r="K81" i="29" s="1"/>
  <c r="L80" i="29"/>
  <c r="K80" i="29" s="1"/>
  <c r="N79" i="29"/>
  <c r="K79" i="29" s="1"/>
  <c r="N78" i="29"/>
  <c r="L78" i="29"/>
  <c r="AJ77" i="29"/>
  <c r="AI77" i="29"/>
  <c r="AH77" i="29"/>
  <c r="AG77" i="29"/>
  <c r="AF77" i="29"/>
  <c r="AE77" i="29"/>
  <c r="AD77" i="29"/>
  <c r="AC77" i="29"/>
  <c r="AB77" i="29"/>
  <c r="AA77" i="29"/>
  <c r="Z77" i="29"/>
  <c r="Y77" i="29"/>
  <c r="X77" i="29"/>
  <c r="W77" i="29"/>
  <c r="V77" i="29"/>
  <c r="U77" i="29"/>
  <c r="T77" i="29"/>
  <c r="S77" i="29"/>
  <c r="R77" i="29"/>
  <c r="Q77" i="29"/>
  <c r="P77" i="29"/>
  <c r="O77" i="29"/>
  <c r="M77" i="29"/>
  <c r="L76" i="29"/>
  <c r="K76" i="29" s="1"/>
  <c r="L75" i="29"/>
  <c r="K75" i="29" s="1"/>
  <c r="L74" i="29"/>
  <c r="K74" i="29" s="1"/>
  <c r="N73" i="29"/>
  <c r="L73" i="29"/>
  <c r="N72" i="29"/>
  <c r="L72" i="29"/>
  <c r="AJ71" i="29"/>
  <c r="AI71" i="29"/>
  <c r="AH71" i="29"/>
  <c r="AG71" i="29"/>
  <c r="AF71" i="29"/>
  <c r="AE71" i="29"/>
  <c r="AD71" i="29"/>
  <c r="AC71" i="29"/>
  <c r="AB71" i="29"/>
  <c r="AA71" i="29"/>
  <c r="Z71" i="29"/>
  <c r="Y71" i="29"/>
  <c r="X71" i="29"/>
  <c r="W71" i="29"/>
  <c r="V71" i="29"/>
  <c r="U71" i="29"/>
  <c r="T71" i="29"/>
  <c r="S71" i="29"/>
  <c r="R71" i="29"/>
  <c r="Q71" i="29"/>
  <c r="P71" i="29"/>
  <c r="O71" i="29"/>
  <c r="M71" i="29"/>
  <c r="L70" i="29"/>
  <c r="K70" i="29" s="1"/>
  <c r="L69" i="29"/>
  <c r="K69" i="29" s="1"/>
  <c r="L68" i="29"/>
  <c r="K68" i="29" s="1"/>
  <c r="N67" i="29"/>
  <c r="N66" i="29"/>
  <c r="L66" i="29"/>
  <c r="AJ65" i="29"/>
  <c r="AI65" i="29"/>
  <c r="AH65" i="29"/>
  <c r="AG65" i="29"/>
  <c r="AF65" i="29"/>
  <c r="AE65" i="29"/>
  <c r="AD65" i="29"/>
  <c r="AC65" i="29"/>
  <c r="AB65" i="29"/>
  <c r="AA65" i="29"/>
  <c r="Z65" i="29"/>
  <c r="Y65" i="29"/>
  <c r="X65" i="29"/>
  <c r="W65" i="29"/>
  <c r="V65" i="29"/>
  <c r="U65" i="29"/>
  <c r="T65" i="29"/>
  <c r="S65" i="29"/>
  <c r="R65" i="29"/>
  <c r="Q65" i="29"/>
  <c r="P65" i="29"/>
  <c r="O65" i="29"/>
  <c r="M65" i="29"/>
  <c r="L64" i="29"/>
  <c r="K64" i="29" s="1"/>
  <c r="L63" i="29"/>
  <c r="K63" i="29" s="1"/>
  <c r="L62" i="29"/>
  <c r="K62" i="29" s="1"/>
  <c r="N61" i="29"/>
  <c r="L61" i="29"/>
  <c r="N60" i="29"/>
  <c r="L60" i="29"/>
  <c r="AJ59" i="29"/>
  <c r="AI59" i="29"/>
  <c r="AH59" i="29"/>
  <c r="AG59" i="29"/>
  <c r="AF59" i="29"/>
  <c r="AE59" i="29"/>
  <c r="AD59" i="29"/>
  <c r="AC59" i="29"/>
  <c r="AB59" i="29"/>
  <c r="AA59" i="29"/>
  <c r="Z59" i="29"/>
  <c r="Y59" i="29"/>
  <c r="X59" i="29"/>
  <c r="W59" i="29"/>
  <c r="V59" i="29"/>
  <c r="U59" i="29"/>
  <c r="T59" i="29"/>
  <c r="S59" i="29"/>
  <c r="R59" i="29"/>
  <c r="Q59" i="29"/>
  <c r="P59" i="29"/>
  <c r="O59" i="29"/>
  <c r="M59" i="29"/>
  <c r="N57" i="29"/>
  <c r="L57" i="29"/>
  <c r="N56" i="29"/>
  <c r="L56" i="29"/>
  <c r="N55" i="29"/>
  <c r="L55" i="29"/>
  <c r="N54" i="29"/>
  <c r="L54" i="29"/>
  <c r="N53" i="29"/>
  <c r="L53" i="29"/>
  <c r="N52" i="29"/>
  <c r="L52" i="29"/>
  <c r="N51" i="29"/>
  <c r="L51" i="29"/>
  <c r="N50" i="29"/>
  <c r="L50" i="29"/>
  <c r="N49" i="29"/>
  <c r="L49" i="29"/>
  <c r="N48" i="29"/>
  <c r="L48" i="29"/>
  <c r="N47" i="29"/>
  <c r="L47" i="29"/>
  <c r="N46" i="29"/>
  <c r="L46" i="29"/>
  <c r="AJ45" i="29"/>
  <c r="AI45" i="29"/>
  <c r="AH45" i="29"/>
  <c r="AG45" i="29"/>
  <c r="AF45" i="29"/>
  <c r="AE45" i="29"/>
  <c r="AD45" i="29"/>
  <c r="AC45" i="29"/>
  <c r="AB45" i="29"/>
  <c r="AA45" i="29"/>
  <c r="Z45" i="29"/>
  <c r="Y45" i="29"/>
  <c r="X45" i="29"/>
  <c r="W45" i="29"/>
  <c r="V45" i="29"/>
  <c r="U45" i="29"/>
  <c r="T45" i="29"/>
  <c r="S45" i="29"/>
  <c r="R45" i="29"/>
  <c r="Q45" i="29"/>
  <c r="P45" i="29"/>
  <c r="O45" i="29"/>
  <c r="M45" i="29"/>
  <c r="N44" i="29"/>
  <c r="L44" i="29"/>
  <c r="N43" i="29"/>
  <c r="L43" i="29"/>
  <c r="AJ42" i="29"/>
  <c r="AI42" i="29"/>
  <c r="AH42" i="29"/>
  <c r="AG42" i="29"/>
  <c r="AF42" i="29"/>
  <c r="AE42" i="29"/>
  <c r="AD42" i="29"/>
  <c r="AC42" i="29"/>
  <c r="AB42" i="29"/>
  <c r="AA42" i="29"/>
  <c r="Z42" i="29"/>
  <c r="Y42" i="29"/>
  <c r="X42" i="29"/>
  <c r="W42" i="29"/>
  <c r="V42" i="29"/>
  <c r="U42" i="29"/>
  <c r="T42" i="29"/>
  <c r="S42" i="29"/>
  <c r="R42" i="29"/>
  <c r="Q42" i="29"/>
  <c r="P42" i="29"/>
  <c r="O42" i="29"/>
  <c r="M42" i="29"/>
  <c r="N41" i="29"/>
  <c r="L41" i="29"/>
  <c r="N40" i="29"/>
  <c r="L40" i="29"/>
  <c r="N39" i="29"/>
  <c r="L39" i="29"/>
  <c r="N38" i="29"/>
  <c r="L38" i="29"/>
  <c r="N37" i="29"/>
  <c r="L37" i="29"/>
  <c r="N36" i="29"/>
  <c r="L36" i="29"/>
  <c r="AJ35" i="29"/>
  <c r="AI35" i="29"/>
  <c r="AH35" i="29"/>
  <c r="AG35" i="29"/>
  <c r="AF35" i="29"/>
  <c r="AE35" i="29"/>
  <c r="AD35" i="29"/>
  <c r="AC35" i="29"/>
  <c r="AB35" i="29"/>
  <c r="AA35" i="29"/>
  <c r="Z35" i="29"/>
  <c r="Y35" i="29"/>
  <c r="X35" i="29"/>
  <c r="W35" i="29"/>
  <c r="V35" i="29"/>
  <c r="U35" i="29"/>
  <c r="T35" i="29"/>
  <c r="S35" i="29"/>
  <c r="R35" i="29"/>
  <c r="Q35" i="29"/>
  <c r="P35" i="29"/>
  <c r="O35" i="29"/>
  <c r="M35" i="29"/>
  <c r="N34" i="29"/>
  <c r="K34" i="29" s="1"/>
  <c r="M34" i="29"/>
  <c r="N33" i="29"/>
  <c r="K33" i="29" s="1"/>
  <c r="N32" i="29"/>
  <c r="K32" i="29" s="1"/>
  <c r="M32" i="29"/>
  <c r="N31" i="29"/>
  <c r="K31" i="29" s="1"/>
  <c r="M31" i="29"/>
  <c r="X30" i="29"/>
  <c r="W30" i="29"/>
  <c r="V30" i="29"/>
  <c r="U30" i="29"/>
  <c r="T30" i="29"/>
  <c r="S30" i="29"/>
  <c r="R30" i="29"/>
  <c r="Q30" i="29"/>
  <c r="P30" i="29"/>
  <c r="L30" i="29"/>
  <c r="N29" i="29"/>
  <c r="O29" i="29" s="1"/>
  <c r="M29" i="29"/>
  <c r="N28" i="29"/>
  <c r="O28" i="29" s="1"/>
  <c r="M28" i="29"/>
  <c r="N27" i="29"/>
  <c r="K27" i="29" s="1"/>
  <c r="M27" i="29"/>
  <c r="N26" i="29"/>
  <c r="O26" i="29" s="1"/>
  <c r="M26" i="29"/>
  <c r="N25" i="29"/>
  <c r="O25" i="29" s="1"/>
  <c r="M25" i="29"/>
  <c r="N24" i="29"/>
  <c r="K24" i="29" s="1"/>
  <c r="M24" i="29"/>
  <c r="O23" i="29"/>
  <c r="M23" i="29"/>
  <c r="K23" i="29"/>
  <c r="N22" i="29"/>
  <c r="O22" i="29" s="1"/>
  <c r="M22" i="29"/>
  <c r="N21" i="29"/>
  <c r="M21" i="29"/>
  <c r="N20" i="29"/>
  <c r="O20" i="29" s="1"/>
  <c r="M20" i="29"/>
  <c r="O19" i="29"/>
  <c r="M19" i="29"/>
  <c r="K19" i="29"/>
  <c r="N18" i="29"/>
  <c r="K18" i="29" s="1"/>
  <c r="M18" i="29"/>
  <c r="N17" i="29"/>
  <c r="O17" i="29" s="1"/>
  <c r="M17" i="29"/>
  <c r="O16" i="29"/>
  <c r="M16" i="29"/>
  <c r="K16" i="29"/>
  <c r="N15" i="29"/>
  <c r="O15" i="29" s="1"/>
  <c r="M15" i="29"/>
  <c r="O14" i="29"/>
  <c r="M14" i="29"/>
  <c r="K14" i="29"/>
  <c r="N13" i="29"/>
  <c r="K13" i="29" s="1"/>
  <c r="M13" i="29"/>
  <c r="N12" i="29"/>
  <c r="O12" i="29" s="1"/>
  <c r="M12" i="29"/>
  <c r="X10" i="29"/>
  <c r="W10" i="29"/>
  <c r="V10" i="29"/>
  <c r="U10" i="29"/>
  <c r="T10" i="29"/>
  <c r="S10" i="29"/>
  <c r="R10" i="29"/>
  <c r="Q10" i="29"/>
  <c r="P10" i="29"/>
  <c r="L10" i="29"/>
  <c r="L108" i="58"/>
  <c r="K108" i="58" s="1"/>
  <c r="N107" i="58"/>
  <c r="L107" i="58"/>
  <c r="N106" i="58"/>
  <c r="L106" i="58"/>
  <c r="N104" i="58"/>
  <c r="L104" i="58"/>
  <c r="N103" i="58"/>
  <c r="L103" i="58"/>
  <c r="N102" i="58"/>
  <c r="L102" i="58"/>
  <c r="AK100" i="58"/>
  <c r="N100" i="58"/>
  <c r="L100" i="58"/>
  <c r="AK99" i="58"/>
  <c r="N99" i="58"/>
  <c r="L99" i="58"/>
  <c r="AK98" i="58"/>
  <c r="L98" i="58"/>
  <c r="K98" i="58"/>
  <c r="AK96" i="58"/>
  <c r="L96" i="58"/>
  <c r="K96" i="58" s="1"/>
  <c r="AK95" i="58"/>
  <c r="L95" i="58"/>
  <c r="K95" i="58" s="1"/>
  <c r="AK94" i="58"/>
  <c r="L94" i="58"/>
  <c r="K94" i="58" s="1"/>
  <c r="AK93" i="58"/>
  <c r="N93" i="58"/>
  <c r="N92" i="58" s="1"/>
  <c r="L93" i="58"/>
  <c r="AJ92" i="58"/>
  <c r="AI92" i="58"/>
  <c r="AH92" i="58"/>
  <c r="AG92" i="58"/>
  <c r="AF92" i="58"/>
  <c r="AE92" i="58"/>
  <c r="AD92" i="58"/>
  <c r="AC92" i="58"/>
  <c r="AB92" i="58"/>
  <c r="AA92" i="58"/>
  <c r="Z92" i="58"/>
  <c r="Y92" i="58"/>
  <c r="X92" i="58"/>
  <c r="W92" i="58"/>
  <c r="V92" i="58"/>
  <c r="U92" i="58"/>
  <c r="T92" i="58"/>
  <c r="S92" i="58"/>
  <c r="R92" i="58"/>
  <c r="Q92" i="58"/>
  <c r="P92" i="58"/>
  <c r="O92" i="58"/>
  <c r="M92" i="58"/>
  <c r="AK91" i="58"/>
  <c r="L91" i="58"/>
  <c r="K91" i="58" s="1"/>
  <c r="AK90" i="58"/>
  <c r="L90" i="58"/>
  <c r="K90" i="58" s="1"/>
  <c r="AK89" i="58"/>
  <c r="N89" i="58"/>
  <c r="K89" i="58" s="1"/>
  <c r="AJ88" i="58"/>
  <c r="AI88" i="58"/>
  <c r="AH88" i="58"/>
  <c r="AG88" i="58"/>
  <c r="AF88" i="58"/>
  <c r="AE88" i="58"/>
  <c r="AD88" i="58"/>
  <c r="AC88" i="58"/>
  <c r="AB88" i="58"/>
  <c r="AA88" i="58"/>
  <c r="Z88" i="58"/>
  <c r="Y88" i="58"/>
  <c r="X88" i="58"/>
  <c r="W88" i="58"/>
  <c r="V88" i="58"/>
  <c r="U88" i="58"/>
  <c r="T88" i="58"/>
  <c r="S88" i="58"/>
  <c r="R88" i="58"/>
  <c r="Q88" i="58"/>
  <c r="Q57" i="58" s="1"/>
  <c r="P88" i="58"/>
  <c r="O88" i="58"/>
  <c r="O57" i="58" s="1"/>
  <c r="M88" i="58"/>
  <c r="AK87" i="58"/>
  <c r="L87" i="58"/>
  <c r="K87" i="58" s="1"/>
  <c r="AK86" i="58"/>
  <c r="L86" i="58"/>
  <c r="K86" i="58" s="1"/>
  <c r="AK85" i="58"/>
  <c r="L85" i="58"/>
  <c r="K85" i="58" s="1"/>
  <c r="AK84" i="58"/>
  <c r="N84" i="58"/>
  <c r="K84" i="58" s="1"/>
  <c r="AK83" i="58"/>
  <c r="N83" i="58"/>
  <c r="L83" i="58"/>
  <c r="AJ82" i="58"/>
  <c r="AI82" i="58"/>
  <c r="AH82" i="58"/>
  <c r="AG82" i="58"/>
  <c r="AF82" i="58"/>
  <c r="AE82" i="58"/>
  <c r="AD82" i="58"/>
  <c r="AC82" i="58"/>
  <c r="AB82" i="58"/>
  <c r="AA82" i="58"/>
  <c r="Z82" i="58"/>
  <c r="Y82" i="58"/>
  <c r="X82" i="58"/>
  <c r="W82" i="58"/>
  <c r="V82" i="58"/>
  <c r="U82" i="58"/>
  <c r="T82" i="58"/>
  <c r="S82" i="58"/>
  <c r="R82" i="58"/>
  <c r="M82" i="58"/>
  <c r="L81" i="58"/>
  <c r="K81" i="58" s="1"/>
  <c r="L80" i="58"/>
  <c r="K80" i="58" s="1"/>
  <c r="AK79" i="58"/>
  <c r="L79" i="58"/>
  <c r="K79" i="58" s="1"/>
  <c r="AK78" i="58"/>
  <c r="N78" i="58"/>
  <c r="K78" i="58" s="1"/>
  <c r="AK77" i="58"/>
  <c r="N77" i="58"/>
  <c r="L77" i="58"/>
  <c r="AJ76" i="58"/>
  <c r="AI76" i="58"/>
  <c r="AH76" i="58"/>
  <c r="AG76" i="58"/>
  <c r="AF76" i="58"/>
  <c r="AE76" i="58"/>
  <c r="AD76" i="58"/>
  <c r="AC76" i="58"/>
  <c r="AB76" i="58"/>
  <c r="AA76" i="58"/>
  <c r="Z76" i="58"/>
  <c r="Y76" i="58"/>
  <c r="X76" i="58"/>
  <c r="W76" i="58"/>
  <c r="V76" i="58"/>
  <c r="U76" i="58"/>
  <c r="T76" i="58"/>
  <c r="S76" i="58"/>
  <c r="R76" i="58"/>
  <c r="M76" i="58"/>
  <c r="AK63" i="58"/>
  <c r="L63" i="58"/>
  <c r="K63" i="58" s="1"/>
  <c r="AK62" i="58"/>
  <c r="L62" i="58"/>
  <c r="K62" i="58" s="1"/>
  <c r="AK61" i="58"/>
  <c r="L61" i="58"/>
  <c r="K61" i="58" s="1"/>
  <c r="AK60" i="58"/>
  <c r="N60" i="58"/>
  <c r="L60" i="58"/>
  <c r="AK59" i="58"/>
  <c r="N59" i="58"/>
  <c r="L59" i="58"/>
  <c r="AJ58" i="58"/>
  <c r="AI58" i="58"/>
  <c r="AH58" i="58"/>
  <c r="AG58" i="58"/>
  <c r="AF58" i="58"/>
  <c r="AE58" i="58"/>
  <c r="AD58" i="58"/>
  <c r="AC58" i="58"/>
  <c r="AB58" i="58"/>
  <c r="AA58" i="58"/>
  <c r="Z58" i="58"/>
  <c r="Y58" i="58"/>
  <c r="X58" i="58"/>
  <c r="W58" i="58"/>
  <c r="V58" i="58"/>
  <c r="U58" i="58"/>
  <c r="T58" i="58"/>
  <c r="S58" i="58"/>
  <c r="R58" i="58"/>
  <c r="M58" i="58"/>
  <c r="AK56" i="58"/>
  <c r="N56" i="58"/>
  <c r="L56" i="58"/>
  <c r="AK55" i="58"/>
  <c r="N55" i="58"/>
  <c r="L55" i="58"/>
  <c r="AK54" i="58"/>
  <c r="N54" i="58"/>
  <c r="L54" i="58"/>
  <c r="AK53" i="58"/>
  <c r="N53" i="58"/>
  <c r="L53" i="58"/>
  <c r="AK52" i="58"/>
  <c r="N52" i="58"/>
  <c r="L52" i="58"/>
  <c r="AK51" i="58"/>
  <c r="N51" i="58"/>
  <c r="L51" i="58"/>
  <c r="AK50" i="58"/>
  <c r="N50" i="58"/>
  <c r="L50" i="58"/>
  <c r="AK49" i="58"/>
  <c r="N49" i="58"/>
  <c r="L49" i="58"/>
  <c r="AK48" i="58"/>
  <c r="N48" i="58"/>
  <c r="L48" i="58"/>
  <c r="AK47" i="58"/>
  <c r="N47" i="58"/>
  <c r="L47" i="58"/>
  <c r="AK46" i="58"/>
  <c r="N46" i="58"/>
  <c r="L46" i="58"/>
  <c r="AK45" i="58"/>
  <c r="N45" i="58"/>
  <c r="L45" i="58"/>
  <c r="AJ44" i="58"/>
  <c r="AI44" i="58"/>
  <c r="AH44" i="58"/>
  <c r="AG44" i="58"/>
  <c r="AF44" i="58"/>
  <c r="AE44" i="58"/>
  <c r="AD44" i="58"/>
  <c r="AC44" i="58"/>
  <c r="AB44" i="58"/>
  <c r="AA44" i="58"/>
  <c r="Z44" i="58"/>
  <c r="Y44" i="58"/>
  <c r="X44" i="58"/>
  <c r="W44" i="58"/>
  <c r="V44" i="58"/>
  <c r="U44" i="58"/>
  <c r="T44" i="58"/>
  <c r="S44" i="58"/>
  <c r="R44" i="58"/>
  <c r="M44" i="58"/>
  <c r="AK43" i="58"/>
  <c r="N43" i="58"/>
  <c r="L43" i="58"/>
  <c r="AK42" i="58"/>
  <c r="N42" i="58"/>
  <c r="L42" i="58"/>
  <c r="AJ41" i="58"/>
  <c r="AI41" i="58"/>
  <c r="AH41" i="58"/>
  <c r="AG41" i="58"/>
  <c r="AF41" i="58"/>
  <c r="AE41" i="58"/>
  <c r="AD41" i="58"/>
  <c r="AC41" i="58"/>
  <c r="AB41" i="58"/>
  <c r="AA41" i="58"/>
  <c r="Z41" i="58"/>
  <c r="Y41" i="58"/>
  <c r="X41" i="58"/>
  <c r="W41" i="58"/>
  <c r="V41" i="58"/>
  <c r="U41" i="58"/>
  <c r="T41" i="58"/>
  <c r="S41" i="58"/>
  <c r="R41" i="58"/>
  <c r="M41" i="58"/>
  <c r="AK40" i="58"/>
  <c r="N40" i="58"/>
  <c r="L40" i="58"/>
  <c r="AK39" i="58"/>
  <c r="N39" i="58"/>
  <c r="L39" i="58"/>
  <c r="AK38" i="58"/>
  <c r="N38" i="58"/>
  <c r="L38" i="58"/>
  <c r="AK37" i="58"/>
  <c r="N37" i="58"/>
  <c r="L37" i="58"/>
  <c r="AK36" i="58"/>
  <c r="N36" i="58"/>
  <c r="L36" i="58"/>
  <c r="AJ35" i="58"/>
  <c r="AI35" i="58"/>
  <c r="AH35" i="58"/>
  <c r="AG35" i="58"/>
  <c r="AF35" i="58"/>
  <c r="AE35" i="58"/>
  <c r="AD35" i="58"/>
  <c r="AC35" i="58"/>
  <c r="AB35" i="58"/>
  <c r="AA35" i="58"/>
  <c r="Z35" i="58"/>
  <c r="Y35" i="58"/>
  <c r="X35" i="58"/>
  <c r="W35" i="58"/>
  <c r="V35" i="58"/>
  <c r="U35" i="58"/>
  <c r="T35" i="58"/>
  <c r="S35" i="58"/>
  <c r="R35" i="58"/>
  <c r="Q35" i="58"/>
  <c r="P35" i="58"/>
  <c r="O35" i="58"/>
  <c r="M35" i="58"/>
  <c r="N34" i="58"/>
  <c r="O34" i="58" s="1"/>
  <c r="M34" i="58"/>
  <c r="N33" i="58"/>
  <c r="K33" i="58" s="1"/>
  <c r="N32" i="58"/>
  <c r="O32" i="58" s="1"/>
  <c r="M32" i="58"/>
  <c r="N31" i="58"/>
  <c r="O31" i="58" s="1"/>
  <c r="M31" i="58"/>
  <c r="X30" i="58"/>
  <c r="W30" i="58"/>
  <c r="V30" i="58"/>
  <c r="U30" i="58"/>
  <c r="T30" i="58"/>
  <c r="S30" i="58"/>
  <c r="R30" i="58"/>
  <c r="Q30" i="58"/>
  <c r="P30" i="58"/>
  <c r="L30" i="58"/>
  <c r="N29" i="58"/>
  <c r="O29" i="58" s="1"/>
  <c r="M29" i="58"/>
  <c r="N28" i="58"/>
  <c r="O28" i="58" s="1"/>
  <c r="M28" i="58"/>
  <c r="N27" i="58"/>
  <c r="O27" i="58" s="1"/>
  <c r="M27" i="58"/>
  <c r="N26" i="58"/>
  <c r="K26" i="58" s="1"/>
  <c r="M26" i="58"/>
  <c r="N25" i="58"/>
  <c r="O25" i="58" s="1"/>
  <c r="M25" i="58"/>
  <c r="N24" i="58"/>
  <c r="O24" i="58" s="1"/>
  <c r="M24" i="58"/>
  <c r="O23" i="58"/>
  <c r="M23" i="58"/>
  <c r="K23" i="58"/>
  <c r="N22" i="58"/>
  <c r="K22" i="58" s="1"/>
  <c r="M22" i="58"/>
  <c r="N21" i="58"/>
  <c r="K21" i="58" s="1"/>
  <c r="M21" i="58"/>
  <c r="N20" i="58"/>
  <c r="K20" i="58" s="1"/>
  <c r="M20" i="58"/>
  <c r="O19" i="58"/>
  <c r="M19" i="58"/>
  <c r="K19" i="58"/>
  <c r="N18" i="58"/>
  <c r="K18" i="58" s="1"/>
  <c r="M18" i="58"/>
  <c r="N17" i="58"/>
  <c r="O17" i="58" s="1"/>
  <c r="M17" i="58"/>
  <c r="O16" i="58"/>
  <c r="M16" i="58"/>
  <c r="K16" i="58"/>
  <c r="N15" i="58"/>
  <c r="K15" i="58" s="1"/>
  <c r="M15" i="58"/>
  <c r="O14" i="58"/>
  <c r="M14" i="58"/>
  <c r="K14" i="58"/>
  <c r="N13" i="58"/>
  <c r="O13" i="58" s="1"/>
  <c r="M13" i="58"/>
  <c r="N12" i="58"/>
  <c r="O12" i="58" s="1"/>
  <c r="M12" i="58"/>
  <c r="X10" i="58"/>
  <c r="W10" i="58"/>
  <c r="V10" i="58"/>
  <c r="U10" i="58"/>
  <c r="T10" i="58"/>
  <c r="S10" i="58"/>
  <c r="R10" i="58"/>
  <c r="Q10" i="58"/>
  <c r="P10" i="58"/>
  <c r="L10" i="58"/>
  <c r="L109" i="16"/>
  <c r="K109" i="16" s="1"/>
  <c r="N108" i="16"/>
  <c r="L108" i="16"/>
  <c r="N107" i="16"/>
  <c r="L107" i="16"/>
  <c r="N105" i="16"/>
  <c r="L105" i="16"/>
  <c r="N104" i="16"/>
  <c r="L104" i="16"/>
  <c r="N103" i="16"/>
  <c r="L103" i="16"/>
  <c r="AK101" i="16"/>
  <c r="N101" i="16"/>
  <c r="L101" i="16"/>
  <c r="AK100" i="16"/>
  <c r="N100" i="16"/>
  <c r="L100" i="16"/>
  <c r="AK99" i="16"/>
  <c r="L99" i="16"/>
  <c r="K99" i="16"/>
  <c r="AK97" i="16"/>
  <c r="L97" i="16"/>
  <c r="K97" i="16" s="1"/>
  <c r="AK96" i="16"/>
  <c r="L96" i="16"/>
  <c r="K96" i="16" s="1"/>
  <c r="AK95" i="16"/>
  <c r="L95" i="16"/>
  <c r="K95" i="16" s="1"/>
  <c r="AK94" i="16"/>
  <c r="N94" i="16"/>
  <c r="L94" i="16"/>
  <c r="AJ93" i="16"/>
  <c r="AI93" i="16"/>
  <c r="AH93" i="16"/>
  <c r="AG93" i="16"/>
  <c r="AF93" i="16"/>
  <c r="AE93" i="16"/>
  <c r="AD93" i="16"/>
  <c r="AC93" i="16"/>
  <c r="AB93" i="16"/>
  <c r="AA93" i="16"/>
  <c r="Z93" i="16"/>
  <c r="Y93" i="16"/>
  <c r="X93" i="16"/>
  <c r="W93" i="16"/>
  <c r="V93" i="16"/>
  <c r="U93" i="16"/>
  <c r="T93" i="16"/>
  <c r="S93" i="16"/>
  <c r="R93" i="16"/>
  <c r="Q93" i="16"/>
  <c r="P93" i="16"/>
  <c r="O93" i="16"/>
  <c r="N93" i="16"/>
  <c r="M93" i="16"/>
  <c r="AK92" i="16"/>
  <c r="L92" i="16"/>
  <c r="K92" i="16" s="1"/>
  <c r="AK91" i="16"/>
  <c r="L91" i="16"/>
  <c r="K91" i="16" s="1"/>
  <c r="AK90" i="16"/>
  <c r="N90" i="16"/>
  <c r="K90" i="16" s="1"/>
  <c r="AJ89" i="16"/>
  <c r="AI89" i="16"/>
  <c r="AH89" i="16"/>
  <c r="AG89" i="16"/>
  <c r="AF89" i="16"/>
  <c r="AE89" i="16"/>
  <c r="AD89" i="16"/>
  <c r="AC89" i="16"/>
  <c r="AB89" i="16"/>
  <c r="AA89" i="16"/>
  <c r="Z89" i="16"/>
  <c r="Y89" i="16"/>
  <c r="X89" i="16"/>
  <c r="W89" i="16"/>
  <c r="V89" i="16"/>
  <c r="U89" i="16"/>
  <c r="T89" i="16"/>
  <c r="S89" i="16"/>
  <c r="R89" i="16"/>
  <c r="Q89" i="16"/>
  <c r="Q58" i="16" s="1"/>
  <c r="P89" i="16"/>
  <c r="P58" i="16" s="1"/>
  <c r="O89" i="16"/>
  <c r="O58" i="16" s="1"/>
  <c r="M89" i="16"/>
  <c r="AK88" i="16"/>
  <c r="L88" i="16"/>
  <c r="K88" i="16" s="1"/>
  <c r="AK87" i="16"/>
  <c r="L87" i="16"/>
  <c r="K87" i="16" s="1"/>
  <c r="AK86" i="16"/>
  <c r="L86" i="16"/>
  <c r="K86" i="16" s="1"/>
  <c r="AK85" i="16"/>
  <c r="N85" i="16"/>
  <c r="K85" i="16" s="1"/>
  <c r="AK84" i="16"/>
  <c r="N84" i="16"/>
  <c r="L84" i="16"/>
  <c r="AJ83" i="16"/>
  <c r="AI83" i="16"/>
  <c r="AH83" i="16"/>
  <c r="AG83" i="16"/>
  <c r="AF83" i="16"/>
  <c r="AE83" i="16"/>
  <c r="AD83" i="16"/>
  <c r="AC83" i="16"/>
  <c r="AB83" i="16"/>
  <c r="AA83" i="16"/>
  <c r="Z83" i="16"/>
  <c r="Y83" i="16"/>
  <c r="X83" i="16"/>
  <c r="W83" i="16"/>
  <c r="V83" i="16"/>
  <c r="U83" i="16"/>
  <c r="T83" i="16"/>
  <c r="S83" i="16"/>
  <c r="R83" i="16"/>
  <c r="M83" i="16"/>
  <c r="L82" i="16"/>
  <c r="K82" i="16" s="1"/>
  <c r="L81" i="16"/>
  <c r="K81" i="16" s="1"/>
  <c r="AK80" i="16"/>
  <c r="L80" i="16"/>
  <c r="K80" i="16" s="1"/>
  <c r="AK79" i="16"/>
  <c r="N79" i="16"/>
  <c r="AK78" i="16"/>
  <c r="N78" i="16"/>
  <c r="L78" i="16"/>
  <c r="AJ77" i="16"/>
  <c r="AI77" i="16"/>
  <c r="AH77" i="16"/>
  <c r="AG77" i="16"/>
  <c r="AF77" i="16"/>
  <c r="AE77" i="16"/>
  <c r="AD77" i="16"/>
  <c r="AC77" i="16"/>
  <c r="AB77" i="16"/>
  <c r="AA77" i="16"/>
  <c r="Z77" i="16"/>
  <c r="Y77" i="16"/>
  <c r="X77" i="16"/>
  <c r="W77" i="16"/>
  <c r="V77" i="16"/>
  <c r="U77" i="16"/>
  <c r="T77" i="16"/>
  <c r="S77" i="16"/>
  <c r="R77" i="16"/>
  <c r="M77" i="16"/>
  <c r="AK64" i="16"/>
  <c r="L64" i="16"/>
  <c r="K64" i="16" s="1"/>
  <c r="AK63" i="16"/>
  <c r="L63" i="16"/>
  <c r="K63" i="16" s="1"/>
  <c r="AK62" i="16"/>
  <c r="L62" i="16"/>
  <c r="K62" i="16" s="1"/>
  <c r="AK61" i="16"/>
  <c r="N61" i="16"/>
  <c r="L61" i="16"/>
  <c r="AK60" i="16"/>
  <c r="N60" i="16"/>
  <c r="L60" i="16"/>
  <c r="AJ59" i="16"/>
  <c r="AI59" i="16"/>
  <c r="AH59" i="16"/>
  <c r="AG59" i="16"/>
  <c r="AF59" i="16"/>
  <c r="AE59" i="16"/>
  <c r="AD59" i="16"/>
  <c r="AC59" i="16"/>
  <c r="AB59" i="16"/>
  <c r="AA59" i="16"/>
  <c r="Z59" i="16"/>
  <c r="Y59" i="16"/>
  <c r="X59" i="16"/>
  <c r="W59" i="16"/>
  <c r="V59" i="16"/>
  <c r="U59" i="16"/>
  <c r="T59" i="16"/>
  <c r="S59" i="16"/>
  <c r="R59" i="16"/>
  <c r="M59" i="16"/>
  <c r="AK57" i="16"/>
  <c r="N57" i="16"/>
  <c r="L57" i="16"/>
  <c r="AK56" i="16"/>
  <c r="N56" i="16"/>
  <c r="L56" i="16"/>
  <c r="AK55" i="16"/>
  <c r="N55" i="16"/>
  <c r="L55" i="16"/>
  <c r="AK54" i="16"/>
  <c r="N54" i="16"/>
  <c r="L54" i="16"/>
  <c r="AK53" i="16"/>
  <c r="N53" i="16"/>
  <c r="L53" i="16"/>
  <c r="AK52" i="16"/>
  <c r="N52" i="16"/>
  <c r="L52" i="16"/>
  <c r="AK51" i="16"/>
  <c r="N51" i="16"/>
  <c r="L51" i="16"/>
  <c r="AK50" i="16"/>
  <c r="N50" i="16"/>
  <c r="L50" i="16"/>
  <c r="AK49" i="16"/>
  <c r="N49" i="16"/>
  <c r="L49" i="16"/>
  <c r="AK48" i="16"/>
  <c r="N48" i="16"/>
  <c r="L48" i="16"/>
  <c r="AK47" i="16"/>
  <c r="N47" i="16"/>
  <c r="L47" i="16"/>
  <c r="AK46" i="16"/>
  <c r="N46" i="16"/>
  <c r="L46" i="16"/>
  <c r="AJ45" i="16"/>
  <c r="AI45" i="16"/>
  <c r="AH45" i="16"/>
  <c r="AG45" i="16"/>
  <c r="AF45" i="16"/>
  <c r="AE45" i="16"/>
  <c r="AD45" i="16"/>
  <c r="AC45" i="16"/>
  <c r="AB45" i="16"/>
  <c r="AA45" i="16"/>
  <c r="Z45" i="16"/>
  <c r="Y45" i="16"/>
  <c r="X45" i="16"/>
  <c r="W45" i="16"/>
  <c r="V45" i="16"/>
  <c r="U45" i="16"/>
  <c r="T45" i="16"/>
  <c r="S45" i="16"/>
  <c r="R45" i="16"/>
  <c r="M45" i="16"/>
  <c r="AK44" i="16"/>
  <c r="N44" i="16"/>
  <c r="L44" i="16"/>
  <c r="AK43" i="16"/>
  <c r="N43" i="16"/>
  <c r="L43" i="16"/>
  <c r="AJ42" i="16"/>
  <c r="AI42" i="16"/>
  <c r="AH42" i="16"/>
  <c r="AG42" i="16"/>
  <c r="AF42" i="16"/>
  <c r="AE42" i="16"/>
  <c r="AD42" i="16"/>
  <c r="AC42" i="16"/>
  <c r="AB42" i="16"/>
  <c r="AA42" i="16"/>
  <c r="Z42" i="16"/>
  <c r="Y42" i="16"/>
  <c r="X42" i="16"/>
  <c r="W42" i="16"/>
  <c r="V42" i="16"/>
  <c r="U42" i="16"/>
  <c r="T42" i="16"/>
  <c r="S42" i="16"/>
  <c r="R42" i="16"/>
  <c r="M42" i="16"/>
  <c r="AK41" i="16"/>
  <c r="N41" i="16"/>
  <c r="L41" i="16"/>
  <c r="AK40" i="16"/>
  <c r="N40" i="16"/>
  <c r="L40" i="16"/>
  <c r="AK39" i="16"/>
  <c r="N39" i="16"/>
  <c r="L39" i="16"/>
  <c r="AK38" i="16"/>
  <c r="N38" i="16"/>
  <c r="L38" i="16"/>
  <c r="AK37" i="16"/>
  <c r="N37" i="16"/>
  <c r="L37" i="16"/>
  <c r="AK36" i="16"/>
  <c r="N36" i="16"/>
  <c r="L36" i="16"/>
  <c r="AJ35" i="16"/>
  <c r="AI35" i="16"/>
  <c r="AH35" i="16"/>
  <c r="AG35" i="16"/>
  <c r="AF35" i="16"/>
  <c r="AE35" i="16"/>
  <c r="AD35" i="16"/>
  <c r="AC35" i="16"/>
  <c r="AB35" i="16"/>
  <c r="AA35" i="16"/>
  <c r="Z35" i="16"/>
  <c r="Y35" i="16"/>
  <c r="X35" i="16"/>
  <c r="W35" i="16"/>
  <c r="V35" i="16"/>
  <c r="U35" i="16"/>
  <c r="T35" i="16"/>
  <c r="S35" i="16"/>
  <c r="R35" i="16"/>
  <c r="Q35" i="16"/>
  <c r="P35" i="16"/>
  <c r="O35" i="16"/>
  <c r="M35" i="16"/>
  <c r="N34" i="16"/>
  <c r="O34" i="16" s="1"/>
  <c r="M34" i="16"/>
  <c r="N33" i="16"/>
  <c r="K33" i="16" s="1"/>
  <c r="N32" i="16"/>
  <c r="O32" i="16" s="1"/>
  <c r="M32" i="16"/>
  <c r="N31" i="16"/>
  <c r="M31" i="16"/>
  <c r="X30" i="16"/>
  <c r="W30" i="16"/>
  <c r="V30" i="16"/>
  <c r="U30" i="16"/>
  <c r="T30" i="16"/>
  <c r="S30" i="16"/>
  <c r="R30" i="16"/>
  <c r="Q30" i="16"/>
  <c r="P30" i="16"/>
  <c r="L30" i="16"/>
  <c r="N29" i="16"/>
  <c r="K29" i="16" s="1"/>
  <c r="M29" i="16"/>
  <c r="N28" i="16"/>
  <c r="O28" i="16" s="1"/>
  <c r="M28" i="16"/>
  <c r="N27" i="16"/>
  <c r="O27" i="16" s="1"/>
  <c r="M27" i="16"/>
  <c r="N26" i="16"/>
  <c r="K26" i="16" s="1"/>
  <c r="M26" i="16"/>
  <c r="N25" i="16"/>
  <c r="O25" i="16" s="1"/>
  <c r="M25" i="16"/>
  <c r="N24" i="16"/>
  <c r="O24" i="16" s="1"/>
  <c r="M24" i="16"/>
  <c r="O23" i="16"/>
  <c r="M23" i="16"/>
  <c r="K23" i="16"/>
  <c r="N22" i="16"/>
  <c r="O22" i="16" s="1"/>
  <c r="M22" i="16"/>
  <c r="N21" i="16"/>
  <c r="O21" i="16" s="1"/>
  <c r="M21" i="16"/>
  <c r="N20" i="16"/>
  <c r="K20" i="16" s="1"/>
  <c r="M20" i="16"/>
  <c r="O19" i="16"/>
  <c r="M19" i="16"/>
  <c r="K19" i="16"/>
  <c r="N18" i="16"/>
  <c r="O18" i="16" s="1"/>
  <c r="M18" i="16"/>
  <c r="N17" i="16"/>
  <c r="O17" i="16" s="1"/>
  <c r="M17" i="16"/>
  <c r="O16" i="16"/>
  <c r="M16" i="16"/>
  <c r="K16" i="16"/>
  <c r="N15" i="16"/>
  <c r="K15" i="16" s="1"/>
  <c r="M15" i="16"/>
  <c r="O14" i="16"/>
  <c r="M14" i="16"/>
  <c r="K14" i="16"/>
  <c r="N13" i="16"/>
  <c r="M13" i="16"/>
  <c r="N12" i="16"/>
  <c r="O12" i="16" s="1"/>
  <c r="M12" i="16"/>
  <c r="X10" i="16"/>
  <c r="W10" i="16"/>
  <c r="V10" i="16"/>
  <c r="U10" i="16"/>
  <c r="T10" i="16"/>
  <c r="S10" i="16"/>
  <c r="R10" i="16"/>
  <c r="Q10" i="16"/>
  <c r="P10" i="16"/>
  <c r="L10" i="16"/>
  <c r="P57" i="58" l="1"/>
  <c r="N83" i="31"/>
  <c r="N89" i="31"/>
  <c r="L89" i="31"/>
  <c r="N59" i="31"/>
  <c r="K72" i="31"/>
  <c r="S9" i="29"/>
  <c r="T9" i="29"/>
  <c r="AK71" i="30"/>
  <c r="K51" i="29"/>
  <c r="K57" i="29"/>
  <c r="K72" i="29"/>
  <c r="N83" i="30"/>
  <c r="N59" i="30"/>
  <c r="N82" i="58"/>
  <c r="AK83" i="31"/>
  <c r="AK83" i="30"/>
  <c r="L9" i="31"/>
  <c r="U9" i="31"/>
  <c r="K107" i="30"/>
  <c r="K84" i="31"/>
  <c r="K83" i="31" s="1"/>
  <c r="AK77" i="30"/>
  <c r="V9" i="16"/>
  <c r="AK58" i="58"/>
  <c r="K48" i="29"/>
  <c r="K54" i="29"/>
  <c r="P9" i="16"/>
  <c r="N88" i="58"/>
  <c r="P58" i="31"/>
  <c r="AB58" i="31"/>
  <c r="AB98" i="31" s="1"/>
  <c r="AB106" i="31" s="1"/>
  <c r="AH58" i="31"/>
  <c r="AH98" i="31" s="1"/>
  <c r="AH106" i="31" s="1"/>
  <c r="N58" i="58"/>
  <c r="Q9" i="16"/>
  <c r="W9" i="16"/>
  <c r="L9" i="29"/>
  <c r="U9" i="29"/>
  <c r="AK59" i="30"/>
  <c r="K78" i="16"/>
  <c r="K106" i="58"/>
  <c r="N76" i="58"/>
  <c r="R9" i="16"/>
  <c r="X9" i="16"/>
  <c r="P9" i="29"/>
  <c r="K54" i="16"/>
  <c r="K56" i="16"/>
  <c r="AC58" i="30"/>
  <c r="AC102" i="30" s="1"/>
  <c r="K48" i="16"/>
  <c r="Q9" i="58"/>
  <c r="W9" i="58"/>
  <c r="K104" i="16"/>
  <c r="K108" i="16"/>
  <c r="K37" i="58"/>
  <c r="K39" i="58"/>
  <c r="K47" i="31"/>
  <c r="K50" i="31"/>
  <c r="K53" i="31"/>
  <c r="K56" i="31"/>
  <c r="K37" i="16"/>
  <c r="K38" i="29"/>
  <c r="AK65" i="30"/>
  <c r="K27" i="16"/>
  <c r="K57" i="16"/>
  <c r="K61" i="31"/>
  <c r="K107" i="29"/>
  <c r="K61" i="16"/>
  <c r="K25" i="16"/>
  <c r="K104" i="30"/>
  <c r="M30" i="31"/>
  <c r="N42" i="31"/>
  <c r="P9" i="31"/>
  <c r="V58" i="31"/>
  <c r="AD57" i="58"/>
  <c r="AD101" i="58" s="1"/>
  <c r="R58" i="30"/>
  <c r="R102" i="30" s="1"/>
  <c r="W58" i="30"/>
  <c r="W102" i="30" s="1"/>
  <c r="K103" i="31"/>
  <c r="U9" i="16"/>
  <c r="AE58" i="16"/>
  <c r="AE98" i="16" s="1"/>
  <c r="AE106" i="16" s="1"/>
  <c r="L41" i="58"/>
  <c r="K107" i="58"/>
  <c r="Q58" i="31"/>
  <c r="W58" i="31"/>
  <c r="W102" i="31" s="1"/>
  <c r="AC58" i="31"/>
  <c r="AC98" i="31" s="1"/>
  <c r="AC106" i="31" s="1"/>
  <c r="AI58" i="31"/>
  <c r="AI102" i="31" s="1"/>
  <c r="P101" i="58"/>
  <c r="AB57" i="58"/>
  <c r="AB101" i="58" s="1"/>
  <c r="N83" i="29"/>
  <c r="Q58" i="30"/>
  <c r="Q102" i="30" s="1"/>
  <c r="K21" i="16"/>
  <c r="L9" i="58"/>
  <c r="M30" i="58"/>
  <c r="O58" i="29"/>
  <c r="O102" i="29" s="1"/>
  <c r="U58" i="29"/>
  <c r="AA58" i="29"/>
  <c r="AA98" i="29" s="1"/>
  <c r="AA106" i="29" s="1"/>
  <c r="AG58" i="29"/>
  <c r="AG98" i="29" s="1"/>
  <c r="AG106" i="29" s="1"/>
  <c r="N71" i="29"/>
  <c r="S9" i="30"/>
  <c r="AK93" i="30"/>
  <c r="K31" i="31"/>
  <c r="AH57" i="58"/>
  <c r="AH97" i="58" s="1"/>
  <c r="AH105" i="58" s="1"/>
  <c r="K84" i="16"/>
  <c r="K83" i="16" s="1"/>
  <c r="U9" i="30"/>
  <c r="N42" i="30"/>
  <c r="L9" i="16"/>
  <c r="K103" i="16"/>
  <c r="K107" i="16"/>
  <c r="K104" i="58"/>
  <c r="M58" i="31"/>
  <c r="M102" i="31" s="1"/>
  <c r="AK65" i="31"/>
  <c r="K73" i="31"/>
  <c r="K71" i="31" s="1"/>
  <c r="V57" i="58"/>
  <c r="V101" i="58" s="1"/>
  <c r="AD58" i="31"/>
  <c r="AD102" i="31" s="1"/>
  <c r="K39" i="16"/>
  <c r="K41" i="16"/>
  <c r="AK42" i="16"/>
  <c r="N77" i="16"/>
  <c r="N89" i="16"/>
  <c r="R57" i="58"/>
  <c r="R101" i="58" s="1"/>
  <c r="K39" i="29"/>
  <c r="AK59" i="31"/>
  <c r="L59" i="31"/>
  <c r="AK77" i="31"/>
  <c r="AK89" i="31"/>
  <c r="X9" i="58"/>
  <c r="Q9" i="29"/>
  <c r="W9" i="29"/>
  <c r="L35" i="29"/>
  <c r="N42" i="29"/>
  <c r="L9" i="30"/>
  <c r="AK42" i="30"/>
  <c r="O58" i="30"/>
  <c r="O102" i="30" s="1"/>
  <c r="U58" i="30"/>
  <c r="U102" i="30" s="1"/>
  <c r="AA58" i="30"/>
  <c r="AA98" i="30" s="1"/>
  <c r="AA106" i="30" s="1"/>
  <c r="AG58" i="30"/>
  <c r="AG98" i="30" s="1"/>
  <c r="AG106" i="30" s="1"/>
  <c r="V9" i="31"/>
  <c r="T58" i="31"/>
  <c r="T98" i="31" s="1"/>
  <c r="Z58" i="31"/>
  <c r="Z102" i="31" s="1"/>
  <c r="AF58" i="31"/>
  <c r="AF102" i="31" s="1"/>
  <c r="V102" i="31"/>
  <c r="S9" i="16"/>
  <c r="K22" i="16"/>
  <c r="K24" i="16"/>
  <c r="L42" i="16"/>
  <c r="N59" i="16"/>
  <c r="L77" i="16"/>
  <c r="V9" i="29"/>
  <c r="M58" i="29"/>
  <c r="M102" i="29" s="1"/>
  <c r="L65" i="29"/>
  <c r="N77" i="29"/>
  <c r="P9" i="30"/>
  <c r="V9" i="30"/>
  <c r="K48" i="30"/>
  <c r="K51" i="30"/>
  <c r="K57" i="30"/>
  <c r="U58" i="31"/>
  <c r="U102" i="31" s="1"/>
  <c r="AG58" i="31"/>
  <c r="AG98" i="31" s="1"/>
  <c r="AG106" i="31" s="1"/>
  <c r="O58" i="31"/>
  <c r="O102" i="31" s="1"/>
  <c r="AA58" i="31"/>
  <c r="AA98" i="31" s="1"/>
  <c r="AA106" i="31" s="1"/>
  <c r="K105" i="31"/>
  <c r="M30" i="16"/>
  <c r="K40" i="16"/>
  <c r="K105" i="16"/>
  <c r="T9" i="58"/>
  <c r="K53" i="29"/>
  <c r="K56" i="29"/>
  <c r="AK89" i="30"/>
  <c r="K22" i="31"/>
  <c r="K36" i="31"/>
  <c r="K39" i="31"/>
  <c r="AK93" i="31"/>
  <c r="K94" i="31"/>
  <c r="R58" i="31"/>
  <c r="R102" i="31" s="1"/>
  <c r="X58" i="31"/>
  <c r="X102" i="31" s="1"/>
  <c r="AJ58" i="31"/>
  <c r="AJ102" i="31" s="1"/>
  <c r="K12" i="16"/>
  <c r="K32" i="16"/>
  <c r="N35" i="16"/>
  <c r="X58" i="16"/>
  <c r="X98" i="16" s="1"/>
  <c r="N35" i="58"/>
  <c r="L92" i="58"/>
  <c r="L93" i="29"/>
  <c r="L59" i="30"/>
  <c r="K66" i="30"/>
  <c r="S9" i="31"/>
  <c r="T9" i="16"/>
  <c r="K28" i="16"/>
  <c r="K49" i="16"/>
  <c r="K51" i="16"/>
  <c r="K53" i="16"/>
  <c r="AK83" i="16"/>
  <c r="R9" i="58"/>
  <c r="K46" i="58"/>
  <c r="K48" i="58"/>
  <c r="K50" i="58"/>
  <c r="K52" i="58"/>
  <c r="K54" i="58"/>
  <c r="K56" i="58"/>
  <c r="AK76" i="58"/>
  <c r="K44" i="30"/>
  <c r="O29" i="31"/>
  <c r="AK35" i="31"/>
  <c r="AK42" i="31"/>
  <c r="N77" i="31"/>
  <c r="V58" i="16"/>
  <c r="V98" i="16" s="1"/>
  <c r="AB58" i="16"/>
  <c r="AB102" i="16" s="1"/>
  <c r="AH58" i="16"/>
  <c r="AH102" i="16" s="1"/>
  <c r="M58" i="16"/>
  <c r="M102" i="16" s="1"/>
  <c r="T58" i="16"/>
  <c r="T102" i="16" s="1"/>
  <c r="Z58" i="16"/>
  <c r="Z98" i="16" s="1"/>
  <c r="Z106" i="16" s="1"/>
  <c r="AF58" i="16"/>
  <c r="AF98" i="16" s="1"/>
  <c r="AF106" i="16" s="1"/>
  <c r="AK77" i="16"/>
  <c r="N83" i="16"/>
  <c r="U57" i="58"/>
  <c r="U101" i="58" s="1"/>
  <c r="AA57" i="58"/>
  <c r="AA97" i="58" s="1"/>
  <c r="AA105" i="58" s="1"/>
  <c r="AG57" i="58"/>
  <c r="AG101" i="58" s="1"/>
  <c r="K103" i="58"/>
  <c r="N89" i="29"/>
  <c r="T9" i="30"/>
  <c r="K28" i="31"/>
  <c r="K48" i="31"/>
  <c r="K57" i="31"/>
  <c r="K104" i="31"/>
  <c r="AK35" i="16"/>
  <c r="W58" i="16"/>
  <c r="W102" i="16" s="1"/>
  <c r="AI58" i="16"/>
  <c r="AI102" i="16" s="1"/>
  <c r="K24" i="58"/>
  <c r="K43" i="58"/>
  <c r="K77" i="58"/>
  <c r="K76" i="58" s="1"/>
  <c r="AK82" i="58"/>
  <c r="K18" i="30"/>
  <c r="O18" i="31"/>
  <c r="K26" i="31"/>
  <c r="K44" i="31"/>
  <c r="N45" i="31"/>
  <c r="L93" i="31"/>
  <c r="K50" i="16"/>
  <c r="K52" i="16"/>
  <c r="U102" i="29"/>
  <c r="K61" i="29"/>
  <c r="K94" i="29"/>
  <c r="K103" i="29"/>
  <c r="K31" i="30"/>
  <c r="K50" i="30"/>
  <c r="K53" i="30"/>
  <c r="K56" i="30"/>
  <c r="AI58" i="30"/>
  <c r="AI98" i="30" s="1"/>
  <c r="AI106" i="30" s="1"/>
  <c r="R9" i="31"/>
  <c r="X9" i="31"/>
  <c r="P102" i="31"/>
  <c r="K46" i="31"/>
  <c r="K49" i="31"/>
  <c r="K52" i="31"/>
  <c r="K55" i="31"/>
  <c r="K60" i="31"/>
  <c r="N65" i="31"/>
  <c r="O101" i="58"/>
  <c r="O102" i="16"/>
  <c r="U58" i="16"/>
  <c r="U102" i="16" s="1"/>
  <c r="AA58" i="16"/>
  <c r="AA102" i="16" s="1"/>
  <c r="AG58" i="16"/>
  <c r="AG102" i="16" s="1"/>
  <c r="AK89" i="16"/>
  <c r="L89" i="16"/>
  <c r="Q102" i="16"/>
  <c r="K89" i="16"/>
  <c r="AK93" i="16"/>
  <c r="K94" i="16"/>
  <c r="K93" i="16" s="1"/>
  <c r="AK45" i="31"/>
  <c r="L45" i="31"/>
  <c r="AK45" i="30"/>
  <c r="K47" i="30"/>
  <c r="N45" i="30"/>
  <c r="AK35" i="30"/>
  <c r="K47" i="29"/>
  <c r="O13" i="29"/>
  <c r="P58" i="29"/>
  <c r="P102" i="29" s="1"/>
  <c r="V58" i="29"/>
  <c r="V102" i="29" s="1"/>
  <c r="AB58" i="29"/>
  <c r="AB102" i="29" s="1"/>
  <c r="AH58" i="29"/>
  <c r="AH102" i="29" s="1"/>
  <c r="O18" i="29"/>
  <c r="K26" i="29"/>
  <c r="M30" i="29"/>
  <c r="K60" i="29"/>
  <c r="K84" i="29"/>
  <c r="K104" i="29"/>
  <c r="R58" i="29"/>
  <c r="R102" i="29" s="1"/>
  <c r="X58" i="29"/>
  <c r="AD58" i="29"/>
  <c r="AD98" i="29" s="1"/>
  <c r="AD106" i="29" s="1"/>
  <c r="AJ58" i="29"/>
  <c r="AJ98" i="29" s="1"/>
  <c r="AJ106" i="29" s="1"/>
  <c r="O24" i="29"/>
  <c r="K44" i="29"/>
  <c r="K108" i="29"/>
  <c r="N59" i="29"/>
  <c r="L77" i="29"/>
  <c r="L89" i="29"/>
  <c r="O27" i="29"/>
  <c r="K37" i="29"/>
  <c r="K43" i="29"/>
  <c r="N65" i="29"/>
  <c r="K89" i="29"/>
  <c r="L71" i="29"/>
  <c r="K22" i="29"/>
  <c r="K20" i="29"/>
  <c r="K40" i="29"/>
  <c r="K46" i="29"/>
  <c r="K49" i="29"/>
  <c r="K52" i="29"/>
  <c r="K55" i="29"/>
  <c r="K41" i="29"/>
  <c r="K66" i="29"/>
  <c r="K38" i="31"/>
  <c r="K43" i="31"/>
  <c r="K37" i="31"/>
  <c r="L35" i="31"/>
  <c r="M30" i="30"/>
  <c r="AK92" i="58"/>
  <c r="L88" i="58"/>
  <c r="K60" i="58"/>
  <c r="T57" i="58"/>
  <c r="T101" i="58" s="1"/>
  <c r="Z57" i="58"/>
  <c r="Z101" i="58" s="1"/>
  <c r="AF57" i="58"/>
  <c r="AF101" i="58" s="1"/>
  <c r="X57" i="58"/>
  <c r="X101" i="58" s="1"/>
  <c r="AJ57" i="58"/>
  <c r="AJ101" i="58" s="1"/>
  <c r="L44" i="58"/>
  <c r="W57" i="58"/>
  <c r="W101" i="58" s="1"/>
  <c r="AI57" i="58"/>
  <c r="AI101" i="58" s="1"/>
  <c r="K102" i="58"/>
  <c r="K42" i="58"/>
  <c r="S9" i="58"/>
  <c r="K32" i="58"/>
  <c r="K38" i="58"/>
  <c r="K40" i="58"/>
  <c r="AK44" i="58"/>
  <c r="N44" i="58"/>
  <c r="AK41" i="58"/>
  <c r="M57" i="58"/>
  <c r="M101" i="58" s="1"/>
  <c r="S57" i="58"/>
  <c r="Y57" i="58"/>
  <c r="Y101" i="58" s="1"/>
  <c r="AE57" i="58"/>
  <c r="AE97" i="58" s="1"/>
  <c r="AE105" i="58" s="1"/>
  <c r="L58" i="58"/>
  <c r="L76" i="58"/>
  <c r="K93" i="58"/>
  <c r="K92" i="58" s="1"/>
  <c r="K47" i="58"/>
  <c r="K49" i="58"/>
  <c r="K51" i="58"/>
  <c r="K53" i="58"/>
  <c r="K55" i="58"/>
  <c r="K83" i="58"/>
  <c r="K82" i="58" s="1"/>
  <c r="AK88" i="58"/>
  <c r="AK35" i="58"/>
  <c r="K36" i="58"/>
  <c r="R58" i="16"/>
  <c r="R98" i="16" s="1"/>
  <c r="AD58" i="16"/>
  <c r="AD102" i="16" s="1"/>
  <c r="AJ58" i="16"/>
  <c r="AJ102" i="16" s="1"/>
  <c r="L93" i="16"/>
  <c r="L83" i="16"/>
  <c r="L59" i="16"/>
  <c r="S58" i="16"/>
  <c r="S102" i="16" s="1"/>
  <c r="Y58" i="16"/>
  <c r="Y102" i="16" s="1"/>
  <c r="AK59" i="16"/>
  <c r="K55" i="16"/>
  <c r="N45" i="16"/>
  <c r="L45" i="16"/>
  <c r="AK45" i="16"/>
  <c r="K47" i="16"/>
  <c r="N42" i="16"/>
  <c r="K43" i="16"/>
  <c r="K36" i="16"/>
  <c r="L35" i="16"/>
  <c r="AF102" i="16"/>
  <c r="K108" i="31"/>
  <c r="K107" i="31"/>
  <c r="L65" i="31"/>
  <c r="L71" i="31"/>
  <c r="S58" i="31"/>
  <c r="Y58" i="31"/>
  <c r="Y102" i="31" s="1"/>
  <c r="AE58" i="31"/>
  <c r="AE98" i="31" s="1"/>
  <c r="AE106" i="31" s="1"/>
  <c r="K66" i="31"/>
  <c r="K65" i="31" s="1"/>
  <c r="N71" i="31"/>
  <c r="L77" i="31"/>
  <c r="L83" i="31"/>
  <c r="K54" i="31"/>
  <c r="K51" i="31"/>
  <c r="K40" i="31"/>
  <c r="K41" i="31"/>
  <c r="Q102" i="31"/>
  <c r="K105" i="29"/>
  <c r="K105" i="30"/>
  <c r="AD58" i="30"/>
  <c r="AD102" i="30" s="1"/>
  <c r="T58" i="30"/>
  <c r="T102" i="30" s="1"/>
  <c r="Z58" i="30"/>
  <c r="Z102" i="30" s="1"/>
  <c r="AF58" i="30"/>
  <c r="AF102" i="30" s="1"/>
  <c r="K73" i="30"/>
  <c r="N77" i="30"/>
  <c r="K54" i="30"/>
  <c r="L42" i="30"/>
  <c r="K37" i="30"/>
  <c r="K12" i="30"/>
  <c r="K22" i="30"/>
  <c r="Q9" i="30"/>
  <c r="W9" i="30"/>
  <c r="R9" i="30"/>
  <c r="X9" i="30"/>
  <c r="K26" i="30"/>
  <c r="X58" i="30"/>
  <c r="X102" i="30" s="1"/>
  <c r="AJ58" i="30"/>
  <c r="AJ102" i="30" s="1"/>
  <c r="K72" i="30"/>
  <c r="K94" i="30"/>
  <c r="K93" i="30" s="1"/>
  <c r="K41" i="30"/>
  <c r="L83" i="30"/>
  <c r="K61" i="30"/>
  <c r="K36" i="30"/>
  <c r="N10" i="30"/>
  <c r="K28" i="30"/>
  <c r="L93" i="30"/>
  <c r="K13" i="30"/>
  <c r="K17" i="30"/>
  <c r="K25" i="30"/>
  <c r="K29" i="30"/>
  <c r="L35" i="30"/>
  <c r="K39" i="30"/>
  <c r="K43" i="30"/>
  <c r="K46" i="30"/>
  <c r="K49" i="30"/>
  <c r="K52" i="30"/>
  <c r="K55" i="30"/>
  <c r="M58" i="30"/>
  <c r="S58" i="30"/>
  <c r="Y58" i="30"/>
  <c r="Y102" i="30" s="1"/>
  <c r="AE58" i="30"/>
  <c r="AE98" i="30" s="1"/>
  <c r="AE106" i="30" s="1"/>
  <c r="K60" i="30"/>
  <c r="N65" i="30"/>
  <c r="L71" i="30"/>
  <c r="K84" i="30"/>
  <c r="K83" i="30" s="1"/>
  <c r="K103" i="30"/>
  <c r="O21" i="30"/>
  <c r="K108" i="30"/>
  <c r="O13" i="30"/>
  <c r="K40" i="30"/>
  <c r="P58" i="30"/>
  <c r="V58" i="30"/>
  <c r="V102" i="30" s="1"/>
  <c r="AB58" i="30"/>
  <c r="AB98" i="30" s="1"/>
  <c r="AB106" i="30" s="1"/>
  <c r="AH58" i="30"/>
  <c r="AH98" i="30" s="1"/>
  <c r="AH106" i="30" s="1"/>
  <c r="L89" i="30"/>
  <c r="M10" i="30"/>
  <c r="L77" i="30"/>
  <c r="N30" i="30"/>
  <c r="K30" i="30" s="1"/>
  <c r="K38" i="30"/>
  <c r="N71" i="30"/>
  <c r="N89" i="30"/>
  <c r="K12" i="31"/>
  <c r="O13" i="31"/>
  <c r="M10" i="31"/>
  <c r="N10" i="31"/>
  <c r="K25" i="31"/>
  <c r="K17" i="31"/>
  <c r="Q9" i="31"/>
  <c r="Q98" i="31" s="1"/>
  <c r="W9" i="31"/>
  <c r="K93" i="31"/>
  <c r="K89" i="31"/>
  <c r="K21" i="31"/>
  <c r="N35" i="31"/>
  <c r="L42" i="31"/>
  <c r="K78" i="31"/>
  <c r="K77" i="31" s="1"/>
  <c r="K15" i="31"/>
  <c r="K20" i="31"/>
  <c r="O24" i="31"/>
  <c r="O27" i="31"/>
  <c r="N30" i="31"/>
  <c r="K30" i="31" s="1"/>
  <c r="O32" i="31"/>
  <c r="O34" i="31"/>
  <c r="K65" i="30"/>
  <c r="K89" i="30"/>
  <c r="N35" i="30"/>
  <c r="K78" i="30"/>
  <c r="K77" i="30" s="1"/>
  <c r="K15" i="30"/>
  <c r="K20" i="30"/>
  <c r="O24" i="30"/>
  <c r="O27" i="30"/>
  <c r="O32" i="30"/>
  <c r="O34" i="30"/>
  <c r="L45" i="30"/>
  <c r="L65" i="30"/>
  <c r="K85" i="29"/>
  <c r="S58" i="29"/>
  <c r="S102" i="29" s="1"/>
  <c r="Y58" i="29"/>
  <c r="Y102" i="29" s="1"/>
  <c r="AE58" i="29"/>
  <c r="AE102" i="29" s="1"/>
  <c r="T58" i="29"/>
  <c r="T102" i="29" s="1"/>
  <c r="Z58" i="29"/>
  <c r="Z102" i="29" s="1"/>
  <c r="AF58" i="29"/>
  <c r="AF102" i="29" s="1"/>
  <c r="Q58" i="29"/>
  <c r="Q102" i="29" s="1"/>
  <c r="W58" i="29"/>
  <c r="W102" i="29" s="1"/>
  <c r="AC58" i="29"/>
  <c r="AC102" i="29" s="1"/>
  <c r="AI58" i="29"/>
  <c r="AI98" i="29" s="1"/>
  <c r="AI106" i="29" s="1"/>
  <c r="X102" i="29"/>
  <c r="N45" i="29"/>
  <c r="K50" i="29"/>
  <c r="L45" i="29"/>
  <c r="K36" i="29"/>
  <c r="R9" i="29"/>
  <c r="X9" i="29"/>
  <c r="K25" i="29"/>
  <c r="N30" i="29"/>
  <c r="K30" i="29" s="1"/>
  <c r="K12" i="29"/>
  <c r="N10" i="29"/>
  <c r="K29" i="29"/>
  <c r="O31" i="29"/>
  <c r="O34" i="29"/>
  <c r="K28" i="29"/>
  <c r="O32" i="29"/>
  <c r="M10" i="29"/>
  <c r="K15" i="29"/>
  <c r="K17" i="29"/>
  <c r="K21" i="29"/>
  <c r="N35" i="29"/>
  <c r="L42" i="29"/>
  <c r="L59" i="29"/>
  <c r="K67" i="29"/>
  <c r="K78" i="29"/>
  <c r="K77" i="29" s="1"/>
  <c r="L83" i="29"/>
  <c r="K73" i="29"/>
  <c r="K71" i="29" s="1"/>
  <c r="K95" i="29"/>
  <c r="O21" i="29"/>
  <c r="U9" i="58"/>
  <c r="O21" i="58"/>
  <c r="P9" i="58"/>
  <c r="V9" i="58"/>
  <c r="V97" i="58" s="1"/>
  <c r="O15" i="58"/>
  <c r="M10" i="58"/>
  <c r="O20" i="58"/>
  <c r="K27" i="58"/>
  <c r="O22" i="58"/>
  <c r="O30" i="58"/>
  <c r="K34" i="58"/>
  <c r="N10" i="16"/>
  <c r="K17" i="16"/>
  <c r="N30" i="16"/>
  <c r="K30" i="16" s="1"/>
  <c r="K34" i="16"/>
  <c r="M10" i="16"/>
  <c r="M9" i="16" s="1"/>
  <c r="K88" i="58"/>
  <c r="K13" i="58"/>
  <c r="K29" i="58"/>
  <c r="K31" i="58"/>
  <c r="N30" i="58"/>
  <c r="K30" i="58" s="1"/>
  <c r="K45" i="58"/>
  <c r="AC57" i="58"/>
  <c r="K59" i="58"/>
  <c r="L82" i="58"/>
  <c r="K17" i="58"/>
  <c r="K12" i="58"/>
  <c r="K25" i="58"/>
  <c r="K28" i="58"/>
  <c r="N41" i="58"/>
  <c r="N10" i="58"/>
  <c r="O18" i="58"/>
  <c r="O26" i="58"/>
  <c r="L35" i="58"/>
  <c r="O29" i="16"/>
  <c r="O31" i="16"/>
  <c r="O30" i="16" s="1"/>
  <c r="O15" i="16"/>
  <c r="O20" i="16"/>
  <c r="K13" i="16"/>
  <c r="K18" i="16"/>
  <c r="K31" i="16"/>
  <c r="K44" i="16"/>
  <c r="K38" i="16"/>
  <c r="K46" i="16"/>
  <c r="AC58" i="16"/>
  <c r="K60" i="16"/>
  <c r="K59" i="16" s="1"/>
  <c r="K79" i="16"/>
  <c r="AA98" i="16"/>
  <c r="AA106" i="16" s="1"/>
  <c r="O13" i="16"/>
  <c r="O26" i="16"/>
  <c r="P98" i="31" l="1"/>
  <c r="AB102" i="31"/>
  <c r="R97" i="58"/>
  <c r="P98" i="16"/>
  <c r="AI98" i="16"/>
  <c r="AI106" i="16" s="1"/>
  <c r="M9" i="30"/>
  <c r="AA101" i="58"/>
  <c r="AG98" i="16"/>
  <c r="AG106" i="16" s="1"/>
  <c r="T102" i="31"/>
  <c r="V102" i="16"/>
  <c r="AB97" i="58"/>
  <c r="AB105" i="58" s="1"/>
  <c r="U98" i="31"/>
  <c r="AC98" i="30"/>
  <c r="AC106" i="30" s="1"/>
  <c r="AA102" i="29"/>
  <c r="W98" i="31"/>
  <c r="Q98" i="30"/>
  <c r="V98" i="31"/>
  <c r="AD97" i="58"/>
  <c r="AD105" i="58" s="1"/>
  <c r="U98" i="29"/>
  <c r="AD102" i="29"/>
  <c r="Z98" i="31"/>
  <c r="Z106" i="31" s="1"/>
  <c r="K42" i="30"/>
  <c r="AJ98" i="16"/>
  <c r="AJ106" i="16" s="1"/>
  <c r="AH98" i="16"/>
  <c r="AH106" i="16" s="1"/>
  <c r="AD98" i="31"/>
  <c r="AD106" i="31" s="1"/>
  <c r="AH101" i="58"/>
  <c r="K77" i="16"/>
  <c r="AE101" i="58"/>
  <c r="AI98" i="31"/>
  <c r="AI106" i="31" s="1"/>
  <c r="X98" i="31"/>
  <c r="AB98" i="16"/>
  <c r="AB106" i="16" s="1"/>
  <c r="N57" i="58"/>
  <c r="N101" i="58" s="1"/>
  <c r="AH102" i="31"/>
  <c r="P98" i="30"/>
  <c r="AG97" i="58"/>
  <c r="AG105" i="58" s="1"/>
  <c r="K65" i="29"/>
  <c r="X98" i="29"/>
  <c r="Q97" i="58"/>
  <c r="AJ102" i="29"/>
  <c r="U98" i="16"/>
  <c r="R98" i="31"/>
  <c r="R98" i="30"/>
  <c r="Q98" i="16"/>
  <c r="Y98" i="31"/>
  <c r="AK98" i="31" s="1"/>
  <c r="V98" i="29"/>
  <c r="N58" i="29"/>
  <c r="N102" i="29" s="1"/>
  <c r="U98" i="30"/>
  <c r="K58" i="58"/>
  <c r="S98" i="29"/>
  <c r="M9" i="31"/>
  <c r="W98" i="30"/>
  <c r="S97" i="58"/>
  <c r="K59" i="31"/>
  <c r="K58" i="31" s="1"/>
  <c r="P97" i="58"/>
  <c r="M98" i="16"/>
  <c r="R98" i="29"/>
  <c r="S98" i="30"/>
  <c r="X97" i="58"/>
  <c r="M9" i="58"/>
  <c r="M97" i="58" s="1"/>
  <c r="O10" i="29"/>
  <c r="AG102" i="30"/>
  <c r="M98" i="31"/>
  <c r="AI97" i="58"/>
  <c r="AI105" i="58" s="1"/>
  <c r="AA102" i="30"/>
  <c r="V98" i="30"/>
  <c r="K41" i="58"/>
  <c r="K42" i="31"/>
  <c r="AJ98" i="30"/>
  <c r="AJ106" i="30" s="1"/>
  <c r="W98" i="29"/>
  <c r="N9" i="16"/>
  <c r="K59" i="29"/>
  <c r="AG102" i="29"/>
  <c r="K42" i="16"/>
  <c r="P98" i="29"/>
  <c r="K45" i="29"/>
  <c r="AG102" i="31"/>
  <c r="AH102" i="30"/>
  <c r="S98" i="31"/>
  <c r="X102" i="16"/>
  <c r="N58" i="16"/>
  <c r="N102" i="16" s="1"/>
  <c r="M9" i="29"/>
  <c r="M98" i="29" s="1"/>
  <c r="AI102" i="30"/>
  <c r="AC102" i="31"/>
  <c r="K45" i="31"/>
  <c r="AE102" i="16"/>
  <c r="K42" i="29"/>
  <c r="K83" i="29"/>
  <c r="K93" i="29"/>
  <c r="AD98" i="16"/>
  <c r="AD106" i="16" s="1"/>
  <c r="AK58" i="16"/>
  <c r="AF98" i="31"/>
  <c r="AF106" i="31" s="1"/>
  <c r="AH98" i="29"/>
  <c r="AH106" i="29" s="1"/>
  <c r="AF98" i="29"/>
  <c r="AF106" i="29" s="1"/>
  <c r="AA102" i="31"/>
  <c r="AK102" i="31" s="1"/>
  <c r="N58" i="31"/>
  <c r="N102" i="31" s="1"/>
  <c r="T98" i="16"/>
  <c r="K45" i="16"/>
  <c r="AB98" i="29"/>
  <c r="AB106" i="29" s="1"/>
  <c r="S102" i="31"/>
  <c r="Z102" i="16"/>
  <c r="W97" i="58"/>
  <c r="W98" i="16"/>
  <c r="U97" i="58"/>
  <c r="AJ98" i="31"/>
  <c r="AJ106" i="31" s="1"/>
  <c r="K71" i="30"/>
  <c r="Z97" i="58"/>
  <c r="Z105" i="58" s="1"/>
  <c r="K35" i="16"/>
  <c r="Y98" i="29"/>
  <c r="Y106" i="29" s="1"/>
  <c r="AC98" i="29"/>
  <c r="AC106" i="29" s="1"/>
  <c r="AB102" i="30"/>
  <c r="AE102" i="30"/>
  <c r="AE102" i="31"/>
  <c r="AK58" i="31"/>
  <c r="K35" i="29"/>
  <c r="L58" i="31"/>
  <c r="L98" i="31" s="1"/>
  <c r="K10" i="31"/>
  <c r="K9" i="31" s="1"/>
  <c r="K45" i="30"/>
  <c r="K59" i="30"/>
  <c r="Q98" i="29"/>
  <c r="AI102" i="29"/>
  <c r="AF98" i="30"/>
  <c r="AF106" i="30" s="1"/>
  <c r="N58" i="30"/>
  <c r="N102" i="30" s="1"/>
  <c r="Y98" i="30"/>
  <c r="Y106" i="30" s="1"/>
  <c r="AK58" i="30"/>
  <c r="K35" i="58"/>
  <c r="Q101" i="58"/>
  <c r="S101" i="58"/>
  <c r="P102" i="16"/>
  <c r="S98" i="16"/>
  <c r="L58" i="16"/>
  <c r="L98" i="16" s="1"/>
  <c r="R102" i="16"/>
  <c r="AC98" i="16"/>
  <c r="AC106" i="16" s="1"/>
  <c r="T98" i="29"/>
  <c r="O30" i="29"/>
  <c r="O9" i="29" s="1"/>
  <c r="O98" i="29" s="1"/>
  <c r="K35" i="31"/>
  <c r="AF97" i="58"/>
  <c r="AF105" i="58" s="1"/>
  <c r="T97" i="58"/>
  <c r="AJ97" i="58"/>
  <c r="AJ105" i="58" s="1"/>
  <c r="L57" i="58"/>
  <c r="L101" i="58" s="1"/>
  <c r="AK57" i="58"/>
  <c r="AC97" i="58"/>
  <c r="AK97" i="58" s="1"/>
  <c r="Y97" i="58"/>
  <c r="Y105" i="58" s="1"/>
  <c r="K44" i="58"/>
  <c r="Y98" i="16"/>
  <c r="Y106" i="16" s="1"/>
  <c r="AD98" i="30"/>
  <c r="AD106" i="30" s="1"/>
  <c r="Z98" i="30"/>
  <c r="Z106" i="30" s="1"/>
  <c r="T98" i="30"/>
  <c r="P102" i="30"/>
  <c r="L58" i="30"/>
  <c r="L98" i="30" s="1"/>
  <c r="X98" i="30"/>
  <c r="M98" i="30"/>
  <c r="K35" i="30"/>
  <c r="O10" i="30"/>
  <c r="K10" i="30"/>
  <c r="K9" i="30" s="1"/>
  <c r="M102" i="30"/>
  <c r="S102" i="30"/>
  <c r="N9" i="30"/>
  <c r="O30" i="30"/>
  <c r="O30" i="31"/>
  <c r="O10" i="31"/>
  <c r="N9" i="31"/>
  <c r="Z98" i="29"/>
  <c r="Z106" i="29" s="1"/>
  <c r="L58" i="29"/>
  <c r="L98" i="29" s="1"/>
  <c r="AE98" i="29"/>
  <c r="AE106" i="29" s="1"/>
  <c r="K10" i="29"/>
  <c r="K9" i="29" s="1"/>
  <c r="N9" i="29"/>
  <c r="O10" i="58"/>
  <c r="O9" i="58" s="1"/>
  <c r="O97" i="58" s="1"/>
  <c r="K10" i="16"/>
  <c r="K9" i="16" s="1"/>
  <c r="O10" i="16"/>
  <c r="O9" i="16" s="1"/>
  <c r="O98" i="16" s="1"/>
  <c r="N9" i="58"/>
  <c r="K10" i="58"/>
  <c r="K9" i="58" s="1"/>
  <c r="AC101" i="58"/>
  <c r="AK101" i="58" s="1"/>
  <c r="AC102" i="16"/>
  <c r="K58" i="16" l="1"/>
  <c r="K98" i="16" s="1"/>
  <c r="Y106" i="31"/>
  <c r="AK106" i="31" s="1"/>
  <c r="N97" i="58"/>
  <c r="AK102" i="16"/>
  <c r="N98" i="16"/>
  <c r="K57" i="58"/>
  <c r="K97" i="58" s="1"/>
  <c r="N98" i="31"/>
  <c r="N98" i="29"/>
  <c r="K102" i="31"/>
  <c r="L102" i="31"/>
  <c r="K98" i="31"/>
  <c r="K58" i="29"/>
  <c r="K102" i="29" s="1"/>
  <c r="K58" i="30"/>
  <c r="K98" i="30" s="1"/>
  <c r="L102" i="16"/>
  <c r="AC105" i="58"/>
  <c r="L102" i="30"/>
  <c r="L102" i="29"/>
  <c r="O9" i="31"/>
  <c r="O98" i="31" s="1"/>
  <c r="AK98" i="30"/>
  <c r="N98" i="30"/>
  <c r="AK98" i="16"/>
  <c r="L97" i="58"/>
  <c r="O9" i="30"/>
  <c r="O98" i="30" s="1"/>
  <c r="K101" i="58" l="1"/>
  <c r="K102" i="16"/>
  <c r="K102" i="30"/>
  <c r="K98" i="29"/>
  <c r="AK36" i="15"/>
  <c r="AK37" i="15"/>
  <c r="AK38" i="15"/>
  <c r="AK39" i="15"/>
  <c r="AK40" i="15"/>
  <c r="AK41" i="15"/>
  <c r="AK43" i="15"/>
  <c r="AK44" i="15"/>
  <c r="AK46" i="15"/>
  <c r="AK47" i="15"/>
  <c r="AK48" i="15"/>
  <c r="AK49" i="15"/>
  <c r="AK50" i="15"/>
  <c r="AK51" i="15"/>
  <c r="AK52" i="15"/>
  <c r="AK53" i="15"/>
  <c r="AK54" i="15"/>
  <c r="AK55" i="15"/>
  <c r="AK56" i="15"/>
  <c r="AK57" i="15"/>
  <c r="AK60" i="15"/>
  <c r="AK61" i="15"/>
  <c r="AK62" i="15"/>
  <c r="AK63" i="15"/>
  <c r="AK64" i="15"/>
  <c r="AK66" i="15"/>
  <c r="AK67" i="15"/>
  <c r="AK68" i="15"/>
  <c r="AK69" i="15"/>
  <c r="AK72" i="15"/>
  <c r="AK73" i="15"/>
  <c r="AK74" i="15"/>
  <c r="AK75" i="15"/>
  <c r="AK78" i="15"/>
  <c r="AK79" i="15"/>
  <c r="AK80" i="15"/>
  <c r="AK84" i="15"/>
  <c r="AK85" i="15"/>
  <c r="AK86" i="15"/>
  <c r="AK87" i="15"/>
  <c r="AK88" i="15"/>
  <c r="AK90" i="15"/>
  <c r="AK91" i="15"/>
  <c r="AK92" i="15"/>
  <c r="AK94" i="15"/>
  <c r="AK95" i="15"/>
  <c r="AK96" i="15"/>
  <c r="AK97" i="15"/>
  <c r="AK99" i="15"/>
  <c r="AK100" i="15"/>
  <c r="AK101" i="15"/>
  <c r="L109" i="15"/>
  <c r="K109" i="15" s="1"/>
  <c r="N108" i="15"/>
  <c r="L108" i="15"/>
  <c r="N107" i="15"/>
  <c r="L107" i="15"/>
  <c r="N105" i="15"/>
  <c r="L105" i="15"/>
  <c r="N104" i="15"/>
  <c r="L104" i="15"/>
  <c r="N103" i="15"/>
  <c r="L103" i="15"/>
  <c r="N101" i="15"/>
  <c r="L101" i="15"/>
  <c r="N100" i="15"/>
  <c r="L100" i="15"/>
  <c r="L99" i="15"/>
  <c r="K99" i="15"/>
  <c r="L97" i="15"/>
  <c r="K97" i="15" s="1"/>
  <c r="L96" i="15"/>
  <c r="L95" i="15"/>
  <c r="K95" i="15" s="1"/>
  <c r="N94" i="15"/>
  <c r="N93" i="15" s="1"/>
  <c r="L94" i="15"/>
  <c r="AJ93" i="15"/>
  <c r="AI93" i="15"/>
  <c r="AH93" i="15"/>
  <c r="AG93" i="15"/>
  <c r="AF93" i="15"/>
  <c r="AE93" i="15"/>
  <c r="AD93" i="15"/>
  <c r="AC93" i="15"/>
  <c r="AB93" i="15"/>
  <c r="AA93" i="15"/>
  <c r="Z93" i="15"/>
  <c r="Y93" i="15"/>
  <c r="X93" i="15"/>
  <c r="W93" i="15"/>
  <c r="V93" i="15"/>
  <c r="U93" i="15"/>
  <c r="T93" i="15"/>
  <c r="S93" i="15"/>
  <c r="R93" i="15"/>
  <c r="Q93" i="15"/>
  <c r="P93" i="15"/>
  <c r="O93" i="15"/>
  <c r="M93" i="15"/>
  <c r="L92" i="15"/>
  <c r="K92" i="15" s="1"/>
  <c r="L91" i="15"/>
  <c r="K91" i="15" s="1"/>
  <c r="N90" i="15"/>
  <c r="K90" i="15" s="1"/>
  <c r="AJ89" i="15"/>
  <c r="AI89" i="15"/>
  <c r="AH89" i="15"/>
  <c r="AG89" i="15"/>
  <c r="AF89" i="15"/>
  <c r="AE89" i="15"/>
  <c r="AD89" i="15"/>
  <c r="AC89" i="15"/>
  <c r="AB89" i="15"/>
  <c r="AA89" i="15"/>
  <c r="Z89" i="15"/>
  <c r="Y89" i="15"/>
  <c r="X89" i="15"/>
  <c r="W89" i="15"/>
  <c r="V89" i="15"/>
  <c r="U89" i="15"/>
  <c r="T89" i="15"/>
  <c r="S89" i="15"/>
  <c r="R89" i="15"/>
  <c r="Q89" i="15"/>
  <c r="P89" i="15"/>
  <c r="O89" i="15"/>
  <c r="M89" i="15"/>
  <c r="L88" i="15"/>
  <c r="K88" i="15" s="1"/>
  <c r="L87" i="15"/>
  <c r="K87" i="15" s="1"/>
  <c r="L86" i="15"/>
  <c r="K86" i="15" s="1"/>
  <c r="N85" i="15"/>
  <c r="K85" i="15" s="1"/>
  <c r="N84" i="15"/>
  <c r="L84" i="15"/>
  <c r="AJ83" i="15"/>
  <c r="AI83" i="15"/>
  <c r="AH83" i="15"/>
  <c r="AG83" i="15"/>
  <c r="AF83" i="15"/>
  <c r="AE83" i="15"/>
  <c r="AD83" i="15"/>
  <c r="AC83" i="15"/>
  <c r="AB83" i="15"/>
  <c r="AA83" i="15"/>
  <c r="Z83" i="15"/>
  <c r="Y83" i="15"/>
  <c r="X83" i="15"/>
  <c r="W83" i="15"/>
  <c r="V83" i="15"/>
  <c r="U83" i="15"/>
  <c r="T83" i="15"/>
  <c r="S83" i="15"/>
  <c r="R83" i="15"/>
  <c r="Q83" i="15"/>
  <c r="P83" i="15"/>
  <c r="O83" i="15"/>
  <c r="M83" i="15"/>
  <c r="L82" i="15"/>
  <c r="K82" i="15" s="1"/>
  <c r="L81" i="15"/>
  <c r="K81" i="15" s="1"/>
  <c r="L80" i="15"/>
  <c r="K80" i="15" s="1"/>
  <c r="N79" i="15"/>
  <c r="K79" i="15" s="1"/>
  <c r="N78" i="15"/>
  <c r="L78" i="15"/>
  <c r="AJ77" i="15"/>
  <c r="AI77" i="15"/>
  <c r="AH77" i="15"/>
  <c r="AG77" i="15"/>
  <c r="AF77" i="15"/>
  <c r="AE77" i="15"/>
  <c r="AD77" i="15"/>
  <c r="AC77" i="15"/>
  <c r="AB77" i="15"/>
  <c r="AA77" i="15"/>
  <c r="Z77" i="15"/>
  <c r="Y77" i="15"/>
  <c r="X77" i="15"/>
  <c r="W77" i="15"/>
  <c r="V77" i="15"/>
  <c r="U77" i="15"/>
  <c r="T77" i="15"/>
  <c r="S77" i="15"/>
  <c r="R77" i="15"/>
  <c r="Q77" i="15"/>
  <c r="P77" i="15"/>
  <c r="O77" i="15"/>
  <c r="M77" i="15"/>
  <c r="L76" i="15"/>
  <c r="K76" i="15" s="1"/>
  <c r="L75" i="15"/>
  <c r="K75" i="15" s="1"/>
  <c r="L74" i="15"/>
  <c r="K74" i="15" s="1"/>
  <c r="N73" i="15"/>
  <c r="L73" i="15"/>
  <c r="N72" i="15"/>
  <c r="L72" i="15"/>
  <c r="AJ71" i="15"/>
  <c r="AI71" i="15"/>
  <c r="AH71" i="15"/>
  <c r="AG71" i="15"/>
  <c r="AF71" i="15"/>
  <c r="AE71" i="15"/>
  <c r="AD71" i="15"/>
  <c r="AC71" i="15"/>
  <c r="AB71" i="15"/>
  <c r="AA71" i="15"/>
  <c r="Z71" i="15"/>
  <c r="Y71" i="15"/>
  <c r="X71" i="15"/>
  <c r="W71" i="15"/>
  <c r="V71" i="15"/>
  <c r="U71" i="15"/>
  <c r="T71" i="15"/>
  <c r="S71" i="15"/>
  <c r="R71" i="15"/>
  <c r="Q71" i="15"/>
  <c r="P71" i="15"/>
  <c r="O71" i="15"/>
  <c r="M71" i="15"/>
  <c r="L70" i="15"/>
  <c r="L69" i="15"/>
  <c r="K69" i="15" s="1"/>
  <c r="L68" i="15"/>
  <c r="K68" i="15" s="1"/>
  <c r="N67" i="15"/>
  <c r="N66" i="15"/>
  <c r="L66" i="15"/>
  <c r="AJ65" i="15"/>
  <c r="AI65" i="15"/>
  <c r="AH65" i="15"/>
  <c r="AG65" i="15"/>
  <c r="AF65" i="15"/>
  <c r="AE65" i="15"/>
  <c r="AD65" i="15"/>
  <c r="AC65" i="15"/>
  <c r="AB65" i="15"/>
  <c r="AA65" i="15"/>
  <c r="Z65" i="15"/>
  <c r="Y65" i="15"/>
  <c r="X65" i="15"/>
  <c r="W65" i="15"/>
  <c r="V65" i="15"/>
  <c r="U65" i="15"/>
  <c r="T65" i="15"/>
  <c r="S65" i="15"/>
  <c r="R65" i="15"/>
  <c r="Q65" i="15"/>
  <c r="P65" i="15"/>
  <c r="O65" i="15"/>
  <c r="M65" i="15"/>
  <c r="L64" i="15"/>
  <c r="K64" i="15" s="1"/>
  <c r="L63" i="15"/>
  <c r="K63" i="15" s="1"/>
  <c r="L62" i="15"/>
  <c r="K62" i="15" s="1"/>
  <c r="N61" i="15"/>
  <c r="L61" i="15"/>
  <c r="N60" i="15"/>
  <c r="L60" i="15"/>
  <c r="AJ59" i="15"/>
  <c r="AI59" i="15"/>
  <c r="AH59" i="15"/>
  <c r="AG59" i="15"/>
  <c r="AF59" i="15"/>
  <c r="AE59" i="15"/>
  <c r="AD59" i="15"/>
  <c r="AC59" i="15"/>
  <c r="AB59" i="15"/>
  <c r="AA59" i="15"/>
  <c r="Z59" i="15"/>
  <c r="Y59" i="15"/>
  <c r="X59" i="15"/>
  <c r="W59" i="15"/>
  <c r="V59" i="15"/>
  <c r="U59" i="15"/>
  <c r="T59" i="15"/>
  <c r="S59" i="15"/>
  <c r="R59" i="15"/>
  <c r="Q59" i="15"/>
  <c r="P59" i="15"/>
  <c r="O59" i="15"/>
  <c r="M59" i="15"/>
  <c r="N57" i="15"/>
  <c r="L57" i="15"/>
  <c r="N56" i="15"/>
  <c r="L56" i="15"/>
  <c r="N55" i="15"/>
  <c r="L55" i="15"/>
  <c r="N54" i="15"/>
  <c r="L54" i="15"/>
  <c r="N53" i="15"/>
  <c r="L53" i="15"/>
  <c r="N52" i="15"/>
  <c r="L52" i="15"/>
  <c r="N51" i="15"/>
  <c r="L51" i="15"/>
  <c r="N50" i="15"/>
  <c r="L50" i="15"/>
  <c r="N49" i="15"/>
  <c r="L49" i="15"/>
  <c r="N48" i="15"/>
  <c r="L48" i="15"/>
  <c r="N47" i="15"/>
  <c r="L47" i="15"/>
  <c r="N46" i="15"/>
  <c r="L46" i="15"/>
  <c r="AJ45" i="15"/>
  <c r="AI45" i="15"/>
  <c r="AH45" i="15"/>
  <c r="AG45" i="15"/>
  <c r="AF45" i="15"/>
  <c r="AE45" i="15"/>
  <c r="AD45" i="15"/>
  <c r="AC45" i="15"/>
  <c r="AB45" i="15"/>
  <c r="AA45" i="15"/>
  <c r="Z45" i="15"/>
  <c r="Y45" i="15"/>
  <c r="X45" i="15"/>
  <c r="W45" i="15"/>
  <c r="V45" i="15"/>
  <c r="U45" i="15"/>
  <c r="T45" i="15"/>
  <c r="S45" i="15"/>
  <c r="R45" i="15"/>
  <c r="Q45" i="15"/>
  <c r="P45" i="15"/>
  <c r="O45" i="15"/>
  <c r="M45" i="15"/>
  <c r="N44" i="15"/>
  <c r="L44" i="15"/>
  <c r="N43" i="15"/>
  <c r="L43" i="15"/>
  <c r="AJ42" i="15"/>
  <c r="AI42" i="15"/>
  <c r="AH42" i="15"/>
  <c r="AG42" i="15"/>
  <c r="AF42" i="15"/>
  <c r="AE42" i="15"/>
  <c r="AD42" i="15"/>
  <c r="AC42" i="15"/>
  <c r="AB42" i="15"/>
  <c r="AA42" i="15"/>
  <c r="Z42" i="15"/>
  <c r="Y42" i="15"/>
  <c r="X42" i="15"/>
  <c r="W42" i="15"/>
  <c r="V42" i="15"/>
  <c r="U42" i="15"/>
  <c r="T42" i="15"/>
  <c r="S42" i="15"/>
  <c r="R42" i="15"/>
  <c r="Q42" i="15"/>
  <c r="P42" i="15"/>
  <c r="O42" i="15"/>
  <c r="M42" i="15"/>
  <c r="N41" i="15"/>
  <c r="L41" i="15"/>
  <c r="N40" i="15"/>
  <c r="L40" i="15"/>
  <c r="N39" i="15"/>
  <c r="L39" i="15"/>
  <c r="N38" i="15"/>
  <c r="L38" i="15"/>
  <c r="N37" i="15"/>
  <c r="L37" i="15"/>
  <c r="N36" i="15"/>
  <c r="L36" i="15"/>
  <c r="AJ35" i="15"/>
  <c r="AI35" i="15"/>
  <c r="AH35" i="15"/>
  <c r="AG35" i="15"/>
  <c r="AF35" i="15"/>
  <c r="AE35" i="15"/>
  <c r="AD35" i="15"/>
  <c r="AC35" i="15"/>
  <c r="AB35" i="15"/>
  <c r="AA35" i="15"/>
  <c r="Z35" i="15"/>
  <c r="Y35" i="15"/>
  <c r="X35" i="15"/>
  <c r="W35" i="15"/>
  <c r="V35" i="15"/>
  <c r="U35" i="15"/>
  <c r="T35" i="15"/>
  <c r="S35" i="15"/>
  <c r="R35" i="15"/>
  <c r="Q35" i="15"/>
  <c r="P35" i="15"/>
  <c r="O35" i="15"/>
  <c r="M35" i="15"/>
  <c r="N34" i="15"/>
  <c r="K34" i="15" s="1"/>
  <c r="M34" i="15"/>
  <c r="N33" i="15"/>
  <c r="K33" i="15" s="1"/>
  <c r="N32" i="15"/>
  <c r="K32" i="15" s="1"/>
  <c r="M32" i="15"/>
  <c r="N31" i="15"/>
  <c r="O31" i="15" s="1"/>
  <c r="M31" i="15"/>
  <c r="X30" i="15"/>
  <c r="W30" i="15"/>
  <c r="V30" i="15"/>
  <c r="U30" i="15"/>
  <c r="T30" i="15"/>
  <c r="S30" i="15"/>
  <c r="R30" i="15"/>
  <c r="Q30" i="15"/>
  <c r="P30" i="15"/>
  <c r="L30" i="15"/>
  <c r="N29" i="15"/>
  <c r="O29" i="15" s="1"/>
  <c r="M29" i="15"/>
  <c r="N28" i="15"/>
  <c r="O28" i="15" s="1"/>
  <c r="M28" i="15"/>
  <c r="N27" i="15"/>
  <c r="K27" i="15" s="1"/>
  <c r="M27" i="15"/>
  <c r="N26" i="15"/>
  <c r="O26" i="15" s="1"/>
  <c r="M26" i="15"/>
  <c r="N25" i="15"/>
  <c r="K25" i="15" s="1"/>
  <c r="M25" i="15"/>
  <c r="N24" i="15"/>
  <c r="K24" i="15" s="1"/>
  <c r="M24" i="15"/>
  <c r="O23" i="15"/>
  <c r="M23" i="15"/>
  <c r="K23" i="15"/>
  <c r="N22" i="15"/>
  <c r="K22" i="15" s="1"/>
  <c r="M22" i="15"/>
  <c r="N21" i="15"/>
  <c r="O21" i="15" s="1"/>
  <c r="M21" i="15"/>
  <c r="N20" i="15"/>
  <c r="O20" i="15" s="1"/>
  <c r="M20" i="15"/>
  <c r="O19" i="15"/>
  <c r="M19" i="15"/>
  <c r="K19" i="15"/>
  <c r="N18" i="15"/>
  <c r="O18" i="15" s="1"/>
  <c r="M18" i="15"/>
  <c r="N17" i="15"/>
  <c r="K17" i="15" s="1"/>
  <c r="M17" i="15"/>
  <c r="O16" i="15"/>
  <c r="M16" i="15"/>
  <c r="K16" i="15"/>
  <c r="N15" i="15"/>
  <c r="O15" i="15" s="1"/>
  <c r="M15" i="15"/>
  <c r="O14" i="15"/>
  <c r="M14" i="15"/>
  <c r="K14" i="15"/>
  <c r="N13" i="15"/>
  <c r="O13" i="15" s="1"/>
  <c r="M13" i="15"/>
  <c r="N12" i="15"/>
  <c r="O12" i="15" s="1"/>
  <c r="M12" i="15"/>
  <c r="X10" i="15"/>
  <c r="W10" i="15"/>
  <c r="V10" i="15"/>
  <c r="U10" i="15"/>
  <c r="T10" i="15"/>
  <c r="S10" i="15"/>
  <c r="R10" i="15"/>
  <c r="Q10" i="15"/>
  <c r="P10" i="15"/>
  <c r="L10" i="15"/>
  <c r="N59" i="15" l="1"/>
  <c r="AK93" i="15"/>
  <c r="K105" i="15"/>
  <c r="L9" i="15"/>
  <c r="K84" i="15"/>
  <c r="K36" i="15"/>
  <c r="W9" i="15"/>
  <c r="Q9" i="15"/>
  <c r="K73" i="15"/>
  <c r="AG58" i="15"/>
  <c r="AG102" i="15" s="1"/>
  <c r="K39" i="15"/>
  <c r="P9" i="15"/>
  <c r="V9" i="15"/>
  <c r="N77" i="15"/>
  <c r="K104" i="15"/>
  <c r="K108" i="15"/>
  <c r="X9" i="15"/>
  <c r="K41" i="15"/>
  <c r="AK45" i="15"/>
  <c r="K48" i="15"/>
  <c r="K46" i="15"/>
  <c r="K52" i="15"/>
  <c r="K55" i="15"/>
  <c r="N65" i="15"/>
  <c r="O58" i="15"/>
  <c r="O102" i="15" s="1"/>
  <c r="AA58" i="15"/>
  <c r="AA98" i="15" s="1"/>
  <c r="AA106" i="15" s="1"/>
  <c r="AB58" i="15"/>
  <c r="AB102" i="15" s="1"/>
  <c r="R9" i="15"/>
  <c r="AK83" i="15"/>
  <c r="AK65" i="15"/>
  <c r="K18" i="15"/>
  <c r="K20" i="15"/>
  <c r="N71" i="15"/>
  <c r="T9" i="15"/>
  <c r="U9" i="15"/>
  <c r="O17" i="15"/>
  <c r="K54" i="15"/>
  <c r="T58" i="15"/>
  <c r="T102" i="15" s="1"/>
  <c r="Z58" i="15"/>
  <c r="Z102" i="15" s="1"/>
  <c r="AF58" i="15"/>
  <c r="AF98" i="15" s="1"/>
  <c r="AF106" i="15" s="1"/>
  <c r="L93" i="15"/>
  <c r="N42" i="15"/>
  <c r="K61" i="15"/>
  <c r="K66" i="15"/>
  <c r="AK35" i="15"/>
  <c r="AK42" i="15"/>
  <c r="L71" i="15"/>
  <c r="K31" i="15"/>
  <c r="AK59" i="15"/>
  <c r="AK71" i="15"/>
  <c r="K26" i="15"/>
  <c r="AK89" i="15"/>
  <c r="K38" i="15"/>
  <c r="K57" i="15"/>
  <c r="L59" i="15"/>
  <c r="S9" i="15"/>
  <c r="AK77" i="15"/>
  <c r="M30" i="15"/>
  <c r="N83" i="15"/>
  <c r="K50" i="15"/>
  <c r="L65" i="15"/>
  <c r="U58" i="15"/>
  <c r="U102" i="15" s="1"/>
  <c r="K13" i="15"/>
  <c r="K15" i="15"/>
  <c r="O25" i="15"/>
  <c r="K28" i="15"/>
  <c r="K43" i="15"/>
  <c r="K56" i="15"/>
  <c r="V58" i="15"/>
  <c r="AH58" i="15"/>
  <c r="AH98" i="15" s="1"/>
  <c r="AH106" i="15" s="1"/>
  <c r="L77" i="15"/>
  <c r="P58" i="15"/>
  <c r="P98" i="15" s="1"/>
  <c r="L89" i="15"/>
  <c r="R58" i="15"/>
  <c r="X58" i="15"/>
  <c r="AJ58" i="15"/>
  <c r="AJ98" i="15" s="1"/>
  <c r="AJ106" i="15" s="1"/>
  <c r="M58" i="15"/>
  <c r="M102" i="15" s="1"/>
  <c r="S58" i="15"/>
  <c r="Y58" i="15"/>
  <c r="Y102" i="15" s="1"/>
  <c r="AE58" i="15"/>
  <c r="AE102" i="15" s="1"/>
  <c r="N89" i="15"/>
  <c r="AD58" i="15"/>
  <c r="AD98" i="15" s="1"/>
  <c r="AD106" i="15" s="1"/>
  <c r="K37" i="15"/>
  <c r="L42" i="15"/>
  <c r="K47" i="15"/>
  <c r="K44" i="15"/>
  <c r="K103" i="15"/>
  <c r="K107" i="15"/>
  <c r="K96" i="15"/>
  <c r="K60" i="15"/>
  <c r="Q58" i="15"/>
  <c r="Q102" i="15" s="1"/>
  <c r="W58" i="15"/>
  <c r="W102" i="15" s="1"/>
  <c r="AC58" i="15"/>
  <c r="AI58" i="15"/>
  <c r="AI98" i="15" s="1"/>
  <c r="AI106" i="15" s="1"/>
  <c r="K53" i="15"/>
  <c r="K51" i="15"/>
  <c r="L45" i="15"/>
  <c r="K49" i="15"/>
  <c r="N45" i="15"/>
  <c r="K40" i="15"/>
  <c r="N35" i="15"/>
  <c r="M10" i="15"/>
  <c r="K21" i="15"/>
  <c r="K29" i="15"/>
  <c r="K12" i="15"/>
  <c r="O22" i="15"/>
  <c r="K89" i="15"/>
  <c r="K83" i="15"/>
  <c r="K67" i="15"/>
  <c r="K70" i="15"/>
  <c r="K78" i="15"/>
  <c r="K77" i="15" s="1"/>
  <c r="L83" i="15"/>
  <c r="N30" i="15"/>
  <c r="K30" i="15" s="1"/>
  <c r="O32" i="15"/>
  <c r="O24" i="15"/>
  <c r="N10" i="15"/>
  <c r="L35" i="15"/>
  <c r="K72" i="15"/>
  <c r="K94" i="15"/>
  <c r="O27" i="15"/>
  <c r="O34" i="15"/>
  <c r="K42" i="15" l="1"/>
  <c r="V98" i="15"/>
  <c r="K71" i="15"/>
  <c r="AG98" i="15"/>
  <c r="AG106" i="15" s="1"/>
  <c r="AH102" i="15"/>
  <c r="R98" i="15"/>
  <c r="AF102" i="15"/>
  <c r="X98" i="15"/>
  <c r="AI102" i="15"/>
  <c r="AE98" i="15"/>
  <c r="AE106" i="15" s="1"/>
  <c r="AA102" i="15"/>
  <c r="Y98" i="15"/>
  <c r="Y106" i="15" s="1"/>
  <c r="AB98" i="15"/>
  <c r="AB106" i="15" s="1"/>
  <c r="M9" i="15"/>
  <c r="M98" i="15" s="1"/>
  <c r="AJ102" i="15"/>
  <c r="O30" i="15"/>
  <c r="T98" i="15"/>
  <c r="K93" i="15"/>
  <c r="N58" i="15"/>
  <c r="N102" i="15" s="1"/>
  <c r="K35" i="15"/>
  <c r="V102" i="15"/>
  <c r="K10" i="15"/>
  <c r="K9" i="15" s="1"/>
  <c r="AD102" i="15"/>
  <c r="X102" i="15"/>
  <c r="Z98" i="15"/>
  <c r="Z106" i="15" s="1"/>
  <c r="K59" i="15"/>
  <c r="U98" i="15"/>
  <c r="O10" i="15"/>
  <c r="O9" i="15" s="1"/>
  <c r="O98" i="15" s="1"/>
  <c r="S98" i="15"/>
  <c r="S102" i="15"/>
  <c r="P102" i="15"/>
  <c r="L58" i="15"/>
  <c r="L98" i="15" s="1"/>
  <c r="R102" i="15"/>
  <c r="AC102" i="15"/>
  <c r="AK102" i="15" s="1"/>
  <c r="AK58" i="15"/>
  <c r="AC98" i="15"/>
  <c r="K65" i="15"/>
  <c r="K45" i="15"/>
  <c r="W98" i="15"/>
  <c r="Q98" i="15"/>
  <c r="N9" i="15"/>
  <c r="AK98" i="15" l="1"/>
  <c r="N98" i="15"/>
  <c r="L102" i="15"/>
  <c r="K58" i="15"/>
  <c r="K98" i="15" s="1"/>
  <c r="AC106" i="15"/>
  <c r="K102" i="15" l="1"/>
  <c r="M83" i="11"/>
  <c r="M82" i="11"/>
  <c r="M81" i="11"/>
  <c r="I81" i="11"/>
  <c r="M80" i="11"/>
  <c r="I80" i="11"/>
  <c r="L79" i="11"/>
  <c r="M79" i="11" s="1"/>
  <c r="J79" i="11"/>
  <c r="I79" i="11" s="1"/>
  <c r="L78" i="11"/>
  <c r="M78" i="11" s="1"/>
  <c r="J78" i="11"/>
  <c r="J77" i="11" s="1"/>
  <c r="AD77" i="11"/>
  <c r="AC77" i="11"/>
  <c r="AB77" i="11"/>
  <c r="AA77" i="11"/>
  <c r="AE77" i="11" s="1"/>
  <c r="Z77" i="11"/>
  <c r="Y77" i="11"/>
  <c r="X77" i="11"/>
  <c r="W77" i="11"/>
  <c r="R77" i="11"/>
  <c r="Q77" i="11"/>
  <c r="P77" i="11"/>
  <c r="O77" i="11"/>
  <c r="N77" i="11"/>
  <c r="K77" i="11"/>
  <c r="M76" i="11"/>
  <c r="I76" i="11"/>
  <c r="M75" i="11"/>
  <c r="I75" i="11"/>
  <c r="M74" i="11"/>
  <c r="I74" i="11"/>
  <c r="L73" i="11"/>
  <c r="M73" i="11" s="1"/>
  <c r="J73" i="11"/>
  <c r="J71" i="11" s="1"/>
  <c r="L72" i="11"/>
  <c r="M72" i="11" s="1"/>
  <c r="AD71" i="11"/>
  <c r="AC71" i="11"/>
  <c r="AB71" i="11"/>
  <c r="AA71" i="11"/>
  <c r="Z71" i="11"/>
  <c r="Y71" i="11"/>
  <c r="X71" i="11"/>
  <c r="W71" i="11"/>
  <c r="R71" i="11"/>
  <c r="Q71" i="11"/>
  <c r="P71" i="11"/>
  <c r="O71" i="11"/>
  <c r="N71" i="11"/>
  <c r="K71" i="11"/>
  <c r="M70" i="11"/>
  <c r="I70" i="11"/>
  <c r="M69" i="11"/>
  <c r="I69" i="11"/>
  <c r="L68" i="11"/>
  <c r="M68" i="11" s="1"/>
  <c r="J68" i="11"/>
  <c r="L67" i="11"/>
  <c r="M67" i="11" s="1"/>
  <c r="J67" i="11"/>
  <c r="AD66" i="11"/>
  <c r="AC66" i="11"/>
  <c r="AB66" i="11"/>
  <c r="AA66" i="11"/>
  <c r="Z66" i="11"/>
  <c r="Y66" i="11"/>
  <c r="X66" i="11"/>
  <c r="W66" i="11"/>
  <c r="R66" i="11"/>
  <c r="Q66" i="11"/>
  <c r="P66" i="11"/>
  <c r="O66" i="11"/>
  <c r="N66" i="11"/>
  <c r="K66" i="11"/>
  <c r="M65" i="11"/>
  <c r="I65" i="11"/>
  <c r="M64" i="11"/>
  <c r="I64" i="11"/>
  <c r="L63" i="11"/>
  <c r="J63" i="11"/>
  <c r="L62" i="11"/>
  <c r="I62" i="11" s="1"/>
  <c r="AD61" i="11"/>
  <c r="AC61" i="11"/>
  <c r="AB61" i="11"/>
  <c r="AA61" i="11"/>
  <c r="Z61" i="11"/>
  <c r="Y61" i="11"/>
  <c r="X61" i="11"/>
  <c r="W61" i="11"/>
  <c r="R61" i="11"/>
  <c r="Q61" i="11"/>
  <c r="P61" i="11"/>
  <c r="O61" i="11"/>
  <c r="N61" i="11"/>
  <c r="K61" i="11"/>
  <c r="L59" i="11"/>
  <c r="M59" i="11" s="1"/>
  <c r="J59" i="11"/>
  <c r="I59" i="11" s="1"/>
  <c r="L58" i="11"/>
  <c r="M58" i="11" s="1"/>
  <c r="J58" i="11"/>
  <c r="L57" i="11"/>
  <c r="M57" i="11" s="1"/>
  <c r="J57" i="11"/>
  <c r="L56" i="11"/>
  <c r="M56" i="11" s="1"/>
  <c r="L55" i="11"/>
  <c r="M55" i="11" s="1"/>
  <c r="J55" i="11"/>
  <c r="L54" i="11"/>
  <c r="M54" i="11" s="1"/>
  <c r="J54" i="11"/>
  <c r="L53" i="11"/>
  <c r="M53" i="11" s="1"/>
  <c r="L52" i="11"/>
  <c r="M52" i="11" s="1"/>
  <c r="L51" i="11"/>
  <c r="M51" i="11" s="1"/>
  <c r="J51" i="11"/>
  <c r="L50" i="11"/>
  <c r="M50" i="11" s="1"/>
  <c r="J50" i="11"/>
  <c r="L49" i="11"/>
  <c r="M49" i="11" s="1"/>
  <c r="J49" i="11"/>
  <c r="L48" i="11"/>
  <c r="I48" i="11" s="1"/>
  <c r="L47" i="11"/>
  <c r="M47" i="11" s="1"/>
  <c r="J47" i="11"/>
  <c r="L46" i="11"/>
  <c r="M46" i="11" s="1"/>
  <c r="J46" i="11"/>
  <c r="L45" i="11"/>
  <c r="M45" i="11" s="1"/>
  <c r="J45" i="11"/>
  <c r="L44" i="11"/>
  <c r="M44" i="11" s="1"/>
  <c r="L43" i="11"/>
  <c r="M43" i="11" s="1"/>
  <c r="J43" i="11"/>
  <c r="AD42" i="11"/>
  <c r="AC42" i="11"/>
  <c r="AB42" i="11"/>
  <c r="AA42" i="11"/>
  <c r="Z42" i="11"/>
  <c r="Y42" i="11"/>
  <c r="X42" i="11"/>
  <c r="W42" i="11"/>
  <c r="R42" i="11"/>
  <c r="Q42" i="11"/>
  <c r="P42" i="11"/>
  <c r="O42" i="11"/>
  <c r="N42" i="11"/>
  <c r="K42" i="11"/>
  <c r="L41" i="11"/>
  <c r="M41" i="11" s="1"/>
  <c r="J41" i="11"/>
  <c r="L40" i="11"/>
  <c r="M40" i="11" s="1"/>
  <c r="J40" i="11"/>
  <c r="L39" i="11"/>
  <c r="M39" i="11" s="1"/>
  <c r="J39" i="11"/>
  <c r="L38" i="11"/>
  <c r="M38" i="11" s="1"/>
  <c r="L37" i="11"/>
  <c r="M37" i="11" s="1"/>
  <c r="J37" i="11"/>
  <c r="AD36" i="11"/>
  <c r="AC36" i="11"/>
  <c r="AB36" i="11"/>
  <c r="AA36" i="11"/>
  <c r="Z36" i="11"/>
  <c r="Y36" i="11"/>
  <c r="X36" i="11"/>
  <c r="W36" i="11"/>
  <c r="R36" i="11"/>
  <c r="Q36" i="11"/>
  <c r="P36" i="11"/>
  <c r="O36" i="11"/>
  <c r="N36" i="11"/>
  <c r="K36" i="11"/>
  <c r="L34" i="11"/>
  <c r="K34" i="11"/>
  <c r="J34" i="11"/>
  <c r="L33" i="11"/>
  <c r="M33" i="11" s="1"/>
  <c r="J33" i="11"/>
  <c r="L32" i="11"/>
  <c r="M32" i="11" s="1"/>
  <c r="J32" i="11"/>
  <c r="L31" i="11"/>
  <c r="M31" i="11" s="1"/>
  <c r="J31" i="11"/>
  <c r="L30" i="11"/>
  <c r="M30" i="11" s="1"/>
  <c r="J30" i="11"/>
  <c r="V29" i="11"/>
  <c r="U29" i="11"/>
  <c r="T29" i="11"/>
  <c r="S29" i="11"/>
  <c r="R29" i="11"/>
  <c r="Q29" i="11"/>
  <c r="P29" i="11"/>
  <c r="O29" i="11"/>
  <c r="N29" i="11"/>
  <c r="K29" i="11"/>
  <c r="L28" i="11"/>
  <c r="M28" i="11" s="1"/>
  <c r="J28" i="11"/>
  <c r="L27" i="11"/>
  <c r="M27" i="11" s="1"/>
  <c r="J27" i="11"/>
  <c r="L26" i="11"/>
  <c r="L25" i="11"/>
  <c r="M25" i="11" s="1"/>
  <c r="J25" i="11"/>
  <c r="L24" i="11"/>
  <c r="J24" i="11"/>
  <c r="L23" i="11"/>
  <c r="M23" i="11" s="1"/>
  <c r="J23" i="11"/>
  <c r="L22" i="11"/>
  <c r="M22" i="11" s="1"/>
  <c r="L21" i="11"/>
  <c r="M21" i="11" s="1"/>
  <c r="J21" i="11"/>
  <c r="L20" i="11"/>
  <c r="M20" i="11" s="1"/>
  <c r="J20" i="11"/>
  <c r="L19" i="11"/>
  <c r="M19" i="11" s="1"/>
  <c r="J19" i="11"/>
  <c r="L18" i="11"/>
  <c r="M18" i="11" s="1"/>
  <c r="L17" i="11"/>
  <c r="M17" i="11" s="1"/>
  <c r="L16" i="11"/>
  <c r="M16" i="11" s="1"/>
  <c r="L15" i="11"/>
  <c r="M15" i="11" s="1"/>
  <c r="L14" i="11"/>
  <c r="M14" i="11" s="1"/>
  <c r="J14" i="11"/>
  <c r="L13" i="11"/>
  <c r="M13" i="11" s="1"/>
  <c r="L12" i="11"/>
  <c r="M12" i="11" s="1"/>
  <c r="K12" i="11"/>
  <c r="K9" i="11" s="1"/>
  <c r="J12" i="11"/>
  <c r="L11" i="11"/>
  <c r="J11" i="11"/>
  <c r="V9" i="11"/>
  <c r="V8" i="11" s="1"/>
  <c r="V85" i="11" s="1"/>
  <c r="U9" i="11"/>
  <c r="T9" i="11"/>
  <c r="S9" i="11"/>
  <c r="R9" i="11"/>
  <c r="Q9" i="11"/>
  <c r="P9" i="11"/>
  <c r="O9" i="11"/>
  <c r="N9" i="11"/>
  <c r="AE61" i="11" l="1"/>
  <c r="N8" i="11"/>
  <c r="T8" i="11"/>
  <c r="T85" i="11" s="1"/>
  <c r="I20" i="11"/>
  <c r="I27" i="11"/>
  <c r="I49" i="11"/>
  <c r="Q8" i="11"/>
  <c r="I46" i="11"/>
  <c r="I51" i="11"/>
  <c r="I23" i="11"/>
  <c r="I63" i="11"/>
  <c r="I61" i="11" s="1"/>
  <c r="O8" i="11"/>
  <c r="U8" i="11"/>
  <c r="U85" i="11" s="1"/>
  <c r="I54" i="11"/>
  <c r="I30" i="11"/>
  <c r="I33" i="11"/>
  <c r="L29" i="11"/>
  <c r="L36" i="11" s="1"/>
  <c r="K8" i="11"/>
  <c r="I40" i="11"/>
  <c r="K60" i="11"/>
  <c r="K35" i="11" s="1"/>
  <c r="M71" i="11"/>
  <c r="I37" i="11"/>
  <c r="AE71" i="11"/>
  <c r="I12" i="11"/>
  <c r="I31" i="11"/>
  <c r="I53" i="11"/>
  <c r="M48" i="11"/>
  <c r="I21" i="11"/>
  <c r="Q60" i="11"/>
  <c r="Q35" i="11" s="1"/>
  <c r="I32" i="11"/>
  <c r="I44" i="11"/>
  <c r="I25" i="11"/>
  <c r="I28" i="11"/>
  <c r="P8" i="11"/>
  <c r="I39" i="11"/>
  <c r="I50" i="11"/>
  <c r="I55" i="11"/>
  <c r="AA60" i="11"/>
  <c r="AA35" i="11" s="1"/>
  <c r="O60" i="11"/>
  <c r="O35" i="11" s="1"/>
  <c r="Y60" i="11"/>
  <c r="L71" i="11"/>
  <c r="L66" i="11"/>
  <c r="AE66" i="11"/>
  <c r="P60" i="11"/>
  <c r="P35" i="11" s="1"/>
  <c r="Z60" i="11"/>
  <c r="Z35" i="11" s="1"/>
  <c r="Z85" i="11" s="1"/>
  <c r="Y35" i="11"/>
  <c r="Y85" i="11" s="1"/>
  <c r="J61" i="11"/>
  <c r="AE42" i="11"/>
  <c r="I47" i="11"/>
  <c r="L42" i="11"/>
  <c r="M42" i="11" s="1"/>
  <c r="I43" i="11"/>
  <c r="AE36" i="11"/>
  <c r="I11" i="11"/>
  <c r="I14" i="11"/>
  <c r="M11" i="11"/>
  <c r="I41" i="11"/>
  <c r="I56" i="11"/>
  <c r="R60" i="11"/>
  <c r="R35" i="11" s="1"/>
  <c r="AB60" i="11"/>
  <c r="AB35" i="11" s="1"/>
  <c r="AB85" i="11" s="1"/>
  <c r="J66" i="11"/>
  <c r="I73" i="11"/>
  <c r="I78" i="11"/>
  <c r="I77" i="11" s="1"/>
  <c r="R8" i="11"/>
  <c r="I34" i="11"/>
  <c r="I45" i="11"/>
  <c r="W60" i="11"/>
  <c r="W35" i="11" s="1"/>
  <c r="W85" i="11" s="1"/>
  <c r="AC60" i="11"/>
  <c r="AC35" i="11" s="1"/>
  <c r="AC85" i="11" s="1"/>
  <c r="M77" i="11"/>
  <c r="J9" i="11"/>
  <c r="S8" i="11"/>
  <c r="S85" i="11" s="1"/>
  <c r="M34" i="11"/>
  <c r="I52" i="11"/>
  <c r="I57" i="11"/>
  <c r="N60" i="11"/>
  <c r="N35" i="11" s="1"/>
  <c r="N85" i="11" s="1"/>
  <c r="X60" i="11"/>
  <c r="X35" i="11" s="1"/>
  <c r="X85" i="11" s="1"/>
  <c r="AD60" i="11"/>
  <c r="AD35" i="11" s="1"/>
  <c r="AD85" i="11" s="1"/>
  <c r="I24" i="11"/>
  <c r="I72" i="11"/>
  <c r="I16" i="11"/>
  <c r="J36" i="11"/>
  <c r="J42" i="11"/>
  <c r="L61" i="11"/>
  <c r="I68" i="11"/>
  <c r="M29" i="11"/>
  <c r="M36" i="11"/>
  <c r="M66" i="11"/>
  <c r="M24" i="11"/>
  <c r="L9" i="11"/>
  <c r="L8" i="11" s="1"/>
  <c r="I19" i="11"/>
  <c r="J29" i="11"/>
  <c r="I58" i="11"/>
  <c r="I67" i="11"/>
  <c r="I17" i="11"/>
  <c r="I38" i="11"/>
  <c r="M62" i="11"/>
  <c r="M61" i="11" s="1"/>
  <c r="L77" i="11"/>
  <c r="Q85" i="11" l="1"/>
  <c r="K85" i="11"/>
  <c r="O85" i="11"/>
  <c r="M9" i="11"/>
  <c r="M8" i="11" s="1"/>
  <c r="P85" i="11"/>
  <c r="I29" i="11"/>
  <c r="L60" i="11"/>
  <c r="L35" i="11" s="1"/>
  <c r="L85" i="11" s="1"/>
  <c r="J60" i="11"/>
  <c r="J35" i="11" s="1"/>
  <c r="I66" i="11"/>
  <c r="R85" i="11"/>
  <c r="AE60" i="11"/>
  <c r="I36" i="11"/>
  <c r="AA85" i="11"/>
  <c r="AE35" i="11"/>
  <c r="J8" i="11"/>
  <c r="I9" i="11"/>
  <c r="I71" i="11"/>
  <c r="I42" i="11"/>
  <c r="I8" i="11" l="1"/>
  <c r="M60" i="11"/>
  <c r="M35" i="11" s="1"/>
  <c r="J85" i="11"/>
  <c r="I60" i="11"/>
  <c r="I35" i="11" s="1"/>
  <c r="M85" i="11"/>
  <c r="I85" i="11" l="1"/>
  <c r="AI36" i="10"/>
  <c r="AI37" i="10"/>
  <c r="AI38" i="10"/>
  <c r="AI39" i="10"/>
  <c r="AI40" i="10"/>
  <c r="AI41" i="10"/>
  <c r="AI42" i="10"/>
  <c r="AI44" i="10"/>
  <c r="AI45" i="10"/>
  <c r="AI46" i="10"/>
  <c r="AI47" i="10"/>
  <c r="AI48" i="10"/>
  <c r="AI49" i="10"/>
  <c r="AI50" i="10"/>
  <c r="AI51" i="10"/>
  <c r="AI52" i="10"/>
  <c r="AI55" i="10"/>
  <c r="AI56" i="10"/>
  <c r="AI57" i="10"/>
  <c r="AI58" i="10"/>
  <c r="AI59" i="10"/>
  <c r="AI60" i="10"/>
  <c r="AI61" i="10"/>
  <c r="AI63" i="10"/>
  <c r="AI64" i="10"/>
  <c r="AI65" i="10"/>
  <c r="AI66" i="10"/>
  <c r="AI67" i="10"/>
  <c r="AI68" i="10"/>
  <c r="AI69" i="10"/>
  <c r="AI71" i="10"/>
  <c r="AI72" i="10"/>
  <c r="AI73" i="10"/>
  <c r="AI74" i="10"/>
  <c r="AE74" i="10"/>
  <c r="AD74" i="10"/>
  <c r="AE73" i="10"/>
  <c r="AD73" i="10"/>
  <c r="AF73" i="10" s="1"/>
  <c r="I73" i="10"/>
  <c r="AE72" i="10"/>
  <c r="AD72" i="10"/>
  <c r="I72" i="10"/>
  <c r="AD71" i="10"/>
  <c r="AF71" i="10" s="1"/>
  <c r="O71" i="10"/>
  <c r="I71" i="10" s="1"/>
  <c r="AC70" i="10"/>
  <c r="AB70" i="10"/>
  <c r="AA70" i="10"/>
  <c r="Z70" i="10"/>
  <c r="Y70" i="10"/>
  <c r="X70" i="10"/>
  <c r="W70" i="10"/>
  <c r="V70" i="10"/>
  <c r="Q70" i="10"/>
  <c r="P70" i="10"/>
  <c r="N70" i="10"/>
  <c r="M70" i="10"/>
  <c r="L70" i="10"/>
  <c r="K70" i="10"/>
  <c r="J70" i="10"/>
  <c r="AF69" i="10"/>
  <c r="I69" i="10"/>
  <c r="AE68" i="10"/>
  <c r="AD68" i="10"/>
  <c r="I68" i="10"/>
  <c r="AE67" i="10"/>
  <c r="AD67" i="10"/>
  <c r="I67" i="10"/>
  <c r="AE66" i="10"/>
  <c r="AD66" i="10"/>
  <c r="O66" i="10"/>
  <c r="I66" i="10" s="1"/>
  <c r="AE65" i="10"/>
  <c r="AD65" i="10"/>
  <c r="O65" i="10"/>
  <c r="I65" i="10" s="1"/>
  <c r="AE64" i="10"/>
  <c r="AD64" i="10"/>
  <c r="O64" i="10"/>
  <c r="AE63" i="10"/>
  <c r="AD63" i="10"/>
  <c r="O63" i="10"/>
  <c r="I63" i="10" s="1"/>
  <c r="AC62" i="10"/>
  <c r="AB62" i="10"/>
  <c r="AA62" i="10"/>
  <c r="Z62" i="10"/>
  <c r="AI62" i="10" s="1"/>
  <c r="Y62" i="10"/>
  <c r="X62" i="10"/>
  <c r="W62" i="10"/>
  <c r="V62" i="10"/>
  <c r="Q62" i="10"/>
  <c r="P62" i="10"/>
  <c r="N62" i="10"/>
  <c r="M62" i="10"/>
  <c r="L62" i="10"/>
  <c r="K62" i="10"/>
  <c r="J62" i="10"/>
  <c r="AF61" i="10"/>
  <c r="I61" i="10"/>
  <c r="AF60" i="10"/>
  <c r="I60" i="10"/>
  <c r="AF59" i="10"/>
  <c r="I59" i="10"/>
  <c r="AE58" i="10"/>
  <c r="AD58" i="10"/>
  <c r="O58" i="10"/>
  <c r="I58" i="10" s="1"/>
  <c r="AD57" i="10"/>
  <c r="AF57" i="10" s="1"/>
  <c r="O57" i="10"/>
  <c r="I57" i="10" s="1"/>
  <c r="AE56" i="10"/>
  <c r="AD56" i="10"/>
  <c r="O56" i="10"/>
  <c r="I56" i="10" s="1"/>
  <c r="AE55" i="10"/>
  <c r="AD55" i="10"/>
  <c r="O55" i="10"/>
  <c r="I55" i="10" s="1"/>
  <c r="AC54" i="10"/>
  <c r="AB54" i="10"/>
  <c r="AB53" i="10" s="1"/>
  <c r="AA54" i="10"/>
  <c r="Z54" i="10"/>
  <c r="Y54" i="10"/>
  <c r="X54" i="10"/>
  <c r="W54" i="10"/>
  <c r="V54" i="10"/>
  <c r="V53" i="10" s="1"/>
  <c r="Q54" i="10"/>
  <c r="P54" i="10"/>
  <c r="N54" i="10"/>
  <c r="M54" i="10"/>
  <c r="L54" i="10"/>
  <c r="K54" i="10"/>
  <c r="K53" i="10" s="1"/>
  <c r="J54" i="10"/>
  <c r="AE52" i="10"/>
  <c r="AD52" i="10"/>
  <c r="O52" i="10"/>
  <c r="I52" i="10" s="1"/>
  <c r="AE51" i="10"/>
  <c r="AD51" i="10"/>
  <c r="O51" i="10"/>
  <c r="I51" i="10" s="1"/>
  <c r="AE50" i="10"/>
  <c r="AD50" i="10"/>
  <c r="O50" i="10"/>
  <c r="I50" i="10" s="1"/>
  <c r="AE49" i="10"/>
  <c r="AD49" i="10"/>
  <c r="O49" i="10"/>
  <c r="I49" i="10" s="1"/>
  <c r="AE48" i="10"/>
  <c r="AD48" i="10"/>
  <c r="O48" i="10"/>
  <c r="I48" i="10" s="1"/>
  <c r="AE47" i="10"/>
  <c r="AD47" i="10"/>
  <c r="O47" i="10"/>
  <c r="I47" i="10" s="1"/>
  <c r="AE46" i="10"/>
  <c r="AD46" i="10"/>
  <c r="O46" i="10"/>
  <c r="I46" i="10" s="1"/>
  <c r="AE45" i="10"/>
  <c r="AD45" i="10"/>
  <c r="O45" i="10"/>
  <c r="I45" i="10" s="1"/>
  <c r="AE44" i="10"/>
  <c r="AD44" i="10"/>
  <c r="O44" i="10"/>
  <c r="I44" i="10" s="1"/>
  <c r="AC43" i="10"/>
  <c r="AB43" i="10"/>
  <c r="AA43" i="10"/>
  <c r="Z43" i="10"/>
  <c r="Y43" i="10"/>
  <c r="X43" i="10"/>
  <c r="W43" i="10"/>
  <c r="V43" i="10"/>
  <c r="Q43" i="10"/>
  <c r="P43" i="10"/>
  <c r="N43" i="10"/>
  <c r="M43" i="10"/>
  <c r="L43" i="10"/>
  <c r="K43" i="10"/>
  <c r="J43" i="10"/>
  <c r="AE42" i="10"/>
  <c r="AD42" i="10"/>
  <c r="O42" i="10"/>
  <c r="I42" i="10" s="1"/>
  <c r="AE41" i="10"/>
  <c r="AD41" i="10"/>
  <c r="O41" i="10"/>
  <c r="I41" i="10" s="1"/>
  <c r="AE40" i="10"/>
  <c r="AD40" i="10"/>
  <c r="O40" i="10"/>
  <c r="I40" i="10" s="1"/>
  <c r="AE39" i="10"/>
  <c r="AD39" i="10"/>
  <c r="O39" i="10"/>
  <c r="I39" i="10" s="1"/>
  <c r="AE38" i="10"/>
  <c r="AD38" i="10"/>
  <c r="O38" i="10"/>
  <c r="I38" i="10" s="1"/>
  <c r="AE37" i="10"/>
  <c r="AD37" i="10"/>
  <c r="O37" i="10"/>
  <c r="I37" i="10" s="1"/>
  <c r="AE36" i="10"/>
  <c r="AD36" i="10"/>
  <c r="O36" i="10"/>
  <c r="I36" i="10" s="1"/>
  <c r="AC35" i="10"/>
  <c r="AB35" i="10"/>
  <c r="AA35" i="10"/>
  <c r="Z35" i="10"/>
  <c r="Y35" i="10"/>
  <c r="X35" i="10"/>
  <c r="W35" i="10"/>
  <c r="V35" i="10"/>
  <c r="Q35" i="10"/>
  <c r="P35" i="10"/>
  <c r="N35" i="10"/>
  <c r="M35" i="10"/>
  <c r="L35" i="10"/>
  <c r="K35" i="10"/>
  <c r="J35" i="10"/>
  <c r="AG34" i="10"/>
  <c r="O33" i="10"/>
  <c r="K33" i="10"/>
  <c r="J33" i="10"/>
  <c r="K32" i="10"/>
  <c r="I32" i="10" s="1"/>
  <c r="J32" i="10"/>
  <c r="K31" i="10"/>
  <c r="I31" i="10" s="1"/>
  <c r="J31" i="10"/>
  <c r="K30" i="10"/>
  <c r="I30" i="10" s="1"/>
  <c r="J30" i="10"/>
  <c r="T29" i="10"/>
  <c r="R29" i="10"/>
  <c r="L29" i="10"/>
  <c r="J29" i="10" s="1"/>
  <c r="K28" i="10"/>
  <c r="I28" i="10" s="1"/>
  <c r="J28" i="10"/>
  <c r="K27" i="10"/>
  <c r="I27" i="10" s="1"/>
  <c r="J27" i="10"/>
  <c r="K25" i="10"/>
  <c r="I25" i="10" s="1"/>
  <c r="J25" i="10"/>
  <c r="K24" i="10"/>
  <c r="I24" i="10" s="1"/>
  <c r="J24" i="10"/>
  <c r="K23" i="10"/>
  <c r="I23" i="10" s="1"/>
  <c r="J23" i="10"/>
  <c r="K21" i="10"/>
  <c r="I21" i="10" s="1"/>
  <c r="J21" i="10"/>
  <c r="K20" i="10"/>
  <c r="I20" i="10" s="1"/>
  <c r="J20" i="10"/>
  <c r="K19" i="10"/>
  <c r="I19" i="10" s="1"/>
  <c r="J19" i="10"/>
  <c r="K17" i="10"/>
  <c r="I17" i="10" s="1"/>
  <c r="J17" i="10"/>
  <c r="K16" i="10"/>
  <c r="I16" i="10" s="1"/>
  <c r="J16" i="10"/>
  <c r="K14" i="10"/>
  <c r="I14" i="10" s="1"/>
  <c r="J14" i="10"/>
  <c r="K12" i="10"/>
  <c r="I12" i="10" s="1"/>
  <c r="J12" i="10"/>
  <c r="K11" i="10"/>
  <c r="J11" i="10"/>
  <c r="U9" i="10"/>
  <c r="U8" i="10" s="1"/>
  <c r="U75" i="10" s="1"/>
  <c r="T9" i="10"/>
  <c r="S9" i="10"/>
  <c r="S8" i="10" s="1"/>
  <c r="S75" i="10" s="1"/>
  <c r="R9" i="10"/>
  <c r="Q9" i="10"/>
  <c r="Q8" i="10" s="1"/>
  <c r="P9" i="10"/>
  <c r="P8" i="10" s="1"/>
  <c r="O9" i="10"/>
  <c r="O8" i="10" s="1"/>
  <c r="N9" i="10"/>
  <c r="N8" i="10" s="1"/>
  <c r="M9" i="10"/>
  <c r="L9" i="10"/>
  <c r="J9" i="10"/>
  <c r="AF67" i="10" l="1"/>
  <c r="AI70" i="10"/>
  <c r="AF74" i="10"/>
  <c r="AF56" i="10"/>
  <c r="AF42" i="10"/>
  <c r="R8" i="10"/>
  <c r="R75" i="10" s="1"/>
  <c r="AF46" i="10"/>
  <c r="AI35" i="10"/>
  <c r="AF52" i="10"/>
  <c r="AI43" i="10"/>
  <c r="AF39" i="10"/>
  <c r="AF45" i="10"/>
  <c r="AF51" i="10"/>
  <c r="J53" i="10"/>
  <c r="J34" i="10" s="1"/>
  <c r="AF38" i="10"/>
  <c r="M8" i="10"/>
  <c r="K29" i="10"/>
  <c r="I29" i="10" s="1"/>
  <c r="Z53" i="10"/>
  <c r="AI53" i="10" s="1"/>
  <c r="P53" i="10"/>
  <c r="P34" i="10" s="1"/>
  <c r="P75" i="10" s="1"/>
  <c r="AI54" i="10"/>
  <c r="I70" i="10"/>
  <c r="AF36" i="10"/>
  <c r="AF63" i="10"/>
  <c r="AD35" i="10"/>
  <c r="AF37" i="10"/>
  <c r="AE62" i="10"/>
  <c r="AD62" i="10"/>
  <c r="AF47" i="10"/>
  <c r="AF58" i="10"/>
  <c r="AF66" i="10"/>
  <c r="AF68" i="10"/>
  <c r="AF64" i="10"/>
  <c r="K34" i="10"/>
  <c r="L53" i="10"/>
  <c r="L34" i="10" s="1"/>
  <c r="AC53" i="10"/>
  <c r="AC34" i="10" s="1"/>
  <c r="AC75" i="10" s="1"/>
  <c r="AE70" i="10"/>
  <c r="M53" i="10"/>
  <c r="M34" i="10" s="1"/>
  <c r="AF72" i="10"/>
  <c r="AF55" i="10"/>
  <c r="AF50" i="10"/>
  <c r="AF48" i="10"/>
  <c r="AE43" i="10"/>
  <c r="AF41" i="10"/>
  <c r="J8" i="10"/>
  <c r="I33" i="10"/>
  <c r="AB34" i="10"/>
  <c r="AB75" i="10" s="1"/>
  <c r="AF44" i="10"/>
  <c r="W53" i="10"/>
  <c r="W34" i="10" s="1"/>
  <c r="W75" i="10" s="1"/>
  <c r="AF49" i="10"/>
  <c r="X53" i="10"/>
  <c r="X34" i="10" s="1"/>
  <c r="X75" i="10" s="1"/>
  <c r="N53" i="10"/>
  <c r="N34" i="10" s="1"/>
  <c r="N75" i="10" s="1"/>
  <c r="O54" i="10"/>
  <c r="O35" i="10"/>
  <c r="T8" i="10"/>
  <c r="T75" i="10" s="1"/>
  <c r="AD43" i="10"/>
  <c r="Q53" i="10"/>
  <c r="Q34" i="10" s="1"/>
  <c r="Q75" i="10" s="1"/>
  <c r="AA53" i="10"/>
  <c r="AA34" i="10" s="1"/>
  <c r="AA75" i="10" s="1"/>
  <c r="O62" i="10"/>
  <c r="AF65" i="10"/>
  <c r="O70" i="10"/>
  <c r="K9" i="10"/>
  <c r="K8" i="10" s="1"/>
  <c r="AF40" i="10"/>
  <c r="AE54" i="10"/>
  <c r="O43" i="10"/>
  <c r="AD70" i="10"/>
  <c r="I54" i="10"/>
  <c r="I35" i="10"/>
  <c r="I43" i="10"/>
  <c r="I11" i="10"/>
  <c r="I9" i="10" s="1"/>
  <c r="V34" i="10"/>
  <c r="Y53" i="10"/>
  <c r="Y34" i="10" s="1"/>
  <c r="I64" i="10"/>
  <c r="I62" i="10" s="1"/>
  <c r="AE35" i="10"/>
  <c r="AD54" i="10"/>
  <c r="AF54" i="10" l="1"/>
  <c r="L8" i="10"/>
  <c r="L75" i="10" s="1"/>
  <c r="M75" i="10"/>
  <c r="J75" i="10"/>
  <c r="AF70" i="10"/>
  <c r="Z34" i="10"/>
  <c r="AI34" i="10" s="1"/>
  <c r="AF62" i="10"/>
  <c r="I8" i="10"/>
  <c r="K75" i="10"/>
  <c r="AE53" i="10"/>
  <c r="AD53" i="10"/>
  <c r="AD5" i="10" s="1"/>
  <c r="AF53" i="10"/>
  <c r="AF43" i="10"/>
  <c r="O53" i="10"/>
  <c r="O34" i="10" s="1"/>
  <c r="O75" i="10" s="1"/>
  <c r="Y75" i="10"/>
  <c r="AE75" i="10" s="1"/>
  <c r="AE34" i="10"/>
  <c r="I53" i="10"/>
  <c r="I34" i="10" s="1"/>
  <c r="V75" i="10"/>
  <c r="AD34" i="10" l="1"/>
  <c r="AH34" i="10" s="1"/>
  <c r="I75" i="10"/>
  <c r="Z75" i="10"/>
  <c r="AI75" i="10" s="1"/>
  <c r="AD75" i="10" l="1"/>
  <c r="AF75" i="10" s="1"/>
  <c r="AF34" i="10"/>
  <c r="AF74" i="28"/>
  <c r="AE74" i="28"/>
  <c r="AF73" i="28"/>
  <c r="AE73" i="28"/>
  <c r="I73" i="28"/>
  <c r="AF72" i="28"/>
  <c r="AE72" i="28"/>
  <c r="I72" i="28"/>
  <c r="AE71" i="28"/>
  <c r="AG71" i="28" s="1"/>
  <c r="P71" i="28"/>
  <c r="P70" i="28" s="1"/>
  <c r="K71" i="28"/>
  <c r="L71" i="28" s="1"/>
  <c r="AD70" i="28"/>
  <c r="AC70" i="28"/>
  <c r="AB70" i="28"/>
  <c r="AA70" i="28"/>
  <c r="Z70" i="28"/>
  <c r="Y70" i="28"/>
  <c r="X70" i="28"/>
  <c r="W70" i="28"/>
  <c r="R70" i="28"/>
  <c r="Q70" i="28"/>
  <c r="O70" i="28"/>
  <c r="N70" i="28"/>
  <c r="M70" i="28"/>
  <c r="J70" i="28"/>
  <c r="AG69" i="28"/>
  <c r="I69" i="28"/>
  <c r="AF68" i="28"/>
  <c r="AE68" i="28"/>
  <c r="AG68" i="28" s="1"/>
  <c r="I68" i="28"/>
  <c r="AF67" i="28"/>
  <c r="AE67" i="28"/>
  <c r="I67" i="28"/>
  <c r="AF66" i="28"/>
  <c r="AE66" i="28"/>
  <c r="P66" i="28"/>
  <c r="K66" i="28"/>
  <c r="L66" i="28" s="1"/>
  <c r="AF65" i="28"/>
  <c r="AE65" i="28"/>
  <c r="P65" i="28"/>
  <c r="K65" i="28"/>
  <c r="L65" i="28" s="1"/>
  <c r="I65" i="28" s="1"/>
  <c r="AF64" i="28"/>
  <c r="AE64" i="28"/>
  <c r="P64" i="28"/>
  <c r="K64" i="28"/>
  <c r="L64" i="28" s="1"/>
  <c r="AF63" i="28"/>
  <c r="AE63" i="28"/>
  <c r="P63" i="28"/>
  <c r="K63" i="28"/>
  <c r="L63" i="28" s="1"/>
  <c r="AD62" i="28"/>
  <c r="AC62" i="28"/>
  <c r="AB62" i="28"/>
  <c r="AA62" i="28"/>
  <c r="Z62" i="28"/>
  <c r="Y62" i="28"/>
  <c r="X62" i="28"/>
  <c r="W62" i="28"/>
  <c r="R62" i="28"/>
  <c r="Q62" i="28"/>
  <c r="O62" i="28"/>
  <c r="N62" i="28"/>
  <c r="M62" i="28"/>
  <c r="J62" i="28"/>
  <c r="AG61" i="28"/>
  <c r="I61" i="28"/>
  <c r="AG60" i="28"/>
  <c r="I60" i="28"/>
  <c r="AG59" i="28"/>
  <c r="I59" i="28"/>
  <c r="AF58" i="28"/>
  <c r="AE58" i="28"/>
  <c r="P58" i="28"/>
  <c r="K58" i="28"/>
  <c r="L58" i="28" s="1"/>
  <c r="AE57" i="28"/>
  <c r="AG57" i="28" s="1"/>
  <c r="P57" i="28"/>
  <c r="K57" i="28"/>
  <c r="L57" i="28" s="1"/>
  <c r="AF56" i="28"/>
  <c r="AE56" i="28"/>
  <c r="P56" i="28"/>
  <c r="K56" i="28"/>
  <c r="L56" i="28" s="1"/>
  <c r="AF55" i="28"/>
  <c r="AE55" i="28"/>
  <c r="P55" i="28"/>
  <c r="K55" i="28"/>
  <c r="L55" i="28" s="1"/>
  <c r="AD54" i="28"/>
  <c r="AC54" i="28"/>
  <c r="AB54" i="28"/>
  <c r="AA54" i="28"/>
  <c r="Z54" i="28"/>
  <c r="Y54" i="28"/>
  <c r="X54" i="28"/>
  <c r="W54" i="28"/>
  <c r="R54" i="28"/>
  <c r="R53" i="28" s="1"/>
  <c r="Q54" i="28"/>
  <c r="O54" i="28"/>
  <c r="N54" i="28"/>
  <c r="M54" i="28"/>
  <c r="J54" i="28"/>
  <c r="AF52" i="28"/>
  <c r="AE52" i="28"/>
  <c r="P52" i="28"/>
  <c r="K52" i="28"/>
  <c r="L52" i="28" s="1"/>
  <c r="AF51" i="28"/>
  <c r="AE51" i="28"/>
  <c r="P51" i="28"/>
  <c r="K51" i="28"/>
  <c r="L51" i="28" s="1"/>
  <c r="AF50" i="28"/>
  <c r="AE50" i="28"/>
  <c r="P50" i="28"/>
  <c r="K50" i="28"/>
  <c r="L50" i="28" s="1"/>
  <c r="AF49" i="28"/>
  <c r="AE49" i="28"/>
  <c r="P49" i="28"/>
  <c r="K49" i="28"/>
  <c r="L49" i="28" s="1"/>
  <c r="AF48" i="28"/>
  <c r="AE48" i="28"/>
  <c r="K48" i="28"/>
  <c r="L48" i="28" s="1"/>
  <c r="I48" i="28" s="1"/>
  <c r="AF47" i="28"/>
  <c r="AE47" i="28"/>
  <c r="K47" i="28"/>
  <c r="L47" i="28" s="1"/>
  <c r="I47" i="28" s="1"/>
  <c r="AF46" i="28"/>
  <c r="AE46" i="28"/>
  <c r="P46" i="28"/>
  <c r="K46" i="28"/>
  <c r="L46" i="28" s="1"/>
  <c r="AF45" i="28"/>
  <c r="AE45" i="28"/>
  <c r="K45" i="28"/>
  <c r="L45" i="28" s="1"/>
  <c r="I45" i="28" s="1"/>
  <c r="AF44" i="28"/>
  <c r="AE44" i="28"/>
  <c r="P44" i="28"/>
  <c r="K44" i="28"/>
  <c r="L44" i="28" s="1"/>
  <c r="AD43" i="28"/>
  <c r="AC43" i="28"/>
  <c r="AB43" i="28"/>
  <c r="AA43" i="28"/>
  <c r="Z43" i="28"/>
  <c r="Y43" i="28"/>
  <c r="X43" i="28"/>
  <c r="W43" i="28"/>
  <c r="R43" i="28"/>
  <c r="Q43" i="28"/>
  <c r="O43" i="28"/>
  <c r="N43" i="28"/>
  <c r="M43" i="28"/>
  <c r="J43" i="28"/>
  <c r="AF42" i="28"/>
  <c r="AE42" i="28"/>
  <c r="P42" i="28"/>
  <c r="K42" i="28"/>
  <c r="L42" i="28" s="1"/>
  <c r="AF41" i="28"/>
  <c r="AE41" i="28"/>
  <c r="P41" i="28"/>
  <c r="K41" i="28"/>
  <c r="L41" i="28" s="1"/>
  <c r="AF40" i="28"/>
  <c r="AE40" i="28"/>
  <c r="P40" i="28"/>
  <c r="K40" i="28"/>
  <c r="L40" i="28" s="1"/>
  <c r="AF39" i="28"/>
  <c r="AE39" i="28"/>
  <c r="P39" i="28"/>
  <c r="K39" i="28"/>
  <c r="L39" i="28" s="1"/>
  <c r="AF38" i="28"/>
  <c r="AE38" i="28"/>
  <c r="P38" i="28"/>
  <c r="K38" i="28"/>
  <c r="L38" i="28" s="1"/>
  <c r="AF37" i="28"/>
  <c r="AE37" i="28"/>
  <c r="K37" i="28"/>
  <c r="L37" i="28" s="1"/>
  <c r="I37" i="28" s="1"/>
  <c r="AF36" i="28"/>
  <c r="AE36" i="28"/>
  <c r="P36" i="28"/>
  <c r="K36" i="28"/>
  <c r="L36" i="28" s="1"/>
  <c r="AD35" i="28"/>
  <c r="AC35" i="28"/>
  <c r="AB35" i="28"/>
  <c r="AA35" i="28"/>
  <c r="Z35" i="28"/>
  <c r="Y35" i="28"/>
  <c r="X35" i="28"/>
  <c r="W35" i="28"/>
  <c r="R35" i="28"/>
  <c r="Q35" i="28"/>
  <c r="O35" i="28"/>
  <c r="N35" i="28"/>
  <c r="M35" i="28"/>
  <c r="J35" i="28"/>
  <c r="AH34" i="28"/>
  <c r="P33" i="28"/>
  <c r="L33" i="28"/>
  <c r="J33" i="28"/>
  <c r="L32" i="28"/>
  <c r="I32" i="28" s="1"/>
  <c r="K32" i="28"/>
  <c r="J32" i="28"/>
  <c r="L31" i="28"/>
  <c r="I31" i="28" s="1"/>
  <c r="K31" i="28"/>
  <c r="J31" i="28"/>
  <c r="L30" i="28"/>
  <c r="I30" i="28" s="1"/>
  <c r="K30" i="28"/>
  <c r="J30" i="28"/>
  <c r="U29" i="28"/>
  <c r="S29" i="28"/>
  <c r="M29" i="28"/>
  <c r="J29" i="28" s="1"/>
  <c r="L28" i="28"/>
  <c r="I28" i="28" s="1"/>
  <c r="K28" i="28"/>
  <c r="J28" i="28"/>
  <c r="L27" i="28"/>
  <c r="I27" i="28" s="1"/>
  <c r="K27" i="28"/>
  <c r="J27" i="28"/>
  <c r="L25" i="28"/>
  <c r="I25" i="28" s="1"/>
  <c r="K25" i="28"/>
  <c r="J25" i="28"/>
  <c r="L24" i="28"/>
  <c r="I24" i="28" s="1"/>
  <c r="K24" i="28"/>
  <c r="J24" i="28"/>
  <c r="L23" i="28"/>
  <c r="I23" i="28" s="1"/>
  <c r="K23" i="28"/>
  <c r="J23" i="28"/>
  <c r="L21" i="28"/>
  <c r="I21" i="28" s="1"/>
  <c r="K21" i="28"/>
  <c r="J21" i="28"/>
  <c r="L20" i="28"/>
  <c r="I20" i="28" s="1"/>
  <c r="K20" i="28"/>
  <c r="J20" i="28"/>
  <c r="L19" i="28"/>
  <c r="I19" i="28" s="1"/>
  <c r="K19" i="28"/>
  <c r="J19" i="28"/>
  <c r="L17" i="28"/>
  <c r="I17" i="28" s="1"/>
  <c r="K17" i="28"/>
  <c r="J17" i="28"/>
  <c r="L16" i="28"/>
  <c r="I16" i="28" s="1"/>
  <c r="K16" i="28"/>
  <c r="J16" i="28"/>
  <c r="L14" i="28"/>
  <c r="I14" i="28" s="1"/>
  <c r="K14" i="28"/>
  <c r="J14" i="28"/>
  <c r="L12" i="28"/>
  <c r="I12" i="28" s="1"/>
  <c r="K12" i="28"/>
  <c r="J12" i="28"/>
  <c r="L11" i="28"/>
  <c r="I11" i="28" s="1"/>
  <c r="K11" i="28"/>
  <c r="J11" i="28"/>
  <c r="V9" i="28"/>
  <c r="V8" i="28" s="1"/>
  <c r="V75" i="28" s="1"/>
  <c r="U9" i="28"/>
  <c r="T9" i="28"/>
  <c r="T8" i="28" s="1"/>
  <c r="T75" i="28" s="1"/>
  <c r="S9" i="28"/>
  <c r="R9" i="28"/>
  <c r="R8" i="28" s="1"/>
  <c r="Q9" i="28"/>
  <c r="Q8" i="28" s="1"/>
  <c r="P9" i="28"/>
  <c r="P8" i="28" s="1"/>
  <c r="O9" i="28"/>
  <c r="O8" i="28" s="1"/>
  <c r="N9" i="28"/>
  <c r="M9" i="28"/>
  <c r="K9" i="28"/>
  <c r="K8" i="28" s="1"/>
  <c r="J9" i="28"/>
  <c r="AG58" i="28" l="1"/>
  <c r="AB53" i="28"/>
  <c r="AG48" i="28"/>
  <c r="I50" i="28"/>
  <c r="AG74" i="28"/>
  <c r="N53" i="28"/>
  <c r="N34" i="28" s="1"/>
  <c r="Y53" i="28"/>
  <c r="Y34" i="28" s="1"/>
  <c r="Y75" i="28" s="1"/>
  <c r="AG66" i="28"/>
  <c r="AG45" i="28"/>
  <c r="I64" i="28"/>
  <c r="AG51" i="28"/>
  <c r="I49" i="28"/>
  <c r="P43" i="28"/>
  <c r="U8" i="28"/>
  <c r="U75" i="28" s="1"/>
  <c r="I41" i="28"/>
  <c r="I46" i="28"/>
  <c r="AG49" i="28"/>
  <c r="I51" i="28"/>
  <c r="AG55" i="28"/>
  <c r="I57" i="28"/>
  <c r="AG73" i="28"/>
  <c r="J53" i="28"/>
  <c r="J34" i="28" s="1"/>
  <c r="W53" i="28"/>
  <c r="W34" i="28" s="1"/>
  <c r="W75" i="28" s="1"/>
  <c r="AC53" i="28"/>
  <c r="AC34" i="28" s="1"/>
  <c r="AC75" i="28" s="1"/>
  <c r="I52" i="28"/>
  <c r="AG41" i="28"/>
  <c r="Q53" i="28"/>
  <c r="Q34" i="28" s="1"/>
  <c r="Q75" i="28" s="1"/>
  <c r="AA53" i="28"/>
  <c r="AA34" i="28" s="1"/>
  <c r="AA75" i="28" s="1"/>
  <c r="AG36" i="28"/>
  <c r="O53" i="28"/>
  <c r="O34" i="28" s="1"/>
  <c r="O75" i="28" s="1"/>
  <c r="K35" i="28"/>
  <c r="K34" i="28" s="1"/>
  <c r="AF43" i="28"/>
  <c r="S8" i="28"/>
  <c r="S75" i="28" s="1"/>
  <c r="AG37" i="28"/>
  <c r="AG38" i="28"/>
  <c r="I39" i="28"/>
  <c r="AG40" i="28"/>
  <c r="I56" i="28"/>
  <c r="I33" i="28"/>
  <c r="AG39" i="28"/>
  <c r="I44" i="28"/>
  <c r="AG47" i="28"/>
  <c r="P54" i="28"/>
  <c r="I58" i="28"/>
  <c r="I66" i="28"/>
  <c r="AG72" i="28"/>
  <c r="I38" i="28"/>
  <c r="M53" i="28"/>
  <c r="M34" i="28" s="1"/>
  <c r="X53" i="28"/>
  <c r="X34" i="28" s="1"/>
  <c r="X75" i="28" s="1"/>
  <c r="AD53" i="28"/>
  <c r="AD34" i="28" s="1"/>
  <c r="AD75" i="28" s="1"/>
  <c r="P62" i="28"/>
  <c r="AG67" i="28"/>
  <c r="I40" i="28"/>
  <c r="N8" i="28"/>
  <c r="AF35" i="28"/>
  <c r="AG50" i="28"/>
  <c r="AE62" i="28"/>
  <c r="L29" i="28"/>
  <c r="I29" i="28" s="1"/>
  <c r="AE43" i="28"/>
  <c r="AF62" i="28"/>
  <c r="AG65" i="28"/>
  <c r="R34" i="28"/>
  <c r="R75" i="28" s="1"/>
  <c r="AB34" i="28"/>
  <c r="AB75" i="28" s="1"/>
  <c r="I42" i="28"/>
  <c r="AG46" i="28"/>
  <c r="AG52" i="28"/>
  <c r="AF54" i="28"/>
  <c r="AG56" i="28"/>
  <c r="AG64" i="28"/>
  <c r="AF70" i="28"/>
  <c r="AG63" i="28"/>
  <c r="J8" i="28"/>
  <c r="AG42" i="28"/>
  <c r="L9" i="28"/>
  <c r="L8" i="28" s="1"/>
  <c r="P35" i="28"/>
  <c r="AE70" i="28"/>
  <c r="I9" i="28"/>
  <c r="I63" i="28"/>
  <c r="L62" i="28"/>
  <c r="I36" i="28"/>
  <c r="L35" i="28"/>
  <c r="I55" i="28"/>
  <c r="L54" i="28"/>
  <c r="I71" i="28"/>
  <c r="I70" i="28" s="1"/>
  <c r="L70" i="28"/>
  <c r="Z53" i="28"/>
  <c r="Z34" i="28" s="1"/>
  <c r="Z75" i="28" s="1"/>
  <c r="L43" i="28"/>
  <c r="AG44" i="28"/>
  <c r="AE54" i="28"/>
  <c r="AE35" i="28"/>
  <c r="I54" i="28" l="1"/>
  <c r="I43" i="28"/>
  <c r="AE53" i="28"/>
  <c r="AE5" i="28" s="1"/>
  <c r="I62" i="28"/>
  <c r="I53" i="28" s="1"/>
  <c r="P53" i="28"/>
  <c r="P34" i="28" s="1"/>
  <c r="P75" i="28" s="1"/>
  <c r="I8" i="28"/>
  <c r="AG62" i="28"/>
  <c r="AG54" i="28"/>
  <c r="N75" i="28"/>
  <c r="J75" i="28"/>
  <c r="AE34" i="28"/>
  <c r="AI34" i="28" s="1"/>
  <c r="M8" i="28"/>
  <c r="M75" i="28" s="1"/>
  <c r="AG43" i="28"/>
  <c r="I35" i="28"/>
  <c r="AF34" i="28"/>
  <c r="AE75" i="28"/>
  <c r="AG70" i="28"/>
  <c r="L53" i="28"/>
  <c r="L34" i="28" s="1"/>
  <c r="L75" i="28" s="1"/>
  <c r="AF53" i="28"/>
  <c r="AF75" i="28"/>
  <c r="AG53" i="28" l="1"/>
  <c r="I34" i="28"/>
  <c r="I75" i="28" s="1"/>
  <c r="AG34" i="28"/>
  <c r="AG75" i="28"/>
  <c r="AF31" i="25" l="1"/>
  <c r="AF32" i="25"/>
  <c r="AF33" i="25"/>
  <c r="AF34" i="25"/>
  <c r="AF35" i="25"/>
  <c r="AF36" i="25"/>
  <c r="AF38" i="25"/>
  <c r="AF39" i="25"/>
  <c r="AF40" i="25"/>
  <c r="AF41" i="25"/>
  <c r="AF42" i="25"/>
  <c r="AF43" i="25"/>
  <c r="AF44" i="25"/>
  <c r="AF45" i="25"/>
  <c r="AF46" i="25"/>
  <c r="AF47" i="25"/>
  <c r="AF48" i="25"/>
  <c r="AF49" i="25"/>
  <c r="AF50" i="25"/>
  <c r="AF53" i="25"/>
  <c r="AF54" i="25"/>
  <c r="AF55" i="25"/>
  <c r="AF56" i="25"/>
  <c r="AF57" i="25"/>
  <c r="AF59" i="25"/>
  <c r="AF60" i="25"/>
  <c r="AF61" i="25"/>
  <c r="AF62" i="25"/>
  <c r="AF63" i="25"/>
  <c r="AF64" i="25"/>
  <c r="AF66" i="25"/>
  <c r="AF67" i="25"/>
  <c r="AF68" i="25"/>
  <c r="AF69" i="25"/>
  <c r="AF70" i="25"/>
  <c r="AF71" i="25"/>
  <c r="AF72" i="25"/>
  <c r="AF73" i="25"/>
  <c r="AE70" i="25"/>
  <c r="M70" i="25"/>
  <c r="I69" i="25"/>
  <c r="L66" i="25"/>
  <c r="K66" i="25"/>
  <c r="K65" i="25" s="1"/>
  <c r="J66" i="25"/>
  <c r="J65" i="25" s="1"/>
  <c r="AD65" i="25"/>
  <c r="AC65" i="25"/>
  <c r="AB65" i="25"/>
  <c r="AA65" i="25"/>
  <c r="Z65" i="25"/>
  <c r="Y65" i="25"/>
  <c r="X65" i="25"/>
  <c r="W65" i="25"/>
  <c r="R65" i="25"/>
  <c r="Q65" i="25"/>
  <c r="P65" i="25"/>
  <c r="O65" i="25"/>
  <c r="N65" i="25"/>
  <c r="AE64" i="25"/>
  <c r="M64" i="25"/>
  <c r="I64" i="25"/>
  <c r="AE63" i="25"/>
  <c r="P63" i="25"/>
  <c r="M63" i="25"/>
  <c r="AE62" i="25"/>
  <c r="P62" i="25"/>
  <c r="L61" i="25"/>
  <c r="K61" i="25"/>
  <c r="J61" i="25"/>
  <c r="AE60" i="25"/>
  <c r="L60" i="25"/>
  <c r="I60" i="25" s="1"/>
  <c r="K60" i="25"/>
  <c r="AE59" i="25"/>
  <c r="R59" i="25"/>
  <c r="R58" i="25" s="1"/>
  <c r="Q59" i="25"/>
  <c r="Q58" i="25" s="1"/>
  <c r="L59" i="25"/>
  <c r="M59" i="25" s="1"/>
  <c r="K59" i="25"/>
  <c r="J59" i="25"/>
  <c r="AD58" i="25"/>
  <c r="AC58" i="25"/>
  <c r="AB58" i="25"/>
  <c r="AA58" i="25"/>
  <c r="Z58" i="25"/>
  <c r="Y58" i="25"/>
  <c r="X58" i="25"/>
  <c r="W58" i="25"/>
  <c r="O58" i="25"/>
  <c r="N58" i="25"/>
  <c r="AE57" i="25"/>
  <c r="I57" i="25"/>
  <c r="AE56" i="25"/>
  <c r="I56" i="25"/>
  <c r="AE55" i="25"/>
  <c r="I55" i="25"/>
  <c r="AE54" i="25"/>
  <c r="L54" i="25"/>
  <c r="M54" i="25" s="1"/>
  <c r="J54" i="25"/>
  <c r="J52" i="25" s="1"/>
  <c r="AE53" i="25"/>
  <c r="L53" i="25"/>
  <c r="M53" i="25" s="1"/>
  <c r="AD52" i="25"/>
  <c r="AC52" i="25"/>
  <c r="AB52" i="25"/>
  <c r="AA52" i="25"/>
  <c r="Z52" i="25"/>
  <c r="Y52" i="25"/>
  <c r="X52" i="25"/>
  <c r="W52" i="25"/>
  <c r="R52" i="25"/>
  <c r="Q52" i="25"/>
  <c r="P52" i="25"/>
  <c r="O52" i="25"/>
  <c r="O51" i="25" s="1"/>
  <c r="N52" i="25"/>
  <c r="K52" i="25"/>
  <c r="AE50" i="25"/>
  <c r="L50" i="25"/>
  <c r="M50" i="25" s="1"/>
  <c r="K50" i="25"/>
  <c r="J50" i="25"/>
  <c r="L49" i="25"/>
  <c r="K49" i="25"/>
  <c r="J49" i="25"/>
  <c r="L48" i="25"/>
  <c r="M48" i="25" s="1"/>
  <c r="K48" i="25"/>
  <c r="J48" i="25"/>
  <c r="L47" i="25"/>
  <c r="I47" i="25" s="1"/>
  <c r="K47" i="25"/>
  <c r="AE46" i="25"/>
  <c r="L46" i="25"/>
  <c r="K46" i="25"/>
  <c r="J46" i="25"/>
  <c r="AE45" i="25"/>
  <c r="L45" i="25"/>
  <c r="K45" i="25"/>
  <c r="J45" i="25"/>
  <c r="AE44" i="25"/>
  <c r="L44" i="25"/>
  <c r="K44" i="25"/>
  <c r="J44" i="25"/>
  <c r="AE43" i="25"/>
  <c r="L43" i="25"/>
  <c r="M43" i="25" s="1"/>
  <c r="K43" i="25"/>
  <c r="AE42" i="25"/>
  <c r="L42" i="25"/>
  <c r="M42" i="25" s="1"/>
  <c r="K42" i="25"/>
  <c r="J42" i="25"/>
  <c r="AE41" i="25"/>
  <c r="L41" i="25"/>
  <c r="K41" i="25"/>
  <c r="J41" i="25"/>
  <c r="AE40" i="25"/>
  <c r="L40" i="25"/>
  <c r="M40" i="25" s="1"/>
  <c r="K40" i="25"/>
  <c r="AE39" i="25"/>
  <c r="L39" i="25"/>
  <c r="M39" i="25" s="1"/>
  <c r="K39" i="25"/>
  <c r="AE38" i="25"/>
  <c r="L38" i="25"/>
  <c r="I38" i="25" s="1"/>
  <c r="K38" i="25"/>
  <c r="AD37" i="25"/>
  <c r="AC37" i="25"/>
  <c r="AB37" i="25"/>
  <c r="AA37" i="25"/>
  <c r="Z37" i="25"/>
  <c r="Y37" i="25"/>
  <c r="X37" i="25"/>
  <c r="W37" i="25"/>
  <c r="R37" i="25"/>
  <c r="Q37" i="25"/>
  <c r="P37" i="25"/>
  <c r="O37" i="25"/>
  <c r="N37" i="25"/>
  <c r="AE36" i="25"/>
  <c r="L36" i="25"/>
  <c r="J36" i="25"/>
  <c r="AE35" i="25"/>
  <c r="L35" i="25"/>
  <c r="M35" i="25" s="1"/>
  <c r="J35" i="25"/>
  <c r="AE34" i="25"/>
  <c r="L34" i="25"/>
  <c r="M34" i="25" s="1"/>
  <c r="J34" i="25"/>
  <c r="AE33" i="25"/>
  <c r="L33" i="25"/>
  <c r="J33" i="25"/>
  <c r="AE32" i="25"/>
  <c r="L32" i="25"/>
  <c r="M32" i="25" s="1"/>
  <c r="AE31" i="25"/>
  <c r="L31" i="25"/>
  <c r="M31" i="25" s="1"/>
  <c r="J31" i="25"/>
  <c r="AD30" i="25"/>
  <c r="AC30" i="25"/>
  <c r="AB30" i="25"/>
  <c r="AA30" i="25"/>
  <c r="Z30" i="25"/>
  <c r="Y30" i="25"/>
  <c r="X30" i="25"/>
  <c r="W30" i="25"/>
  <c r="V30" i="25"/>
  <c r="U30" i="25"/>
  <c r="T30" i="25"/>
  <c r="S30" i="25"/>
  <c r="R30" i="25"/>
  <c r="Q30" i="25"/>
  <c r="P30" i="25"/>
  <c r="O30" i="25"/>
  <c r="N30" i="25"/>
  <c r="K30" i="25"/>
  <c r="N28" i="25"/>
  <c r="L28" i="25"/>
  <c r="I28" i="25" s="1"/>
  <c r="L27" i="25"/>
  <c r="M27" i="25" s="1"/>
  <c r="L26" i="25"/>
  <c r="I26" i="25" s="1"/>
  <c r="L25" i="25"/>
  <c r="M25" i="25" s="1"/>
  <c r="L24" i="25"/>
  <c r="I24" i="25" s="1"/>
  <c r="V23" i="25"/>
  <c r="U23" i="25"/>
  <c r="T23" i="25"/>
  <c r="S23" i="25"/>
  <c r="R23" i="25"/>
  <c r="Q23" i="25"/>
  <c r="P23" i="25"/>
  <c r="O23" i="25"/>
  <c r="N23" i="25"/>
  <c r="K23" i="25"/>
  <c r="J23" i="25"/>
  <c r="L22" i="25"/>
  <c r="M22" i="25" s="1"/>
  <c r="L21" i="25"/>
  <c r="M21" i="25" s="1"/>
  <c r="L20" i="25"/>
  <c r="M20" i="25" s="1"/>
  <c r="L19" i="25"/>
  <c r="M19" i="25" s="1"/>
  <c r="L18" i="25"/>
  <c r="M18" i="25" s="1"/>
  <c r="L17" i="25"/>
  <c r="M17" i="25" s="1"/>
  <c r="L16" i="25"/>
  <c r="M16" i="25" s="1"/>
  <c r="L15" i="25"/>
  <c r="M15" i="25" s="1"/>
  <c r="L14" i="25"/>
  <c r="I14" i="25" s="1"/>
  <c r="L13" i="25"/>
  <c r="M13" i="25" s="1"/>
  <c r="L12" i="25"/>
  <c r="M12" i="25" s="1"/>
  <c r="L11" i="25"/>
  <c r="M11" i="25" s="1"/>
  <c r="L10" i="25"/>
  <c r="M10" i="25" s="1"/>
  <c r="V9" i="25"/>
  <c r="V8" i="25" s="1"/>
  <c r="U9" i="25"/>
  <c r="U8" i="25" s="1"/>
  <c r="T9" i="25"/>
  <c r="T8" i="25" s="1"/>
  <c r="S9" i="25"/>
  <c r="R9" i="25"/>
  <c r="Q9" i="25"/>
  <c r="Q8" i="25" s="1"/>
  <c r="P9" i="25"/>
  <c r="P8" i="25" s="1"/>
  <c r="O9" i="25"/>
  <c r="O8" i="25" s="1"/>
  <c r="N9" i="25"/>
  <c r="N8" i="25" s="1"/>
  <c r="K9" i="25"/>
  <c r="J9" i="25"/>
  <c r="AF37" i="25" l="1"/>
  <c r="AF30" i="25"/>
  <c r="I10" i="25"/>
  <c r="J8" i="25"/>
  <c r="I36" i="25"/>
  <c r="I49" i="25"/>
  <c r="I22" i="25"/>
  <c r="AB51" i="25"/>
  <c r="AB29" i="25" s="1"/>
  <c r="J58" i="25"/>
  <c r="I40" i="25"/>
  <c r="AF58" i="25"/>
  <c r="K58" i="25"/>
  <c r="K51" i="25" s="1"/>
  <c r="I27" i="25"/>
  <c r="I12" i="25"/>
  <c r="I31" i="25"/>
  <c r="I21" i="25"/>
  <c r="L23" i="25"/>
  <c r="S8" i="25"/>
  <c r="M36" i="25"/>
  <c r="M38" i="25"/>
  <c r="AF65" i="25"/>
  <c r="I46" i="25"/>
  <c r="I39" i="25"/>
  <c r="I19" i="25"/>
  <c r="I32" i="25"/>
  <c r="P58" i="25"/>
  <c r="P51" i="25" s="1"/>
  <c r="P29" i="25" s="1"/>
  <c r="AF52" i="25"/>
  <c r="I66" i="25"/>
  <c r="I65" i="25" s="1"/>
  <c r="L65" i="25"/>
  <c r="I53" i="25"/>
  <c r="Y51" i="25"/>
  <c r="I61" i="25"/>
  <c r="Q51" i="25"/>
  <c r="Q29" i="25" s="1"/>
  <c r="I54" i="25"/>
  <c r="M52" i="25"/>
  <c r="I41" i="25"/>
  <c r="I13" i="25"/>
  <c r="I16" i="25"/>
  <c r="I20" i="25"/>
  <c r="I17" i="25"/>
  <c r="I25" i="25"/>
  <c r="I15" i="25"/>
  <c r="AE58" i="25"/>
  <c r="M66" i="25"/>
  <c r="M65" i="25" s="1"/>
  <c r="L30" i="25"/>
  <c r="M49" i="25"/>
  <c r="I45" i="25"/>
  <c r="I50" i="25"/>
  <c r="I35" i="25"/>
  <c r="K8" i="25"/>
  <c r="I11" i="25"/>
  <c r="I18" i="25"/>
  <c r="I33" i="25"/>
  <c r="I44" i="25"/>
  <c r="I48" i="25"/>
  <c r="N51" i="25"/>
  <c r="N29" i="25" s="1"/>
  <c r="X51" i="25"/>
  <c r="X29" i="25" s="1"/>
  <c r="AD51" i="25"/>
  <c r="AD29" i="25" s="1"/>
  <c r="AA51" i="25"/>
  <c r="AA29" i="25" s="1"/>
  <c r="AE30" i="25"/>
  <c r="AE37" i="25"/>
  <c r="M60" i="25"/>
  <c r="M61" i="25"/>
  <c r="L9" i="25"/>
  <c r="R51" i="25"/>
  <c r="R29" i="25" s="1"/>
  <c r="J30" i="25"/>
  <c r="O29" i="25"/>
  <c r="K37" i="25"/>
  <c r="L58" i="25"/>
  <c r="I59" i="25"/>
  <c r="R8" i="25"/>
  <c r="J37" i="25"/>
  <c r="W51" i="25"/>
  <c r="W29" i="25" s="1"/>
  <c r="AC51" i="25"/>
  <c r="AC29" i="25" s="1"/>
  <c r="J51" i="25"/>
  <c r="Z51" i="25"/>
  <c r="Z29" i="25" s="1"/>
  <c r="M24" i="25"/>
  <c r="M47" i="25"/>
  <c r="M14" i="25"/>
  <c r="M33" i="25"/>
  <c r="M44" i="25"/>
  <c r="M45" i="25"/>
  <c r="M46" i="25"/>
  <c r="M41" i="25"/>
  <c r="I34" i="25"/>
  <c r="L52" i="25"/>
  <c r="M26" i="25"/>
  <c r="AE52" i="25"/>
  <c r="I42" i="25"/>
  <c r="I43" i="25"/>
  <c r="I52" i="25" l="1"/>
  <c r="L8" i="25"/>
  <c r="I23" i="25"/>
  <c r="M30" i="25"/>
  <c r="I58" i="25"/>
  <c r="I30" i="25"/>
  <c r="I9" i="25"/>
  <c r="I8" i="25" s="1"/>
  <c r="M58" i="25"/>
  <c r="M51" i="25" s="1"/>
  <c r="Y29" i="25"/>
  <c r="AF29" i="25" s="1"/>
  <c r="AF51" i="25"/>
  <c r="K29" i="25"/>
  <c r="AE51" i="25"/>
  <c r="M37" i="25"/>
  <c r="L37" i="25" s="1"/>
  <c r="J29" i="25"/>
  <c r="M23" i="25"/>
  <c r="I37" i="25"/>
  <c r="M9" i="25"/>
  <c r="I51" i="25"/>
  <c r="L51" i="25"/>
  <c r="M29" i="25" l="1"/>
  <c r="M8" i="25"/>
  <c r="AE29" i="25"/>
  <c r="L29" i="25"/>
  <c r="I29" i="25"/>
  <c r="AQ25" i="70" l="1"/>
  <c r="AQ26" i="70"/>
  <c r="AQ27" i="70"/>
  <c r="AQ28" i="70"/>
  <c r="AQ29" i="70"/>
  <c r="AQ31" i="70"/>
  <c r="AQ33" i="70"/>
  <c r="AQ34" i="70"/>
  <c r="AQ35" i="70"/>
  <c r="AQ36" i="70"/>
  <c r="AQ37" i="70"/>
  <c r="AQ38" i="70"/>
  <c r="AQ39" i="70"/>
  <c r="AQ40" i="70"/>
  <c r="AQ41" i="70"/>
  <c r="AQ42" i="70"/>
  <c r="AQ43" i="70"/>
  <c r="AQ47" i="70"/>
  <c r="AQ48" i="70"/>
  <c r="AQ49" i="70"/>
  <c r="AQ50" i="70"/>
  <c r="AQ51" i="70"/>
  <c r="AQ52" i="70"/>
  <c r="AQ53" i="70"/>
  <c r="AQ54" i="70"/>
  <c r="AQ55" i="70"/>
  <c r="AQ96" i="70"/>
  <c r="AQ56" i="70"/>
  <c r="AQ57" i="70"/>
  <c r="AQ58" i="70"/>
  <c r="AQ59" i="70"/>
  <c r="AQ61" i="70"/>
  <c r="AQ62" i="70"/>
  <c r="AQ63" i="70"/>
  <c r="AQ64" i="70"/>
  <c r="AQ65" i="70"/>
  <c r="AQ66" i="70"/>
  <c r="AQ67" i="70"/>
  <c r="AQ68" i="70"/>
  <c r="AQ69" i="70"/>
  <c r="AQ70" i="70"/>
  <c r="AQ71" i="70"/>
  <c r="AQ72" i="70"/>
  <c r="AQ73" i="70"/>
  <c r="AQ74" i="70"/>
  <c r="AQ75" i="70"/>
  <c r="AQ76" i="70"/>
  <c r="AQ77" i="70"/>
  <c r="AQ80" i="70"/>
  <c r="AQ81" i="70"/>
  <c r="AQ82" i="70"/>
  <c r="K81" i="70"/>
  <c r="L80" i="70"/>
  <c r="P78" i="70"/>
  <c r="O78" i="70"/>
  <c r="O79" i="70" s="1"/>
  <c r="K77" i="70"/>
  <c r="K76" i="70"/>
  <c r="P75" i="70"/>
  <c r="K75" i="70" s="1"/>
  <c r="P74" i="70"/>
  <c r="Q73" i="70"/>
  <c r="N73" i="70"/>
  <c r="L73" i="70"/>
  <c r="Q72" i="70"/>
  <c r="N72" i="70"/>
  <c r="L72" i="70"/>
  <c r="R71" i="70"/>
  <c r="O71" i="70"/>
  <c r="K70" i="70"/>
  <c r="P69" i="70"/>
  <c r="K69" i="70" s="1"/>
  <c r="P68" i="70"/>
  <c r="K68" i="70" s="1"/>
  <c r="Q67" i="70"/>
  <c r="N67" i="70"/>
  <c r="L67" i="70"/>
  <c r="Q66" i="70"/>
  <c r="N66" i="70"/>
  <c r="L66" i="70"/>
  <c r="M66" i="70" s="1"/>
  <c r="R65" i="70"/>
  <c r="O65" i="70"/>
  <c r="K64" i="70"/>
  <c r="P63" i="70"/>
  <c r="P62" i="70"/>
  <c r="K62" i="70" s="1"/>
  <c r="Q61" i="70"/>
  <c r="N61" i="70"/>
  <c r="L61" i="70"/>
  <c r="Q60" i="70"/>
  <c r="N60" i="70"/>
  <c r="L60" i="70"/>
  <c r="R59" i="70"/>
  <c r="O59" i="70"/>
  <c r="K58" i="70"/>
  <c r="P57" i="70"/>
  <c r="K57" i="70" s="1"/>
  <c r="P56" i="70"/>
  <c r="K56" i="70" s="1"/>
  <c r="Q96" i="70"/>
  <c r="N96" i="70"/>
  <c r="L96" i="70"/>
  <c r="Q55" i="70"/>
  <c r="N55" i="70"/>
  <c r="L55" i="70"/>
  <c r="Q54" i="70"/>
  <c r="N54" i="70"/>
  <c r="L54" i="70"/>
  <c r="R53" i="70"/>
  <c r="O53" i="70"/>
  <c r="K52" i="70"/>
  <c r="P51" i="70"/>
  <c r="K51" i="70" s="1"/>
  <c r="P50" i="70"/>
  <c r="Q49" i="70"/>
  <c r="N49" i="70"/>
  <c r="L49" i="70"/>
  <c r="Q48" i="70"/>
  <c r="N48" i="70"/>
  <c r="L48" i="70"/>
  <c r="AG47" i="70"/>
  <c r="AG46" i="70" s="1"/>
  <c r="AG45" i="70" s="1"/>
  <c r="AF47" i="70"/>
  <c r="AF46" i="70" s="1"/>
  <c r="AF45" i="70" s="1"/>
  <c r="AE47" i="70"/>
  <c r="AE46" i="70" s="1"/>
  <c r="AE45" i="70" s="1"/>
  <c r="AD47" i="70"/>
  <c r="AD46" i="70" s="1"/>
  <c r="AD45" i="70" s="1"/>
  <c r="AC47" i="70"/>
  <c r="AC46" i="70" s="1"/>
  <c r="AC45" i="70" s="1"/>
  <c r="AB47" i="70"/>
  <c r="AB46" i="70" s="1"/>
  <c r="AB45" i="70" s="1"/>
  <c r="R47" i="70"/>
  <c r="O47" i="70"/>
  <c r="AP46" i="70"/>
  <c r="AP45" i="70" s="1"/>
  <c r="AO46" i="70"/>
  <c r="AO45" i="70" s="1"/>
  <c r="AN46" i="70"/>
  <c r="AN45" i="70" s="1"/>
  <c r="AM46" i="70"/>
  <c r="AM45" i="70" s="1"/>
  <c r="AL46" i="70"/>
  <c r="AL45" i="70" s="1"/>
  <c r="AK46" i="70"/>
  <c r="AK45" i="70" s="1"/>
  <c r="AJ46" i="70"/>
  <c r="AJ45" i="70" s="1"/>
  <c r="AI46" i="70"/>
  <c r="AI45" i="70" s="1"/>
  <c r="AH46" i="70"/>
  <c r="AH45" i="70" s="1"/>
  <c r="AA46" i="70"/>
  <c r="AA45" i="70" s="1"/>
  <c r="Z46" i="70"/>
  <c r="Z45" i="70" s="1"/>
  <c r="Y46" i="70"/>
  <c r="Y45" i="70" s="1"/>
  <c r="X46" i="70"/>
  <c r="X45" i="70" s="1"/>
  <c r="W46" i="70"/>
  <c r="W45" i="70" s="1"/>
  <c r="V46" i="70"/>
  <c r="V45" i="70" s="1"/>
  <c r="U46" i="70"/>
  <c r="U45" i="70" s="1"/>
  <c r="T46" i="70"/>
  <c r="T45" i="70" s="1"/>
  <c r="S46" i="70"/>
  <c r="S45" i="70" s="1"/>
  <c r="Q43" i="70"/>
  <c r="N43" i="70"/>
  <c r="L43" i="70"/>
  <c r="Q42" i="70"/>
  <c r="N42" i="70"/>
  <c r="L42" i="70"/>
  <c r="Q41" i="70"/>
  <c r="N41" i="70"/>
  <c r="L41" i="70"/>
  <c r="Q40" i="70"/>
  <c r="N40" i="70"/>
  <c r="L40" i="70"/>
  <c r="Q39" i="70"/>
  <c r="N39" i="70"/>
  <c r="L39" i="70"/>
  <c r="Q38" i="70"/>
  <c r="N38" i="70"/>
  <c r="L38" i="70"/>
  <c r="Q37" i="70"/>
  <c r="N37" i="70"/>
  <c r="L37" i="70"/>
  <c r="Q36" i="70"/>
  <c r="N36" i="70"/>
  <c r="L36" i="70"/>
  <c r="Q35" i="70"/>
  <c r="N35" i="70"/>
  <c r="L35" i="70"/>
  <c r="Q34" i="70"/>
  <c r="N34" i="70"/>
  <c r="L34" i="70"/>
  <c r="Q33" i="70"/>
  <c r="N33" i="70"/>
  <c r="L33" i="70"/>
  <c r="AP32" i="70"/>
  <c r="AO32" i="70"/>
  <c r="AN32" i="70"/>
  <c r="AM32" i="70"/>
  <c r="AL32" i="70"/>
  <c r="AK32" i="70"/>
  <c r="AJ32" i="70"/>
  <c r="AI32" i="70"/>
  <c r="AH32" i="70"/>
  <c r="AG32" i="70"/>
  <c r="AF32" i="70"/>
  <c r="AE32" i="70"/>
  <c r="AD32" i="70"/>
  <c r="AC32" i="70"/>
  <c r="AB32" i="70"/>
  <c r="AA32" i="70"/>
  <c r="Z32" i="70"/>
  <c r="Y32" i="70"/>
  <c r="X32" i="70"/>
  <c r="W32" i="70"/>
  <c r="V32" i="70"/>
  <c r="U32" i="70"/>
  <c r="T32" i="70"/>
  <c r="S32" i="70"/>
  <c r="R32" i="70"/>
  <c r="Q31" i="70"/>
  <c r="N31" i="70"/>
  <c r="L31" i="70"/>
  <c r="AP30" i="70"/>
  <c r="AO30" i="70"/>
  <c r="AN30" i="70"/>
  <c r="AM30" i="70"/>
  <c r="AL30" i="70"/>
  <c r="AK30" i="70"/>
  <c r="AJ30" i="70"/>
  <c r="AI30" i="70"/>
  <c r="AH30" i="70"/>
  <c r="Q29" i="70"/>
  <c r="N29" i="70"/>
  <c r="L29" i="70"/>
  <c r="Q28" i="70"/>
  <c r="N28" i="70"/>
  <c r="L28" i="70"/>
  <c r="Q27" i="70"/>
  <c r="N27" i="70"/>
  <c r="L27" i="70"/>
  <c r="Q26" i="70"/>
  <c r="N26" i="70"/>
  <c r="L26" i="70"/>
  <c r="Q25" i="70"/>
  <c r="N25" i="70"/>
  <c r="L25" i="70"/>
  <c r="AP24" i="70"/>
  <c r="AO24" i="70"/>
  <c r="AN24" i="70"/>
  <c r="AM24" i="70"/>
  <c r="AL24" i="70"/>
  <c r="AK24" i="70"/>
  <c r="AJ24" i="70"/>
  <c r="AI24" i="70"/>
  <c r="AH24" i="70"/>
  <c r="AG24" i="70"/>
  <c r="AF24" i="70"/>
  <c r="AE24" i="70"/>
  <c r="AD24" i="70"/>
  <c r="AC24" i="70"/>
  <c r="AB24" i="70"/>
  <c r="AA24" i="70"/>
  <c r="Z24" i="70"/>
  <c r="Y24" i="70"/>
  <c r="X24" i="70"/>
  <c r="W24" i="70"/>
  <c r="V24" i="70"/>
  <c r="U24" i="70"/>
  <c r="T24" i="70"/>
  <c r="S24" i="70"/>
  <c r="N23" i="70"/>
  <c r="N22" i="70" s="1"/>
  <c r="L23" i="70"/>
  <c r="K23" i="70" s="1"/>
  <c r="K22" i="70" s="1"/>
  <c r="Z22" i="70"/>
  <c r="Y22" i="70"/>
  <c r="W22" i="70"/>
  <c r="V22" i="70"/>
  <c r="T22" i="70"/>
  <c r="S22" i="70"/>
  <c r="N21" i="70"/>
  <c r="L21" i="70"/>
  <c r="K21" i="70" s="1"/>
  <c r="N20" i="70"/>
  <c r="L20" i="70"/>
  <c r="K20" i="70" s="1"/>
  <c r="N19" i="70"/>
  <c r="L19" i="70"/>
  <c r="K19" i="70" s="1"/>
  <c r="W18" i="70"/>
  <c r="V18" i="70"/>
  <c r="T18" i="70"/>
  <c r="S18" i="70"/>
  <c r="R18" i="70"/>
  <c r="Q17" i="70"/>
  <c r="N17" i="70"/>
  <c r="L17" i="70"/>
  <c r="M17" i="70" s="1"/>
  <c r="Q16" i="70"/>
  <c r="N16" i="70"/>
  <c r="L16" i="70"/>
  <c r="Q15" i="70"/>
  <c r="N15" i="70"/>
  <c r="L15" i="70"/>
  <c r="Q14" i="70"/>
  <c r="N14" i="70"/>
  <c r="L14" i="70"/>
  <c r="Q13" i="70"/>
  <c r="N13" i="70"/>
  <c r="L13" i="70"/>
  <c r="Q12" i="70"/>
  <c r="N12" i="70"/>
  <c r="L12" i="70"/>
  <c r="Q11" i="70"/>
  <c r="N11" i="70"/>
  <c r="L11" i="70"/>
  <c r="Q10" i="70"/>
  <c r="N10" i="70"/>
  <c r="L10" i="70"/>
  <c r="Q9" i="70"/>
  <c r="N9" i="70"/>
  <c r="L9" i="70"/>
  <c r="AC8" i="70"/>
  <c r="AC7" i="70" s="1"/>
  <c r="AB8" i="70"/>
  <c r="AB7" i="70" s="1"/>
  <c r="Z8" i="70"/>
  <c r="Y8" i="70"/>
  <c r="W8" i="70"/>
  <c r="V8" i="70"/>
  <c r="T8" i="70"/>
  <c r="S8" i="70"/>
  <c r="R8" i="70"/>
  <c r="X7" i="70"/>
  <c r="U7" i="70"/>
  <c r="AK78" i="70" l="1"/>
  <c r="AK79" i="70" s="1"/>
  <c r="L53" i="70"/>
  <c r="Q65" i="70"/>
  <c r="N71" i="70"/>
  <c r="W7" i="70"/>
  <c r="AQ32" i="70"/>
  <c r="M31" i="70"/>
  <c r="AE78" i="70"/>
  <c r="AE79" i="70" s="1"/>
  <c r="AF78" i="70"/>
  <c r="AF79" i="70" s="1"/>
  <c r="AL78" i="70"/>
  <c r="AL79" i="70" s="1"/>
  <c r="N65" i="70"/>
  <c r="M54" i="70"/>
  <c r="K54" i="70"/>
  <c r="M40" i="70"/>
  <c r="AA78" i="70"/>
  <c r="AA79" i="70" s="1"/>
  <c r="AM78" i="70"/>
  <c r="AM79" i="70" s="1"/>
  <c r="AG78" i="70"/>
  <c r="AG79" i="70" s="1"/>
  <c r="T7" i="70"/>
  <c r="T78" i="70" s="1"/>
  <c r="T79" i="70" s="1"/>
  <c r="K43" i="70"/>
  <c r="N59" i="70"/>
  <c r="L30" i="70"/>
  <c r="Q59" i="70"/>
  <c r="K48" i="70"/>
  <c r="P71" i="70"/>
  <c r="M16" i="70"/>
  <c r="K10" i="70"/>
  <c r="K12" i="70"/>
  <c r="K26" i="70"/>
  <c r="M33" i="70"/>
  <c r="M35" i="70"/>
  <c r="M37" i="70"/>
  <c r="M41" i="70"/>
  <c r="M43" i="70"/>
  <c r="Q53" i="70"/>
  <c r="V7" i="70"/>
  <c r="V78" i="70" s="1"/>
  <c r="V79" i="70" s="1"/>
  <c r="M29" i="70"/>
  <c r="AQ30" i="70"/>
  <c r="K9" i="70"/>
  <c r="K13" i="70"/>
  <c r="P65" i="70"/>
  <c r="W78" i="70"/>
  <c r="W79" i="70" s="1"/>
  <c r="AH78" i="70"/>
  <c r="AH79" i="70" s="1"/>
  <c r="AN78" i="70"/>
  <c r="AN79" i="70" s="1"/>
  <c r="M28" i="70"/>
  <c r="M27" i="70"/>
  <c r="K27" i="70"/>
  <c r="M15" i="70"/>
  <c r="M55" i="70"/>
  <c r="M53" i="70" s="1"/>
  <c r="K72" i="70"/>
  <c r="K11" i="70"/>
  <c r="N53" i="70"/>
  <c r="AQ24" i="70"/>
  <c r="M10" i="70"/>
  <c r="K14" i="70"/>
  <c r="K28" i="70"/>
  <c r="N30" i="70"/>
  <c r="K33" i="70"/>
  <c r="M39" i="70"/>
  <c r="K41" i="70"/>
  <c r="M96" i="70"/>
  <c r="M72" i="70"/>
  <c r="K74" i="70"/>
  <c r="M67" i="70"/>
  <c r="M65" i="70" s="1"/>
  <c r="Q71" i="70"/>
  <c r="K73" i="70"/>
  <c r="M61" i="70"/>
  <c r="R46" i="70"/>
  <c r="R45" i="70" s="1"/>
  <c r="P79" i="70"/>
  <c r="P59" i="70"/>
  <c r="M60" i="70"/>
  <c r="N47" i="70"/>
  <c r="Q47" i="70"/>
  <c r="M49" i="70"/>
  <c r="O46" i="70"/>
  <c r="O45" i="70" s="1"/>
  <c r="L47" i="70"/>
  <c r="K49" i="70"/>
  <c r="P47" i="70"/>
  <c r="Q32" i="70"/>
  <c r="K39" i="70"/>
  <c r="K42" i="70"/>
  <c r="K36" i="70"/>
  <c r="K37" i="70"/>
  <c r="K35" i="70"/>
  <c r="K34" i="70"/>
  <c r="AD78" i="70"/>
  <c r="AD79" i="70" s="1"/>
  <c r="AJ78" i="70"/>
  <c r="AJ79" i="70" s="1"/>
  <c r="AP78" i="70"/>
  <c r="AP79" i="70" s="1"/>
  <c r="K29" i="70"/>
  <c r="M25" i="70"/>
  <c r="AB78" i="70"/>
  <c r="AB79" i="70" s="1"/>
  <c r="L24" i="70"/>
  <c r="M26" i="70"/>
  <c r="AC78" i="70"/>
  <c r="AC79" i="70" s="1"/>
  <c r="K25" i="70"/>
  <c r="Z7" i="70"/>
  <c r="Z78" i="70" s="1"/>
  <c r="Z79" i="70" s="1"/>
  <c r="M12" i="70"/>
  <c r="K18" i="70"/>
  <c r="M21" i="70"/>
  <c r="M23" i="70"/>
  <c r="M22" i="70" s="1"/>
  <c r="R7" i="70"/>
  <c r="R78" i="70" s="1"/>
  <c r="K16" i="70"/>
  <c r="L22" i="70"/>
  <c r="N8" i="70"/>
  <c r="M13" i="70"/>
  <c r="K17" i="70"/>
  <c r="M14" i="70"/>
  <c r="M19" i="70"/>
  <c r="N32" i="70"/>
  <c r="Q8" i="70"/>
  <c r="Q7" i="70" s="1"/>
  <c r="N18" i="70"/>
  <c r="N24" i="70"/>
  <c r="K31" i="70"/>
  <c r="Q30" i="70"/>
  <c r="M36" i="70"/>
  <c r="M42" i="70"/>
  <c r="U78" i="70"/>
  <c r="U79" i="70" s="1"/>
  <c r="S7" i="70"/>
  <c r="S78" i="70" s="1"/>
  <c r="M11" i="70"/>
  <c r="K15" i="70"/>
  <c r="M20" i="70"/>
  <c r="AI78" i="70"/>
  <c r="AI79" i="70" s="1"/>
  <c r="AO78" i="70"/>
  <c r="AO79" i="70" s="1"/>
  <c r="Q24" i="70"/>
  <c r="K38" i="70"/>
  <c r="K40" i="70"/>
  <c r="M34" i="70"/>
  <c r="L32" i="70"/>
  <c r="L8" i="70"/>
  <c r="L18" i="70"/>
  <c r="X78" i="70"/>
  <c r="X79" i="70" s="1"/>
  <c r="M9" i="70"/>
  <c r="Y7" i="70"/>
  <c r="Y78" i="70" s="1"/>
  <c r="Y79" i="70" s="1"/>
  <c r="L65" i="70"/>
  <c r="K67" i="70"/>
  <c r="M38" i="70"/>
  <c r="M48" i="70"/>
  <c r="P53" i="70"/>
  <c r="L59" i="70"/>
  <c r="K61" i="70"/>
  <c r="K66" i="70"/>
  <c r="M73" i="70"/>
  <c r="K96" i="70"/>
  <c r="K60" i="70"/>
  <c r="K63" i="70"/>
  <c r="K50" i="70"/>
  <c r="K55" i="70"/>
  <c r="L71" i="70"/>
  <c r="AE83" i="70" l="1"/>
  <c r="AK83" i="70"/>
  <c r="Y83" i="70"/>
  <c r="AQ79" i="70"/>
  <c r="K30" i="70"/>
  <c r="K53" i="70"/>
  <c r="K71" i="70"/>
  <c r="M30" i="70"/>
  <c r="Q46" i="70"/>
  <c r="Q45" i="70" s="1"/>
  <c r="M24" i="70"/>
  <c r="K32" i="70"/>
  <c r="AN83" i="70"/>
  <c r="K65" i="70"/>
  <c r="AH83" i="70"/>
  <c r="AQ78" i="70"/>
  <c r="N7" i="70"/>
  <c r="N78" i="70" s="1"/>
  <c r="N79" i="70" s="1"/>
  <c r="M71" i="70"/>
  <c r="N46" i="70"/>
  <c r="N45" i="70" s="1"/>
  <c r="M47" i="70"/>
  <c r="K8" i="70"/>
  <c r="K7" i="70" s="1"/>
  <c r="K24" i="70"/>
  <c r="M59" i="70"/>
  <c r="K59" i="70"/>
  <c r="L46" i="70"/>
  <c r="L45" i="70" s="1"/>
  <c r="K47" i="70"/>
  <c r="AB83" i="70"/>
  <c r="M32" i="70"/>
  <c r="M18" i="70"/>
  <c r="M8" i="70"/>
  <c r="R79" i="70"/>
  <c r="V83" i="70"/>
  <c r="S83" i="70"/>
  <c r="S79" i="70"/>
  <c r="P46" i="70"/>
  <c r="P45" i="70" s="1"/>
  <c r="L7" i="70"/>
  <c r="L78" i="70" s="1"/>
  <c r="L79" i="70" s="1"/>
  <c r="Q78" i="70"/>
  <c r="Q79" i="70" s="1"/>
  <c r="K78" i="70" l="1"/>
  <c r="K79" i="70" s="1"/>
  <c r="M7" i="70"/>
  <c r="M78" i="70" s="1"/>
  <c r="M79" i="70" s="1"/>
  <c r="K46" i="70"/>
  <c r="K45" i="70" s="1"/>
  <c r="M46" i="70"/>
  <c r="M45" i="70" s="1"/>
  <c r="K83" i="70"/>
  <c r="AE34" i="71" l="1"/>
  <c r="AE35" i="71"/>
  <c r="AE36" i="71"/>
  <c r="AE37" i="71"/>
  <c r="AE38" i="71"/>
  <c r="AE39" i="71"/>
  <c r="AE40" i="71"/>
  <c r="AE42" i="71"/>
  <c r="AE44" i="71"/>
  <c r="AE45" i="71"/>
  <c r="AE46" i="71"/>
  <c r="AE47" i="71"/>
  <c r="AE48" i="71"/>
  <c r="AE49" i="71"/>
  <c r="AE50" i="71"/>
  <c r="AE51" i="71"/>
  <c r="AE52" i="71"/>
  <c r="AE53" i="71"/>
  <c r="AE54" i="71"/>
  <c r="AE55" i="71"/>
  <c r="AE58" i="71"/>
  <c r="AE59" i="71"/>
  <c r="AE60" i="71"/>
  <c r="AE61" i="71"/>
  <c r="AE62" i="71"/>
  <c r="AE64" i="71"/>
  <c r="AE65" i="71"/>
  <c r="AE66" i="71"/>
  <c r="AE67" i="71"/>
  <c r="AE68" i="71"/>
  <c r="AE70" i="71"/>
  <c r="AE71" i="71"/>
  <c r="AE72" i="71"/>
  <c r="AE73" i="71"/>
  <c r="AE74" i="71"/>
  <c r="AE76" i="71"/>
  <c r="AE77" i="71"/>
  <c r="AE78" i="71"/>
  <c r="AE79" i="71"/>
  <c r="AE80" i="71"/>
  <c r="AE82" i="71"/>
  <c r="AE83" i="71"/>
  <c r="AE84" i="71"/>
  <c r="AE85" i="71"/>
  <c r="AE86" i="71"/>
  <c r="AE88" i="71"/>
  <c r="AE89" i="71"/>
  <c r="AE90" i="71"/>
  <c r="AE91" i="71"/>
  <c r="AE92" i="71"/>
  <c r="AE94" i="71"/>
  <c r="AE95" i="71"/>
  <c r="AD107" i="71" l="1"/>
  <c r="AB107" i="71"/>
  <c r="Z107" i="71"/>
  <c r="X107" i="71"/>
  <c r="V107" i="71"/>
  <c r="T107" i="71"/>
  <c r="AD106" i="71"/>
  <c r="AB106" i="71"/>
  <c r="Z106" i="71"/>
  <c r="X106" i="71"/>
  <c r="V106" i="71"/>
  <c r="T106" i="71"/>
  <c r="R101" i="71"/>
  <c r="J95" i="71"/>
  <c r="H95" i="71"/>
  <c r="J89" i="71"/>
  <c r="I89" i="71"/>
  <c r="J88" i="71"/>
  <c r="K88" i="71" s="1"/>
  <c r="I88" i="71"/>
  <c r="AD87" i="71"/>
  <c r="AC87" i="71"/>
  <c r="AB87" i="71"/>
  <c r="AA87" i="71"/>
  <c r="Z87" i="71"/>
  <c r="Y87" i="71"/>
  <c r="X87" i="71"/>
  <c r="W87" i="71"/>
  <c r="V87" i="71"/>
  <c r="U87" i="71"/>
  <c r="T87" i="71"/>
  <c r="S87" i="71"/>
  <c r="R87" i="71"/>
  <c r="Q87" i="71"/>
  <c r="P87" i="71"/>
  <c r="O87" i="71"/>
  <c r="N87" i="71"/>
  <c r="M87" i="71"/>
  <c r="L87" i="71"/>
  <c r="J83" i="71"/>
  <c r="K83" i="71" s="1"/>
  <c r="I83" i="71"/>
  <c r="J82" i="71"/>
  <c r="K82" i="71" s="1"/>
  <c r="I82" i="71"/>
  <c r="I81" i="71" s="1"/>
  <c r="AD81" i="71"/>
  <c r="AC81" i="71"/>
  <c r="AB81" i="71"/>
  <c r="AE81" i="71" s="1"/>
  <c r="AA81" i="71"/>
  <c r="Z81" i="71"/>
  <c r="Y81" i="71"/>
  <c r="X81" i="71"/>
  <c r="W81" i="71"/>
  <c r="V81" i="71"/>
  <c r="U81" i="71"/>
  <c r="T81" i="71"/>
  <c r="S81" i="71"/>
  <c r="R81" i="71"/>
  <c r="Q81" i="71"/>
  <c r="P81" i="71"/>
  <c r="O81" i="71"/>
  <c r="N81" i="71"/>
  <c r="M81" i="71"/>
  <c r="L81" i="71"/>
  <c r="H81" i="71"/>
  <c r="J80" i="71"/>
  <c r="J77" i="71"/>
  <c r="I77" i="71"/>
  <c r="J76" i="71"/>
  <c r="J75" i="71" s="1"/>
  <c r="I76" i="71"/>
  <c r="AD75" i="71"/>
  <c r="AC75" i="71"/>
  <c r="AB75" i="71"/>
  <c r="AA75" i="71"/>
  <c r="Z75" i="71"/>
  <c r="Y75" i="71"/>
  <c r="X75" i="71"/>
  <c r="W75" i="71"/>
  <c r="V75" i="71"/>
  <c r="U75" i="71"/>
  <c r="T75" i="71"/>
  <c r="S75" i="71"/>
  <c r="R75" i="71"/>
  <c r="Q75" i="71"/>
  <c r="P75" i="71"/>
  <c r="O75" i="71"/>
  <c r="N75" i="71"/>
  <c r="M75" i="71"/>
  <c r="L75" i="71"/>
  <c r="K75" i="71"/>
  <c r="J74" i="71"/>
  <c r="J71" i="71"/>
  <c r="I71" i="71"/>
  <c r="J70" i="71"/>
  <c r="I70" i="71"/>
  <c r="AD69" i="71"/>
  <c r="AC69" i="71"/>
  <c r="AB69" i="71"/>
  <c r="AE69" i="71" s="1"/>
  <c r="AA69" i="71"/>
  <c r="Z69" i="71"/>
  <c r="Y69" i="71"/>
  <c r="X69" i="71"/>
  <c r="W69" i="71"/>
  <c r="V69" i="71"/>
  <c r="U69" i="71"/>
  <c r="T69" i="71"/>
  <c r="S69" i="71"/>
  <c r="R69" i="71"/>
  <c r="Q69" i="71"/>
  <c r="P69" i="71"/>
  <c r="O69" i="71"/>
  <c r="N69" i="71"/>
  <c r="M69" i="71"/>
  <c r="L69" i="71"/>
  <c r="K69" i="71"/>
  <c r="H69" i="71"/>
  <c r="J68" i="71"/>
  <c r="J65" i="71"/>
  <c r="I65" i="71"/>
  <c r="J64" i="71"/>
  <c r="J63" i="71" s="1"/>
  <c r="I64" i="71"/>
  <c r="AD63" i="71"/>
  <c r="AC63" i="71"/>
  <c r="AB63" i="71"/>
  <c r="AA63" i="71"/>
  <c r="Z63" i="71"/>
  <c r="Y63" i="71"/>
  <c r="X63" i="71"/>
  <c r="W63" i="71"/>
  <c r="V63" i="71"/>
  <c r="U63" i="71"/>
  <c r="T63" i="71"/>
  <c r="S63" i="71"/>
  <c r="R63" i="71"/>
  <c r="Q63" i="71"/>
  <c r="P63" i="71"/>
  <c r="O63" i="71"/>
  <c r="N63" i="71"/>
  <c r="M63" i="71"/>
  <c r="L63" i="71"/>
  <c r="K63" i="71"/>
  <c r="H63" i="71"/>
  <c r="J62" i="71"/>
  <c r="J59" i="71"/>
  <c r="I59" i="71"/>
  <c r="J58" i="71"/>
  <c r="J57" i="71" s="1"/>
  <c r="I58" i="71"/>
  <c r="AD57" i="71"/>
  <c r="AC57" i="71"/>
  <c r="AB57" i="71"/>
  <c r="AE57" i="71" s="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5" i="71"/>
  <c r="K55" i="71" s="1"/>
  <c r="I55" i="71"/>
  <c r="J54" i="71"/>
  <c r="K54" i="71" s="1"/>
  <c r="I54" i="71"/>
  <c r="J53" i="71"/>
  <c r="K53" i="71" s="1"/>
  <c r="I53" i="71"/>
  <c r="J52" i="71"/>
  <c r="K52" i="71" s="1"/>
  <c r="I52" i="71"/>
  <c r="J51" i="71"/>
  <c r="K51" i="71" s="1"/>
  <c r="I51" i="71"/>
  <c r="J50" i="71"/>
  <c r="K50" i="71" s="1"/>
  <c r="I50" i="71"/>
  <c r="J49" i="71"/>
  <c r="K49" i="71" s="1"/>
  <c r="I49" i="71"/>
  <c r="J48" i="71"/>
  <c r="K48" i="71" s="1"/>
  <c r="I48" i="71"/>
  <c r="J47" i="71"/>
  <c r="K47" i="71" s="1"/>
  <c r="I47" i="71"/>
  <c r="J46" i="71"/>
  <c r="K46" i="71" s="1"/>
  <c r="I46" i="71"/>
  <c r="J45" i="71"/>
  <c r="K45" i="71" s="1"/>
  <c r="I45" i="71"/>
  <c r="J44" i="71"/>
  <c r="I44" i="71"/>
  <c r="AD43" i="71"/>
  <c r="AC43" i="71"/>
  <c r="AB43" i="71"/>
  <c r="AE43" i="71" s="1"/>
  <c r="AA43" i="71"/>
  <c r="Z43" i="71"/>
  <c r="Y43" i="71"/>
  <c r="X43" i="71"/>
  <c r="W43" i="71"/>
  <c r="V43" i="71"/>
  <c r="U43" i="71"/>
  <c r="T43" i="71"/>
  <c r="S43" i="71"/>
  <c r="R43" i="71"/>
  <c r="Q43" i="71"/>
  <c r="P43" i="71"/>
  <c r="O43" i="71"/>
  <c r="N43" i="71"/>
  <c r="M43" i="71"/>
  <c r="L43" i="71"/>
  <c r="G43" i="71"/>
  <c r="F43" i="71"/>
  <c r="E43" i="71"/>
  <c r="AD41" i="71"/>
  <c r="AC41" i="71"/>
  <c r="AB41" i="71"/>
  <c r="AA41" i="71"/>
  <c r="Z41" i="71"/>
  <c r="Y41" i="71"/>
  <c r="X41" i="71"/>
  <c r="W41" i="71"/>
  <c r="V41" i="71"/>
  <c r="U41" i="71"/>
  <c r="T41" i="71"/>
  <c r="S41" i="71"/>
  <c r="R41" i="71"/>
  <c r="Q41" i="71"/>
  <c r="P41" i="71"/>
  <c r="O41" i="71"/>
  <c r="N41" i="71"/>
  <c r="M41" i="71"/>
  <c r="L41" i="71"/>
  <c r="K41" i="71"/>
  <c r="J41" i="71"/>
  <c r="I41" i="71"/>
  <c r="H41" i="71"/>
  <c r="J40" i="71"/>
  <c r="I40" i="71"/>
  <c r="J39" i="71"/>
  <c r="I39" i="71"/>
  <c r="J38" i="71"/>
  <c r="I38" i="71"/>
  <c r="J37" i="71"/>
  <c r="I37" i="71"/>
  <c r="J36" i="71"/>
  <c r="I36" i="71"/>
  <c r="J35" i="71"/>
  <c r="I35" i="71"/>
  <c r="J34" i="71"/>
  <c r="I34" i="71"/>
  <c r="AD33" i="71"/>
  <c r="AC33" i="71"/>
  <c r="AB33" i="71"/>
  <c r="AA33" i="71"/>
  <c r="Z33" i="71"/>
  <c r="Y33" i="71"/>
  <c r="X33" i="71"/>
  <c r="W33" i="71"/>
  <c r="V33" i="71"/>
  <c r="U33" i="71"/>
  <c r="T33" i="71"/>
  <c r="S33" i="71"/>
  <c r="R33" i="71"/>
  <c r="Q33" i="71"/>
  <c r="P33" i="71"/>
  <c r="O33" i="71"/>
  <c r="N33" i="71"/>
  <c r="M33" i="71"/>
  <c r="L33" i="71"/>
  <c r="K33" i="71"/>
  <c r="R30" i="71"/>
  <c r="J29" i="71"/>
  <c r="H29" i="71" s="1"/>
  <c r="H24" i="71" s="1"/>
  <c r="H23" i="71" s="1"/>
  <c r="J28" i="71"/>
  <c r="R28" i="71" s="1"/>
  <c r="J27" i="71"/>
  <c r="J26" i="71"/>
  <c r="J25" i="71"/>
  <c r="R25" i="71" s="1"/>
  <c r="Q24" i="71"/>
  <c r="Q23" i="71" s="1"/>
  <c r="I24" i="71"/>
  <c r="I23" i="71" s="1"/>
  <c r="P23" i="71"/>
  <c r="O23" i="71"/>
  <c r="N23" i="71"/>
  <c r="M23" i="71"/>
  <c r="L23" i="71"/>
  <c r="K23" i="71"/>
  <c r="J22" i="71"/>
  <c r="H22" i="71" s="1"/>
  <c r="J21" i="71"/>
  <c r="Q20" i="71"/>
  <c r="P20" i="71"/>
  <c r="O20" i="71"/>
  <c r="N20" i="71"/>
  <c r="M20" i="71"/>
  <c r="L20" i="71"/>
  <c r="K20" i="71"/>
  <c r="I20" i="71"/>
  <c r="J19" i="71"/>
  <c r="H19" i="71" s="1"/>
  <c r="J18" i="71"/>
  <c r="R18" i="71" s="1"/>
  <c r="J17" i="71"/>
  <c r="H17" i="71" s="1"/>
  <c r="J16" i="71"/>
  <c r="R16" i="71" s="1"/>
  <c r="J15" i="71"/>
  <c r="H15" i="71" s="1"/>
  <c r="J14" i="71"/>
  <c r="R14" i="71" s="1"/>
  <c r="J13" i="71"/>
  <c r="H13" i="71" s="1"/>
  <c r="J12" i="71"/>
  <c r="R12" i="71" s="1"/>
  <c r="J11" i="71"/>
  <c r="H11" i="71" s="1"/>
  <c r="Q10" i="71"/>
  <c r="P10" i="71"/>
  <c r="O10" i="71"/>
  <c r="N10" i="71"/>
  <c r="M10" i="71"/>
  <c r="L10" i="71"/>
  <c r="K10" i="71"/>
  <c r="I10" i="71"/>
  <c r="H34" i="71" l="1"/>
  <c r="H37" i="71"/>
  <c r="H53" i="71"/>
  <c r="I75" i="71"/>
  <c r="H89" i="71"/>
  <c r="H52" i="71"/>
  <c r="H55" i="71"/>
  <c r="AE33" i="71"/>
  <c r="AE87" i="71"/>
  <c r="H45" i="71"/>
  <c r="H51" i="71"/>
  <c r="H54" i="71"/>
  <c r="H36" i="71"/>
  <c r="N9" i="71"/>
  <c r="P9" i="71"/>
  <c r="H47" i="71"/>
  <c r="O9" i="71"/>
  <c r="H35" i="71"/>
  <c r="J24" i="71"/>
  <c r="R24" i="71" s="1"/>
  <c r="R23" i="71" s="1"/>
  <c r="H38" i="71"/>
  <c r="AE41" i="71"/>
  <c r="AE63" i="71"/>
  <c r="AE75" i="71"/>
  <c r="I69" i="71"/>
  <c r="J69" i="71"/>
  <c r="P56" i="71"/>
  <c r="P32" i="71" s="1"/>
  <c r="V56" i="71"/>
  <c r="V103" i="71" s="1"/>
  <c r="AB56" i="71"/>
  <c r="AB103" i="71" s="1"/>
  <c r="Q56" i="71"/>
  <c r="Q32" i="71" s="1"/>
  <c r="AC56" i="71"/>
  <c r="AD105" i="71" s="1"/>
  <c r="R56" i="71"/>
  <c r="R32" i="71" s="1"/>
  <c r="AD56" i="71"/>
  <c r="AD103" i="71" s="1"/>
  <c r="I63" i="71"/>
  <c r="W56" i="71"/>
  <c r="X105" i="71" s="1"/>
  <c r="L56" i="71"/>
  <c r="L32" i="71" s="1"/>
  <c r="X56" i="71"/>
  <c r="X103" i="71" s="1"/>
  <c r="H49" i="71"/>
  <c r="H44" i="71"/>
  <c r="I33" i="71"/>
  <c r="M9" i="71"/>
  <c r="I9" i="71"/>
  <c r="K9" i="71"/>
  <c r="Q9" i="71"/>
  <c r="Q8" i="71" s="1"/>
  <c r="Q7" i="71" s="1"/>
  <c r="N56" i="71"/>
  <c r="N32" i="71" s="1"/>
  <c r="N8" i="71" s="1"/>
  <c r="T56" i="71"/>
  <c r="T32" i="71" s="1"/>
  <c r="T8" i="71" s="1"/>
  <c r="Z56" i="71"/>
  <c r="Z32" i="71" s="1"/>
  <c r="Z8" i="71" s="1"/>
  <c r="L9" i="71"/>
  <c r="R22" i="71"/>
  <c r="H46" i="71"/>
  <c r="H48" i="71"/>
  <c r="H58" i="71"/>
  <c r="H57" i="71" s="1"/>
  <c r="H12" i="71"/>
  <c r="H16" i="71"/>
  <c r="I57" i="71"/>
  <c r="M56" i="71"/>
  <c r="M32" i="71" s="1"/>
  <c r="S56" i="71"/>
  <c r="S32" i="71" s="1"/>
  <c r="Y56" i="71"/>
  <c r="Y32" i="71" s="1"/>
  <c r="H76" i="71"/>
  <c r="J87" i="71"/>
  <c r="J20" i="71"/>
  <c r="R20" i="71" s="1"/>
  <c r="R26" i="71"/>
  <c r="J33" i="71"/>
  <c r="O56" i="71"/>
  <c r="O32" i="71" s="1"/>
  <c r="U56" i="71"/>
  <c r="U32" i="71" s="1"/>
  <c r="AA56" i="71"/>
  <c r="AA32" i="71" s="1"/>
  <c r="H77" i="71"/>
  <c r="J10" i="71"/>
  <c r="H14" i="71"/>
  <c r="H18" i="71"/>
  <c r="K87" i="71"/>
  <c r="K81" i="71"/>
  <c r="I43" i="71"/>
  <c r="H50" i="71"/>
  <c r="H88" i="71"/>
  <c r="H87" i="71" s="1"/>
  <c r="R11" i="71"/>
  <c r="R13" i="71"/>
  <c r="R15" i="71"/>
  <c r="R17" i="71"/>
  <c r="R19" i="71"/>
  <c r="H21" i="71"/>
  <c r="H20" i="71" s="1"/>
  <c r="J43" i="71"/>
  <c r="I87" i="71"/>
  <c r="R21" i="71"/>
  <c r="K44" i="71"/>
  <c r="K43" i="71" s="1"/>
  <c r="J81" i="71"/>
  <c r="P8" i="71" l="1"/>
  <c r="O8" i="71"/>
  <c r="V32" i="71"/>
  <c r="V8" i="71" s="1"/>
  <c r="H33" i="71"/>
  <c r="J56" i="71"/>
  <c r="J32" i="71" s="1"/>
  <c r="J23" i="71"/>
  <c r="J9" i="71" s="1"/>
  <c r="H75" i="71"/>
  <c r="H56" i="71" s="1"/>
  <c r="M8" i="71"/>
  <c r="AC32" i="71"/>
  <c r="AD32" i="71"/>
  <c r="AD8" i="71" s="1"/>
  <c r="AB32" i="71"/>
  <c r="AB8" i="71" s="1"/>
  <c r="AE56" i="71"/>
  <c r="I56" i="71"/>
  <c r="I32" i="71" s="1"/>
  <c r="I8" i="71" s="1"/>
  <c r="W32" i="71"/>
  <c r="AB105" i="71"/>
  <c r="AB101" i="71" s="1"/>
  <c r="AB102" i="71" s="1"/>
  <c r="X32" i="71"/>
  <c r="X8" i="71" s="1"/>
  <c r="V105" i="71"/>
  <c r="V101" i="71" s="1"/>
  <c r="V102" i="71" s="1"/>
  <c r="Z103" i="71"/>
  <c r="X101" i="71"/>
  <c r="X102" i="71" s="1"/>
  <c r="AD101" i="71"/>
  <c r="AD102" i="71" s="1"/>
  <c r="L8" i="71"/>
  <c r="H10" i="71"/>
  <c r="H9" i="71" s="1"/>
  <c r="Z105" i="71"/>
  <c r="H43" i="71"/>
  <c r="T103" i="71"/>
  <c r="T105" i="71"/>
  <c r="K56" i="71"/>
  <c r="K32" i="71" s="1"/>
  <c r="K8" i="71" s="1"/>
  <c r="R10" i="71"/>
  <c r="R9" i="71" s="1"/>
  <c r="R8" i="71" s="1"/>
  <c r="R7" i="71" s="1"/>
  <c r="AE32" i="71" l="1"/>
  <c r="H32" i="71"/>
  <c r="H8" i="71" s="1"/>
  <c r="Z101" i="71"/>
  <c r="Z102" i="71" s="1"/>
  <c r="T101" i="71"/>
  <c r="T102" i="71" s="1"/>
  <c r="J8" i="71"/>
  <c r="Y54" i="68" l="1"/>
  <c r="Y53" i="68"/>
  <c r="Y51" i="68"/>
  <c r="Y50" i="68"/>
  <c r="J50" i="68"/>
  <c r="G50" i="68" s="1"/>
  <c r="Y49" i="68"/>
  <c r="J49" i="68"/>
  <c r="G49" i="68" s="1"/>
  <c r="X48" i="68"/>
  <c r="W48" i="68"/>
  <c r="V48" i="68"/>
  <c r="U48" i="68"/>
  <c r="T48" i="68"/>
  <c r="S48" i="68"/>
  <c r="R48" i="68"/>
  <c r="Q48" i="68"/>
  <c r="P48" i="68"/>
  <c r="O48" i="68"/>
  <c r="N48" i="68"/>
  <c r="M48" i="68"/>
  <c r="L48" i="68"/>
  <c r="K48" i="68"/>
  <c r="I48" i="68"/>
  <c r="H48" i="68"/>
  <c r="Y47" i="68"/>
  <c r="G47" i="68"/>
  <c r="Y46" i="68"/>
  <c r="Y45" i="68"/>
  <c r="Y44" i="68"/>
  <c r="J44" i="68"/>
  <c r="G44" i="68" s="1"/>
  <c r="Y43" i="68"/>
  <c r="J43" i="68"/>
  <c r="G43" i="68" s="1"/>
  <c r="Y42" i="68"/>
  <c r="J42" i="68"/>
  <c r="X41" i="68"/>
  <c r="W41" i="68"/>
  <c r="V41" i="68"/>
  <c r="U41" i="68"/>
  <c r="T41" i="68"/>
  <c r="S41" i="68"/>
  <c r="R41" i="68"/>
  <c r="Q41" i="68"/>
  <c r="P41" i="68"/>
  <c r="O41" i="68"/>
  <c r="N41" i="68"/>
  <c r="M41" i="68"/>
  <c r="L41" i="68"/>
  <c r="K41" i="68"/>
  <c r="I41" i="68"/>
  <c r="H41" i="68"/>
  <c r="Y40" i="68"/>
  <c r="Y39" i="68"/>
  <c r="Y38" i="68"/>
  <c r="Y37" i="68"/>
  <c r="J37" i="68"/>
  <c r="G37" i="68" s="1"/>
  <c r="Y36" i="68"/>
  <c r="J36" i="68"/>
  <c r="G36" i="68" s="1"/>
  <c r="Y35" i="68"/>
  <c r="J35" i="68"/>
  <c r="G35" i="68" s="1"/>
  <c r="Y34" i="68"/>
  <c r="J34" i="68"/>
  <c r="X33" i="68"/>
  <c r="W33" i="68"/>
  <c r="V33" i="68"/>
  <c r="U33" i="68"/>
  <c r="T33" i="68"/>
  <c r="S33" i="68"/>
  <c r="R33" i="68"/>
  <c r="Q33" i="68"/>
  <c r="P33" i="68"/>
  <c r="O33" i="68"/>
  <c r="N33" i="68"/>
  <c r="M33" i="68"/>
  <c r="L33" i="68"/>
  <c r="K33" i="68"/>
  <c r="I33" i="68"/>
  <c r="H33" i="68"/>
  <c r="Y31" i="68"/>
  <c r="J31" i="68"/>
  <c r="G31" i="68" s="1"/>
  <c r="Y30" i="68"/>
  <c r="J30" i="68"/>
  <c r="G30" i="68" s="1"/>
  <c r="Y29" i="68"/>
  <c r="J29" i="68"/>
  <c r="G29" i="68" s="1"/>
  <c r="Y28" i="68"/>
  <c r="J28" i="68"/>
  <c r="G28" i="68" s="1"/>
  <c r="Y27" i="68"/>
  <c r="J27" i="68"/>
  <c r="G27" i="68" s="1"/>
  <c r="Y26" i="68"/>
  <c r="J26" i="68"/>
  <c r="G26" i="68" s="1"/>
  <c r="Y25" i="68"/>
  <c r="J25" i="68"/>
  <c r="G25" i="68" s="1"/>
  <c r="Y24" i="68"/>
  <c r="J24" i="68"/>
  <c r="G24" i="68" s="1"/>
  <c r="Y23" i="68"/>
  <c r="J23" i="68"/>
  <c r="G23" i="68" s="1"/>
  <c r="Y22" i="68"/>
  <c r="J22" i="68"/>
  <c r="G22" i="68" s="1"/>
  <c r="Y21" i="68"/>
  <c r="J21" i="68"/>
  <c r="G21" i="68" s="1"/>
  <c r="Y20" i="68"/>
  <c r="J20" i="68"/>
  <c r="G20" i="68" s="1"/>
  <c r="X19" i="68"/>
  <c r="W19" i="68"/>
  <c r="V19" i="68"/>
  <c r="U19" i="68"/>
  <c r="T19" i="68"/>
  <c r="S19" i="68"/>
  <c r="R19" i="68"/>
  <c r="Q19" i="68"/>
  <c r="P19" i="68"/>
  <c r="O19" i="68"/>
  <c r="N19" i="68"/>
  <c r="M19" i="68"/>
  <c r="L19" i="68"/>
  <c r="K19" i="68"/>
  <c r="I19" i="68"/>
  <c r="H19" i="68"/>
  <c r="Y18" i="68"/>
  <c r="J18" i="68"/>
  <c r="G18" i="68" s="1"/>
  <c r="Y17" i="68"/>
  <c r="J17" i="68"/>
  <c r="G17" i="68" s="1"/>
  <c r="Y16" i="68"/>
  <c r="J16" i="68"/>
  <c r="G16" i="68" s="1"/>
  <c r="Y15" i="68"/>
  <c r="J15" i="68"/>
  <c r="G15" i="68" s="1"/>
  <c r="Y14" i="68"/>
  <c r="J14" i="68"/>
  <c r="G14" i="68" s="1"/>
  <c r="Y13" i="68"/>
  <c r="J13" i="68"/>
  <c r="G13" i="68" s="1"/>
  <c r="Y12" i="68"/>
  <c r="J12" i="68"/>
  <c r="G12" i="68" s="1"/>
  <c r="Y11" i="68"/>
  <c r="J11" i="68"/>
  <c r="G11" i="68" s="1"/>
  <c r="Y10" i="68"/>
  <c r="J10" i="68"/>
  <c r="G10" i="68" s="1"/>
  <c r="X9" i="68"/>
  <c r="W9" i="68"/>
  <c r="V9" i="68"/>
  <c r="U9" i="68"/>
  <c r="T9" i="68"/>
  <c r="S9" i="68"/>
  <c r="R9" i="68"/>
  <c r="Q9" i="68"/>
  <c r="P9" i="68"/>
  <c r="O9" i="68"/>
  <c r="N9" i="68"/>
  <c r="M9" i="68"/>
  <c r="L9" i="68"/>
  <c r="K9" i="68"/>
  <c r="I9" i="68"/>
  <c r="H9" i="68"/>
  <c r="Y54" i="69"/>
  <c r="Y53" i="69"/>
  <c r="Y51" i="69"/>
  <c r="Y50" i="69"/>
  <c r="J50" i="69"/>
  <c r="G50" i="69" s="1"/>
  <c r="Y49" i="69"/>
  <c r="J49" i="69"/>
  <c r="G49" i="69" s="1"/>
  <c r="X48" i="69"/>
  <c r="W48" i="69"/>
  <c r="V48" i="69"/>
  <c r="U48" i="69"/>
  <c r="T48" i="69"/>
  <c r="S48" i="69"/>
  <c r="R48" i="69"/>
  <c r="Q48" i="69"/>
  <c r="P48" i="69"/>
  <c r="O48" i="69"/>
  <c r="N48" i="69"/>
  <c r="M48" i="69"/>
  <c r="L48" i="69"/>
  <c r="K48" i="69"/>
  <c r="I48" i="69"/>
  <c r="H48" i="69"/>
  <c r="Y46" i="69"/>
  <c r="Y45" i="69"/>
  <c r="Y44" i="69"/>
  <c r="J44" i="69"/>
  <c r="G44" i="69" s="1"/>
  <c r="Y43" i="69"/>
  <c r="J43" i="69"/>
  <c r="G43" i="69" s="1"/>
  <c r="Y42" i="69"/>
  <c r="J42" i="69"/>
  <c r="X41" i="69"/>
  <c r="W41" i="69"/>
  <c r="V41" i="69"/>
  <c r="U41" i="69"/>
  <c r="T41" i="69"/>
  <c r="S41" i="69"/>
  <c r="R41" i="69"/>
  <c r="Q41" i="69"/>
  <c r="P41" i="69"/>
  <c r="O41" i="69"/>
  <c r="N41" i="69"/>
  <c r="M41" i="69"/>
  <c r="L41" i="69"/>
  <c r="K41" i="69"/>
  <c r="I41" i="69"/>
  <c r="H41" i="69"/>
  <c r="Y40" i="69"/>
  <c r="Y39" i="69"/>
  <c r="Y38" i="69"/>
  <c r="Y37" i="69"/>
  <c r="J37" i="69"/>
  <c r="G37" i="69" s="1"/>
  <c r="Y36" i="69"/>
  <c r="J36" i="69"/>
  <c r="G36" i="69" s="1"/>
  <c r="Y35" i="69"/>
  <c r="J35" i="69"/>
  <c r="G35" i="69" s="1"/>
  <c r="Y34" i="69"/>
  <c r="J34" i="69"/>
  <c r="G34" i="69" s="1"/>
  <c r="X33" i="69"/>
  <c r="W33" i="69"/>
  <c r="V33" i="69"/>
  <c r="U33" i="69"/>
  <c r="T33" i="69"/>
  <c r="S33" i="69"/>
  <c r="R33" i="69"/>
  <c r="Q33" i="69"/>
  <c r="P33" i="69"/>
  <c r="O33" i="69"/>
  <c r="N33" i="69"/>
  <c r="M33" i="69"/>
  <c r="L33" i="69"/>
  <c r="K33" i="69"/>
  <c r="I33" i="69"/>
  <c r="H33" i="69"/>
  <c r="Y31" i="69"/>
  <c r="J31" i="69"/>
  <c r="G31" i="69" s="1"/>
  <c r="Y30" i="69"/>
  <c r="J30" i="69"/>
  <c r="G30" i="69" s="1"/>
  <c r="Y29" i="69"/>
  <c r="J29" i="69"/>
  <c r="G29" i="69" s="1"/>
  <c r="Y28" i="69"/>
  <c r="J28" i="69"/>
  <c r="G28" i="69" s="1"/>
  <c r="Y27" i="69"/>
  <c r="J27" i="69"/>
  <c r="G27" i="69" s="1"/>
  <c r="Y26" i="69"/>
  <c r="J26" i="69"/>
  <c r="G26" i="69" s="1"/>
  <c r="Y25" i="69"/>
  <c r="J25" i="69"/>
  <c r="G25" i="69" s="1"/>
  <c r="Y24" i="69"/>
  <c r="J24" i="69"/>
  <c r="G24" i="69" s="1"/>
  <c r="Y23" i="69"/>
  <c r="J23" i="69"/>
  <c r="G23" i="69" s="1"/>
  <c r="Y22" i="69"/>
  <c r="J22" i="69"/>
  <c r="G22" i="69" s="1"/>
  <c r="Y21" i="69"/>
  <c r="J21" i="69"/>
  <c r="G21" i="69" s="1"/>
  <c r="Y20" i="69"/>
  <c r="J20" i="69"/>
  <c r="G20" i="69" s="1"/>
  <c r="X19" i="69"/>
  <c r="W19" i="69"/>
  <c r="V19" i="69"/>
  <c r="U19" i="69"/>
  <c r="T19" i="69"/>
  <c r="S19" i="69"/>
  <c r="R19" i="69"/>
  <c r="Q19" i="69"/>
  <c r="P19" i="69"/>
  <c r="O19" i="69"/>
  <c r="N19" i="69"/>
  <c r="M19" i="69"/>
  <c r="L19" i="69"/>
  <c r="K19" i="69"/>
  <c r="I19" i="69"/>
  <c r="H19" i="69"/>
  <c r="Y18" i="69"/>
  <c r="J18" i="69"/>
  <c r="G18" i="69" s="1"/>
  <c r="Y17" i="69"/>
  <c r="J17" i="69"/>
  <c r="G17" i="69" s="1"/>
  <c r="Y16" i="69"/>
  <c r="J16" i="69"/>
  <c r="G16" i="69" s="1"/>
  <c r="Y15" i="69"/>
  <c r="J15" i="69"/>
  <c r="G15" i="69" s="1"/>
  <c r="Y14" i="69"/>
  <c r="J14" i="69"/>
  <c r="G14" i="69" s="1"/>
  <c r="Y13" i="69"/>
  <c r="J13" i="69"/>
  <c r="G13" i="69" s="1"/>
  <c r="Y12" i="69"/>
  <c r="J12" i="69"/>
  <c r="G12" i="69" s="1"/>
  <c r="Y11" i="69"/>
  <c r="J11" i="69"/>
  <c r="G11" i="69" s="1"/>
  <c r="Y10" i="69"/>
  <c r="J10" i="69"/>
  <c r="X9" i="69"/>
  <c r="W9" i="69"/>
  <c r="V9" i="69"/>
  <c r="U9" i="69"/>
  <c r="T9" i="69"/>
  <c r="S9" i="69"/>
  <c r="R9" i="69"/>
  <c r="Q9" i="69"/>
  <c r="P9" i="69"/>
  <c r="O9" i="69"/>
  <c r="N9" i="69"/>
  <c r="M9" i="69"/>
  <c r="L9" i="69"/>
  <c r="K9" i="69"/>
  <c r="I9" i="69"/>
  <c r="H9" i="69"/>
  <c r="Z48" i="69" l="1"/>
  <c r="Z48" i="68"/>
  <c r="Z9" i="69"/>
  <c r="M32" i="68"/>
  <c r="S32" i="68"/>
  <c r="S8" i="68" s="1"/>
  <c r="Z33" i="69"/>
  <c r="T32" i="69"/>
  <c r="T8" i="69" s="1"/>
  <c r="J41" i="68"/>
  <c r="G48" i="68"/>
  <c r="L32" i="68"/>
  <c r="L8" i="68" s="1"/>
  <c r="R32" i="68"/>
  <c r="R8" i="68" s="1"/>
  <c r="X32" i="68"/>
  <c r="X8" i="68" s="1"/>
  <c r="Z19" i="69"/>
  <c r="Q32" i="69"/>
  <c r="Q8" i="69" s="1"/>
  <c r="J33" i="68"/>
  <c r="I32" i="68"/>
  <c r="I8" i="68" s="1"/>
  <c r="P32" i="68"/>
  <c r="P8" i="68" s="1"/>
  <c r="V32" i="68"/>
  <c r="V8" i="68" s="1"/>
  <c r="Y48" i="68"/>
  <c r="Z41" i="69"/>
  <c r="J9" i="68"/>
  <c r="Z33" i="68"/>
  <c r="Y41" i="68"/>
  <c r="J9" i="69"/>
  <c r="N32" i="69"/>
  <c r="N8" i="69" s="1"/>
  <c r="J48" i="68"/>
  <c r="Z41" i="68"/>
  <c r="G42" i="68"/>
  <c r="G41" i="68" s="1"/>
  <c r="M8" i="68"/>
  <c r="G34" i="68"/>
  <c r="G33" i="68" s="1"/>
  <c r="N32" i="68"/>
  <c r="N8" i="68" s="1"/>
  <c r="T32" i="68"/>
  <c r="T8" i="68" s="1"/>
  <c r="H32" i="68"/>
  <c r="H8" i="68" s="1"/>
  <c r="O32" i="68"/>
  <c r="O8" i="68" s="1"/>
  <c r="U32" i="68"/>
  <c r="U8" i="68" s="1"/>
  <c r="K32" i="68"/>
  <c r="K8" i="68" s="1"/>
  <c r="W32" i="68"/>
  <c r="W8" i="68" s="1"/>
  <c r="G19" i="68"/>
  <c r="J19" i="68"/>
  <c r="Y19" i="68"/>
  <c r="Z19" i="68"/>
  <c r="Z9" i="68"/>
  <c r="W32" i="69"/>
  <c r="W8" i="69" s="1"/>
  <c r="G10" i="69"/>
  <c r="G9" i="69" s="1"/>
  <c r="G9" i="68"/>
  <c r="Y9" i="68"/>
  <c r="Y33" i="68"/>
  <c r="Q32" i="68"/>
  <c r="G48" i="69"/>
  <c r="J48" i="69"/>
  <c r="K32" i="69"/>
  <c r="K8" i="69" s="1"/>
  <c r="H32" i="69"/>
  <c r="H8" i="69" s="1"/>
  <c r="J33" i="69"/>
  <c r="I32" i="69"/>
  <c r="I8" i="69" s="1"/>
  <c r="G33" i="69"/>
  <c r="J19" i="69"/>
  <c r="G19" i="69"/>
  <c r="Y33" i="69"/>
  <c r="Y41" i="69"/>
  <c r="J41" i="69"/>
  <c r="Y9" i="69"/>
  <c r="Y19" i="69"/>
  <c r="Y48" i="69"/>
  <c r="M32" i="69"/>
  <c r="M8" i="69" s="1"/>
  <c r="L32" i="69"/>
  <c r="L8" i="69" s="1"/>
  <c r="X32" i="69"/>
  <c r="X8" i="69" s="1"/>
  <c r="P32" i="69"/>
  <c r="P8" i="69" s="1"/>
  <c r="V32" i="69"/>
  <c r="V8" i="69" s="1"/>
  <c r="O32" i="69"/>
  <c r="O8" i="69" s="1"/>
  <c r="U32" i="69"/>
  <c r="R32" i="69"/>
  <c r="R8" i="69" s="1"/>
  <c r="S32" i="69"/>
  <c r="S8" i="69" s="1"/>
  <c r="G42" i="69"/>
  <c r="G41" i="69" s="1"/>
  <c r="J32" i="68" l="1"/>
  <c r="J8" i="68"/>
  <c r="U8" i="69"/>
  <c r="Y8" i="69" s="1"/>
  <c r="Z32" i="69"/>
  <c r="Y32" i="68"/>
  <c r="G32" i="68"/>
  <c r="G8" i="68" s="1"/>
  <c r="Z32" i="68"/>
  <c r="Q8" i="68"/>
  <c r="Y8" i="68" s="1"/>
  <c r="G32" i="69"/>
  <c r="G8" i="69" s="1"/>
  <c r="J32" i="69"/>
  <c r="J8" i="69" s="1"/>
  <c r="Y32" i="69"/>
  <c r="G54" i="67" l="1"/>
  <c r="Y53" i="67"/>
  <c r="G53" i="67"/>
  <c r="Y52" i="67"/>
  <c r="Y51" i="67"/>
  <c r="Y50" i="67"/>
  <c r="J50" i="67"/>
  <c r="H50" i="67"/>
  <c r="Y49" i="67"/>
  <c r="J49" i="67"/>
  <c r="H49" i="67"/>
  <c r="G49" i="67" s="1"/>
  <c r="X48" i="67"/>
  <c r="W48" i="67"/>
  <c r="V48" i="67"/>
  <c r="U48" i="67"/>
  <c r="T48" i="67"/>
  <c r="S48" i="67"/>
  <c r="R48" i="67"/>
  <c r="Q48" i="67"/>
  <c r="P48" i="67"/>
  <c r="O48" i="67"/>
  <c r="N48" i="67"/>
  <c r="M48" i="67"/>
  <c r="L48" i="67"/>
  <c r="K48" i="67"/>
  <c r="I48" i="67"/>
  <c r="Y47" i="67"/>
  <c r="G47" i="67"/>
  <c r="Y46" i="67"/>
  <c r="Y45" i="67"/>
  <c r="Y44" i="67"/>
  <c r="J44" i="67"/>
  <c r="G44" i="67" s="1"/>
  <c r="Y43" i="67"/>
  <c r="J43" i="67"/>
  <c r="K43" i="67" s="1"/>
  <c r="Y42" i="67"/>
  <c r="J42" i="67"/>
  <c r="K42" i="67" s="1"/>
  <c r="Y41" i="67"/>
  <c r="J41" i="67"/>
  <c r="X40" i="67"/>
  <c r="W40" i="67"/>
  <c r="V40" i="67"/>
  <c r="U40" i="67"/>
  <c r="T40" i="67"/>
  <c r="S40" i="67"/>
  <c r="R40" i="67"/>
  <c r="Q40" i="67"/>
  <c r="P40" i="67"/>
  <c r="O40" i="67"/>
  <c r="N40" i="67"/>
  <c r="M40" i="67"/>
  <c r="L40" i="67"/>
  <c r="I40" i="67"/>
  <c r="H40" i="67"/>
  <c r="Y39" i="67"/>
  <c r="J39" i="67"/>
  <c r="H39" i="67"/>
  <c r="Y38" i="67"/>
  <c r="Y37" i="67"/>
  <c r="J37" i="67"/>
  <c r="K37" i="67" s="1"/>
  <c r="H37" i="67"/>
  <c r="Y36" i="67"/>
  <c r="J36" i="67"/>
  <c r="K36" i="67" s="1"/>
  <c r="H36" i="67"/>
  <c r="Y35" i="67"/>
  <c r="J35" i="67"/>
  <c r="K35" i="67" s="1"/>
  <c r="H35" i="67"/>
  <c r="Y34" i="67"/>
  <c r="J34" i="67"/>
  <c r="K34" i="67" s="1"/>
  <c r="H34" i="67"/>
  <c r="X33" i="67"/>
  <c r="W33" i="67"/>
  <c r="V33" i="67"/>
  <c r="U33" i="67"/>
  <c r="T33" i="67"/>
  <c r="S33" i="67"/>
  <c r="R33" i="67"/>
  <c r="Q33" i="67"/>
  <c r="P33" i="67"/>
  <c r="O33" i="67"/>
  <c r="N33" i="67"/>
  <c r="M33" i="67"/>
  <c r="L33" i="67"/>
  <c r="I33" i="67"/>
  <c r="Y31" i="67"/>
  <c r="J31" i="67"/>
  <c r="K31" i="67" s="1"/>
  <c r="H31" i="67"/>
  <c r="Y30" i="67"/>
  <c r="J30" i="67"/>
  <c r="H30" i="67"/>
  <c r="Y29" i="67"/>
  <c r="J29" i="67"/>
  <c r="K29" i="67" s="1"/>
  <c r="H29" i="67"/>
  <c r="Y28" i="67"/>
  <c r="J28" i="67"/>
  <c r="K28" i="67" s="1"/>
  <c r="Y27" i="67"/>
  <c r="J27" i="67"/>
  <c r="K27" i="67" s="1"/>
  <c r="H27" i="67"/>
  <c r="Y26" i="67"/>
  <c r="J26" i="67"/>
  <c r="H26" i="67"/>
  <c r="Y25" i="67"/>
  <c r="J25" i="67"/>
  <c r="H25" i="67"/>
  <c r="Y24" i="67"/>
  <c r="J24" i="67"/>
  <c r="K24" i="67" s="1"/>
  <c r="H24" i="67"/>
  <c r="Y23" i="67"/>
  <c r="J23" i="67"/>
  <c r="K23" i="67" s="1"/>
  <c r="Y22" i="67"/>
  <c r="J22" i="67"/>
  <c r="K22" i="67" s="1"/>
  <c r="Y21" i="67"/>
  <c r="J21" i="67"/>
  <c r="K21" i="67" s="1"/>
  <c r="Y20" i="67"/>
  <c r="J20" i="67"/>
  <c r="K20" i="67" s="1"/>
  <c r="H20" i="67"/>
  <c r="X19" i="67"/>
  <c r="W19" i="67"/>
  <c r="V19" i="67"/>
  <c r="U19" i="67"/>
  <c r="T19" i="67"/>
  <c r="S19" i="67"/>
  <c r="R19" i="67"/>
  <c r="Q19" i="67"/>
  <c r="P19" i="67"/>
  <c r="O19" i="67"/>
  <c r="N19" i="67"/>
  <c r="M19" i="67"/>
  <c r="L19" i="67"/>
  <c r="I19" i="67"/>
  <c r="Y18" i="67"/>
  <c r="J18" i="67"/>
  <c r="K18" i="67" s="1"/>
  <c r="H18" i="67"/>
  <c r="Y17" i="67"/>
  <c r="J17" i="67"/>
  <c r="K17" i="67" s="1"/>
  <c r="H17" i="67"/>
  <c r="Y16" i="67"/>
  <c r="J16" i="67"/>
  <c r="K16" i="67" s="1"/>
  <c r="H16" i="67"/>
  <c r="Y15" i="67"/>
  <c r="J15" i="67"/>
  <c r="K15" i="67" s="1"/>
  <c r="H15" i="67"/>
  <c r="Y14" i="67"/>
  <c r="J14" i="67"/>
  <c r="H14" i="67"/>
  <c r="Y13" i="67"/>
  <c r="J13" i="67"/>
  <c r="K13" i="67" s="1"/>
  <c r="H13" i="67"/>
  <c r="Y12" i="67"/>
  <c r="J12" i="67"/>
  <c r="K12" i="67" s="1"/>
  <c r="H12" i="67"/>
  <c r="Y11" i="67"/>
  <c r="J11" i="67"/>
  <c r="K11" i="67" s="1"/>
  <c r="H11" i="67"/>
  <c r="Y10" i="67"/>
  <c r="J10" i="67"/>
  <c r="K10" i="67" s="1"/>
  <c r="H10" i="67"/>
  <c r="X9" i="67"/>
  <c r="W9" i="67"/>
  <c r="V9" i="67"/>
  <c r="U9" i="67"/>
  <c r="T9" i="67"/>
  <c r="S9" i="67"/>
  <c r="R9" i="67"/>
  <c r="Q9" i="67"/>
  <c r="P9" i="67"/>
  <c r="O9" i="67"/>
  <c r="N9" i="67"/>
  <c r="M9" i="67"/>
  <c r="L9" i="67"/>
  <c r="I9" i="67"/>
  <c r="AF78" i="35"/>
  <c r="AF77" i="35"/>
  <c r="AE77" i="35"/>
  <c r="AF76" i="35"/>
  <c r="AE76" i="35"/>
  <c r="L76" i="35"/>
  <c r="I76" i="35" s="1"/>
  <c r="AF75" i="35"/>
  <c r="AE75" i="35"/>
  <c r="L75" i="35"/>
  <c r="I75" i="35" s="1"/>
  <c r="AD74" i="35"/>
  <c r="AC74" i="35"/>
  <c r="AB74" i="35"/>
  <c r="AA74" i="35"/>
  <c r="Z74" i="35"/>
  <c r="Y74" i="35"/>
  <c r="X74" i="35"/>
  <c r="W74" i="35"/>
  <c r="R74" i="35"/>
  <c r="Q74" i="35"/>
  <c r="P74" i="35"/>
  <c r="O74" i="35"/>
  <c r="N74" i="35"/>
  <c r="M74" i="35"/>
  <c r="K74" i="35"/>
  <c r="J74" i="35"/>
  <c r="AF73" i="35"/>
  <c r="AE73" i="35"/>
  <c r="I73" i="35"/>
  <c r="AF72" i="35"/>
  <c r="AE72" i="35"/>
  <c r="AF71" i="35"/>
  <c r="AE71" i="35"/>
  <c r="AF70" i="35"/>
  <c r="AE70" i="35"/>
  <c r="L70" i="35"/>
  <c r="I70" i="35" s="1"/>
  <c r="AF69" i="35"/>
  <c r="AE69" i="35"/>
  <c r="L69" i="35"/>
  <c r="I69" i="35" s="1"/>
  <c r="AF68" i="35"/>
  <c r="AE68" i="35"/>
  <c r="L68" i="35"/>
  <c r="I68" i="35" s="1"/>
  <c r="AD67" i="35"/>
  <c r="AC67" i="35"/>
  <c r="AB67" i="35"/>
  <c r="AA67" i="35"/>
  <c r="Z67" i="35"/>
  <c r="Y67" i="35"/>
  <c r="X67" i="35"/>
  <c r="W67" i="35"/>
  <c r="R67" i="35"/>
  <c r="Q67" i="35"/>
  <c r="P67" i="35"/>
  <c r="O67" i="35"/>
  <c r="N67" i="35"/>
  <c r="M67" i="35"/>
  <c r="K67" i="35"/>
  <c r="J67" i="35"/>
  <c r="AF66" i="35"/>
  <c r="AE66" i="35"/>
  <c r="AF65" i="35"/>
  <c r="AE65" i="35"/>
  <c r="AF64" i="35"/>
  <c r="AE64" i="35"/>
  <c r="AF63" i="35"/>
  <c r="AE63" i="35"/>
  <c r="L63" i="35"/>
  <c r="I63" i="35" s="1"/>
  <c r="AF62" i="35"/>
  <c r="AE62" i="35"/>
  <c r="L62" i="35"/>
  <c r="I62" i="35" s="1"/>
  <c r="AF61" i="35"/>
  <c r="AE61" i="35"/>
  <c r="L61" i="35"/>
  <c r="I61" i="35" s="1"/>
  <c r="AF60" i="35"/>
  <c r="AE60" i="35"/>
  <c r="L60" i="35"/>
  <c r="I60" i="35" s="1"/>
  <c r="AD59" i="35"/>
  <c r="AD58" i="35" s="1"/>
  <c r="AC59" i="35"/>
  <c r="AB59" i="35"/>
  <c r="AA59" i="35"/>
  <c r="Z59" i="35"/>
  <c r="Y59" i="35"/>
  <c r="X59" i="35"/>
  <c r="X58" i="35" s="1"/>
  <c r="W59" i="35"/>
  <c r="R59" i="35"/>
  <c r="Q59" i="35"/>
  <c r="P59" i="35"/>
  <c r="O59" i="35"/>
  <c r="N59" i="35"/>
  <c r="N58" i="35" s="1"/>
  <c r="M59" i="35"/>
  <c r="K59" i="35"/>
  <c r="J59" i="35"/>
  <c r="AF57" i="35"/>
  <c r="AE57" i="35"/>
  <c r="L57" i="35"/>
  <c r="I57" i="35" s="1"/>
  <c r="AF56" i="35"/>
  <c r="AE56" i="35"/>
  <c r="L56" i="35"/>
  <c r="I56" i="35" s="1"/>
  <c r="AF55" i="35"/>
  <c r="AE55" i="35"/>
  <c r="L55" i="35"/>
  <c r="I55" i="35" s="1"/>
  <c r="AF54" i="35"/>
  <c r="AE54" i="35"/>
  <c r="L54" i="35"/>
  <c r="I54" i="35" s="1"/>
  <c r="AF53" i="35"/>
  <c r="AE53" i="35"/>
  <c r="L53" i="35"/>
  <c r="I53" i="35" s="1"/>
  <c r="AF52" i="35"/>
  <c r="AE52" i="35"/>
  <c r="L52" i="35"/>
  <c r="I52" i="35" s="1"/>
  <c r="AF51" i="35"/>
  <c r="AE51" i="35"/>
  <c r="L51" i="35"/>
  <c r="I51" i="35" s="1"/>
  <c r="AF50" i="35"/>
  <c r="AE50" i="35"/>
  <c r="L50" i="35"/>
  <c r="I50" i="35" s="1"/>
  <c r="AF49" i="35"/>
  <c r="AE49" i="35"/>
  <c r="L49" i="35"/>
  <c r="I49" i="35" s="1"/>
  <c r="AF48" i="35"/>
  <c r="AE48" i="35"/>
  <c r="L48" i="35"/>
  <c r="I48" i="35" s="1"/>
  <c r="AF47" i="35"/>
  <c r="AE47" i="35"/>
  <c r="L47" i="35"/>
  <c r="I47" i="35" s="1"/>
  <c r="AF46" i="35"/>
  <c r="AE46" i="35"/>
  <c r="L46" i="35"/>
  <c r="I46" i="35" s="1"/>
  <c r="AD45" i="35"/>
  <c r="AC45" i="35"/>
  <c r="AB45" i="35"/>
  <c r="AA45" i="35"/>
  <c r="Z45" i="35"/>
  <c r="Y45" i="35"/>
  <c r="X45" i="35"/>
  <c r="W45" i="35"/>
  <c r="R45" i="35"/>
  <c r="Q45" i="35"/>
  <c r="P45" i="35"/>
  <c r="O45" i="35"/>
  <c r="N45" i="35"/>
  <c r="M45" i="35"/>
  <c r="K45" i="35"/>
  <c r="J45" i="35"/>
  <c r="AF44" i="35"/>
  <c r="AE44" i="35"/>
  <c r="L44" i="35"/>
  <c r="I44" i="35" s="1"/>
  <c r="AF43" i="35"/>
  <c r="AE43" i="35"/>
  <c r="L43" i="35"/>
  <c r="I43" i="35" s="1"/>
  <c r="AF42" i="35"/>
  <c r="AE42" i="35"/>
  <c r="L42" i="35"/>
  <c r="I42" i="35" s="1"/>
  <c r="AF41" i="35"/>
  <c r="AE41" i="35"/>
  <c r="L41" i="35"/>
  <c r="I41" i="35" s="1"/>
  <c r="AF40" i="35"/>
  <c r="AE40" i="35"/>
  <c r="L40" i="35"/>
  <c r="I40" i="35" s="1"/>
  <c r="AF39" i="35"/>
  <c r="AE39" i="35"/>
  <c r="L39" i="35"/>
  <c r="I39" i="35" s="1"/>
  <c r="AF38" i="35"/>
  <c r="AE38" i="35"/>
  <c r="L38" i="35"/>
  <c r="I38" i="35" s="1"/>
  <c r="AF37" i="35"/>
  <c r="AE37" i="35"/>
  <c r="L37" i="35"/>
  <c r="I37" i="35" s="1"/>
  <c r="AF36" i="35"/>
  <c r="AE36" i="35"/>
  <c r="L36" i="35"/>
  <c r="I36" i="35" s="1"/>
  <c r="AD35" i="35"/>
  <c r="AC35" i="35"/>
  <c r="AB35" i="35"/>
  <c r="AA35" i="35"/>
  <c r="Z35" i="35"/>
  <c r="Y35" i="35"/>
  <c r="X35" i="35"/>
  <c r="W35" i="35"/>
  <c r="R35" i="35"/>
  <c r="Q35" i="35"/>
  <c r="P35" i="35"/>
  <c r="O35" i="35"/>
  <c r="N35" i="35"/>
  <c r="M35" i="35"/>
  <c r="K35" i="35"/>
  <c r="J35" i="35"/>
  <c r="L33" i="35"/>
  <c r="M33" i="35" s="1"/>
  <c r="J33" i="35"/>
  <c r="L32" i="35"/>
  <c r="M32" i="35" s="1"/>
  <c r="J32" i="35"/>
  <c r="L31" i="35"/>
  <c r="M31" i="35" s="1"/>
  <c r="J31" i="35"/>
  <c r="L30" i="35"/>
  <c r="J30" i="35"/>
  <c r="L29" i="35"/>
  <c r="M29" i="35" s="1"/>
  <c r="J29" i="35"/>
  <c r="L28" i="35"/>
  <c r="M28" i="35" s="1"/>
  <c r="J28" i="35"/>
  <c r="L27" i="35"/>
  <c r="M27" i="35" s="1"/>
  <c r="J27" i="35"/>
  <c r="L26" i="35"/>
  <c r="M26" i="35" s="1"/>
  <c r="J26" i="35"/>
  <c r="L25" i="35"/>
  <c r="M25" i="35" s="1"/>
  <c r="J25" i="35"/>
  <c r="L24" i="35"/>
  <c r="J24" i="35"/>
  <c r="L23" i="35"/>
  <c r="M23" i="35" s="1"/>
  <c r="J23" i="35"/>
  <c r="L22" i="35"/>
  <c r="M22" i="35" s="1"/>
  <c r="J22" i="35"/>
  <c r="L21" i="35"/>
  <c r="M21" i="35" s="1"/>
  <c r="L20" i="35"/>
  <c r="M20" i="35" s="1"/>
  <c r="J20" i="35"/>
  <c r="L19" i="35"/>
  <c r="M19" i="35" s="1"/>
  <c r="J19" i="35"/>
  <c r="L18" i="35"/>
  <c r="M18" i="35" s="1"/>
  <c r="J18" i="35"/>
  <c r="L17" i="35"/>
  <c r="M17" i="35" s="1"/>
  <c r="J17" i="35"/>
  <c r="L16" i="35"/>
  <c r="M16" i="35" s="1"/>
  <c r="J16" i="35"/>
  <c r="L15" i="35"/>
  <c r="J15" i="35"/>
  <c r="L14" i="35"/>
  <c r="I14" i="35" s="1"/>
  <c r="L13" i="35"/>
  <c r="M13" i="35" s="1"/>
  <c r="J13" i="35"/>
  <c r="L12" i="35"/>
  <c r="M12" i="35" s="1"/>
  <c r="J12" i="35"/>
  <c r="L11" i="35"/>
  <c r="M11" i="35" s="1"/>
  <c r="J11" i="35"/>
  <c r="L10" i="35"/>
  <c r="M10" i="35" s="1"/>
  <c r="J10" i="35"/>
  <c r="V9" i="35"/>
  <c r="U9" i="35"/>
  <c r="T9" i="35"/>
  <c r="S9" i="35"/>
  <c r="R9" i="35"/>
  <c r="Q9" i="35"/>
  <c r="N9" i="35"/>
  <c r="K9" i="35"/>
  <c r="V8" i="35"/>
  <c r="V81" i="35" s="1"/>
  <c r="U8" i="35"/>
  <c r="U81" i="35" s="1"/>
  <c r="T8" i="35"/>
  <c r="T81" i="35" s="1"/>
  <c r="S8" i="35"/>
  <c r="S81" i="35" s="1"/>
  <c r="R8" i="35"/>
  <c r="Q8" i="35"/>
  <c r="N8" i="35"/>
  <c r="Y53" i="66"/>
  <c r="G53" i="66"/>
  <c r="Y52" i="66"/>
  <c r="G52" i="66"/>
  <c r="Y51" i="66"/>
  <c r="Y50" i="66"/>
  <c r="Y49" i="66"/>
  <c r="J49" i="66"/>
  <c r="H49" i="66"/>
  <c r="Y48" i="66"/>
  <c r="J48" i="66"/>
  <c r="H48" i="66"/>
  <c r="X47" i="66"/>
  <c r="W47" i="66"/>
  <c r="V47" i="66"/>
  <c r="U47" i="66"/>
  <c r="T47" i="66"/>
  <c r="S47" i="66"/>
  <c r="R47" i="66"/>
  <c r="Q47" i="66"/>
  <c r="P47" i="66"/>
  <c r="O47" i="66"/>
  <c r="N47" i="66"/>
  <c r="M47" i="66"/>
  <c r="L47" i="66"/>
  <c r="K47" i="66"/>
  <c r="I47" i="66"/>
  <c r="Y46" i="66"/>
  <c r="G46" i="66"/>
  <c r="Y45" i="66"/>
  <c r="Y44" i="66"/>
  <c r="Y43" i="66"/>
  <c r="J43" i="66"/>
  <c r="K43" i="66" s="1"/>
  <c r="H43" i="66"/>
  <c r="Y42" i="66"/>
  <c r="J42" i="66"/>
  <c r="G42" i="66" s="1"/>
  <c r="Y41" i="66"/>
  <c r="J41" i="66"/>
  <c r="K41" i="66" s="1"/>
  <c r="H41" i="66"/>
  <c r="Y40" i="66"/>
  <c r="J40" i="66"/>
  <c r="H40" i="66"/>
  <c r="X39" i="66"/>
  <c r="W39" i="66"/>
  <c r="V39" i="66"/>
  <c r="U39" i="66"/>
  <c r="T39" i="66"/>
  <c r="S39" i="66"/>
  <c r="R39" i="66"/>
  <c r="Q39" i="66"/>
  <c r="P39" i="66"/>
  <c r="O39" i="66"/>
  <c r="N39" i="66"/>
  <c r="M39" i="66"/>
  <c r="L39" i="66"/>
  <c r="I39" i="66"/>
  <c r="Y38" i="66"/>
  <c r="J38" i="66"/>
  <c r="G38" i="66" s="1"/>
  <c r="Y37" i="66"/>
  <c r="Y36" i="66"/>
  <c r="J36" i="66"/>
  <c r="K36" i="66" s="1"/>
  <c r="H36" i="66"/>
  <c r="Y35" i="66"/>
  <c r="J35" i="66"/>
  <c r="K35" i="66" s="1"/>
  <c r="H35" i="66"/>
  <c r="Y34" i="66"/>
  <c r="J34" i="66"/>
  <c r="K34" i="66" s="1"/>
  <c r="H34" i="66"/>
  <c r="Y33" i="66"/>
  <c r="J33" i="66"/>
  <c r="K33" i="66" s="1"/>
  <c r="H33" i="66"/>
  <c r="X32" i="66"/>
  <c r="W32" i="66"/>
  <c r="V32" i="66"/>
  <c r="U32" i="66"/>
  <c r="U31" i="66" s="1"/>
  <c r="T32" i="66"/>
  <c r="S32" i="66"/>
  <c r="R32" i="66"/>
  <c r="Q32" i="66"/>
  <c r="P32" i="66"/>
  <c r="O32" i="66"/>
  <c r="O31" i="66" s="1"/>
  <c r="N32" i="66"/>
  <c r="M32" i="66"/>
  <c r="L32" i="66"/>
  <c r="I32" i="66"/>
  <c r="Y30" i="66"/>
  <c r="J30" i="66"/>
  <c r="K30" i="66" s="1"/>
  <c r="H30" i="66"/>
  <c r="Y29" i="66"/>
  <c r="J29" i="66"/>
  <c r="K29" i="66" s="1"/>
  <c r="H29" i="66"/>
  <c r="Y28" i="66"/>
  <c r="J28" i="66"/>
  <c r="K28" i="66" s="1"/>
  <c r="H28" i="66"/>
  <c r="Y27" i="66"/>
  <c r="J27" i="66"/>
  <c r="K27" i="66" s="1"/>
  <c r="H27" i="66"/>
  <c r="Y26" i="66"/>
  <c r="J26" i="66"/>
  <c r="H26" i="66"/>
  <c r="Y25" i="66"/>
  <c r="J25" i="66"/>
  <c r="K25" i="66" s="1"/>
  <c r="H25" i="66"/>
  <c r="Y24" i="66"/>
  <c r="J24" i="66"/>
  <c r="K24" i="66" s="1"/>
  <c r="H24" i="66"/>
  <c r="Y23" i="66"/>
  <c r="J23" i="66"/>
  <c r="K23" i="66" s="1"/>
  <c r="H23" i="66"/>
  <c r="Y22" i="66"/>
  <c r="J22" i="66"/>
  <c r="K22" i="66" s="1"/>
  <c r="Y21" i="66"/>
  <c r="J21" i="66"/>
  <c r="G21" i="66" s="1"/>
  <c r="Y20" i="66"/>
  <c r="J20" i="66"/>
  <c r="K20" i="66" s="1"/>
  <c r="Y19" i="66"/>
  <c r="J19" i="66"/>
  <c r="H19" i="66"/>
  <c r="X18" i="66"/>
  <c r="W18" i="66"/>
  <c r="V18" i="66"/>
  <c r="U18" i="66"/>
  <c r="T18" i="66"/>
  <c r="S18" i="66"/>
  <c r="R18" i="66"/>
  <c r="Q18" i="66"/>
  <c r="P18" i="66"/>
  <c r="O18" i="66"/>
  <c r="N18" i="66"/>
  <c r="M18" i="66"/>
  <c r="L18" i="66"/>
  <c r="I18" i="66"/>
  <c r="Y17" i="66"/>
  <c r="J17" i="66"/>
  <c r="K17" i="66" s="1"/>
  <c r="H17" i="66"/>
  <c r="Y16" i="66"/>
  <c r="J16" i="66"/>
  <c r="K16" i="66" s="1"/>
  <c r="H16" i="66"/>
  <c r="Y15" i="66"/>
  <c r="J15" i="66"/>
  <c r="K15" i="66" s="1"/>
  <c r="H15" i="66"/>
  <c r="Y14" i="66"/>
  <c r="J14" i="66"/>
  <c r="K14" i="66" s="1"/>
  <c r="H14" i="66"/>
  <c r="Y13" i="66"/>
  <c r="J13" i="66"/>
  <c r="K13" i="66" s="1"/>
  <c r="H13" i="66"/>
  <c r="Y12" i="66"/>
  <c r="J12" i="66"/>
  <c r="K12" i="66" s="1"/>
  <c r="H12" i="66"/>
  <c r="Y11" i="66"/>
  <c r="J11" i="66"/>
  <c r="H11" i="66"/>
  <c r="Y10" i="66"/>
  <c r="J10" i="66"/>
  <c r="K10" i="66" s="1"/>
  <c r="H10" i="66"/>
  <c r="X9" i="66"/>
  <c r="W9" i="66"/>
  <c r="V9" i="66"/>
  <c r="U9" i="66"/>
  <c r="T9" i="66"/>
  <c r="S9" i="66"/>
  <c r="R9" i="66"/>
  <c r="Q9" i="66"/>
  <c r="P9" i="66"/>
  <c r="O9" i="66"/>
  <c r="N9" i="66"/>
  <c r="M9" i="66"/>
  <c r="L9" i="66"/>
  <c r="I9" i="66"/>
  <c r="Y53" i="65"/>
  <c r="G53" i="65"/>
  <c r="Y52" i="65"/>
  <c r="G52" i="65"/>
  <c r="Y51" i="65"/>
  <c r="Y50" i="65"/>
  <c r="Y49" i="65"/>
  <c r="J49" i="65"/>
  <c r="H49" i="65"/>
  <c r="Y48" i="65"/>
  <c r="J48" i="65"/>
  <c r="J47" i="65" s="1"/>
  <c r="H48" i="65"/>
  <c r="X47" i="65"/>
  <c r="W47" i="65"/>
  <c r="V47" i="65"/>
  <c r="U47" i="65"/>
  <c r="T47" i="65"/>
  <c r="S47" i="65"/>
  <c r="R47" i="65"/>
  <c r="Q47" i="65"/>
  <c r="P47" i="65"/>
  <c r="O47" i="65"/>
  <c r="N47" i="65"/>
  <c r="M47" i="65"/>
  <c r="L47" i="65"/>
  <c r="K47" i="65"/>
  <c r="I47" i="65"/>
  <c r="Y46" i="65"/>
  <c r="G46" i="65"/>
  <c r="Y45" i="65"/>
  <c r="Y44" i="65"/>
  <c r="Y43" i="65"/>
  <c r="J43" i="65"/>
  <c r="K43" i="65" s="1"/>
  <c r="H43" i="65"/>
  <c r="Y42" i="65"/>
  <c r="J42" i="65"/>
  <c r="G42" i="65" s="1"/>
  <c r="Y41" i="65"/>
  <c r="J41" i="65"/>
  <c r="K41" i="65" s="1"/>
  <c r="H41" i="65"/>
  <c r="Y40" i="65"/>
  <c r="J40" i="65"/>
  <c r="H40" i="65"/>
  <c r="X39" i="65"/>
  <c r="W39" i="65"/>
  <c r="V39" i="65"/>
  <c r="U39" i="65"/>
  <c r="T39" i="65"/>
  <c r="S39" i="65"/>
  <c r="R39" i="65"/>
  <c r="Q39" i="65"/>
  <c r="P39" i="65"/>
  <c r="O39" i="65"/>
  <c r="N39" i="65"/>
  <c r="M39" i="65"/>
  <c r="L39" i="65"/>
  <c r="I39" i="65"/>
  <c r="Y38" i="65"/>
  <c r="J38" i="65"/>
  <c r="G38" i="65" s="1"/>
  <c r="Y37" i="65"/>
  <c r="Y36" i="65"/>
  <c r="J36" i="65"/>
  <c r="K36" i="65" s="1"/>
  <c r="H36" i="65"/>
  <c r="Y35" i="65"/>
  <c r="J35" i="65"/>
  <c r="K35" i="65" s="1"/>
  <c r="H35" i="65"/>
  <c r="Y34" i="65"/>
  <c r="J34" i="65"/>
  <c r="H34" i="65"/>
  <c r="Y33" i="65"/>
  <c r="J33" i="65"/>
  <c r="K33" i="65" s="1"/>
  <c r="H33" i="65"/>
  <c r="X32" i="65"/>
  <c r="W32" i="65"/>
  <c r="W31" i="65" s="1"/>
  <c r="V32" i="65"/>
  <c r="U32" i="65"/>
  <c r="T32" i="65"/>
  <c r="S32" i="65"/>
  <c r="R32" i="65"/>
  <c r="Q32" i="65"/>
  <c r="P32" i="65"/>
  <c r="O32" i="65"/>
  <c r="N32" i="65"/>
  <c r="M32" i="65"/>
  <c r="L32" i="65"/>
  <c r="I32" i="65"/>
  <c r="Y30" i="65"/>
  <c r="J30" i="65"/>
  <c r="H30" i="65"/>
  <c r="Y29" i="65"/>
  <c r="J29" i="65"/>
  <c r="K29" i="65" s="1"/>
  <c r="H29" i="65"/>
  <c r="Y28" i="65"/>
  <c r="J28" i="65"/>
  <c r="K28" i="65" s="1"/>
  <c r="H28" i="65"/>
  <c r="Y27" i="65"/>
  <c r="J27" i="65"/>
  <c r="K27" i="65" s="1"/>
  <c r="H27" i="65"/>
  <c r="Y26" i="65"/>
  <c r="J26" i="65"/>
  <c r="K26" i="65" s="1"/>
  <c r="H26" i="65"/>
  <c r="Y25" i="65"/>
  <c r="J25" i="65"/>
  <c r="K25" i="65" s="1"/>
  <c r="H25" i="65"/>
  <c r="Y24" i="65"/>
  <c r="J24" i="65"/>
  <c r="H24" i="65"/>
  <c r="Y23" i="65"/>
  <c r="J23" i="65"/>
  <c r="K23" i="65" s="1"/>
  <c r="H23" i="65"/>
  <c r="Y22" i="65"/>
  <c r="J22" i="65"/>
  <c r="K22" i="65" s="1"/>
  <c r="Y21" i="65"/>
  <c r="J21" i="65"/>
  <c r="G21" i="65" s="1"/>
  <c r="Y20" i="65"/>
  <c r="J20" i="65"/>
  <c r="K20" i="65" s="1"/>
  <c r="Y19" i="65"/>
  <c r="J19" i="65"/>
  <c r="H19" i="65"/>
  <c r="X18" i="65"/>
  <c r="W18" i="65"/>
  <c r="V18" i="65"/>
  <c r="U18" i="65"/>
  <c r="T18" i="65"/>
  <c r="S18" i="65"/>
  <c r="R18" i="65"/>
  <c r="Q18" i="65"/>
  <c r="P18" i="65"/>
  <c r="O18" i="65"/>
  <c r="N18" i="65"/>
  <c r="M18" i="65"/>
  <c r="L18" i="65"/>
  <c r="I18" i="65"/>
  <c r="Y17" i="65"/>
  <c r="J17" i="65"/>
  <c r="K17" i="65" s="1"/>
  <c r="H17" i="65"/>
  <c r="Y16" i="65"/>
  <c r="J16" i="65"/>
  <c r="K16" i="65" s="1"/>
  <c r="H16" i="65"/>
  <c r="Y15" i="65"/>
  <c r="J15" i="65"/>
  <c r="K15" i="65" s="1"/>
  <c r="H15" i="65"/>
  <c r="Y14" i="65"/>
  <c r="J14" i="65"/>
  <c r="K14" i="65" s="1"/>
  <c r="H14" i="65"/>
  <c r="Y13" i="65"/>
  <c r="J13" i="65"/>
  <c r="K13" i="65" s="1"/>
  <c r="H13" i="65"/>
  <c r="Y12" i="65"/>
  <c r="J12" i="65"/>
  <c r="K12" i="65" s="1"/>
  <c r="H12" i="65"/>
  <c r="Y11" i="65"/>
  <c r="J11" i="65"/>
  <c r="K11" i="65" s="1"/>
  <c r="H11" i="65"/>
  <c r="Y10" i="65"/>
  <c r="J10" i="65"/>
  <c r="K10" i="65" s="1"/>
  <c r="H10" i="65"/>
  <c r="X9" i="65"/>
  <c r="W9" i="65"/>
  <c r="V9" i="65"/>
  <c r="U9" i="65"/>
  <c r="T9" i="65"/>
  <c r="S9" i="65"/>
  <c r="R9" i="65"/>
  <c r="Q9" i="65"/>
  <c r="P9" i="65"/>
  <c r="O9" i="65"/>
  <c r="N9" i="65"/>
  <c r="M9" i="65"/>
  <c r="L9" i="65"/>
  <c r="I9" i="65"/>
  <c r="Y52" i="36"/>
  <c r="Y53" i="36"/>
  <c r="Y10" i="36"/>
  <c r="Y11" i="36"/>
  <c r="Y12" i="36"/>
  <c r="Y13" i="36"/>
  <c r="Y14" i="36"/>
  <c r="Y15" i="36"/>
  <c r="Y16" i="36"/>
  <c r="Y17" i="36"/>
  <c r="Y19" i="36"/>
  <c r="Y20" i="36"/>
  <c r="Y21" i="36"/>
  <c r="Y22" i="36"/>
  <c r="Y23" i="36"/>
  <c r="Y24" i="36"/>
  <c r="Y25" i="36"/>
  <c r="Y26" i="36"/>
  <c r="Y27" i="36"/>
  <c r="Y28" i="36"/>
  <c r="Y29" i="36"/>
  <c r="Y30" i="36"/>
  <c r="Y33" i="36"/>
  <c r="Y34" i="36"/>
  <c r="Y35" i="36"/>
  <c r="Y36" i="36"/>
  <c r="Y37" i="36"/>
  <c r="Y38" i="36"/>
  <c r="Y40" i="36"/>
  <c r="Y41" i="36"/>
  <c r="Y42" i="36"/>
  <c r="Y43" i="36"/>
  <c r="Y44" i="36"/>
  <c r="Y45" i="36"/>
  <c r="Y46" i="36"/>
  <c r="Y48" i="36"/>
  <c r="Y49" i="36"/>
  <c r="Y50" i="36"/>
  <c r="Y51" i="36"/>
  <c r="G53" i="36"/>
  <c r="G52" i="36"/>
  <c r="J49" i="36"/>
  <c r="H49" i="36"/>
  <c r="J48" i="36"/>
  <c r="J47" i="36" s="1"/>
  <c r="H48" i="36"/>
  <c r="X47" i="36"/>
  <c r="W47" i="36"/>
  <c r="V47" i="36"/>
  <c r="U47" i="36"/>
  <c r="T47" i="36"/>
  <c r="S47" i="36"/>
  <c r="R47" i="36"/>
  <c r="Q47" i="36"/>
  <c r="P47" i="36"/>
  <c r="O47" i="36"/>
  <c r="N47" i="36"/>
  <c r="M47" i="36"/>
  <c r="L47" i="36"/>
  <c r="K47" i="36"/>
  <c r="I47" i="36"/>
  <c r="G46" i="36"/>
  <c r="J43" i="36"/>
  <c r="K43" i="36" s="1"/>
  <c r="H43" i="36"/>
  <c r="J42" i="36"/>
  <c r="K42" i="36" s="1"/>
  <c r="J41" i="36"/>
  <c r="K41" i="36" s="1"/>
  <c r="H41" i="36"/>
  <c r="J40" i="36"/>
  <c r="H40" i="36"/>
  <c r="X39" i="36"/>
  <c r="W39" i="36"/>
  <c r="V39" i="36"/>
  <c r="U39" i="36"/>
  <c r="T39" i="36"/>
  <c r="S39" i="36"/>
  <c r="R39" i="36"/>
  <c r="Q39" i="36"/>
  <c r="P39" i="36"/>
  <c r="O39" i="36"/>
  <c r="N39" i="36"/>
  <c r="M39" i="36"/>
  <c r="L39" i="36"/>
  <c r="I39" i="36"/>
  <c r="J38" i="36"/>
  <c r="G38" i="36" s="1"/>
  <c r="J36" i="36"/>
  <c r="H36" i="36"/>
  <c r="J35" i="36"/>
  <c r="K35" i="36" s="1"/>
  <c r="H35" i="36"/>
  <c r="J34" i="36"/>
  <c r="K34" i="36" s="1"/>
  <c r="H34" i="36"/>
  <c r="J33" i="36"/>
  <c r="H33" i="36"/>
  <c r="X32" i="36"/>
  <c r="W32" i="36"/>
  <c r="V32" i="36"/>
  <c r="U32" i="36"/>
  <c r="T32" i="36"/>
  <c r="S32" i="36"/>
  <c r="R32" i="36"/>
  <c r="Q32" i="36"/>
  <c r="P32" i="36"/>
  <c r="P31" i="36" s="1"/>
  <c r="O32" i="36"/>
  <c r="N32" i="36"/>
  <c r="M32" i="36"/>
  <c r="L32" i="36"/>
  <c r="I32" i="36"/>
  <c r="J30" i="36"/>
  <c r="K30" i="36" s="1"/>
  <c r="H30" i="36"/>
  <c r="J29" i="36"/>
  <c r="K29" i="36" s="1"/>
  <c r="H29" i="36"/>
  <c r="J28" i="36"/>
  <c r="H28" i="36"/>
  <c r="J27" i="36"/>
  <c r="K27" i="36" s="1"/>
  <c r="H27" i="36"/>
  <c r="J26" i="36"/>
  <c r="K26" i="36" s="1"/>
  <c r="H26" i="36"/>
  <c r="J25" i="36"/>
  <c r="H25" i="36"/>
  <c r="J24" i="36"/>
  <c r="K24" i="36" s="1"/>
  <c r="H24" i="36"/>
  <c r="J23" i="36"/>
  <c r="K23" i="36" s="1"/>
  <c r="H23" i="36"/>
  <c r="J22" i="36"/>
  <c r="K22" i="36" s="1"/>
  <c r="J21" i="36"/>
  <c r="K21" i="36" s="1"/>
  <c r="J20" i="36"/>
  <c r="G20" i="36" s="1"/>
  <c r="J19" i="36"/>
  <c r="H19" i="36"/>
  <c r="X18" i="36"/>
  <c r="W18" i="36"/>
  <c r="V18" i="36"/>
  <c r="U18" i="36"/>
  <c r="T18" i="36"/>
  <c r="S18" i="36"/>
  <c r="R18" i="36"/>
  <c r="Q18" i="36"/>
  <c r="P18" i="36"/>
  <c r="O18" i="36"/>
  <c r="N18" i="36"/>
  <c r="M18" i="36"/>
  <c r="L18" i="36"/>
  <c r="I18" i="36"/>
  <c r="J17" i="36"/>
  <c r="K17" i="36" s="1"/>
  <c r="H17" i="36"/>
  <c r="J16" i="36"/>
  <c r="K16" i="36" s="1"/>
  <c r="H16" i="36"/>
  <c r="J15" i="36"/>
  <c r="K15" i="36" s="1"/>
  <c r="H15" i="36"/>
  <c r="J14" i="36"/>
  <c r="K14" i="36" s="1"/>
  <c r="H14" i="36"/>
  <c r="J13" i="36"/>
  <c r="K13" i="36" s="1"/>
  <c r="H13" i="36"/>
  <c r="J12" i="36"/>
  <c r="K12" i="36" s="1"/>
  <c r="H12" i="36"/>
  <c r="J11" i="36"/>
  <c r="K11" i="36" s="1"/>
  <c r="H11" i="36"/>
  <c r="J10" i="36"/>
  <c r="K10" i="36" s="1"/>
  <c r="H10" i="36"/>
  <c r="X9" i="36"/>
  <c r="W9" i="36"/>
  <c r="V9" i="36"/>
  <c r="U9" i="36"/>
  <c r="T9" i="36"/>
  <c r="S9" i="36"/>
  <c r="R9" i="36"/>
  <c r="Q9" i="36"/>
  <c r="P9" i="36"/>
  <c r="O9" i="36"/>
  <c r="N9" i="36"/>
  <c r="M9" i="36"/>
  <c r="L9" i="36"/>
  <c r="I9" i="36"/>
  <c r="G17" i="65" l="1"/>
  <c r="H47" i="36"/>
  <c r="I74" i="35"/>
  <c r="I27" i="35"/>
  <c r="G15" i="67"/>
  <c r="G36" i="67"/>
  <c r="G48" i="66"/>
  <c r="I21" i="35"/>
  <c r="J47" i="66"/>
  <c r="P58" i="35"/>
  <c r="P34" i="35" s="1"/>
  <c r="P81" i="35" s="1"/>
  <c r="Z58" i="35"/>
  <c r="Z34" i="35" s="1"/>
  <c r="Z81" i="35" s="1"/>
  <c r="J58" i="35"/>
  <c r="Q58" i="35"/>
  <c r="Q34" i="35" s="1"/>
  <c r="Q81" i="35" s="1"/>
  <c r="G31" i="67"/>
  <c r="G34" i="36"/>
  <c r="G13" i="66"/>
  <c r="G15" i="66"/>
  <c r="L31" i="66"/>
  <c r="R31" i="66"/>
  <c r="R8" i="66" s="1"/>
  <c r="X31" i="66"/>
  <c r="X55" i="66" s="1"/>
  <c r="H39" i="65"/>
  <c r="G49" i="66"/>
  <c r="S31" i="66"/>
  <c r="S54" i="66" s="1"/>
  <c r="AA58" i="35"/>
  <c r="AA34" i="35" s="1"/>
  <c r="AA81" i="35" s="1"/>
  <c r="Y47" i="36"/>
  <c r="Y32" i="65"/>
  <c r="V31" i="65"/>
  <c r="V54" i="65" s="1"/>
  <c r="G15" i="36"/>
  <c r="G35" i="36"/>
  <c r="L31" i="65"/>
  <c r="R31" i="65"/>
  <c r="R8" i="65" s="1"/>
  <c r="X31" i="65"/>
  <c r="X55" i="65" s="1"/>
  <c r="I31" i="66"/>
  <c r="I55" i="66" s="1"/>
  <c r="W31" i="66"/>
  <c r="W55" i="66" s="1"/>
  <c r="J34" i="35"/>
  <c r="G48" i="65"/>
  <c r="J39" i="66"/>
  <c r="G11" i="36"/>
  <c r="G14" i="36"/>
  <c r="G17" i="36"/>
  <c r="P31" i="65"/>
  <c r="G36" i="65"/>
  <c r="G10" i="66"/>
  <c r="G12" i="66"/>
  <c r="G16" i="66"/>
  <c r="G41" i="66"/>
  <c r="G28" i="65"/>
  <c r="G26" i="66"/>
  <c r="G26" i="67"/>
  <c r="G23" i="65"/>
  <c r="G25" i="65"/>
  <c r="G27" i="65"/>
  <c r="I25" i="35"/>
  <c r="G43" i="36"/>
  <c r="G10" i="65"/>
  <c r="G16" i="65"/>
  <c r="G18" i="67"/>
  <c r="G37" i="67"/>
  <c r="G42" i="67"/>
  <c r="Y9" i="65"/>
  <c r="G25" i="66"/>
  <c r="G27" i="66"/>
  <c r="G29" i="66"/>
  <c r="L9" i="35"/>
  <c r="M9" i="35" s="1"/>
  <c r="Y48" i="67"/>
  <c r="AF59" i="35"/>
  <c r="M31" i="66"/>
  <c r="M55" i="66" s="1"/>
  <c r="G11" i="65"/>
  <c r="I31" i="65"/>
  <c r="I55" i="65" s="1"/>
  <c r="K26" i="67"/>
  <c r="I24" i="35"/>
  <c r="I33" i="35"/>
  <c r="AE74" i="35"/>
  <c r="G14" i="67"/>
  <c r="G33" i="65"/>
  <c r="G35" i="65"/>
  <c r="N34" i="35"/>
  <c r="N81" i="35" s="1"/>
  <c r="X34" i="35"/>
  <c r="X81" i="35" s="1"/>
  <c r="AD34" i="35"/>
  <c r="AD81" i="35" s="1"/>
  <c r="K58" i="35"/>
  <c r="K34" i="35" s="1"/>
  <c r="K81" i="35" s="1"/>
  <c r="Y18" i="36"/>
  <c r="Y32" i="36"/>
  <c r="Y32" i="66"/>
  <c r="L45" i="35"/>
  <c r="G26" i="36"/>
  <c r="Q31" i="65"/>
  <c r="Q55" i="65" s="1"/>
  <c r="O31" i="65"/>
  <c r="U31" i="65"/>
  <c r="U8" i="65" s="1"/>
  <c r="I26" i="35"/>
  <c r="M58" i="35"/>
  <c r="M34" i="35" s="1"/>
  <c r="AC58" i="35"/>
  <c r="AC34" i="35" s="1"/>
  <c r="AC81" i="35" s="1"/>
  <c r="G17" i="67"/>
  <c r="G15" i="65"/>
  <c r="G19" i="65"/>
  <c r="G26" i="65"/>
  <c r="G43" i="65"/>
  <c r="K26" i="66"/>
  <c r="G34" i="66"/>
  <c r="G36" i="66"/>
  <c r="I15" i="35"/>
  <c r="I32" i="35"/>
  <c r="R58" i="35"/>
  <c r="R34" i="35" s="1"/>
  <c r="R81" i="35" s="1"/>
  <c r="AB58" i="35"/>
  <c r="AB34" i="35" s="1"/>
  <c r="AB81" i="35" s="1"/>
  <c r="G25" i="67"/>
  <c r="G34" i="65"/>
  <c r="I10" i="35"/>
  <c r="I13" i="35"/>
  <c r="L74" i="35"/>
  <c r="G39" i="67"/>
  <c r="M31" i="65"/>
  <c r="M55" i="65" s="1"/>
  <c r="S31" i="65"/>
  <c r="S55" i="65" s="1"/>
  <c r="Y47" i="66"/>
  <c r="I30" i="35"/>
  <c r="AF45" i="35"/>
  <c r="O58" i="35"/>
  <c r="O34" i="35" s="1"/>
  <c r="O81" i="35" s="1"/>
  <c r="Y58" i="35"/>
  <c r="Y34" i="35" s="1"/>
  <c r="Y81" i="35" s="1"/>
  <c r="Q32" i="67"/>
  <c r="Q55" i="67" s="1"/>
  <c r="G10" i="36"/>
  <c r="G16" i="36"/>
  <c r="G40" i="65"/>
  <c r="I11" i="35"/>
  <c r="I31" i="35"/>
  <c r="G10" i="67"/>
  <c r="R32" i="67"/>
  <c r="R8" i="67" s="1"/>
  <c r="G19" i="36"/>
  <c r="G23" i="36"/>
  <c r="I12" i="35"/>
  <c r="I16" i="35"/>
  <c r="I18" i="35"/>
  <c r="I23" i="35"/>
  <c r="M24" i="35"/>
  <c r="I29" i="35"/>
  <c r="M30" i="35"/>
  <c r="AE67" i="35"/>
  <c r="G13" i="67"/>
  <c r="G16" i="67"/>
  <c r="G20" i="67"/>
  <c r="G22" i="67"/>
  <c r="G24" i="67"/>
  <c r="G27" i="67"/>
  <c r="G29" i="67"/>
  <c r="V31" i="36"/>
  <c r="V8" i="36" s="1"/>
  <c r="G11" i="66"/>
  <c r="G33" i="66"/>
  <c r="AF74" i="35"/>
  <c r="Q31" i="36"/>
  <c r="Q55" i="36" s="1"/>
  <c r="W31" i="36"/>
  <c r="W54" i="36" s="1"/>
  <c r="G30" i="65"/>
  <c r="G35" i="66"/>
  <c r="N31" i="66"/>
  <c r="N55" i="66" s="1"/>
  <c r="T31" i="66"/>
  <c r="T55" i="66" s="1"/>
  <c r="G40" i="66"/>
  <c r="M14" i="35"/>
  <c r="I17" i="35"/>
  <c r="I19" i="35"/>
  <c r="AE35" i="35"/>
  <c r="I35" i="35"/>
  <c r="I59" i="35"/>
  <c r="I67" i="35"/>
  <c r="K44" i="67"/>
  <c r="K40" i="67" s="1"/>
  <c r="G49" i="65"/>
  <c r="G14" i="66"/>
  <c r="G23" i="66"/>
  <c r="G30" i="66"/>
  <c r="G43" i="66"/>
  <c r="G23" i="67"/>
  <c r="G28" i="67"/>
  <c r="G13" i="36"/>
  <c r="G27" i="36"/>
  <c r="Y39" i="36"/>
  <c r="Y47" i="65"/>
  <c r="P31" i="66"/>
  <c r="P55" i="66" s="1"/>
  <c r="V31" i="66"/>
  <c r="V8" i="66" s="1"/>
  <c r="I20" i="35"/>
  <c r="I22" i="35"/>
  <c r="I28" i="35"/>
  <c r="L59" i="35"/>
  <c r="L67" i="35"/>
  <c r="L32" i="67"/>
  <c r="L56" i="67" s="1"/>
  <c r="X32" i="67"/>
  <c r="X8" i="67" s="1"/>
  <c r="G43" i="67"/>
  <c r="H48" i="67"/>
  <c r="H9" i="65"/>
  <c r="G14" i="65"/>
  <c r="N31" i="65"/>
  <c r="N55" i="65" s="1"/>
  <c r="T31" i="65"/>
  <c r="T55" i="65" s="1"/>
  <c r="Y39" i="66"/>
  <c r="M15" i="35"/>
  <c r="K14" i="67"/>
  <c r="K9" i="67" s="1"/>
  <c r="K25" i="67"/>
  <c r="J48" i="67"/>
  <c r="Y9" i="36"/>
  <c r="K42" i="66"/>
  <c r="K39" i="66" s="1"/>
  <c r="G24" i="66"/>
  <c r="U54" i="66"/>
  <c r="J18" i="66"/>
  <c r="W8" i="66"/>
  <c r="K21" i="66"/>
  <c r="O55" i="66"/>
  <c r="L55" i="66"/>
  <c r="Y39" i="65"/>
  <c r="Y18" i="65"/>
  <c r="G24" i="65"/>
  <c r="H18" i="65"/>
  <c r="G22" i="65"/>
  <c r="W8" i="65"/>
  <c r="O55" i="65"/>
  <c r="L55" i="65"/>
  <c r="P55" i="65"/>
  <c r="P32" i="67"/>
  <c r="P56" i="67" s="1"/>
  <c r="V32" i="67"/>
  <c r="V56" i="67" s="1"/>
  <c r="J40" i="67"/>
  <c r="G30" i="67"/>
  <c r="K30" i="67"/>
  <c r="J19" i="67"/>
  <c r="G11" i="67"/>
  <c r="Y9" i="67"/>
  <c r="H9" i="67"/>
  <c r="N32" i="67"/>
  <c r="N56" i="67" s="1"/>
  <c r="T32" i="67"/>
  <c r="T55" i="67" s="1"/>
  <c r="O32" i="67"/>
  <c r="O56" i="67" s="1"/>
  <c r="U32" i="67"/>
  <c r="U55" i="67" s="1"/>
  <c r="J33" i="67"/>
  <c r="Y33" i="67"/>
  <c r="G35" i="67"/>
  <c r="H33" i="67"/>
  <c r="I32" i="67"/>
  <c r="I56" i="67" s="1"/>
  <c r="G34" i="67"/>
  <c r="M32" i="67"/>
  <c r="M56" i="67" s="1"/>
  <c r="S32" i="67"/>
  <c r="S8" i="67" s="1"/>
  <c r="K33" i="67"/>
  <c r="Y19" i="67"/>
  <c r="G21" i="67"/>
  <c r="Y40" i="67"/>
  <c r="G12" i="67"/>
  <c r="H19" i="67"/>
  <c r="W32" i="67"/>
  <c r="W56" i="67" s="1"/>
  <c r="G41" i="67"/>
  <c r="G50" i="67"/>
  <c r="G48" i="67" s="1"/>
  <c r="J9" i="67"/>
  <c r="I45" i="35"/>
  <c r="J9" i="35"/>
  <c r="AF35" i="35"/>
  <c r="AF67" i="35"/>
  <c r="AE45" i="35"/>
  <c r="W58" i="35"/>
  <c r="L8" i="35"/>
  <c r="M8" i="35" s="1"/>
  <c r="L35" i="35"/>
  <c r="AE59" i="35"/>
  <c r="U8" i="66"/>
  <c r="U55" i="66"/>
  <c r="K32" i="66"/>
  <c r="J9" i="66"/>
  <c r="K11" i="66"/>
  <c r="K9" i="66" s="1"/>
  <c r="Y18" i="66"/>
  <c r="G20" i="66"/>
  <c r="H32" i="66"/>
  <c r="H47" i="66"/>
  <c r="Y9" i="66"/>
  <c r="H18" i="66"/>
  <c r="G19" i="66"/>
  <c r="G17" i="66"/>
  <c r="G28" i="66"/>
  <c r="H39" i="66"/>
  <c r="H9" i="66"/>
  <c r="G22" i="66"/>
  <c r="Q31" i="66"/>
  <c r="Q54" i="66" s="1"/>
  <c r="J32" i="66"/>
  <c r="K9" i="65"/>
  <c r="K34" i="65"/>
  <c r="K32" i="65" s="1"/>
  <c r="G13" i="65"/>
  <c r="G41" i="65"/>
  <c r="G12" i="65"/>
  <c r="G20" i="65"/>
  <c r="K21" i="65"/>
  <c r="G29" i="65"/>
  <c r="H32" i="65"/>
  <c r="K42" i="65"/>
  <c r="K39" i="65" s="1"/>
  <c r="H47" i="65"/>
  <c r="K24" i="65"/>
  <c r="K30" i="65"/>
  <c r="W54" i="65"/>
  <c r="J18" i="65"/>
  <c r="J39" i="65"/>
  <c r="W55" i="65"/>
  <c r="J9" i="65"/>
  <c r="J32" i="65"/>
  <c r="I31" i="36"/>
  <c r="I55" i="36" s="1"/>
  <c r="K39" i="36"/>
  <c r="G29" i="36"/>
  <c r="G30" i="36"/>
  <c r="G21" i="36"/>
  <c r="P55" i="36"/>
  <c r="H32" i="36"/>
  <c r="G36" i="36"/>
  <c r="G40" i="36"/>
  <c r="L31" i="36"/>
  <c r="L55" i="36" s="1"/>
  <c r="X31" i="36"/>
  <c r="X55" i="36" s="1"/>
  <c r="G24" i="36"/>
  <c r="G28" i="36"/>
  <c r="O31" i="36"/>
  <c r="O55" i="36" s="1"/>
  <c r="G41" i="36"/>
  <c r="S31" i="36"/>
  <c r="S55" i="36" s="1"/>
  <c r="G48" i="36"/>
  <c r="H18" i="36"/>
  <c r="H39" i="36"/>
  <c r="N31" i="36"/>
  <c r="N55" i="36" s="1"/>
  <c r="T31" i="36"/>
  <c r="T8" i="36" s="1"/>
  <c r="G25" i="36"/>
  <c r="U31" i="36"/>
  <c r="U54" i="36" s="1"/>
  <c r="G49" i="36"/>
  <c r="R31" i="36"/>
  <c r="R55" i="36" s="1"/>
  <c r="G12" i="36"/>
  <c r="M31" i="36"/>
  <c r="M55" i="36" s="1"/>
  <c r="K9" i="36"/>
  <c r="H9" i="36"/>
  <c r="K20" i="36"/>
  <c r="K25" i="36"/>
  <c r="J32" i="36"/>
  <c r="J39" i="36"/>
  <c r="J9" i="36"/>
  <c r="J18" i="36"/>
  <c r="G33" i="36"/>
  <c r="G22" i="36"/>
  <c r="G42" i="36"/>
  <c r="K28" i="36"/>
  <c r="K36" i="36"/>
  <c r="K32" i="36" s="1"/>
  <c r="G47" i="66" l="1"/>
  <c r="X54" i="65"/>
  <c r="X8" i="66"/>
  <c r="K18" i="66"/>
  <c r="X54" i="66"/>
  <c r="X8" i="65"/>
  <c r="J31" i="66"/>
  <c r="J55" i="66" s="1"/>
  <c r="K31" i="36"/>
  <c r="G47" i="65"/>
  <c r="G40" i="67"/>
  <c r="Q8" i="67"/>
  <c r="Q56" i="67"/>
  <c r="Q54" i="65"/>
  <c r="R54" i="66"/>
  <c r="R54" i="65"/>
  <c r="R55" i="65"/>
  <c r="R55" i="66"/>
  <c r="Q8" i="65"/>
  <c r="X56" i="67"/>
  <c r="S8" i="66"/>
  <c r="S55" i="66"/>
  <c r="W54" i="66"/>
  <c r="T8" i="65"/>
  <c r="Y31" i="65"/>
  <c r="V55" i="65"/>
  <c r="V8" i="65"/>
  <c r="G39" i="65"/>
  <c r="G32" i="36"/>
  <c r="H32" i="67"/>
  <c r="H56" i="67" s="1"/>
  <c r="W8" i="36"/>
  <c r="G32" i="65"/>
  <c r="G9" i="66"/>
  <c r="W55" i="36"/>
  <c r="R56" i="67"/>
  <c r="T54" i="65"/>
  <c r="X55" i="67"/>
  <c r="U56" i="67"/>
  <c r="U55" i="65"/>
  <c r="K19" i="67"/>
  <c r="M81" i="35"/>
  <c r="V8" i="67"/>
  <c r="U54" i="65"/>
  <c r="G19" i="67"/>
  <c r="S54" i="65"/>
  <c r="S8" i="65"/>
  <c r="T8" i="66"/>
  <c r="G39" i="66"/>
  <c r="R55" i="67"/>
  <c r="V55" i="36"/>
  <c r="V54" i="36"/>
  <c r="L58" i="35"/>
  <c r="L34" i="35" s="1"/>
  <c r="L81" i="35" s="1"/>
  <c r="T54" i="66"/>
  <c r="Q54" i="36"/>
  <c r="G9" i="36"/>
  <c r="Q8" i="36"/>
  <c r="V55" i="66"/>
  <c r="U55" i="36"/>
  <c r="U8" i="36"/>
  <c r="H31" i="65"/>
  <c r="H55" i="65" s="1"/>
  <c r="G33" i="67"/>
  <c r="G32" i="67" s="1"/>
  <c r="J32" i="67"/>
  <c r="J56" i="67" s="1"/>
  <c r="G32" i="66"/>
  <c r="V54" i="66"/>
  <c r="V55" i="67"/>
  <c r="T56" i="67"/>
  <c r="T8" i="67"/>
  <c r="I58" i="35"/>
  <c r="I34" i="35" s="1"/>
  <c r="K18" i="36"/>
  <c r="K55" i="36" s="1"/>
  <c r="G9" i="65"/>
  <c r="G9" i="67"/>
  <c r="K32" i="67"/>
  <c r="Y31" i="36"/>
  <c r="Y55" i="36"/>
  <c r="K31" i="66"/>
  <c r="H31" i="66"/>
  <c r="H55" i="66" s="1"/>
  <c r="Y54" i="66"/>
  <c r="G18" i="65"/>
  <c r="K18" i="65"/>
  <c r="U8" i="67"/>
  <c r="S55" i="67"/>
  <c r="S56" i="67"/>
  <c r="W8" i="67"/>
  <c r="Y32" i="67"/>
  <c r="W55" i="67"/>
  <c r="AF58" i="35"/>
  <c r="AE58" i="35"/>
  <c r="W34" i="35"/>
  <c r="I9" i="35"/>
  <c r="J8" i="35"/>
  <c r="Q8" i="66"/>
  <c r="Y31" i="66"/>
  <c r="Q55" i="66"/>
  <c r="G18" i="66"/>
  <c r="Y55" i="65"/>
  <c r="K31" i="65"/>
  <c r="J31" i="65"/>
  <c r="J55" i="65" s="1"/>
  <c r="H31" i="36"/>
  <c r="H55" i="36" s="1"/>
  <c r="G39" i="36"/>
  <c r="T55" i="36"/>
  <c r="T54" i="36"/>
  <c r="R54" i="36"/>
  <c r="S54" i="36"/>
  <c r="S8" i="36"/>
  <c r="G18" i="36"/>
  <c r="X54" i="36"/>
  <c r="J31" i="36"/>
  <c r="J55" i="36" s="1"/>
  <c r="X8" i="36"/>
  <c r="G47" i="36"/>
  <c r="R8" i="36"/>
  <c r="K55" i="66" l="1"/>
  <c r="Y54" i="65"/>
  <c r="G31" i="65"/>
  <c r="G55" i="65" s="1"/>
  <c r="Y55" i="66"/>
  <c r="Y54" i="36"/>
  <c r="G56" i="67"/>
  <c r="K56" i="67"/>
  <c r="G31" i="66"/>
  <c r="G55" i="66" s="1"/>
  <c r="K55" i="65"/>
  <c r="W81" i="35"/>
  <c r="AF34" i="35"/>
  <c r="AE34" i="35"/>
  <c r="I8" i="35"/>
  <c r="I81" i="35" s="1"/>
  <c r="J81" i="35"/>
  <c r="G31" i="36"/>
  <c r="G55" i="36" s="1"/>
  <c r="X10" i="18" l="1"/>
  <c r="X11" i="18"/>
  <c r="X12" i="18"/>
  <c r="X13" i="18"/>
  <c r="X14" i="18"/>
  <c r="X16" i="18"/>
  <c r="X17" i="18"/>
  <c r="X18" i="18"/>
  <c r="X19" i="18"/>
  <c r="X20" i="18"/>
  <c r="X21" i="18"/>
  <c r="X22" i="18"/>
  <c r="X23" i="18"/>
  <c r="X24" i="18"/>
  <c r="X25" i="18"/>
  <c r="X26" i="18"/>
  <c r="X27" i="18"/>
  <c r="X30" i="18"/>
  <c r="X31" i="18"/>
  <c r="X32" i="18"/>
  <c r="X33" i="18"/>
  <c r="X34" i="18"/>
  <c r="X36" i="18"/>
  <c r="X37" i="18"/>
  <c r="X38" i="18"/>
  <c r="X39" i="18"/>
  <c r="X40" i="18"/>
  <c r="X42" i="18"/>
  <c r="X43" i="18"/>
  <c r="X44" i="18"/>
  <c r="X45" i="18"/>
  <c r="X47" i="18"/>
  <c r="X48" i="18"/>
  <c r="X49" i="18"/>
  <c r="X50" i="18"/>
  <c r="X51" i="18"/>
  <c r="X53" i="18"/>
  <c r="X54" i="18"/>
  <c r="X55" i="18"/>
  <c r="G55" i="18"/>
  <c r="G54" i="18"/>
  <c r="M53" i="18"/>
  <c r="M52" i="18" s="1"/>
  <c r="W52" i="18"/>
  <c r="V52" i="18"/>
  <c r="U52" i="18"/>
  <c r="T52" i="18"/>
  <c r="S52" i="18"/>
  <c r="R52" i="18"/>
  <c r="Q52" i="18"/>
  <c r="P52" i="18"/>
  <c r="O52" i="18"/>
  <c r="N52" i="18"/>
  <c r="L52" i="18"/>
  <c r="K52" i="18"/>
  <c r="J52" i="18"/>
  <c r="I52" i="18"/>
  <c r="H52" i="18"/>
  <c r="G50" i="18"/>
  <c r="G49" i="18"/>
  <c r="M48" i="18"/>
  <c r="G48" i="18" s="1"/>
  <c r="M47" i="18"/>
  <c r="W46" i="18"/>
  <c r="V46" i="18"/>
  <c r="U46" i="18"/>
  <c r="T46" i="18"/>
  <c r="X46" i="18" s="1"/>
  <c r="S46" i="18"/>
  <c r="R46" i="18"/>
  <c r="Q46" i="18"/>
  <c r="P46" i="18"/>
  <c r="O46" i="18"/>
  <c r="N46" i="18"/>
  <c r="L46" i="18"/>
  <c r="K46" i="18"/>
  <c r="J46" i="18"/>
  <c r="I46" i="18"/>
  <c r="H46" i="18"/>
  <c r="G45" i="18"/>
  <c r="G44" i="18"/>
  <c r="M43" i="18"/>
  <c r="G43" i="18" s="1"/>
  <c r="M42" i="18"/>
  <c r="G42" i="18" s="1"/>
  <c r="W41" i="18"/>
  <c r="V41" i="18"/>
  <c r="U41" i="18"/>
  <c r="T41" i="18"/>
  <c r="S41" i="18"/>
  <c r="R41" i="18"/>
  <c r="Q41" i="18"/>
  <c r="P41" i="18"/>
  <c r="O41" i="18"/>
  <c r="N41" i="18"/>
  <c r="L41" i="18"/>
  <c r="K41" i="18"/>
  <c r="J41" i="18"/>
  <c r="I41" i="18"/>
  <c r="H41" i="18"/>
  <c r="G40" i="18"/>
  <c r="L39" i="18"/>
  <c r="L35" i="18" s="1"/>
  <c r="M38" i="18"/>
  <c r="G38" i="18" s="1"/>
  <c r="M37" i="18"/>
  <c r="G37" i="18" s="1"/>
  <c r="M36" i="18"/>
  <c r="G36" i="18" s="1"/>
  <c r="W35" i="18"/>
  <c r="V35" i="18"/>
  <c r="U35" i="18"/>
  <c r="T35" i="18"/>
  <c r="S35" i="18"/>
  <c r="R35" i="18"/>
  <c r="Q35" i="18"/>
  <c r="P35" i="18"/>
  <c r="O35" i="18"/>
  <c r="N35" i="18"/>
  <c r="K35" i="18"/>
  <c r="J35" i="18"/>
  <c r="I35" i="18"/>
  <c r="H35" i="18"/>
  <c r="M34" i="18"/>
  <c r="G34" i="18" s="1"/>
  <c r="M33" i="18"/>
  <c r="G33" i="18" s="1"/>
  <c r="M32" i="18"/>
  <c r="G32" i="18" s="1"/>
  <c r="M31" i="18"/>
  <c r="G31" i="18"/>
  <c r="M30" i="18"/>
  <c r="G30" i="18" s="1"/>
  <c r="W29" i="18"/>
  <c r="V29" i="18"/>
  <c r="U29" i="18"/>
  <c r="T29" i="18"/>
  <c r="S29" i="18"/>
  <c r="R29" i="18"/>
  <c r="P29" i="18"/>
  <c r="O29" i="18"/>
  <c r="N29" i="18"/>
  <c r="L29" i="18"/>
  <c r="K29" i="18"/>
  <c r="J29" i="18"/>
  <c r="I29" i="18"/>
  <c r="H29" i="18"/>
  <c r="M27" i="18"/>
  <c r="I27" i="18"/>
  <c r="H27" i="18"/>
  <c r="M26" i="18"/>
  <c r="I26" i="18"/>
  <c r="H26" i="18"/>
  <c r="M25" i="18"/>
  <c r="I25" i="18"/>
  <c r="H25" i="18"/>
  <c r="M24" i="18"/>
  <c r="I24" i="18"/>
  <c r="H24" i="18"/>
  <c r="M23" i="18"/>
  <c r="I23" i="18"/>
  <c r="H23" i="18"/>
  <c r="M22" i="18"/>
  <c r="I22" i="18"/>
  <c r="H22" i="18"/>
  <c r="M21" i="18"/>
  <c r="I21" i="18"/>
  <c r="H21" i="18"/>
  <c r="M20" i="18"/>
  <c r="I20" i="18"/>
  <c r="H20" i="18"/>
  <c r="M19" i="18"/>
  <c r="I19" i="18"/>
  <c r="H19" i="18"/>
  <c r="I18" i="18"/>
  <c r="H18" i="18"/>
  <c r="M17" i="18"/>
  <c r="I17" i="18"/>
  <c r="H17" i="18"/>
  <c r="M16" i="18"/>
  <c r="I16" i="18"/>
  <c r="H16" i="18"/>
  <c r="W15" i="18"/>
  <c r="V15" i="18"/>
  <c r="U15" i="18"/>
  <c r="T15" i="18"/>
  <c r="S15" i="18"/>
  <c r="R15" i="18"/>
  <c r="Q15" i="18"/>
  <c r="P15" i="18"/>
  <c r="O15" i="18"/>
  <c r="N15" i="18"/>
  <c r="L15" i="18"/>
  <c r="K15" i="18"/>
  <c r="J15" i="18"/>
  <c r="F15" i="18"/>
  <c r="E15" i="18"/>
  <c r="D15" i="18"/>
  <c r="M14" i="18"/>
  <c r="I14" i="18"/>
  <c r="M13" i="18"/>
  <c r="I13" i="18"/>
  <c r="M12" i="18"/>
  <c r="I12" i="18"/>
  <c r="M11" i="18"/>
  <c r="I11" i="18"/>
  <c r="M10" i="18"/>
  <c r="I10" i="18"/>
  <c r="W9" i="18"/>
  <c r="V9" i="18"/>
  <c r="U9" i="18"/>
  <c r="T9" i="18"/>
  <c r="S9" i="18"/>
  <c r="R9" i="18"/>
  <c r="Q9" i="18"/>
  <c r="P9" i="18"/>
  <c r="O9" i="18"/>
  <c r="N9" i="18"/>
  <c r="L9" i="18"/>
  <c r="K9" i="18"/>
  <c r="J9" i="18"/>
  <c r="H9" i="18"/>
  <c r="X52" i="18" l="1"/>
  <c r="G12" i="18"/>
  <c r="G10" i="18"/>
  <c r="G13" i="18"/>
  <c r="X35" i="18"/>
  <c r="G14" i="18"/>
  <c r="M46" i="18"/>
  <c r="J28" i="18"/>
  <c r="J8" i="18" s="1"/>
  <c r="I15" i="18"/>
  <c r="X29" i="18"/>
  <c r="X9" i="18"/>
  <c r="G11" i="18"/>
  <c r="X41" i="18"/>
  <c r="G53" i="18"/>
  <c r="G52" i="18" s="1"/>
  <c r="R28" i="18"/>
  <c r="R8" i="18" s="1"/>
  <c r="K28" i="18"/>
  <c r="K8" i="18" s="1"/>
  <c r="P28" i="18"/>
  <c r="P8" i="18" s="1"/>
  <c r="I28" i="18"/>
  <c r="L28" i="18"/>
  <c r="L8" i="18" s="1"/>
  <c r="V28" i="18"/>
  <c r="V8" i="18" s="1"/>
  <c r="H15" i="18"/>
  <c r="X15" i="18"/>
  <c r="G17" i="18"/>
  <c r="G23" i="18"/>
  <c r="G29" i="18"/>
  <c r="G41" i="18"/>
  <c r="N28" i="18"/>
  <c r="N8" i="18" s="1"/>
  <c r="M41" i="18"/>
  <c r="H28" i="18"/>
  <c r="G18" i="18"/>
  <c r="G22" i="18"/>
  <c r="G26" i="18"/>
  <c r="G19" i="18"/>
  <c r="G25" i="18"/>
  <c r="S28" i="18"/>
  <c r="S8" i="18" s="1"/>
  <c r="T28" i="18"/>
  <c r="M29" i="18"/>
  <c r="M35" i="18"/>
  <c r="M15" i="18"/>
  <c r="G20" i="18"/>
  <c r="G24" i="18"/>
  <c r="I9" i="18"/>
  <c r="O28" i="18"/>
  <c r="O8" i="18" s="1"/>
  <c r="Q28" i="18"/>
  <c r="Q8" i="18" s="1"/>
  <c r="G39" i="18"/>
  <c r="G35" i="18" s="1"/>
  <c r="U28" i="18"/>
  <c r="U8" i="18" s="1"/>
  <c r="G21" i="18"/>
  <c r="G27" i="18"/>
  <c r="M9" i="18"/>
  <c r="W28" i="18"/>
  <c r="W8" i="18" s="1"/>
  <c r="G16" i="18"/>
  <c r="G47" i="18"/>
  <c r="G46" i="18" s="1"/>
  <c r="G9" i="18" l="1"/>
  <c r="H8" i="18"/>
  <c r="I8" i="18"/>
  <c r="T8" i="18"/>
  <c r="X8" i="18" s="1"/>
  <c r="X28" i="18"/>
  <c r="G28" i="18"/>
  <c r="G15" i="18"/>
  <c r="M28" i="18"/>
  <c r="M8" i="18" s="1"/>
  <c r="G8" i="18" l="1"/>
  <c r="X10" i="62" l="1"/>
  <c r="X11" i="62"/>
  <c r="X12" i="62"/>
  <c r="X13" i="62"/>
  <c r="X14" i="62"/>
  <c r="X16" i="62"/>
  <c r="X17" i="62"/>
  <c r="X18" i="62"/>
  <c r="X19" i="62"/>
  <c r="X20" i="62"/>
  <c r="X21" i="62"/>
  <c r="X22" i="62"/>
  <c r="X23" i="62"/>
  <c r="X24" i="62"/>
  <c r="X25" i="62"/>
  <c r="X26" i="62"/>
  <c r="X27" i="62"/>
  <c r="X28" i="62"/>
  <c r="X29" i="62"/>
  <c r="X32" i="62"/>
  <c r="X33" i="62"/>
  <c r="X34" i="62"/>
  <c r="X35" i="62"/>
  <c r="X36" i="62"/>
  <c r="X37" i="62"/>
  <c r="X38" i="62"/>
  <c r="X39" i="62"/>
  <c r="X41" i="62"/>
  <c r="X42" i="62"/>
  <c r="X43" i="62"/>
  <c r="X44" i="62"/>
  <c r="X45" i="62"/>
  <c r="X47" i="62"/>
  <c r="X48" i="62"/>
  <c r="X49" i="62"/>
  <c r="X51" i="62"/>
  <c r="X52" i="62"/>
  <c r="X53" i="62"/>
  <c r="X54" i="62"/>
  <c r="G53" i="62"/>
  <c r="G52" i="62"/>
  <c r="G51" i="62"/>
  <c r="W50" i="62"/>
  <c r="V50" i="62"/>
  <c r="U50" i="62"/>
  <c r="T50" i="62"/>
  <c r="S50" i="62"/>
  <c r="R50" i="62"/>
  <c r="Q50" i="62"/>
  <c r="P50" i="62"/>
  <c r="O50" i="62"/>
  <c r="N50" i="62"/>
  <c r="M50" i="62"/>
  <c r="L50" i="62"/>
  <c r="K50" i="62"/>
  <c r="J50" i="62"/>
  <c r="I50" i="62"/>
  <c r="H50" i="62"/>
  <c r="M49" i="62"/>
  <c r="G49" i="62" s="1"/>
  <c r="M48" i="62"/>
  <c r="G47" i="62"/>
  <c r="W46" i="62"/>
  <c r="V46" i="62"/>
  <c r="U46" i="62"/>
  <c r="T46" i="62"/>
  <c r="X46" i="62" s="1"/>
  <c r="S46" i="62"/>
  <c r="R46" i="62"/>
  <c r="Q46" i="62"/>
  <c r="P46" i="62"/>
  <c r="O46" i="62"/>
  <c r="N46" i="62"/>
  <c r="L46" i="62"/>
  <c r="K46" i="62"/>
  <c r="J46" i="62"/>
  <c r="I46" i="62"/>
  <c r="H46" i="62"/>
  <c r="M45" i="62"/>
  <c r="G45" i="62" s="1"/>
  <c r="M44" i="62"/>
  <c r="M43" i="62"/>
  <c r="G43" i="62" s="1"/>
  <c r="G42" i="62"/>
  <c r="M41" i="62"/>
  <c r="G41" i="62" s="1"/>
  <c r="W40" i="62"/>
  <c r="V40" i="62"/>
  <c r="U40" i="62"/>
  <c r="T40" i="62"/>
  <c r="S40" i="62"/>
  <c r="R40" i="62"/>
  <c r="Q40" i="62"/>
  <c r="P40" i="62"/>
  <c r="O40" i="62"/>
  <c r="N40" i="62"/>
  <c r="L40" i="62"/>
  <c r="K40" i="62"/>
  <c r="J40" i="62"/>
  <c r="I40" i="62"/>
  <c r="H40" i="62"/>
  <c r="M37" i="62"/>
  <c r="G37" i="62" s="1"/>
  <c r="M36" i="62"/>
  <c r="M34" i="62"/>
  <c r="M33" i="62"/>
  <c r="G33" i="62" s="1"/>
  <c r="G32" i="62"/>
  <c r="W31" i="62"/>
  <c r="V31" i="62"/>
  <c r="U31" i="62"/>
  <c r="T31" i="62"/>
  <c r="S31" i="62"/>
  <c r="R31" i="62"/>
  <c r="Q31" i="62"/>
  <c r="P31" i="62"/>
  <c r="O31" i="62"/>
  <c r="N31" i="62"/>
  <c r="L31" i="62"/>
  <c r="K31" i="62"/>
  <c r="J31" i="62"/>
  <c r="I31" i="62"/>
  <c r="H31" i="62"/>
  <c r="M29" i="62"/>
  <c r="G29" i="62" s="1"/>
  <c r="M28" i="62"/>
  <c r="G27" i="62"/>
  <c r="M26" i="62"/>
  <c r="G26" i="62" s="1"/>
  <c r="G25" i="62"/>
  <c r="M24" i="62"/>
  <c r="G24" i="62" s="1"/>
  <c r="G23" i="62"/>
  <c r="M22" i="62"/>
  <c r="G22" i="62" s="1"/>
  <c r="G21" i="62"/>
  <c r="M20" i="62"/>
  <c r="G19" i="62"/>
  <c r="M18" i="62"/>
  <c r="G18" i="62" s="1"/>
  <c r="G17" i="62"/>
  <c r="M16" i="62"/>
  <c r="G16" i="62" s="1"/>
  <c r="W15" i="62"/>
  <c r="V15" i="62"/>
  <c r="U15" i="62"/>
  <c r="T15" i="62"/>
  <c r="S15" i="62"/>
  <c r="R15" i="62"/>
  <c r="Q15" i="62"/>
  <c r="P15" i="62"/>
  <c r="O15" i="62"/>
  <c r="N15" i="62"/>
  <c r="L15" i="62"/>
  <c r="K15" i="62"/>
  <c r="J15" i="62"/>
  <c r="I15" i="62"/>
  <c r="H15" i="62"/>
  <c r="M14" i="62"/>
  <c r="M13" i="62"/>
  <c r="M12" i="62"/>
  <c r="G12" i="62" s="1"/>
  <c r="G11" i="62"/>
  <c r="M10" i="62"/>
  <c r="G10" i="62" s="1"/>
  <c r="W9" i="62"/>
  <c r="V9" i="62"/>
  <c r="U9" i="62"/>
  <c r="T9" i="62"/>
  <c r="S9" i="62"/>
  <c r="R9" i="62"/>
  <c r="Q9" i="62"/>
  <c r="P9" i="62"/>
  <c r="O9" i="62"/>
  <c r="N9" i="62"/>
  <c r="L9" i="62"/>
  <c r="K9" i="62"/>
  <c r="J9" i="62"/>
  <c r="I9" i="62"/>
  <c r="H9" i="62"/>
  <c r="X50" i="62" l="1"/>
  <c r="X9" i="62"/>
  <c r="X31" i="62"/>
  <c r="X40" i="62"/>
  <c r="X15" i="62"/>
  <c r="H30" i="62"/>
  <c r="H8" i="62" s="1"/>
  <c r="J30" i="62"/>
  <c r="J8" i="62" s="1"/>
  <c r="U30" i="62"/>
  <c r="U8" i="62" s="1"/>
  <c r="L30" i="62"/>
  <c r="L8" i="62" s="1"/>
  <c r="G50" i="62"/>
  <c r="N30" i="62"/>
  <c r="N8" i="62" s="1"/>
  <c r="O30" i="62"/>
  <c r="O8" i="62" s="1"/>
  <c r="I30" i="62"/>
  <c r="I8" i="62" s="1"/>
  <c r="G46" i="62"/>
  <c r="V30" i="62"/>
  <c r="V8" i="62" s="1"/>
  <c r="G44" i="62"/>
  <c r="G40" i="62" s="1"/>
  <c r="T30" i="62"/>
  <c r="M9" i="62"/>
  <c r="G13" i="62"/>
  <c r="G20" i="62"/>
  <c r="G28" i="62"/>
  <c r="S30" i="62"/>
  <c r="S8" i="62" s="1"/>
  <c r="M31" i="62"/>
  <c r="M46" i="62"/>
  <c r="K30" i="62"/>
  <c r="K8" i="62" s="1"/>
  <c r="Q30" i="62"/>
  <c r="Q8" i="62" s="1"/>
  <c r="W30" i="62"/>
  <c r="W8" i="62" s="1"/>
  <c r="M15" i="62"/>
  <c r="R30" i="62"/>
  <c r="R8" i="62" s="1"/>
  <c r="M40" i="62"/>
  <c r="G14" i="62"/>
  <c r="G34" i="62"/>
  <c r="G31" i="62" s="1"/>
  <c r="P30" i="62"/>
  <c r="P8" i="62" s="1"/>
  <c r="T8" i="62" l="1"/>
  <c r="X8" i="62" s="1"/>
  <c r="X30" i="62"/>
  <c r="G9" i="62"/>
  <c r="G15" i="62"/>
  <c r="G30" i="62"/>
  <c r="M30" i="62"/>
  <c r="G8" i="62" l="1"/>
  <c r="M8" i="62"/>
  <c r="G54" i="64" l="1"/>
  <c r="Y53" i="64"/>
  <c r="G53" i="64"/>
  <c r="Y52" i="64"/>
  <c r="Y51" i="64"/>
  <c r="Y50" i="64"/>
  <c r="J50" i="64"/>
  <c r="H50" i="64"/>
  <c r="Y49" i="64"/>
  <c r="J49" i="64"/>
  <c r="H49" i="64"/>
  <c r="G49" i="64" s="1"/>
  <c r="X48" i="64"/>
  <c r="W48" i="64"/>
  <c r="V48" i="64"/>
  <c r="U48" i="64"/>
  <c r="T48" i="64"/>
  <c r="S48" i="64"/>
  <c r="R48" i="64"/>
  <c r="Q48" i="64"/>
  <c r="P48" i="64"/>
  <c r="O48" i="64"/>
  <c r="N48" i="64"/>
  <c r="M48" i="64"/>
  <c r="L48" i="64"/>
  <c r="K48" i="64"/>
  <c r="I48" i="64"/>
  <c r="Y47" i="64"/>
  <c r="G47" i="64"/>
  <c r="Y46" i="64"/>
  <c r="Y45" i="64"/>
  <c r="Y44" i="64"/>
  <c r="J44" i="64"/>
  <c r="K44" i="64" s="1"/>
  <c r="Y43" i="64"/>
  <c r="J43" i="64"/>
  <c r="G43" i="64" s="1"/>
  <c r="Y42" i="64"/>
  <c r="J42" i="64"/>
  <c r="K42" i="64" s="1"/>
  <c r="Y41" i="64"/>
  <c r="J41" i="64"/>
  <c r="G41" i="64" s="1"/>
  <c r="X40" i="64"/>
  <c r="W40" i="64"/>
  <c r="V40" i="64"/>
  <c r="U40" i="64"/>
  <c r="T40" i="64"/>
  <c r="S40" i="64"/>
  <c r="R40" i="64"/>
  <c r="Q40" i="64"/>
  <c r="P40" i="64"/>
  <c r="O40" i="64"/>
  <c r="N40" i="64"/>
  <c r="M40" i="64"/>
  <c r="L40" i="64"/>
  <c r="I40" i="64"/>
  <c r="H40" i="64"/>
  <c r="Y39" i="64"/>
  <c r="J39" i="64"/>
  <c r="H39" i="64"/>
  <c r="Y38" i="64"/>
  <c r="Y37" i="64"/>
  <c r="J37" i="64"/>
  <c r="K37" i="64" s="1"/>
  <c r="H37" i="64"/>
  <c r="Y36" i="64"/>
  <c r="J36" i="64"/>
  <c r="K36" i="64" s="1"/>
  <c r="H36" i="64"/>
  <c r="G36" i="64"/>
  <c r="Y35" i="64"/>
  <c r="J35" i="64"/>
  <c r="K35" i="64" s="1"/>
  <c r="H35" i="64"/>
  <c r="Y34" i="64"/>
  <c r="J34" i="64"/>
  <c r="K34" i="64" s="1"/>
  <c r="H34" i="64"/>
  <c r="X33" i="64"/>
  <c r="W33" i="64"/>
  <c r="V33" i="64"/>
  <c r="U33" i="64"/>
  <c r="U32" i="64" s="1"/>
  <c r="T33" i="64"/>
  <c r="S33" i="64"/>
  <c r="R33" i="64"/>
  <c r="Q33" i="64"/>
  <c r="P33" i="64"/>
  <c r="O33" i="64"/>
  <c r="O32" i="64" s="1"/>
  <c r="N33" i="64"/>
  <c r="M33" i="64"/>
  <c r="L33" i="64"/>
  <c r="I33" i="64"/>
  <c r="Y31" i="64"/>
  <c r="J31" i="64"/>
  <c r="K31" i="64" s="1"/>
  <c r="H31" i="64"/>
  <c r="Y30" i="64"/>
  <c r="J30" i="64"/>
  <c r="K30" i="64" s="1"/>
  <c r="H30" i="64"/>
  <c r="Y29" i="64"/>
  <c r="J29" i="64"/>
  <c r="K29" i="64" s="1"/>
  <c r="H29" i="64"/>
  <c r="Y28" i="64"/>
  <c r="J28" i="64"/>
  <c r="G28" i="64" s="1"/>
  <c r="Y27" i="64"/>
  <c r="J27" i="64"/>
  <c r="K27" i="64" s="1"/>
  <c r="H27" i="64"/>
  <c r="Y26" i="64"/>
  <c r="J26" i="64"/>
  <c r="K26" i="64" s="1"/>
  <c r="H26" i="64"/>
  <c r="Y25" i="64"/>
  <c r="J25" i="64"/>
  <c r="K25" i="64" s="1"/>
  <c r="H25" i="64"/>
  <c r="Y24" i="64"/>
  <c r="J24" i="64"/>
  <c r="K24" i="64" s="1"/>
  <c r="H24" i="64"/>
  <c r="Y23" i="64"/>
  <c r="J23" i="64"/>
  <c r="G23" i="64" s="1"/>
  <c r="Y22" i="64"/>
  <c r="J22" i="64"/>
  <c r="K22" i="64" s="1"/>
  <c r="Y21" i="64"/>
  <c r="J21" i="64"/>
  <c r="K21" i="64" s="1"/>
  <c r="Y20" i="64"/>
  <c r="J20" i="64"/>
  <c r="H20" i="64"/>
  <c r="X19" i="64"/>
  <c r="W19" i="64"/>
  <c r="V19" i="64"/>
  <c r="U19" i="64"/>
  <c r="T19" i="64"/>
  <c r="S19" i="64"/>
  <c r="R19" i="64"/>
  <c r="Q19" i="64"/>
  <c r="P19" i="64"/>
  <c r="O19" i="64"/>
  <c r="N19" i="64"/>
  <c r="M19" i="64"/>
  <c r="L19" i="64"/>
  <c r="I19" i="64"/>
  <c r="Y18" i="64"/>
  <c r="J18" i="64"/>
  <c r="H18" i="64"/>
  <c r="Y17" i="64"/>
  <c r="J17" i="64"/>
  <c r="K17" i="64" s="1"/>
  <c r="H17" i="64"/>
  <c r="Y16" i="64"/>
  <c r="J16" i="64"/>
  <c r="H16" i="64"/>
  <c r="Y15" i="64"/>
  <c r="J15" i="64"/>
  <c r="K15" i="64" s="1"/>
  <c r="H15" i="64"/>
  <c r="Y14" i="64"/>
  <c r="J14" i="64"/>
  <c r="K14" i="64" s="1"/>
  <c r="H14" i="64"/>
  <c r="Y13" i="64"/>
  <c r="J13" i="64"/>
  <c r="H13" i="64"/>
  <c r="Y12" i="64"/>
  <c r="J12" i="64"/>
  <c r="H12" i="64"/>
  <c r="Y11" i="64"/>
  <c r="J11" i="64"/>
  <c r="K11" i="64" s="1"/>
  <c r="H11" i="64"/>
  <c r="Y10" i="64"/>
  <c r="J10" i="64"/>
  <c r="K10" i="64" s="1"/>
  <c r="H10" i="64"/>
  <c r="X9" i="64"/>
  <c r="W9" i="64"/>
  <c r="V9" i="64"/>
  <c r="U9" i="64"/>
  <c r="T9" i="64"/>
  <c r="S9" i="64"/>
  <c r="R9" i="64"/>
  <c r="Q9" i="64"/>
  <c r="P9" i="64"/>
  <c r="O9" i="64"/>
  <c r="N9" i="64"/>
  <c r="M9" i="64"/>
  <c r="L9" i="64"/>
  <c r="I9" i="64"/>
  <c r="Y10" i="20"/>
  <c r="Y11" i="20"/>
  <c r="Y12" i="20"/>
  <c r="Y13" i="20"/>
  <c r="Y14" i="20"/>
  <c r="Y15" i="20"/>
  <c r="Y16" i="20"/>
  <c r="Y17" i="20"/>
  <c r="Y18" i="20"/>
  <c r="Y20" i="20"/>
  <c r="Y21" i="20"/>
  <c r="Y22" i="20"/>
  <c r="Y23" i="20"/>
  <c r="Y24" i="20"/>
  <c r="Y25" i="20"/>
  <c r="Y26" i="20"/>
  <c r="Y27" i="20"/>
  <c r="Y28" i="20"/>
  <c r="Y29" i="20"/>
  <c r="Y30" i="20"/>
  <c r="Y31" i="20"/>
  <c r="Y34" i="20"/>
  <c r="Y35" i="20"/>
  <c r="Y36" i="20"/>
  <c r="Y37" i="20"/>
  <c r="Y38" i="20"/>
  <c r="Y39" i="20"/>
  <c r="Y41" i="20"/>
  <c r="Y42" i="20"/>
  <c r="Y43" i="20"/>
  <c r="Y44" i="20"/>
  <c r="Y45" i="20"/>
  <c r="Y46" i="20"/>
  <c r="Y47" i="20"/>
  <c r="Y49" i="20"/>
  <c r="Y50" i="20"/>
  <c r="Y51" i="20"/>
  <c r="Y52" i="20"/>
  <c r="Y53" i="20"/>
  <c r="O40" i="20"/>
  <c r="G54" i="20"/>
  <c r="G53" i="20"/>
  <c r="J50" i="20"/>
  <c r="H50" i="20"/>
  <c r="J49" i="20"/>
  <c r="H49" i="20"/>
  <c r="X48" i="20"/>
  <c r="W48" i="20"/>
  <c r="V48" i="20"/>
  <c r="U48" i="20"/>
  <c r="T48" i="20"/>
  <c r="S48" i="20"/>
  <c r="R48" i="20"/>
  <c r="Q48" i="20"/>
  <c r="P48" i="20"/>
  <c r="O48" i="20"/>
  <c r="N48" i="20"/>
  <c r="M48" i="20"/>
  <c r="L48" i="20"/>
  <c r="K48" i="20"/>
  <c r="I48" i="20"/>
  <c r="G47" i="20"/>
  <c r="J44" i="20"/>
  <c r="K44" i="20" s="1"/>
  <c r="J43" i="20"/>
  <c r="K43" i="20" s="1"/>
  <c r="J42" i="20"/>
  <c r="J41" i="20"/>
  <c r="X40" i="20"/>
  <c r="W40" i="20"/>
  <c r="V40" i="20"/>
  <c r="U40" i="20"/>
  <c r="T40" i="20"/>
  <c r="S40" i="20"/>
  <c r="R40" i="20"/>
  <c r="Q40" i="20"/>
  <c r="P40" i="20"/>
  <c r="N40" i="20"/>
  <c r="M40" i="20"/>
  <c r="L40" i="20"/>
  <c r="I40" i="20"/>
  <c r="J39" i="20"/>
  <c r="H39" i="20"/>
  <c r="J37" i="20"/>
  <c r="K37" i="20" s="1"/>
  <c r="H37" i="20"/>
  <c r="J36" i="20"/>
  <c r="K36" i="20" s="1"/>
  <c r="H36" i="20"/>
  <c r="J35" i="20"/>
  <c r="H35" i="20"/>
  <c r="J34" i="20"/>
  <c r="K34" i="20" s="1"/>
  <c r="H34" i="20"/>
  <c r="X33" i="20"/>
  <c r="W33" i="20"/>
  <c r="V33" i="20"/>
  <c r="U33" i="20"/>
  <c r="T33" i="20"/>
  <c r="S33" i="20"/>
  <c r="R33" i="20"/>
  <c r="Q33" i="20"/>
  <c r="P33" i="20"/>
  <c r="O33" i="20"/>
  <c r="N33" i="20"/>
  <c r="M33" i="20"/>
  <c r="L33" i="20"/>
  <c r="I33" i="20"/>
  <c r="J31" i="20"/>
  <c r="K31" i="20" s="1"/>
  <c r="H31" i="20"/>
  <c r="J30" i="20"/>
  <c r="K30" i="20" s="1"/>
  <c r="H30" i="20"/>
  <c r="J29" i="20"/>
  <c r="K29" i="20" s="1"/>
  <c r="H29" i="20"/>
  <c r="J28" i="20"/>
  <c r="K28" i="20" s="1"/>
  <c r="J27" i="20"/>
  <c r="K27" i="20" s="1"/>
  <c r="H27" i="20"/>
  <c r="J26" i="20"/>
  <c r="K26" i="20" s="1"/>
  <c r="H26" i="20"/>
  <c r="J25" i="20"/>
  <c r="K25" i="20" s="1"/>
  <c r="H25" i="20"/>
  <c r="J24" i="20"/>
  <c r="K24" i="20" s="1"/>
  <c r="H24" i="20"/>
  <c r="J23" i="20"/>
  <c r="K23" i="20" s="1"/>
  <c r="J22" i="20"/>
  <c r="G22" i="20" s="1"/>
  <c r="J21" i="20"/>
  <c r="K21" i="20" s="1"/>
  <c r="J20" i="20"/>
  <c r="H20" i="20"/>
  <c r="X19" i="20"/>
  <c r="W19" i="20"/>
  <c r="V19" i="20"/>
  <c r="U19" i="20"/>
  <c r="T19" i="20"/>
  <c r="S19" i="20"/>
  <c r="R19" i="20"/>
  <c r="Q19" i="20"/>
  <c r="P19" i="20"/>
  <c r="O19" i="20"/>
  <c r="N19" i="20"/>
  <c r="M19" i="20"/>
  <c r="L19" i="20"/>
  <c r="I19" i="20"/>
  <c r="J18" i="20"/>
  <c r="K18" i="20" s="1"/>
  <c r="H18" i="20"/>
  <c r="J17" i="20"/>
  <c r="K17" i="20" s="1"/>
  <c r="H17" i="20"/>
  <c r="J16" i="20"/>
  <c r="K16" i="20" s="1"/>
  <c r="H16" i="20"/>
  <c r="J15" i="20"/>
  <c r="K15" i="20" s="1"/>
  <c r="H15" i="20"/>
  <c r="J14" i="20"/>
  <c r="K14" i="20" s="1"/>
  <c r="H14" i="20"/>
  <c r="J13" i="20"/>
  <c r="K13" i="20" s="1"/>
  <c r="H13" i="20"/>
  <c r="J12" i="20"/>
  <c r="K12" i="20" s="1"/>
  <c r="H12" i="20"/>
  <c r="J11" i="20"/>
  <c r="K11" i="20" s="1"/>
  <c r="H11" i="20"/>
  <c r="J10" i="20"/>
  <c r="K10" i="20" s="1"/>
  <c r="H10" i="20"/>
  <c r="X9" i="20"/>
  <c r="W9" i="20"/>
  <c r="V9" i="20"/>
  <c r="U9" i="20"/>
  <c r="T9" i="20"/>
  <c r="S9" i="20"/>
  <c r="R9" i="20"/>
  <c r="Q9" i="20"/>
  <c r="P9" i="20"/>
  <c r="O9" i="20"/>
  <c r="N9" i="20"/>
  <c r="M9" i="20"/>
  <c r="L9" i="20"/>
  <c r="I9" i="20"/>
  <c r="G29" i="64" l="1"/>
  <c r="G31" i="64"/>
  <c r="G35" i="64"/>
  <c r="G27" i="64"/>
  <c r="H48" i="20"/>
  <c r="G17" i="20"/>
  <c r="G20" i="20"/>
  <c r="G31" i="20"/>
  <c r="G35" i="20"/>
  <c r="G39" i="20"/>
  <c r="G30" i="64"/>
  <c r="H48" i="64"/>
  <c r="Y48" i="64"/>
  <c r="G10" i="64"/>
  <c r="Y33" i="20"/>
  <c r="M32" i="64"/>
  <c r="M56" i="64" s="1"/>
  <c r="S32" i="64"/>
  <c r="S8" i="64" s="1"/>
  <c r="G13" i="64"/>
  <c r="G26" i="64"/>
  <c r="G37" i="64"/>
  <c r="G42" i="64"/>
  <c r="G15" i="20"/>
  <c r="G29" i="20"/>
  <c r="G44" i="20"/>
  <c r="G39" i="64"/>
  <c r="Y48" i="20"/>
  <c r="U55" i="64"/>
  <c r="G15" i="64"/>
  <c r="Y19" i="20"/>
  <c r="G36" i="20"/>
  <c r="G16" i="64"/>
  <c r="G13" i="20"/>
  <c r="G11" i="64"/>
  <c r="I32" i="64"/>
  <c r="I56" i="64" s="1"/>
  <c r="G30" i="20"/>
  <c r="G24" i="64"/>
  <c r="L32" i="64"/>
  <c r="L56" i="64" s="1"/>
  <c r="R32" i="64"/>
  <c r="R8" i="64" s="1"/>
  <c r="X32" i="64"/>
  <c r="X55" i="64" s="1"/>
  <c r="Y9" i="20"/>
  <c r="G14" i="20"/>
  <c r="G24" i="20"/>
  <c r="Y40" i="20"/>
  <c r="G22" i="64"/>
  <c r="G34" i="64"/>
  <c r="X32" i="20"/>
  <c r="X55" i="20" s="1"/>
  <c r="K13" i="64"/>
  <c r="K16" i="64"/>
  <c r="G18" i="64"/>
  <c r="G20" i="64"/>
  <c r="O56" i="64"/>
  <c r="K33" i="64"/>
  <c r="N32" i="64"/>
  <c r="N56" i="64" s="1"/>
  <c r="T32" i="64"/>
  <c r="T55" i="64" s="1"/>
  <c r="J19" i="20"/>
  <c r="G34" i="20"/>
  <c r="H9" i="64"/>
  <c r="G12" i="64"/>
  <c r="P32" i="64"/>
  <c r="P56" i="64" s="1"/>
  <c r="V32" i="64"/>
  <c r="V56" i="64" s="1"/>
  <c r="G11" i="20"/>
  <c r="G16" i="20"/>
  <c r="G18" i="20"/>
  <c r="G21" i="20"/>
  <c r="G25" i="20"/>
  <c r="G28" i="20"/>
  <c r="G14" i="64"/>
  <c r="G17" i="64"/>
  <c r="G21" i="64"/>
  <c r="J40" i="64"/>
  <c r="Q32" i="64"/>
  <c r="Q56" i="64" s="1"/>
  <c r="W32" i="64"/>
  <c r="W56" i="64" s="1"/>
  <c r="J19" i="64"/>
  <c r="G26" i="20"/>
  <c r="G25" i="64"/>
  <c r="Y33" i="64"/>
  <c r="J48" i="64"/>
  <c r="U56" i="64"/>
  <c r="U8" i="64"/>
  <c r="K12" i="64"/>
  <c r="K18" i="64"/>
  <c r="Y19" i="64"/>
  <c r="Y40" i="64"/>
  <c r="G44" i="64"/>
  <c r="K20" i="64"/>
  <c r="K23" i="64"/>
  <c r="K28" i="64"/>
  <c r="K43" i="64"/>
  <c r="K40" i="64" s="1"/>
  <c r="H19" i="64"/>
  <c r="J33" i="64"/>
  <c r="G50" i="64"/>
  <c r="G48" i="64" s="1"/>
  <c r="Y9" i="64"/>
  <c r="J9" i="64"/>
  <c r="H33" i="64"/>
  <c r="G41" i="20"/>
  <c r="G50" i="20"/>
  <c r="M32" i="20"/>
  <c r="M56" i="20" s="1"/>
  <c r="S32" i="20"/>
  <c r="S8" i="20" s="1"/>
  <c r="J33" i="20"/>
  <c r="R32" i="20"/>
  <c r="R56" i="20" s="1"/>
  <c r="G37" i="20"/>
  <c r="H9" i="20"/>
  <c r="G42" i="20"/>
  <c r="N32" i="20"/>
  <c r="N56" i="20" s="1"/>
  <c r="T32" i="20"/>
  <c r="T55" i="20" s="1"/>
  <c r="J48" i="20"/>
  <c r="G10" i="20"/>
  <c r="G12" i="20"/>
  <c r="Q32" i="20"/>
  <c r="Q8" i="20" s="1"/>
  <c r="W32" i="20"/>
  <c r="W56" i="20" s="1"/>
  <c r="J40" i="20"/>
  <c r="O32" i="20"/>
  <c r="O56" i="20" s="1"/>
  <c r="U32" i="20"/>
  <c r="K9" i="20"/>
  <c r="I32" i="20"/>
  <c r="I56" i="20" s="1"/>
  <c r="P32" i="20"/>
  <c r="P56" i="20" s="1"/>
  <c r="V32" i="20"/>
  <c r="V8" i="20" s="1"/>
  <c r="G27" i="20"/>
  <c r="L32" i="20"/>
  <c r="L56" i="20" s="1"/>
  <c r="G23" i="20"/>
  <c r="G49" i="20"/>
  <c r="J9" i="20"/>
  <c r="K20" i="20"/>
  <c r="H40" i="20"/>
  <c r="G43" i="20"/>
  <c r="K35" i="20"/>
  <c r="K33" i="20" s="1"/>
  <c r="K22" i="20"/>
  <c r="H33" i="20"/>
  <c r="K42" i="20"/>
  <c r="K40" i="20" s="1"/>
  <c r="H19" i="20"/>
  <c r="X56" i="20" l="1"/>
  <c r="H32" i="64"/>
  <c r="S55" i="64"/>
  <c r="S56" i="64"/>
  <c r="G40" i="64"/>
  <c r="X8" i="20"/>
  <c r="R56" i="64"/>
  <c r="G33" i="64"/>
  <c r="G32" i="64" s="1"/>
  <c r="K32" i="64"/>
  <c r="R55" i="64"/>
  <c r="V8" i="64"/>
  <c r="T56" i="64"/>
  <c r="T8" i="64"/>
  <c r="X8" i="64"/>
  <c r="J32" i="64"/>
  <c r="J56" i="64" s="1"/>
  <c r="X56" i="64"/>
  <c r="G9" i="64"/>
  <c r="G33" i="20"/>
  <c r="K9" i="64"/>
  <c r="G19" i="64"/>
  <c r="V55" i="64"/>
  <c r="K32" i="20"/>
  <c r="G48" i="20"/>
  <c r="W55" i="64"/>
  <c r="W8" i="64"/>
  <c r="Y32" i="64"/>
  <c r="U55" i="20"/>
  <c r="Y32" i="20"/>
  <c r="G19" i="20"/>
  <c r="Q55" i="64"/>
  <c r="Q8" i="64"/>
  <c r="K19" i="64"/>
  <c r="H56" i="64"/>
  <c r="H32" i="20"/>
  <c r="H56" i="20" s="1"/>
  <c r="R55" i="20"/>
  <c r="R8" i="20"/>
  <c r="S56" i="20"/>
  <c r="G40" i="20"/>
  <c r="V56" i="20"/>
  <c r="S55" i="20"/>
  <c r="T56" i="20"/>
  <c r="Q55" i="20"/>
  <c r="T8" i="20"/>
  <c r="Q56" i="20"/>
  <c r="W8" i="20"/>
  <c r="V55" i="20"/>
  <c r="U56" i="20"/>
  <c r="U8" i="20"/>
  <c r="J32" i="20"/>
  <c r="J56" i="20" s="1"/>
  <c r="W55" i="20"/>
  <c r="K19" i="20"/>
  <c r="G9" i="20"/>
  <c r="K56" i="20" l="1"/>
  <c r="K56" i="64"/>
  <c r="G56" i="64"/>
  <c r="G32" i="20"/>
  <c r="G56" i="20"/>
  <c r="AF78" i="34" l="1"/>
  <c r="AF77" i="34"/>
  <c r="AE77" i="34"/>
  <c r="AF76" i="34"/>
  <c r="AE76" i="34"/>
  <c r="L76" i="34"/>
  <c r="I76" i="34" s="1"/>
  <c r="AF75" i="34"/>
  <c r="AE75" i="34"/>
  <c r="L75" i="34"/>
  <c r="I75" i="34"/>
  <c r="AD74" i="34"/>
  <c r="AC74" i="34"/>
  <c r="AB74" i="34"/>
  <c r="AA74" i="34"/>
  <c r="Z74" i="34"/>
  <c r="Y74" i="34"/>
  <c r="X74" i="34"/>
  <c r="W74" i="34"/>
  <c r="R74" i="34"/>
  <c r="Q74" i="34"/>
  <c r="P74" i="34"/>
  <c r="O74" i="34"/>
  <c r="N74" i="34"/>
  <c r="M74" i="34"/>
  <c r="K74" i="34"/>
  <c r="J74" i="34"/>
  <c r="AF73" i="34"/>
  <c r="AE73" i="34"/>
  <c r="I73" i="34"/>
  <c r="AF72" i="34"/>
  <c r="AE72" i="34"/>
  <c r="AF71" i="34"/>
  <c r="AE71" i="34"/>
  <c r="AF70" i="34"/>
  <c r="AE70" i="34"/>
  <c r="L70" i="34"/>
  <c r="I70" i="34" s="1"/>
  <c r="AF69" i="34"/>
  <c r="AE69" i="34"/>
  <c r="L69" i="34"/>
  <c r="I69" i="34"/>
  <c r="AF68" i="34"/>
  <c r="AE68" i="34"/>
  <c r="L68" i="34"/>
  <c r="I68" i="34" s="1"/>
  <c r="AD67" i="34"/>
  <c r="AC67" i="34"/>
  <c r="AB67" i="34"/>
  <c r="AA67" i="34"/>
  <c r="Z67" i="34"/>
  <c r="Y67" i="34"/>
  <c r="X67" i="34"/>
  <c r="W67" i="34"/>
  <c r="R67" i="34"/>
  <c r="Q67" i="34"/>
  <c r="P67" i="34"/>
  <c r="O67" i="34"/>
  <c r="N67" i="34"/>
  <c r="M67" i="34"/>
  <c r="K67" i="34"/>
  <c r="J67" i="34"/>
  <c r="AF66" i="34"/>
  <c r="AE66" i="34"/>
  <c r="AF65" i="34"/>
  <c r="AE65" i="34"/>
  <c r="AF64" i="34"/>
  <c r="AE64" i="34"/>
  <c r="AF63" i="34"/>
  <c r="AE63" i="34"/>
  <c r="L63" i="34"/>
  <c r="I63" i="34" s="1"/>
  <c r="AF62" i="34"/>
  <c r="AE62" i="34"/>
  <c r="L62" i="34"/>
  <c r="I62" i="34" s="1"/>
  <c r="AF61" i="34"/>
  <c r="AE61" i="34"/>
  <c r="L61" i="34"/>
  <c r="I61" i="34" s="1"/>
  <c r="AF60" i="34"/>
  <c r="AE60" i="34"/>
  <c r="L60" i="34"/>
  <c r="I60" i="34" s="1"/>
  <c r="AD59" i="34"/>
  <c r="AC59" i="34"/>
  <c r="AB59" i="34"/>
  <c r="AA59" i="34"/>
  <c r="Z59" i="34"/>
  <c r="Y59" i="34"/>
  <c r="X59" i="34"/>
  <c r="W59" i="34"/>
  <c r="R59" i="34"/>
  <c r="Q59" i="34"/>
  <c r="P59" i="34"/>
  <c r="O59" i="34"/>
  <c r="N59" i="34"/>
  <c r="M59" i="34"/>
  <c r="K59" i="34"/>
  <c r="J59" i="34"/>
  <c r="AF57" i="34"/>
  <c r="AE57" i="34"/>
  <c r="L57" i="34"/>
  <c r="I57" i="34" s="1"/>
  <c r="AF56" i="34"/>
  <c r="AE56" i="34"/>
  <c r="L56" i="34"/>
  <c r="I56" i="34" s="1"/>
  <c r="AF55" i="34"/>
  <c r="AE55" i="34"/>
  <c r="L55" i="34"/>
  <c r="I55" i="34" s="1"/>
  <c r="AF54" i="34"/>
  <c r="AE54" i="34"/>
  <c r="L54" i="34"/>
  <c r="I54" i="34" s="1"/>
  <c r="AF53" i="34"/>
  <c r="AE53" i="34"/>
  <c r="L53" i="34"/>
  <c r="I53" i="34" s="1"/>
  <c r="AF52" i="34"/>
  <c r="AE52" i="34"/>
  <c r="L52" i="34"/>
  <c r="I52" i="34" s="1"/>
  <c r="AF51" i="34"/>
  <c r="AE51" i="34"/>
  <c r="L51" i="34"/>
  <c r="I51" i="34" s="1"/>
  <c r="AF50" i="34"/>
  <c r="AE50" i="34"/>
  <c r="L50" i="34"/>
  <c r="I50" i="34" s="1"/>
  <c r="AF49" i="34"/>
  <c r="AE49" i="34"/>
  <c r="L49" i="34"/>
  <c r="I49" i="34" s="1"/>
  <c r="AF48" i="34"/>
  <c r="AE48" i="34"/>
  <c r="L48" i="34"/>
  <c r="I48" i="34" s="1"/>
  <c r="AF47" i="34"/>
  <c r="AE47" i="34"/>
  <c r="L47" i="34"/>
  <c r="I47" i="34" s="1"/>
  <c r="AF46" i="34"/>
  <c r="AE46" i="34"/>
  <c r="L46" i="34"/>
  <c r="I46" i="34" s="1"/>
  <c r="AD45" i="34"/>
  <c r="AC45" i="34"/>
  <c r="AB45" i="34"/>
  <c r="AA45" i="34"/>
  <c r="Z45" i="34"/>
  <c r="Y45" i="34"/>
  <c r="X45" i="34"/>
  <c r="W45" i="34"/>
  <c r="R45" i="34"/>
  <c r="Q45" i="34"/>
  <c r="P45" i="34"/>
  <c r="O45" i="34"/>
  <c r="N45" i="34"/>
  <c r="M45" i="34"/>
  <c r="K45" i="34"/>
  <c r="J45" i="34"/>
  <c r="AF44" i="34"/>
  <c r="AE44" i="34"/>
  <c r="L44" i="34"/>
  <c r="I44" i="34" s="1"/>
  <c r="AF43" i="34"/>
  <c r="AE43" i="34"/>
  <c r="L43" i="34"/>
  <c r="I43" i="34" s="1"/>
  <c r="AF42" i="34"/>
  <c r="AE42" i="34"/>
  <c r="L42" i="34"/>
  <c r="I42" i="34"/>
  <c r="AF41" i="34"/>
  <c r="AE41" i="34"/>
  <c r="L41" i="34"/>
  <c r="I41" i="34" s="1"/>
  <c r="AF40" i="34"/>
  <c r="AE40" i="34"/>
  <c r="L40" i="34"/>
  <c r="I40" i="34" s="1"/>
  <c r="AF39" i="34"/>
  <c r="AE39" i="34"/>
  <c r="L39" i="34"/>
  <c r="I39" i="34" s="1"/>
  <c r="AF38" i="34"/>
  <c r="AE38" i="34"/>
  <c r="L38" i="34"/>
  <c r="I38" i="34" s="1"/>
  <c r="AF37" i="34"/>
  <c r="AE37" i="34"/>
  <c r="L37" i="34"/>
  <c r="I37" i="34" s="1"/>
  <c r="AF36" i="34"/>
  <c r="AE36" i="34"/>
  <c r="L36" i="34"/>
  <c r="I36" i="34" s="1"/>
  <c r="AD35" i="34"/>
  <c r="AC35" i="34"/>
  <c r="AB35" i="34"/>
  <c r="AA35" i="34"/>
  <c r="Z35" i="34"/>
  <c r="Y35" i="34"/>
  <c r="X35" i="34"/>
  <c r="W35" i="34"/>
  <c r="R35" i="34"/>
  <c r="Q35" i="34"/>
  <c r="P35" i="34"/>
  <c r="O35" i="34"/>
  <c r="N35" i="34"/>
  <c r="M35" i="34"/>
  <c r="K35" i="34"/>
  <c r="J35" i="34"/>
  <c r="L33" i="34"/>
  <c r="M33" i="34" s="1"/>
  <c r="J33" i="34"/>
  <c r="L32" i="34"/>
  <c r="M32" i="34" s="1"/>
  <c r="J32" i="34"/>
  <c r="L31" i="34"/>
  <c r="M31" i="34" s="1"/>
  <c r="J31" i="34"/>
  <c r="L30" i="34"/>
  <c r="M30" i="34" s="1"/>
  <c r="J30" i="34"/>
  <c r="L29" i="34"/>
  <c r="M29" i="34" s="1"/>
  <c r="J29" i="34"/>
  <c r="L28" i="34"/>
  <c r="M28" i="34" s="1"/>
  <c r="J28" i="34"/>
  <c r="L27" i="34"/>
  <c r="M27" i="34" s="1"/>
  <c r="J27" i="34"/>
  <c r="L26" i="34"/>
  <c r="M26" i="34" s="1"/>
  <c r="J26" i="34"/>
  <c r="L25" i="34"/>
  <c r="M25" i="34" s="1"/>
  <c r="J25" i="34"/>
  <c r="L24" i="34"/>
  <c r="M24" i="34" s="1"/>
  <c r="J24" i="34"/>
  <c r="I24" i="34" s="1"/>
  <c r="L23" i="34"/>
  <c r="M23" i="34" s="1"/>
  <c r="J23" i="34"/>
  <c r="L22" i="34"/>
  <c r="M22" i="34" s="1"/>
  <c r="J22" i="34"/>
  <c r="L21" i="34"/>
  <c r="M21" i="34" s="1"/>
  <c r="L20" i="34"/>
  <c r="M20" i="34" s="1"/>
  <c r="J20" i="34"/>
  <c r="L19" i="34"/>
  <c r="M19" i="34" s="1"/>
  <c r="J19" i="34"/>
  <c r="L18" i="34"/>
  <c r="M18" i="34" s="1"/>
  <c r="J18" i="34"/>
  <c r="L17" i="34"/>
  <c r="M17" i="34" s="1"/>
  <c r="J17" i="34"/>
  <c r="L16" i="34"/>
  <c r="M16" i="34" s="1"/>
  <c r="J16" i="34"/>
  <c r="L15" i="34"/>
  <c r="M15" i="34" s="1"/>
  <c r="J15" i="34"/>
  <c r="L14" i="34"/>
  <c r="I14" i="34" s="1"/>
  <c r="L13" i="34"/>
  <c r="M13" i="34" s="1"/>
  <c r="J13" i="34"/>
  <c r="L12" i="34"/>
  <c r="M12" i="34" s="1"/>
  <c r="J12" i="34"/>
  <c r="L11" i="34"/>
  <c r="M11" i="34" s="1"/>
  <c r="J11" i="34"/>
  <c r="L10" i="34"/>
  <c r="M10" i="34" s="1"/>
  <c r="J10" i="34"/>
  <c r="V9" i="34"/>
  <c r="U9" i="34"/>
  <c r="T9" i="34"/>
  <c r="S9" i="34"/>
  <c r="R9" i="34"/>
  <c r="Q9" i="34"/>
  <c r="N9" i="34"/>
  <c r="K9" i="34"/>
  <c r="V8" i="34"/>
  <c r="V81" i="34" s="1"/>
  <c r="U8" i="34"/>
  <c r="U81" i="34" s="1"/>
  <c r="T8" i="34"/>
  <c r="T81" i="34" s="1"/>
  <c r="S8" i="34"/>
  <c r="R8" i="34"/>
  <c r="Q8" i="34"/>
  <c r="N8" i="34"/>
  <c r="Z58" i="34" l="1"/>
  <c r="Z34" i="34"/>
  <c r="Z81" i="34" s="1"/>
  <c r="P58" i="34"/>
  <c r="P34" i="34" s="1"/>
  <c r="P81" i="34" s="1"/>
  <c r="I27" i="34"/>
  <c r="I28" i="34"/>
  <c r="I31" i="34"/>
  <c r="I30" i="34"/>
  <c r="I26" i="34"/>
  <c r="O58" i="34"/>
  <c r="N58" i="34"/>
  <c r="X58" i="34"/>
  <c r="X34" i="34" s="1"/>
  <c r="X81" i="34" s="1"/>
  <c r="I19" i="34"/>
  <c r="AD58" i="34"/>
  <c r="AD34" i="34" s="1"/>
  <c r="AD81" i="34" s="1"/>
  <c r="I15" i="34"/>
  <c r="I29" i="34"/>
  <c r="L8" i="34"/>
  <c r="M8" i="34" s="1"/>
  <c r="I10" i="34"/>
  <c r="I16" i="34"/>
  <c r="I13" i="34"/>
  <c r="I22" i="34"/>
  <c r="I33" i="34"/>
  <c r="L67" i="34"/>
  <c r="I18" i="34"/>
  <c r="I12" i="34"/>
  <c r="I74" i="34"/>
  <c r="L74" i="34"/>
  <c r="S81" i="34"/>
  <c r="AF59" i="34"/>
  <c r="I23" i="34"/>
  <c r="I25" i="34"/>
  <c r="I32" i="34"/>
  <c r="J58" i="34"/>
  <c r="J34" i="34" s="1"/>
  <c r="AF74" i="34"/>
  <c r="AE67" i="34"/>
  <c r="AF67" i="34"/>
  <c r="I67" i="34"/>
  <c r="L59" i="34"/>
  <c r="Q58" i="34"/>
  <c r="Q34" i="34" s="1"/>
  <c r="Q81" i="34" s="1"/>
  <c r="AA58" i="34"/>
  <c r="AA34" i="34" s="1"/>
  <c r="AA81" i="34" s="1"/>
  <c r="I59" i="34"/>
  <c r="K58" i="34"/>
  <c r="K34" i="34" s="1"/>
  <c r="K81" i="34" s="1"/>
  <c r="R58" i="34"/>
  <c r="R34" i="34" s="1"/>
  <c r="R81" i="34" s="1"/>
  <c r="AB58" i="34"/>
  <c r="AB34" i="34" s="1"/>
  <c r="AB81" i="34" s="1"/>
  <c r="M58" i="34"/>
  <c r="M34" i="34" s="1"/>
  <c r="AC58" i="34"/>
  <c r="AC34" i="34" s="1"/>
  <c r="AC81" i="34" s="1"/>
  <c r="L45" i="34"/>
  <c r="AF45" i="34"/>
  <c r="L35" i="34"/>
  <c r="I21" i="34"/>
  <c r="L9" i="34"/>
  <c r="M9" i="34" s="1"/>
  <c r="J9" i="34"/>
  <c r="J8" i="34" s="1"/>
  <c r="N34" i="34"/>
  <c r="N81" i="34" s="1"/>
  <c r="O34" i="34"/>
  <c r="O81" i="34" s="1"/>
  <c r="I35" i="34"/>
  <c r="I45" i="34"/>
  <c r="M14" i="34"/>
  <c r="AE35" i="34"/>
  <c r="AE59" i="34"/>
  <c r="AF35" i="34"/>
  <c r="W58" i="34"/>
  <c r="I17" i="34"/>
  <c r="I20" i="34"/>
  <c r="AE74" i="34"/>
  <c r="I11" i="34"/>
  <c r="Y58" i="34"/>
  <c r="Y34" i="34" s="1"/>
  <c r="Y81" i="34" s="1"/>
  <c r="AE45" i="34"/>
  <c r="Z20" i="63"/>
  <c r="Z21" i="63"/>
  <c r="Z22" i="63"/>
  <c r="Z23" i="63"/>
  <c r="Z24" i="63"/>
  <c r="Z25" i="63"/>
  <c r="Z26" i="63"/>
  <c r="Z27" i="63"/>
  <c r="Z28" i="63"/>
  <c r="Z30" i="63"/>
  <c r="Z31" i="63"/>
  <c r="Z32" i="63"/>
  <c r="Z33" i="63"/>
  <c r="Z34" i="63"/>
  <c r="Z35" i="63"/>
  <c r="Z36" i="63"/>
  <c r="Z37" i="63"/>
  <c r="Z38" i="63"/>
  <c r="Z39" i="63"/>
  <c r="Z40" i="63"/>
  <c r="Z41" i="63"/>
  <c r="Z44" i="63"/>
  <c r="Z45" i="63"/>
  <c r="Z46" i="63"/>
  <c r="Z47" i="63"/>
  <c r="Z48" i="63"/>
  <c r="Z49" i="63"/>
  <c r="Z50" i="63"/>
  <c r="Z52" i="63"/>
  <c r="Z53" i="63"/>
  <c r="Z54" i="63"/>
  <c r="Z56" i="63"/>
  <c r="Z57" i="63"/>
  <c r="Z58" i="63"/>
  <c r="Z60" i="63"/>
  <c r="Z61" i="63"/>
  <c r="Z62" i="63"/>
  <c r="Z63" i="63"/>
  <c r="Z64" i="63"/>
  <c r="Z65" i="63"/>
  <c r="Z66" i="63"/>
  <c r="Z67" i="63"/>
  <c r="Z68" i="63"/>
  <c r="Y65" i="63"/>
  <c r="Y64" i="63"/>
  <c r="Y62" i="63"/>
  <c r="Y61" i="63"/>
  <c r="J61" i="63"/>
  <c r="G61" i="63" s="1"/>
  <c r="Y60" i="63"/>
  <c r="J60" i="63"/>
  <c r="X59" i="63"/>
  <c r="W59" i="63"/>
  <c r="V59" i="63"/>
  <c r="U59" i="63"/>
  <c r="T59" i="63"/>
  <c r="S59" i="63"/>
  <c r="R59" i="63"/>
  <c r="Q59" i="63"/>
  <c r="P59" i="63"/>
  <c r="O59" i="63"/>
  <c r="N59" i="63"/>
  <c r="M59" i="63"/>
  <c r="L59" i="63"/>
  <c r="K59" i="63"/>
  <c r="I59" i="63"/>
  <c r="H59" i="63"/>
  <c r="Y58" i="63"/>
  <c r="G58" i="63"/>
  <c r="Y57" i="63"/>
  <c r="Y56" i="63"/>
  <c r="Y54" i="63"/>
  <c r="J54" i="63"/>
  <c r="G54" i="63" s="1"/>
  <c r="Y53" i="63"/>
  <c r="J53" i="63"/>
  <c r="G53" i="63" s="1"/>
  <c r="Y52" i="63"/>
  <c r="J52" i="63"/>
  <c r="X51" i="63"/>
  <c r="W51" i="63"/>
  <c r="V51" i="63"/>
  <c r="U51" i="63"/>
  <c r="T51" i="63"/>
  <c r="S51" i="63"/>
  <c r="R51" i="63"/>
  <c r="Q51" i="63"/>
  <c r="P51" i="63"/>
  <c r="O51" i="63"/>
  <c r="N51" i="63"/>
  <c r="M51" i="63"/>
  <c r="L51" i="63"/>
  <c r="K51" i="63"/>
  <c r="I51" i="63"/>
  <c r="H51" i="63"/>
  <c r="Y50" i="63"/>
  <c r="Y49" i="63"/>
  <c r="Y48" i="63"/>
  <c r="Y47" i="63"/>
  <c r="J47" i="63"/>
  <c r="G47" i="63" s="1"/>
  <c r="Y46" i="63"/>
  <c r="J46" i="63"/>
  <c r="G46" i="63" s="1"/>
  <c r="Y45" i="63"/>
  <c r="J45" i="63"/>
  <c r="G45" i="63" s="1"/>
  <c r="Y44" i="63"/>
  <c r="J44" i="63"/>
  <c r="G44" i="63" s="1"/>
  <c r="X43" i="63"/>
  <c r="W43" i="63"/>
  <c r="V43" i="63"/>
  <c r="U43" i="63"/>
  <c r="T43" i="63"/>
  <c r="S43" i="63"/>
  <c r="R43" i="63"/>
  <c r="Q43" i="63"/>
  <c r="P43" i="63"/>
  <c r="O43" i="63"/>
  <c r="N43" i="63"/>
  <c r="M43" i="63"/>
  <c r="L43" i="63"/>
  <c r="K43" i="63"/>
  <c r="I43" i="63"/>
  <c r="H43" i="63"/>
  <c r="Y41" i="63"/>
  <c r="J41" i="63"/>
  <c r="G41" i="63" s="1"/>
  <c r="Y40" i="63"/>
  <c r="J40" i="63"/>
  <c r="G40" i="63" s="1"/>
  <c r="Y39" i="63"/>
  <c r="J39" i="63"/>
  <c r="G39" i="63" s="1"/>
  <c r="Y38" i="63"/>
  <c r="J38" i="63"/>
  <c r="G38" i="63" s="1"/>
  <c r="Y37" i="63"/>
  <c r="J37" i="63"/>
  <c r="G37" i="63" s="1"/>
  <c r="Y36" i="63"/>
  <c r="J36" i="63"/>
  <c r="G36" i="63" s="1"/>
  <c r="Y35" i="63"/>
  <c r="J35" i="63"/>
  <c r="G35" i="63" s="1"/>
  <c r="Y34" i="63"/>
  <c r="J34" i="63"/>
  <c r="G34" i="63" s="1"/>
  <c r="Y33" i="63"/>
  <c r="J33" i="63"/>
  <c r="G33" i="63" s="1"/>
  <c r="Y32" i="63"/>
  <c r="J32" i="63"/>
  <c r="G32" i="63" s="1"/>
  <c r="Y31" i="63"/>
  <c r="J31" i="63"/>
  <c r="G31" i="63" s="1"/>
  <c r="Y30" i="63"/>
  <c r="J30" i="63"/>
  <c r="G30" i="63" s="1"/>
  <c r="X29" i="63"/>
  <c r="W29" i="63"/>
  <c r="V29" i="63"/>
  <c r="U29" i="63"/>
  <c r="T29" i="63"/>
  <c r="S29" i="63"/>
  <c r="R29" i="63"/>
  <c r="Q29" i="63"/>
  <c r="P29" i="63"/>
  <c r="O29" i="63"/>
  <c r="N29" i="63"/>
  <c r="M29" i="63"/>
  <c r="L29" i="63"/>
  <c r="K29" i="63"/>
  <c r="I29" i="63"/>
  <c r="H29" i="63"/>
  <c r="Y28" i="63"/>
  <c r="J28" i="63"/>
  <c r="G28" i="63" s="1"/>
  <c r="Y27" i="63"/>
  <c r="J27" i="63"/>
  <c r="G27" i="63" s="1"/>
  <c r="Y26" i="63"/>
  <c r="J26" i="63"/>
  <c r="G26" i="63" s="1"/>
  <c r="Y25" i="63"/>
  <c r="J25" i="63"/>
  <c r="G25" i="63" s="1"/>
  <c r="Y24" i="63"/>
  <c r="J24" i="63"/>
  <c r="G24" i="63" s="1"/>
  <c r="Y23" i="63"/>
  <c r="J23" i="63"/>
  <c r="G23" i="63" s="1"/>
  <c r="Y22" i="63"/>
  <c r="J22" i="63"/>
  <c r="G22" i="63" s="1"/>
  <c r="Y21" i="63"/>
  <c r="J21" i="63"/>
  <c r="G21" i="63" s="1"/>
  <c r="Y20" i="63"/>
  <c r="J20" i="63"/>
  <c r="G20" i="63" s="1"/>
  <c r="X19" i="63"/>
  <c r="W19" i="63"/>
  <c r="V19" i="63"/>
  <c r="U19" i="63"/>
  <c r="T19" i="63"/>
  <c r="S19" i="63"/>
  <c r="R19" i="63"/>
  <c r="Q19" i="63"/>
  <c r="P19" i="63"/>
  <c r="O19" i="63"/>
  <c r="N19" i="63"/>
  <c r="M19" i="63"/>
  <c r="L19" i="63"/>
  <c r="K19" i="63"/>
  <c r="I19" i="63"/>
  <c r="H19" i="63"/>
  <c r="S42" i="63" l="1"/>
  <c r="Z51" i="63"/>
  <c r="I8" i="34"/>
  <c r="T42" i="63"/>
  <c r="Z59" i="63"/>
  <c r="J59" i="63"/>
  <c r="Z29" i="63"/>
  <c r="L58" i="34"/>
  <c r="L34" i="34" s="1"/>
  <c r="L81" i="34" s="1"/>
  <c r="Z19" i="63"/>
  <c r="Z43" i="63"/>
  <c r="T18" i="63"/>
  <c r="L42" i="63"/>
  <c r="L18" i="63" s="1"/>
  <c r="R42" i="63"/>
  <c r="R18" i="63" s="1"/>
  <c r="G60" i="63"/>
  <c r="G59" i="63" s="1"/>
  <c r="H42" i="63"/>
  <c r="H18" i="63" s="1"/>
  <c r="M81" i="34"/>
  <c r="Y43" i="63"/>
  <c r="Y59" i="63"/>
  <c r="I9" i="34"/>
  <c r="I58" i="34"/>
  <c r="I34" i="34" s="1"/>
  <c r="M42" i="63"/>
  <c r="M18" i="63" s="1"/>
  <c r="AF58" i="34"/>
  <c r="AE58" i="34"/>
  <c r="W34" i="34"/>
  <c r="N42" i="63"/>
  <c r="N18" i="63" s="1"/>
  <c r="J51" i="63"/>
  <c r="X42" i="63"/>
  <c r="X18" i="63" s="1"/>
  <c r="Y51" i="63"/>
  <c r="J43" i="63"/>
  <c r="O42" i="63"/>
  <c r="O18" i="63" s="1"/>
  <c r="U42" i="63"/>
  <c r="U18" i="63" s="1"/>
  <c r="I42" i="63"/>
  <c r="I18" i="63" s="1"/>
  <c r="P42" i="63"/>
  <c r="P18" i="63" s="1"/>
  <c r="V42" i="63"/>
  <c r="V18" i="63" s="1"/>
  <c r="K42" i="63"/>
  <c r="K18" i="63" s="1"/>
  <c r="W42" i="63"/>
  <c r="W18" i="63" s="1"/>
  <c r="J29" i="63"/>
  <c r="Y29" i="63"/>
  <c r="S18" i="63"/>
  <c r="J19" i="63"/>
  <c r="Y19" i="63"/>
  <c r="G19" i="63"/>
  <c r="G43" i="63"/>
  <c r="G29" i="63"/>
  <c r="Q42" i="63"/>
  <c r="G52" i="63"/>
  <c r="G51" i="63" s="1"/>
  <c r="J42" i="63" l="1"/>
  <c r="Y42" i="63"/>
  <c r="Z42" i="63"/>
  <c r="AF34" i="34"/>
  <c r="AE34" i="34"/>
  <c r="W81" i="34"/>
  <c r="I81" i="34"/>
  <c r="J81" i="34"/>
  <c r="G42" i="63"/>
  <c r="G18" i="63" s="1"/>
  <c r="J18" i="63"/>
  <c r="Q18" i="63"/>
  <c r="Y18" i="63" l="1"/>
  <c r="Z18" i="63"/>
  <c r="L34" i="60"/>
  <c r="M34" i="60" s="1"/>
  <c r="AH33" i="60"/>
  <c r="L33" i="60"/>
  <c r="J33" i="60" s="1"/>
  <c r="AH32" i="60"/>
  <c r="L32" i="60"/>
  <c r="M32" i="60" s="1"/>
  <c r="AH31" i="60"/>
  <c r="L31" i="60"/>
  <c r="M31" i="60" s="1"/>
  <c r="J31" i="60"/>
  <c r="AH30" i="60"/>
  <c r="AH29" i="60"/>
  <c r="L29" i="60"/>
  <c r="M29" i="60" s="1"/>
  <c r="J29" i="60"/>
  <c r="AH28" i="60"/>
  <c r="L28" i="60"/>
  <c r="M28" i="60" s="1"/>
  <c r="AH27" i="60"/>
  <c r="AH26" i="60"/>
  <c r="L26" i="60"/>
  <c r="M26" i="60" s="1"/>
  <c r="AH25" i="60"/>
  <c r="V25" i="60"/>
  <c r="T25" i="60"/>
  <c r="L25" i="60"/>
  <c r="M25" i="60" s="1"/>
  <c r="AH24" i="60"/>
  <c r="V24" i="60"/>
  <c r="T24" i="60"/>
  <c r="L24" i="60"/>
  <c r="M24" i="60" s="1"/>
  <c r="J24" i="60"/>
  <c r="AH23" i="60"/>
  <c r="V23" i="60"/>
  <c r="T23" i="60"/>
  <c r="AH22" i="60"/>
  <c r="L22" i="60"/>
  <c r="M22" i="60" s="1"/>
  <c r="J22" i="60"/>
  <c r="AH21" i="60"/>
  <c r="L21" i="60"/>
  <c r="M21" i="60" s="1"/>
  <c r="AH20" i="60"/>
  <c r="L20" i="60"/>
  <c r="M20" i="60" s="1"/>
  <c r="AH19" i="60"/>
  <c r="V19" i="60"/>
  <c r="T19" i="60"/>
  <c r="J19" i="60"/>
  <c r="AH18" i="60"/>
  <c r="V18" i="60"/>
  <c r="T18" i="60"/>
  <c r="L18" i="60"/>
  <c r="M18" i="60" s="1"/>
  <c r="AH17" i="60"/>
  <c r="V17" i="60"/>
  <c r="T17" i="60"/>
  <c r="L17" i="60"/>
  <c r="M17" i="60" s="1"/>
  <c r="AH16" i="60"/>
  <c r="V16" i="60"/>
  <c r="T16" i="60"/>
  <c r="AH15" i="60"/>
  <c r="L15" i="60"/>
  <c r="AH14" i="60"/>
  <c r="V14" i="60"/>
  <c r="T14" i="60"/>
  <c r="AH13" i="60"/>
  <c r="V13" i="60"/>
  <c r="T13" i="60"/>
  <c r="L13" i="60"/>
  <c r="M13" i="60" s="1"/>
  <c r="AH12" i="60"/>
  <c r="V12" i="60"/>
  <c r="T12" i="60"/>
  <c r="L12" i="60"/>
  <c r="M12" i="60" s="1"/>
  <c r="V11" i="60"/>
  <c r="T11" i="60"/>
  <c r="AG10" i="60"/>
  <c r="AF10" i="60"/>
  <c r="AE10" i="60"/>
  <c r="AD10" i="60"/>
  <c r="AC10" i="60"/>
  <c r="AB10" i="60"/>
  <c r="AA10" i="60"/>
  <c r="Z10" i="60"/>
  <c r="Y10" i="60"/>
  <c r="X10" i="60"/>
  <c r="W10" i="60"/>
  <c r="U10" i="60"/>
  <c r="S10" i="60"/>
  <c r="R10" i="60"/>
  <c r="Q10" i="60"/>
  <c r="P10" i="60"/>
  <c r="O10" i="60"/>
  <c r="N10" i="60"/>
  <c r="K10" i="60"/>
  <c r="AG9" i="60"/>
  <c r="AF9" i="60"/>
  <c r="AE9" i="60"/>
  <c r="AD9" i="60"/>
  <c r="AC9" i="60"/>
  <c r="AB9" i="60"/>
  <c r="AA9" i="60"/>
  <c r="Z9" i="60"/>
  <c r="Y9" i="60"/>
  <c r="X9" i="60"/>
  <c r="W9" i="60"/>
  <c r="U9" i="60"/>
  <c r="S9" i="60"/>
  <c r="R9" i="60"/>
  <c r="Q9" i="60"/>
  <c r="P9" i="60"/>
  <c r="O9" i="60"/>
  <c r="N9" i="60"/>
  <c r="K9" i="60"/>
  <c r="L34" i="52"/>
  <c r="M34" i="52" s="1"/>
  <c r="AH33" i="52"/>
  <c r="L33" i="52"/>
  <c r="J33" i="52" s="1"/>
  <c r="AH32" i="52"/>
  <c r="L32" i="52"/>
  <c r="M32" i="52" s="1"/>
  <c r="AH31" i="52"/>
  <c r="L31" i="52"/>
  <c r="M31" i="52" s="1"/>
  <c r="AH30" i="52"/>
  <c r="AH29" i="52"/>
  <c r="L29" i="52"/>
  <c r="J29" i="52" s="1"/>
  <c r="AH28" i="52"/>
  <c r="L28" i="52"/>
  <c r="M28" i="52" s="1"/>
  <c r="AH27" i="52"/>
  <c r="AH26" i="52"/>
  <c r="L26" i="52"/>
  <c r="M26" i="52" s="1"/>
  <c r="AH25" i="52"/>
  <c r="V25" i="52"/>
  <c r="T25" i="52"/>
  <c r="L25" i="52"/>
  <c r="M25" i="52" s="1"/>
  <c r="AH24" i="52"/>
  <c r="V24" i="52"/>
  <c r="T24" i="52"/>
  <c r="L24" i="52"/>
  <c r="M24" i="52" s="1"/>
  <c r="AH23" i="52"/>
  <c r="V23" i="52"/>
  <c r="T23" i="52"/>
  <c r="AH22" i="52"/>
  <c r="L22" i="52"/>
  <c r="M22" i="52" s="1"/>
  <c r="AH21" i="52"/>
  <c r="L21" i="52"/>
  <c r="M21" i="52" s="1"/>
  <c r="AH20" i="52"/>
  <c r="L20" i="52"/>
  <c r="J20" i="52" s="1"/>
  <c r="AH19" i="52"/>
  <c r="V19" i="52"/>
  <c r="T19" i="52"/>
  <c r="J19" i="52"/>
  <c r="AH18" i="52"/>
  <c r="V18" i="52"/>
  <c r="T18" i="52"/>
  <c r="L18" i="52"/>
  <c r="M18" i="52" s="1"/>
  <c r="AH17" i="52"/>
  <c r="V17" i="52"/>
  <c r="T17" i="52"/>
  <c r="L17" i="52"/>
  <c r="M17" i="52" s="1"/>
  <c r="AH16" i="52"/>
  <c r="V16" i="52"/>
  <c r="T16" i="52"/>
  <c r="AH15" i="52"/>
  <c r="L15" i="52"/>
  <c r="M15" i="52" s="1"/>
  <c r="AH14" i="52"/>
  <c r="V14" i="52"/>
  <c r="T14" i="52"/>
  <c r="AH13" i="52"/>
  <c r="V13" i="52"/>
  <c r="T13" i="52"/>
  <c r="L13" i="52"/>
  <c r="M13" i="52" s="1"/>
  <c r="AH12" i="52"/>
  <c r="V12" i="52"/>
  <c r="T12" i="52"/>
  <c r="L12" i="52"/>
  <c r="M12" i="52" s="1"/>
  <c r="V11" i="52"/>
  <c r="T11" i="52"/>
  <c r="AG10" i="52"/>
  <c r="AF10" i="52"/>
  <c r="AE10" i="52"/>
  <c r="AD10" i="52"/>
  <c r="AC10" i="52"/>
  <c r="AB10" i="52"/>
  <c r="AA10" i="52"/>
  <c r="Z10" i="52"/>
  <c r="Y10" i="52"/>
  <c r="X10" i="52"/>
  <c r="W10" i="52"/>
  <c r="U10" i="52"/>
  <c r="S10" i="52"/>
  <c r="R10" i="52"/>
  <c r="Q10" i="52"/>
  <c r="P10" i="52"/>
  <c r="O10" i="52"/>
  <c r="N10" i="52"/>
  <c r="K10" i="52"/>
  <c r="AG9" i="52"/>
  <c r="AF9" i="52"/>
  <c r="AE9" i="52"/>
  <c r="AD9" i="52"/>
  <c r="AC9" i="52"/>
  <c r="AB9" i="52"/>
  <c r="AA9" i="52"/>
  <c r="Z9" i="52"/>
  <c r="Y9" i="52"/>
  <c r="X9" i="52"/>
  <c r="W9" i="52"/>
  <c r="U9" i="52"/>
  <c r="S9" i="52"/>
  <c r="R9" i="52"/>
  <c r="Q9" i="52"/>
  <c r="P9" i="52"/>
  <c r="O9" i="52"/>
  <c r="N9" i="52"/>
  <c r="K9" i="52"/>
  <c r="L34" i="47"/>
  <c r="M34" i="47" s="1"/>
  <c r="L33" i="47"/>
  <c r="J33" i="47" s="1"/>
  <c r="L32" i="47"/>
  <c r="M32" i="47" s="1"/>
  <c r="L31" i="47"/>
  <c r="M31" i="47" s="1"/>
  <c r="L29" i="47"/>
  <c r="M29" i="47" s="1"/>
  <c r="L28" i="47"/>
  <c r="M28" i="47" s="1"/>
  <c r="L26" i="47"/>
  <c r="M26" i="47" s="1"/>
  <c r="V25" i="47"/>
  <c r="T25" i="47"/>
  <c r="L25" i="47"/>
  <c r="M25" i="47" s="1"/>
  <c r="V24" i="47"/>
  <c r="T24" i="47"/>
  <c r="L24" i="47"/>
  <c r="M24" i="47" s="1"/>
  <c r="V23" i="47"/>
  <c r="T23" i="47"/>
  <c r="L22" i="47"/>
  <c r="M22" i="47" s="1"/>
  <c r="L21" i="47"/>
  <c r="J21" i="47" s="1"/>
  <c r="L20" i="47"/>
  <c r="M20" i="47" s="1"/>
  <c r="V19" i="47"/>
  <c r="T19" i="47"/>
  <c r="J19" i="47"/>
  <c r="V18" i="47"/>
  <c r="T18" i="47"/>
  <c r="L18" i="47"/>
  <c r="M18" i="47" s="1"/>
  <c r="V17" i="47"/>
  <c r="T17" i="47"/>
  <c r="L17" i="47"/>
  <c r="M17" i="47" s="1"/>
  <c r="V16" i="47"/>
  <c r="T16" i="47"/>
  <c r="L15" i="47"/>
  <c r="M15" i="47" s="1"/>
  <c r="V14" i="47"/>
  <c r="T14" i="47"/>
  <c r="V13" i="47"/>
  <c r="T13" i="47"/>
  <c r="L13" i="47"/>
  <c r="M13" i="47" s="1"/>
  <c r="V12" i="47"/>
  <c r="T12" i="47"/>
  <c r="L12" i="47"/>
  <c r="J12" i="47" s="1"/>
  <c r="V11" i="47"/>
  <c r="T11" i="47"/>
  <c r="AG10" i="47"/>
  <c r="AF10" i="47"/>
  <c r="AE10" i="47"/>
  <c r="AD10" i="47"/>
  <c r="AC10" i="47"/>
  <c r="AB10" i="47"/>
  <c r="AA10" i="47"/>
  <c r="Z10" i="47"/>
  <c r="Y10" i="47"/>
  <c r="X10" i="47"/>
  <c r="W10" i="47"/>
  <c r="U10" i="47"/>
  <c r="S10" i="47"/>
  <c r="R10" i="47"/>
  <c r="Q10" i="47"/>
  <c r="P10" i="47"/>
  <c r="O10" i="47"/>
  <c r="N10" i="47"/>
  <c r="K10" i="47"/>
  <c r="AG9" i="47"/>
  <c r="AF9" i="47"/>
  <c r="AE9" i="47"/>
  <c r="AD9" i="47"/>
  <c r="AC9" i="47"/>
  <c r="AB9" i="47"/>
  <c r="AA9" i="47"/>
  <c r="Z9" i="47"/>
  <c r="Y9" i="47"/>
  <c r="X9" i="47"/>
  <c r="W9" i="47"/>
  <c r="U9" i="47"/>
  <c r="S9" i="47"/>
  <c r="R9" i="47"/>
  <c r="Q9" i="47"/>
  <c r="P9" i="47"/>
  <c r="O9" i="47"/>
  <c r="N9" i="47"/>
  <c r="K9" i="47"/>
  <c r="J34" i="60" l="1"/>
  <c r="J25" i="47"/>
  <c r="V10" i="52"/>
  <c r="J26" i="60"/>
  <c r="J25" i="60"/>
  <c r="J32" i="60"/>
  <c r="J12" i="52"/>
  <c r="J25" i="52"/>
  <c r="V9" i="60"/>
  <c r="L9" i="60"/>
  <c r="J32" i="47"/>
  <c r="J18" i="47"/>
  <c r="J28" i="47"/>
  <c r="J31" i="47"/>
  <c r="T9" i="52"/>
  <c r="V9" i="52"/>
  <c r="T10" i="47"/>
  <c r="L9" i="52"/>
  <c r="AH10" i="52"/>
  <c r="J9" i="52"/>
  <c r="J13" i="52"/>
  <c r="V10" i="60"/>
  <c r="J15" i="47"/>
  <c r="J15" i="52"/>
  <c r="J17" i="60"/>
  <c r="J20" i="47"/>
  <c r="J12" i="60"/>
  <c r="J21" i="60"/>
  <c r="J26" i="47"/>
  <c r="J24" i="52"/>
  <c r="M29" i="52"/>
  <c r="J9" i="60"/>
  <c r="L10" i="60"/>
  <c r="J20" i="60"/>
  <c r="T10" i="52"/>
  <c r="AH9" i="52"/>
  <c r="J17" i="47"/>
  <c r="J31" i="52"/>
  <c r="T9" i="60"/>
  <c r="AH10" i="60"/>
  <c r="T10" i="60"/>
  <c r="J26" i="52"/>
  <c r="J34" i="52"/>
  <c r="J13" i="60"/>
  <c r="J18" i="60"/>
  <c r="M15" i="60"/>
  <c r="M10" i="60" s="1"/>
  <c r="AH9" i="60"/>
  <c r="J15" i="60"/>
  <c r="J28" i="60"/>
  <c r="J17" i="52"/>
  <c r="J18" i="52"/>
  <c r="M20" i="52"/>
  <c r="J22" i="52"/>
  <c r="J28" i="52"/>
  <c r="L10" i="52"/>
  <c r="J32" i="52"/>
  <c r="J21" i="52"/>
  <c r="V10" i="47"/>
  <c r="J9" i="47"/>
  <c r="J22" i="47"/>
  <c r="J24" i="47"/>
  <c r="T9" i="47"/>
  <c r="AH10" i="47"/>
  <c r="AH9" i="47"/>
  <c r="J29" i="47"/>
  <c r="V9" i="47"/>
  <c r="M12" i="47"/>
  <c r="M21" i="47"/>
  <c r="L9" i="47"/>
  <c r="L10" i="47"/>
  <c r="J13" i="47"/>
  <c r="J34" i="47"/>
  <c r="M10" i="52" l="1"/>
  <c r="J10" i="60"/>
  <c r="M9" i="60"/>
  <c r="J10" i="52"/>
  <c r="M9" i="52"/>
  <c r="J10" i="47"/>
  <c r="M10" i="47"/>
  <c r="M9" i="47"/>
  <c r="W38" i="45" l="1"/>
  <c r="J34" i="45"/>
  <c r="J33" i="45"/>
  <c r="AF32" i="45"/>
  <c r="L32" i="45"/>
  <c r="J32" i="45" s="1"/>
  <c r="AF31" i="45"/>
  <c r="AF30" i="45" s="1"/>
  <c r="L31" i="45"/>
  <c r="J31" i="45" s="1"/>
  <c r="AE30" i="45"/>
  <c r="AD30" i="45"/>
  <c r="AC30" i="45"/>
  <c r="AB30" i="45"/>
  <c r="AA30" i="45"/>
  <c r="Z30" i="45"/>
  <c r="Y30" i="45"/>
  <c r="X30" i="45"/>
  <c r="W30" i="45"/>
  <c r="V30" i="45"/>
  <c r="U30" i="45"/>
  <c r="T30" i="45"/>
  <c r="S30" i="45"/>
  <c r="R30" i="45"/>
  <c r="Q30" i="45"/>
  <c r="P30" i="45"/>
  <c r="O30" i="45"/>
  <c r="N30" i="45"/>
  <c r="K30" i="45"/>
  <c r="AF29" i="45"/>
  <c r="L29" i="45"/>
  <c r="J29" i="45" s="1"/>
  <c r="AF28" i="45"/>
  <c r="L28" i="45"/>
  <c r="M28" i="45" s="1"/>
  <c r="AF27" i="45"/>
  <c r="L27" i="45"/>
  <c r="M27" i="45" s="1"/>
  <c r="AF26" i="45"/>
  <c r="L26" i="45"/>
  <c r="M26" i="45" s="1"/>
  <c r="AF25" i="45"/>
  <c r="V25" i="45"/>
  <c r="T25" i="45"/>
  <c r="L25" i="45"/>
  <c r="M25" i="45" s="1"/>
  <c r="J25" i="45"/>
  <c r="AF24" i="45"/>
  <c r="V24" i="45"/>
  <c r="T24" i="45"/>
  <c r="L24" i="45"/>
  <c r="M24" i="45" s="1"/>
  <c r="AF23" i="45"/>
  <c r="V23" i="45"/>
  <c r="T23" i="45"/>
  <c r="L23" i="45"/>
  <c r="M23" i="45" s="1"/>
  <c r="AF22" i="45"/>
  <c r="L22" i="45"/>
  <c r="M22" i="45" s="1"/>
  <c r="AF21" i="45"/>
  <c r="L21" i="45"/>
  <c r="M21" i="45" s="1"/>
  <c r="AF20" i="45"/>
  <c r="L20" i="45"/>
  <c r="M20" i="45" s="1"/>
  <c r="AF19" i="45"/>
  <c r="V19" i="45"/>
  <c r="T19" i="45"/>
  <c r="L19" i="45"/>
  <c r="M19" i="45" s="1"/>
  <c r="AF18" i="45"/>
  <c r="V18" i="45"/>
  <c r="T18" i="45"/>
  <c r="L18" i="45"/>
  <c r="M18" i="45" s="1"/>
  <c r="AF17" i="45"/>
  <c r="V17" i="45"/>
  <c r="T17" i="45"/>
  <c r="L17" i="45"/>
  <c r="M17" i="45" s="1"/>
  <c r="AF16" i="45"/>
  <c r="V16" i="45"/>
  <c r="T16" i="45"/>
  <c r="L16" i="45"/>
  <c r="M16" i="45" s="1"/>
  <c r="AF15" i="45"/>
  <c r="L15" i="45"/>
  <c r="M15" i="45" s="1"/>
  <c r="AF14" i="45"/>
  <c r="V14" i="45"/>
  <c r="T14" i="45"/>
  <c r="L14" i="45"/>
  <c r="M14" i="45" s="1"/>
  <c r="AF13" i="45"/>
  <c r="V13" i="45"/>
  <c r="T13" i="45"/>
  <c r="L13" i="45"/>
  <c r="M13" i="45" s="1"/>
  <c r="AF12" i="45"/>
  <c r="V12" i="45"/>
  <c r="T12" i="45"/>
  <c r="L12" i="45"/>
  <c r="M12" i="45" s="1"/>
  <c r="AF11" i="45"/>
  <c r="V11" i="45"/>
  <c r="T11" i="45"/>
  <c r="AE10" i="45"/>
  <c r="AD10" i="45"/>
  <c r="AC10" i="45"/>
  <c r="AB10" i="45"/>
  <c r="AA10" i="45"/>
  <c r="AA9" i="45" s="1"/>
  <c r="Z10" i="45"/>
  <c r="Z9" i="45" s="1"/>
  <c r="Y10" i="45"/>
  <c r="X10" i="45"/>
  <c r="X9" i="45" s="1"/>
  <c r="W10" i="45"/>
  <c r="U10" i="45"/>
  <c r="S10" i="45"/>
  <c r="S9" i="45" s="1"/>
  <c r="R10" i="45"/>
  <c r="R9" i="45" s="1"/>
  <c r="Q10" i="45"/>
  <c r="P10" i="45"/>
  <c r="O10" i="45"/>
  <c r="O9" i="45" s="1"/>
  <c r="N10" i="45"/>
  <c r="N9" i="45" s="1"/>
  <c r="K10" i="45"/>
  <c r="K9" i="45" s="1"/>
  <c r="U9" i="45" l="1"/>
  <c r="J28" i="45"/>
  <c r="J22" i="45"/>
  <c r="J24" i="45"/>
  <c r="Y9" i="45"/>
  <c r="AE9" i="45"/>
  <c r="AB9" i="45"/>
  <c r="W9" i="45"/>
  <c r="P9" i="45"/>
  <c r="AC9" i="45"/>
  <c r="Q9" i="45"/>
  <c r="J26" i="45"/>
  <c r="M29" i="45"/>
  <c r="J14" i="45"/>
  <c r="L10" i="45"/>
  <c r="J13" i="45"/>
  <c r="J21" i="45"/>
  <c r="J23" i="45"/>
  <c r="J27" i="45"/>
  <c r="J16" i="45"/>
  <c r="J17" i="45"/>
  <c r="J18" i="45"/>
  <c r="J19" i="45"/>
  <c r="J20" i="45"/>
  <c r="AF10" i="45"/>
  <c r="J30" i="45"/>
  <c r="V10" i="45"/>
  <c r="V9" i="45" s="1"/>
  <c r="J15" i="45"/>
  <c r="T10" i="45"/>
  <c r="T9" i="45" s="1"/>
  <c r="L30" i="45"/>
  <c r="M10" i="45"/>
  <c r="AD9" i="45"/>
  <c r="AF9" i="45" s="1"/>
  <c r="M31" i="45"/>
  <c r="M30" i="45" s="1"/>
  <c r="L9" i="45" l="1"/>
  <c r="J10" i="45"/>
  <c r="J9" i="45" s="1"/>
  <c r="M9" i="45"/>
  <c r="AF39" i="61" l="1"/>
  <c r="AC39" i="61"/>
  <c r="W39" i="61"/>
  <c r="L35" i="61"/>
  <c r="M35" i="61" s="1"/>
  <c r="AH34" i="61"/>
  <c r="L34" i="61"/>
  <c r="J34" i="61" s="1"/>
  <c r="AH33" i="61"/>
  <c r="L33" i="61"/>
  <c r="J33" i="61" s="1"/>
  <c r="AH32" i="61"/>
  <c r="L32" i="61"/>
  <c r="J32" i="61" s="1"/>
  <c r="AH31" i="61"/>
  <c r="L31" i="61"/>
  <c r="M31" i="61" s="1"/>
  <c r="J31" i="61"/>
  <c r="AG30" i="61"/>
  <c r="AF30" i="61"/>
  <c r="AE30" i="61"/>
  <c r="AD30" i="61"/>
  <c r="AC30" i="61"/>
  <c r="AB30" i="61"/>
  <c r="AA30" i="61"/>
  <c r="Z30" i="61"/>
  <c r="Y30" i="61"/>
  <c r="X30" i="61"/>
  <c r="W30" i="61"/>
  <c r="V30" i="61"/>
  <c r="U30" i="61"/>
  <c r="T30" i="61"/>
  <c r="S30" i="61"/>
  <c r="R30" i="61"/>
  <c r="Q30" i="61"/>
  <c r="P30" i="61"/>
  <c r="O30" i="61"/>
  <c r="N30" i="61"/>
  <c r="K30" i="61"/>
  <c r="AH29" i="61"/>
  <c r="L29" i="61"/>
  <c r="M29" i="61" s="1"/>
  <c r="AH28" i="61"/>
  <c r="L28" i="61"/>
  <c r="M28" i="61" s="1"/>
  <c r="AH26" i="61"/>
  <c r="L26" i="61"/>
  <c r="M26" i="61" s="1"/>
  <c r="AH25" i="61"/>
  <c r="V25" i="61"/>
  <c r="T25" i="61"/>
  <c r="L25" i="61"/>
  <c r="M25" i="61" s="1"/>
  <c r="AH24" i="61"/>
  <c r="V24" i="61"/>
  <c r="T24" i="61"/>
  <c r="L24" i="61"/>
  <c r="M24" i="61" s="1"/>
  <c r="V23" i="61"/>
  <c r="T23" i="61"/>
  <c r="AH22" i="61"/>
  <c r="L22" i="61"/>
  <c r="M22" i="61" s="1"/>
  <c r="AH21" i="61"/>
  <c r="L21" i="61"/>
  <c r="J21" i="61" s="1"/>
  <c r="AH20" i="61"/>
  <c r="L20" i="61"/>
  <c r="M20" i="61" s="1"/>
  <c r="AH19" i="61"/>
  <c r="V19" i="61"/>
  <c r="T19" i="61"/>
  <c r="J19" i="61"/>
  <c r="AH18" i="61"/>
  <c r="V18" i="61"/>
  <c r="T18" i="61"/>
  <c r="L18" i="61"/>
  <c r="M18" i="61" s="1"/>
  <c r="AH17" i="61"/>
  <c r="V17" i="61"/>
  <c r="T17" i="61"/>
  <c r="L17" i="61"/>
  <c r="M17" i="61" s="1"/>
  <c r="V16" i="61"/>
  <c r="T16" i="61"/>
  <c r="AH15" i="61"/>
  <c r="L15" i="61"/>
  <c r="M15" i="61" s="1"/>
  <c r="AH14" i="61"/>
  <c r="V14" i="61"/>
  <c r="T14" i="61"/>
  <c r="AH13" i="61"/>
  <c r="V13" i="61"/>
  <c r="T13" i="61"/>
  <c r="L13" i="61"/>
  <c r="M13" i="61" s="1"/>
  <c r="AH12" i="61"/>
  <c r="V12" i="61"/>
  <c r="T12" i="61"/>
  <c r="L12" i="61"/>
  <c r="M12" i="61" s="1"/>
  <c r="V11" i="61"/>
  <c r="T11" i="61"/>
  <c r="AG10" i="61"/>
  <c r="AG9" i="61" s="1"/>
  <c r="AF10" i="61"/>
  <c r="AF9" i="61" s="1"/>
  <c r="AE10" i="61"/>
  <c r="AD10" i="61"/>
  <c r="AC10" i="61"/>
  <c r="AC9" i="61" s="1"/>
  <c r="AB10" i="61"/>
  <c r="AA10" i="61"/>
  <c r="AA9" i="61" s="1"/>
  <c r="Z10" i="61"/>
  <c r="Z9" i="61" s="1"/>
  <c r="Y10" i="61"/>
  <c r="X10" i="61"/>
  <c r="W10" i="61"/>
  <c r="W9" i="61" s="1"/>
  <c r="U10" i="61"/>
  <c r="S10" i="61"/>
  <c r="R10" i="61"/>
  <c r="Q10" i="61"/>
  <c r="Q9" i="61" s="1"/>
  <c r="P10" i="61"/>
  <c r="O10" i="61"/>
  <c r="O9" i="61" s="1"/>
  <c r="N10" i="61"/>
  <c r="N9" i="61" s="1"/>
  <c r="K10" i="61"/>
  <c r="K9" i="61" s="1"/>
  <c r="AF39" i="50"/>
  <c r="AC39" i="50"/>
  <c r="W39" i="50"/>
  <c r="L35" i="50"/>
  <c r="M35" i="50" s="1"/>
  <c r="AH34" i="50"/>
  <c r="L34" i="50"/>
  <c r="J34" i="50" s="1"/>
  <c r="AH33" i="50"/>
  <c r="L33" i="50"/>
  <c r="J33" i="50" s="1"/>
  <c r="AH32" i="50"/>
  <c r="L32" i="50"/>
  <c r="J32" i="50" s="1"/>
  <c r="AH31" i="50"/>
  <c r="L31" i="50"/>
  <c r="J31" i="50" s="1"/>
  <c r="AG30" i="50"/>
  <c r="AF30" i="50"/>
  <c r="AE30" i="50"/>
  <c r="AD30" i="50"/>
  <c r="AC30" i="50"/>
  <c r="AB30" i="50"/>
  <c r="AA30" i="50"/>
  <c r="Z30" i="50"/>
  <c r="Y30" i="50"/>
  <c r="X30" i="50"/>
  <c r="W30" i="50"/>
  <c r="V30" i="50"/>
  <c r="U30" i="50"/>
  <c r="T30" i="50"/>
  <c r="S30" i="50"/>
  <c r="R30" i="50"/>
  <c r="Q30" i="50"/>
  <c r="P30" i="50"/>
  <c r="O30" i="50"/>
  <c r="N30" i="50"/>
  <c r="K30" i="50"/>
  <c r="AH29" i="50"/>
  <c r="L29" i="50"/>
  <c r="M29" i="50" s="1"/>
  <c r="AH28" i="50"/>
  <c r="L28" i="50"/>
  <c r="M28" i="50" s="1"/>
  <c r="AH26" i="50"/>
  <c r="L26" i="50"/>
  <c r="J26" i="50" s="1"/>
  <c r="AH25" i="50"/>
  <c r="V25" i="50"/>
  <c r="T25" i="50"/>
  <c r="L25" i="50"/>
  <c r="M25" i="50" s="1"/>
  <c r="AH24" i="50"/>
  <c r="V24" i="50"/>
  <c r="T24" i="50"/>
  <c r="L24" i="50"/>
  <c r="M24" i="50" s="1"/>
  <c r="V23" i="50"/>
  <c r="T23" i="50"/>
  <c r="AH22" i="50"/>
  <c r="L22" i="50"/>
  <c r="M22" i="50" s="1"/>
  <c r="AH21" i="50"/>
  <c r="L21" i="50"/>
  <c r="M21" i="50" s="1"/>
  <c r="AH20" i="50"/>
  <c r="L20" i="50"/>
  <c r="M20" i="50" s="1"/>
  <c r="AH19" i="50"/>
  <c r="V19" i="50"/>
  <c r="T19" i="50"/>
  <c r="J19" i="50"/>
  <c r="AH18" i="50"/>
  <c r="V18" i="50"/>
  <c r="T18" i="50"/>
  <c r="L18" i="50"/>
  <c r="M18" i="50" s="1"/>
  <c r="AH17" i="50"/>
  <c r="V17" i="50"/>
  <c r="T17" i="50"/>
  <c r="L17" i="50"/>
  <c r="M17" i="50" s="1"/>
  <c r="V16" i="50"/>
  <c r="T16" i="50"/>
  <c r="AH15" i="50"/>
  <c r="L15" i="50"/>
  <c r="M15" i="50" s="1"/>
  <c r="AH14" i="50"/>
  <c r="V14" i="50"/>
  <c r="T14" i="50"/>
  <c r="AH13" i="50"/>
  <c r="V13" i="50"/>
  <c r="T13" i="50"/>
  <c r="L13" i="50"/>
  <c r="M13" i="50" s="1"/>
  <c r="AH12" i="50"/>
  <c r="V12" i="50"/>
  <c r="T12" i="50"/>
  <c r="L12" i="50"/>
  <c r="M12" i="50" s="1"/>
  <c r="V11" i="50"/>
  <c r="T11" i="50"/>
  <c r="AG10" i="50"/>
  <c r="AG9" i="50" s="1"/>
  <c r="AF10" i="50"/>
  <c r="AE10" i="50"/>
  <c r="AD10" i="50"/>
  <c r="AC10" i="50"/>
  <c r="AC9" i="50" s="1"/>
  <c r="AB10" i="50"/>
  <c r="AB9" i="50" s="1"/>
  <c r="AA10" i="50"/>
  <c r="AA9" i="50" s="1"/>
  <c r="Z10" i="50"/>
  <c r="Z9" i="50" s="1"/>
  <c r="Y10" i="50"/>
  <c r="X10" i="50"/>
  <c r="W10" i="50"/>
  <c r="W9" i="50" s="1"/>
  <c r="U10" i="50"/>
  <c r="S10" i="50"/>
  <c r="R10" i="50"/>
  <c r="Q10" i="50"/>
  <c r="P10" i="50"/>
  <c r="O10" i="50"/>
  <c r="N10" i="50"/>
  <c r="K10" i="50"/>
  <c r="AF9" i="50"/>
  <c r="K10" i="44"/>
  <c r="N10" i="44"/>
  <c r="O10" i="44"/>
  <c r="P10" i="44"/>
  <c r="Q10" i="44"/>
  <c r="R10" i="44"/>
  <c r="S10" i="44"/>
  <c r="U10" i="44"/>
  <c r="W10" i="44"/>
  <c r="X10" i="44"/>
  <c r="Y10" i="44"/>
  <c r="Z10" i="44"/>
  <c r="AA10" i="44"/>
  <c r="AB10" i="44"/>
  <c r="AC10" i="44"/>
  <c r="AD10" i="44"/>
  <c r="AE10" i="44"/>
  <c r="T11" i="44"/>
  <c r="V11" i="44"/>
  <c r="AF11" i="44"/>
  <c r="L12" i="44"/>
  <c r="M12" i="44" s="1"/>
  <c r="T12" i="44"/>
  <c r="V12" i="44"/>
  <c r="AF12" i="44"/>
  <c r="L13" i="44"/>
  <c r="J13" i="44" s="1"/>
  <c r="T13" i="44"/>
  <c r="V13" i="44"/>
  <c r="AF13" i="44"/>
  <c r="L14" i="44"/>
  <c r="J14" i="44" s="1"/>
  <c r="T14" i="44"/>
  <c r="V14" i="44"/>
  <c r="AF14" i="44"/>
  <c r="L15" i="44"/>
  <c r="J15" i="44" s="1"/>
  <c r="AF15" i="44"/>
  <c r="L16" i="44"/>
  <c r="J16" i="44" s="1"/>
  <c r="T16" i="44"/>
  <c r="V16" i="44"/>
  <c r="AF16" i="44"/>
  <c r="L17" i="44"/>
  <c r="J17" i="44" s="1"/>
  <c r="T17" i="44"/>
  <c r="V17" i="44"/>
  <c r="AF17" i="44"/>
  <c r="L18" i="44"/>
  <c r="J18" i="44" s="1"/>
  <c r="T18" i="44"/>
  <c r="V18" i="44"/>
  <c r="AF18" i="44"/>
  <c r="L19" i="44"/>
  <c r="J19" i="44" s="1"/>
  <c r="T19" i="44"/>
  <c r="V19" i="44"/>
  <c r="AF19" i="44"/>
  <c r="L20" i="44"/>
  <c r="J20" i="44" s="1"/>
  <c r="AF20" i="44"/>
  <c r="L21" i="44"/>
  <c r="J21" i="44" s="1"/>
  <c r="AF21" i="44"/>
  <c r="L22" i="44"/>
  <c r="J22" i="44" s="1"/>
  <c r="AF22" i="44"/>
  <c r="L23" i="44"/>
  <c r="J23" i="44" s="1"/>
  <c r="T23" i="44"/>
  <c r="V23" i="44"/>
  <c r="AF23" i="44"/>
  <c r="L24" i="44"/>
  <c r="J24" i="44" s="1"/>
  <c r="T24" i="44"/>
  <c r="V24" i="44"/>
  <c r="AF24" i="44"/>
  <c r="L25" i="44"/>
  <c r="J25" i="44" s="1"/>
  <c r="T25" i="44"/>
  <c r="V25" i="44"/>
  <c r="AF25" i="44"/>
  <c r="L26" i="44"/>
  <c r="J26" i="44" s="1"/>
  <c r="AF26" i="44"/>
  <c r="L27" i="44"/>
  <c r="J27" i="44" s="1"/>
  <c r="AF27" i="44"/>
  <c r="L28" i="44"/>
  <c r="J28" i="44" s="1"/>
  <c r="AF28" i="44"/>
  <c r="L29" i="44"/>
  <c r="M29" i="44" s="1"/>
  <c r="AF29" i="44"/>
  <c r="K30" i="44"/>
  <c r="K9" i="44" s="1"/>
  <c r="N30" i="44"/>
  <c r="O30" i="44"/>
  <c r="P30" i="44"/>
  <c r="Q30" i="44"/>
  <c r="R30" i="44"/>
  <c r="S30" i="44"/>
  <c r="S9" i="44" s="1"/>
  <c r="T30" i="44"/>
  <c r="U30" i="44"/>
  <c r="V30" i="44"/>
  <c r="W30" i="44"/>
  <c r="X30" i="44"/>
  <c r="Y30" i="44"/>
  <c r="Z30" i="44"/>
  <c r="AA30" i="44"/>
  <c r="AB30" i="44"/>
  <c r="AC30" i="44"/>
  <c r="AD30" i="44"/>
  <c r="AE30" i="44"/>
  <c r="L31" i="44"/>
  <c r="J31" i="44" s="1"/>
  <c r="AF31" i="44"/>
  <c r="L32" i="44"/>
  <c r="AF32" i="44"/>
  <c r="J33" i="44"/>
  <c r="J34" i="44"/>
  <c r="W38" i="44"/>
  <c r="J24" i="61" l="1"/>
  <c r="AB9" i="61"/>
  <c r="P9" i="61"/>
  <c r="N9" i="50"/>
  <c r="O9" i="50"/>
  <c r="U9" i="61"/>
  <c r="J28" i="61"/>
  <c r="U9" i="50"/>
  <c r="P9" i="50"/>
  <c r="X9" i="61"/>
  <c r="J22" i="61"/>
  <c r="Y9" i="50"/>
  <c r="AE9" i="50"/>
  <c r="J18" i="50"/>
  <c r="J35" i="50"/>
  <c r="J30" i="50" s="1"/>
  <c r="M14" i="44"/>
  <c r="J25" i="50"/>
  <c r="J24" i="50"/>
  <c r="J28" i="50"/>
  <c r="M27" i="44"/>
  <c r="AD9" i="61"/>
  <c r="M19" i="44"/>
  <c r="J22" i="50"/>
  <c r="J20" i="50"/>
  <c r="Q9" i="50"/>
  <c r="M28" i="44"/>
  <c r="M26" i="44"/>
  <c r="L10" i="50"/>
  <c r="S9" i="50"/>
  <c r="J21" i="50"/>
  <c r="Y9" i="61"/>
  <c r="AE9" i="61"/>
  <c r="J13" i="50"/>
  <c r="J17" i="50"/>
  <c r="R9" i="61"/>
  <c r="S9" i="61"/>
  <c r="J17" i="61"/>
  <c r="M16" i="44"/>
  <c r="L30" i="50"/>
  <c r="AF10" i="44"/>
  <c r="L30" i="61"/>
  <c r="M22" i="44"/>
  <c r="X9" i="50"/>
  <c r="AD9" i="50"/>
  <c r="J15" i="50"/>
  <c r="M15" i="44"/>
  <c r="P9" i="44"/>
  <c r="AE9" i="44"/>
  <c r="K9" i="50"/>
  <c r="R9" i="50"/>
  <c r="M26" i="50"/>
  <c r="M10" i="50" s="1"/>
  <c r="AH30" i="50"/>
  <c r="J12" i="61"/>
  <c r="J15" i="61"/>
  <c r="J20" i="61"/>
  <c r="J12" i="50"/>
  <c r="J29" i="50"/>
  <c r="M13" i="44"/>
  <c r="AF30" i="44"/>
  <c r="N9" i="44"/>
  <c r="M30" i="61"/>
  <c r="M23" i="44"/>
  <c r="M21" i="44"/>
  <c r="M18" i="44"/>
  <c r="Z9" i="44"/>
  <c r="T10" i="50"/>
  <c r="T9" i="50" s="1"/>
  <c r="T10" i="61"/>
  <c r="T9" i="61" s="1"/>
  <c r="T10" i="44"/>
  <c r="T9" i="44" s="1"/>
  <c r="Y9" i="44"/>
  <c r="V10" i="50"/>
  <c r="V9" i="50" s="1"/>
  <c r="J13" i="61"/>
  <c r="V10" i="61"/>
  <c r="V9" i="61" s="1"/>
  <c r="J18" i="61"/>
  <c r="J25" i="61"/>
  <c r="AH30" i="61"/>
  <c r="J26" i="61"/>
  <c r="AH10" i="61"/>
  <c r="AH10" i="50"/>
  <c r="M17" i="44"/>
  <c r="M25" i="44"/>
  <c r="M21" i="61"/>
  <c r="M10" i="61" s="1"/>
  <c r="L10" i="61"/>
  <c r="J29" i="61"/>
  <c r="J35" i="61"/>
  <c r="J30" i="61" s="1"/>
  <c r="M31" i="50"/>
  <c r="M30" i="50" s="1"/>
  <c r="M20" i="44"/>
  <c r="M24" i="44"/>
  <c r="J29" i="44"/>
  <c r="J10" i="44" s="1"/>
  <c r="L10" i="44"/>
  <c r="L30" i="44"/>
  <c r="O9" i="44"/>
  <c r="AD9" i="44"/>
  <c r="X9" i="44"/>
  <c r="R9" i="44"/>
  <c r="U9" i="44"/>
  <c r="M31" i="44"/>
  <c r="M30" i="44" s="1"/>
  <c r="AC9" i="44"/>
  <c r="W9" i="44"/>
  <c r="Q9" i="44"/>
  <c r="V10" i="44"/>
  <c r="V9" i="44" s="1"/>
  <c r="AA9" i="44"/>
  <c r="AB9" i="44"/>
  <c r="J32" i="44"/>
  <c r="J30" i="44" s="1"/>
  <c r="L9" i="61" l="1"/>
  <c r="AF9" i="44"/>
  <c r="L9" i="50"/>
  <c r="J10" i="61"/>
  <c r="J10" i="50"/>
  <c r="J9" i="50" s="1"/>
  <c r="M10" i="44"/>
  <c r="M9" i="44" s="1"/>
  <c r="M9" i="61"/>
  <c r="AH9" i="61"/>
  <c r="AH9" i="50"/>
  <c r="M9" i="50"/>
  <c r="J9" i="44"/>
  <c r="J9" i="61"/>
  <c r="L9" i="44"/>
  <c r="Q31" i="23" l="1"/>
  <c r="R31" i="23"/>
  <c r="S31" i="23"/>
  <c r="P31" i="23"/>
  <c r="N29" i="56" l="1"/>
  <c r="M26" i="56"/>
  <c r="L25" i="56"/>
  <c r="K25" i="56"/>
  <c r="M22" i="56"/>
  <c r="K21" i="56"/>
  <c r="M21" i="56" s="1"/>
  <c r="M18" i="56"/>
  <c r="M17" i="56" s="1"/>
  <c r="L17" i="56"/>
  <c r="K17" i="56"/>
  <c r="M15" i="56"/>
  <c r="M14" i="56"/>
  <c r="M13" i="56"/>
  <c r="M12" i="56"/>
  <c r="L11" i="56"/>
  <c r="K11" i="56"/>
  <c r="M10" i="56"/>
  <c r="M9" i="56"/>
  <c r="M8" i="56"/>
  <c r="M7" i="56"/>
  <c r="L6" i="56"/>
  <c r="K6" i="56"/>
  <c r="M26" i="57"/>
  <c r="L25" i="57"/>
  <c r="K25" i="57"/>
  <c r="M22" i="57"/>
  <c r="K21" i="57"/>
  <c r="M21" i="57" s="1"/>
  <c r="M18" i="57"/>
  <c r="M17" i="57" s="1"/>
  <c r="L17" i="57"/>
  <c r="K17" i="57"/>
  <c r="M15" i="57"/>
  <c r="M14" i="57"/>
  <c r="M13" i="57"/>
  <c r="M12" i="57"/>
  <c r="L11" i="57"/>
  <c r="K11" i="57"/>
  <c r="M9" i="57"/>
  <c r="M8" i="57"/>
  <c r="M7" i="57"/>
  <c r="K6" i="57"/>
  <c r="M25" i="56" l="1"/>
  <c r="L16" i="56"/>
  <c r="L29" i="56" s="1"/>
  <c r="L16" i="57"/>
  <c r="L29" i="57" s="1"/>
  <c r="M25" i="57"/>
  <c r="M16" i="57" s="1"/>
  <c r="M11" i="57"/>
  <c r="M11" i="56"/>
  <c r="K16" i="57"/>
  <c r="K29" i="57" s="1"/>
  <c r="K16" i="56"/>
  <c r="K29" i="56" s="1"/>
  <c r="M16" i="56"/>
  <c r="M29" i="57" l="1"/>
  <c r="M29" i="56"/>
  <c r="L34" i="46"/>
  <c r="M34" i="46" s="1"/>
  <c r="L33" i="46"/>
  <c r="J33" i="46" s="1"/>
  <c r="L32" i="46"/>
  <c r="M32" i="46" s="1"/>
  <c r="L31" i="46"/>
  <c r="M31" i="46" s="1"/>
  <c r="L29" i="46"/>
  <c r="M29" i="46" s="1"/>
  <c r="L28" i="46"/>
  <c r="M28" i="46" s="1"/>
  <c r="L26" i="46"/>
  <c r="J26" i="46" s="1"/>
  <c r="V25" i="46"/>
  <c r="T25" i="46"/>
  <c r="L25" i="46"/>
  <c r="M25" i="46" s="1"/>
  <c r="V24" i="46"/>
  <c r="T24" i="46"/>
  <c r="L24" i="46"/>
  <c r="M24" i="46" s="1"/>
  <c r="V23" i="46"/>
  <c r="T23" i="46"/>
  <c r="L22" i="46"/>
  <c r="M22" i="46" s="1"/>
  <c r="L21" i="46"/>
  <c r="M21" i="46" s="1"/>
  <c r="L20" i="46"/>
  <c r="M20" i="46" s="1"/>
  <c r="V19" i="46"/>
  <c r="T19" i="46"/>
  <c r="J19" i="46"/>
  <c r="V18" i="46"/>
  <c r="T18" i="46"/>
  <c r="L18" i="46"/>
  <c r="M18" i="46" s="1"/>
  <c r="V17" i="46"/>
  <c r="T17" i="46"/>
  <c r="L17" i="46"/>
  <c r="M17" i="46" s="1"/>
  <c r="V16" i="46"/>
  <c r="T16" i="46"/>
  <c r="L15" i="46"/>
  <c r="M15" i="46" s="1"/>
  <c r="V14" i="46"/>
  <c r="T14" i="46"/>
  <c r="V13" i="46"/>
  <c r="T13" i="46"/>
  <c r="L13" i="46"/>
  <c r="J13" i="46" s="1"/>
  <c r="V12" i="46"/>
  <c r="T12" i="46"/>
  <c r="L12" i="46"/>
  <c r="V11" i="46"/>
  <c r="T11" i="46"/>
  <c r="AG10" i="46"/>
  <c r="AF10" i="46"/>
  <c r="AE10" i="46"/>
  <c r="AD10" i="46"/>
  <c r="AC10" i="46"/>
  <c r="AB10" i="46"/>
  <c r="AA10" i="46"/>
  <c r="Z10" i="46"/>
  <c r="Y10" i="46"/>
  <c r="X10" i="46"/>
  <c r="W10" i="46"/>
  <c r="U10" i="46"/>
  <c r="S10" i="46"/>
  <c r="R10" i="46"/>
  <c r="Q10" i="46"/>
  <c r="P10" i="46"/>
  <c r="O10" i="46"/>
  <c r="N10" i="46"/>
  <c r="K10" i="46"/>
  <c r="AG9" i="46"/>
  <c r="AF9" i="46"/>
  <c r="AE9" i="46"/>
  <c r="AD9" i="46"/>
  <c r="AC9" i="46"/>
  <c r="AB9" i="46"/>
  <c r="AA9" i="46"/>
  <c r="Z9" i="46"/>
  <c r="Y9" i="46"/>
  <c r="X9" i="46"/>
  <c r="W9" i="46"/>
  <c r="U9" i="46"/>
  <c r="S9" i="46"/>
  <c r="R9" i="46"/>
  <c r="Q9" i="46"/>
  <c r="P9" i="46"/>
  <c r="O9" i="46"/>
  <c r="N9" i="46"/>
  <c r="K9" i="46"/>
  <c r="AB30" i="43"/>
  <c r="AC30" i="43"/>
  <c r="AD30" i="43"/>
  <c r="AE30" i="43"/>
  <c r="AB10" i="43"/>
  <c r="J31" i="46" l="1"/>
  <c r="J32" i="46"/>
  <c r="J15" i="46"/>
  <c r="J24" i="46"/>
  <c r="J25" i="46"/>
  <c r="J22" i="46"/>
  <c r="M26" i="46"/>
  <c r="J28" i="46"/>
  <c r="T10" i="46"/>
  <c r="V10" i="46"/>
  <c r="J18" i="46"/>
  <c r="J29" i="46"/>
  <c r="T9" i="46"/>
  <c r="J20" i="46"/>
  <c r="L9" i="46"/>
  <c r="J9" i="46"/>
  <c r="AH10" i="46"/>
  <c r="J17" i="46"/>
  <c r="AH9" i="46"/>
  <c r="V9" i="46"/>
  <c r="M13" i="46"/>
  <c r="L10" i="46"/>
  <c r="J12" i="46"/>
  <c r="J21" i="46"/>
  <c r="J34" i="46"/>
  <c r="M12" i="46"/>
  <c r="J10" i="46" l="1"/>
  <c r="M10" i="46"/>
  <c r="M9" i="46"/>
  <c r="AE30" i="51" l="1"/>
  <c r="AB30" i="51"/>
  <c r="AC30" i="51"/>
  <c r="AD30" i="51"/>
  <c r="L7" i="6" l="1"/>
  <c r="L8" i="6"/>
  <c r="L9" i="6"/>
  <c r="L12" i="6"/>
  <c r="L13" i="6"/>
  <c r="L14" i="6"/>
  <c r="L15" i="6"/>
  <c r="L16" i="6"/>
  <c r="L17" i="6"/>
  <c r="L18" i="6"/>
  <c r="L19" i="6"/>
  <c r="L22" i="6"/>
  <c r="L23" i="6"/>
  <c r="L26" i="6"/>
  <c r="L28" i="6"/>
  <c r="L29" i="6"/>
  <c r="N8" i="53" l="1"/>
  <c r="O8" i="53"/>
  <c r="G9" i="53"/>
  <c r="E9" i="53" s="1"/>
  <c r="P9" i="53"/>
  <c r="G10" i="53"/>
  <c r="E10" i="53" s="1"/>
  <c r="P10" i="53"/>
  <c r="G11" i="53"/>
  <c r="E11" i="53" s="1"/>
  <c r="P11" i="53"/>
  <c r="P12" i="53"/>
  <c r="G13" i="53"/>
  <c r="E13" i="53" s="1"/>
  <c r="P13" i="53"/>
  <c r="G14" i="53"/>
  <c r="E14" i="53" s="1"/>
  <c r="P14" i="53"/>
  <c r="G15" i="53"/>
  <c r="E15" i="53" s="1"/>
  <c r="P15" i="53"/>
  <c r="G16" i="53"/>
  <c r="E16" i="53" s="1"/>
  <c r="P16" i="53"/>
  <c r="G17" i="53"/>
  <c r="E17" i="53" s="1"/>
  <c r="P17" i="53"/>
  <c r="P18" i="53"/>
  <c r="P19" i="53"/>
  <c r="G20" i="53"/>
  <c r="P20" i="53"/>
  <c r="P21" i="53"/>
  <c r="P22" i="53"/>
  <c r="F23" i="53"/>
  <c r="I23" i="53"/>
  <c r="P23" i="53"/>
  <c r="H24" i="53"/>
  <c r="G24" i="53" s="1"/>
  <c r="P24" i="53"/>
  <c r="P25" i="53"/>
  <c r="P26" i="53"/>
  <c r="F27" i="53"/>
  <c r="H27" i="53"/>
  <c r="I27" i="53"/>
  <c r="K27" i="53"/>
  <c r="P27" i="53"/>
  <c r="E28" i="53"/>
  <c r="P28" i="53"/>
  <c r="G29" i="53"/>
  <c r="E29" i="53" s="1"/>
  <c r="P29" i="53"/>
  <c r="P30" i="53"/>
  <c r="P31" i="53"/>
  <c r="P32" i="53"/>
  <c r="P33" i="53"/>
  <c r="M34" i="53"/>
  <c r="E34" i="53" s="1"/>
  <c r="P34" i="53"/>
  <c r="P35" i="53"/>
  <c r="P36" i="53"/>
  <c r="H17" i="53" l="1"/>
  <c r="H15" i="53"/>
  <c r="H14" i="53"/>
  <c r="H16" i="53"/>
  <c r="P8" i="53"/>
  <c r="E24" i="53"/>
  <c r="G23" i="53"/>
  <c r="E23" i="53" s="1"/>
  <c r="G27" i="53"/>
  <c r="E27" i="53" s="1"/>
  <c r="H23" i="53"/>
  <c r="K30" i="51" l="1"/>
  <c r="N30" i="51"/>
  <c r="O30" i="51"/>
  <c r="P30" i="51"/>
  <c r="Q30" i="51"/>
  <c r="R30" i="51"/>
  <c r="S30" i="51"/>
  <c r="T30" i="51"/>
  <c r="U30" i="51"/>
  <c r="V30" i="51"/>
  <c r="W30" i="51"/>
  <c r="X30" i="51"/>
  <c r="Y30" i="51"/>
  <c r="Z30" i="51"/>
  <c r="AA30" i="51"/>
  <c r="AF30" i="51"/>
  <c r="AG30" i="51"/>
  <c r="K10" i="51"/>
  <c r="N10" i="51"/>
  <c r="O10" i="51"/>
  <c r="P10" i="51"/>
  <c r="Q10" i="51"/>
  <c r="R10" i="51"/>
  <c r="S10" i="51"/>
  <c r="S9" i="51" s="1"/>
  <c r="U10" i="51"/>
  <c r="W10" i="51"/>
  <c r="X10" i="51"/>
  <c r="Y10" i="51"/>
  <c r="Z10" i="51"/>
  <c r="AA10" i="51"/>
  <c r="AB10" i="51"/>
  <c r="AC10" i="51"/>
  <c r="AC9" i="51" s="1"/>
  <c r="AD10" i="51"/>
  <c r="AD9" i="51" s="1"/>
  <c r="AE10" i="51"/>
  <c r="AE9" i="51" s="1"/>
  <c r="AF10" i="51"/>
  <c r="AG10" i="51"/>
  <c r="AG9" i="51" s="1"/>
  <c r="L34" i="51"/>
  <c r="J34" i="51" s="1"/>
  <c r="AH33" i="51"/>
  <c r="L33" i="51"/>
  <c r="J33" i="51" s="1"/>
  <c r="AH32" i="51"/>
  <c r="L32" i="51"/>
  <c r="M32" i="51" s="1"/>
  <c r="AH31" i="51"/>
  <c r="L31" i="51"/>
  <c r="M31" i="51" s="1"/>
  <c r="AH33" i="43"/>
  <c r="L33" i="43"/>
  <c r="J33" i="43" s="1"/>
  <c r="AH32" i="43"/>
  <c r="L32" i="43"/>
  <c r="M32" i="43" s="1"/>
  <c r="AH31" i="43"/>
  <c r="L31" i="43"/>
  <c r="M31" i="43" s="1"/>
  <c r="AH13" i="43"/>
  <c r="AH15" i="43"/>
  <c r="AH17" i="43"/>
  <c r="AH18" i="43"/>
  <c r="AH20" i="43"/>
  <c r="AH21" i="43"/>
  <c r="AH22" i="43"/>
  <c r="AH24" i="43"/>
  <c r="AH25" i="43"/>
  <c r="AH26" i="43"/>
  <c r="AH28" i="43"/>
  <c r="AH29" i="43"/>
  <c r="AH34" i="43"/>
  <c r="AH12" i="43"/>
  <c r="AH13" i="42"/>
  <c r="AH14" i="42"/>
  <c r="AH15" i="42"/>
  <c r="AH16" i="42"/>
  <c r="AH17" i="42"/>
  <c r="AH18" i="42"/>
  <c r="AH19" i="42"/>
  <c r="AH20" i="42"/>
  <c r="AH21" i="42"/>
  <c r="AH22" i="42"/>
  <c r="AH23" i="42"/>
  <c r="AH24" i="42"/>
  <c r="AH25" i="42"/>
  <c r="AH26" i="42"/>
  <c r="AH27" i="42"/>
  <c r="AH28" i="42"/>
  <c r="AH29" i="42"/>
  <c r="AH31" i="42"/>
  <c r="AH32" i="42"/>
  <c r="AH33" i="42"/>
  <c r="AH34" i="42"/>
  <c r="AH12" i="42"/>
  <c r="K30" i="42"/>
  <c r="N30" i="42"/>
  <c r="O30" i="42"/>
  <c r="P30" i="42"/>
  <c r="Q30" i="42"/>
  <c r="R30" i="42"/>
  <c r="S30" i="42"/>
  <c r="T30" i="42"/>
  <c r="U30" i="42"/>
  <c r="V30" i="42"/>
  <c r="W30" i="42"/>
  <c r="X30" i="42"/>
  <c r="Y30" i="42"/>
  <c r="Z30" i="42"/>
  <c r="AA30" i="42"/>
  <c r="AB30" i="42"/>
  <c r="AC30" i="42"/>
  <c r="AD30" i="42"/>
  <c r="AE30" i="42"/>
  <c r="AF30" i="42"/>
  <c r="AG30" i="42"/>
  <c r="J34" i="42"/>
  <c r="L33" i="42"/>
  <c r="J33" i="42" s="1"/>
  <c r="L32" i="42"/>
  <c r="M32" i="42" s="1"/>
  <c r="L31" i="42"/>
  <c r="M31" i="42" s="1"/>
  <c r="J31" i="42"/>
  <c r="K10" i="41"/>
  <c r="N10" i="41"/>
  <c r="O10" i="41"/>
  <c r="P10" i="41"/>
  <c r="Q10" i="41"/>
  <c r="R10" i="41"/>
  <c r="S10" i="41"/>
  <c r="U10" i="41"/>
  <c r="W10" i="41"/>
  <c r="X10" i="41"/>
  <c r="Y10" i="41"/>
  <c r="Z10" i="41"/>
  <c r="AA10" i="41"/>
  <c r="AB10" i="41"/>
  <c r="AC10" i="41"/>
  <c r="AD10" i="41"/>
  <c r="AE10" i="41"/>
  <c r="AF10" i="41"/>
  <c r="AG10" i="41"/>
  <c r="K30" i="41"/>
  <c r="N30" i="41"/>
  <c r="O30" i="41"/>
  <c r="P30" i="41"/>
  <c r="Q30" i="41"/>
  <c r="R30" i="41"/>
  <c r="S30" i="41"/>
  <c r="T30" i="41"/>
  <c r="U30" i="41"/>
  <c r="V30" i="41"/>
  <c r="W30" i="41"/>
  <c r="W9" i="41" s="1"/>
  <c r="X30" i="41"/>
  <c r="Y30" i="41"/>
  <c r="Y9" i="41" s="1"/>
  <c r="Z30" i="41"/>
  <c r="AA30" i="41"/>
  <c r="AB30" i="41"/>
  <c r="AC30" i="41"/>
  <c r="AD30" i="41"/>
  <c r="AE30" i="41"/>
  <c r="AF30" i="41"/>
  <c r="AG30" i="41"/>
  <c r="AH33" i="41"/>
  <c r="L33" i="41"/>
  <c r="J33" i="41" s="1"/>
  <c r="S10" i="49"/>
  <c r="U10" i="49"/>
  <c r="W10" i="49"/>
  <c r="X10" i="49"/>
  <c r="Y10" i="49"/>
  <c r="Z10" i="49"/>
  <c r="AA10" i="49"/>
  <c r="AB10" i="49"/>
  <c r="AC10" i="49"/>
  <c r="AD10" i="49"/>
  <c r="AE10" i="49"/>
  <c r="AF10" i="49"/>
  <c r="AG10" i="49"/>
  <c r="AH34" i="49"/>
  <c r="L34" i="49"/>
  <c r="J34" i="49" s="1"/>
  <c r="AH33" i="49"/>
  <c r="L33" i="49"/>
  <c r="J33" i="49" s="1"/>
  <c r="AH32" i="49"/>
  <c r="L32" i="49"/>
  <c r="J32" i="49" s="1"/>
  <c r="AH31" i="49"/>
  <c r="L31" i="49"/>
  <c r="M31" i="49" s="1"/>
  <c r="AG30" i="49"/>
  <c r="AF30" i="49"/>
  <c r="AE30" i="49"/>
  <c r="AD30" i="49"/>
  <c r="AC30" i="49"/>
  <c r="AB30" i="49"/>
  <c r="AA30" i="49"/>
  <c r="Z30" i="49"/>
  <c r="Y30" i="49"/>
  <c r="X30" i="49"/>
  <c r="W30" i="49"/>
  <c r="V30" i="49"/>
  <c r="U30" i="49"/>
  <c r="T30" i="49"/>
  <c r="S30" i="49"/>
  <c r="R30" i="49"/>
  <c r="Q30" i="49"/>
  <c r="P30" i="49"/>
  <c r="O30" i="49"/>
  <c r="N30" i="49"/>
  <c r="K30" i="49"/>
  <c r="S10" i="48"/>
  <c r="U10" i="48"/>
  <c r="W10" i="48"/>
  <c r="X10" i="48"/>
  <c r="Y10" i="48"/>
  <c r="Z10" i="48"/>
  <c r="AA10" i="48"/>
  <c r="AB10" i="48"/>
  <c r="AC10" i="48"/>
  <c r="AD10" i="48"/>
  <c r="AE10" i="48"/>
  <c r="AF33" i="48"/>
  <c r="L33" i="48"/>
  <c r="J33" i="48" s="1"/>
  <c r="AF32" i="48"/>
  <c r="L32" i="48"/>
  <c r="J32" i="48" s="1"/>
  <c r="AF31" i="48"/>
  <c r="L31" i="48"/>
  <c r="M31" i="48" s="1"/>
  <c r="AE30" i="48"/>
  <c r="AE9" i="48" s="1"/>
  <c r="AD30" i="48"/>
  <c r="AC30" i="48"/>
  <c r="AC9" i="48" s="1"/>
  <c r="AB30" i="48"/>
  <c r="AA30" i="48"/>
  <c r="Z30" i="48"/>
  <c r="Y30" i="48"/>
  <c r="Y9" i="48" s="1"/>
  <c r="X30" i="48"/>
  <c r="X9" i="48" s="1"/>
  <c r="W30" i="48"/>
  <c r="V30" i="48"/>
  <c r="U30" i="48"/>
  <c r="T30" i="48"/>
  <c r="S30" i="48"/>
  <c r="R30" i="48"/>
  <c r="Q30" i="48"/>
  <c r="P30" i="48"/>
  <c r="O30" i="48"/>
  <c r="N30" i="48"/>
  <c r="K30" i="48"/>
  <c r="K9" i="51" l="1"/>
  <c r="J31" i="51"/>
  <c r="Z9" i="51"/>
  <c r="P9" i="41"/>
  <c r="R9" i="51"/>
  <c r="AA9" i="49"/>
  <c r="AD9" i="49"/>
  <c r="W9" i="49"/>
  <c r="S9" i="48"/>
  <c r="AD9" i="48"/>
  <c r="W9" i="48"/>
  <c r="S9" i="49"/>
  <c r="N9" i="51"/>
  <c r="AB9" i="48"/>
  <c r="U9" i="48"/>
  <c r="U9" i="49"/>
  <c r="AA9" i="48"/>
  <c r="AC9" i="49"/>
  <c r="AA9" i="51"/>
  <c r="AC9" i="41"/>
  <c r="Y9" i="51"/>
  <c r="AE9" i="49"/>
  <c r="Z9" i="49"/>
  <c r="AF9" i="51"/>
  <c r="AG9" i="49"/>
  <c r="Y9" i="49"/>
  <c r="S9" i="41"/>
  <c r="Z9" i="48"/>
  <c r="J31" i="48"/>
  <c r="AF9" i="49"/>
  <c r="X9" i="49"/>
  <c r="AD9" i="41"/>
  <c r="J31" i="43"/>
  <c r="AH30" i="42"/>
  <c r="AF30" i="48"/>
  <c r="AB9" i="49"/>
  <c r="J31" i="49"/>
  <c r="Q9" i="51"/>
  <c r="X9" i="51"/>
  <c r="P9" i="51"/>
  <c r="W9" i="51"/>
  <c r="O9" i="51"/>
  <c r="M34" i="51"/>
  <c r="U9" i="51"/>
  <c r="J32" i="51"/>
  <c r="J30" i="51" s="1"/>
  <c r="AH30" i="51"/>
  <c r="AB9" i="51"/>
  <c r="M30" i="51"/>
  <c r="L30" i="51"/>
  <c r="R9" i="41"/>
  <c r="Q9" i="41"/>
  <c r="K9" i="41"/>
  <c r="AH30" i="49"/>
  <c r="X9" i="41"/>
  <c r="M30" i="42"/>
  <c r="AE9" i="41"/>
  <c r="AB9" i="41"/>
  <c r="AH10" i="43"/>
  <c r="AF9" i="41"/>
  <c r="Z9" i="41"/>
  <c r="N9" i="41"/>
  <c r="AG9" i="41"/>
  <c r="AA9" i="41"/>
  <c r="U9" i="41"/>
  <c r="O9" i="41"/>
  <c r="L30" i="42"/>
  <c r="J32" i="42"/>
  <c r="J30" i="42" s="1"/>
  <c r="J32" i="43"/>
  <c r="J19" i="39"/>
  <c r="AF10" i="39"/>
  <c r="AG10" i="39"/>
  <c r="S10" i="39"/>
  <c r="U10" i="39"/>
  <c r="W10" i="39"/>
  <c r="X10" i="39"/>
  <c r="Y10" i="39"/>
  <c r="Z10" i="39"/>
  <c r="AA10" i="39"/>
  <c r="AB10" i="39"/>
  <c r="AC10" i="39"/>
  <c r="AD10" i="39"/>
  <c r="AE10" i="39"/>
  <c r="K30" i="39"/>
  <c r="N30" i="39"/>
  <c r="O30" i="39"/>
  <c r="P30" i="39"/>
  <c r="Q30" i="39"/>
  <c r="R30" i="39"/>
  <c r="S30" i="39"/>
  <c r="T30" i="39"/>
  <c r="U30" i="39"/>
  <c r="V30" i="39"/>
  <c r="W30" i="39"/>
  <c r="X30" i="39"/>
  <c r="Y30" i="39"/>
  <c r="Z30" i="39"/>
  <c r="AA30" i="39"/>
  <c r="AB30" i="39"/>
  <c r="AC30" i="39"/>
  <c r="AD30" i="39"/>
  <c r="AE30" i="39"/>
  <c r="AF30" i="39"/>
  <c r="AG30" i="39"/>
  <c r="L32" i="39"/>
  <c r="J32" i="39" s="1"/>
  <c r="L33" i="39"/>
  <c r="J33" i="39" s="1"/>
  <c r="AH33" i="39"/>
  <c r="J30" i="43" l="1"/>
  <c r="AC9" i="39"/>
  <c r="U9" i="39"/>
  <c r="AG9" i="39"/>
  <c r="S9" i="39"/>
  <c r="AA9" i="39"/>
  <c r="AF9" i="39"/>
  <c r="Z9" i="39"/>
  <c r="Y9" i="39"/>
  <c r="X9" i="39"/>
  <c r="W9" i="39"/>
  <c r="AE9" i="39"/>
  <c r="AB9" i="39"/>
  <c r="AD9" i="39"/>
  <c r="K34" i="6"/>
  <c r="J34" i="6"/>
  <c r="K36" i="6" l="1"/>
  <c r="L8" i="7" l="1"/>
  <c r="L9" i="7"/>
  <c r="L12" i="7"/>
  <c r="L13" i="7"/>
  <c r="L14" i="7"/>
  <c r="L15" i="7"/>
  <c r="L16" i="7"/>
  <c r="L17" i="7"/>
  <c r="L18" i="7"/>
  <c r="L19" i="7"/>
  <c r="L23" i="7"/>
  <c r="L28" i="7"/>
  <c r="L29" i="7"/>
  <c r="L7" i="7"/>
  <c r="L6" i="7" l="1"/>
  <c r="AH13" i="41" l="1"/>
  <c r="AH14" i="41"/>
  <c r="AH15" i="41"/>
  <c r="AH16" i="41"/>
  <c r="AH17" i="41"/>
  <c r="AH18" i="41"/>
  <c r="AH20" i="41"/>
  <c r="AH21" i="41"/>
  <c r="AH22" i="41"/>
  <c r="AH24" i="41"/>
  <c r="AH25" i="41"/>
  <c r="AH26" i="41"/>
  <c r="AH28" i="41"/>
  <c r="AH29" i="41"/>
  <c r="AH31" i="41"/>
  <c r="AH32" i="41"/>
  <c r="AH12" i="41"/>
  <c r="AH10" i="41" l="1"/>
  <c r="AH30" i="41"/>
  <c r="AH13" i="49"/>
  <c r="AH14" i="49"/>
  <c r="AH15" i="49"/>
  <c r="AH17" i="49"/>
  <c r="AH18" i="49"/>
  <c r="AH19" i="49"/>
  <c r="AH20" i="49"/>
  <c r="AH21" i="49"/>
  <c r="AH22" i="49"/>
  <c r="AH24" i="49"/>
  <c r="AH25" i="49"/>
  <c r="AH26" i="49"/>
  <c r="AH28" i="49"/>
  <c r="AH29" i="49"/>
  <c r="AH12" i="49"/>
  <c r="AF13" i="48"/>
  <c r="AF14" i="48"/>
  <c r="AF15" i="48"/>
  <c r="AF17" i="48"/>
  <c r="AF18" i="48"/>
  <c r="AF20" i="48"/>
  <c r="AF21" i="48"/>
  <c r="AF22" i="48"/>
  <c r="AF24" i="48"/>
  <c r="AF25" i="48"/>
  <c r="AF26" i="48"/>
  <c r="AF27" i="48"/>
  <c r="AF28" i="48"/>
  <c r="AF29" i="48"/>
  <c r="AF12" i="48"/>
  <c r="AH37" i="51"/>
  <c r="AF37" i="51"/>
  <c r="AC37" i="51"/>
  <c r="W37" i="51"/>
  <c r="AH36" i="51"/>
  <c r="AH35" i="51"/>
  <c r="AH29" i="51"/>
  <c r="L29" i="51"/>
  <c r="M29" i="51" s="1"/>
  <c r="AH28" i="51"/>
  <c r="L28" i="51"/>
  <c r="J28" i="51" s="1"/>
  <c r="AH27" i="51"/>
  <c r="AH26" i="51"/>
  <c r="L26" i="51"/>
  <c r="J26" i="51" s="1"/>
  <c r="AH25" i="51"/>
  <c r="V25" i="51"/>
  <c r="T25" i="51"/>
  <c r="L25" i="51"/>
  <c r="J25" i="51" s="1"/>
  <c r="AH24" i="51"/>
  <c r="V24" i="51"/>
  <c r="T24" i="51"/>
  <c r="L24" i="51"/>
  <c r="J24" i="51" s="1"/>
  <c r="AH23" i="51"/>
  <c r="V23" i="51"/>
  <c r="T23" i="51"/>
  <c r="AH22" i="51"/>
  <c r="L22" i="51"/>
  <c r="J22" i="51" s="1"/>
  <c r="AH21" i="51"/>
  <c r="L21" i="51"/>
  <c r="M21" i="51" s="1"/>
  <c r="AH20" i="51"/>
  <c r="L20" i="51"/>
  <c r="M20" i="51" s="1"/>
  <c r="AH19" i="51"/>
  <c r="V19" i="51"/>
  <c r="T19" i="51"/>
  <c r="J19" i="51"/>
  <c r="AH18" i="51"/>
  <c r="V18" i="51"/>
  <c r="T18" i="51"/>
  <c r="L18" i="51"/>
  <c r="J18" i="51" s="1"/>
  <c r="AH17" i="51"/>
  <c r="V17" i="51"/>
  <c r="T17" i="51"/>
  <c r="L17" i="51"/>
  <c r="J17" i="51" s="1"/>
  <c r="AH16" i="51"/>
  <c r="V16" i="51"/>
  <c r="T16" i="51"/>
  <c r="AH15" i="51"/>
  <c r="L15" i="51"/>
  <c r="M15" i="51" s="1"/>
  <c r="AH14" i="51"/>
  <c r="V14" i="51"/>
  <c r="T14" i="51"/>
  <c r="AH13" i="51"/>
  <c r="V13" i="51"/>
  <c r="T13" i="51"/>
  <c r="L13" i="51"/>
  <c r="M13" i="51" s="1"/>
  <c r="AH12" i="51"/>
  <c r="V12" i="51"/>
  <c r="T12" i="51"/>
  <c r="L12" i="51"/>
  <c r="V11" i="51"/>
  <c r="T11" i="51"/>
  <c r="J13" i="51" l="1"/>
  <c r="T10" i="51"/>
  <c r="T9" i="51" s="1"/>
  <c r="V10" i="51"/>
  <c r="V9" i="51" s="1"/>
  <c r="AH10" i="51"/>
  <c r="AH9" i="51" s="1"/>
  <c r="AH44" i="51"/>
  <c r="J21" i="51"/>
  <c r="AH10" i="49"/>
  <c r="AH9" i="49" s="1"/>
  <c r="AF10" i="48"/>
  <c r="AF9" i="48" s="1"/>
  <c r="AH9" i="41"/>
  <c r="J12" i="51"/>
  <c r="L10" i="51"/>
  <c r="L9" i="51" s="1"/>
  <c r="J15" i="51"/>
  <c r="M22" i="51"/>
  <c r="J29" i="51"/>
  <c r="M18" i="51"/>
  <c r="M17" i="51"/>
  <c r="J20" i="51"/>
  <c r="M28" i="51"/>
  <c r="M24" i="51"/>
  <c r="M25" i="51"/>
  <c r="M26" i="51"/>
  <c r="M12" i="51"/>
  <c r="M10" i="51" l="1"/>
  <c r="M9" i="51" s="1"/>
  <c r="J10" i="51"/>
  <c r="J9" i="51" s="1"/>
  <c r="AH13" i="39"/>
  <c r="AH15" i="39"/>
  <c r="AH17" i="39"/>
  <c r="AH18" i="39"/>
  <c r="AH20" i="39"/>
  <c r="AH21" i="39"/>
  <c r="AH22" i="39"/>
  <c r="AH24" i="39"/>
  <c r="AH25" i="39"/>
  <c r="AH26" i="39"/>
  <c r="AH28" i="39"/>
  <c r="AH29" i="39"/>
  <c r="AH31" i="39"/>
  <c r="AH32" i="39"/>
  <c r="AH12" i="39"/>
  <c r="AH10" i="39" l="1"/>
  <c r="AH30" i="39"/>
  <c r="AF39" i="49"/>
  <c r="AC39" i="49"/>
  <c r="W39" i="49"/>
  <c r="L35" i="49"/>
  <c r="L29" i="49"/>
  <c r="M29" i="49" s="1"/>
  <c r="L28" i="49"/>
  <c r="M28" i="49" s="1"/>
  <c r="L26" i="49"/>
  <c r="M26" i="49" s="1"/>
  <c r="V25" i="49"/>
  <c r="T25" i="49"/>
  <c r="L25" i="49"/>
  <c r="M25" i="49" s="1"/>
  <c r="V24" i="49"/>
  <c r="T24" i="49"/>
  <c r="L24" i="49"/>
  <c r="M24" i="49" s="1"/>
  <c r="V23" i="49"/>
  <c r="T23" i="49"/>
  <c r="L22" i="49"/>
  <c r="M22" i="49" s="1"/>
  <c r="L21" i="49"/>
  <c r="M21" i="49" s="1"/>
  <c r="L20" i="49"/>
  <c r="M20" i="49" s="1"/>
  <c r="V19" i="49"/>
  <c r="T19" i="49"/>
  <c r="J19" i="49"/>
  <c r="V18" i="49"/>
  <c r="T18" i="49"/>
  <c r="L18" i="49"/>
  <c r="M18" i="49" s="1"/>
  <c r="V17" i="49"/>
  <c r="T17" i="49"/>
  <c r="L17" i="49"/>
  <c r="M17" i="49" s="1"/>
  <c r="V16" i="49"/>
  <c r="T16" i="49"/>
  <c r="L15" i="49"/>
  <c r="M15" i="49" s="1"/>
  <c r="V14" i="49"/>
  <c r="T14" i="49"/>
  <c r="V13" i="49"/>
  <c r="T13" i="49"/>
  <c r="L13" i="49"/>
  <c r="M13" i="49" s="1"/>
  <c r="V12" i="49"/>
  <c r="T12" i="49"/>
  <c r="L12" i="49"/>
  <c r="M12" i="49" s="1"/>
  <c r="V11" i="49"/>
  <c r="T11" i="49"/>
  <c r="R10" i="49"/>
  <c r="R9" i="49" s="1"/>
  <c r="Q10" i="49"/>
  <c r="Q9" i="49" s="1"/>
  <c r="P10" i="49"/>
  <c r="P9" i="49" s="1"/>
  <c r="O10" i="49"/>
  <c r="O9" i="49" s="1"/>
  <c r="N10" i="49"/>
  <c r="N9" i="49" s="1"/>
  <c r="K10" i="49"/>
  <c r="K9" i="49" s="1"/>
  <c r="W38" i="48"/>
  <c r="L34" i="48"/>
  <c r="L29" i="48"/>
  <c r="M29" i="48" s="1"/>
  <c r="L28" i="48"/>
  <c r="M28" i="48" s="1"/>
  <c r="L26" i="48"/>
  <c r="M26" i="48" s="1"/>
  <c r="V25" i="48"/>
  <c r="T25" i="48"/>
  <c r="L25" i="48"/>
  <c r="J25" i="48" s="1"/>
  <c r="V24" i="48"/>
  <c r="T24" i="48"/>
  <c r="L24" i="48"/>
  <c r="M24" i="48" s="1"/>
  <c r="V23" i="48"/>
  <c r="T23" i="48"/>
  <c r="L22" i="48"/>
  <c r="M22" i="48" s="1"/>
  <c r="L21" i="48"/>
  <c r="M21" i="48" s="1"/>
  <c r="L20" i="48"/>
  <c r="M20" i="48" s="1"/>
  <c r="V19" i="48"/>
  <c r="T19" i="48"/>
  <c r="J19" i="48"/>
  <c r="V18" i="48"/>
  <c r="T18" i="48"/>
  <c r="L18" i="48"/>
  <c r="J18" i="48" s="1"/>
  <c r="V17" i="48"/>
  <c r="T17" i="48"/>
  <c r="L17" i="48"/>
  <c r="M17" i="48" s="1"/>
  <c r="V16" i="48"/>
  <c r="T16" i="48"/>
  <c r="L15" i="48"/>
  <c r="M15" i="48" s="1"/>
  <c r="V14" i="48"/>
  <c r="T14" i="48"/>
  <c r="V13" i="48"/>
  <c r="T13" i="48"/>
  <c r="L13" i="48"/>
  <c r="M13" i="48" s="1"/>
  <c r="V12" i="48"/>
  <c r="T12" i="48"/>
  <c r="L12" i="48"/>
  <c r="V11" i="48"/>
  <c r="T11" i="48"/>
  <c r="R10" i="48"/>
  <c r="R9" i="48" s="1"/>
  <c r="Q10" i="48"/>
  <c r="Q9" i="48" s="1"/>
  <c r="P10" i="48"/>
  <c r="P9" i="48" s="1"/>
  <c r="O10" i="48"/>
  <c r="O9" i="48" s="1"/>
  <c r="N10" i="48"/>
  <c r="N9" i="48" s="1"/>
  <c r="K10" i="48"/>
  <c r="K9" i="48" s="1"/>
  <c r="J21" i="48" l="1"/>
  <c r="J22" i="48"/>
  <c r="J29" i="48"/>
  <c r="J24" i="49"/>
  <c r="J17" i="49"/>
  <c r="J20" i="48"/>
  <c r="J24" i="48"/>
  <c r="J28" i="48"/>
  <c r="J15" i="49"/>
  <c r="J22" i="49"/>
  <c r="J15" i="48"/>
  <c r="V10" i="49"/>
  <c r="V9" i="49" s="1"/>
  <c r="J17" i="48"/>
  <c r="J29" i="49"/>
  <c r="AH9" i="39"/>
  <c r="L10" i="48"/>
  <c r="J21" i="49"/>
  <c r="M35" i="49"/>
  <c r="M30" i="49" s="1"/>
  <c r="L30" i="49"/>
  <c r="T10" i="48"/>
  <c r="T9" i="48" s="1"/>
  <c r="V10" i="48"/>
  <c r="V9" i="48" s="1"/>
  <c r="J34" i="48"/>
  <c r="J30" i="48" s="1"/>
  <c r="L30" i="48"/>
  <c r="T10" i="49"/>
  <c r="T9" i="49" s="1"/>
  <c r="J26" i="49"/>
  <c r="J12" i="49"/>
  <c r="J20" i="49"/>
  <c r="J13" i="48"/>
  <c r="J28" i="49"/>
  <c r="J13" i="49"/>
  <c r="J12" i="48"/>
  <c r="J26" i="48"/>
  <c r="M10" i="49"/>
  <c r="L10" i="49"/>
  <c r="J18" i="49"/>
  <c r="J25" i="49"/>
  <c r="J35" i="49"/>
  <c r="J30" i="49" s="1"/>
  <c r="M18" i="48"/>
  <c r="M25" i="48"/>
  <c r="M34" i="48"/>
  <c r="M30" i="48" s="1"/>
  <c r="M12" i="48"/>
  <c r="L9" i="48" l="1"/>
  <c r="M9" i="49"/>
  <c r="L9" i="49"/>
  <c r="J10" i="49"/>
  <c r="J9" i="49" s="1"/>
  <c r="J10" i="48"/>
  <c r="J9" i="48" s="1"/>
  <c r="M10" i="48"/>
  <c r="M9" i="48" s="1"/>
  <c r="AF38" i="43" l="1"/>
  <c r="AC38" i="43"/>
  <c r="W38" i="43"/>
  <c r="J34" i="43"/>
  <c r="AG30" i="43"/>
  <c r="AF30" i="43"/>
  <c r="AA30" i="43"/>
  <c r="Z30" i="43"/>
  <c r="Y30" i="43"/>
  <c r="X30" i="43"/>
  <c r="W30" i="43"/>
  <c r="V30" i="43"/>
  <c r="U30" i="43"/>
  <c r="T30" i="43"/>
  <c r="S30" i="43"/>
  <c r="R30" i="43"/>
  <c r="Q30" i="43"/>
  <c r="P30" i="43"/>
  <c r="O30" i="43"/>
  <c r="N30" i="43"/>
  <c r="L30" i="43"/>
  <c r="K30" i="43"/>
  <c r="L29" i="43"/>
  <c r="M29" i="43" s="1"/>
  <c r="L28" i="43"/>
  <c r="M28" i="43" s="1"/>
  <c r="L27" i="43"/>
  <c r="M27" i="43" s="1"/>
  <c r="L26" i="43"/>
  <c r="M26" i="43" s="1"/>
  <c r="V25" i="43"/>
  <c r="T25" i="43"/>
  <c r="L25" i="43"/>
  <c r="M25" i="43" s="1"/>
  <c r="V24" i="43"/>
  <c r="T24" i="43"/>
  <c r="L24" i="43"/>
  <c r="M24" i="43" s="1"/>
  <c r="V23" i="43"/>
  <c r="T23" i="43"/>
  <c r="L23" i="43"/>
  <c r="M23" i="43" s="1"/>
  <c r="L22" i="43"/>
  <c r="M22" i="43" s="1"/>
  <c r="L21" i="43"/>
  <c r="M21" i="43" s="1"/>
  <c r="L20" i="43"/>
  <c r="M20" i="43" s="1"/>
  <c r="V19" i="43"/>
  <c r="T19" i="43"/>
  <c r="L19" i="43"/>
  <c r="M19" i="43" s="1"/>
  <c r="V18" i="43"/>
  <c r="T18" i="43"/>
  <c r="L18" i="43"/>
  <c r="M18" i="43" s="1"/>
  <c r="V17" i="43"/>
  <c r="T17" i="43"/>
  <c r="L17" i="43"/>
  <c r="M17" i="43" s="1"/>
  <c r="V16" i="43"/>
  <c r="T16" i="43"/>
  <c r="L16" i="43"/>
  <c r="M16" i="43" s="1"/>
  <c r="L15" i="43"/>
  <c r="M15" i="43" s="1"/>
  <c r="V14" i="43"/>
  <c r="T14" i="43"/>
  <c r="L14" i="43"/>
  <c r="M14" i="43" s="1"/>
  <c r="V13" i="43"/>
  <c r="T13" i="43"/>
  <c r="L13" i="43"/>
  <c r="M13" i="43" s="1"/>
  <c r="V12" i="43"/>
  <c r="T12" i="43"/>
  <c r="L12" i="43"/>
  <c r="M12" i="43" s="1"/>
  <c r="V11" i="43"/>
  <c r="T11" i="43"/>
  <c r="AG10" i="43"/>
  <c r="AF10" i="43"/>
  <c r="AE10" i="43"/>
  <c r="AD10" i="43"/>
  <c r="AC10" i="43"/>
  <c r="AA10" i="43"/>
  <c r="Z10" i="43"/>
  <c r="Y10" i="43"/>
  <c r="X10" i="43"/>
  <c r="W10" i="43"/>
  <c r="U10" i="43"/>
  <c r="S10" i="43"/>
  <c r="R10" i="43"/>
  <c r="Q10" i="43"/>
  <c r="Q9" i="43" s="1"/>
  <c r="P10" i="43"/>
  <c r="O10" i="43"/>
  <c r="N10" i="43"/>
  <c r="K10" i="43"/>
  <c r="AF38" i="42"/>
  <c r="AC38" i="42"/>
  <c r="W38" i="42"/>
  <c r="L29" i="42"/>
  <c r="M29" i="42" s="1"/>
  <c r="L28" i="42"/>
  <c r="M28" i="42" s="1"/>
  <c r="L27" i="42"/>
  <c r="M27" i="42" s="1"/>
  <c r="L26" i="42"/>
  <c r="J26" i="42" s="1"/>
  <c r="V25" i="42"/>
  <c r="T25" i="42"/>
  <c r="L25" i="42"/>
  <c r="J25" i="42" s="1"/>
  <c r="V24" i="42"/>
  <c r="T24" i="42"/>
  <c r="L24" i="42"/>
  <c r="M24" i="42" s="1"/>
  <c r="V23" i="42"/>
  <c r="T23" i="42"/>
  <c r="L23" i="42"/>
  <c r="M23" i="42" s="1"/>
  <c r="L22" i="42"/>
  <c r="M22" i="42" s="1"/>
  <c r="L21" i="42"/>
  <c r="M21" i="42" s="1"/>
  <c r="L20" i="42"/>
  <c r="M20" i="42" s="1"/>
  <c r="V19" i="42"/>
  <c r="T19" i="42"/>
  <c r="L19" i="42"/>
  <c r="M19" i="42" s="1"/>
  <c r="V18" i="42"/>
  <c r="T18" i="42"/>
  <c r="L18" i="42"/>
  <c r="M18" i="42" s="1"/>
  <c r="V17" i="42"/>
  <c r="T17" i="42"/>
  <c r="L17" i="42"/>
  <c r="M17" i="42" s="1"/>
  <c r="V16" i="42"/>
  <c r="T16" i="42"/>
  <c r="L16" i="42"/>
  <c r="M16" i="42" s="1"/>
  <c r="L15" i="42"/>
  <c r="M15" i="42" s="1"/>
  <c r="V14" i="42"/>
  <c r="T14" i="42"/>
  <c r="L14" i="42"/>
  <c r="M14" i="42" s="1"/>
  <c r="V13" i="42"/>
  <c r="T13" i="42"/>
  <c r="L13" i="42"/>
  <c r="M13" i="42" s="1"/>
  <c r="V12" i="42"/>
  <c r="T12" i="42"/>
  <c r="L12" i="42"/>
  <c r="M12" i="42" s="1"/>
  <c r="V11" i="42"/>
  <c r="T11" i="42"/>
  <c r="AG10" i="42"/>
  <c r="AG9" i="42" s="1"/>
  <c r="AF10" i="42"/>
  <c r="AE10" i="42"/>
  <c r="AD10" i="42"/>
  <c r="AC10" i="42"/>
  <c r="AC9" i="42" s="1"/>
  <c r="AB10" i="42"/>
  <c r="AB9" i="42" s="1"/>
  <c r="AA10" i="42"/>
  <c r="AA9" i="42" s="1"/>
  <c r="Z10" i="42"/>
  <c r="Y10" i="42"/>
  <c r="X10" i="42"/>
  <c r="W10" i="42"/>
  <c r="W9" i="42" s="1"/>
  <c r="U10" i="42"/>
  <c r="U9" i="42" s="1"/>
  <c r="S10" i="42"/>
  <c r="S9" i="42" s="1"/>
  <c r="R10" i="42"/>
  <c r="Q10" i="42"/>
  <c r="P10" i="42"/>
  <c r="P9" i="42" s="1"/>
  <c r="O10" i="42"/>
  <c r="N10" i="42"/>
  <c r="K10" i="42"/>
  <c r="K9" i="42" s="1"/>
  <c r="J18" i="43" l="1"/>
  <c r="J17" i="43"/>
  <c r="P9" i="43"/>
  <c r="J14" i="42"/>
  <c r="AG9" i="43"/>
  <c r="J28" i="43"/>
  <c r="J16" i="42"/>
  <c r="K9" i="43"/>
  <c r="J20" i="42"/>
  <c r="J26" i="43"/>
  <c r="J13" i="42"/>
  <c r="J17" i="42"/>
  <c r="W9" i="43"/>
  <c r="AC9" i="43"/>
  <c r="J29" i="43"/>
  <c r="J22" i="43"/>
  <c r="J22" i="42"/>
  <c r="O9" i="43"/>
  <c r="U9" i="43"/>
  <c r="J16" i="43"/>
  <c r="J27" i="43"/>
  <c r="AA9" i="43"/>
  <c r="J20" i="43"/>
  <c r="J23" i="43"/>
  <c r="M30" i="43"/>
  <c r="J21" i="43"/>
  <c r="Q9" i="42"/>
  <c r="O9" i="42"/>
  <c r="T10" i="42"/>
  <c r="T9" i="42" s="1"/>
  <c r="J24" i="42"/>
  <c r="J18" i="42"/>
  <c r="J23" i="42"/>
  <c r="J28" i="42"/>
  <c r="AE9" i="42"/>
  <c r="X9" i="43"/>
  <c r="AF9" i="43"/>
  <c r="M26" i="42"/>
  <c r="X9" i="42"/>
  <c r="AF9" i="42"/>
  <c r="T10" i="43"/>
  <c r="T9" i="43" s="1"/>
  <c r="Y9" i="43"/>
  <c r="Y9" i="42"/>
  <c r="R9" i="43"/>
  <c r="Z9" i="43"/>
  <c r="J21" i="42"/>
  <c r="J29" i="42"/>
  <c r="R9" i="42"/>
  <c r="Z9" i="42"/>
  <c r="J14" i="43"/>
  <c r="J24" i="43"/>
  <c r="S9" i="43"/>
  <c r="J27" i="42"/>
  <c r="V10" i="43"/>
  <c r="V9" i="43" s="1"/>
  <c r="N9" i="43"/>
  <c r="AD9" i="43"/>
  <c r="M10" i="43"/>
  <c r="V10" i="42"/>
  <c r="V9" i="42" s="1"/>
  <c r="N9" i="42"/>
  <c r="AD9" i="42"/>
  <c r="J13" i="43"/>
  <c r="AE9" i="43"/>
  <c r="L10" i="43"/>
  <c r="L9" i="43" s="1"/>
  <c r="J15" i="43"/>
  <c r="J19" i="43"/>
  <c r="J25" i="43"/>
  <c r="M25" i="42"/>
  <c r="L10" i="42"/>
  <c r="L9" i="42" s="1"/>
  <c r="J15" i="42"/>
  <c r="J19" i="42"/>
  <c r="M10" i="42" l="1"/>
  <c r="M9" i="43"/>
  <c r="J10" i="43"/>
  <c r="J9" i="43" s="1"/>
  <c r="J42" i="42"/>
  <c r="M9" i="42"/>
  <c r="J10" i="42"/>
  <c r="J9" i="42" s="1"/>
  <c r="J42" i="43"/>
  <c r="AF38" i="41" l="1"/>
  <c r="AC38" i="41"/>
  <c r="W38" i="41"/>
  <c r="J34" i="41"/>
  <c r="L32" i="41"/>
  <c r="L31" i="41"/>
  <c r="M31" i="41" s="1"/>
  <c r="L29" i="41"/>
  <c r="M29" i="41" s="1"/>
  <c r="L28" i="41"/>
  <c r="M28" i="41" s="1"/>
  <c r="L27" i="41"/>
  <c r="M27" i="41" s="1"/>
  <c r="L26" i="41"/>
  <c r="M26" i="41" s="1"/>
  <c r="V25" i="41"/>
  <c r="T25" i="41"/>
  <c r="L25" i="41"/>
  <c r="M25" i="41" s="1"/>
  <c r="V24" i="41"/>
  <c r="T24" i="41"/>
  <c r="L24" i="41"/>
  <c r="M24" i="41" s="1"/>
  <c r="V23" i="41"/>
  <c r="T23" i="41"/>
  <c r="L23" i="41"/>
  <c r="M23" i="41" s="1"/>
  <c r="L22" i="41"/>
  <c r="M22" i="41" s="1"/>
  <c r="L21" i="41"/>
  <c r="M21" i="41" s="1"/>
  <c r="L20" i="41"/>
  <c r="M20" i="41" s="1"/>
  <c r="V19" i="41"/>
  <c r="T19" i="41"/>
  <c r="L19" i="41"/>
  <c r="M19" i="41" s="1"/>
  <c r="V18" i="41"/>
  <c r="T18" i="41"/>
  <c r="L18" i="41"/>
  <c r="V17" i="41"/>
  <c r="T17" i="41"/>
  <c r="L17" i="41"/>
  <c r="M17" i="41" s="1"/>
  <c r="V16" i="41"/>
  <c r="T16" i="41"/>
  <c r="L16" i="41"/>
  <c r="J16" i="41" s="1"/>
  <c r="L15" i="41"/>
  <c r="M15" i="41" s="1"/>
  <c r="V14" i="41"/>
  <c r="T14" i="41"/>
  <c r="L14" i="41"/>
  <c r="M14" i="41" s="1"/>
  <c r="V13" i="41"/>
  <c r="T13" i="41"/>
  <c r="L13" i="41"/>
  <c r="J13" i="41" s="1"/>
  <c r="V12" i="41"/>
  <c r="T12" i="41"/>
  <c r="L12" i="41"/>
  <c r="M12" i="41" s="1"/>
  <c r="V11" i="41"/>
  <c r="T11" i="41"/>
  <c r="J25" i="41" l="1"/>
  <c r="T10" i="41"/>
  <c r="T9" i="41" s="1"/>
  <c r="V10" i="41"/>
  <c r="V9" i="41" s="1"/>
  <c r="M18" i="41"/>
  <c r="L10" i="41"/>
  <c r="M32" i="41"/>
  <c r="M30" i="41" s="1"/>
  <c r="L30" i="41"/>
  <c r="J19" i="41"/>
  <c r="J26" i="41"/>
  <c r="J28" i="41"/>
  <c r="J21" i="41"/>
  <c r="J14" i="41"/>
  <c r="J20" i="41"/>
  <c r="J24" i="41"/>
  <c r="J18" i="41"/>
  <c r="J32" i="41"/>
  <c r="M16" i="41"/>
  <c r="J22" i="41"/>
  <c r="J27" i="41"/>
  <c r="M13" i="41"/>
  <c r="J15" i="41"/>
  <c r="J17" i="41"/>
  <c r="J23" i="41"/>
  <c r="J29" i="41"/>
  <c r="J31" i="41"/>
  <c r="J10" i="41" l="1"/>
  <c r="M10" i="41"/>
  <c r="M9" i="41" s="1"/>
  <c r="L9" i="41"/>
  <c r="J30" i="41"/>
  <c r="J9" i="41" l="1"/>
  <c r="J42" i="41"/>
  <c r="AF38" i="39"/>
  <c r="AC38" i="39"/>
  <c r="W38" i="39"/>
  <c r="L34" i="39"/>
  <c r="J34" i="39" s="1"/>
  <c r="L31" i="39"/>
  <c r="L29" i="39"/>
  <c r="L28" i="39"/>
  <c r="L26" i="39"/>
  <c r="V25" i="39"/>
  <c r="T25" i="39"/>
  <c r="L25" i="39"/>
  <c r="J25" i="39" s="1"/>
  <c r="V24" i="39"/>
  <c r="T24" i="39"/>
  <c r="L24" i="39"/>
  <c r="V23" i="39"/>
  <c r="T23" i="39"/>
  <c r="L22" i="39"/>
  <c r="L21" i="39"/>
  <c r="L20" i="39"/>
  <c r="V19" i="39"/>
  <c r="T19" i="39"/>
  <c r="V18" i="39"/>
  <c r="T18" i="39"/>
  <c r="L18" i="39"/>
  <c r="V17" i="39"/>
  <c r="T17" i="39"/>
  <c r="L17" i="39"/>
  <c r="V16" i="39"/>
  <c r="T16" i="39"/>
  <c r="L15" i="39"/>
  <c r="J15" i="39" s="1"/>
  <c r="V14" i="39"/>
  <c r="T14" i="39"/>
  <c r="V13" i="39"/>
  <c r="T13" i="39"/>
  <c r="L13" i="39"/>
  <c r="V12" i="39"/>
  <c r="T12" i="39"/>
  <c r="L12" i="39"/>
  <c r="J12" i="39" s="1"/>
  <c r="V11" i="39"/>
  <c r="T11" i="39"/>
  <c r="R10" i="39"/>
  <c r="R9" i="39" s="1"/>
  <c r="Q10" i="39"/>
  <c r="Q9" i="39" s="1"/>
  <c r="P10" i="39"/>
  <c r="P9" i="39" s="1"/>
  <c r="O10" i="39"/>
  <c r="O9" i="39" s="1"/>
  <c r="N10" i="39"/>
  <c r="N9" i="39" s="1"/>
  <c r="K10" i="39"/>
  <c r="K9" i="39" s="1"/>
  <c r="M21" i="39" l="1"/>
  <c r="J21" i="39"/>
  <c r="M22" i="39"/>
  <c r="J22" i="39"/>
  <c r="V10" i="39"/>
  <c r="V9" i="39" s="1"/>
  <c r="M26" i="39"/>
  <c r="J26" i="39"/>
  <c r="M24" i="39"/>
  <c r="J24" i="39"/>
  <c r="M29" i="39"/>
  <c r="J29" i="39"/>
  <c r="T10" i="39"/>
  <c r="T9" i="39" s="1"/>
  <c r="M31" i="39"/>
  <c r="J31" i="39"/>
  <c r="J30" i="39" s="1"/>
  <c r="L30" i="39"/>
  <c r="M13" i="39"/>
  <c r="J13" i="39"/>
  <c r="M20" i="39"/>
  <c r="J20" i="39"/>
  <c r="M28" i="39"/>
  <c r="J28" i="39"/>
  <c r="M18" i="39"/>
  <c r="J18" i="39"/>
  <c r="M17" i="39"/>
  <c r="J17" i="39"/>
  <c r="L10" i="39"/>
  <c r="M12" i="39"/>
  <c r="M15" i="39"/>
  <c r="M25" i="39"/>
  <c r="M34" i="39"/>
  <c r="L9" i="39" l="1"/>
  <c r="M30" i="39"/>
  <c r="J10" i="39"/>
  <c r="J9" i="39" s="1"/>
  <c r="M10" i="39"/>
  <c r="M9" i="39" l="1"/>
  <c r="K23" i="14" l="1"/>
  <c r="J23" i="14"/>
  <c r="L21" i="14"/>
  <c r="L20" i="14"/>
  <c r="L17" i="14"/>
  <c r="L15" i="14"/>
  <c r="L14" i="14"/>
  <c r="L13" i="14"/>
  <c r="L12" i="14"/>
  <c r="L11" i="14"/>
  <c r="L10" i="14"/>
  <c r="L9" i="14"/>
  <c r="L8" i="14"/>
  <c r="L7" i="14"/>
  <c r="L6" i="14"/>
  <c r="L5" i="14"/>
  <c r="L4" i="14"/>
  <c r="L3" i="14"/>
  <c r="K23" i="13"/>
  <c r="J23" i="13"/>
  <c r="L21" i="13"/>
  <c r="L20" i="13"/>
  <c r="L19" i="13"/>
  <c r="L18" i="13"/>
  <c r="L17" i="13"/>
  <c r="L15" i="13"/>
  <c r="L14" i="13"/>
  <c r="L13" i="13"/>
  <c r="L12" i="13"/>
  <c r="L11" i="13"/>
  <c r="L9" i="13"/>
  <c r="L8" i="13"/>
  <c r="L7" i="13"/>
  <c r="L6" i="13"/>
  <c r="L5" i="13"/>
  <c r="L4" i="13"/>
  <c r="L3" i="13"/>
  <c r="K27" i="7" l="1"/>
  <c r="J27" i="7"/>
  <c r="H27" i="7"/>
  <c r="G27" i="7"/>
  <c r="F27" i="7"/>
  <c r="E27" i="7"/>
  <c r="D27" i="7"/>
  <c r="D21" i="7"/>
  <c r="K21" i="7"/>
  <c r="K20" i="7" s="1"/>
  <c r="J21" i="7"/>
  <c r="H21" i="7"/>
  <c r="G21" i="7"/>
  <c r="F21" i="7"/>
  <c r="E12" i="7"/>
  <c r="D12" i="7" s="1"/>
  <c r="D11" i="7" s="1"/>
  <c r="D10" i="7" s="1"/>
  <c r="K11" i="7"/>
  <c r="J11" i="7"/>
  <c r="H11" i="7"/>
  <c r="H10" i="7" s="1"/>
  <c r="G11" i="7"/>
  <c r="G10" i="7" s="1"/>
  <c r="F11" i="7"/>
  <c r="F10" i="7" s="1"/>
  <c r="F9" i="7"/>
  <c r="D9" i="7" s="1"/>
  <c r="F8" i="7"/>
  <c r="D8" i="7" s="1"/>
  <c r="F7" i="7"/>
  <c r="D7" i="7" s="1"/>
  <c r="K6" i="7"/>
  <c r="J6" i="7"/>
  <c r="H6" i="7"/>
  <c r="G6" i="7"/>
  <c r="E6" i="7"/>
  <c r="K5" i="7"/>
  <c r="J5" i="7"/>
  <c r="K27" i="6"/>
  <c r="J27" i="6"/>
  <c r="H27" i="6"/>
  <c r="G27" i="6"/>
  <c r="F27" i="6"/>
  <c r="E27" i="6"/>
  <c r="D27" i="6"/>
  <c r="E22" i="6"/>
  <c r="D22" i="6" s="1"/>
  <c r="D21" i="6" s="1"/>
  <c r="K21" i="6"/>
  <c r="J21" i="6"/>
  <c r="H21" i="6"/>
  <c r="G21" i="6"/>
  <c r="F21" i="6"/>
  <c r="E12" i="6"/>
  <c r="D12" i="6" s="1"/>
  <c r="D11" i="6" s="1"/>
  <c r="K11" i="6"/>
  <c r="J11" i="6"/>
  <c r="H11" i="6"/>
  <c r="G11" i="6"/>
  <c r="F11" i="6"/>
  <c r="F9" i="6"/>
  <c r="D9" i="6" s="1"/>
  <c r="F8" i="6"/>
  <c r="D8" i="6" s="1"/>
  <c r="F7" i="6"/>
  <c r="D7" i="6" s="1"/>
  <c r="K6" i="6"/>
  <c r="J6" i="6"/>
  <c r="H6" i="6"/>
  <c r="G6" i="6"/>
  <c r="E6" i="6"/>
  <c r="K5" i="6"/>
  <c r="J5" i="6"/>
  <c r="L27" i="7" l="1"/>
  <c r="L27" i="6"/>
  <c r="L6" i="6"/>
  <c r="E21" i="7"/>
  <c r="L11" i="7"/>
  <c r="L11" i="6"/>
  <c r="L21" i="6"/>
  <c r="K10" i="7"/>
  <c r="K32" i="7" s="1"/>
  <c r="F6" i="7"/>
  <c r="J20" i="7"/>
  <c r="L21" i="7"/>
  <c r="E11" i="7"/>
  <c r="E10" i="7" s="1"/>
  <c r="D6" i="7"/>
  <c r="J20" i="6"/>
  <c r="K20" i="6"/>
  <c r="K10" i="6" s="1"/>
  <c r="K32" i="6" s="1"/>
  <c r="E21" i="6"/>
  <c r="F10" i="6"/>
  <c r="F6" i="6"/>
  <c r="G10" i="6"/>
  <c r="H10" i="6"/>
  <c r="D6" i="6"/>
  <c r="D10" i="6"/>
  <c r="E11" i="6"/>
  <c r="J10" i="6" l="1"/>
  <c r="L20" i="6"/>
  <c r="J10" i="7"/>
  <c r="L20" i="7"/>
  <c r="E10" i="6"/>
  <c r="L10" i="7" l="1"/>
  <c r="J32" i="7"/>
  <c r="J32" i="6"/>
  <c r="L10" i="6"/>
  <c r="AB9" i="43"/>
  <c r="AH30" i="43"/>
  <c r="AH9" i="4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P2" authorId="0" shapeId="0" xr:uid="{00000000-0006-0000-0A00-00000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за счёт времени на дисциплину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P2" authorId="0" shapeId="0" xr:uid="{00000000-0006-0000-0C00-00000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за счёт времени на дисциплину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P2" authorId="0" shapeId="0" xr:uid="{00000000-0006-0000-0D00-00000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за счёт времени на дисциплину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P2" authorId="0" shapeId="0" xr:uid="{00000000-0006-0000-0E00-00000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за счёт времени на дисциплину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P2" authorId="0" shapeId="0" xr:uid="{00000000-0006-0000-0F00-00000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за счёт времени на дисциплину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P2" authorId="0" shapeId="0" xr:uid="{00000000-0006-0000-1400-00000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за счёт времени на дисциплину
</t>
        </r>
      </text>
    </comment>
  </commentList>
</comments>
</file>

<file path=xl/sharedStrings.xml><?xml version="1.0" encoding="utf-8"?>
<sst xmlns="http://schemas.openxmlformats.org/spreadsheetml/2006/main" count="13715" uniqueCount="1399">
  <si>
    <t>ОГСЭ.00</t>
  </si>
  <si>
    <t>ОГСЭ.01</t>
  </si>
  <si>
    <t>Основы философии</t>
  </si>
  <si>
    <t>ОГСЭ.03</t>
  </si>
  <si>
    <t>Иностранный язык</t>
  </si>
  <si>
    <t>ОГСЭ.04</t>
  </si>
  <si>
    <t>Физическая культура</t>
  </si>
  <si>
    <t>ОГСЭ.05</t>
  </si>
  <si>
    <t>П.00</t>
  </si>
  <si>
    <t>Профессиональный цикл</t>
  </si>
  <si>
    <t>ОП.00</t>
  </si>
  <si>
    <t>Общепрофессиональные дисциплины</t>
  </si>
  <si>
    <t>ОП.02</t>
  </si>
  <si>
    <t>ОП.03</t>
  </si>
  <si>
    <t>ОП.04</t>
  </si>
  <si>
    <t>ОП.05</t>
  </si>
  <si>
    <t>ОП.06</t>
  </si>
  <si>
    <t>ОП.08</t>
  </si>
  <si>
    <t>ОП.10</t>
  </si>
  <si>
    <t>Организация обслуживания в общественном питании</t>
  </si>
  <si>
    <t>ОП.11</t>
  </si>
  <si>
    <t>Психология и этика профессиональной деятельности</t>
  </si>
  <si>
    <t>ОП.12</t>
  </si>
  <si>
    <t>ОП.13</t>
  </si>
  <si>
    <t>Бухгалтерский учет</t>
  </si>
  <si>
    <t>Основы предпринимательства и бизнес-планирования</t>
  </si>
  <si>
    <t>ПМ.00</t>
  </si>
  <si>
    <t>Профессиональные модули</t>
  </si>
  <si>
    <t>Производственная практика (по профилю специальности)</t>
  </si>
  <si>
    <t>ДЗ</t>
  </si>
  <si>
    <t>ПМ.02</t>
  </si>
  <si>
    <t>МДК.02.01</t>
  </si>
  <si>
    <t>ПП.02</t>
  </si>
  <si>
    <t>ПМ.03</t>
  </si>
  <si>
    <t>МДК.03.01</t>
  </si>
  <si>
    <t>ПП.03</t>
  </si>
  <si>
    <t>ПМ.04</t>
  </si>
  <si>
    <t>ПП.04</t>
  </si>
  <si>
    <t>ПМ.05</t>
  </si>
  <si>
    <t>Управление структурным подразделением организации</t>
  </si>
  <si>
    <t>Э</t>
  </si>
  <si>
    <t>Экономика организации</t>
  </si>
  <si>
    <t>ПМ.07</t>
  </si>
  <si>
    <t>Учебная практика</t>
  </si>
  <si>
    <t>Итого по ФГОС</t>
  </si>
  <si>
    <t>Индекс</t>
  </si>
  <si>
    <t>Наименование циклов, разделов, дисциплин, профессиональных модулей, МДК, практик</t>
  </si>
  <si>
    <t>Учебная нагрузка обучающихся (час.)</t>
  </si>
  <si>
    <t>Обязательная аудиторная</t>
  </si>
  <si>
    <t>в т. ч.</t>
  </si>
  <si>
    <t>Занятий в группах и потоках (лекций, семинаров, уроков)</t>
  </si>
  <si>
    <t>Лабораторных и практических</t>
  </si>
  <si>
    <t>Курсовых работ (проектов)</t>
  </si>
  <si>
    <t>Формы промежуточной аттестации З / ДЗ / Э</t>
  </si>
  <si>
    <t>Всего занятий</t>
  </si>
  <si>
    <t>Преподаватель</t>
  </si>
  <si>
    <t>ДЗ,ДЗ</t>
  </si>
  <si>
    <t>Правовое обеспечение профессиональной деятельности</t>
  </si>
  <si>
    <t>МДК.02.03</t>
  </si>
  <si>
    <t>МДК.04.02</t>
  </si>
  <si>
    <t>УП.04</t>
  </si>
  <si>
    <t>Объем образовательной программы в  часах</t>
  </si>
  <si>
    <t>ПА</t>
  </si>
  <si>
    <t>Работа обучающихся во взаимодействии с преподавателем</t>
  </si>
  <si>
    <t>Практика</t>
  </si>
  <si>
    <t>-</t>
  </si>
  <si>
    <t xml:space="preserve">Общий гуманитарный и социально-экономический цикл </t>
  </si>
  <si>
    <t>дз</t>
  </si>
  <si>
    <t>Иностранный язык в профессиональной деятельности</t>
  </si>
  <si>
    <t>Психология общения</t>
  </si>
  <si>
    <t>Общепрофессиональный цикл</t>
  </si>
  <si>
    <t>-, дз</t>
  </si>
  <si>
    <t>Основы предпринимательской деятельности</t>
  </si>
  <si>
    <t>Производственная практика</t>
  </si>
  <si>
    <t>72(2)</t>
  </si>
  <si>
    <t>Экзамен по модулю</t>
  </si>
  <si>
    <t>Процессы приготовления, подготовки к реализации холодных и горячих десертов, напитков сложного ассортимента</t>
  </si>
  <si>
    <t>ПП. 04</t>
  </si>
  <si>
    <t>МДК.05.01</t>
  </si>
  <si>
    <t>Организация процессов приготовления, подготовки к реализации хлебобулочных, мучных кондитерских изделий сложного ассортимента</t>
  </si>
  <si>
    <t>МДК.05.02</t>
  </si>
  <si>
    <t>Процессы приготовления, подготовки к реализации хлебобулочных, мучных кондитерских изделий сложного ассортимента</t>
  </si>
  <si>
    <t>Э, -</t>
  </si>
  <si>
    <t>УП. 05</t>
  </si>
  <si>
    <t>ПП. 05</t>
  </si>
  <si>
    <t>ПМ. 06. Э</t>
  </si>
  <si>
    <t>Выполнение работ по одной или нескольким профессиям рабочих, должностям служащих (повар)</t>
  </si>
  <si>
    <t>МДК.07.01</t>
  </si>
  <si>
    <t>Организация работы повара</t>
  </si>
  <si>
    <t>УП. 07</t>
  </si>
  <si>
    <t>ПП .07</t>
  </si>
  <si>
    <t>ПМ. 07. Э</t>
  </si>
  <si>
    <t>ИТОГО по семестрам</t>
  </si>
  <si>
    <t>Всего по УД/ МДК</t>
  </si>
  <si>
    <t>Сам.работа</t>
  </si>
  <si>
    <t>ПМ 04</t>
  </si>
  <si>
    <t>Наименование</t>
  </si>
  <si>
    <t>Объем образовательной программы в академических часах</t>
  </si>
  <si>
    <t>ВСЕГО</t>
  </si>
  <si>
    <t>Занятия по дисциплинам и МДК</t>
  </si>
  <si>
    <t>3 курс</t>
  </si>
  <si>
    <t>Эффективное поведение на рынке труда</t>
  </si>
  <si>
    <t>-, Э</t>
  </si>
  <si>
    <t>П. 00</t>
  </si>
  <si>
    <t xml:space="preserve"> </t>
  </si>
  <si>
    <t>ПМ. 02</t>
  </si>
  <si>
    <t>ПП. 02</t>
  </si>
  <si>
    <t>Распределение обязательной нагрузки по курсам и семестрам (час. в семестр)</t>
  </si>
  <si>
    <t>Максимальная учебная нагрузка</t>
  </si>
  <si>
    <t>Самостоятельная работа</t>
  </si>
  <si>
    <t>5 сем</t>
  </si>
  <si>
    <t>6 сем</t>
  </si>
  <si>
    <t>Лабораторных и практических занятий</t>
  </si>
  <si>
    <t>История</t>
  </si>
  <si>
    <t>Общий гуманитарный и социально- экономический цикл</t>
  </si>
  <si>
    <t>ОГСЭ.02</t>
  </si>
  <si>
    <t xml:space="preserve">13 ДЗ /11 Э </t>
  </si>
  <si>
    <t>ОП.01</t>
  </si>
  <si>
    <t>Основы коммерческой деятельности</t>
  </si>
  <si>
    <t>Статистика</t>
  </si>
  <si>
    <t>Документационное обеспечение управления</t>
  </si>
  <si>
    <t>ОП.07</t>
  </si>
  <si>
    <t>Метрология и стандартизация</t>
  </si>
  <si>
    <t>ОП.09</t>
  </si>
  <si>
    <t>Безопасность жизнедеятельности</t>
  </si>
  <si>
    <t>Основы предпринимательства и  бизнес-планирования</t>
  </si>
  <si>
    <t>Организация и проведение экспертизы и оценки качества товаров</t>
  </si>
  <si>
    <t>1 ДЗ / 2Э</t>
  </si>
  <si>
    <t>Оценка качества товаров и основы экспертизы</t>
  </si>
  <si>
    <t>МДК.02.02</t>
  </si>
  <si>
    <t>Товарная информация</t>
  </si>
  <si>
    <t>УП.02</t>
  </si>
  <si>
    <t>К ДЗ</t>
  </si>
  <si>
    <t>Организация работ в подразделении организации</t>
  </si>
  <si>
    <t>1ДЗ /2Э</t>
  </si>
  <si>
    <t>МДК.03.02</t>
  </si>
  <si>
    <t>УП.03</t>
  </si>
  <si>
    <t>Итого по учебному плану</t>
  </si>
  <si>
    <t>29 ДЗ/16 Э</t>
  </si>
  <si>
    <t>ПДП</t>
  </si>
  <si>
    <t>Преддипломная практика</t>
  </si>
  <si>
    <t>4 нед</t>
  </si>
  <si>
    <t xml:space="preserve"> - ,Э</t>
  </si>
  <si>
    <t xml:space="preserve"> ДЗ,ДЗ</t>
  </si>
  <si>
    <t>индекс</t>
  </si>
  <si>
    <t>наименование дисциплин</t>
  </si>
  <si>
    <t>промежуточная аттестация</t>
  </si>
  <si>
    <t>Всего</t>
  </si>
  <si>
    <t>в том числе</t>
  </si>
  <si>
    <t>семестр</t>
  </si>
  <si>
    <t>Итого</t>
  </si>
  <si>
    <t>самостоятельная работа/инд проект</t>
  </si>
  <si>
    <t>Занятий в группах и потоках</t>
  </si>
  <si>
    <t>ПМ.01</t>
  </si>
  <si>
    <t>Предоставление турагентских услуг</t>
  </si>
  <si>
    <t>МДК.01.01</t>
  </si>
  <si>
    <t>МДК.01.02</t>
  </si>
  <si>
    <t>УП.01</t>
  </si>
  <si>
    <t>Предоставление туроператорских услуг</t>
  </si>
  <si>
    <t>преподаватель</t>
  </si>
  <si>
    <t>Э (5)</t>
  </si>
  <si>
    <t>итого</t>
  </si>
  <si>
    <t>занятий</t>
  </si>
  <si>
    <t>экзамен по модулю</t>
  </si>
  <si>
    <t>3 сем.</t>
  </si>
  <si>
    <t>4 сем.</t>
  </si>
  <si>
    <t xml:space="preserve">История </t>
  </si>
  <si>
    <t>Культурология</t>
  </si>
  <si>
    <t>ОГСЭ.06</t>
  </si>
  <si>
    <t>ЕН.00</t>
  </si>
  <si>
    <t>ЕН.01</t>
  </si>
  <si>
    <t>ЕН.02</t>
  </si>
  <si>
    <t>География туризма</t>
  </si>
  <si>
    <t>Наименование циклов, дисциплин, профессиональных модулей, МДК, практик</t>
  </si>
  <si>
    <t>Формы промежуточной аттестации</t>
  </si>
  <si>
    <t>Обьем образовательной программы в академических часах</t>
  </si>
  <si>
    <t>Распределение учебной нагрузки по курсам и семестрам (час. в семестр)</t>
  </si>
  <si>
    <t>самостоятельная учебная работа *</t>
  </si>
  <si>
    <t>В т.ч. в форме практ. подготовки</t>
  </si>
  <si>
    <t>Во взаимодействии с преподавателем</t>
  </si>
  <si>
    <t>экзамены</t>
  </si>
  <si>
    <t>I курс</t>
  </si>
  <si>
    <t>Нагрузка на дисциплины и МДК</t>
  </si>
  <si>
    <t>По практике производственной и учебной</t>
  </si>
  <si>
    <t>1 с.</t>
  </si>
  <si>
    <t>2 с.</t>
  </si>
  <si>
    <t>всего учебных занятий</t>
  </si>
  <si>
    <t>в т.ч. по учебным дисциплинам и МДК</t>
  </si>
  <si>
    <t>теоретическое обучение</t>
  </si>
  <si>
    <t xml:space="preserve">лаб. и практ. занятий </t>
  </si>
  <si>
    <t>курсовых работ</t>
  </si>
  <si>
    <t>680+40 с.р.</t>
  </si>
  <si>
    <t>нед.</t>
  </si>
  <si>
    <t>Во вз</t>
  </si>
  <si>
    <t>с/р</t>
  </si>
  <si>
    <t>СГ.00</t>
  </si>
  <si>
    <t xml:space="preserve">Социально-гуманитарный цикл </t>
  </si>
  <si>
    <t>СГ.01</t>
  </si>
  <si>
    <t>История России</t>
  </si>
  <si>
    <t>СГ.02</t>
  </si>
  <si>
    <t>СГ.04</t>
  </si>
  <si>
    <t>З</t>
  </si>
  <si>
    <t>СГ.05</t>
  </si>
  <si>
    <t xml:space="preserve">Основы финансовой грамотности </t>
  </si>
  <si>
    <t>СГ.06</t>
  </si>
  <si>
    <t>Основы бережливого производства</t>
  </si>
  <si>
    <t>СГ.07</t>
  </si>
  <si>
    <t>Русский язык и культура речи</t>
  </si>
  <si>
    <t>СГ.08</t>
  </si>
  <si>
    <t xml:space="preserve">Сервисная деятельность в туризме и гостеприимстве </t>
  </si>
  <si>
    <t>Информационно-коммуникационные технологии в туризме и гостеприимстве</t>
  </si>
  <si>
    <t>Экономика и бухгалтерский учет предприятий туризма и гостиничного дела</t>
  </si>
  <si>
    <t>Психология делового общения и конфликтология</t>
  </si>
  <si>
    <t>Организация обслуживания на предприятиях индустрии размещения</t>
  </si>
  <si>
    <t>Координация работы служб предприятий туризма и гостеприимства</t>
  </si>
  <si>
    <t>Изучение основ делопроизводства</t>
  </si>
  <si>
    <t>Промежуточная аттестация</t>
  </si>
  <si>
    <t xml:space="preserve">ПМ 02 </t>
  </si>
  <si>
    <t>Предоставление туроператорских и турагентских услуг</t>
  </si>
  <si>
    <t xml:space="preserve">МДК 02.01 </t>
  </si>
  <si>
    <t>ПП 02</t>
  </si>
  <si>
    <t>МДК 03.01</t>
  </si>
  <si>
    <t>Разработка и проведение экскурсий</t>
  </si>
  <si>
    <t>МДК 03.02</t>
  </si>
  <si>
    <t>Организация сопровождения туристских групп</t>
  </si>
  <si>
    <t>УП. 03</t>
  </si>
  <si>
    <t>ПА.03</t>
  </si>
  <si>
    <t>Формы промежуточной аттеста ции</t>
  </si>
  <si>
    <t>Объём  образовательной   нагрузки</t>
  </si>
  <si>
    <t xml:space="preserve">                         Учебная нагрузка обучающихся (час.)</t>
  </si>
  <si>
    <t>Самостоятельная учебная работа</t>
  </si>
  <si>
    <t xml:space="preserve">             Во взаимодействии с преподавателем</t>
  </si>
  <si>
    <t xml:space="preserve">      III курс</t>
  </si>
  <si>
    <t xml:space="preserve">Практика    </t>
  </si>
  <si>
    <t>Консультации по ИП иииииэк.   ПА</t>
  </si>
  <si>
    <t xml:space="preserve">Всего учебных занятий </t>
  </si>
  <si>
    <t xml:space="preserve">         В том числе</t>
  </si>
  <si>
    <t>Теоретическое обучение</t>
  </si>
  <si>
    <t>Лаб и практ. занятий</t>
  </si>
  <si>
    <t xml:space="preserve">Курсовых работ </t>
  </si>
  <si>
    <t>-, ДЗ, - , ДЗ</t>
  </si>
  <si>
    <t>Финансы, денежное обращение и кредит</t>
  </si>
  <si>
    <t>Аудит</t>
  </si>
  <si>
    <t>5ДЗ/5Э</t>
  </si>
  <si>
    <t>Ведение бухгалтерского учета источников форми рования активов, выполнение работ по инвентаризации активов и финансовых обяза тельств организации</t>
  </si>
  <si>
    <t>2 ДЗ/ 1Э</t>
  </si>
  <si>
    <t>МДК 02.01</t>
  </si>
  <si>
    <t>Практические основы бухгалтерского учета источников формирования  активов организации</t>
  </si>
  <si>
    <t xml:space="preserve"> - , ДЗ</t>
  </si>
  <si>
    <t>Проведение расчетов с бюджетом и внебюд -жетными фондами</t>
  </si>
  <si>
    <t>1ДЗ/ 1Э</t>
  </si>
  <si>
    <t>Организация расчетов с бюджетом и внебюджетными фондами</t>
  </si>
  <si>
    <t>УП 03</t>
  </si>
  <si>
    <t>Составление и исполь зование бухгалтерской (финансовой)отчетности</t>
  </si>
  <si>
    <t>2ДЗ/ 1Э</t>
  </si>
  <si>
    <t>МДК 04 .01</t>
  </si>
  <si>
    <t>Технология  составления бухгалтерской отчетности</t>
  </si>
  <si>
    <t>МДК 04 .02</t>
  </si>
  <si>
    <t>Основы анализа бухгалтерской отчетности</t>
  </si>
  <si>
    <t>ГИА</t>
  </si>
  <si>
    <t>Государственная (итоговая) аттестация</t>
  </si>
  <si>
    <t>Итого по ФГОС:</t>
  </si>
  <si>
    <t>ПА.04</t>
  </si>
  <si>
    <t>ПА.02</t>
  </si>
  <si>
    <t>ПА 03</t>
  </si>
  <si>
    <t>5 сем – 13 нед.</t>
  </si>
  <si>
    <t>6 сем – 10 нед.</t>
  </si>
  <si>
    <t>442 ч+26ср</t>
  </si>
  <si>
    <t>340ч+20ср</t>
  </si>
  <si>
    <t>Физическая культура / Адаптивная физическая культура</t>
  </si>
  <si>
    <t>Основы компетенции Бухгалтерский учет</t>
  </si>
  <si>
    <t>15ДЗ/ 15Э</t>
  </si>
  <si>
    <t>Э(6)</t>
  </si>
  <si>
    <t>Анализ финансово-хозяйственной деятельности</t>
  </si>
  <si>
    <t>Э (6)</t>
  </si>
  <si>
    <t>Э(5)</t>
  </si>
  <si>
    <t>III курс</t>
  </si>
  <si>
    <t>5 сем.</t>
  </si>
  <si>
    <t>6 сем.</t>
  </si>
  <si>
    <t xml:space="preserve">Менеджмент </t>
  </si>
  <si>
    <t>МДК.01.03</t>
  </si>
  <si>
    <t>ПП.01</t>
  </si>
  <si>
    <t>ПА.01</t>
  </si>
  <si>
    <t>КДЗ</t>
  </si>
  <si>
    <t>ОГСЭ 05</t>
  </si>
  <si>
    <t>Информационные технологии в профессиональной деятельности</t>
  </si>
  <si>
    <t>Налоги и налогообложение</t>
  </si>
  <si>
    <t>Маркетинг</t>
  </si>
  <si>
    <t>МДК.04.01</t>
  </si>
  <si>
    <t>преподаватель 31К</t>
  </si>
  <si>
    <t>преподаватель 32К</t>
  </si>
  <si>
    <t>5               (14 нед.)</t>
  </si>
  <si>
    <t>6               (11 нед.)</t>
  </si>
  <si>
    <t xml:space="preserve"> - , Э</t>
  </si>
  <si>
    <t>Менеджмент</t>
  </si>
  <si>
    <t>Логистика</t>
  </si>
  <si>
    <t>Организация и управление торгово-сбытовой деятельностью</t>
  </si>
  <si>
    <t>1 ДЗ /3 Э</t>
  </si>
  <si>
    <t>Организация коммерческой деятельности</t>
  </si>
  <si>
    <t>Организация и проведение экономической и маркетинговой деятельности</t>
  </si>
  <si>
    <t>1 ДЗ/1 Э</t>
  </si>
  <si>
    <t>Финансы, налоги и налогообложение</t>
  </si>
  <si>
    <t>Экологические основы природопользования</t>
  </si>
  <si>
    <t>Основы экономики, менеджмента и маркетинга</t>
  </si>
  <si>
    <t>ПМ 02</t>
  </si>
  <si>
    <t xml:space="preserve"> Организация процессов приготовления, подготовки к реализации горячих блюд, кулинарных изделий, закусок сложного ассортимента</t>
  </si>
  <si>
    <t>Процессы приготовления, подготовки к реализации горячих блюд, кулинарных изделий, закусок сложного ассортимента</t>
  </si>
  <si>
    <t>УП. 02</t>
  </si>
  <si>
    <t>ПМ. 02. Э</t>
  </si>
  <si>
    <t>ПМ 03</t>
  </si>
  <si>
    <t>Организация процессов приготовления, подготовки к реализации холодных блюд, кулинарных изделий, закусок сложного ассортимента</t>
  </si>
  <si>
    <t>Процессы приготовления, подготовки к реализации холодных блюд, кулинарных изделий, закусок сложного ассортимента</t>
  </si>
  <si>
    <t>ПП. 03</t>
  </si>
  <si>
    <t>ПМ. 03. Э</t>
  </si>
  <si>
    <t>Организация процессов приготовления, подготовки к реализации холодных и горячих десертов, напитков сложного ассортимента</t>
  </si>
  <si>
    <t>УП. 04</t>
  </si>
  <si>
    <t>ПМ 05</t>
  </si>
  <si>
    <t>КР</t>
  </si>
  <si>
    <t>2 курс</t>
  </si>
  <si>
    <t>14-16н</t>
  </si>
  <si>
    <t>15-23н.</t>
  </si>
  <si>
    <t>ПМ. 01</t>
  </si>
  <si>
    <t>СР</t>
  </si>
  <si>
    <t>ОП.14</t>
  </si>
  <si>
    <t>-, -, -,Э</t>
  </si>
  <si>
    <t>Физическая культура/ Адаптивная физическая культура</t>
  </si>
  <si>
    <t>-, дз, -, дз</t>
  </si>
  <si>
    <t>Кдз</t>
  </si>
  <si>
    <t>УП. 01.01</t>
  </si>
  <si>
    <t>ПП. 01.02</t>
  </si>
  <si>
    <t>ПМ.01.Э</t>
  </si>
  <si>
    <t>ПМ. 03</t>
  </si>
  <si>
    <t>Финансы организаций</t>
  </si>
  <si>
    <t>ПП. 03.02</t>
  </si>
  <si>
    <t>ПМ.03.Э</t>
  </si>
  <si>
    <t>ПМ. 04</t>
  </si>
  <si>
    <t>Финансовый контроль деятельности экономического субъекта</t>
  </si>
  <si>
    <t>ПП. 04.02</t>
  </si>
  <si>
    <t>ПМ.04.Э</t>
  </si>
  <si>
    <t>3 сем</t>
  </si>
  <si>
    <t>Распределения нагрузки по курсам и семестрам</t>
  </si>
  <si>
    <t>Общий объем  ВСЕГО</t>
  </si>
  <si>
    <t>Пр.</t>
  </si>
  <si>
    <t>3с.</t>
  </si>
  <si>
    <t>4с.</t>
  </si>
  <si>
    <t>Всего по УД и МДК</t>
  </si>
  <si>
    <t>В т. ч. лабор. и практ зан.</t>
  </si>
  <si>
    <t>ауд.</t>
  </si>
  <si>
    <t>Занятий по дисциплинам и МДК</t>
  </si>
  <si>
    <t>Математический и общий естественнонаучный цикл</t>
  </si>
  <si>
    <t>Математика</t>
  </si>
  <si>
    <t>Выполнение работ по профессии рабочего (одной или нескольким)</t>
  </si>
  <si>
    <t>МДК 01.01</t>
  </si>
  <si>
    <t>УП 01</t>
  </si>
  <si>
    <t>МДК 02.02</t>
  </si>
  <si>
    <t xml:space="preserve">Математический и общий естественнонаучный цикл </t>
  </si>
  <si>
    <t>Химия</t>
  </si>
  <si>
    <t>Микробиология, физиология питания, санитария и гигиена</t>
  </si>
  <si>
    <t>Организация хранения и контроль запасов и сырья</t>
  </si>
  <si>
    <t>Техническое оснащение  организаций питания</t>
  </si>
  <si>
    <t>Охрана труда</t>
  </si>
  <si>
    <t>Товароведение продовольственных товаров</t>
  </si>
  <si>
    <t>Организация и ведение процессов приготовления и подготовки к реализации полуфабрикатов для блюд, кулинарных изделий сложного ассортимента</t>
  </si>
  <si>
    <t>Организация процессов приготовления, подготовки к реализации кулинарных полуфабрикатов</t>
  </si>
  <si>
    <t>УП. 01</t>
  </si>
  <si>
    <t>ПП. 01</t>
  </si>
  <si>
    <t>ПМ. 01. Э</t>
  </si>
  <si>
    <t>МДК.01.04</t>
  </si>
  <si>
    <t>1ДЗ / 2Э</t>
  </si>
  <si>
    <t>Организация продажи  товаров</t>
  </si>
  <si>
    <t xml:space="preserve">Консультации </t>
  </si>
  <si>
    <t>1 сем.</t>
  </si>
  <si>
    <t>2 сем.</t>
  </si>
  <si>
    <t xml:space="preserve">нед. </t>
  </si>
  <si>
    <t>О.00</t>
  </si>
  <si>
    <t>Общеобразовательный цикл</t>
  </si>
  <si>
    <t>Общие учебные дисциплины</t>
  </si>
  <si>
    <t>Предметная область "Русский язык и литература"</t>
  </si>
  <si>
    <t>ОУДБ.01</t>
  </si>
  <si>
    <t>Русский язык</t>
  </si>
  <si>
    <t>АКР</t>
  </si>
  <si>
    <t>ОУДБ.02</t>
  </si>
  <si>
    <t>Литература</t>
  </si>
  <si>
    <t>Предметная область "Иностранные языки"</t>
  </si>
  <si>
    <t>ОУДБ.03</t>
  </si>
  <si>
    <t>Предметная область "Математика и информатика"</t>
  </si>
  <si>
    <t>ОУДБ.04</t>
  </si>
  <si>
    <t>ОУДБ.05</t>
  </si>
  <si>
    <t xml:space="preserve">Информатика </t>
  </si>
  <si>
    <t>Предметная область "Общественно-научные дисциплины"</t>
  </si>
  <si>
    <t>ОУДБ.06</t>
  </si>
  <si>
    <t>ОУДУ.07</t>
  </si>
  <si>
    <t>Обществознание</t>
  </si>
  <si>
    <t>ОУДУ.08</t>
  </si>
  <si>
    <t>География</t>
  </si>
  <si>
    <t>Предметная область "Естественнно-научные дисциплины"</t>
  </si>
  <si>
    <t>ОУДБ.09</t>
  </si>
  <si>
    <t>Физика</t>
  </si>
  <si>
    <t>ОУДБ.10</t>
  </si>
  <si>
    <t>акр</t>
  </si>
  <si>
    <t>ОУДБ.11</t>
  </si>
  <si>
    <t>Биология</t>
  </si>
  <si>
    <t>Предметная область "Физическая культура, экология и основы безопасности жизнедеятельности"</t>
  </si>
  <si>
    <t>ОУДБ.12</t>
  </si>
  <si>
    <t>ОУДБ.13</t>
  </si>
  <si>
    <t>Дополнительные учебные дисциплины</t>
  </si>
  <si>
    <t>ОДУД.15</t>
  </si>
  <si>
    <t>Основы исследовательской и проектной деятельности/ Основы исследовательской деятельности</t>
  </si>
  <si>
    <t>ОДУД.16</t>
  </si>
  <si>
    <t>Экономика</t>
  </si>
  <si>
    <t>ОДУД.17</t>
  </si>
  <si>
    <t>Основы финансовой грамотности</t>
  </si>
  <si>
    <t>индивидуальный проект</t>
  </si>
  <si>
    <t xml:space="preserve">* в том числе подготовка к экзамену </t>
  </si>
  <si>
    <t>АКР - аттестационная контрольная работа (иные формы ПА)</t>
  </si>
  <si>
    <t>ОУДБ.07</t>
  </si>
  <si>
    <t>ОУДБ.08</t>
  </si>
  <si>
    <t>Предметная область "Естественнно- научные дисциплины"</t>
  </si>
  <si>
    <t>ОУДУ.10</t>
  </si>
  <si>
    <t>э</t>
  </si>
  <si>
    <t>ОУДУ.11</t>
  </si>
  <si>
    <t>ОДУД.14</t>
  </si>
  <si>
    <t>Право</t>
  </si>
  <si>
    <t>Страховое дело</t>
  </si>
  <si>
    <t>ОП.15</t>
  </si>
  <si>
    <t>Итого по ФГОС СПО</t>
  </si>
  <si>
    <t>Информационное обеспечение логистических процессов</t>
  </si>
  <si>
    <t>Основы логистической деятельности</t>
  </si>
  <si>
    <t>Моделирование логистических систем</t>
  </si>
  <si>
    <t>Товароведение потребительских товаров</t>
  </si>
  <si>
    <t>Анализи финансово-хозяйственной деятельности</t>
  </si>
  <si>
    <t>Планирование и  организация логистических процессов в закупках и складировании</t>
  </si>
  <si>
    <t>Логистика закупок</t>
  </si>
  <si>
    <t>Складская логистика</t>
  </si>
  <si>
    <t>ПА 01</t>
  </si>
  <si>
    <t>Планирование и  организация логистических процессов в производстве и распределении</t>
  </si>
  <si>
    <t>Производственная логистика</t>
  </si>
  <si>
    <t xml:space="preserve">МДК 02.02 </t>
  </si>
  <si>
    <t>Распределительная логистика</t>
  </si>
  <si>
    <t xml:space="preserve">ПА 02 </t>
  </si>
  <si>
    <t>Планирование и организация логистических процессов в транспортировке и сервисном обслуживании</t>
  </si>
  <si>
    <t>Транспортная логистика</t>
  </si>
  <si>
    <t xml:space="preserve">    1 курс</t>
  </si>
  <si>
    <t xml:space="preserve"> 1с.</t>
  </si>
  <si>
    <t xml:space="preserve"> 2с.</t>
  </si>
  <si>
    <t>1ДЗ / 1Э</t>
  </si>
  <si>
    <t>ЕН.01.</t>
  </si>
  <si>
    <t xml:space="preserve">Математика </t>
  </si>
  <si>
    <t>ЕН 02.</t>
  </si>
  <si>
    <t>8ДЗ / 3Э</t>
  </si>
  <si>
    <t xml:space="preserve">Статистика </t>
  </si>
  <si>
    <r>
      <t>Информационные технологии в профессиональной деятельности</t>
    </r>
    <r>
      <rPr>
        <sz val="11"/>
        <color rgb="FF000000"/>
        <rFont val="Times New Roman"/>
        <family val="1"/>
        <charset val="204"/>
      </rPr>
      <t>/Адаптивные информационные технологии в профессиональной деятельности</t>
    </r>
  </si>
  <si>
    <t>П.00.</t>
  </si>
  <si>
    <t>6ДЗ / 7Э</t>
  </si>
  <si>
    <t>Финансово-экономическое планирование в секторе государственного и муниципального управления и организация исполнения бюджетов бюджетной системы Российской Федерации</t>
  </si>
  <si>
    <t>2ДЗ / 2Э</t>
  </si>
  <si>
    <t>Основы организации и функционирования бюджетной системы Российской Федерации</t>
  </si>
  <si>
    <t>Основы финансового планирования в государственных (муниципальных) учреждениях</t>
  </si>
  <si>
    <t>Кдз, -</t>
  </si>
  <si>
    <t>Финансово-экономический механизм государственных закупок</t>
  </si>
  <si>
    <t>Ведение расчетов с бюджетами бюджетной системы Российской Федерации</t>
  </si>
  <si>
    <t>Организация расчетов с бюджетами бюджетной системы Российской Федерации</t>
  </si>
  <si>
    <t>ПП.02.02</t>
  </si>
  <si>
    <t>ПМ.02.Э</t>
  </si>
  <si>
    <t>консультации</t>
  </si>
  <si>
    <t>СГ.09</t>
  </si>
  <si>
    <t>ОДУД.18</t>
  </si>
  <si>
    <t>Основы игры в шахматы</t>
  </si>
  <si>
    <t>544+32с.р.</t>
  </si>
  <si>
    <t>561+33с.р.</t>
  </si>
  <si>
    <t>629+37 с.р.</t>
  </si>
  <si>
    <t>Экзамен по модулю (6 семестр)</t>
  </si>
  <si>
    <t>ОУДУ.04</t>
  </si>
  <si>
    <t>ОУДУ.05</t>
  </si>
  <si>
    <t>ОУДУ.03</t>
  </si>
  <si>
    <t>Э  (5)</t>
  </si>
  <si>
    <t>Экзамен по модулю (Демонстрационный экзамен)</t>
  </si>
  <si>
    <t>Основы компетенций по специальности</t>
  </si>
  <si>
    <t>В т.ч. в форме практической подготовки</t>
  </si>
  <si>
    <t>Объем образовательной программы в академических часах, по видам учебных занятий</t>
  </si>
  <si>
    <t>Теоретические занятия</t>
  </si>
  <si>
    <t>Лабораторные и практические занятия</t>
  </si>
  <si>
    <t>Курсовая работа / проект</t>
  </si>
  <si>
    <t>Практики</t>
  </si>
  <si>
    <t>Консультации</t>
  </si>
  <si>
    <t>16+1 пр.  (576+36)</t>
  </si>
  <si>
    <t>18+4пр.+2сес.  (648+144+72)</t>
  </si>
  <si>
    <t>512+64с.р.</t>
  </si>
  <si>
    <t>576+72 с.р.</t>
  </si>
  <si>
    <t>нед./часы</t>
  </si>
  <si>
    <t>Итго по ФГОС</t>
  </si>
  <si>
    <t>ОП. 01</t>
  </si>
  <si>
    <t>Экономика и основы анализа финансово-хозяйственной деятельности торговой  организации</t>
  </si>
  <si>
    <t>ОП. 02</t>
  </si>
  <si>
    <t>Прикладные компьютерные программы в профессиональной деятельности</t>
  </si>
  <si>
    <t>ОП. 03</t>
  </si>
  <si>
    <t xml:space="preserve">Эксплуатация торгово- технологического оборудования и охрана труда </t>
  </si>
  <si>
    <t>ОП. 05</t>
  </si>
  <si>
    <t>Основы предпринимательства</t>
  </si>
  <si>
    <t>ОП. 09</t>
  </si>
  <si>
    <t>Товароведение потреебительских товаров</t>
  </si>
  <si>
    <t xml:space="preserve">Организация торгово-сбытовой деятльности на внутреннем и внешнем рынках </t>
  </si>
  <si>
    <t>МДК 01.02</t>
  </si>
  <si>
    <t xml:space="preserve"> Организация и осуществление продаж </t>
  </si>
  <si>
    <t>МДК 01.03</t>
  </si>
  <si>
    <t>Организация и осуществление закупок для государственных , муниципальных и корпоративных нужд</t>
  </si>
  <si>
    <t>Технология проведения маркетинговых исследований</t>
  </si>
  <si>
    <t>МДКн.03.01</t>
  </si>
  <si>
    <t>Технология интернет-маркетинга</t>
  </si>
  <si>
    <t>II курс</t>
  </si>
  <si>
    <t>14+2пр.+1сес.</t>
  </si>
  <si>
    <t>476+28с.р.</t>
  </si>
  <si>
    <t>374+22ср</t>
  </si>
  <si>
    <t>СГ.03</t>
  </si>
  <si>
    <t>Предпринимательская деятельность в сфере туризма и гостиничного бизнеса</t>
  </si>
  <si>
    <t>Правовое и документационное обеспечение в туризме и гостеприимстве</t>
  </si>
  <si>
    <t>Менеджмент в туризме и гостеприимстве</t>
  </si>
  <si>
    <t>Иностранный язык (второй)</t>
  </si>
  <si>
    <t>Основы туристского краеведения</t>
  </si>
  <si>
    <t>Эфективное поведение на рынке труда</t>
  </si>
  <si>
    <t>Организация и контроль текущей деятельности служб предприятий туризма и гостеприимства</t>
  </si>
  <si>
    <t>Соблюдение норм этики делового общения</t>
  </si>
  <si>
    <t>Осуществление расчетов с клиентом за предоставленные услуги туризма и гостеприимства</t>
  </si>
  <si>
    <t xml:space="preserve">МДК 02.03 </t>
  </si>
  <si>
    <t>Маркетинговые технологии в тризме</t>
  </si>
  <si>
    <t>Производственная практика (преддипломна)</t>
  </si>
  <si>
    <t>ГИА.00</t>
  </si>
  <si>
    <t>Государственная итоговая аттестация</t>
  </si>
  <si>
    <t>Итого:</t>
  </si>
  <si>
    <t>Преподаватели гр.31Б</t>
  </si>
  <si>
    <t>Преподаватель 32ТВ</t>
  </si>
  <si>
    <t>Основы безопасности и защита Родины</t>
  </si>
  <si>
    <t>5 cем.</t>
  </si>
  <si>
    <t>13+3пр.+1 сес. (468+108+36)</t>
  </si>
  <si>
    <t>11+2пр.+ 1  сес. + 4 пред.+6 вкр  (396+72+36+144+216)</t>
  </si>
  <si>
    <t>442+26 с.р.</t>
  </si>
  <si>
    <t>Бухгалтерский учет логистических операций</t>
  </si>
  <si>
    <t>ОП.16</t>
  </si>
  <si>
    <t>ОП.17</t>
  </si>
  <si>
    <t>Логистика сервисного обслуживания</t>
  </si>
  <si>
    <t>ПП 03</t>
  </si>
  <si>
    <t>Планирование и оценка эффективности работы логистических систем, контроль логистических операций</t>
  </si>
  <si>
    <t>Основы планирования логистических операций</t>
  </si>
  <si>
    <t>Оценка эффективности и контроль логистических систем</t>
  </si>
  <si>
    <t>16+1нед. сесия  (576+36)</t>
  </si>
  <si>
    <t>20+3пр.+1 сес. (720+108+36)</t>
  </si>
  <si>
    <t>КЭ</t>
  </si>
  <si>
    <t>1Э/1ДЗ</t>
  </si>
  <si>
    <t>1Э/1ДЗ/1КДЗ</t>
  </si>
  <si>
    <t>2Э/1ДЗ/1КДЗ</t>
  </si>
  <si>
    <t>Всего по образовательной программе</t>
  </si>
  <si>
    <t>Наименование Дисциплин, МДК, циклов и модулей</t>
  </si>
  <si>
    <t xml:space="preserve">Распределение обязательной программы по курсам и семестрам </t>
  </si>
  <si>
    <t>14-17н</t>
  </si>
  <si>
    <t>12-23н</t>
  </si>
  <si>
    <t>з</t>
  </si>
  <si>
    <t>кдз</t>
  </si>
  <si>
    <t xml:space="preserve"> Процессы приготовления, подготовки к реализации кулинарных полуфабрикатов</t>
  </si>
  <si>
    <t>16,5+0,5 сес.  (594+18)</t>
  </si>
  <si>
    <t>18,5+4пр.+1,5сес.</t>
  </si>
  <si>
    <t>3ДЗ/3Э</t>
  </si>
  <si>
    <t>2ДЗ/4Э</t>
  </si>
  <si>
    <t>Освоение долности служащего Ассистент экскурсовода (гида)*</t>
  </si>
  <si>
    <t>2ДЗ/1Э</t>
  </si>
  <si>
    <t>В т.ч. в форме практ. Подготовки</t>
  </si>
  <si>
    <t>17 (612)</t>
  </si>
  <si>
    <t>19+4пр.+1 сес.  (684+144+1)</t>
  </si>
  <si>
    <t>544+68с.р.</t>
  </si>
  <si>
    <t>608+76 с.р.</t>
  </si>
  <si>
    <t xml:space="preserve">Экономика страховой организации </t>
  </si>
  <si>
    <t>Правовое и документационное обеспечение управления страховой организации</t>
  </si>
  <si>
    <t>Математические и статистические методы в страховании</t>
  </si>
  <si>
    <t>Заключение и сопровождение договоров страхования</t>
  </si>
  <si>
    <t>Оформление договоров страхования</t>
  </si>
  <si>
    <t>Сопровождение и учет договоров страхования</t>
  </si>
  <si>
    <t>ПМ.01.ЭК</t>
  </si>
  <si>
    <t>Изучение страхового рынка и организации продаж страховых продуктов</t>
  </si>
  <si>
    <t>Маркетинг страховых продуктов</t>
  </si>
  <si>
    <t>Организация продаж страховых продуктов</t>
  </si>
  <si>
    <t>Оказание информационно-консультационных услуг при реализации страховых продуктов</t>
  </si>
  <si>
    <t>Техника коммуникации при оказании информационно-консультационных услуг</t>
  </si>
  <si>
    <t>Правовое сопровождение обслуживания получателей страховых услуг</t>
  </si>
  <si>
    <t>ПМ.03.ЭК</t>
  </si>
  <si>
    <t>Предоставление гостиничных услуг</t>
  </si>
  <si>
    <t>Организация деятельности службы управления номерного фонда и дополнительных услуг</t>
  </si>
  <si>
    <t>17 недель</t>
  </si>
  <si>
    <t>16 нед-23 нед.</t>
  </si>
  <si>
    <t>544+68</t>
  </si>
  <si>
    <t>512+64</t>
  </si>
  <si>
    <t>1Э/5ДЗ/</t>
  </si>
  <si>
    <t>ОП 11</t>
  </si>
  <si>
    <t>Маркетинг в туризме и гостеприимстве</t>
  </si>
  <si>
    <t xml:space="preserve">ПМ 01 </t>
  </si>
  <si>
    <t>5ДЗ/1Э</t>
  </si>
  <si>
    <t>Координация работы служб предприятий туризма и гостеприимства</t>
  </si>
  <si>
    <t>ПМн 02 В</t>
  </si>
  <si>
    <t>МДКн 02.02 В</t>
  </si>
  <si>
    <t>Освоение должности служащего Горничная</t>
  </si>
  <si>
    <t>Организация и контроль деятельности сотрудников  службы номерного фонда: Горничная</t>
  </si>
  <si>
    <t>Иностранный язык в работе сотрудников номерного фонда</t>
  </si>
  <si>
    <t>6 недель</t>
  </si>
  <si>
    <t>итого по семестрам</t>
  </si>
  <si>
    <t>17+6 пр.+1 сес.  (612+144+36)</t>
  </si>
  <si>
    <t xml:space="preserve">Правовые основы профессиональной деятельности </t>
  </si>
  <si>
    <t>Информационные и коммуникационные технологии</t>
  </si>
  <si>
    <t>Русский язык в профессиональной деятельности</t>
  </si>
  <si>
    <t>Компьютерная обработка документов</t>
  </si>
  <si>
    <t>Осуществление организационного и документационного обеспечения деятельности организации</t>
  </si>
  <si>
    <t>МДК 01.04</t>
  </si>
  <si>
    <t>Документационное обеспечение кадровой службы</t>
  </si>
  <si>
    <t>Организация архивной работы по документам организаций различных форм собственности</t>
  </si>
  <si>
    <t>Организация и нормативно-правовые основы архивного дела</t>
  </si>
  <si>
    <t xml:space="preserve">Государственные, муниципальные архивы и архивы организаций </t>
  </si>
  <si>
    <t>Освоение видов работ по одной или нескольким профессиям рабочих, должностям служащих</t>
  </si>
  <si>
    <t>Делопроизводитель</t>
  </si>
  <si>
    <t>Наименование Дисциплин, МДК, Циклов и модулей</t>
  </si>
  <si>
    <t>Вид ПА</t>
  </si>
  <si>
    <t>Все го</t>
  </si>
  <si>
    <t>4 курс</t>
  </si>
  <si>
    <t xml:space="preserve"> Дисциплины и МДК</t>
  </si>
  <si>
    <t xml:space="preserve"> ПА                       </t>
  </si>
  <si>
    <t>11-16н.</t>
  </si>
  <si>
    <t>10-13н.</t>
  </si>
  <si>
    <t>в т.ч. лаб. и практ. занятия</t>
  </si>
  <si>
    <t>в т ч КР</t>
  </si>
  <si>
    <t>4дз/Э</t>
  </si>
  <si>
    <t>Э(8)</t>
  </si>
  <si>
    <t xml:space="preserve">7 дз  /  5 Э                                               </t>
  </si>
  <si>
    <t>Организация обслуживания</t>
  </si>
  <si>
    <t>Э (8)</t>
  </si>
  <si>
    <t>Правовые основы профессиональной деятельности</t>
  </si>
  <si>
    <t>Бережливое производство</t>
  </si>
  <si>
    <t xml:space="preserve">14дз / 10э        </t>
  </si>
  <si>
    <t>Организация и ведение процессов приготовления, оформления и подготовки к реализации холодных и горячих десертов, напитков сложного ассортимента с учетом потребностей различных категорий потребителей, видов и форм обслуживания</t>
  </si>
  <si>
    <t>ПМ. 04. Э</t>
  </si>
  <si>
    <t>Организация и ведение процессов приготовления, оформления и подготовки к реализации хлебобулочных, мучных кондитерских изделий сложного ассортимента с учетом потребностей различных категорий потребителей, видов и форм обслуживания</t>
  </si>
  <si>
    <t>ПМ. 05. Э</t>
  </si>
  <si>
    <t>Э (7)</t>
  </si>
  <si>
    <t>ПМ 06</t>
  </si>
  <si>
    <t>Организация и контроль текущей деятельности подчиненного персонала</t>
  </si>
  <si>
    <t xml:space="preserve"> 1 / 1</t>
  </si>
  <si>
    <t>МДК.06.01</t>
  </si>
  <si>
    <t>Оперативное управление текущей деятельностью подчиненного персонала</t>
  </si>
  <si>
    <t>ПП. 06</t>
  </si>
  <si>
    <t>Ценообразование в торговой деятельности</t>
  </si>
  <si>
    <t xml:space="preserve">Государственное профессиональное образовательное учреждение  </t>
  </si>
  <si>
    <t>Ярославской области</t>
  </si>
  <si>
    <t>Ярославский торгово-экономический колледж</t>
  </si>
  <si>
    <t>УЧЕБНЫЙ ПЛАН</t>
  </si>
  <si>
    <t>УТВЕРЖДАЮ</t>
  </si>
  <si>
    <t xml:space="preserve">ПО СПЕЦИАЛЬНОСТИ 43.02.16 Туризм и гостеприимство </t>
  </si>
  <si>
    <t>директор                                       ГПОУ ЯО Ярославского торгово-экономического колледжа</t>
  </si>
  <si>
    <t>Направленность: Предоставление туроператорских и турагентских услуг</t>
  </si>
  <si>
    <t>Н.В.Костерина</t>
  </si>
  <si>
    <t>квалификация: специалист по туризму и гостеприимству</t>
  </si>
  <si>
    <t>_______ ___________ 2024 г.</t>
  </si>
  <si>
    <t>нормативный срок освоения (на базе среднего общего образования) - 1 год 10 месяцев</t>
  </si>
  <si>
    <t>11+2пр.+ 1 сес.             4 пред.+6 вкр</t>
  </si>
  <si>
    <t>зачёты</t>
  </si>
  <si>
    <t>Государственная итоговая аттестация
1.1. Демонсирационный экзамен
1.2. Защита дипломного проекта (работы)</t>
  </si>
  <si>
    <t>дисциплин и МДК</t>
  </si>
  <si>
    <t>учебной практики</t>
  </si>
  <si>
    <t>производст. практики / преддипл. практика</t>
  </si>
  <si>
    <t>72/ 144</t>
  </si>
  <si>
    <t>экзаменов</t>
  </si>
  <si>
    <t>дифф. зачетов</t>
  </si>
  <si>
    <t>*Приказ Минобрнауки России от 02.07.2013 №513 «Об утверждении Перечня профессий рабочих, должностей служащих, по которым осуществляется профессиональное обучение» в (ред. от 01.06.2021)</t>
  </si>
  <si>
    <t>**АКР - аттестационная контрольная работа (иные формы ПА)</t>
  </si>
  <si>
    <t>итого за год</t>
  </si>
  <si>
    <t>ОУД</t>
  </si>
  <si>
    <t>ИТОГО по ОП</t>
  </si>
  <si>
    <t>36/ 144</t>
  </si>
  <si>
    <t>16+1 сес. (576+36)</t>
  </si>
  <si>
    <t>23+1 сес. (828+36)</t>
  </si>
  <si>
    <t>560+16 с.р.</t>
  </si>
  <si>
    <t>805+23 с.р.</t>
  </si>
  <si>
    <t>Итого за год</t>
  </si>
  <si>
    <t>Организация деятельности службы приема, размещения и бронирования гостиницы</t>
  </si>
  <si>
    <t>Организация деятельности департамента маркетинга и рекламы</t>
  </si>
  <si>
    <t>3 с.</t>
  </si>
  <si>
    <t>4 с.</t>
  </si>
  <si>
    <t>16 недель</t>
  </si>
  <si>
    <t>12 недель</t>
  </si>
  <si>
    <t>384+48</t>
  </si>
  <si>
    <t>СГ 03</t>
  </si>
  <si>
    <t>Международный этикет</t>
  </si>
  <si>
    <t>ОП 02</t>
  </si>
  <si>
    <t>ОП 03</t>
  </si>
  <si>
    <t>Правовое и документационное обеспечение в сфере туризма и гостиничного бизнеса</t>
  </si>
  <si>
    <t>ОП 04</t>
  </si>
  <si>
    <t>ОП 07</t>
  </si>
  <si>
    <t>ОП 09</t>
  </si>
  <si>
    <t>Оранизация обслуживания на предприятиях общественного питания</t>
  </si>
  <si>
    <t>Требования к зданиям и инженерным системам гостиничного предприятия</t>
  </si>
  <si>
    <t>ОП 12</t>
  </si>
  <si>
    <t>Эффективное поведение ан рынке труда</t>
  </si>
  <si>
    <t>МДКн 02.01 В</t>
  </si>
  <si>
    <t>МДКн 02.03 В</t>
  </si>
  <si>
    <t>МДКн 02.04 В</t>
  </si>
  <si>
    <t>Иностранный язык в организации предоставления гостиничных услуг</t>
  </si>
  <si>
    <t>УП 02</t>
  </si>
  <si>
    <t>итого по ФГОС</t>
  </si>
  <si>
    <t>Государственная итоговая аттестация - 216 ч (6 недель)
1.1. Демонсирационный экзамен
1.2. Защита дипломного проекта (работы)</t>
  </si>
  <si>
    <t>производственной практики</t>
  </si>
  <si>
    <t>14+2пр.+1сес. (504+72+36)</t>
  </si>
  <si>
    <t>14+3пр.+ 1 сес+6 вкр (504+108+36+216)</t>
  </si>
  <si>
    <t>448+56 с.р.</t>
  </si>
  <si>
    <t>ОП. 04</t>
  </si>
  <si>
    <t>Автоматизация торгово-технологических процессов.</t>
  </si>
  <si>
    <t>ОП. 06</t>
  </si>
  <si>
    <t>ОП. 07</t>
  </si>
  <si>
    <t>Организаци и осуществление выставочной деятельности</t>
  </si>
  <si>
    <t>ОП. 08</t>
  </si>
  <si>
    <t>ОП. 10</t>
  </si>
  <si>
    <t>ОП. 11</t>
  </si>
  <si>
    <t>ОП. 12</t>
  </si>
  <si>
    <t>ОП. 13</t>
  </si>
  <si>
    <t>Документационное обеспечкние управления</t>
  </si>
  <si>
    <t>ОП. 14</t>
  </si>
  <si>
    <t>ПМ 01</t>
  </si>
  <si>
    <t>Организация и осуществление торговой деятельности</t>
  </si>
  <si>
    <t>Направленность коммерция</t>
  </si>
  <si>
    <t>Направленность «Коммерция и осуществление интернет-маркетинга»</t>
  </si>
  <si>
    <t>ПМн 02</t>
  </si>
  <si>
    <t>Организация и осуществление предпринимательской деятельности в сфере торговли</t>
  </si>
  <si>
    <t>Ценообразование в торгвой деятельности</t>
  </si>
  <si>
    <t>Бизнес-планирование и финансовое моделирование предпринимательской единицы</t>
  </si>
  <si>
    <t>ПМн.03</t>
  </si>
  <si>
    <t xml:space="preserve">Организация и осуществление интернет-маркетинга </t>
  </si>
  <si>
    <t>ППн. 03</t>
  </si>
  <si>
    <t xml:space="preserve">      </t>
  </si>
  <si>
    <t>итого за семестр</t>
  </si>
  <si>
    <t>14+2пр.+1сес.(504+72+36)</t>
  </si>
  <si>
    <t>12+5пр.+ 1 сес+6 вкр (432+180+36+216)</t>
  </si>
  <si>
    <t>384+48 с.р.</t>
  </si>
  <si>
    <t>Основы бухгалтерского учета, налогообложения и аудита страховой организации</t>
  </si>
  <si>
    <t xml:space="preserve">Психология и этика профессиональной деятельности </t>
  </si>
  <si>
    <t xml:space="preserve">Эффективное поведение на рынке труда </t>
  </si>
  <si>
    <t>МДК 02.03</t>
  </si>
  <si>
    <t>Анализ продаж страховых продуктов</t>
  </si>
  <si>
    <t>ПМ.02.ЭК</t>
  </si>
  <si>
    <t>Документальное оформление и сопровождение страховых случаев</t>
  </si>
  <si>
    <t>МДК 04.01</t>
  </si>
  <si>
    <t>Правовое регулирование страховых случаев</t>
  </si>
  <si>
    <t>МДК 04.02</t>
  </si>
  <si>
    <t>Оформление и сопровождение страховых случаев</t>
  </si>
  <si>
    <t>ПМ.04.ЭК</t>
  </si>
  <si>
    <t>Наименование направленности</t>
  </si>
  <si>
    <r>
      <t>Страхование иное, чем страхование жизни  (по выбору)</t>
    </r>
    <r>
      <rPr>
        <b/>
        <vertAlign val="superscript"/>
        <sz val="10"/>
        <color rgb="FF000000"/>
        <rFont val="Times New Roman"/>
        <family val="1"/>
        <charset val="204"/>
      </rPr>
      <t>*</t>
    </r>
  </si>
  <si>
    <t>МДК 05.01</t>
  </si>
  <si>
    <t>Предоставление услуг по страхованию иному, чем страхование жизни</t>
  </si>
  <si>
    <t>ПП.05</t>
  </si>
  <si>
    <t>ПМ.05.ЭК</t>
  </si>
  <si>
    <t>Итоговая государственная аттестация</t>
  </si>
  <si>
    <t>Итого за 2 курс</t>
  </si>
  <si>
    <t>Управление бизнес-процессами предприятий индустрии размещения</t>
  </si>
  <si>
    <t>итого часов</t>
  </si>
  <si>
    <t>2. План учучебного процесса</t>
  </si>
  <si>
    <t>Наименование учебных циклов, дисциплин, профессиональных модулей, МДК, практик</t>
  </si>
  <si>
    <t>Формы промежетучной аттестации (семестр)</t>
  </si>
  <si>
    <t>Объем учебной работы обучающихся (в ак. часах)</t>
  </si>
  <si>
    <t>Распределение общего объема учебной работы обучающихся по курсам и семестрам (в ак. часах)</t>
  </si>
  <si>
    <t>экзамен</t>
  </si>
  <si>
    <t>дифференцированный зачет</t>
  </si>
  <si>
    <t>зачет</t>
  </si>
  <si>
    <t xml:space="preserve">курсовая работа </t>
  </si>
  <si>
    <t>другие</t>
  </si>
  <si>
    <t>Общий объём учебной работы</t>
  </si>
  <si>
    <t>Самостоятоятельная работа  (СР +ИП)</t>
  </si>
  <si>
    <t>1 курс</t>
  </si>
  <si>
    <t>в том числе по видам учебных занятий</t>
  </si>
  <si>
    <t>1 сем. 17 нед.</t>
  </si>
  <si>
    <t>2 сем. 24 нед</t>
  </si>
  <si>
    <t>3 сем.  17 нед= 147+2пр+1сес.</t>
  </si>
  <si>
    <t>4 сем.  24 нед=14+9пр+1сес</t>
  </si>
  <si>
    <t>5 сем.    17 нед=14+2пр=1 сес</t>
  </si>
  <si>
    <t>6 сем.  25 нед.=12+12пр+1сес</t>
  </si>
  <si>
    <t>7 сем.   17 нед=14+2пр+1сес</t>
  </si>
  <si>
    <t>8 сем.   18 нед.=9+8пр+1сес+6гиа</t>
  </si>
  <si>
    <t>уроки, лекции, семинары</t>
  </si>
  <si>
    <t>ЛПЗ</t>
  </si>
  <si>
    <t xml:space="preserve">курсовые работы </t>
  </si>
  <si>
    <t>Итого часов в неделю (с учетом всех видов учебных работ обучающихся</t>
  </si>
  <si>
    <t>Обший объем по образовательной программе</t>
  </si>
  <si>
    <t>0/4</t>
  </si>
  <si>
    <t>1/0</t>
  </si>
  <si>
    <t>БОУП</t>
  </si>
  <si>
    <t>БОУП.01</t>
  </si>
  <si>
    <t>1к</t>
  </si>
  <si>
    <t>БОУП.02</t>
  </si>
  <si>
    <t>БОУП.03</t>
  </si>
  <si>
    <t xml:space="preserve">Иностранный язык </t>
  </si>
  <si>
    <t>БОУП.04</t>
  </si>
  <si>
    <t>БОУП.05</t>
  </si>
  <si>
    <t>БОУП.06</t>
  </si>
  <si>
    <t>Астрономия</t>
  </si>
  <si>
    <t>БОУП.07</t>
  </si>
  <si>
    <t xml:space="preserve">Физическая культура </t>
  </si>
  <si>
    <t>БОУП.08</t>
  </si>
  <si>
    <t>Основы безопасности жизнедеятельности</t>
  </si>
  <si>
    <t>БОУП.09</t>
  </si>
  <si>
    <t>Родной язык</t>
  </si>
  <si>
    <t>УПВ</t>
  </si>
  <si>
    <t>Учебные предметы по выбору</t>
  </si>
  <si>
    <t>УПВ.01</t>
  </si>
  <si>
    <t>УПВ.02</t>
  </si>
  <si>
    <t>Информатика</t>
  </si>
  <si>
    <t>ДУП</t>
  </si>
  <si>
    <t>Дополнительные учебные предметы</t>
  </si>
  <si>
    <t>ДУП.01</t>
  </si>
  <si>
    <t>Введение в специальность</t>
  </si>
  <si>
    <t>ДУП.01.1</t>
  </si>
  <si>
    <t>Основы проектной и исследовательской деятельности</t>
  </si>
  <si>
    <t>ДУП.01.2</t>
  </si>
  <si>
    <t>Основы географии</t>
  </si>
  <si>
    <t>ДУП.01.3</t>
  </si>
  <si>
    <t>Основы права</t>
  </si>
  <si>
    <t>ДУП.01.4</t>
  </si>
  <si>
    <t>Основы обществознания</t>
  </si>
  <si>
    <t>ДУП.01.5</t>
  </si>
  <si>
    <t>Основы гостеприимства</t>
  </si>
  <si>
    <t>ИП</t>
  </si>
  <si>
    <t>Индивидуальный проект (предметом не является и реализуется в рамках времени, отведенного на изучения предмета)</t>
  </si>
  <si>
    <t>Обязательная часть учебных циклов ППССЗ</t>
  </si>
  <si>
    <t>Общий гуманитарный и социально-экономический учебный  цикл</t>
  </si>
  <si>
    <t xml:space="preserve">Иностранный язык в профессиональной деятельности </t>
  </si>
  <si>
    <t>4,6,8</t>
  </si>
  <si>
    <t>3,5,7</t>
  </si>
  <si>
    <t>ОГСЭ 07</t>
  </si>
  <si>
    <t>Информатика и информационные технологии в профессиональной деятельности</t>
  </si>
  <si>
    <t>Общепрофессиональный учебный цикл</t>
  </si>
  <si>
    <t>Менеджмент и управление персоналом в гостиничном деле</t>
  </si>
  <si>
    <t>Основы маркетинга гостиничных услуг</t>
  </si>
  <si>
    <t>Правовое и документационное обеспечение профессиональной деятельности</t>
  </si>
  <si>
    <t>Экономика и бухгалтерский учет гостиничного предприятия</t>
  </si>
  <si>
    <t xml:space="preserve">Предпринимательская деятельность в сфере гостиничного бизнеса </t>
  </si>
  <si>
    <t>Основы туристской деятельности</t>
  </si>
  <si>
    <t>Основы анимационной деятельности</t>
  </si>
  <si>
    <t>Профессиональный учебный цикл</t>
  </si>
  <si>
    <t>Организация и контроль текущей деятельности сотрудников службы приема и размещения</t>
  </si>
  <si>
    <t>Иностранный язык в сфере профессиональной коммуникации для службы приема и размещения</t>
  </si>
  <si>
    <t>Производственная практика (практика по профилю специальности)</t>
  </si>
  <si>
    <t>Организация и контроль текущей деятельности сотрудников службы питания</t>
  </si>
  <si>
    <t>Иностранный язык в сфере профессиональной коммуникации для службы питания</t>
  </si>
  <si>
    <t>Организация и контроль текущей деятельности сотрудников службы обслуживания и эксплуатации номерного фонда</t>
  </si>
  <si>
    <t>Иностранный язык в сфере профессиональной коммуникации для службы обслуживания и эксплуатации номерного фонда</t>
  </si>
  <si>
    <t>Организация и контроль текущей деятельности сотрудников службы бронирования и продаж</t>
  </si>
  <si>
    <t>Иностранный язык в сфере профессиональной коммуникации для  бронирования и продаж</t>
  </si>
  <si>
    <t>Выполнение работ по одной или нескольким профессиям рабочих, должностям служащих</t>
  </si>
  <si>
    <t>Организация и выполнение работ по профессии 25627 "Портье"</t>
  </si>
  <si>
    <t>Иностранный язык в работе портье</t>
  </si>
  <si>
    <t>УП.05</t>
  </si>
  <si>
    <t xml:space="preserve">Учебная практика </t>
  </si>
  <si>
    <t>ПМ.05.Э</t>
  </si>
  <si>
    <t>Квалификационный экзамен</t>
  </si>
  <si>
    <t>ПМ.06</t>
  </si>
  <si>
    <t>Администрирование отеля по стандартам ВСР</t>
  </si>
  <si>
    <t>Основы компетеции "Гостиничное дело"</t>
  </si>
  <si>
    <t>МДК.06.02</t>
  </si>
  <si>
    <t>Решение ситуаций на иностранном языке</t>
  </si>
  <si>
    <t>УП.06</t>
  </si>
  <si>
    <t>ПП.06</t>
  </si>
  <si>
    <t>ПМ.06.Э</t>
  </si>
  <si>
    <t>ПДП.00</t>
  </si>
  <si>
    <t>Производственная практика (преддипломная)</t>
  </si>
  <si>
    <t>ГИА.01</t>
  </si>
  <si>
    <t>Подготовка  к демонстрационному экзамену</t>
  </si>
  <si>
    <t>Проведение демонстрационного экзамена</t>
  </si>
  <si>
    <t>ГИА.02</t>
  </si>
  <si>
    <t xml:space="preserve">Подготовка к защита выпускной квалификационной работы                                                                                                                                                                                                             </t>
  </si>
  <si>
    <t xml:space="preserve">Защита выпускной квалификационной работы                                                                                                                                                                                                             </t>
  </si>
  <si>
    <t>Общий объем учебной работы обучающихся по курсам (в ак. ч.)</t>
  </si>
  <si>
    <t>Общий объем учебной работы обучающихся по семестрам (в ак. ч.)</t>
  </si>
  <si>
    <t>Объем учебной работы обучающихся  неделю     (в ак. ч.)</t>
  </si>
  <si>
    <t>Объем учебной работы обуч. по дисципнам и МДК, включая консультации  (в ак. ч.)</t>
  </si>
  <si>
    <t>Промежуточная аттестация (в ак. ч.)</t>
  </si>
  <si>
    <t>Самостоятельная работа (в ак. ч.)</t>
  </si>
  <si>
    <t>Учебная практика (в ак. ч.)</t>
  </si>
  <si>
    <t>Производственная практика (в ак. ч.)</t>
  </si>
  <si>
    <t>Преддипломная практика (в ак. ч.)</t>
  </si>
  <si>
    <t>Государственная итоговапя аттестация (в ак. ч.)</t>
  </si>
  <si>
    <t>Количество экзаменов, включая экзамены по модулю и квалификационный экзамен</t>
  </si>
  <si>
    <t>Количество дифференцированных зачетов</t>
  </si>
  <si>
    <t>Количество зачетов</t>
  </si>
  <si>
    <t>2.1. План учебного процесса</t>
  </si>
  <si>
    <t>Формы промежуточной аттестации (семестр)</t>
  </si>
  <si>
    <t>Объем образовательной программы в часах</t>
  </si>
  <si>
    <t>Распределение</t>
  </si>
  <si>
    <t>1 семестр</t>
  </si>
  <si>
    <t>2 семестр</t>
  </si>
  <si>
    <t>3 семестр</t>
  </si>
  <si>
    <t>4 семестр</t>
  </si>
  <si>
    <t>5 семестр</t>
  </si>
  <si>
    <t>6 семестр</t>
  </si>
  <si>
    <t>7 семестр</t>
  </si>
  <si>
    <t>8 семестр</t>
  </si>
  <si>
    <t>Обучение по дисциплинам и МДК</t>
  </si>
  <si>
    <t>IV курс</t>
  </si>
  <si>
    <t>в т.ч.</t>
  </si>
  <si>
    <t>Занятия на уроках</t>
  </si>
  <si>
    <t>Курсовые работы (проекты)</t>
  </si>
  <si>
    <t>17 нед</t>
  </si>
  <si>
    <t>в т.ч. лабораторные и практические занятия</t>
  </si>
  <si>
    <t>самостоятельная работа</t>
  </si>
  <si>
    <t>22,5/0/1,5 нед</t>
  </si>
  <si>
    <t>12/5/0 нед</t>
  </si>
  <si>
    <t>18,5/5/1,5 нед</t>
  </si>
  <si>
    <t>12/4/1 нед</t>
  </si>
  <si>
    <t>17/6/1 нед</t>
  </si>
  <si>
    <t>11/5/1 нед</t>
  </si>
  <si>
    <t>11/6/1/6 нед</t>
  </si>
  <si>
    <t>ОУД.00</t>
  </si>
  <si>
    <t>Русский язык, родной язык</t>
  </si>
  <si>
    <t>Литература, родная литература</t>
  </si>
  <si>
    <t>Индивидуальный учебный проект</t>
  </si>
  <si>
    <t>Учебные дисциплины по выбору из обязательныйх предметных областей</t>
  </si>
  <si>
    <t>ОУДП.09</t>
  </si>
  <si>
    <t>ОУДП.10</t>
  </si>
  <si>
    <t>ОУДП.11</t>
  </si>
  <si>
    <t>УД.00</t>
  </si>
  <si>
    <t>Дополнительные учебные дисциплины по выбору</t>
  </si>
  <si>
    <t>УД.01</t>
  </si>
  <si>
    <t>Естествознание</t>
  </si>
  <si>
    <t>Общегуманитарный и социально-экономический цикл</t>
  </si>
  <si>
    <t>Предпринимательская деятельность в сфере гостиничного бизнеса</t>
  </si>
  <si>
    <t>Сервисная деятельность</t>
  </si>
  <si>
    <t>Организация туристической индустрии</t>
  </si>
  <si>
    <t>Планирование профессиональной карьеры</t>
  </si>
  <si>
    <t>Промежуточная аттестация по профессиональному модулю</t>
  </si>
  <si>
    <t>Технология приготовления ресторанной продукции</t>
  </si>
  <si>
    <t>Иностранный язык в сфере профессиональной коммуникации для службы бронирования и продаж</t>
  </si>
  <si>
    <t>Выполнение работ по одной или нескольким профессиям рабочих, должностям служащих (11695 горничная, 25627 портье)</t>
  </si>
  <si>
    <t>Выполнение работ по профессии горничная</t>
  </si>
  <si>
    <t>Выполнение работ по профессии портье</t>
  </si>
  <si>
    <t>Обучение по дисциплинам и междисциплинарным курсам</t>
  </si>
  <si>
    <t xml:space="preserve">Промежуточная аттестация </t>
  </si>
  <si>
    <t>Защита выпусной квалификационной работы (дипломной работы, дипломного проекта)</t>
  </si>
  <si>
    <t>Объем образовательной программы</t>
  </si>
  <si>
    <t>360 (10 нед)</t>
  </si>
  <si>
    <t>756 (21 нед)</t>
  </si>
  <si>
    <t>дисциплины и МДК</t>
  </si>
  <si>
    <t>зачетов</t>
  </si>
  <si>
    <t>16+1 сес.  (576+36)</t>
  </si>
  <si>
    <t>20+3пр.+1 сес.</t>
  </si>
  <si>
    <t>12+4пр.+1сес.</t>
  </si>
  <si>
    <t>12+5пр.+ 1 сес.+6 вкр</t>
  </si>
  <si>
    <t>560+16с.р.</t>
  </si>
  <si>
    <t>640+80с.р.</t>
  </si>
  <si>
    <t>384+48с.р.</t>
  </si>
  <si>
    <t>Психология делового общения</t>
  </si>
  <si>
    <t>Основы бухгалтерского учета</t>
  </si>
  <si>
    <t>Основы внутреннего контроля</t>
  </si>
  <si>
    <t>Основы управленческого учета</t>
  </si>
  <si>
    <t>Бухгалтерский учет с применением цифровых технологий</t>
  </si>
  <si>
    <t>Бухгалтерский учёт в бюджетных учреждениях</t>
  </si>
  <si>
    <t>Ведение бухгалтерского и налогового учета</t>
  </si>
  <si>
    <t>Практические основы бухгалтерского учета активов организации и источников их формирования</t>
  </si>
  <si>
    <t>Составление и использование бухгалтерской (финансовой) и налоговой отчетности экономического субъекта</t>
  </si>
  <si>
    <t>Бухгалтерская технология проведения и оформления инвентаризации</t>
  </si>
  <si>
    <t>Технология составления бухгалтерской отчетности</t>
  </si>
  <si>
    <t>МДК 02.02.01</t>
  </si>
  <si>
    <t>Выполнение работ по  должности служащиего</t>
  </si>
  <si>
    <t>Кассир</t>
  </si>
  <si>
    <t>Итого во взаимодействии с преподавателем</t>
  </si>
  <si>
    <t>IIIкурс</t>
  </si>
  <si>
    <t>16 нед+1 сес. (576+36)</t>
  </si>
  <si>
    <t>23 нед.+1сес.  (828+35)</t>
  </si>
  <si>
    <t>11+6пр.+ 1 сес+6 вкр (396+216+36+216)</t>
  </si>
  <si>
    <t>352+44 с.р.</t>
  </si>
  <si>
    <t>Конфликтология</t>
  </si>
  <si>
    <t xml:space="preserve">Экономика организации </t>
  </si>
  <si>
    <t>Профессиональная этика и основы делового общения</t>
  </si>
  <si>
    <t>Управление персоналом</t>
  </si>
  <si>
    <t>Организация работы с электронными документами</t>
  </si>
  <si>
    <t>Организация секретарского обслуживания</t>
  </si>
  <si>
    <t xml:space="preserve">ПА.01 </t>
  </si>
  <si>
    <t>Методика и практика архивоведения</t>
  </si>
  <si>
    <t>МДК 02.04</t>
  </si>
  <si>
    <t>Обеспечение сохранности  документов</t>
  </si>
  <si>
    <t xml:space="preserve">Государственная итоговая аттестация </t>
  </si>
  <si>
    <t>ДЭ,  ВПР</t>
  </si>
  <si>
    <t>5610+16 с.р.</t>
  </si>
  <si>
    <t>16 нед.+1 нед. сессия (576+36)</t>
  </si>
  <si>
    <t>23 нед. + 1 нед.  сессия (828+36)</t>
  </si>
  <si>
    <t>560+16</t>
  </si>
  <si>
    <t>805+23</t>
  </si>
  <si>
    <t>ОО.00</t>
  </si>
  <si>
    <t>Основы компетенции "Управление складированием"</t>
  </si>
  <si>
    <t>Приказ Минобрнауки России от 02.07.2013 №513 «Об утверждении Перечня профессий рабочих, должностей служащих, по которым осуществляется профессиональное обучение» в (ред. от 01.06.2021)</t>
  </si>
  <si>
    <t>Форма промежуточной аттестации</t>
  </si>
  <si>
    <t>16 н.</t>
  </si>
  <si>
    <t>23 н.</t>
  </si>
  <si>
    <t>дз/Э</t>
  </si>
  <si>
    <t xml:space="preserve">10 дз  / 2 Э                                               </t>
  </si>
  <si>
    <t>Организация и ведение процессов приготовления, оформления и подготовки к реализации горячих блюд, кулинарных изделий, закусок сложного ассортимента с учетом потребностей различных категорий потребителей, видов и форм обслуживания</t>
  </si>
  <si>
    <t>Организация и ведение процессов приготовления, оформления и подготовки к реализации холодных блюд, кулинарных изделий, закусок сложного ассортимента с учетом потребностей различных категорий потребителей, видов и форм обслуживания</t>
  </si>
  <si>
    <t>кэ</t>
  </si>
  <si>
    <t>ПДП Преддипломная практика</t>
  </si>
  <si>
    <t xml:space="preserve"> ИТОГО по ФГОС СПО</t>
  </si>
  <si>
    <t>УП</t>
  </si>
  <si>
    <t>ПП</t>
  </si>
  <si>
    <t xml:space="preserve">                                                      ВСЕГО  по ОПОП</t>
  </si>
  <si>
    <t>5 /2пм 1 и 7</t>
  </si>
  <si>
    <t>4 /2пм  2 и 3</t>
  </si>
  <si>
    <t>2 /2пм  4 и 5</t>
  </si>
  <si>
    <t>3 /1пм  6</t>
  </si>
  <si>
    <t>иптого за год</t>
  </si>
  <si>
    <t>16н.(576= 512+64))</t>
  </si>
  <si>
    <t>21н.(756=672+84)</t>
  </si>
  <si>
    <t>12н. (432=384+48)</t>
  </si>
  <si>
    <t>8н.  (288=256+32)</t>
  </si>
  <si>
    <t>Участие в управлении финансами организаций и осуществление финансовых операций</t>
  </si>
  <si>
    <t>202/214</t>
  </si>
  <si>
    <t>Участие в организации и осуществлении финансового  контроля</t>
  </si>
  <si>
    <t>92/104</t>
  </si>
  <si>
    <t>Х</t>
  </si>
  <si>
    <t xml:space="preserve"> ВСЕГО                                            </t>
  </si>
  <si>
    <t>396/</t>
  </si>
  <si>
    <t xml:space="preserve">УП                                                                                                          </t>
  </si>
  <si>
    <t>2нед.</t>
  </si>
  <si>
    <t>72ч.</t>
  </si>
  <si>
    <t>9нед.</t>
  </si>
  <si>
    <t>324ч.</t>
  </si>
  <si>
    <t>17 нед. (612 час)</t>
  </si>
  <si>
    <t>19+4пр.+1 сес. (684+144+36)</t>
  </si>
  <si>
    <t>14+2пр.+1 сес. (504+72+36)</t>
  </si>
  <si>
    <t>544+68 с.р.</t>
  </si>
  <si>
    <t>352+44ср</t>
  </si>
  <si>
    <t>арк</t>
  </si>
  <si>
    <t>ПП 01</t>
  </si>
  <si>
    <t>кДЗ</t>
  </si>
  <si>
    <t>ПО СПЕЦИАЛЬНОСТИ 38.02.08 Торговое дело</t>
  </si>
  <si>
    <t>Направленность: Товароведение и продажи потребительских товаров</t>
  </si>
  <si>
    <t>квалификация: специалист по торговому делу</t>
  </si>
  <si>
    <t>нормативный срок освоения (на базе основного общего образования) - 2 года  10 месяцев</t>
  </si>
  <si>
    <t>23+1сес. (828+36)</t>
  </si>
  <si>
    <t>17   (612)</t>
  </si>
  <si>
    <t>19+1 сес.+4 пр. (684+36+144)</t>
  </si>
  <si>
    <t>14+1 сес.+2 пр. (504+36+72)</t>
  </si>
  <si>
    <t>13+1сес.+4 пр.+ 6гиа (468+36+144+216)</t>
  </si>
  <si>
    <t>448+56с.р.</t>
  </si>
  <si>
    <t>416+52 ср</t>
  </si>
  <si>
    <t>2 курс - 80 часов</t>
  </si>
  <si>
    <t>1 курс - 80</t>
  </si>
  <si>
    <t>2 курс 52</t>
  </si>
  <si>
    <t>2 курс - 48</t>
  </si>
  <si>
    <t>2 курс - 60</t>
  </si>
  <si>
    <t>Организация и осуществление выставочной деятельности</t>
  </si>
  <si>
    <t>Организация и осуществлеие интернет-маркетинга</t>
  </si>
  <si>
    <t>Основы маркетинга</t>
  </si>
  <si>
    <t>Товароведение  и организация экспертизы качества потребительских товаров</t>
  </si>
  <si>
    <t>Основы товароведения</t>
  </si>
  <si>
    <t>60 -1 семестр</t>
  </si>
  <si>
    <t>Товароведение продтоваров</t>
  </si>
  <si>
    <t>180 - с 1 сем</t>
  </si>
  <si>
    <t>МДК 02.02.02</t>
  </si>
  <si>
    <t>Товароведение непродтоваров</t>
  </si>
  <si>
    <t>200 - с 1 сем</t>
  </si>
  <si>
    <t>Оценка качества и основы экспертизы потребительских товаров</t>
  </si>
  <si>
    <t>160 -3 семестр</t>
  </si>
  <si>
    <t>Управление ассортиментом товаров</t>
  </si>
  <si>
    <t>52 - 3 сем</t>
  </si>
  <si>
    <t>Осуществление продаж потребительских товаров и координация работы с клиентами</t>
  </si>
  <si>
    <t xml:space="preserve">МДК 03.01         </t>
  </si>
  <si>
    <t>Технология продаж  потребительских товаров и координация работы с клиентами</t>
  </si>
  <si>
    <t>Выполнение работ по рабочей профессии</t>
  </si>
  <si>
    <t xml:space="preserve"> Продавец продовольственных товаров</t>
  </si>
  <si>
    <t>Соловьёва</t>
  </si>
  <si>
    <t>Брусенина</t>
  </si>
  <si>
    <t>Шувалова</t>
  </si>
  <si>
    <t>Хорсун</t>
  </si>
  <si>
    <t>Дз</t>
  </si>
  <si>
    <t>Гурьянова</t>
  </si>
  <si>
    <t>Леонов</t>
  </si>
  <si>
    <t>Худякова</t>
  </si>
  <si>
    <t>Николаенко</t>
  </si>
  <si>
    <t>Рустамов</t>
  </si>
  <si>
    <t>16+1сес.</t>
  </si>
  <si>
    <t>23+ 1 сес.</t>
  </si>
  <si>
    <t>Итого по ОП:</t>
  </si>
  <si>
    <t>Итого аудиторная нагрузка</t>
  </si>
  <si>
    <t>Проеподаватель</t>
  </si>
  <si>
    <t>Жолудева</t>
  </si>
  <si>
    <t>Жолулудева, Доманова</t>
  </si>
  <si>
    <t>Доманова</t>
  </si>
  <si>
    <t>Грибанова</t>
  </si>
  <si>
    <t>Кузьмина</t>
  </si>
  <si>
    <t>Бизюкова</t>
  </si>
  <si>
    <t>Сякина</t>
  </si>
  <si>
    <t>Жестокова</t>
  </si>
  <si>
    <t>Фомина</t>
  </si>
  <si>
    <t>Жолудева,Фомина</t>
  </si>
  <si>
    <t>Жолудева, Фомина</t>
  </si>
  <si>
    <t>Белоус</t>
  </si>
  <si>
    <t>Жолудева, Белоус</t>
  </si>
  <si>
    <t>Белоус,Жолудева</t>
  </si>
  <si>
    <t>Шувалова, Белоус</t>
  </si>
  <si>
    <t>Белоус, Шувалова</t>
  </si>
  <si>
    <t>Зотова</t>
  </si>
  <si>
    <t>Хохлова</t>
  </si>
  <si>
    <t>Созданова</t>
  </si>
  <si>
    <t>Красавчикова</t>
  </si>
  <si>
    <t>Носкова</t>
  </si>
  <si>
    <t>Лушникова</t>
  </si>
  <si>
    <t>Полежаева</t>
  </si>
  <si>
    <t>Тютяева</t>
  </si>
  <si>
    <t>Синявина</t>
  </si>
  <si>
    <t>Абрамова</t>
  </si>
  <si>
    <t>Синявина, Абрамова</t>
  </si>
  <si>
    <t>Контуева</t>
  </si>
  <si>
    <t>Тютяева, Контуева</t>
  </si>
  <si>
    <t>Кузнецова</t>
  </si>
  <si>
    <t>Маркетинговые технологии в туризме</t>
  </si>
  <si>
    <t>Захарова</t>
  </si>
  <si>
    <t>Бочаренкова</t>
  </si>
  <si>
    <t>Смирнова Е.Н.</t>
  </si>
  <si>
    <t>Болотова</t>
  </si>
  <si>
    <t>Оралов</t>
  </si>
  <si>
    <t>Чиннова</t>
  </si>
  <si>
    <t>Ильина</t>
  </si>
  <si>
    <t>Панфилова</t>
  </si>
  <si>
    <t>Ермолова</t>
  </si>
  <si>
    <t>Макарова</t>
  </si>
  <si>
    <t>Игрушкина</t>
  </si>
  <si>
    <t>Смирнова</t>
  </si>
  <si>
    <t>Смирнова О.С.</t>
  </si>
  <si>
    <t>Доманова, Белоус</t>
  </si>
  <si>
    <t>Лаврентьев</t>
  </si>
  <si>
    <t>Гниденко</t>
  </si>
  <si>
    <t>Жукова</t>
  </si>
  <si>
    <t>Лысенко</t>
  </si>
  <si>
    <t>Манилова</t>
  </si>
  <si>
    <t>Симирнова Е.Н.</t>
  </si>
  <si>
    <t>Лосева</t>
  </si>
  <si>
    <t>Курч</t>
  </si>
  <si>
    <t>Лиханов</t>
  </si>
  <si>
    <t>Урядченко</t>
  </si>
  <si>
    <t>Гусарова</t>
  </si>
  <si>
    <t>Балабанова</t>
  </si>
  <si>
    <t>Видова</t>
  </si>
  <si>
    <t>Контуева, Видова</t>
  </si>
  <si>
    <t>Соколов</t>
  </si>
  <si>
    <t>Бусыгина</t>
  </si>
  <si>
    <t>Бочеренкова</t>
  </si>
  <si>
    <t>Волгин</t>
  </si>
  <si>
    <t>Овчинникова</t>
  </si>
  <si>
    <t>Доценко</t>
  </si>
  <si>
    <t>Волкова</t>
  </si>
  <si>
    <t>Трубкина</t>
  </si>
  <si>
    <t>Мандрикина</t>
  </si>
  <si>
    <t>Шибаева</t>
  </si>
  <si>
    <t>Доманова, Жолудева</t>
  </si>
  <si>
    <t>Сякина Хохлова</t>
  </si>
  <si>
    <t>Сякина, Хохлова</t>
  </si>
  <si>
    <t>Винокурова</t>
  </si>
  <si>
    <t>Поташова</t>
  </si>
  <si>
    <t>Белоус, Мандрикина</t>
  </si>
  <si>
    <t>Сажнева</t>
  </si>
  <si>
    <t>АФХД</t>
  </si>
  <si>
    <t>Лебедева</t>
  </si>
  <si>
    <t>Ступенькова</t>
  </si>
  <si>
    <t>Табунова</t>
  </si>
  <si>
    <t>Пономарева</t>
  </si>
  <si>
    <t>Чекменева</t>
  </si>
  <si>
    <t>Пономарева В.И.</t>
  </si>
  <si>
    <t>Семенова О.Н.</t>
  </si>
  <si>
    <t>Зименкова А.В.</t>
  </si>
  <si>
    <t>Зименкова, Семенова</t>
  </si>
  <si>
    <t>Зименкова,Семенова</t>
  </si>
  <si>
    <t>Мандрикина,Зотова</t>
  </si>
  <si>
    <t>Зотова, Мандрикина</t>
  </si>
  <si>
    <t>Белоус, Жолудева</t>
  </si>
  <si>
    <t>Белоус, Табунова</t>
  </si>
  <si>
    <t>Магомедов</t>
  </si>
  <si>
    <t>Татарников</t>
  </si>
  <si>
    <t>Бобкова</t>
  </si>
  <si>
    <t>Ловева</t>
  </si>
  <si>
    <t>Ильина, Носкова</t>
  </si>
  <si>
    <t>Девяткина</t>
  </si>
  <si>
    <t>Лебедева, Лушникова</t>
  </si>
  <si>
    <t>Лебедева, Тютяева</t>
  </si>
  <si>
    <t>Лебедева, Волкова</t>
  </si>
  <si>
    <t>Лебедева, Полежаева</t>
  </si>
  <si>
    <t>Лебедева, Контуева</t>
  </si>
  <si>
    <t>Фомина, Лушникова</t>
  </si>
  <si>
    <t>Пятунина</t>
  </si>
  <si>
    <t>Семенов</t>
  </si>
  <si>
    <t>13-16н</t>
  </si>
  <si>
    <t>16-23н.</t>
  </si>
  <si>
    <t>Никитина</t>
  </si>
  <si>
    <t>Бизюкова+Никитина</t>
  </si>
  <si>
    <t>Сякина+Никитина</t>
  </si>
  <si>
    <t>Наименование циклов, разделов, дисциплин, профессиональных модулей, междисциплинарных курсов</t>
  </si>
  <si>
    <t>Учебная нагрузка обучающихся (час)</t>
  </si>
  <si>
    <t>Распределение обязательной нагрузки по курсам и семестрам (час.  в семестр)</t>
  </si>
  <si>
    <t>обязательная</t>
  </si>
  <si>
    <t>в том числе:</t>
  </si>
  <si>
    <t>теоретических занятий</t>
  </si>
  <si>
    <t>лабораторных и практических занятий</t>
  </si>
  <si>
    <t>17 нед.</t>
  </si>
  <si>
    <t>24 нед.</t>
  </si>
  <si>
    <t>ОД</t>
  </si>
  <si>
    <t>ОУП</t>
  </si>
  <si>
    <t>Общие учебные предметы</t>
  </si>
  <si>
    <t>ОУП.01</t>
  </si>
  <si>
    <t>Тихомирова Н.А.</t>
  </si>
  <si>
    <t>ОУП.02</t>
  </si>
  <si>
    <t>ОУП.03</t>
  </si>
  <si>
    <t>Лебедев</t>
  </si>
  <si>
    <t>ОУП.04</t>
  </si>
  <si>
    <t>ОУП.05</t>
  </si>
  <si>
    <t>ОУП.06</t>
  </si>
  <si>
    <t>Табунова А.В.</t>
  </si>
  <si>
    <t>ОУП.07</t>
  </si>
  <si>
    <t>Тимофеева</t>
  </si>
  <si>
    <t>ОУП.08</t>
  </si>
  <si>
    <t>Шарипова Н.В.</t>
  </si>
  <si>
    <t>ОУП.09</t>
  </si>
  <si>
    <t>Смирнов+Матвеев</t>
  </si>
  <si>
    <t>ОУП.10</t>
  </si>
  <si>
    <t>ОБЗР</t>
  </si>
  <si>
    <t>Парамонова С.Я.</t>
  </si>
  <si>
    <t>ОУП.11</t>
  </si>
  <si>
    <t>Сыроварова А.В.</t>
  </si>
  <si>
    <t>ОУП.12</t>
  </si>
  <si>
    <t>Ступенькова Н.Ю.</t>
  </si>
  <si>
    <t>ОУП.13</t>
  </si>
  <si>
    <t>ОУП.14</t>
  </si>
  <si>
    <t>Индивидуальный проект (предметом не является)</t>
  </si>
  <si>
    <t>Яблокова А.В.</t>
  </si>
  <si>
    <t>Основы шахматной игры</t>
  </si>
  <si>
    <t>Смирнов</t>
  </si>
  <si>
    <t>Профессиональная подготовка</t>
  </si>
  <si>
    <t>Социально-гуманитарный цикл</t>
  </si>
  <si>
    <t>4</t>
  </si>
  <si>
    <t>Мягких</t>
  </si>
  <si>
    <t>Техническое черчение</t>
  </si>
  <si>
    <t>Мухин В.В.</t>
  </si>
  <si>
    <t>Электротехника</t>
  </si>
  <si>
    <t>ПЦ.00</t>
  </si>
  <si>
    <t>Выполнение работ по ремонту, монтажу и эксплуатации систем отополения, водоснабжения, водоотведения систем жилищно-коммунального хозяйства</t>
  </si>
  <si>
    <t>Монтаж, ремонт и эксплуатации систем отопления, водоснабжения, водоотведения систем жилищно-коммунального хозяйства</t>
  </si>
  <si>
    <t>Филиппов В.В.</t>
  </si>
  <si>
    <t>Выполнение сварочных работ при ремонте оборудования систем отопления, водоснабжения и водоотведения</t>
  </si>
  <si>
    <t>Технология электродуговой сварки</t>
  </si>
  <si>
    <t>Технология газовой сварки и резки</t>
  </si>
  <si>
    <t>ОБЖ</t>
  </si>
  <si>
    <t>Васильев К.С.</t>
  </si>
  <si>
    <t>Смирнов А.В.</t>
  </si>
  <si>
    <t>Основы инженерной графики</t>
  </si>
  <si>
    <t>Основы электротехники</t>
  </si>
  <si>
    <t>Материаловедение</t>
  </si>
  <si>
    <t>Допуски и технические измерения</t>
  </si>
  <si>
    <t>3</t>
  </si>
  <si>
    <t>Основы экономики</t>
  </si>
  <si>
    <t>2</t>
  </si>
  <si>
    <t>Тимофеева Н.В.</t>
  </si>
  <si>
    <t>Выполнение подготовительных, сборочных операций перед сваркой и контроль сварных соединений</t>
  </si>
  <si>
    <t>Основы технологии сварки и сварочное оборудование</t>
  </si>
  <si>
    <t>Технология производства сварных конструкций</t>
  </si>
  <si>
    <t>Подготовительные и сборочные операции перед сваркой</t>
  </si>
  <si>
    <t>Контроль качества сварных соединений</t>
  </si>
  <si>
    <t>Мокеев С.Б.</t>
  </si>
  <si>
    <t>Выполнение ручной дуговой сварки плавящимся покрытым электродом</t>
  </si>
  <si>
    <t>Техника и технология ручной дуговой сварки (наплавки, резки) покрытыми электродами</t>
  </si>
  <si>
    <t>Выполнение частично механизированной сварки плавлением</t>
  </si>
  <si>
    <t>Техника и технология частично механизированной сварки</t>
  </si>
  <si>
    <t>Государственная итоговая аттестация (в форме демонстрационного экзамена)</t>
  </si>
  <si>
    <t>Лебедев Д.С.</t>
  </si>
  <si>
    <t>Матвеев</t>
  </si>
  <si>
    <t>Основы материаловедения</t>
  </si>
  <si>
    <t>Лысенко Е.Н.</t>
  </si>
  <si>
    <t>Основы информационных технологий</t>
  </si>
  <si>
    <t>Документационное и правовое обеспечение управления</t>
  </si>
  <si>
    <t>Мягких С.Г.</t>
  </si>
  <si>
    <t>Базы данных</t>
  </si>
  <si>
    <t xml:space="preserve">Оформление и компоновка технической документации </t>
  </si>
  <si>
    <t>Выполнение раоботы по подготовке и обработке данных в различных форматах</t>
  </si>
  <si>
    <t>Манипулирование данными и формирование запросов в базе данных</t>
  </si>
  <si>
    <t>Подготовка интерфейсной графики</t>
  </si>
  <si>
    <t>Создание визуального дизайна элементов графического пользовательского интерфейса</t>
  </si>
  <si>
    <t>Подготовка графических материалов для включения в графический пользовательский интерфейс</t>
  </si>
  <si>
    <t>Васильев  К.С.</t>
  </si>
  <si>
    <t>Основы электротехники и элеектроники</t>
  </si>
  <si>
    <t>Мухин</t>
  </si>
  <si>
    <t>Информационные технологии</t>
  </si>
  <si>
    <t>Докуметирование состояния инфокоммуникационных систем и их составляющих впроцессе наладки и эксплуатации</t>
  </si>
  <si>
    <t>Докуметирование состояния инфокоммуникационных систем и их составляющих в процессе наладки и эксплуатации</t>
  </si>
  <si>
    <t>Мягких С.Я.</t>
  </si>
  <si>
    <t>Портнов О.Р.</t>
  </si>
  <si>
    <t>Настройка и обеспечение работоспособности программных и аппаратных средств устройств инфокоммуникационных систем</t>
  </si>
  <si>
    <t>Настройка и обеспечение работоспособности прораммных и аппаратных средств устройств инфокоммуникационных систем</t>
  </si>
  <si>
    <t>Ремонт и модернизация аппаратных средств инфокоммуникационных систем и их составляющих</t>
  </si>
  <si>
    <t>Шарипова Н.Ю.</t>
  </si>
  <si>
    <t>Пономаренко Л.В.</t>
  </si>
  <si>
    <t>Основы строительного черчения</t>
  </si>
  <si>
    <t>Основы строительного материаловедения</t>
  </si>
  <si>
    <t>Минаев А.А.</t>
  </si>
  <si>
    <t>Стротельные машины и средства малой механизации</t>
  </si>
  <si>
    <t>Основы бизнеса, коммуникации и финансовой грамотности</t>
  </si>
  <si>
    <t>Охрана труда и техника безопасности</t>
  </si>
  <si>
    <t>Выполнение монтажа каркасно-обшивных конструкций</t>
  </si>
  <si>
    <t>Технология монтажа каркасно-обшивных конструкций</t>
  </si>
  <si>
    <t>Кулаков Н.В.</t>
  </si>
  <si>
    <t>Выполнение штукатурных и декоративно-художественных  работ</t>
  </si>
  <si>
    <t>Технология штукатурных и декоративно-художественных работ</t>
  </si>
  <si>
    <t>Минаев</t>
  </si>
  <si>
    <t>Шарипова</t>
  </si>
  <si>
    <t>Сидоренкова В.Г.</t>
  </si>
  <si>
    <t>Сидоренкова</t>
  </si>
  <si>
    <t>Выполнение штукатурных и декоративных работ</t>
  </si>
  <si>
    <t>Технология штукатурных и декоративных работ</t>
  </si>
  <si>
    <t>СидоренковаВ.Г.</t>
  </si>
  <si>
    <t>Выполнение малярных и декоративно-художественных  работ</t>
  </si>
  <si>
    <t>Технология малярных и декоративно-художественных работ</t>
  </si>
  <si>
    <t>Бегунова</t>
  </si>
  <si>
    <t>Бегунова С.Н.</t>
  </si>
  <si>
    <t>Объем образовательной нагрузки</t>
  </si>
  <si>
    <t xml:space="preserve">                             Учебная нагрузка обучающихся  (час.)</t>
  </si>
  <si>
    <t xml:space="preserve">Самостоятельная учебная работа </t>
  </si>
  <si>
    <t>Зачеты</t>
  </si>
  <si>
    <t>Экзамены</t>
  </si>
  <si>
    <t>в т. ч. по учебным дисциплинам и МДК</t>
  </si>
  <si>
    <t xml:space="preserve">  сем.                 17   нед.</t>
  </si>
  <si>
    <t xml:space="preserve">  сем. 23 нед.</t>
  </si>
  <si>
    <t>лаб. и практ. занятий</t>
  </si>
  <si>
    <t>курсовых работ (проектов)</t>
  </si>
  <si>
    <t>О.00 Предметная область</t>
  </si>
  <si>
    <t>ОДБ.01</t>
  </si>
  <si>
    <t xml:space="preserve">Русский язык </t>
  </si>
  <si>
    <t>ОДБ.02</t>
  </si>
  <si>
    <t xml:space="preserve">Литература </t>
  </si>
  <si>
    <t>ОДБ.03</t>
  </si>
  <si>
    <t xml:space="preserve"> ДЗ</t>
  </si>
  <si>
    <t>ОДБ.04</t>
  </si>
  <si>
    <t>ОДБ.05</t>
  </si>
  <si>
    <t>ОДБ.06</t>
  </si>
  <si>
    <t>ОДБ.07</t>
  </si>
  <si>
    <t>Основы безопасности защита Родины</t>
  </si>
  <si>
    <t>ОДБ.8</t>
  </si>
  <si>
    <t>ОДБ.9/</t>
  </si>
  <si>
    <t>Естественные науки</t>
  </si>
  <si>
    <t>ОДП.10/</t>
  </si>
  <si>
    <t xml:space="preserve">  </t>
  </si>
  <si>
    <t>Профильные  дисциплины</t>
  </si>
  <si>
    <t>ОДП.11</t>
  </si>
  <si>
    <t>ОДП.12</t>
  </si>
  <si>
    <t xml:space="preserve">   Э</t>
  </si>
  <si>
    <t>ОДП.13</t>
  </si>
  <si>
    <t xml:space="preserve">Индивидуальный проект </t>
  </si>
  <si>
    <t>.З</t>
  </si>
  <si>
    <t xml:space="preserve">Предметы по выбору дополнительные учебные предметы и  и элективные  курсы </t>
  </si>
  <si>
    <t>ОД.01</t>
  </si>
  <si>
    <t xml:space="preserve">Экономика </t>
  </si>
  <si>
    <t>Д.З</t>
  </si>
  <si>
    <t>ОД.02</t>
  </si>
  <si>
    <t>Проектная деятельность.</t>
  </si>
  <si>
    <t>ОД.03</t>
  </si>
  <si>
    <t>ИТОГО:</t>
  </si>
  <si>
    <t>СГЦ</t>
  </si>
  <si>
    <t>СГЦ.01</t>
  </si>
  <si>
    <t>СГЦ.02</t>
  </si>
  <si>
    <t>СГЦ.03</t>
  </si>
  <si>
    <t>СГЦ.04</t>
  </si>
  <si>
    <t>СГЦ.05</t>
  </si>
  <si>
    <t>ОПД. 00</t>
  </si>
  <si>
    <t xml:space="preserve">Общепрофессиональный  цикл </t>
  </si>
  <si>
    <t xml:space="preserve">   </t>
  </si>
  <si>
    <t>Основы  строительного  материаловедения</t>
  </si>
  <si>
    <t>ОП.03 -в</t>
  </si>
  <si>
    <t>ОП.07-в</t>
  </si>
  <si>
    <t>Строительные машины и средства малой механизации</t>
  </si>
  <si>
    <t>Основы бизнеса, коммуникаций и финансовой грамотности</t>
  </si>
  <si>
    <t>ОП.06-в</t>
  </si>
  <si>
    <t>Дизайн строительных работ</t>
  </si>
  <si>
    <t xml:space="preserve">         </t>
  </si>
  <si>
    <t>Выполнение столярных работ</t>
  </si>
  <si>
    <t>Технология изготовления столярных работ</t>
  </si>
  <si>
    <t>Кулаков</t>
  </si>
  <si>
    <t xml:space="preserve">Охрана труда и техника безопасности  </t>
  </si>
  <si>
    <t>Учебная  практика</t>
  </si>
  <si>
    <t>ПМ 01 экзамен по модулю</t>
  </si>
  <si>
    <t>Выполнение плотничных работ</t>
  </si>
  <si>
    <t>МДК02.01</t>
  </si>
  <si>
    <t xml:space="preserve">Технология устройства деревянных конструкций </t>
  </si>
  <si>
    <t> 31</t>
  </si>
  <si>
    <t>Технология сборки деревянных домов</t>
  </si>
  <si>
    <t>ПМ 02 экзамен по модулю</t>
  </si>
  <si>
    <t>ПМ 03.</t>
  </si>
  <si>
    <t>Выполнение стекольных работ</t>
  </si>
  <si>
    <t>Подготовительные работы для выполнения стекольных работ</t>
  </si>
  <si>
    <t>Технология выполнения стекольных работ</t>
  </si>
  <si>
    <t>УП 03.</t>
  </si>
  <si>
    <t> ПП 03.</t>
  </si>
  <si>
    <t> 36</t>
  </si>
  <si>
    <t>ПМ 03 экзамен по модулю</t>
  </si>
  <si>
    <t> 3325</t>
  </si>
  <si>
    <t> 373</t>
  </si>
  <si>
    <t> 2952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</si>
</sst>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dd/mm/yy"/>
    <numFmt numFmtId="166" formatCode="d\-mmm"/>
  </numFmts>
  <fonts count="10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i/>
      <sz val="11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i/>
      <sz val="10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323232"/>
      <name val="Times New Roman"/>
      <family val="1"/>
      <charset val="204"/>
    </font>
    <font>
      <b/>
      <sz val="12"/>
      <color rgb="FF323232"/>
      <name val="Times New Roman"/>
      <family val="1"/>
      <charset val="204"/>
    </font>
    <font>
      <sz val="12"/>
      <name val="Times New Roman"/>
      <family val="1"/>
      <charset val="204"/>
    </font>
    <font>
      <b/>
      <i/>
      <sz val="12"/>
      <color rgb="FF000000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8"/>
      <color rgb="FF000000"/>
      <name val="Calibri"/>
      <family val="2"/>
      <charset val="204"/>
    </font>
    <font>
      <sz val="10"/>
      <color rgb="FF000000"/>
      <name val="Calibri"/>
      <family val="2"/>
      <charset val="204"/>
    </font>
    <font>
      <sz val="8"/>
      <name val="Times New Roman"/>
      <family val="1"/>
      <charset val="204"/>
    </font>
    <font>
      <sz val="7"/>
      <name val="Times New Roman"/>
      <family val="1"/>
      <charset val="204"/>
    </font>
    <font>
      <sz val="11"/>
      <name val="Times New Roman"/>
      <family val="1"/>
      <charset val="204"/>
    </font>
    <font>
      <sz val="9"/>
      <name val="Times New Roman"/>
      <family val="1"/>
      <charset val="204"/>
    </font>
    <font>
      <b/>
      <sz val="8"/>
      <name val="Times New Roman"/>
      <family val="1"/>
      <charset val="204"/>
    </font>
    <font>
      <sz val="1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9"/>
      <color theme="1"/>
      <name val="Times New Roman"/>
      <family val="1"/>
      <charset val="204"/>
    </font>
    <font>
      <i/>
      <sz val="9"/>
      <color rgb="FF000000"/>
      <name val="Times New Roman"/>
      <family val="1"/>
      <charset val="204"/>
    </font>
    <font>
      <i/>
      <sz val="8"/>
      <color rgb="FF000000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sz val="9"/>
      <name val="Times New Roman"/>
      <family val="1"/>
      <charset val="204"/>
    </font>
    <font>
      <b/>
      <sz val="1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i/>
      <sz val="9"/>
      <color rgb="FF000000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sz val="9"/>
      <color rgb="FF000000"/>
      <name val="Calibri"/>
      <family val="2"/>
      <charset val="204"/>
    </font>
    <font>
      <b/>
      <sz val="11"/>
      <color rgb="FFFF0000"/>
      <name val="Times New Roman"/>
      <family val="1"/>
      <charset val="204"/>
    </font>
    <font>
      <b/>
      <sz val="12"/>
      <name val="Times New Roman"/>
      <family val="1"/>
      <charset val="204"/>
    </font>
    <font>
      <b/>
      <strike/>
      <vertAlign val="superscript"/>
      <sz val="18"/>
      <color theme="1"/>
      <name val="Times New Roman"/>
      <family val="1"/>
      <charset val="204"/>
    </font>
    <font>
      <sz val="10"/>
      <name val="Calibri"/>
      <family val="2"/>
      <charset val="204"/>
    </font>
    <font>
      <sz val="11"/>
      <name val="Calibri"/>
      <family val="2"/>
      <charset val="204"/>
    </font>
    <font>
      <sz val="8"/>
      <name val="Times New Roman"/>
      <family val="1"/>
      <charset val="204"/>
    </font>
    <font>
      <sz val="8"/>
      <name val="Calibri"/>
      <family val="2"/>
      <charset val="204"/>
    </font>
    <font>
      <sz val="7"/>
      <name val="Calibri"/>
      <family val="2"/>
      <charset val="204"/>
    </font>
    <font>
      <sz val="9"/>
      <name val="Calibri"/>
      <family val="2"/>
      <charset val="204"/>
    </font>
    <font>
      <b/>
      <sz val="8"/>
      <name val="Calibri"/>
      <family val="2"/>
      <charset val="204"/>
    </font>
    <font>
      <b/>
      <sz val="9"/>
      <name val="Calibri"/>
      <family val="2"/>
      <charset val="204"/>
    </font>
    <font>
      <b/>
      <i/>
      <sz val="9"/>
      <name val="Calibri"/>
      <family val="2"/>
      <charset val="204"/>
    </font>
    <font>
      <b/>
      <sz val="6"/>
      <name val="Calibri"/>
      <family val="2"/>
      <charset val="204"/>
    </font>
    <font>
      <b/>
      <sz val="9"/>
      <color rgb="FFFF0000"/>
      <name val="Calibri"/>
      <family val="2"/>
      <charset val="204"/>
    </font>
    <font>
      <i/>
      <sz val="9"/>
      <name val="Calibri"/>
      <family val="2"/>
      <charset val="204"/>
    </font>
    <font>
      <i/>
      <sz val="8"/>
      <name val="Calibri"/>
      <family val="2"/>
      <charset val="204"/>
    </font>
    <font>
      <sz val="8"/>
      <color rgb="FFFF0000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8"/>
      <name val="Times New Roman"/>
      <family val="1"/>
      <charset val="204"/>
    </font>
    <font>
      <sz val="9"/>
      <color rgb="FFFF0000"/>
      <name val="Calibri"/>
      <family val="2"/>
      <charset val="204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sz val="10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i/>
      <sz val="10"/>
      <color theme="1"/>
      <name val="Times New Roman"/>
      <family val="1"/>
      <charset val="204"/>
    </font>
    <font>
      <b/>
      <vertAlign val="superscript"/>
      <sz val="10"/>
      <color rgb="FF000000"/>
      <name val="Times New Roman"/>
      <family val="1"/>
      <charset val="204"/>
    </font>
    <font>
      <b/>
      <sz val="12"/>
      <color rgb="FF000000"/>
      <name val="Calibri"/>
      <family val="2"/>
      <charset val="204"/>
    </font>
    <font>
      <b/>
      <sz val="14"/>
      <color rgb="FF000000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i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2"/>
      <color rgb="FFFF000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i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0"/>
      <name val="Calibri"/>
      <family val="2"/>
      <charset val="204"/>
    </font>
    <font>
      <b/>
      <i/>
      <sz val="10"/>
      <name val="Calibri"/>
      <family val="2"/>
      <charset val="204"/>
    </font>
    <font>
      <i/>
      <sz val="10"/>
      <name val="Calibri"/>
      <family val="2"/>
      <charset val="204"/>
    </font>
    <font>
      <sz val="11"/>
      <name val="Calibri"/>
      <family val="2"/>
      <charset val="204"/>
      <scheme val="minor"/>
    </font>
    <font>
      <b/>
      <i/>
      <sz val="9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6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i/>
      <sz val="9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b/>
      <sz val="11"/>
      <color theme="1"/>
      <name val="Calibri"/>
      <family val="2"/>
      <scheme val="minor"/>
    </font>
    <font>
      <b/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vertAlign val="subscript"/>
      <sz val="10"/>
      <color theme="1"/>
      <name val="Times New Roman"/>
      <family val="1"/>
      <charset val="204"/>
    </font>
  </fonts>
  <fills count="4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8D8D8"/>
        <bgColor rgb="FFD8D8D8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DBE5F1"/>
        <bgColor rgb="FFDBE5F1"/>
      </patternFill>
    </fill>
    <fill>
      <patternFill patternType="solid">
        <fgColor rgb="FFE6EEF6"/>
        <bgColor rgb="FFE6EEF6"/>
      </patternFill>
    </fill>
    <fill>
      <patternFill patternType="solid">
        <fgColor rgb="FFE4ECF4"/>
        <bgColor rgb="FFE4ECF4"/>
      </patternFill>
    </fill>
    <fill>
      <patternFill patternType="solid">
        <fgColor theme="0"/>
        <bgColor rgb="FFE4ECF4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D8D8D8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E2EFD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rgb="FFD8D8D8"/>
      </patternFill>
    </fill>
    <fill>
      <patternFill patternType="solid">
        <fgColor rgb="FFA6A6A6"/>
        <bgColor indexed="64"/>
      </patternFill>
    </fill>
    <fill>
      <patternFill patternType="solid">
        <fgColor rgb="FFD0CECE"/>
        <bgColor indexed="64"/>
      </patternFill>
    </fill>
    <fill>
      <patternFill patternType="solid">
        <fgColor theme="4" tint="0.59999389629810485"/>
        <bgColor rgb="FFD8D8D8"/>
      </patternFill>
    </fill>
    <fill>
      <patternFill patternType="solid">
        <fgColor rgb="FFD9D9D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79998168889431442"/>
        <bgColor rgb="FFD8D8D8"/>
      </patternFill>
    </fill>
    <fill>
      <patternFill patternType="solid">
        <fgColor theme="5" tint="0.79998168889431442"/>
        <bgColor rgb="FFD8D8D8"/>
      </patternFill>
    </fill>
    <fill>
      <patternFill patternType="solid">
        <fgColor rgb="FFFBE4D5"/>
        <bgColor indexed="64"/>
      </patternFill>
    </fill>
    <fill>
      <patternFill patternType="solid">
        <fgColor rgb="FFBFBFBF"/>
        <bgColor rgb="FFFFFFFF"/>
      </patternFill>
    </fill>
    <fill>
      <patternFill patternType="solid">
        <fgColor rgb="FF92D050"/>
        <bgColor rgb="FFFFFFFF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theme="5" tint="0.79998168889431442"/>
        <bgColor rgb="FFFFFFFF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rgb="FFDBE5F1"/>
      </patternFill>
    </fill>
    <fill>
      <patternFill patternType="solid">
        <fgColor rgb="FFFFFF00"/>
        <bgColor rgb="FFE4ECF4"/>
      </patternFill>
    </fill>
    <fill>
      <patternFill patternType="solid">
        <fgColor theme="3" tint="0.79998168889431442"/>
        <bgColor rgb="FFE4ECF4"/>
      </patternFill>
    </fill>
    <fill>
      <patternFill patternType="solid">
        <fgColor theme="6" tint="0.79998168889431442"/>
        <bgColor rgb="FFE4ECF4"/>
      </patternFill>
    </fill>
    <fill>
      <patternFill patternType="solid">
        <fgColor theme="7" tint="0.79998168889431442"/>
        <bgColor rgb="FFE4ECF4"/>
      </patternFill>
    </fill>
    <fill>
      <patternFill patternType="solid">
        <fgColor theme="3" tint="0.79998168889431442"/>
        <bgColor rgb="FFD8D8D8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</fills>
  <borders count="5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medium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</borders>
  <cellStyleXfs count="2">
    <xf numFmtId="0" fontId="0" fillId="0" borderId="0"/>
    <xf numFmtId="0" fontId="1" fillId="0" borderId="0"/>
  </cellStyleXfs>
  <cellXfs count="2060">
    <xf numFmtId="0" fontId="0" fillId="0" borderId="0" xfId="0"/>
    <xf numFmtId="0" fontId="4" fillId="0" borderId="1" xfId="0" applyFont="1" applyBorder="1" applyAlignment="1">
      <alignment vertical="center" wrapText="1"/>
    </xf>
    <xf numFmtId="0" fontId="5" fillId="0" borderId="1" xfId="0" applyFont="1" applyBorder="1" applyAlignment="1">
      <alignment vertical="center" wrapText="1"/>
    </xf>
    <xf numFmtId="0" fontId="7" fillId="0" borderId="1" xfId="0" applyFont="1" applyBorder="1" applyAlignment="1">
      <alignment vertical="center" wrapText="1"/>
    </xf>
    <xf numFmtId="0" fontId="8" fillId="0" borderId="1" xfId="0" applyFont="1" applyBorder="1" applyAlignment="1">
      <alignment horizontal="center" vertical="center" wrapText="1"/>
    </xf>
    <xf numFmtId="0" fontId="0" fillId="0" borderId="1" xfId="0" applyBorder="1"/>
    <xf numFmtId="0" fontId="12" fillId="0" borderId="1" xfId="0" applyFont="1" applyBorder="1" applyAlignment="1">
      <alignment vertical="center" wrapText="1"/>
    </xf>
    <xf numFmtId="0" fontId="10" fillId="0" borderId="1" xfId="0" applyFont="1" applyBorder="1" applyAlignment="1">
      <alignment vertical="center" wrapText="1"/>
    </xf>
    <xf numFmtId="0" fontId="10" fillId="0" borderId="1" xfId="0" applyFont="1" applyBorder="1" applyAlignment="1">
      <alignment horizontal="justify" vertical="center" wrapText="1"/>
    </xf>
    <xf numFmtId="0" fontId="6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5" fillId="0" borderId="2" xfId="0" applyFont="1" applyBorder="1" applyAlignment="1">
      <alignment vertical="center" wrapText="1"/>
    </xf>
    <xf numFmtId="0" fontId="9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8" fillId="0" borderId="1" xfId="0" applyFont="1" applyBorder="1" applyAlignment="1">
      <alignment vertical="center" wrapText="1"/>
    </xf>
    <xf numFmtId="0" fontId="18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vertical="center" wrapText="1"/>
    </xf>
    <xf numFmtId="0" fontId="18" fillId="0" borderId="7" xfId="0" applyFont="1" applyBorder="1" applyAlignment="1">
      <alignment horizontal="center" vertical="center" wrapText="1"/>
    </xf>
    <xf numFmtId="0" fontId="18" fillId="0" borderId="7" xfId="0" applyFont="1" applyBorder="1" applyAlignment="1">
      <alignment vertical="center" wrapText="1"/>
    </xf>
    <xf numFmtId="0" fontId="19" fillId="0" borderId="1" xfId="0" applyFont="1" applyBorder="1" applyAlignment="1">
      <alignment vertical="center" wrapText="1"/>
    </xf>
    <xf numFmtId="0" fontId="14" fillId="0" borderId="1" xfId="0" applyFont="1" applyBorder="1" applyAlignment="1">
      <alignment vertical="center" wrapText="1"/>
    </xf>
    <xf numFmtId="0" fontId="21" fillId="0" borderId="1" xfId="0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24" fillId="0" borderId="1" xfId="0" applyFont="1" applyBorder="1" applyAlignment="1">
      <alignment vertical="center" wrapText="1"/>
    </xf>
    <xf numFmtId="0" fontId="25" fillId="0" borderId="1" xfId="0" applyFont="1" applyBorder="1" applyAlignment="1">
      <alignment horizontal="center" vertical="center" wrapText="1"/>
    </xf>
    <xf numFmtId="0" fontId="23" fillId="0" borderId="1" xfId="0" applyFont="1" applyBorder="1" applyAlignment="1">
      <alignment vertical="center" wrapText="1"/>
    </xf>
    <xf numFmtId="0" fontId="0" fillId="0" borderId="2" xfId="0" applyBorder="1" applyAlignment="1">
      <alignment horizontal="center"/>
    </xf>
    <xf numFmtId="0" fontId="14" fillId="4" borderId="2" xfId="0" applyFont="1" applyFill="1" applyBorder="1" applyAlignment="1">
      <alignment vertical="center" wrapText="1"/>
    </xf>
    <xf numFmtId="0" fontId="4" fillId="4" borderId="2" xfId="0" applyFont="1" applyFill="1" applyBorder="1" applyAlignment="1">
      <alignment wrapText="1"/>
    </xf>
    <xf numFmtId="0" fontId="23" fillId="4" borderId="2" xfId="0" applyFont="1" applyFill="1" applyBorder="1" applyAlignment="1">
      <alignment horizontal="center" vertical="center" wrapText="1"/>
    </xf>
    <xf numFmtId="0" fontId="20" fillId="0" borderId="1" xfId="0" applyFont="1" applyBorder="1" applyAlignment="1">
      <alignment vertical="center" wrapText="1"/>
    </xf>
    <xf numFmtId="0" fontId="19" fillId="0" borderId="1" xfId="0" applyFont="1" applyFill="1" applyBorder="1" applyAlignment="1">
      <alignment vertical="center" wrapText="1"/>
    </xf>
    <xf numFmtId="0" fontId="0" fillId="0" borderId="0" xfId="0" applyFill="1"/>
    <xf numFmtId="0" fontId="0" fillId="0" borderId="1" xfId="0" applyFill="1" applyBorder="1"/>
    <xf numFmtId="0" fontId="5" fillId="0" borderId="14" xfId="0" applyFont="1" applyBorder="1" applyAlignment="1">
      <alignment vertical="center" wrapText="1"/>
    </xf>
    <xf numFmtId="0" fontId="0" fillId="7" borderId="0" xfId="0" applyFill="1"/>
    <xf numFmtId="0" fontId="3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vertical="center" wrapText="1"/>
    </xf>
    <xf numFmtId="0" fontId="15" fillId="0" borderId="1" xfId="0" applyFont="1" applyBorder="1" applyAlignment="1">
      <alignment horizontal="center" vertical="center" wrapText="1"/>
    </xf>
    <xf numFmtId="0" fontId="0" fillId="0" borderId="14" xfId="0" applyBorder="1" applyAlignment="1">
      <alignment horizontal="center" vertical="center"/>
    </xf>
    <xf numFmtId="0" fontId="0" fillId="0" borderId="14" xfId="0" applyBorder="1"/>
    <xf numFmtId="0" fontId="0" fillId="0" borderId="0" xfId="0" applyAlignment="1">
      <alignment horizontal="center" vertical="center"/>
    </xf>
    <xf numFmtId="0" fontId="12" fillId="0" borderId="14" xfId="0" applyFont="1" applyBorder="1" applyAlignment="1">
      <alignment horizontal="center" vertical="center" wrapText="1"/>
    </xf>
    <xf numFmtId="0" fontId="12" fillId="11" borderId="1" xfId="0" applyFont="1" applyFill="1" applyBorder="1" applyAlignment="1">
      <alignment horizontal="center" vertical="center" wrapText="1"/>
    </xf>
    <xf numFmtId="0" fontId="7" fillId="11" borderId="1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3" fillId="7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34" fillId="0" borderId="2" xfId="0" applyFont="1" applyBorder="1" applyAlignment="1">
      <alignment horizontal="center" vertical="center" wrapText="1"/>
    </xf>
    <xf numFmtId="0" fontId="15" fillId="11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justify" vertical="center" wrapText="1"/>
    </xf>
    <xf numFmtId="0" fontId="15" fillId="0" borderId="1" xfId="0" applyFont="1" applyBorder="1" applyAlignment="1">
      <alignment horizontal="justify" vertical="center" wrapText="1"/>
    </xf>
    <xf numFmtId="0" fontId="6" fillId="10" borderId="7" xfId="0" applyFont="1" applyFill="1" applyBorder="1" applyAlignment="1">
      <alignment horizontal="justify" vertical="center" wrapText="1"/>
    </xf>
    <xf numFmtId="0" fontId="37" fillId="7" borderId="7" xfId="0" applyFont="1" applyFill="1" applyBorder="1" applyAlignment="1">
      <alignment vertical="center" wrapText="1"/>
    </xf>
    <xf numFmtId="0" fontId="6" fillId="0" borderId="1" xfId="0" applyFont="1" applyBorder="1" applyAlignment="1">
      <alignment horizontal="justify" vertical="center" wrapText="1"/>
    </xf>
    <xf numFmtId="0" fontId="3" fillId="0" borderId="1" xfId="0" applyFont="1" applyBorder="1" applyAlignment="1">
      <alignment vertical="top" wrapText="1"/>
    </xf>
    <xf numFmtId="0" fontId="37" fillId="0" borderId="1" xfId="0" applyFont="1" applyBorder="1" applyAlignment="1">
      <alignment vertical="center" wrapText="1"/>
    </xf>
    <xf numFmtId="0" fontId="37" fillId="7" borderId="1" xfId="0" applyFont="1" applyFill="1" applyBorder="1" applyAlignment="1">
      <alignment vertical="center" wrapText="1"/>
    </xf>
    <xf numFmtId="0" fontId="3" fillId="0" borderId="1" xfId="0" applyFont="1" applyBorder="1" applyAlignment="1">
      <alignment horizontal="justify" vertical="top" wrapText="1"/>
    </xf>
    <xf numFmtId="0" fontId="15" fillId="10" borderId="1" xfId="0" applyFont="1" applyFill="1" applyBorder="1" applyAlignment="1">
      <alignment horizontal="justify" vertical="center" wrapText="1"/>
    </xf>
    <xf numFmtId="0" fontId="37" fillId="10" borderId="1" xfId="0" applyFont="1" applyFill="1" applyBorder="1" applyAlignment="1">
      <alignment vertical="center" wrapText="1"/>
    </xf>
    <xf numFmtId="0" fontId="3" fillId="0" borderId="1" xfId="0" applyFont="1" applyBorder="1" applyAlignment="1">
      <alignment horizontal="left" vertical="top" wrapText="1"/>
    </xf>
    <xf numFmtId="0" fontId="38" fillId="10" borderId="1" xfId="0" applyFont="1" applyFill="1" applyBorder="1" applyAlignment="1">
      <alignment horizontal="center" vertical="center" wrapText="1"/>
    </xf>
    <xf numFmtId="0" fontId="38" fillId="12" borderId="1" xfId="0" applyFont="1" applyFill="1" applyBorder="1" applyAlignment="1">
      <alignment horizontal="center" vertical="top" wrapText="1"/>
    </xf>
    <xf numFmtId="0" fontId="37" fillId="12" borderId="1" xfId="0" applyFont="1" applyFill="1" applyBorder="1" applyAlignment="1">
      <alignment vertical="center" wrapText="1"/>
    </xf>
    <xf numFmtId="0" fontId="39" fillId="12" borderId="1" xfId="0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40" fillId="0" borderId="1" xfId="0" applyFont="1" applyBorder="1" applyAlignment="1">
      <alignment vertical="center" wrapText="1"/>
    </xf>
    <xf numFmtId="0" fontId="41" fillId="0" borderId="0" xfId="0" applyFont="1"/>
    <xf numFmtId="0" fontId="37" fillId="0" borderId="7" xfId="0" applyFont="1" applyFill="1" applyBorder="1" applyAlignment="1">
      <alignment vertical="center" wrapText="1"/>
    </xf>
    <xf numFmtId="0" fontId="37" fillId="0" borderId="1" xfId="0" applyFont="1" applyFill="1" applyBorder="1" applyAlignment="1">
      <alignment vertical="center" wrapText="1"/>
    </xf>
    <xf numFmtId="0" fontId="15" fillId="10" borderId="1" xfId="0" applyFont="1" applyFill="1" applyBorder="1" applyAlignment="1">
      <alignment vertical="center" textRotation="90" wrapText="1"/>
    </xf>
    <xf numFmtId="0" fontId="12" fillId="10" borderId="7" xfId="0" applyFont="1" applyFill="1" applyBorder="1" applyAlignment="1">
      <alignment horizontal="justify" vertical="center" wrapText="1"/>
    </xf>
    <xf numFmtId="0" fontId="15" fillId="7" borderId="1" xfId="0" applyFont="1" applyFill="1" applyBorder="1" applyAlignment="1">
      <alignment vertical="center" wrapText="1"/>
    </xf>
    <xf numFmtId="0" fontId="42" fillId="0" borderId="7" xfId="0" applyFont="1" applyFill="1" applyBorder="1" applyAlignment="1">
      <alignment vertical="center" wrapText="1"/>
    </xf>
    <xf numFmtId="0" fontId="13" fillId="12" borderId="1" xfId="0" applyFont="1" applyFill="1" applyBorder="1" applyAlignment="1">
      <alignment horizontal="left" vertical="top" wrapText="1"/>
    </xf>
    <xf numFmtId="0" fontId="10" fillId="0" borderId="1" xfId="0" applyFont="1" applyBorder="1" applyAlignment="1">
      <alignment horizontal="justify" vertical="top" wrapText="1"/>
    </xf>
    <xf numFmtId="0" fontId="10" fillId="0" borderId="1" xfId="0" applyFont="1" applyBorder="1" applyAlignment="1">
      <alignment vertical="top" wrapText="1"/>
    </xf>
    <xf numFmtId="0" fontId="6" fillId="0" borderId="14" xfId="0" applyFont="1" applyBorder="1" applyAlignment="1">
      <alignment horizontal="center" vertical="center" wrapText="1"/>
    </xf>
    <xf numFmtId="0" fontId="10" fillId="0" borderId="14" xfId="0" applyFont="1" applyBorder="1" applyAlignment="1">
      <alignment horizontal="center" vertical="center" wrapText="1"/>
    </xf>
    <xf numFmtId="0" fontId="0" fillId="0" borderId="15" xfId="0" applyBorder="1" applyAlignment="1">
      <alignment wrapText="1"/>
    </xf>
    <xf numFmtId="0" fontId="0" fillId="0" borderId="15" xfId="0" applyBorder="1" applyAlignment="1">
      <alignment horizontal="center" vertical="center" wrapText="1"/>
    </xf>
    <xf numFmtId="0" fontId="27" fillId="0" borderId="0" xfId="0" applyFont="1"/>
    <xf numFmtId="0" fontId="28" fillId="0" borderId="0" xfId="0" applyFont="1"/>
    <xf numFmtId="0" fontId="7" fillId="0" borderId="0" xfId="0" applyFont="1"/>
    <xf numFmtId="0" fontId="7" fillId="0" borderId="15" xfId="0" applyFont="1" applyBorder="1" applyAlignment="1">
      <alignment wrapText="1"/>
    </xf>
    <xf numFmtId="0" fontId="0" fillId="0" borderId="15" xfId="0" applyBorder="1" applyAlignment="1">
      <alignment horizontal="center" vertical="center"/>
    </xf>
    <xf numFmtId="0" fontId="6" fillId="0" borderId="14" xfId="0" applyFont="1" applyBorder="1" applyAlignment="1">
      <alignment vertical="center" wrapText="1"/>
    </xf>
    <xf numFmtId="0" fontId="9" fillId="0" borderId="14" xfId="0" applyFont="1" applyBorder="1" applyAlignment="1">
      <alignment horizontal="center" vertical="center" wrapText="1"/>
    </xf>
    <xf numFmtId="0" fontId="44" fillId="0" borderId="14" xfId="0" applyFont="1" applyBorder="1" applyAlignment="1">
      <alignment horizontal="center" vertical="center" wrapText="1"/>
    </xf>
    <xf numFmtId="0" fontId="6" fillId="0" borderId="15" xfId="0" applyFont="1" applyBorder="1" applyAlignment="1">
      <alignment vertical="center" wrapText="1"/>
    </xf>
    <xf numFmtId="0" fontId="9" fillId="0" borderId="15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 wrapText="1"/>
    </xf>
    <xf numFmtId="0" fontId="45" fillId="0" borderId="14" xfId="0" applyFont="1" applyBorder="1" applyAlignment="1">
      <alignment horizontal="center" vertical="center" wrapText="1"/>
    </xf>
    <xf numFmtId="0" fontId="45" fillId="0" borderId="14" xfId="0" applyFont="1" applyBorder="1" applyAlignment="1">
      <alignment vertical="center" wrapText="1"/>
    </xf>
    <xf numFmtId="0" fontId="13" fillId="0" borderId="0" xfId="0" applyFont="1"/>
    <xf numFmtId="0" fontId="18" fillId="0" borderId="14" xfId="0" applyFont="1" applyBorder="1" applyAlignment="1">
      <alignment horizontal="center" vertical="center" wrapText="1"/>
    </xf>
    <xf numFmtId="0" fontId="46" fillId="0" borderId="14" xfId="0" applyFont="1" applyBorder="1" applyAlignment="1">
      <alignment horizontal="center" vertical="center" wrapText="1"/>
    </xf>
    <xf numFmtId="0" fontId="45" fillId="0" borderId="14" xfId="0" applyFont="1" applyBorder="1" applyAlignment="1">
      <alignment horizontal="right" vertical="center" wrapText="1"/>
    </xf>
    <xf numFmtId="0" fontId="47" fillId="0" borderId="0" xfId="0" applyFont="1"/>
    <xf numFmtId="0" fontId="17" fillId="0" borderId="1" xfId="0" applyFont="1" applyBorder="1" applyAlignment="1">
      <alignment vertical="center" wrapText="1"/>
    </xf>
    <xf numFmtId="0" fontId="7" fillId="0" borderId="2" xfId="0" applyFont="1" applyBorder="1" applyAlignment="1">
      <alignment horizontal="center" vertical="center" wrapText="1"/>
    </xf>
    <xf numFmtId="0" fontId="48" fillId="0" borderId="1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19" fillId="7" borderId="1" xfId="0" applyFont="1" applyFill="1" applyBorder="1" applyAlignment="1">
      <alignment horizontal="center" vertical="center" wrapText="1"/>
    </xf>
    <xf numFmtId="0" fontId="44" fillId="0" borderId="1" xfId="0" applyFont="1" applyBorder="1" applyAlignment="1">
      <alignment horizontal="center" vertical="center" wrapText="1"/>
    </xf>
    <xf numFmtId="0" fontId="49" fillId="0" borderId="1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15" fillId="8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53" fillId="0" borderId="0" xfId="0" applyFont="1" applyAlignment="1">
      <alignment horizontal="center" vertical="center" wrapText="1"/>
    </xf>
    <xf numFmtId="0" fontId="0" fillId="0" borderId="0" xfId="0" applyFont="1" applyAlignment="1"/>
    <xf numFmtId="0" fontId="54" fillId="9" borderId="14" xfId="0" applyFont="1" applyFill="1" applyBorder="1" applyAlignment="1">
      <alignment horizontal="center" vertical="center" textRotation="90" wrapText="1"/>
    </xf>
    <xf numFmtId="0" fontId="54" fillId="9" borderId="17" xfId="0" applyFont="1" applyFill="1" applyBorder="1" applyAlignment="1">
      <alignment horizontal="center" vertical="center" wrapText="1"/>
    </xf>
    <xf numFmtId="0" fontId="54" fillId="9" borderId="14" xfId="0" applyFont="1" applyFill="1" applyBorder="1" applyAlignment="1">
      <alignment horizontal="center" vertical="center" wrapText="1"/>
    </xf>
    <xf numFmtId="0" fontId="57" fillId="9" borderId="16" xfId="0" applyFont="1" applyFill="1" applyBorder="1" applyAlignment="1">
      <alignment horizontal="center" vertical="center" wrapText="1"/>
    </xf>
    <xf numFmtId="0" fontId="54" fillId="0" borderId="14" xfId="0" applyFont="1" applyBorder="1" applyAlignment="1">
      <alignment horizontal="center" vertical="center" wrapText="1"/>
    </xf>
    <xf numFmtId="0" fontId="57" fillId="0" borderId="14" xfId="0" applyFont="1" applyBorder="1" applyAlignment="1">
      <alignment horizontal="center" vertical="center" wrapText="1"/>
    </xf>
    <xf numFmtId="0" fontId="57" fillId="9" borderId="14" xfId="0" applyFont="1" applyFill="1" applyBorder="1" applyAlignment="1">
      <alignment horizontal="center" vertical="center" wrapText="1"/>
    </xf>
    <xf numFmtId="0" fontId="54" fillId="0" borderId="16" xfId="0" applyFont="1" applyBorder="1" applyAlignment="1">
      <alignment horizontal="center" vertical="center" wrapText="1"/>
    </xf>
    <xf numFmtId="0" fontId="54" fillId="0" borderId="33" xfId="0" applyFont="1" applyBorder="1" applyAlignment="1">
      <alignment horizontal="center" vertical="center" wrapText="1"/>
    </xf>
    <xf numFmtId="0" fontId="54" fillId="9" borderId="14" xfId="0" applyFont="1" applyFill="1" applyBorder="1" applyAlignment="1">
      <alignment horizontal="center" vertical="top" wrapText="1"/>
    </xf>
    <xf numFmtId="0" fontId="54" fillId="0" borderId="23" xfId="0" applyFont="1" applyBorder="1" applyAlignment="1">
      <alignment horizontal="center" vertical="center" textRotation="90" wrapText="1"/>
    </xf>
    <xf numFmtId="0" fontId="54" fillId="0" borderId="14" xfId="0" applyFont="1" applyBorder="1" applyAlignment="1">
      <alignment horizontal="center" vertical="center" textRotation="90" wrapText="1"/>
    </xf>
    <xf numFmtId="0" fontId="55" fillId="0" borderId="14" xfId="0" applyFont="1" applyBorder="1" applyAlignment="1">
      <alignment horizontal="center" vertical="center" textRotation="90" wrapText="1"/>
    </xf>
    <xf numFmtId="0" fontId="56" fillId="0" borderId="32" xfId="0" applyFont="1" applyBorder="1" applyAlignment="1">
      <alignment horizontal="center" vertical="center" wrapText="1"/>
    </xf>
    <xf numFmtId="0" fontId="56" fillId="0" borderId="14" xfId="0" applyFont="1" applyBorder="1" applyAlignment="1">
      <alignment horizontal="center" vertical="center" wrapText="1"/>
    </xf>
    <xf numFmtId="0" fontId="56" fillId="0" borderId="33" xfId="0" applyFont="1" applyBorder="1" applyAlignment="1">
      <alignment horizontal="center" vertical="center" wrapText="1"/>
    </xf>
    <xf numFmtId="0" fontId="58" fillId="9" borderId="14" xfId="0" applyFont="1" applyFill="1" applyBorder="1" applyAlignment="1">
      <alignment horizontal="center" vertical="center" wrapText="1"/>
    </xf>
    <xf numFmtId="0" fontId="58" fillId="0" borderId="14" xfId="0" applyFont="1" applyBorder="1" applyAlignment="1">
      <alignment horizontal="center" vertical="center" wrapText="1"/>
    </xf>
    <xf numFmtId="0" fontId="58" fillId="14" borderId="14" xfId="0" applyFont="1" applyFill="1" applyBorder="1" applyAlignment="1">
      <alignment horizontal="left" vertical="center" wrapText="1"/>
    </xf>
    <xf numFmtId="164" fontId="58" fillId="14" borderId="14" xfId="0" applyNumberFormat="1" applyFont="1" applyFill="1" applyBorder="1" applyAlignment="1">
      <alignment horizontal="center" vertical="center" wrapText="1"/>
    </xf>
    <xf numFmtId="164" fontId="58" fillId="14" borderId="33" xfId="0" applyNumberFormat="1" applyFont="1" applyFill="1" applyBorder="1" applyAlignment="1">
      <alignment horizontal="center" vertical="center" wrapText="1"/>
    </xf>
    <xf numFmtId="0" fontId="54" fillId="14" borderId="14" xfId="0" applyFont="1" applyFill="1" applyBorder="1" applyAlignment="1">
      <alignment horizontal="center" vertical="center" textRotation="90" wrapText="1"/>
    </xf>
    <xf numFmtId="1" fontId="58" fillId="14" borderId="14" xfId="0" applyNumberFormat="1" applyFont="1" applyFill="1" applyBorder="1" applyAlignment="1">
      <alignment horizontal="center" vertical="center" wrapText="1"/>
    </xf>
    <xf numFmtId="0" fontId="58" fillId="14" borderId="32" xfId="0" applyFont="1" applyFill="1" applyBorder="1" applyAlignment="1">
      <alignment horizontal="center" vertical="center" wrapText="1"/>
    </xf>
    <xf numFmtId="0" fontId="58" fillId="14" borderId="14" xfId="0" applyFont="1" applyFill="1" applyBorder="1" applyAlignment="1">
      <alignment horizontal="center" vertical="center" wrapText="1"/>
    </xf>
    <xf numFmtId="0" fontId="58" fillId="15" borderId="14" xfId="0" applyFont="1" applyFill="1" applyBorder="1" applyAlignment="1">
      <alignment horizontal="left" vertical="center" wrapText="1"/>
    </xf>
    <xf numFmtId="0" fontId="59" fillId="15" borderId="14" xfId="0" applyFont="1" applyFill="1" applyBorder="1" applyAlignment="1">
      <alignment horizontal="left" vertical="center" wrapText="1"/>
    </xf>
    <xf numFmtId="164" fontId="58" fillId="15" borderId="14" xfId="0" applyNumberFormat="1" applyFont="1" applyFill="1" applyBorder="1" applyAlignment="1">
      <alignment horizontal="center" vertical="center" wrapText="1"/>
    </xf>
    <xf numFmtId="164" fontId="58" fillId="15" borderId="33" xfId="0" applyNumberFormat="1" applyFont="1" applyFill="1" applyBorder="1" applyAlignment="1">
      <alignment horizontal="center" vertical="center" wrapText="1"/>
    </xf>
    <xf numFmtId="0" fontId="54" fillId="15" borderId="14" xfId="0" applyFont="1" applyFill="1" applyBorder="1" applyAlignment="1">
      <alignment horizontal="center" vertical="center" textRotation="90" wrapText="1"/>
    </xf>
    <xf numFmtId="1" fontId="58" fillId="15" borderId="14" xfId="0" applyNumberFormat="1" applyFont="1" applyFill="1" applyBorder="1" applyAlignment="1">
      <alignment horizontal="center" vertical="center" wrapText="1"/>
    </xf>
    <xf numFmtId="0" fontId="58" fillId="15" borderId="17" xfId="0" applyFont="1" applyFill="1" applyBorder="1" applyAlignment="1">
      <alignment horizontal="center" vertical="center" wrapText="1"/>
    </xf>
    <xf numFmtId="0" fontId="58" fillId="15" borderId="14" xfId="0" applyFont="1" applyFill="1" applyBorder="1" applyAlignment="1">
      <alignment horizontal="center" vertical="center" wrapText="1"/>
    </xf>
    <xf numFmtId="0" fontId="58" fillId="15" borderId="16" xfId="0" applyFont="1" applyFill="1" applyBorder="1" applyAlignment="1">
      <alignment horizontal="center" vertical="center" wrapText="1"/>
    </xf>
    <xf numFmtId="0" fontId="58" fillId="15" borderId="32" xfId="0" applyFont="1" applyFill="1" applyBorder="1" applyAlignment="1">
      <alignment horizontal="center" vertical="center" wrapText="1"/>
    </xf>
    <xf numFmtId="0" fontId="58" fillId="15" borderId="33" xfId="0" applyFont="1" applyFill="1" applyBorder="1" applyAlignment="1">
      <alignment horizontal="center" vertical="center" wrapText="1"/>
    </xf>
    <xf numFmtId="0" fontId="58" fillId="0" borderId="14" xfId="0" applyFont="1" applyBorder="1" applyAlignment="1">
      <alignment horizontal="left" vertical="center" wrapText="1"/>
    </xf>
    <xf numFmtId="0" fontId="59" fillId="0" borderId="14" xfId="0" applyFont="1" applyBorder="1" applyAlignment="1">
      <alignment horizontal="left" vertical="center" wrapText="1"/>
    </xf>
    <xf numFmtId="0" fontId="58" fillId="0" borderId="33" xfId="0" applyFont="1" applyBorder="1" applyAlignment="1">
      <alignment horizontal="center" vertical="center" wrapText="1"/>
    </xf>
    <xf numFmtId="1" fontId="56" fillId="0" borderId="14" xfId="0" applyNumberFormat="1" applyFont="1" applyBorder="1" applyAlignment="1">
      <alignment horizontal="center" vertical="center" wrapText="1"/>
    </xf>
    <xf numFmtId="0" fontId="56" fillId="9" borderId="17" xfId="0" applyFont="1" applyFill="1" applyBorder="1" applyAlignment="1">
      <alignment horizontal="center" vertical="center" wrapText="1"/>
    </xf>
    <xf numFmtId="0" fontId="56" fillId="9" borderId="14" xfId="0" applyFont="1" applyFill="1" applyBorder="1" applyAlignment="1">
      <alignment horizontal="center" vertical="center" wrapText="1"/>
    </xf>
    <xf numFmtId="0" fontId="58" fillId="9" borderId="16" xfId="0" applyFont="1" applyFill="1" applyBorder="1" applyAlignment="1">
      <alignment horizontal="center" vertical="center" wrapText="1"/>
    </xf>
    <xf numFmtId="0" fontId="58" fillId="0" borderId="32" xfId="0" applyFont="1" applyBorder="1" applyAlignment="1">
      <alignment horizontal="center" vertical="center" wrapText="1"/>
    </xf>
    <xf numFmtId="0" fontId="56" fillId="0" borderId="14" xfId="0" applyFont="1" applyBorder="1" applyAlignment="1">
      <alignment horizontal="left" vertical="center" wrapText="1"/>
    </xf>
    <xf numFmtId="0" fontId="60" fillId="0" borderId="33" xfId="0" applyFont="1" applyBorder="1" applyAlignment="1">
      <alignment horizontal="center" vertical="center" wrapText="1"/>
    </xf>
    <xf numFmtId="0" fontId="57" fillId="0" borderId="33" xfId="0" applyFont="1" applyBorder="1" applyAlignment="1">
      <alignment horizontal="center" vertical="center" wrapText="1"/>
    </xf>
    <xf numFmtId="0" fontId="56" fillId="0" borderId="17" xfId="0" applyFont="1" applyBorder="1" applyAlignment="1">
      <alignment horizontal="center" vertical="center" wrapText="1"/>
    </xf>
    <xf numFmtId="0" fontId="56" fillId="15" borderId="14" xfId="0" applyFont="1" applyFill="1" applyBorder="1" applyAlignment="1">
      <alignment horizontal="left" vertical="center" wrapText="1"/>
    </xf>
    <xf numFmtId="0" fontId="56" fillId="15" borderId="14" xfId="0" applyFont="1" applyFill="1" applyBorder="1" applyAlignment="1">
      <alignment horizontal="center" vertical="center" wrapText="1"/>
    </xf>
    <xf numFmtId="0" fontId="60" fillId="15" borderId="33" xfId="0" applyFont="1" applyFill="1" applyBorder="1" applyAlignment="1">
      <alignment horizontal="center" vertical="center" wrapText="1"/>
    </xf>
    <xf numFmtId="0" fontId="54" fillId="15" borderId="14" xfId="0" applyFont="1" applyFill="1" applyBorder="1" applyAlignment="1">
      <alignment horizontal="center" vertical="center" wrapText="1"/>
    </xf>
    <xf numFmtId="0" fontId="61" fillId="0" borderId="14" xfId="0" applyFont="1" applyBorder="1" applyAlignment="1">
      <alignment horizontal="center" vertical="center" wrapText="1"/>
    </xf>
    <xf numFmtId="0" fontId="62" fillId="0" borderId="14" xfId="0" applyFont="1" applyBorder="1" applyAlignment="1">
      <alignment horizontal="center" vertical="center" wrapText="1"/>
    </xf>
    <xf numFmtId="0" fontId="63" fillId="0" borderId="33" xfId="0" applyFont="1" applyBorder="1" applyAlignment="1">
      <alignment horizontal="center" vertical="center" wrapText="1"/>
    </xf>
    <xf numFmtId="0" fontId="62" fillId="9" borderId="17" xfId="0" applyFont="1" applyFill="1" applyBorder="1" applyAlignment="1">
      <alignment horizontal="center" vertical="center" wrapText="1"/>
    </xf>
    <xf numFmtId="0" fontId="62" fillId="9" borderId="14" xfId="0" applyFont="1" applyFill="1" applyBorder="1" applyAlignment="1">
      <alignment horizontal="center" vertical="center" wrapText="1"/>
    </xf>
    <xf numFmtId="0" fontId="59" fillId="9" borderId="16" xfId="0" applyFont="1" applyFill="1" applyBorder="1" applyAlignment="1">
      <alignment horizontal="center" vertical="center" wrapText="1"/>
    </xf>
    <xf numFmtId="0" fontId="62" fillId="0" borderId="33" xfId="0" applyFont="1" applyBorder="1" applyAlignment="1">
      <alignment horizontal="center" vertical="center" wrapText="1"/>
    </xf>
    <xf numFmtId="0" fontId="62" fillId="0" borderId="32" xfId="0" applyFont="1" applyBorder="1" applyAlignment="1">
      <alignment horizontal="center" vertical="center" wrapText="1"/>
    </xf>
    <xf numFmtId="0" fontId="59" fillId="9" borderId="14" xfId="0" applyFont="1" applyFill="1" applyBorder="1" applyAlignment="1">
      <alignment horizontal="center" vertical="center" wrapText="1"/>
    </xf>
    <xf numFmtId="165" fontId="56" fillId="0" borderId="14" xfId="0" applyNumberFormat="1" applyFont="1" applyBorder="1" applyAlignment="1">
      <alignment horizontal="center" vertical="center" wrapText="1"/>
    </xf>
    <xf numFmtId="165" fontId="56" fillId="9" borderId="14" xfId="0" applyNumberFormat="1" applyFont="1" applyFill="1" applyBorder="1" applyAlignment="1">
      <alignment horizontal="center" vertical="center" wrapText="1"/>
    </xf>
    <xf numFmtId="0" fontId="56" fillId="9" borderId="14" xfId="0" applyFont="1" applyFill="1" applyBorder="1" applyAlignment="1">
      <alignment horizontal="left" vertical="center" wrapText="1"/>
    </xf>
    <xf numFmtId="165" fontId="56" fillId="0" borderId="16" xfId="0" applyNumberFormat="1" applyFont="1" applyBorder="1" applyAlignment="1">
      <alignment horizontal="center" vertical="center" wrapText="1"/>
    </xf>
    <xf numFmtId="165" fontId="56" fillId="0" borderId="17" xfId="0" applyNumberFormat="1" applyFont="1" applyBorder="1" applyAlignment="1">
      <alignment horizontal="center" vertical="center" wrapText="1"/>
    </xf>
    <xf numFmtId="0" fontId="56" fillId="9" borderId="17" xfId="0" applyFont="1" applyFill="1" applyBorder="1" applyAlignment="1">
      <alignment horizontal="left" vertical="center" wrapText="1"/>
    </xf>
    <xf numFmtId="0" fontId="64" fillId="0" borderId="0" xfId="0" applyFont="1" applyBorder="1" applyAlignment="1">
      <alignment horizontal="left" vertical="center" wrapText="1"/>
    </xf>
    <xf numFmtId="0" fontId="65" fillId="0" borderId="0" xfId="0" applyFont="1" applyBorder="1" applyAlignment="1">
      <alignment horizontal="left"/>
    </xf>
    <xf numFmtId="0" fontId="53" fillId="0" borderId="0" xfId="0" applyFont="1" applyBorder="1" applyAlignment="1">
      <alignment horizontal="center" vertical="center" wrapText="1"/>
    </xf>
    <xf numFmtId="0" fontId="54" fillId="0" borderId="0" xfId="0" applyFont="1" applyBorder="1" applyAlignment="1">
      <alignment horizontal="center" vertical="center" wrapText="1"/>
    </xf>
    <xf numFmtId="0" fontId="66" fillId="0" borderId="0" xfId="0" applyFont="1" applyBorder="1" applyAlignment="1">
      <alignment horizontal="center" vertical="center" shrinkToFit="1"/>
    </xf>
    <xf numFmtId="0" fontId="53" fillId="0" borderId="0" xfId="0" applyFont="1" applyBorder="1" applyAlignment="1">
      <alignment horizontal="center" vertical="center" shrinkToFit="1"/>
    </xf>
    <xf numFmtId="0" fontId="53" fillId="0" borderId="0" xfId="0" applyFont="1" applyAlignment="1">
      <alignment horizontal="left" vertical="center" wrapText="1"/>
    </xf>
    <xf numFmtId="0" fontId="53" fillId="0" borderId="0" xfId="0" applyFont="1" applyBorder="1" applyAlignment="1">
      <alignment horizontal="left" vertical="center" wrapText="1"/>
    </xf>
    <xf numFmtId="0" fontId="51" fillId="0" borderId="0" xfId="0" applyFont="1" applyBorder="1" applyAlignment="1">
      <alignment horizontal="left" vertical="center" wrapText="1"/>
    </xf>
    <xf numFmtId="0" fontId="53" fillId="9" borderId="0" xfId="0" applyFont="1" applyFill="1" applyBorder="1" applyAlignment="1">
      <alignment horizontal="center" vertical="center" wrapText="1"/>
    </xf>
    <xf numFmtId="0" fontId="67" fillId="9" borderId="0" xfId="0" applyFont="1" applyFill="1" applyBorder="1" applyAlignment="1">
      <alignment horizontal="center" vertical="center" wrapText="1"/>
    </xf>
    <xf numFmtId="0" fontId="67" fillId="0" borderId="0" xfId="0" applyFont="1" applyBorder="1" applyAlignment="1">
      <alignment horizontal="center" vertical="center" wrapText="1"/>
    </xf>
    <xf numFmtId="0" fontId="56" fillId="0" borderId="16" xfId="0" applyFont="1" applyBorder="1" applyAlignment="1">
      <alignment horizontal="center" vertical="center" wrapText="1"/>
    </xf>
    <xf numFmtId="0" fontId="54" fillId="9" borderId="22" xfId="0" applyFont="1" applyFill="1" applyBorder="1" applyAlignment="1">
      <alignment horizontal="center" vertical="center" wrapText="1"/>
    </xf>
    <xf numFmtId="0" fontId="57" fillId="9" borderId="21" xfId="0" applyFont="1" applyFill="1" applyBorder="1" applyAlignment="1">
      <alignment horizontal="center" vertical="center" wrapText="1"/>
    </xf>
    <xf numFmtId="0" fontId="58" fillId="16" borderId="14" xfId="0" applyFont="1" applyFill="1" applyBorder="1" applyAlignment="1">
      <alignment horizontal="left" vertical="center" wrapText="1"/>
    </xf>
    <xf numFmtId="0" fontId="59" fillId="16" borderId="14" xfId="0" applyFont="1" applyFill="1" applyBorder="1" applyAlignment="1">
      <alignment horizontal="left" vertical="center" wrapText="1"/>
    </xf>
    <xf numFmtId="164" fontId="58" fillId="16" borderId="14" xfId="0" applyNumberFormat="1" applyFont="1" applyFill="1" applyBorder="1" applyAlignment="1">
      <alignment horizontal="center" vertical="center" wrapText="1"/>
    </xf>
    <xf numFmtId="164" fontId="58" fillId="16" borderId="33" xfId="0" applyNumberFormat="1" applyFont="1" applyFill="1" applyBorder="1" applyAlignment="1">
      <alignment horizontal="center" vertical="center" wrapText="1"/>
    </xf>
    <xf numFmtId="0" fontId="54" fillId="16" borderId="14" xfId="0" applyFont="1" applyFill="1" applyBorder="1" applyAlignment="1">
      <alignment horizontal="center" vertical="center" textRotation="90" wrapText="1"/>
    </xf>
    <xf numFmtId="1" fontId="58" fillId="16" borderId="14" xfId="0" applyNumberFormat="1" applyFont="1" applyFill="1" applyBorder="1" applyAlignment="1">
      <alignment horizontal="center" vertical="center" wrapText="1"/>
    </xf>
    <xf numFmtId="0" fontId="58" fillId="16" borderId="14" xfId="0" applyFont="1" applyFill="1" applyBorder="1" applyAlignment="1">
      <alignment horizontal="center" vertical="center" wrapText="1"/>
    </xf>
    <xf numFmtId="0" fontId="60" fillId="17" borderId="33" xfId="0" applyFont="1" applyFill="1" applyBorder="1" applyAlignment="1">
      <alignment horizontal="center" vertical="center" wrapText="1"/>
    </xf>
    <xf numFmtId="0" fontId="56" fillId="7" borderId="14" xfId="0" applyFont="1" applyFill="1" applyBorder="1" applyAlignment="1">
      <alignment horizontal="left" vertical="center" wrapText="1"/>
    </xf>
    <xf numFmtId="0" fontId="56" fillId="18" borderId="14" xfId="0" applyFont="1" applyFill="1" applyBorder="1" applyAlignment="1">
      <alignment horizontal="left" vertical="center" wrapText="1"/>
    </xf>
    <xf numFmtId="0" fontId="56" fillId="7" borderId="14" xfId="0" applyFont="1" applyFill="1" applyBorder="1" applyAlignment="1">
      <alignment horizontal="center" vertical="center" wrapText="1"/>
    </xf>
    <xf numFmtId="0" fontId="57" fillId="7" borderId="14" xfId="0" applyFont="1" applyFill="1" applyBorder="1" applyAlignment="1">
      <alignment horizontal="center" vertical="center" wrapText="1"/>
    </xf>
    <xf numFmtId="0" fontId="57" fillId="7" borderId="33" xfId="0" applyFont="1" applyFill="1" applyBorder="1" applyAlignment="1">
      <alignment horizontal="center" vertical="center" wrapText="1"/>
    </xf>
    <xf numFmtId="0" fontId="54" fillId="7" borderId="33" xfId="0" applyFont="1" applyFill="1" applyBorder="1" applyAlignment="1">
      <alignment horizontal="center" vertical="center" wrapText="1"/>
    </xf>
    <xf numFmtId="0" fontId="54" fillId="7" borderId="14" xfId="0" applyFont="1" applyFill="1" applyBorder="1" applyAlignment="1">
      <alignment horizontal="center" vertical="center" wrapText="1"/>
    </xf>
    <xf numFmtId="0" fontId="54" fillId="19" borderId="14" xfId="0" applyFont="1" applyFill="1" applyBorder="1" applyAlignment="1">
      <alignment horizontal="center" vertical="center" textRotation="90" wrapText="1"/>
    </xf>
    <xf numFmtId="0" fontId="58" fillId="7" borderId="14" xfId="0" applyFont="1" applyFill="1" applyBorder="1" applyAlignment="1">
      <alignment horizontal="center" vertical="center" wrapText="1"/>
    </xf>
    <xf numFmtId="0" fontId="56" fillId="18" borderId="14" xfId="0" applyFont="1" applyFill="1" applyBorder="1" applyAlignment="1">
      <alignment horizontal="center" vertical="center" wrapText="1"/>
    </xf>
    <xf numFmtId="0" fontId="56" fillId="19" borderId="17" xfId="0" applyFont="1" applyFill="1" applyBorder="1" applyAlignment="1">
      <alignment horizontal="center" vertical="center" wrapText="1"/>
    </xf>
    <xf numFmtId="0" fontId="56" fillId="19" borderId="14" xfId="0" applyFont="1" applyFill="1" applyBorder="1" applyAlignment="1">
      <alignment horizontal="center" vertical="center" wrapText="1"/>
    </xf>
    <xf numFmtId="0" fontId="58" fillId="19" borderId="14" xfId="0" applyFont="1" applyFill="1" applyBorder="1" applyAlignment="1">
      <alignment horizontal="center" vertical="center" wrapText="1"/>
    </xf>
    <xf numFmtId="0" fontId="0" fillId="7" borderId="0" xfId="0" applyFont="1" applyFill="1" applyAlignment="1"/>
    <xf numFmtId="0" fontId="56" fillId="16" borderId="14" xfId="0" applyFont="1" applyFill="1" applyBorder="1" applyAlignment="1">
      <alignment horizontal="left" vertical="center" wrapText="1"/>
    </xf>
    <xf numFmtId="0" fontId="56" fillId="16" borderId="14" xfId="0" applyFont="1" applyFill="1" applyBorder="1" applyAlignment="1">
      <alignment horizontal="center" vertical="center" wrapText="1"/>
    </xf>
    <xf numFmtId="0" fontId="60" fillId="16" borderId="33" xfId="0" applyFont="1" applyFill="1" applyBorder="1" applyAlignment="1">
      <alignment horizontal="center" vertical="center" wrapText="1"/>
    </xf>
    <xf numFmtId="0" fontId="54" fillId="16" borderId="14" xfId="0" applyFont="1" applyFill="1" applyBorder="1" applyAlignment="1">
      <alignment horizontal="center" vertical="center" wrapText="1"/>
    </xf>
    <xf numFmtId="0" fontId="58" fillId="12" borderId="14" xfId="0" applyFont="1" applyFill="1" applyBorder="1" applyAlignment="1">
      <alignment horizontal="center" vertical="center" wrapText="1"/>
    </xf>
    <xf numFmtId="0" fontId="56" fillId="16" borderId="33" xfId="0" applyFont="1" applyFill="1" applyBorder="1" applyAlignment="1">
      <alignment horizontal="center" vertical="center" wrapText="1"/>
    </xf>
    <xf numFmtId="0" fontId="58" fillId="16" borderId="16" xfId="0" applyFont="1" applyFill="1" applyBorder="1" applyAlignment="1">
      <alignment horizontal="center" vertical="center" wrapText="1"/>
    </xf>
    <xf numFmtId="0" fontId="56" fillId="16" borderId="17" xfId="0" applyFont="1" applyFill="1" applyBorder="1" applyAlignment="1">
      <alignment horizontal="center" vertical="center" wrapText="1"/>
    </xf>
    <xf numFmtId="0" fontId="56" fillId="0" borderId="14" xfId="0" applyFont="1" applyFill="1" applyBorder="1" applyAlignment="1">
      <alignment horizontal="center" vertical="center" wrapText="1"/>
    </xf>
    <xf numFmtId="0" fontId="68" fillId="0" borderId="14" xfId="0" applyFont="1" applyBorder="1" applyAlignment="1">
      <alignment horizontal="center" vertical="center" wrapText="1"/>
    </xf>
    <xf numFmtId="0" fontId="59" fillId="0" borderId="14" xfId="0" applyFont="1" applyBorder="1" applyAlignment="1">
      <alignment horizontal="center" vertical="center" wrapText="1"/>
    </xf>
    <xf numFmtId="1" fontId="62" fillId="0" borderId="14" xfId="0" applyNumberFormat="1" applyFont="1" applyBorder="1" applyAlignment="1">
      <alignment horizontal="center" vertical="center" wrapText="1"/>
    </xf>
    <xf numFmtId="0" fontId="58" fillId="14" borderId="16" xfId="0" applyFont="1" applyFill="1" applyBorder="1" applyAlignment="1">
      <alignment horizontal="center" vertical="center" wrapText="1"/>
    </xf>
    <xf numFmtId="0" fontId="58" fillId="0" borderId="16" xfId="0" applyFont="1" applyBorder="1" applyAlignment="1">
      <alignment horizontal="center" vertical="center" wrapText="1"/>
    </xf>
    <xf numFmtId="0" fontId="62" fillId="0" borderId="16" xfId="0" applyFont="1" applyBorder="1" applyAlignment="1">
      <alignment horizontal="center" vertical="center" wrapText="1"/>
    </xf>
    <xf numFmtId="0" fontId="0" fillId="0" borderId="1" xfId="0" applyFont="1" applyBorder="1" applyAlignment="1"/>
    <xf numFmtId="1" fontId="58" fillId="14" borderId="16" xfId="0" applyNumberFormat="1" applyFont="1" applyFill="1" applyBorder="1" applyAlignment="1">
      <alignment horizontal="center" vertical="center" wrapText="1"/>
    </xf>
    <xf numFmtId="1" fontId="58" fillId="16" borderId="16" xfId="0" applyNumberFormat="1" applyFont="1" applyFill="1" applyBorder="1" applyAlignment="1">
      <alignment horizontal="center" vertical="center" wrapText="1"/>
    </xf>
    <xf numFmtId="0" fontId="54" fillId="7" borderId="16" xfId="0" applyFont="1" applyFill="1" applyBorder="1" applyAlignment="1">
      <alignment horizontal="center" vertical="center" wrapText="1"/>
    </xf>
    <xf numFmtId="0" fontId="58" fillId="12" borderId="16" xfId="0" applyFont="1" applyFill="1" applyBorder="1" applyAlignment="1">
      <alignment horizontal="center" vertical="center" wrapText="1"/>
    </xf>
    <xf numFmtId="0" fontId="56" fillId="16" borderId="16" xfId="0" applyFont="1" applyFill="1" applyBorder="1" applyAlignment="1">
      <alignment horizontal="center" vertical="center" wrapText="1"/>
    </xf>
    <xf numFmtId="165" fontId="56" fillId="9" borderId="16" xfId="0" applyNumberFormat="1" applyFont="1" applyFill="1" applyBorder="1" applyAlignment="1">
      <alignment horizontal="center" vertical="center" wrapText="1"/>
    </xf>
    <xf numFmtId="0" fontId="59" fillId="0" borderId="15" xfId="0" applyFont="1" applyBorder="1" applyAlignment="1">
      <alignment horizontal="center" vertical="center" wrapText="1"/>
    </xf>
    <xf numFmtId="0" fontId="52" fillId="0" borderId="0" xfId="0" applyFont="1" applyBorder="1"/>
    <xf numFmtId="165" fontId="56" fillId="0" borderId="16" xfId="0" applyNumberFormat="1" applyFont="1" applyBorder="1" applyAlignment="1">
      <alignment horizontal="center" vertical="center" wrapText="1"/>
    </xf>
    <xf numFmtId="0" fontId="58" fillId="0" borderId="16" xfId="0" applyFont="1" applyBorder="1" applyAlignment="1">
      <alignment horizontal="center" vertical="center" wrapText="1"/>
    </xf>
    <xf numFmtId="0" fontId="56" fillId="0" borderId="16" xfId="0" applyFont="1" applyBorder="1" applyAlignment="1">
      <alignment horizontal="center" vertical="center" wrapText="1"/>
    </xf>
    <xf numFmtId="0" fontId="54" fillId="0" borderId="16" xfId="0" applyFont="1" applyBorder="1" applyAlignment="1">
      <alignment horizontal="center" vertical="center" wrapText="1"/>
    </xf>
    <xf numFmtId="0" fontId="57" fillId="9" borderId="16" xfId="0" applyFont="1" applyFill="1" applyBorder="1" applyAlignment="1">
      <alignment horizontal="center" vertical="center" wrapText="1"/>
    </xf>
    <xf numFmtId="0" fontId="0" fillId="0" borderId="0" xfId="0" applyFont="1" applyAlignment="1"/>
    <xf numFmtId="0" fontId="51" fillId="0" borderId="0" xfId="0" applyFont="1" applyBorder="1" applyAlignment="1">
      <alignment horizontal="left" vertical="center" wrapText="1"/>
    </xf>
    <xf numFmtId="0" fontId="58" fillId="0" borderId="1" xfId="0" applyFont="1" applyBorder="1" applyAlignment="1">
      <alignment horizontal="center" vertical="center" wrapText="1"/>
    </xf>
    <xf numFmtId="0" fontId="62" fillId="0" borderId="1" xfId="0" applyFont="1" applyBorder="1" applyAlignment="1">
      <alignment horizontal="center" vertical="center" wrapText="1"/>
    </xf>
    <xf numFmtId="0" fontId="29" fillId="0" borderId="0" xfId="0" applyFont="1" applyAlignment="1">
      <alignment horizontal="center" vertical="center" wrapText="1"/>
    </xf>
    <xf numFmtId="0" fontId="34" fillId="0" borderId="0" xfId="0" applyFont="1" applyBorder="1" applyAlignment="1">
      <alignment horizontal="left"/>
    </xf>
    <xf numFmtId="0" fontId="29" fillId="0" borderId="0" xfId="0" applyFont="1" applyBorder="1" applyAlignment="1">
      <alignment horizontal="center" vertical="center" wrapText="1"/>
    </xf>
    <xf numFmtId="0" fontId="43" fillId="0" borderId="0" xfId="0" applyFont="1" applyBorder="1" applyAlignment="1">
      <alignment horizontal="center" vertical="center" shrinkToFit="1"/>
    </xf>
    <xf numFmtId="0" fontId="29" fillId="0" borderId="0" xfId="0" applyFont="1" applyBorder="1" applyAlignment="1">
      <alignment horizontal="center" vertical="center" shrinkToFit="1"/>
    </xf>
    <xf numFmtId="0" fontId="29" fillId="0" borderId="0" xfId="0" applyFont="1" applyAlignment="1">
      <alignment horizontal="left" vertical="center" wrapText="1"/>
    </xf>
    <xf numFmtId="0" fontId="29" fillId="0" borderId="0" xfId="0" applyFont="1" applyBorder="1" applyAlignment="1">
      <alignment horizontal="left" vertical="center" wrapText="1"/>
    </xf>
    <xf numFmtId="0" fontId="29" fillId="9" borderId="0" xfId="0" applyFont="1" applyFill="1" applyBorder="1" applyAlignment="1">
      <alignment horizontal="center" vertical="center" wrapText="1"/>
    </xf>
    <xf numFmtId="0" fontId="33" fillId="9" borderId="0" xfId="0" applyFont="1" applyFill="1" applyBorder="1" applyAlignment="1">
      <alignment horizontal="center" vertical="center" wrapText="1"/>
    </xf>
    <xf numFmtId="0" fontId="33" fillId="0" borderId="0" xfId="0" applyFont="1" applyBorder="1" applyAlignment="1">
      <alignment horizontal="center" vertical="center" wrapText="1"/>
    </xf>
    <xf numFmtId="0" fontId="52" fillId="0" borderId="0" xfId="0" applyFont="1" applyBorder="1"/>
    <xf numFmtId="0" fontId="0" fillId="0" borderId="0" xfId="0" applyFont="1" applyAlignment="1"/>
    <xf numFmtId="1" fontId="58" fillId="14" borderId="1" xfId="0" applyNumberFormat="1" applyFont="1" applyFill="1" applyBorder="1" applyAlignment="1">
      <alignment horizontal="center" vertical="center" wrapText="1"/>
    </xf>
    <xf numFmtId="1" fontId="58" fillId="16" borderId="1" xfId="0" applyNumberFormat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vertical="center" wrapText="1"/>
    </xf>
    <xf numFmtId="0" fontId="15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7" fillId="0" borderId="4" xfId="0" applyFont="1" applyBorder="1" applyAlignment="1">
      <alignment horizontal="center" vertical="center"/>
    </xf>
    <xf numFmtId="0" fontId="7" fillId="11" borderId="2" xfId="0" applyFont="1" applyFill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26" fillId="0" borderId="11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31" fillId="11" borderId="1" xfId="0" applyFont="1" applyFill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34" fillId="0" borderId="2" xfId="0" applyFont="1" applyBorder="1" applyAlignment="1">
      <alignment horizontal="left" vertical="center" wrapText="1"/>
    </xf>
    <xf numFmtId="0" fontId="7" fillId="8" borderId="1" xfId="0" applyFont="1" applyFill="1" applyBorder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10" borderId="0" xfId="0" applyFont="1" applyFill="1" applyAlignment="1">
      <alignment horizontal="center" vertical="center"/>
    </xf>
    <xf numFmtId="16" fontId="14" fillId="0" borderId="1" xfId="0" applyNumberFormat="1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0" fontId="0" fillId="7" borderId="0" xfId="0" applyFill="1" applyBorder="1" applyAlignment="1">
      <alignment horizontal="center"/>
    </xf>
    <xf numFmtId="0" fontId="15" fillId="0" borderId="1" xfId="0" applyFont="1" applyBorder="1" applyAlignment="1">
      <alignment horizontal="center" vertical="center" wrapText="1"/>
    </xf>
    <xf numFmtId="0" fontId="22" fillId="0" borderId="14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0" fillId="7" borderId="1" xfId="0" applyFill="1" applyBorder="1"/>
    <xf numFmtId="0" fontId="6" fillId="0" borderId="14" xfId="0" applyFont="1" applyBorder="1" applyAlignment="1">
      <alignment horizontal="center" vertical="center" wrapText="1"/>
    </xf>
    <xf numFmtId="0" fontId="0" fillId="7" borderId="14" xfId="0" applyFill="1" applyBorder="1"/>
    <xf numFmtId="0" fontId="56" fillId="0" borderId="16" xfId="0" applyFont="1" applyBorder="1" applyAlignment="1">
      <alignment horizontal="center" vertical="center" wrapText="1"/>
    </xf>
    <xf numFmtId="0" fontId="0" fillId="0" borderId="0" xfId="0" applyFont="1" applyAlignment="1"/>
    <xf numFmtId="0" fontId="0" fillId="0" borderId="0" xfId="0" applyFont="1" applyAlignment="1"/>
    <xf numFmtId="0" fontId="56" fillId="0" borderId="16" xfId="0" applyFont="1" applyBorder="1" applyAlignment="1">
      <alignment horizontal="center" vertical="center" wrapText="1"/>
    </xf>
    <xf numFmtId="0" fontId="52" fillId="0" borderId="0" xfId="0" applyFont="1" applyBorder="1"/>
    <xf numFmtId="0" fontId="56" fillId="0" borderId="0" xfId="0" applyFont="1" applyBorder="1" applyAlignment="1">
      <alignment horizontal="center" vertical="center" wrapText="1"/>
    </xf>
    <xf numFmtId="0" fontId="62" fillId="0" borderId="0" xfId="0" applyFont="1" applyBorder="1" applyAlignment="1">
      <alignment horizontal="center" vertical="center" wrapText="1"/>
    </xf>
    <xf numFmtId="0" fontId="56" fillId="0" borderId="15" xfId="0" applyFont="1" applyBorder="1" applyAlignment="1">
      <alignment horizontal="left" vertical="center" wrapText="1"/>
    </xf>
    <xf numFmtId="0" fontId="59" fillId="0" borderId="15" xfId="0" applyFont="1" applyBorder="1" applyAlignment="1">
      <alignment horizontal="left" vertical="center" wrapText="1"/>
    </xf>
    <xf numFmtId="0" fontId="68" fillId="0" borderId="15" xfId="0" applyFont="1" applyBorder="1" applyAlignment="1">
      <alignment horizontal="center" vertical="center" wrapText="1"/>
    </xf>
    <xf numFmtId="0" fontId="56" fillId="0" borderId="36" xfId="0" applyFont="1" applyBorder="1" applyAlignment="1">
      <alignment horizontal="center" vertical="center" wrapText="1"/>
    </xf>
    <xf numFmtId="0" fontId="54" fillId="9" borderId="15" xfId="0" applyFont="1" applyFill="1" applyBorder="1" applyAlignment="1">
      <alignment horizontal="center" vertical="center" textRotation="90" wrapText="1"/>
    </xf>
    <xf numFmtId="0" fontId="62" fillId="0" borderId="15" xfId="0" applyFont="1" applyBorder="1" applyAlignment="1">
      <alignment horizontal="center" vertical="center" wrapText="1"/>
    </xf>
    <xf numFmtId="1" fontId="62" fillId="0" borderId="15" xfId="0" applyNumberFormat="1" applyFont="1" applyBorder="1" applyAlignment="1">
      <alignment horizontal="center" vertical="center" wrapText="1"/>
    </xf>
    <xf numFmtId="0" fontId="63" fillId="0" borderId="36" xfId="0" applyFont="1" applyBorder="1" applyAlignment="1">
      <alignment horizontal="center" vertical="center" wrapText="1"/>
    </xf>
    <xf numFmtId="0" fontId="62" fillId="9" borderId="27" xfId="0" applyFont="1" applyFill="1" applyBorder="1" applyAlignment="1">
      <alignment horizontal="center" vertical="center" wrapText="1"/>
    </xf>
    <xf numFmtId="0" fontId="62" fillId="9" borderId="15" xfId="0" applyFont="1" applyFill="1" applyBorder="1" applyAlignment="1">
      <alignment horizontal="center" vertical="center" wrapText="1"/>
    </xf>
    <xf numFmtId="0" fontId="59" fillId="9" borderId="20" xfId="0" applyFont="1" applyFill="1" applyBorder="1" applyAlignment="1">
      <alignment horizontal="center" vertical="center" wrapText="1"/>
    </xf>
    <xf numFmtId="0" fontId="62" fillId="0" borderId="36" xfId="0" applyFont="1" applyBorder="1" applyAlignment="1">
      <alignment horizontal="center" vertical="center" wrapText="1"/>
    </xf>
    <xf numFmtId="0" fontId="62" fillId="0" borderId="37" xfId="0" applyFont="1" applyBorder="1" applyAlignment="1">
      <alignment horizontal="center" vertical="center" wrapText="1"/>
    </xf>
    <xf numFmtId="0" fontId="62" fillId="0" borderId="20" xfId="0" applyFont="1" applyBorder="1" applyAlignment="1">
      <alignment horizontal="center" vertical="center" wrapText="1"/>
    </xf>
    <xf numFmtId="0" fontId="0" fillId="0" borderId="2" xfId="0" applyFont="1" applyBorder="1" applyAlignment="1"/>
    <xf numFmtId="165" fontId="56" fillId="0" borderId="21" xfId="0" applyNumberFormat="1" applyFont="1" applyBorder="1" applyAlignment="1">
      <alignment horizontal="center" vertical="center" wrapText="1"/>
    </xf>
    <xf numFmtId="165" fontId="56" fillId="0" borderId="28" xfId="0" applyNumberFormat="1" applyFont="1" applyBorder="1" applyAlignment="1">
      <alignment horizontal="center" vertical="center" wrapText="1"/>
    </xf>
    <xf numFmtId="0" fontId="56" fillId="9" borderId="28" xfId="0" applyFont="1" applyFill="1" applyBorder="1" applyAlignment="1">
      <alignment horizontal="left" vertical="center" wrapText="1"/>
    </xf>
    <xf numFmtId="0" fontId="56" fillId="0" borderId="23" xfId="0" applyFont="1" applyBorder="1" applyAlignment="1">
      <alignment horizontal="center" vertical="center" wrapText="1"/>
    </xf>
    <xf numFmtId="0" fontId="58" fillId="9" borderId="23" xfId="0" applyFont="1" applyFill="1" applyBorder="1" applyAlignment="1">
      <alignment horizontal="center" vertical="center" wrapText="1"/>
    </xf>
    <xf numFmtId="0" fontId="58" fillId="9" borderId="21" xfId="0" applyFont="1" applyFill="1" applyBorder="1" applyAlignment="1">
      <alignment horizontal="center" vertical="center" wrapText="1"/>
    </xf>
    <xf numFmtId="165" fontId="56" fillId="0" borderId="0" xfId="0" applyNumberFormat="1" applyFont="1" applyBorder="1" applyAlignment="1">
      <alignment horizontal="center" vertical="center" wrapText="1"/>
    </xf>
    <xf numFmtId="165" fontId="56" fillId="9" borderId="0" xfId="0" applyNumberFormat="1" applyFont="1" applyFill="1" applyBorder="1" applyAlignment="1">
      <alignment horizontal="center" vertical="center" wrapText="1"/>
    </xf>
    <xf numFmtId="0" fontId="56" fillId="9" borderId="0" xfId="0" applyFont="1" applyFill="1" applyBorder="1" applyAlignment="1">
      <alignment horizontal="left" vertical="center" wrapText="1"/>
    </xf>
    <xf numFmtId="0" fontId="58" fillId="9" borderId="0" xfId="0" applyFont="1" applyFill="1" applyBorder="1" applyAlignment="1">
      <alignment horizontal="center" vertical="center" wrapText="1"/>
    </xf>
    <xf numFmtId="0" fontId="0" fillId="0" borderId="0" xfId="0" applyFont="1" applyBorder="1" applyAlignment="1"/>
    <xf numFmtId="165" fontId="56" fillId="9" borderId="21" xfId="0" applyNumberFormat="1" applyFont="1" applyFill="1" applyBorder="1" applyAlignment="1">
      <alignment horizontal="center" vertical="center" wrapText="1"/>
    </xf>
    <xf numFmtId="0" fontId="54" fillId="9" borderId="16" xfId="0" applyFont="1" applyFill="1" applyBorder="1" applyAlignment="1">
      <alignment horizontal="center" vertical="center" textRotation="90" wrapText="1"/>
    </xf>
    <xf numFmtId="0" fontId="62" fillId="0" borderId="17" xfId="0" applyFont="1" applyBorder="1" applyAlignment="1">
      <alignment horizontal="center" vertical="center" wrapText="1"/>
    </xf>
    <xf numFmtId="0" fontId="58" fillId="0" borderId="15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19" fillId="0" borderId="2" xfId="0" applyFont="1" applyFill="1" applyBorder="1" applyAlignment="1">
      <alignment vertical="center" wrapText="1"/>
    </xf>
    <xf numFmtId="0" fontId="18" fillId="0" borderId="2" xfId="0" applyFont="1" applyBorder="1" applyAlignment="1">
      <alignment horizontal="center" vertical="center" wrapText="1"/>
    </xf>
    <xf numFmtId="0" fontId="25" fillId="0" borderId="2" xfId="0" applyFont="1" applyBorder="1" applyAlignment="1">
      <alignment horizontal="center" vertical="center" wrapText="1"/>
    </xf>
    <xf numFmtId="0" fontId="70" fillId="0" borderId="0" xfId="0" applyFont="1"/>
    <xf numFmtId="0" fontId="70" fillId="0" borderId="0" xfId="0" applyFont="1" applyAlignment="1"/>
    <xf numFmtId="0" fontId="9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0" fontId="15" fillId="0" borderId="1" xfId="0" applyFont="1" applyBorder="1" applyAlignment="1">
      <alignment vertical="center" wrapText="1"/>
    </xf>
    <xf numFmtId="0" fontId="10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7" borderId="1" xfId="0" applyFont="1" applyFill="1" applyBorder="1" applyAlignment="1">
      <alignment horizontal="center" vertical="center"/>
    </xf>
    <xf numFmtId="0" fontId="7" fillId="7" borderId="1" xfId="0" applyFont="1" applyFill="1" applyBorder="1"/>
    <xf numFmtId="0" fontId="7" fillId="0" borderId="1" xfId="0" applyFont="1" applyBorder="1"/>
    <xf numFmtId="0" fontId="0" fillId="7" borderId="14" xfId="0" applyFill="1" applyBorder="1" applyAlignment="1">
      <alignment wrapText="1"/>
    </xf>
    <xf numFmtId="0" fontId="3" fillId="0" borderId="1" xfId="0" applyFont="1" applyFill="1" applyBorder="1" applyAlignment="1">
      <alignment vertical="center" wrapText="1"/>
    </xf>
    <xf numFmtId="0" fontId="3" fillId="21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horizontal="center" vertical="center"/>
    </xf>
    <xf numFmtId="0" fontId="10" fillId="11" borderId="1" xfId="0" applyFont="1" applyFill="1" applyBorder="1" applyAlignment="1">
      <alignment horizontal="center" vertical="center" wrapText="1"/>
    </xf>
    <xf numFmtId="0" fontId="40" fillId="0" borderId="1" xfId="0" applyFont="1" applyBorder="1" applyAlignment="1">
      <alignment horizontal="center" vertical="center" wrapText="1"/>
    </xf>
    <xf numFmtId="0" fontId="15" fillId="21" borderId="1" xfId="0" applyFont="1" applyFill="1" applyBorder="1" applyAlignment="1">
      <alignment vertical="center" wrapText="1"/>
    </xf>
    <xf numFmtId="0" fontId="3" fillId="21" borderId="1" xfId="0" applyFont="1" applyFill="1" applyBorder="1" applyAlignment="1">
      <alignment vertical="center" wrapText="1"/>
    </xf>
    <xf numFmtId="0" fontId="40" fillId="21" borderId="1" xfId="0" applyFont="1" applyFill="1" applyBorder="1" applyAlignment="1">
      <alignment vertical="center" wrapText="1"/>
    </xf>
    <xf numFmtId="0" fontId="3" fillId="11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10" fillId="0" borderId="14" xfId="0" applyFont="1" applyBorder="1" applyAlignment="1">
      <alignment horizontal="center" vertical="center" wrapText="1"/>
    </xf>
    <xf numFmtId="0" fontId="29" fillId="8" borderId="1" xfId="0" applyFont="1" applyFill="1" applyBorder="1" applyAlignment="1">
      <alignment horizontal="center" vertical="center" wrapText="1"/>
    </xf>
    <xf numFmtId="0" fontId="29" fillId="20" borderId="1" xfId="0" applyFont="1" applyFill="1" applyBorder="1" applyAlignment="1">
      <alignment horizontal="center" vertical="center" wrapText="1"/>
    </xf>
    <xf numFmtId="0" fontId="7" fillId="20" borderId="1" xfId="0" applyFont="1" applyFill="1" applyBorder="1" applyAlignment="1">
      <alignment horizontal="center" vertical="center"/>
    </xf>
    <xf numFmtId="0" fontId="7" fillId="8" borderId="2" xfId="0" applyFont="1" applyFill="1" applyBorder="1" applyAlignment="1">
      <alignment horizontal="center" vertical="center"/>
    </xf>
    <xf numFmtId="0" fontId="7" fillId="20" borderId="2" xfId="0" applyFont="1" applyFill="1" applyBorder="1" applyAlignment="1">
      <alignment horizontal="center" vertical="center"/>
    </xf>
    <xf numFmtId="0" fontId="12" fillId="20" borderId="1" xfId="0" applyFont="1" applyFill="1" applyBorder="1" applyAlignment="1">
      <alignment horizontal="center" vertical="center" wrapText="1"/>
    </xf>
    <xf numFmtId="0" fontId="31" fillId="8" borderId="2" xfId="0" applyFont="1" applyFill="1" applyBorder="1" applyAlignment="1">
      <alignment horizontal="center" vertical="center"/>
    </xf>
    <xf numFmtId="0" fontId="31" fillId="20" borderId="2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7" fillId="0" borderId="14" xfId="0" applyFont="1" applyBorder="1"/>
    <xf numFmtId="0" fontId="7" fillId="0" borderId="14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7" borderId="14" xfId="0" applyFont="1" applyFill="1" applyBorder="1"/>
    <xf numFmtId="0" fontId="26" fillId="7" borderId="14" xfId="0" applyFont="1" applyFill="1" applyBorder="1"/>
    <xf numFmtId="0" fontId="7" fillId="7" borderId="14" xfId="0" applyFont="1" applyFill="1" applyBorder="1" applyAlignment="1">
      <alignment wrapText="1"/>
    </xf>
    <xf numFmtId="0" fontId="31" fillId="7" borderId="14" xfId="0" applyFont="1" applyFill="1" applyBorder="1" applyAlignment="1">
      <alignment wrapText="1"/>
    </xf>
    <xf numFmtId="0" fontId="6" fillId="0" borderId="0" xfId="0" applyFont="1"/>
    <xf numFmtId="0" fontId="0" fillId="0" borderId="1" xfId="0" applyFont="1" applyFill="1" applyBorder="1" applyAlignment="1"/>
    <xf numFmtId="0" fontId="0" fillId="7" borderId="1" xfId="0" applyFill="1" applyBorder="1" applyAlignment="1">
      <alignment horizontal="center" vertical="center"/>
    </xf>
    <xf numFmtId="0" fontId="0" fillId="7" borderId="1" xfId="0" applyFont="1" applyFill="1" applyBorder="1" applyAlignment="1"/>
    <xf numFmtId="0" fontId="7" fillId="0" borderId="0" xfId="0" applyFont="1" applyFill="1" applyAlignment="1">
      <alignment horizontal="center" vertical="center"/>
    </xf>
    <xf numFmtId="0" fontId="56" fillId="0" borderId="16" xfId="0" applyFont="1" applyBorder="1" applyAlignment="1">
      <alignment horizontal="center" vertical="center" wrapText="1"/>
    </xf>
    <xf numFmtId="0" fontId="58" fillId="0" borderId="16" xfId="0" applyFont="1" applyBorder="1" applyAlignment="1">
      <alignment horizontal="center" vertical="center" wrapText="1"/>
    </xf>
    <xf numFmtId="0" fontId="54" fillId="0" borderId="16" xfId="0" applyFont="1" applyBorder="1" applyAlignment="1">
      <alignment horizontal="center" vertical="center" wrapText="1"/>
    </xf>
    <xf numFmtId="0" fontId="57" fillId="9" borderId="16" xfId="0" applyFont="1" applyFill="1" applyBorder="1" applyAlignment="1">
      <alignment horizontal="center" vertical="center" wrapText="1"/>
    </xf>
    <xf numFmtId="0" fontId="0" fillId="0" borderId="0" xfId="0" applyFont="1" applyAlignment="1"/>
    <xf numFmtId="0" fontId="51" fillId="0" borderId="0" xfId="0" applyFont="1" applyBorder="1" applyAlignment="1">
      <alignment horizontal="left" vertical="center" wrapText="1"/>
    </xf>
    <xf numFmtId="0" fontId="7" fillId="0" borderId="0" xfId="0" applyFont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12" fillId="22" borderId="1" xfId="0" applyFont="1" applyFill="1" applyBorder="1" applyAlignment="1">
      <alignment horizontal="center" vertical="center" wrapText="1"/>
    </xf>
    <xf numFmtId="0" fontId="7" fillId="7" borderId="0" xfId="0" applyFont="1" applyFill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vertical="center" wrapText="1"/>
    </xf>
    <xf numFmtId="0" fontId="15" fillId="0" borderId="2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4" fillId="6" borderId="1" xfId="0" applyFont="1" applyFill="1" applyBorder="1" applyAlignment="1">
      <alignment horizontal="center" vertical="center" wrapText="1"/>
    </xf>
    <xf numFmtId="0" fontId="34" fillId="8" borderId="1" xfId="0" applyFont="1" applyFill="1" applyBorder="1" applyAlignment="1">
      <alignment horizontal="center" vertical="center" wrapText="1"/>
    </xf>
    <xf numFmtId="0" fontId="3" fillId="6" borderId="11" xfId="0" applyFont="1" applyFill="1" applyBorder="1" applyAlignment="1">
      <alignment horizontal="center" vertical="center"/>
    </xf>
    <xf numFmtId="0" fontId="3" fillId="8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 wrapText="1"/>
    </xf>
    <xf numFmtId="0" fontId="43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11" borderId="1" xfId="0" applyFont="1" applyFill="1" applyBorder="1" applyAlignment="1">
      <alignment horizontal="center" vertical="center"/>
    </xf>
    <xf numFmtId="0" fontId="3" fillId="8" borderId="1" xfId="0" applyFont="1" applyFill="1" applyBorder="1" applyAlignment="1">
      <alignment horizontal="center" vertical="center" textRotation="90"/>
    </xf>
    <xf numFmtId="0" fontId="3" fillId="6" borderId="2" xfId="0" applyFont="1" applyFill="1" applyBorder="1" applyAlignment="1">
      <alignment horizontal="center" vertical="center"/>
    </xf>
    <xf numFmtId="0" fontId="3" fillId="8" borderId="2" xfId="0" applyFont="1" applyFill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11" borderId="2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4" fillId="6" borderId="2" xfId="0" applyFont="1" applyFill="1" applyBorder="1" applyAlignment="1">
      <alignment horizontal="center" vertical="center"/>
    </xf>
    <xf numFmtId="0" fontId="34" fillId="8" borderId="2" xfId="0" applyFont="1" applyFill="1" applyBorder="1" applyAlignment="1">
      <alignment horizontal="center" vertical="center" textRotation="90"/>
    </xf>
    <xf numFmtId="0" fontId="73" fillId="0" borderId="2" xfId="0" applyFont="1" applyBorder="1" applyAlignment="1">
      <alignment horizontal="center" vertical="center"/>
    </xf>
    <xf numFmtId="0" fontId="34" fillId="0" borderId="11" xfId="0" applyFont="1" applyBorder="1" applyAlignment="1">
      <alignment horizontal="center" vertical="center"/>
    </xf>
    <xf numFmtId="0" fontId="73" fillId="11" borderId="1" xfId="0" applyFont="1" applyFill="1" applyBorder="1" applyAlignment="1">
      <alignment horizontal="center" vertical="center"/>
    </xf>
    <xf numFmtId="0" fontId="73" fillId="0" borderId="1" xfId="0" applyFont="1" applyBorder="1" applyAlignment="1">
      <alignment horizontal="center" vertical="center"/>
    </xf>
    <xf numFmtId="0" fontId="34" fillId="11" borderId="1" xfId="0" applyFont="1" applyFill="1" applyBorder="1" applyAlignment="1">
      <alignment horizontal="center" vertical="center"/>
    </xf>
    <xf numFmtId="0" fontId="73" fillId="0" borderId="11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3" fillId="8" borderId="1" xfId="0" applyFont="1" applyFill="1" applyBorder="1" applyAlignment="1">
      <alignment vertical="center"/>
    </xf>
    <xf numFmtId="0" fontId="3" fillId="7" borderId="1" xfId="0" applyFont="1" applyFill="1" applyBorder="1" applyAlignment="1">
      <alignment horizontal="center" vertical="center"/>
    </xf>
    <xf numFmtId="0" fontId="4" fillId="10" borderId="1" xfId="0" applyFont="1" applyFill="1" applyBorder="1" applyAlignment="1">
      <alignment horizontal="center" vertical="center" wrapText="1"/>
    </xf>
    <xf numFmtId="0" fontId="3" fillId="10" borderId="1" xfId="0" applyFont="1" applyFill="1" applyBorder="1" applyAlignment="1">
      <alignment horizontal="center" vertical="center"/>
    </xf>
    <xf numFmtId="0" fontId="56" fillId="10" borderId="1" xfId="0" applyFont="1" applyFill="1" applyBorder="1" applyAlignment="1">
      <alignment horizontal="center" vertical="center" wrapText="1"/>
    </xf>
    <xf numFmtId="0" fontId="15" fillId="0" borderId="2" xfId="0" applyFont="1" applyBorder="1" applyAlignment="1">
      <alignment horizontal="left" vertical="center" wrapText="1"/>
    </xf>
    <xf numFmtId="0" fontId="15" fillId="10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1" fontId="42" fillId="0" borderId="1" xfId="0" applyNumberFormat="1" applyFont="1" applyBorder="1" applyAlignment="1">
      <alignment horizontal="center" vertical="center" wrapText="1"/>
    </xf>
    <xf numFmtId="1" fontId="42" fillId="2" borderId="1" xfId="0" applyNumberFormat="1" applyFont="1" applyFill="1" applyBorder="1" applyAlignment="1">
      <alignment horizontal="center" vertical="center" wrapText="1"/>
    </xf>
    <xf numFmtId="0" fontId="59" fillId="9" borderId="0" xfId="0" applyFont="1" applyFill="1" applyBorder="1" applyAlignment="1">
      <alignment horizontal="center" vertical="center" wrapText="1"/>
    </xf>
    <xf numFmtId="0" fontId="3" fillId="10" borderId="1" xfId="0" applyFont="1" applyFill="1" applyBorder="1" applyAlignment="1">
      <alignment horizontal="center" vertical="center" wrapText="1"/>
    </xf>
    <xf numFmtId="0" fontId="3" fillId="8" borderId="1" xfId="0" applyFont="1" applyFill="1" applyBorder="1" applyAlignment="1">
      <alignment horizontal="center" vertical="center" wrapText="1"/>
    </xf>
    <xf numFmtId="0" fontId="10" fillId="10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73" fillId="2" borderId="1" xfId="0" applyFont="1" applyFill="1" applyBorder="1" applyAlignment="1">
      <alignment horizontal="center" vertical="center" wrapText="1"/>
    </xf>
    <xf numFmtId="1" fontId="42" fillId="10" borderId="1" xfId="0" applyNumberFormat="1" applyFont="1" applyFill="1" applyBorder="1" applyAlignment="1">
      <alignment horizontal="center" vertical="center" wrapText="1"/>
    </xf>
    <xf numFmtId="0" fontId="15" fillId="10" borderId="2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29" fillId="11" borderId="1" xfId="0" applyFont="1" applyFill="1" applyBorder="1" applyAlignment="1">
      <alignment horizontal="center" vertical="center" wrapText="1"/>
    </xf>
    <xf numFmtId="0" fontId="17" fillId="11" borderId="1" xfId="0" applyFont="1" applyFill="1" applyBorder="1" applyAlignment="1">
      <alignment horizontal="left" vertical="center"/>
    </xf>
    <xf numFmtId="0" fontId="17" fillId="11" borderId="1" xfId="0" applyFont="1" applyFill="1" applyBorder="1" applyAlignment="1">
      <alignment horizontal="center" vertical="center"/>
    </xf>
    <xf numFmtId="0" fontId="72" fillId="0" borderId="0" xfId="0" applyFont="1"/>
    <xf numFmtId="0" fontId="3" fillId="0" borderId="1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justify" vertical="center" wrapText="1"/>
    </xf>
    <xf numFmtId="0" fontId="10" fillId="0" borderId="11" xfId="0" applyFont="1" applyFill="1" applyBorder="1" applyAlignment="1">
      <alignment horizontal="justify" vertical="center" wrapText="1"/>
    </xf>
    <xf numFmtId="0" fontId="12" fillId="0" borderId="1" xfId="0" applyFont="1" applyBorder="1" applyAlignment="1">
      <alignment horizontal="justify" vertical="center" wrapText="1"/>
    </xf>
    <xf numFmtId="0" fontId="12" fillId="0" borderId="40" xfId="0" applyFont="1" applyBorder="1" applyAlignment="1">
      <alignment horizontal="justify" vertical="center" wrapText="1"/>
    </xf>
    <xf numFmtId="0" fontId="3" fillId="24" borderId="1" xfId="0" applyFont="1" applyFill="1" applyBorder="1" applyAlignment="1">
      <alignment horizontal="center" vertical="center" wrapText="1"/>
    </xf>
    <xf numFmtId="0" fontId="15" fillId="24" borderId="1" xfId="0" applyFont="1" applyFill="1" applyBorder="1" applyAlignment="1">
      <alignment horizontal="center" vertical="center" wrapText="1"/>
    </xf>
    <xf numFmtId="0" fontId="3" fillId="25" borderId="11" xfId="0" applyFont="1" applyFill="1" applyBorder="1" applyAlignment="1">
      <alignment horizontal="center" vertical="center" wrapText="1"/>
    </xf>
    <xf numFmtId="0" fontId="3" fillId="25" borderId="1" xfId="0" applyFont="1" applyFill="1" applyBorder="1" applyAlignment="1">
      <alignment horizontal="center" vertical="center" wrapText="1"/>
    </xf>
    <xf numFmtId="0" fontId="15" fillId="25" borderId="1" xfId="0" applyFont="1" applyFill="1" applyBorder="1" applyAlignment="1">
      <alignment horizontal="center" vertical="center" wrapText="1"/>
    </xf>
    <xf numFmtId="0" fontId="15" fillId="21" borderId="1" xfId="0" applyFont="1" applyFill="1" applyBorder="1" applyAlignment="1">
      <alignment horizontal="center" vertical="center" wrapText="1"/>
    </xf>
    <xf numFmtId="0" fontId="16" fillId="0" borderId="0" xfId="0" applyFont="1"/>
    <xf numFmtId="0" fontId="3" fillId="21" borderId="11" xfId="0" applyFont="1" applyFill="1" applyBorder="1" applyAlignment="1">
      <alignment horizontal="center" vertical="center" wrapText="1"/>
    </xf>
    <xf numFmtId="0" fontId="10" fillId="25" borderId="11" xfId="0" applyFont="1" applyFill="1" applyBorder="1" applyAlignment="1">
      <alignment horizontal="center" vertical="center" wrapText="1"/>
    </xf>
    <xf numFmtId="0" fontId="10" fillId="25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0" xfId="0" applyFont="1" applyAlignment="1">
      <alignment horizontal="center"/>
    </xf>
    <xf numFmtId="0" fontId="73" fillId="0" borderId="1" xfId="0" applyFont="1" applyBorder="1" applyAlignment="1">
      <alignment horizontal="center" vertical="center" wrapText="1"/>
    </xf>
    <xf numFmtId="0" fontId="31" fillId="2" borderId="1" xfId="0" applyFont="1" applyFill="1" applyBorder="1" applyAlignment="1">
      <alignment horizontal="center" vertical="center"/>
    </xf>
    <xf numFmtId="0" fontId="7" fillId="12" borderId="1" xfId="0" applyFont="1" applyFill="1" applyBorder="1" applyAlignment="1">
      <alignment horizontal="center" vertical="center"/>
    </xf>
    <xf numFmtId="0" fontId="32" fillId="2" borderId="2" xfId="0" applyFont="1" applyFill="1" applyBorder="1" applyAlignment="1">
      <alignment horizontal="center" vertical="center" wrapText="1"/>
    </xf>
    <xf numFmtId="0" fontId="32" fillId="12" borderId="2" xfId="0" applyFont="1" applyFill="1" applyBorder="1" applyAlignment="1">
      <alignment horizontal="center" vertical="center" wrapText="1"/>
    </xf>
    <xf numFmtId="0" fontId="7" fillId="2" borderId="1" xfId="0" applyFont="1" applyFill="1" applyBorder="1"/>
    <xf numFmtId="0" fontId="17" fillId="2" borderId="1" xfId="0" applyFont="1" applyFill="1" applyBorder="1" applyAlignment="1">
      <alignment horizontal="center"/>
    </xf>
    <xf numFmtId="0" fontId="12" fillId="12" borderId="1" xfId="0" applyFont="1" applyFill="1" applyBorder="1" applyAlignment="1">
      <alignment horizontal="center" vertical="center" wrapText="1"/>
    </xf>
    <xf numFmtId="0" fontId="34" fillId="7" borderId="2" xfId="0" applyFont="1" applyFill="1" applyBorder="1" applyAlignment="1">
      <alignment horizontal="center" vertical="center" wrapText="1"/>
    </xf>
    <xf numFmtId="0" fontId="34" fillId="2" borderId="2" xfId="0" applyFont="1" applyFill="1" applyBorder="1" applyAlignment="1">
      <alignment horizontal="center" vertical="center" wrapText="1"/>
    </xf>
    <xf numFmtId="0" fontId="43" fillId="7" borderId="2" xfId="0" applyFont="1" applyFill="1" applyBorder="1" applyAlignment="1">
      <alignment horizontal="center" vertical="center" wrapText="1"/>
    </xf>
    <xf numFmtId="0" fontId="34" fillId="2" borderId="3" xfId="0" applyFont="1" applyFill="1" applyBorder="1" applyAlignment="1">
      <alignment horizontal="center" vertical="center" wrapText="1"/>
    </xf>
    <xf numFmtId="0" fontId="26" fillId="12" borderId="1" xfId="0" applyFont="1" applyFill="1" applyBorder="1" applyAlignment="1">
      <alignment horizontal="center" vertical="center"/>
    </xf>
    <xf numFmtId="0" fontId="34" fillId="2" borderId="1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4" fillId="27" borderId="1" xfId="0" applyFont="1" applyFill="1" applyBorder="1" applyAlignment="1">
      <alignment horizontal="center" vertical="center" wrapText="1"/>
    </xf>
    <xf numFmtId="0" fontId="12" fillId="25" borderId="11" xfId="0" applyFont="1" applyFill="1" applyBorder="1" applyAlignment="1">
      <alignment horizontal="center" vertical="center" wrapText="1"/>
    </xf>
    <xf numFmtId="0" fontId="73" fillId="21" borderId="2" xfId="0" applyFont="1" applyFill="1" applyBorder="1" applyAlignment="1">
      <alignment horizontal="center" vertical="center" wrapText="1"/>
    </xf>
    <xf numFmtId="0" fontId="73" fillId="21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 wrapText="1"/>
    </xf>
    <xf numFmtId="0" fontId="12" fillId="0" borderId="2" xfId="0" applyFont="1" applyBorder="1" applyAlignment="1">
      <alignment vertical="center" wrapText="1"/>
    </xf>
    <xf numFmtId="0" fontId="10" fillId="10" borderId="1" xfId="0" applyFont="1" applyFill="1" applyBorder="1" applyAlignment="1">
      <alignment vertical="center" wrapText="1"/>
    </xf>
    <xf numFmtId="0" fontId="3" fillId="0" borderId="1" xfId="0" applyFont="1" applyBorder="1" applyAlignment="1">
      <alignment vertical="center" wrapText="1"/>
    </xf>
    <xf numFmtId="0" fontId="34" fillId="0" borderId="2" xfId="0" applyFont="1" applyFill="1" applyBorder="1" applyAlignment="1">
      <alignment horizontal="center" vertical="center" wrapText="1"/>
    </xf>
    <xf numFmtId="0" fontId="19" fillId="0" borderId="14" xfId="0" applyFont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center" wrapText="1"/>
    </xf>
    <xf numFmtId="0" fontId="56" fillId="0" borderId="16" xfId="0" applyFont="1" applyBorder="1" applyAlignment="1">
      <alignment horizontal="center" vertical="center" wrapText="1"/>
    </xf>
    <xf numFmtId="0" fontId="52" fillId="0" borderId="0" xfId="0" applyFont="1" applyBorder="1"/>
    <xf numFmtId="165" fontId="56" fillId="0" borderId="16" xfId="0" applyNumberFormat="1" applyFont="1" applyBorder="1" applyAlignment="1">
      <alignment horizontal="center" vertical="center" wrapText="1"/>
    </xf>
    <xf numFmtId="0" fontId="58" fillId="0" borderId="16" xfId="0" applyFont="1" applyBorder="1" applyAlignment="1">
      <alignment horizontal="center" vertical="center" wrapText="1"/>
    </xf>
    <xf numFmtId="0" fontId="54" fillId="0" borderId="15" xfId="0" applyFont="1" applyBorder="1" applyAlignment="1">
      <alignment horizontal="center" vertical="center" wrapText="1"/>
    </xf>
    <xf numFmtId="0" fontId="54" fillId="0" borderId="16" xfId="0" applyFont="1" applyBorder="1" applyAlignment="1">
      <alignment horizontal="center" vertical="center" wrapText="1"/>
    </xf>
    <xf numFmtId="0" fontId="57" fillId="9" borderId="16" xfId="0" applyFont="1" applyFill="1" applyBorder="1" applyAlignment="1">
      <alignment horizontal="center" vertical="center" wrapText="1"/>
    </xf>
    <xf numFmtId="0" fontId="0" fillId="0" borderId="0" xfId="0" applyFont="1" applyAlignment="1"/>
    <xf numFmtId="0" fontId="56" fillId="0" borderId="15" xfId="0" applyFont="1" applyBorder="1" applyAlignment="1">
      <alignment horizontal="center" vertical="center" wrapText="1"/>
    </xf>
    <xf numFmtId="0" fontId="51" fillId="0" borderId="0" xfId="0" applyFont="1" applyBorder="1" applyAlignment="1">
      <alignment horizontal="left" vertical="center" wrapText="1"/>
    </xf>
    <xf numFmtId="0" fontId="56" fillId="0" borderId="17" xfId="0" applyFont="1" applyBorder="1" applyAlignment="1">
      <alignment horizontal="center" vertical="center" wrapText="1"/>
    </xf>
    <xf numFmtId="0" fontId="56" fillId="0" borderId="0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center" wrapText="1"/>
    </xf>
    <xf numFmtId="0" fontId="0" fillId="0" borderId="0" xfId="0" applyFont="1" applyFill="1" applyAlignment="1"/>
    <xf numFmtId="0" fontId="58" fillId="0" borderId="14" xfId="0" applyFont="1" applyFill="1" applyBorder="1" applyAlignment="1">
      <alignment horizontal="center" vertical="center" wrapText="1"/>
    </xf>
    <xf numFmtId="0" fontId="70" fillId="0" borderId="0" xfId="0" applyFont="1" applyFill="1" applyAlignment="1"/>
    <xf numFmtId="0" fontId="75" fillId="0" borderId="0" xfId="0" applyFont="1" applyAlignment="1">
      <alignment vertical="center" wrapText="1"/>
    </xf>
    <xf numFmtId="0" fontId="7" fillId="0" borderId="0" xfId="0" applyFont="1" applyAlignment="1">
      <alignment horizontal="center" vertical="center"/>
    </xf>
    <xf numFmtId="0" fontId="7" fillId="0" borderId="0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0" fontId="31" fillId="2" borderId="2" xfId="0" applyFont="1" applyFill="1" applyBorder="1" applyAlignment="1">
      <alignment horizontal="center" vertical="center"/>
    </xf>
    <xf numFmtId="0" fontId="31" fillId="11" borderId="2" xfId="0" applyFont="1" applyFill="1" applyBorder="1" applyAlignment="1">
      <alignment horizontal="center" vertical="center" textRotation="90"/>
    </xf>
    <xf numFmtId="0" fontId="31" fillId="0" borderId="2" xfId="0" applyFont="1" applyBorder="1" applyAlignment="1">
      <alignment horizontal="center" vertical="center"/>
    </xf>
    <xf numFmtId="0" fontId="26" fillId="11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/>
    </xf>
    <xf numFmtId="0" fontId="19" fillId="0" borderId="0" xfId="0" applyFont="1"/>
    <xf numFmtId="0" fontId="42" fillId="14" borderId="14" xfId="0" applyFont="1" applyFill="1" applyBorder="1" applyAlignment="1">
      <alignment horizontal="center" vertical="center" wrapText="1"/>
    </xf>
    <xf numFmtId="0" fontId="32" fillId="0" borderId="2" xfId="0" applyFont="1" applyBorder="1" applyAlignment="1">
      <alignment horizontal="center" vertical="center" wrapText="1"/>
    </xf>
    <xf numFmtId="1" fontId="15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vertical="center" wrapText="1"/>
    </xf>
    <xf numFmtId="0" fontId="15" fillId="0" borderId="2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 wrapText="1"/>
    </xf>
    <xf numFmtId="0" fontId="34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0" fontId="29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/>
    </xf>
    <xf numFmtId="0" fontId="7" fillId="0" borderId="11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34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0" fontId="26" fillId="8" borderId="1" xfId="0" applyFont="1" applyFill="1" applyBorder="1" applyAlignment="1">
      <alignment horizontal="center" vertical="center"/>
    </xf>
    <xf numFmtId="0" fontId="29" fillId="0" borderId="9" xfId="0" applyFont="1" applyBorder="1" applyAlignment="1">
      <alignment vertical="center" wrapText="1"/>
    </xf>
    <xf numFmtId="0" fontId="29" fillId="0" borderId="10" xfId="0" applyFont="1" applyBorder="1" applyAlignment="1">
      <alignment vertical="center" wrapText="1"/>
    </xf>
    <xf numFmtId="0" fontId="29" fillId="0" borderId="11" xfId="0" applyFont="1" applyBorder="1" applyAlignment="1">
      <alignment vertical="center" wrapText="1"/>
    </xf>
    <xf numFmtId="0" fontId="29" fillId="8" borderId="1" xfId="0" applyFont="1" applyFill="1" applyBorder="1" applyAlignment="1">
      <alignment horizontal="center" vertical="center" wrapText="1"/>
    </xf>
    <xf numFmtId="0" fontId="7" fillId="28" borderId="1" xfId="0" applyFont="1" applyFill="1" applyBorder="1" applyAlignment="1">
      <alignment horizontal="center" vertical="center"/>
    </xf>
    <xf numFmtId="0" fontId="32" fillId="28" borderId="2" xfId="0" applyFont="1" applyFill="1" applyBorder="1" applyAlignment="1">
      <alignment horizontal="center" vertical="center" wrapText="1"/>
    </xf>
    <xf numFmtId="0" fontId="32" fillId="8" borderId="2" xfId="0" applyFont="1" applyFill="1" applyBorder="1" applyAlignment="1">
      <alignment horizontal="center" vertical="center" wrapText="1"/>
    </xf>
    <xf numFmtId="0" fontId="12" fillId="28" borderId="1" xfId="0" applyFont="1" applyFill="1" applyBorder="1" applyAlignment="1">
      <alignment horizontal="center" vertical="center" wrapText="1"/>
    </xf>
    <xf numFmtId="0" fontId="12" fillId="8" borderId="1" xfId="0" applyFont="1" applyFill="1" applyBorder="1" applyAlignment="1">
      <alignment horizontal="center" vertical="center" wrapText="1"/>
    </xf>
    <xf numFmtId="0" fontId="73" fillId="2" borderId="2" xfId="0" applyFont="1" applyFill="1" applyBorder="1" applyAlignment="1">
      <alignment horizontal="center" vertical="center" wrapText="1"/>
    </xf>
    <xf numFmtId="0" fontId="7" fillId="0" borderId="9" xfId="0" applyFont="1" applyBorder="1"/>
    <xf numFmtId="0" fontId="26" fillId="28" borderId="1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26" fillId="0" borderId="1" xfId="0" applyFont="1" applyBorder="1" applyAlignment="1">
      <alignment vertical="center"/>
    </xf>
    <xf numFmtId="0" fontId="32" fillId="0" borderId="2" xfId="0" applyFont="1" applyBorder="1" applyAlignment="1">
      <alignment horizontal="center" vertical="center" wrapText="1"/>
    </xf>
    <xf numFmtId="0" fontId="15" fillId="0" borderId="1" xfId="0" applyFont="1" applyFill="1" applyBorder="1" applyAlignment="1">
      <alignment vertical="center" wrapText="1"/>
    </xf>
    <xf numFmtId="0" fontId="15" fillId="24" borderId="1" xfId="0" applyFont="1" applyFill="1" applyBorder="1" applyAlignment="1">
      <alignment vertical="center" wrapText="1"/>
    </xf>
    <xf numFmtId="0" fontId="15" fillId="25" borderId="1" xfId="0" applyFont="1" applyFill="1" applyBorder="1" applyAlignment="1">
      <alignment vertical="center" wrapText="1"/>
    </xf>
    <xf numFmtId="0" fontId="76" fillId="25" borderId="1" xfId="0" applyFont="1" applyFill="1" applyBorder="1" applyAlignment="1">
      <alignment vertical="center" wrapText="1"/>
    </xf>
    <xf numFmtId="0" fontId="15" fillId="31" borderId="1" xfId="0" applyFont="1" applyFill="1" applyBorder="1" applyAlignment="1">
      <alignment vertical="center" wrapText="1"/>
    </xf>
    <xf numFmtId="0" fontId="3" fillId="31" borderId="1" xfId="0" applyFont="1" applyFill="1" applyBorder="1" applyAlignment="1">
      <alignment horizontal="center" vertical="center" wrapText="1"/>
    </xf>
    <xf numFmtId="0" fontId="13" fillId="25" borderId="1" xfId="0" applyFont="1" applyFill="1" applyBorder="1" applyAlignment="1">
      <alignment vertical="center" wrapText="1"/>
    </xf>
    <xf numFmtId="0" fontId="15" fillId="31" borderId="1" xfId="0" applyFont="1" applyFill="1" applyBorder="1" applyAlignment="1">
      <alignment horizontal="center" vertical="center" wrapText="1"/>
    </xf>
    <xf numFmtId="0" fontId="7" fillId="0" borderId="38" xfId="0" applyFont="1" applyBorder="1" applyAlignment="1">
      <alignment vertical="center" wrapText="1"/>
    </xf>
    <xf numFmtId="0" fontId="7" fillId="0" borderId="4" xfId="0" applyFont="1" applyBorder="1" applyAlignment="1">
      <alignment vertical="center" wrapText="1"/>
    </xf>
    <xf numFmtId="2" fontId="3" fillId="21" borderId="1" xfId="0" applyNumberFormat="1" applyFont="1" applyFill="1" applyBorder="1" applyAlignment="1">
      <alignment horizontal="center" vertical="center" wrapText="1"/>
    </xf>
    <xf numFmtId="0" fontId="16" fillId="0" borderId="1" xfId="0" applyFont="1" applyBorder="1"/>
    <xf numFmtId="0" fontId="10" fillId="7" borderId="1" xfId="0" applyFont="1" applyFill="1" applyBorder="1" applyAlignment="1">
      <alignment horizontal="justify" vertical="center" wrapText="1"/>
    </xf>
    <xf numFmtId="0" fontId="3" fillId="7" borderId="1" xfId="0" applyFont="1" applyFill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/>
    </xf>
    <xf numFmtId="0" fontId="32" fillId="0" borderId="2" xfId="0" applyFont="1" applyBorder="1" applyAlignment="1">
      <alignment horizontal="center" vertical="center" wrapText="1"/>
    </xf>
    <xf numFmtId="0" fontId="17" fillId="11" borderId="11" xfId="0" applyFont="1" applyFill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/>
    </xf>
    <xf numFmtId="0" fontId="7" fillId="0" borderId="11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0" fontId="15" fillId="0" borderId="9" xfId="0" applyFont="1" applyFill="1" applyBorder="1" applyAlignment="1">
      <alignment horizontal="center" vertical="center" wrapText="1"/>
    </xf>
    <xf numFmtId="0" fontId="29" fillId="2" borderId="1" xfId="0" applyFont="1" applyFill="1" applyBorder="1" applyAlignment="1">
      <alignment horizontal="center" vertical="center" wrapText="1"/>
    </xf>
    <xf numFmtId="0" fontId="29" fillId="8" borderId="1" xfId="0" applyFont="1" applyFill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7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39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43" fillId="0" borderId="1" xfId="0" applyFont="1" applyBorder="1" applyAlignment="1">
      <alignment horizontal="center" vertical="center" wrapText="1"/>
    </xf>
    <xf numFmtId="0" fontId="34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21" borderId="2" xfId="0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left" vertical="center" wrapText="1"/>
    </xf>
    <xf numFmtId="0" fontId="3" fillId="0" borderId="7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 textRotation="90"/>
    </xf>
    <xf numFmtId="0" fontId="15" fillId="0" borderId="9" xfId="0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10" fillId="10" borderId="11" xfId="0" applyFont="1" applyFill="1" applyBorder="1" applyAlignment="1">
      <alignment horizontal="center" vertical="center" wrapText="1"/>
    </xf>
    <xf numFmtId="0" fontId="3" fillId="10" borderId="9" xfId="0" applyFont="1" applyFill="1" applyBorder="1" applyAlignment="1">
      <alignment horizontal="center" vertical="center" wrapText="1"/>
    </xf>
    <xf numFmtId="0" fontId="3" fillId="10" borderId="11" xfId="0" applyFont="1" applyFill="1" applyBorder="1" applyAlignment="1">
      <alignment horizontal="center" vertical="center" wrapText="1"/>
    </xf>
    <xf numFmtId="0" fontId="56" fillId="0" borderId="16" xfId="0" applyFont="1" applyBorder="1" applyAlignment="1">
      <alignment horizontal="left" vertical="center" wrapText="1"/>
    </xf>
    <xf numFmtId="0" fontId="54" fillId="0" borderId="1" xfId="0" applyFont="1" applyBorder="1" applyAlignment="1">
      <alignment horizontal="center" vertical="center" wrapText="1"/>
    </xf>
    <xf numFmtId="0" fontId="56" fillId="0" borderId="0" xfId="0" applyFont="1" applyBorder="1" applyAlignment="1">
      <alignment horizontal="center" vertical="center" wrapText="1"/>
    </xf>
    <xf numFmtId="0" fontId="7" fillId="8" borderId="7" xfId="0" applyFont="1" applyFill="1" applyBorder="1" applyAlignment="1">
      <alignment horizontal="center" vertical="center"/>
    </xf>
    <xf numFmtId="0" fontId="17" fillId="0" borderId="1" xfId="0" applyFont="1" applyBorder="1"/>
    <xf numFmtId="0" fontId="32" fillId="8" borderId="3" xfId="0" applyFont="1" applyFill="1" applyBorder="1" applyAlignment="1">
      <alignment horizontal="center" vertical="center" wrapText="1"/>
    </xf>
    <xf numFmtId="0" fontId="17" fillId="2" borderId="9" xfId="0" applyFont="1" applyFill="1" applyBorder="1" applyAlignment="1">
      <alignment horizontal="center"/>
    </xf>
    <xf numFmtId="0" fontId="12" fillId="2" borderId="9" xfId="0" applyFont="1" applyFill="1" applyBorder="1" applyAlignment="1">
      <alignment horizontal="center" vertical="center" wrapText="1"/>
    </xf>
    <xf numFmtId="0" fontId="7" fillId="8" borderId="9" xfId="0" applyFont="1" applyFill="1" applyBorder="1" applyAlignment="1">
      <alignment horizontal="center" vertical="center"/>
    </xf>
    <xf numFmtId="0" fontId="12" fillId="0" borderId="9" xfId="0" applyFont="1" applyBorder="1" applyAlignment="1">
      <alignment horizontal="center" vertical="center" wrapText="1"/>
    </xf>
    <xf numFmtId="0" fontId="17" fillId="0" borderId="9" xfId="0" applyFont="1" applyBorder="1"/>
    <xf numFmtId="0" fontId="7" fillId="0" borderId="9" xfId="0" applyFont="1" applyBorder="1" applyAlignment="1">
      <alignment horizontal="center" vertical="center"/>
    </xf>
    <xf numFmtId="0" fontId="7" fillId="8" borderId="1" xfId="0" applyFont="1" applyFill="1" applyBorder="1"/>
    <xf numFmtId="0" fontId="17" fillId="8" borderId="1" xfId="0" applyFont="1" applyFill="1" applyBorder="1"/>
    <xf numFmtId="0" fontId="17" fillId="0" borderId="1" xfId="0" applyFont="1" applyBorder="1" applyAlignment="1">
      <alignment horizontal="center" vertical="center"/>
    </xf>
    <xf numFmtId="0" fontId="7" fillId="0" borderId="0" xfId="0" applyFont="1" applyBorder="1"/>
    <xf numFmtId="0" fontId="17" fillId="0" borderId="0" xfId="0" applyFont="1" applyBorder="1"/>
    <xf numFmtId="0" fontId="17" fillId="0" borderId="0" xfId="0" applyFont="1" applyBorder="1" applyAlignment="1">
      <alignment horizontal="center" vertical="center"/>
    </xf>
    <xf numFmtId="0" fontId="12" fillId="0" borderId="1" xfId="0" applyFont="1" applyBorder="1"/>
    <xf numFmtId="0" fontId="10" fillId="0" borderId="1" xfId="0" applyFont="1" applyBorder="1"/>
    <xf numFmtId="0" fontId="10" fillId="5" borderId="1" xfId="0" applyFont="1" applyFill="1" applyBorder="1"/>
    <xf numFmtId="0" fontId="0" fillId="0" borderId="0" xfId="0" applyBorder="1"/>
    <xf numFmtId="0" fontId="12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textRotation="90" wrapText="1"/>
    </xf>
    <xf numFmtId="164" fontId="18" fillId="0" borderId="1" xfId="0" applyNumberFormat="1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8" fillId="5" borderId="1" xfId="0" applyFont="1" applyFill="1" applyBorder="1" applyAlignment="1">
      <alignment horizontal="center" vertical="center"/>
    </xf>
    <xf numFmtId="0" fontId="78" fillId="0" borderId="1" xfId="0" applyFont="1" applyBorder="1" applyAlignment="1">
      <alignment wrapText="1"/>
    </xf>
    <xf numFmtId="0" fontId="18" fillId="5" borderId="1" xfId="0" applyFont="1" applyFill="1" applyBorder="1" applyAlignment="1">
      <alignment horizontal="left" vertical="top"/>
    </xf>
    <xf numFmtId="0" fontId="18" fillId="5" borderId="1" xfId="0" applyFont="1" applyFill="1" applyBorder="1" applyAlignment="1">
      <alignment horizontal="left" vertical="top" wrapText="1"/>
    </xf>
    <xf numFmtId="166" fontId="18" fillId="5" borderId="1" xfId="0" applyNumberFormat="1" applyFont="1" applyFill="1" applyBorder="1" applyAlignment="1">
      <alignment horizontal="center" vertical="center"/>
    </xf>
    <xf numFmtId="0" fontId="18" fillId="5" borderId="1" xfId="0" applyFont="1" applyFill="1" applyBorder="1"/>
    <xf numFmtId="0" fontId="18" fillId="32" borderId="1" xfId="0" applyFont="1" applyFill="1" applyBorder="1"/>
    <xf numFmtId="0" fontId="12" fillId="0" borderId="0" xfId="0" applyFont="1" applyBorder="1"/>
    <xf numFmtId="0" fontId="9" fillId="5" borderId="1" xfId="0" applyFont="1" applyFill="1" applyBorder="1" applyAlignment="1">
      <alignment horizontal="center" vertical="center"/>
    </xf>
    <xf numFmtId="0" fontId="9" fillId="5" borderId="1" xfId="0" applyFont="1" applyFill="1" applyBorder="1"/>
    <xf numFmtId="0" fontId="9" fillId="32" borderId="1" xfId="0" applyFont="1" applyFill="1" applyBorder="1"/>
    <xf numFmtId="0" fontId="9" fillId="0" borderId="1" xfId="0" applyFont="1" applyBorder="1" applyAlignment="1">
      <alignment horizontal="center" vertical="center"/>
    </xf>
    <xf numFmtId="0" fontId="9" fillId="0" borderId="1" xfId="0" applyFont="1" applyBorder="1"/>
    <xf numFmtId="0" fontId="18" fillId="0" borderId="1" xfId="0" applyFont="1" applyBorder="1"/>
    <xf numFmtId="0" fontId="9" fillId="0" borderId="1" xfId="0" applyFont="1" applyBorder="1" applyAlignment="1">
      <alignment horizontal="left" vertical="center"/>
    </xf>
    <xf numFmtId="0" fontId="9" fillId="0" borderId="1" xfId="0" applyFont="1" applyBorder="1" applyAlignment="1">
      <alignment wrapText="1"/>
    </xf>
    <xf numFmtId="0" fontId="9" fillId="33" borderId="1" xfId="0" applyFont="1" applyFill="1" applyBorder="1"/>
    <xf numFmtId="0" fontId="18" fillId="33" borderId="1" xfId="0" applyFont="1" applyFill="1" applyBorder="1"/>
    <xf numFmtId="0" fontId="18" fillId="32" borderId="1" xfId="0" applyFont="1" applyFill="1" applyBorder="1" applyAlignment="1">
      <alignment horizontal="left" vertical="top"/>
    </xf>
    <xf numFmtId="0" fontId="10" fillId="5" borderId="0" xfId="0" applyFont="1" applyFill="1" applyBorder="1"/>
    <xf numFmtId="0" fontId="18" fillId="5" borderId="1" xfId="0" applyFont="1" applyFill="1" applyBorder="1" applyAlignment="1">
      <alignment horizontal="center"/>
    </xf>
    <xf numFmtId="0" fontId="18" fillId="34" borderId="1" xfId="0" applyFont="1" applyFill="1" applyBorder="1" applyAlignment="1">
      <alignment horizontal="left" vertical="top"/>
    </xf>
    <xf numFmtId="0" fontId="18" fillId="34" borderId="1" xfId="0" applyFont="1" applyFill="1" applyBorder="1" applyAlignment="1">
      <alignment horizontal="left" vertical="top" wrapText="1"/>
    </xf>
    <xf numFmtId="0" fontId="9" fillId="0" borderId="1" xfId="0" applyFont="1" applyBorder="1" applyAlignment="1">
      <alignment horizontal="left" vertical="top"/>
    </xf>
    <xf numFmtId="0" fontId="9" fillId="0" borderId="1" xfId="0" applyFont="1" applyBorder="1" applyAlignment="1">
      <alignment vertical="center"/>
    </xf>
    <xf numFmtId="0" fontId="10" fillId="5" borderId="1" xfId="0" applyFont="1" applyFill="1" applyBorder="1" applyAlignment="1">
      <alignment horizontal="center" vertical="center"/>
    </xf>
    <xf numFmtId="0" fontId="10" fillId="0" borderId="0" xfId="0" applyFont="1" applyBorder="1"/>
    <xf numFmtId="0" fontId="9" fillId="35" borderId="1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left" vertical="top"/>
    </xf>
    <xf numFmtId="0" fontId="44" fillId="0" borderId="1" xfId="0" applyFont="1" applyBorder="1" applyAlignment="1">
      <alignment horizontal="center" vertical="center"/>
    </xf>
    <xf numFmtId="166" fontId="9" fillId="5" borderId="1" xfId="0" applyNumberFormat="1" applyFont="1" applyFill="1" applyBorder="1" applyAlignment="1">
      <alignment horizontal="center" vertical="center" wrapText="1"/>
    </xf>
    <xf numFmtId="0" fontId="9" fillId="8" borderId="1" xfId="0" applyFont="1" applyFill="1" applyBorder="1" applyAlignment="1">
      <alignment vertical="center"/>
    </xf>
    <xf numFmtId="0" fontId="18" fillId="36" borderId="1" xfId="0" applyFont="1" applyFill="1" applyBorder="1" applyAlignment="1">
      <alignment horizontal="center" vertical="center"/>
    </xf>
    <xf numFmtId="0" fontId="9" fillId="36" borderId="1" xfId="0" applyFont="1" applyFill="1" applyBorder="1" applyAlignment="1">
      <alignment horizontal="center" vertical="top"/>
    </xf>
    <xf numFmtId="0" fontId="18" fillId="34" borderId="1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left" vertical="top" wrapText="1"/>
    </xf>
    <xf numFmtId="0" fontId="18" fillId="34" borderId="1" xfId="0" applyFont="1" applyFill="1" applyBorder="1" applyAlignment="1">
      <alignment horizontal="left" vertical="center"/>
    </xf>
    <xf numFmtId="0" fontId="9" fillId="0" borderId="1" xfId="0" applyFont="1" applyBorder="1" applyAlignment="1">
      <alignment horizontal="left" vertical="top" wrapText="1"/>
    </xf>
    <xf numFmtId="0" fontId="9" fillId="5" borderId="1" xfId="0" applyFont="1" applyFill="1" applyBorder="1" applyAlignment="1">
      <alignment horizontal="center"/>
    </xf>
    <xf numFmtId="0" fontId="10" fillId="35" borderId="1" xfId="0" applyFont="1" applyFill="1" applyBorder="1" applyAlignment="1">
      <alignment vertical="center"/>
    </xf>
    <xf numFmtId="0" fontId="19" fillId="8" borderId="1" xfId="0" applyFont="1" applyFill="1" applyBorder="1" applyAlignment="1">
      <alignment vertical="center"/>
    </xf>
    <xf numFmtId="0" fontId="9" fillId="0" borderId="1" xfId="0" applyFont="1" applyBorder="1" applyAlignment="1">
      <alignment horizontal="center" wrapText="1"/>
    </xf>
    <xf numFmtId="0" fontId="9" fillId="0" borderId="2" xfId="0" applyFont="1" applyBorder="1" applyAlignment="1">
      <alignment vertical="center"/>
    </xf>
    <xf numFmtId="0" fontId="9" fillId="0" borderId="1" xfId="0" applyFont="1" applyBorder="1" applyAlignment="1">
      <alignment horizontal="center" vertical="top" wrapText="1"/>
    </xf>
    <xf numFmtId="0" fontId="9" fillId="0" borderId="9" xfId="0" applyFont="1" applyBorder="1" applyAlignment="1">
      <alignment vertical="center"/>
    </xf>
    <xf numFmtId="0" fontId="9" fillId="0" borderId="0" xfId="0" applyFont="1" applyBorder="1" applyAlignment="1">
      <alignment horizontal="left" vertical="top" wrapText="1"/>
    </xf>
    <xf numFmtId="0" fontId="9" fillId="0" borderId="7" xfId="0" applyFont="1" applyBorder="1" applyAlignment="1">
      <alignment vertical="center"/>
    </xf>
    <xf numFmtId="0" fontId="19" fillId="0" borderId="1" xfId="0" applyFont="1" applyBorder="1" applyAlignment="1">
      <alignment vertical="center"/>
    </xf>
    <xf numFmtId="0" fontId="18" fillId="34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vertical="center"/>
    </xf>
    <xf numFmtId="0" fontId="9" fillId="33" borderId="1" xfId="0" applyFont="1" applyFill="1" applyBorder="1" applyAlignment="1">
      <alignment horizontal="left" vertical="top"/>
    </xf>
    <xf numFmtId="0" fontId="9" fillId="33" borderId="1" xfId="0" applyFont="1" applyFill="1" applyBorder="1" applyAlignment="1">
      <alignment horizontal="left" vertical="top" wrapText="1"/>
    </xf>
    <xf numFmtId="0" fontId="9" fillId="33" borderId="1" xfId="0" applyFont="1" applyFill="1" applyBorder="1" applyAlignment="1">
      <alignment horizontal="center" vertical="center"/>
    </xf>
    <xf numFmtId="0" fontId="9" fillId="33" borderId="1" xfId="0" applyFont="1" applyFill="1" applyBorder="1" applyAlignment="1">
      <alignment horizontal="justify" vertical="top" wrapText="1"/>
    </xf>
    <xf numFmtId="0" fontId="18" fillId="34" borderId="1" xfId="0" applyFont="1" applyFill="1" applyBorder="1" applyAlignment="1">
      <alignment horizontal="left" vertical="center" wrapText="1"/>
    </xf>
    <xf numFmtId="0" fontId="9" fillId="5" borderId="1" xfId="0" applyFont="1" applyFill="1" applyBorder="1" applyAlignment="1">
      <alignment horizontal="justify" vertical="top" wrapText="1"/>
    </xf>
    <xf numFmtId="0" fontId="18" fillId="34" borderId="1" xfId="0" applyFont="1" applyFill="1" applyBorder="1" applyAlignment="1">
      <alignment horizontal="center" vertical="top" wrapText="1"/>
    </xf>
    <xf numFmtId="0" fontId="18" fillId="0" borderId="0" xfId="0" applyFont="1" applyBorder="1"/>
    <xf numFmtId="0" fontId="9" fillId="0" borderId="0" xfId="0" applyFont="1" applyBorder="1"/>
    <xf numFmtId="0" fontId="10" fillId="0" borderId="1" xfId="0" applyFont="1" applyBorder="1" applyAlignment="1">
      <alignment horizontal="center" vertical="center"/>
    </xf>
    <xf numFmtId="0" fontId="73" fillId="5" borderId="1" xfId="0" applyFont="1" applyFill="1" applyBorder="1" applyAlignment="1">
      <alignment horizontal="center" vertical="center"/>
    </xf>
    <xf numFmtId="0" fontId="10" fillId="5" borderId="9" xfId="0" applyFont="1" applyFill="1" applyBorder="1"/>
    <xf numFmtId="0" fontId="12" fillId="0" borderId="9" xfId="0" applyFont="1" applyBorder="1" applyAlignment="1">
      <alignment horizontal="center" vertical="center" wrapText="1"/>
    </xf>
    <xf numFmtId="0" fontId="12" fillId="5" borderId="9" xfId="0" applyFont="1" applyFill="1" applyBorder="1" applyAlignment="1">
      <alignment horizontal="center" vertical="center"/>
    </xf>
    <xf numFmtId="0" fontId="18" fillId="5" borderId="9" xfId="0" applyFont="1" applyFill="1" applyBorder="1" applyAlignment="1">
      <alignment horizontal="center" vertical="center"/>
    </xf>
    <xf numFmtId="0" fontId="12" fillId="32" borderId="9" xfId="0" applyFont="1" applyFill="1" applyBorder="1"/>
    <xf numFmtId="0" fontId="10" fillId="32" borderId="9" xfId="0" applyFont="1" applyFill="1" applyBorder="1"/>
    <xf numFmtId="0" fontId="18" fillId="5" borderId="9" xfId="0" applyFont="1" applyFill="1" applyBorder="1" applyAlignment="1">
      <alignment horizontal="center"/>
    </xf>
    <xf numFmtId="0" fontId="18" fillId="34" borderId="9" xfId="0" applyFont="1" applyFill="1" applyBorder="1" applyAlignment="1">
      <alignment horizontal="left" vertical="top"/>
    </xf>
    <xf numFmtId="0" fontId="10" fillId="5" borderId="9" xfId="0" applyFont="1" applyFill="1" applyBorder="1" applyAlignment="1">
      <alignment horizontal="center" vertical="center"/>
    </xf>
    <xf numFmtId="0" fontId="9" fillId="5" borderId="9" xfId="0" applyFont="1" applyFill="1" applyBorder="1" applyAlignment="1">
      <alignment horizontal="center" vertical="center"/>
    </xf>
    <xf numFmtId="0" fontId="18" fillId="34" borderId="9" xfId="0" applyFont="1" applyFill="1" applyBorder="1" applyAlignment="1">
      <alignment horizontal="center" vertical="center"/>
    </xf>
    <xf numFmtId="0" fontId="18" fillId="34" borderId="9" xfId="0" applyFont="1" applyFill="1" applyBorder="1" applyAlignment="1">
      <alignment horizontal="left" vertical="center"/>
    </xf>
    <xf numFmtId="0" fontId="9" fillId="0" borderId="3" xfId="0" applyFont="1" applyBorder="1" applyAlignment="1">
      <alignment vertical="center"/>
    </xf>
    <xf numFmtId="0" fontId="9" fillId="0" borderId="5" xfId="0" applyFont="1" applyBorder="1" applyAlignment="1">
      <alignment vertical="center"/>
    </xf>
    <xf numFmtId="0" fontId="18" fillId="34" borderId="9" xfId="0" applyFont="1" applyFill="1" applyBorder="1" applyAlignment="1">
      <alignment horizontal="center" vertical="center" wrapText="1"/>
    </xf>
    <xf numFmtId="0" fontId="10" fillId="33" borderId="9" xfId="0" applyFont="1" applyFill="1" applyBorder="1" applyAlignment="1">
      <alignment horizontal="center" vertical="center"/>
    </xf>
    <xf numFmtId="0" fontId="19" fillId="0" borderId="9" xfId="0" applyFont="1" applyBorder="1" applyAlignment="1">
      <alignment vertical="center"/>
    </xf>
    <xf numFmtId="0" fontId="9" fillId="2" borderId="9" xfId="0" applyFont="1" applyFill="1" applyBorder="1" applyAlignment="1">
      <alignment vertical="center"/>
    </xf>
    <xf numFmtId="0" fontId="18" fillId="37" borderId="9" xfId="0" applyFont="1" applyFill="1" applyBorder="1" applyAlignment="1">
      <alignment horizontal="center" vertical="center"/>
    </xf>
    <xf numFmtId="0" fontId="10" fillId="0" borderId="9" xfId="0" applyFont="1" applyBorder="1" applyAlignment="1">
      <alignment horizontal="center" vertical="center"/>
    </xf>
    <xf numFmtId="0" fontId="34" fillId="0" borderId="0" xfId="0" applyFont="1"/>
    <xf numFmtId="0" fontId="34" fillId="0" borderId="1" xfId="0" applyFont="1" applyBorder="1" applyAlignment="1">
      <alignment textRotation="90" wrapText="1"/>
    </xf>
    <xf numFmtId="0" fontId="34" fillId="0" borderId="1" xfId="0" applyFont="1" applyFill="1" applyBorder="1" applyAlignment="1">
      <alignment textRotation="90" wrapText="1"/>
    </xf>
    <xf numFmtId="0" fontId="34" fillId="0" borderId="0" xfId="0" applyFont="1" applyAlignment="1">
      <alignment textRotation="90" wrapText="1"/>
    </xf>
    <xf numFmtId="0" fontId="34" fillId="0" borderId="1" xfId="0" applyFont="1" applyBorder="1"/>
    <xf numFmtId="0" fontId="34" fillId="0" borderId="1" xfId="0" applyFont="1" applyBorder="1" applyAlignment="1">
      <alignment wrapText="1"/>
    </xf>
    <xf numFmtId="0" fontId="32" fillId="0" borderId="1" xfId="0" applyFont="1" applyBorder="1"/>
    <xf numFmtId="0" fontId="34" fillId="0" borderId="1" xfId="0" applyFont="1" applyBorder="1" applyAlignment="1">
      <alignment horizontal="left" wrapText="1"/>
    </xf>
    <xf numFmtId="0" fontId="34" fillId="0" borderId="1" xfId="0" applyFont="1" applyFill="1" applyBorder="1" applyAlignment="1">
      <alignment wrapText="1"/>
    </xf>
    <xf numFmtId="0" fontId="9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3" fillId="0" borderId="1" xfId="0" applyFont="1" applyBorder="1" applyAlignment="1">
      <alignment vertical="center" wrapText="1"/>
    </xf>
    <xf numFmtId="0" fontId="7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vertical="center" wrapText="1"/>
    </xf>
    <xf numFmtId="0" fontId="4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 wrapText="1"/>
    </xf>
    <xf numFmtId="0" fontId="17" fillId="0" borderId="1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59" fillId="15" borderId="16" xfId="0" applyFont="1" applyFill="1" applyBorder="1" applyAlignment="1">
      <alignment horizontal="left" vertical="center" wrapText="1"/>
    </xf>
    <xf numFmtId="0" fontId="57" fillId="0" borderId="1" xfId="0" applyFont="1" applyBorder="1" applyAlignment="1">
      <alignment horizontal="center" vertical="center" wrapText="1"/>
    </xf>
    <xf numFmtId="1" fontId="31" fillId="0" borderId="1" xfId="0" applyNumberFormat="1" applyFont="1" applyBorder="1" applyAlignment="1">
      <alignment horizontal="center" vertical="center"/>
    </xf>
    <xf numFmtId="0" fontId="31" fillId="0" borderId="9" xfId="0" applyFont="1" applyBorder="1" applyAlignment="1">
      <alignment horizontal="center" vertical="center"/>
    </xf>
    <xf numFmtId="0" fontId="56" fillId="0" borderId="1" xfId="0" applyFont="1" applyBorder="1" applyAlignment="1">
      <alignment horizontal="center" vertical="center" wrapText="1"/>
    </xf>
    <xf numFmtId="0" fontId="60" fillId="0" borderId="1" xfId="0" applyFont="1" applyBorder="1" applyAlignment="1">
      <alignment horizontal="center" vertical="center" wrapText="1"/>
    </xf>
    <xf numFmtId="0" fontId="59" fillId="15" borderId="1" xfId="0" applyFont="1" applyFill="1" applyBorder="1" applyAlignment="1">
      <alignment horizontal="left" vertical="center" wrapText="1"/>
    </xf>
    <xf numFmtId="0" fontId="59" fillId="0" borderId="16" xfId="0" applyFont="1" applyBorder="1" applyAlignment="1">
      <alignment horizontal="left" vertical="center" wrapText="1"/>
    </xf>
    <xf numFmtId="0" fontId="61" fillId="0" borderId="1" xfId="0" applyFont="1" applyBorder="1" applyAlignment="1">
      <alignment horizontal="center" vertical="center" wrapText="1"/>
    </xf>
    <xf numFmtId="0" fontId="9" fillId="0" borderId="11" xfId="0" applyFont="1" applyBorder="1" applyAlignment="1">
      <alignment vertical="center" wrapText="1"/>
    </xf>
    <xf numFmtId="0" fontId="7" fillId="2" borderId="11" xfId="0" applyFont="1" applyFill="1" applyBorder="1" applyAlignment="1">
      <alignment horizontal="center" vertical="center"/>
    </xf>
    <xf numFmtId="0" fontId="9" fillId="0" borderId="4" xfId="0" applyFont="1" applyBorder="1" applyAlignment="1">
      <alignment vertical="center" wrapText="1"/>
    </xf>
    <xf numFmtId="0" fontId="7" fillId="2" borderId="4" xfId="0" applyFont="1" applyFill="1" applyBorder="1" applyAlignment="1">
      <alignment horizontal="center" vertical="center"/>
    </xf>
    <xf numFmtId="0" fontId="9" fillId="0" borderId="2" xfId="0" applyFont="1" applyBorder="1" applyAlignment="1">
      <alignment vertical="center" wrapText="1"/>
    </xf>
    <xf numFmtId="0" fontId="15" fillId="7" borderId="9" xfId="0" applyFont="1" applyFill="1" applyBorder="1" applyAlignment="1">
      <alignment vertical="center" wrapText="1"/>
    </xf>
    <xf numFmtId="0" fontId="74" fillId="0" borderId="1" xfId="0" applyFont="1" applyBorder="1" applyAlignment="1">
      <alignment horizontal="center" vertical="center" wrapText="1"/>
    </xf>
    <xf numFmtId="0" fontId="74" fillId="0" borderId="10" xfId="0" applyFont="1" applyBorder="1" applyAlignment="1">
      <alignment horizontal="center" vertical="center" wrapText="1"/>
    </xf>
    <xf numFmtId="0" fontId="3" fillId="7" borderId="9" xfId="0" applyFont="1" applyFill="1" applyBorder="1" applyAlignment="1">
      <alignment vertical="center" wrapText="1"/>
    </xf>
    <xf numFmtId="0" fontId="15" fillId="7" borderId="7" xfId="0" applyFont="1" applyFill="1" applyBorder="1" applyAlignment="1">
      <alignment vertical="center" wrapText="1"/>
    </xf>
    <xf numFmtId="0" fontId="15" fillId="7" borderId="39" xfId="0" applyFont="1" applyFill="1" applyBorder="1" applyAlignment="1">
      <alignment vertical="center" wrapText="1"/>
    </xf>
    <xf numFmtId="0" fontId="15" fillId="7" borderId="11" xfId="0" applyFont="1" applyFill="1" applyBorder="1" applyAlignment="1">
      <alignment vertical="center" wrapText="1"/>
    </xf>
    <xf numFmtId="0" fontId="15" fillId="7" borderId="10" xfId="0" applyFont="1" applyFill="1" applyBorder="1" applyAlignment="1">
      <alignment vertical="center" wrapText="1"/>
    </xf>
    <xf numFmtId="0" fontId="80" fillId="0" borderId="1" xfId="0" applyFont="1" applyBorder="1" applyAlignment="1">
      <alignment vertical="center" wrapText="1"/>
    </xf>
    <xf numFmtId="0" fontId="80" fillId="0" borderId="11" xfId="0" applyFont="1" applyBorder="1" applyAlignment="1">
      <alignment vertical="center" wrapText="1"/>
    </xf>
    <xf numFmtId="0" fontId="19" fillId="0" borderId="11" xfId="0" applyFont="1" applyBorder="1" applyAlignment="1">
      <alignment vertical="center" wrapText="1"/>
    </xf>
    <xf numFmtId="0" fontId="7" fillId="2" borderId="0" xfId="0" applyFont="1" applyFill="1" applyAlignment="1">
      <alignment horizontal="center" vertical="center"/>
    </xf>
    <xf numFmtId="0" fontId="12" fillId="11" borderId="9" xfId="0" applyFont="1" applyFill="1" applyBorder="1" applyAlignment="1">
      <alignment horizontal="center" vertical="center" wrapText="1"/>
    </xf>
    <xf numFmtId="0" fontId="7" fillId="1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1" fontId="58" fillId="14" borderId="23" xfId="0" applyNumberFormat="1" applyFont="1" applyFill="1" applyBorder="1" applyAlignment="1">
      <alignment horizontal="center" vertical="center" wrapText="1"/>
    </xf>
    <xf numFmtId="0" fontId="58" fillId="14" borderId="21" xfId="0" applyFont="1" applyFill="1" applyBorder="1" applyAlignment="1">
      <alignment horizontal="left" vertical="center" wrapText="1"/>
    </xf>
    <xf numFmtId="1" fontId="58" fillId="14" borderId="21" xfId="0" applyNumberFormat="1" applyFont="1" applyFill="1" applyBorder="1" applyAlignment="1">
      <alignment horizontal="center" vertical="center" wrapText="1"/>
    </xf>
    <xf numFmtId="1" fontId="58" fillId="14" borderId="7" xfId="0" applyNumberFormat="1" applyFont="1" applyFill="1" applyBorder="1" applyAlignment="1">
      <alignment horizontal="center" vertical="center" wrapText="1"/>
    </xf>
    <xf numFmtId="0" fontId="81" fillId="0" borderId="0" xfId="0" applyFont="1"/>
    <xf numFmtId="0" fontId="81" fillId="0" borderId="0" xfId="0" applyFont="1" applyAlignment="1">
      <alignment horizontal="center"/>
    </xf>
    <xf numFmtId="0" fontId="22" fillId="0" borderId="1" xfId="0" applyFont="1" applyBorder="1" applyAlignment="1">
      <alignment horizontal="center" vertical="center" wrapText="1"/>
    </xf>
    <xf numFmtId="0" fontId="49" fillId="0" borderId="1" xfId="0" applyFont="1" applyBorder="1" applyAlignment="1">
      <alignment horizontal="center" vertical="center" wrapText="1"/>
    </xf>
    <xf numFmtId="0" fontId="14" fillId="11" borderId="1" xfId="0" applyFont="1" applyFill="1" applyBorder="1" applyAlignment="1">
      <alignment horizontal="center" vertical="center"/>
    </xf>
    <xf numFmtId="0" fontId="49" fillId="0" borderId="14" xfId="0" applyFont="1" applyBorder="1" applyAlignment="1">
      <alignment horizontal="left" vertical="center" wrapText="1"/>
    </xf>
    <xf numFmtId="0" fontId="82" fillId="0" borderId="16" xfId="0" applyFont="1" applyBorder="1" applyAlignment="1">
      <alignment horizontal="left" vertical="center" wrapText="1"/>
    </xf>
    <xf numFmtId="0" fontId="82" fillId="0" borderId="1" xfId="0" applyFont="1" applyBorder="1" applyAlignment="1">
      <alignment horizontal="left" vertical="center" wrapText="1"/>
    </xf>
    <xf numFmtId="1" fontId="22" fillId="0" borderId="1" xfId="0" applyNumberFormat="1" applyFont="1" applyBorder="1" applyAlignment="1">
      <alignment horizontal="center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6" xfId="0" applyFont="1" applyBorder="1" applyAlignment="1">
      <alignment horizontal="left" vertical="center" wrapText="1"/>
    </xf>
    <xf numFmtId="1" fontId="49" fillId="0" borderId="1" xfId="0" applyNumberFormat="1" applyFont="1" applyBorder="1" applyAlignment="1">
      <alignment horizontal="center" vertical="center" wrapText="1"/>
    </xf>
    <xf numFmtId="0" fontId="19" fillId="0" borderId="1" xfId="0" applyFont="1" applyBorder="1"/>
    <xf numFmtId="0" fontId="22" fillId="15" borderId="14" xfId="0" applyFont="1" applyFill="1" applyBorder="1" applyAlignment="1">
      <alignment horizontal="left" vertical="center" wrapText="1"/>
    </xf>
    <xf numFmtId="0" fontId="82" fillId="15" borderId="16" xfId="0" applyFont="1" applyFill="1" applyBorder="1" applyAlignment="1">
      <alignment horizontal="left" vertical="center" wrapText="1"/>
    </xf>
    <xf numFmtId="0" fontId="49" fillId="15" borderId="1" xfId="0" applyFont="1" applyFill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textRotation="90" wrapText="1"/>
    </xf>
    <xf numFmtId="0" fontId="49" fillId="2" borderId="1" xfId="0" applyFont="1" applyFill="1" applyBorder="1" applyAlignment="1">
      <alignment horizontal="center" vertical="center" wrapText="1"/>
    </xf>
    <xf numFmtId="0" fontId="83" fillId="0" borderId="1" xfId="0" applyFont="1" applyBorder="1" applyAlignment="1">
      <alignment horizontal="center" vertical="center" wrapText="1"/>
    </xf>
    <xf numFmtId="0" fontId="49" fillId="7" borderId="1" xfId="0" applyFont="1" applyFill="1" applyBorder="1" applyAlignment="1">
      <alignment horizontal="center" vertical="center" wrapText="1"/>
    </xf>
    <xf numFmtId="0" fontId="14" fillId="11" borderId="1" xfId="0" applyFont="1" applyFill="1" applyBorder="1" applyAlignment="1">
      <alignment horizontal="left" vertical="center"/>
    </xf>
    <xf numFmtId="0" fontId="84" fillId="0" borderId="0" xfId="0" applyFont="1"/>
    <xf numFmtId="0" fontId="14" fillId="11" borderId="11" xfId="0" applyFont="1" applyFill="1" applyBorder="1" applyAlignment="1">
      <alignment horizontal="center" vertical="center"/>
    </xf>
    <xf numFmtId="0" fontId="19" fillId="0" borderId="11" xfId="0" applyFont="1" applyBorder="1" applyAlignment="1">
      <alignment horizontal="center" vertical="center" wrapText="1"/>
    </xf>
    <xf numFmtId="0" fontId="19" fillId="0" borderId="11" xfId="0" applyFont="1" applyFill="1" applyBorder="1" applyAlignment="1">
      <alignment horizontal="center" vertical="center" wrapText="1"/>
    </xf>
    <xf numFmtId="0" fontId="19" fillId="21" borderId="1" xfId="0" applyFont="1" applyFill="1" applyBorder="1" applyAlignment="1">
      <alignment horizontal="center" vertical="center" wrapText="1"/>
    </xf>
    <xf numFmtId="0" fontId="19" fillId="11" borderId="1" xfId="0" applyFont="1" applyFill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44" fillId="0" borderId="1" xfId="0" applyFont="1" applyFill="1" applyBorder="1" applyAlignment="1">
      <alignment horizontal="center" vertical="center" wrapText="1"/>
    </xf>
    <xf numFmtId="0" fontId="19" fillId="0" borderId="11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0" fontId="19" fillId="3" borderId="1" xfId="0" applyFont="1" applyFill="1" applyBorder="1" applyAlignment="1">
      <alignment horizontal="center" vertical="center" wrapText="1"/>
    </xf>
    <xf numFmtId="0" fontId="19" fillId="24" borderId="1" xfId="0" applyFont="1" applyFill="1" applyBorder="1" applyAlignment="1">
      <alignment horizontal="center" vertical="center" wrapText="1"/>
    </xf>
    <xf numFmtId="0" fontId="14" fillId="27" borderId="11" xfId="0" applyFont="1" applyFill="1" applyBorder="1" applyAlignment="1">
      <alignment horizontal="center" vertical="center" wrapText="1"/>
    </xf>
    <xf numFmtId="0" fontId="18" fillId="25" borderId="11" xfId="0" applyFont="1" applyFill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19" fillId="21" borderId="2" xfId="0" applyFont="1" applyFill="1" applyBorder="1" applyAlignment="1">
      <alignment horizontal="center" vertical="center" wrapText="1"/>
    </xf>
    <xf numFmtId="0" fontId="44" fillId="21" borderId="2" xfId="0" applyFont="1" applyFill="1" applyBorder="1" applyAlignment="1">
      <alignment horizontal="center" vertical="center" wrapText="1"/>
    </xf>
    <xf numFmtId="0" fontId="19" fillId="21" borderId="1" xfId="0" applyFont="1" applyFill="1" applyBorder="1" applyAlignment="1">
      <alignment vertical="center" wrapText="1"/>
    </xf>
    <xf numFmtId="0" fontId="19" fillId="21" borderId="11" xfId="0" applyFont="1" applyFill="1" applyBorder="1" applyAlignment="1">
      <alignment horizontal="center" vertical="center" wrapText="1"/>
    </xf>
    <xf numFmtId="0" fontId="44" fillId="21" borderId="1" xfId="0" applyFont="1" applyFill="1" applyBorder="1" applyAlignment="1">
      <alignment horizontal="center" vertical="center" wrapText="1"/>
    </xf>
    <xf numFmtId="0" fontId="14" fillId="21" borderId="1" xfId="0" applyFont="1" applyFill="1" applyBorder="1" applyAlignment="1">
      <alignment vertical="center" wrapText="1"/>
    </xf>
    <xf numFmtId="0" fontId="14" fillId="21" borderId="1" xfId="0" applyFont="1" applyFill="1" applyBorder="1" applyAlignment="1">
      <alignment horizontal="center" vertical="center" wrapText="1"/>
    </xf>
    <xf numFmtId="0" fontId="85" fillId="0" borderId="0" xfId="0" applyFont="1"/>
    <xf numFmtId="0" fontId="14" fillId="0" borderId="11" xfId="0" applyFont="1" applyFill="1" applyBorder="1" applyAlignment="1">
      <alignment horizontal="center" vertical="center" wrapText="1"/>
    </xf>
    <xf numFmtId="0" fontId="44" fillId="11" borderId="1" xfId="0" applyFont="1" applyFill="1" applyBorder="1" applyAlignment="1">
      <alignment horizontal="center" vertical="center"/>
    </xf>
    <xf numFmtId="0" fontId="9" fillId="25" borderId="11" xfId="0" applyFont="1" applyFill="1" applyBorder="1" applyAlignment="1">
      <alignment horizontal="center" vertical="center" wrapText="1"/>
    </xf>
    <xf numFmtId="0" fontId="9" fillId="11" borderId="1" xfId="0" applyFont="1" applyFill="1" applyBorder="1" applyAlignment="1">
      <alignment horizontal="center" vertical="center" wrapText="1"/>
    </xf>
    <xf numFmtId="0" fontId="19" fillId="0" borderId="2" xfId="0" applyFont="1" applyBorder="1" applyAlignment="1">
      <alignment vertical="center" wrapText="1"/>
    </xf>
    <xf numFmtId="0" fontId="81" fillId="0" borderId="0" xfId="0" applyFont="1" applyAlignment="1">
      <alignment horizontal="center" vertical="center"/>
    </xf>
    <xf numFmtId="0" fontId="14" fillId="0" borderId="11" xfId="0" applyFont="1" applyBorder="1" applyAlignment="1">
      <alignment horizontal="center" vertical="center" wrapText="1"/>
    </xf>
    <xf numFmtId="0" fontId="9" fillId="25" borderId="1" xfId="0" applyFont="1" applyFill="1" applyBorder="1" applyAlignment="1">
      <alignment horizontal="center" vertical="center" wrapText="1"/>
    </xf>
    <xf numFmtId="0" fontId="14" fillId="25" borderId="1" xfId="0" applyFont="1" applyFill="1" applyBorder="1" applyAlignment="1">
      <alignment horizontal="center" vertical="center" wrapText="1"/>
    </xf>
    <xf numFmtId="0" fontId="19" fillId="11" borderId="1" xfId="0" applyFont="1" applyFill="1" applyBorder="1" applyAlignment="1">
      <alignment horizontal="center" vertical="center" wrapText="1"/>
    </xf>
    <xf numFmtId="0" fontId="14" fillId="27" borderId="2" xfId="0" applyFont="1" applyFill="1" applyBorder="1" applyAlignment="1">
      <alignment vertical="center" wrapText="1"/>
    </xf>
    <xf numFmtId="0" fontId="18" fillId="25" borderId="1" xfId="0" applyFont="1" applyFill="1" applyBorder="1" applyAlignment="1">
      <alignment horizontal="center" vertical="center" wrapText="1"/>
    </xf>
    <xf numFmtId="0" fontId="14" fillId="21" borderId="11" xfId="0" applyFont="1" applyFill="1" applyBorder="1" applyAlignment="1">
      <alignment horizontal="center" vertical="center" wrapText="1"/>
    </xf>
    <xf numFmtId="0" fontId="9" fillId="0" borderId="11" xfId="0" applyFont="1" applyBorder="1" applyAlignment="1">
      <alignment horizontal="left"/>
    </xf>
    <xf numFmtId="0" fontId="9" fillId="0" borderId="11" xfId="0" applyFont="1" applyBorder="1" applyAlignment="1">
      <alignment horizontal="left" vertical="center" wrapText="1"/>
    </xf>
    <xf numFmtId="0" fontId="81" fillId="0" borderId="0" xfId="0" applyFont="1" applyAlignment="1">
      <alignment vertical="center" wrapText="1"/>
    </xf>
    <xf numFmtId="0" fontId="81" fillId="0" borderId="1" xfId="0" applyFont="1" applyBorder="1"/>
    <xf numFmtId="0" fontId="85" fillId="0" borderId="1" xfId="0" applyFont="1" applyBorder="1"/>
    <xf numFmtId="0" fontId="43" fillId="0" borderId="14" xfId="0" applyFont="1" applyBorder="1" applyAlignment="1">
      <alignment horizontal="left" vertical="center" wrapText="1"/>
    </xf>
    <xf numFmtId="0" fontId="86" fillId="0" borderId="1" xfId="0" applyFont="1" applyBorder="1" applyAlignment="1">
      <alignment horizontal="left" vertical="center" wrapText="1"/>
    </xf>
    <xf numFmtId="1" fontId="34" fillId="0" borderId="1" xfId="0" applyNumberFormat="1" applyFont="1" applyBorder="1" applyAlignment="1">
      <alignment horizontal="center" vertical="center" wrapText="1"/>
    </xf>
    <xf numFmtId="0" fontId="34" fillId="0" borderId="14" xfId="0" applyFont="1" applyBorder="1" applyAlignment="1">
      <alignment horizontal="left" vertical="center" wrapText="1"/>
    </xf>
    <xf numFmtId="1" fontId="4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/>
    <xf numFmtId="0" fontId="34" fillId="15" borderId="14" xfId="0" applyFont="1" applyFill="1" applyBorder="1" applyAlignment="1">
      <alignment horizontal="left" vertical="center" wrapText="1"/>
    </xf>
    <xf numFmtId="0" fontId="43" fillId="15" borderId="1" xfId="0" applyFont="1" applyFill="1" applyBorder="1" applyAlignment="1">
      <alignment horizontal="center" vertical="center" wrapText="1"/>
    </xf>
    <xf numFmtId="0" fontId="87" fillId="0" borderId="1" xfId="0" applyFont="1" applyBorder="1" applyAlignment="1">
      <alignment horizontal="center" vertical="center" wrapText="1"/>
    </xf>
    <xf numFmtId="0" fontId="73" fillId="0" borderId="1" xfId="0" applyFont="1" applyFill="1" applyBorder="1" applyAlignment="1">
      <alignment horizontal="center" vertical="center" wrapText="1"/>
    </xf>
    <xf numFmtId="0" fontId="12" fillId="25" borderId="1" xfId="0" applyFont="1" applyFill="1" applyBorder="1" applyAlignment="1">
      <alignment horizontal="center" vertical="center" wrapText="1"/>
    </xf>
    <xf numFmtId="0" fontId="88" fillId="0" borderId="11" xfId="0" applyFont="1" applyBorder="1" applyAlignment="1">
      <alignment horizontal="center" vertical="center" wrapText="1"/>
    </xf>
    <xf numFmtId="0" fontId="88" fillId="21" borderId="11" xfId="0" applyFont="1" applyFill="1" applyBorder="1" applyAlignment="1">
      <alignment horizontal="center" vertical="center" wrapText="1"/>
    </xf>
    <xf numFmtId="0" fontId="88" fillId="21" borderId="1" xfId="0" applyFont="1" applyFill="1" applyBorder="1" applyAlignment="1">
      <alignment horizontal="center" vertical="center" wrapText="1"/>
    </xf>
    <xf numFmtId="0" fontId="34" fillId="20" borderId="1" xfId="0" applyFont="1" applyFill="1" applyBorder="1" applyAlignment="1">
      <alignment horizontal="center" vertical="center" wrapText="1"/>
    </xf>
    <xf numFmtId="0" fontId="34" fillId="22" borderId="1" xfId="0" applyFont="1" applyFill="1" applyBorder="1" applyAlignment="1">
      <alignment horizontal="center" vertical="center" wrapText="1"/>
    </xf>
    <xf numFmtId="0" fontId="12" fillId="0" borderId="14" xfId="0" applyFont="1" applyBorder="1" applyAlignment="1">
      <alignment vertical="center" wrapText="1"/>
    </xf>
    <xf numFmtId="0" fontId="3" fillId="20" borderId="1" xfId="0" applyFont="1" applyFill="1" applyBorder="1" applyAlignment="1">
      <alignment horizontal="center" vertical="center"/>
    </xf>
    <xf numFmtId="0" fontId="3" fillId="22" borderId="1" xfId="0" applyFont="1" applyFill="1" applyBorder="1" applyAlignment="1">
      <alignment horizontal="center" vertical="center"/>
    </xf>
    <xf numFmtId="0" fontId="12" fillId="5" borderId="14" xfId="0" applyFont="1" applyFill="1" applyBorder="1" applyAlignment="1">
      <alignment horizontal="left" vertical="center"/>
    </xf>
    <xf numFmtId="0" fontId="43" fillId="15" borderId="16" xfId="0" applyFont="1" applyFill="1" applyBorder="1" applyAlignment="1">
      <alignment horizontal="center" vertical="center" wrapText="1"/>
    </xf>
    <xf numFmtId="1" fontId="34" fillId="15" borderId="1" xfId="0" applyNumberFormat="1" applyFont="1" applyFill="1" applyBorder="1" applyAlignment="1">
      <alignment horizontal="center" vertical="center" wrapText="1"/>
    </xf>
    <xf numFmtId="0" fontId="86" fillId="0" borderId="14" xfId="0" applyFont="1" applyBorder="1" applyAlignment="1">
      <alignment horizontal="left" vertical="center" wrapText="1"/>
    </xf>
    <xf numFmtId="0" fontId="10" fillId="0" borderId="17" xfId="0" applyFont="1" applyBorder="1" applyAlignment="1">
      <alignment horizontal="center" vertical="center" wrapText="1"/>
    </xf>
    <xf numFmtId="0" fontId="34" fillId="0" borderId="16" xfId="0" applyFont="1" applyBorder="1" applyAlignment="1">
      <alignment horizontal="left" vertical="center" wrapText="1"/>
    </xf>
    <xf numFmtId="0" fontId="34" fillId="0" borderId="17" xfId="0" applyFont="1" applyBorder="1" applyAlignment="1">
      <alignment horizontal="center" vertical="center" wrapText="1"/>
    </xf>
    <xf numFmtId="0" fontId="89" fillId="0" borderId="17" xfId="0" applyFont="1" applyBorder="1" applyAlignment="1">
      <alignment horizontal="center" vertical="center" wrapText="1"/>
    </xf>
    <xf numFmtId="0" fontId="89" fillId="0" borderId="16" xfId="0" applyFont="1" applyBorder="1" applyAlignment="1">
      <alignment horizontal="center" vertical="center" wrapText="1"/>
    </xf>
    <xf numFmtId="0" fontId="86" fillId="0" borderId="16" xfId="0" applyFont="1" applyBorder="1" applyAlignment="1">
      <alignment horizontal="left" vertical="center" wrapText="1"/>
    </xf>
    <xf numFmtId="0" fontId="10" fillId="0" borderId="27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51" fillId="0" borderId="17" xfId="0" applyFont="1" applyBorder="1" applyAlignment="1">
      <alignment horizontal="center" vertical="center" wrapText="1"/>
    </xf>
    <xf numFmtId="0" fontId="51" fillId="0" borderId="16" xfId="0" applyFont="1" applyBorder="1" applyAlignment="1">
      <alignment horizontal="center" vertical="center" wrapText="1"/>
    </xf>
    <xf numFmtId="0" fontId="89" fillId="9" borderId="17" xfId="0" applyFont="1" applyFill="1" applyBorder="1" applyAlignment="1">
      <alignment horizontal="center" vertical="center" wrapText="1"/>
    </xf>
    <xf numFmtId="0" fontId="89" fillId="9" borderId="27" xfId="0" applyFont="1" applyFill="1" applyBorder="1" applyAlignment="1">
      <alignment horizontal="center" vertical="center" wrapText="1"/>
    </xf>
    <xf numFmtId="0" fontId="86" fillId="15" borderId="16" xfId="0" applyFont="1" applyFill="1" applyBorder="1" applyAlignment="1">
      <alignment horizontal="left" vertical="center" wrapText="1"/>
    </xf>
    <xf numFmtId="1" fontId="89" fillId="15" borderId="1" xfId="0" applyNumberFormat="1" applyFont="1" applyFill="1" applyBorder="1" applyAlignment="1">
      <alignment horizontal="center" vertical="center" wrapText="1"/>
    </xf>
    <xf numFmtId="1" fontId="89" fillId="15" borderId="17" xfId="0" applyNumberFormat="1" applyFont="1" applyFill="1" applyBorder="1" applyAlignment="1">
      <alignment horizontal="center" vertical="center" wrapText="1"/>
    </xf>
    <xf numFmtId="0" fontId="43" fillId="0" borderId="7" xfId="0" applyFont="1" applyBorder="1" applyAlignment="1">
      <alignment horizontal="center" vertical="center" wrapText="1"/>
    </xf>
    <xf numFmtId="0" fontId="34" fillId="0" borderId="7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/>
    </xf>
    <xf numFmtId="0" fontId="89" fillId="9" borderId="28" xfId="0" applyFont="1" applyFill="1" applyBorder="1" applyAlignment="1">
      <alignment horizontal="center" vertical="center" wrapText="1"/>
    </xf>
    <xf numFmtId="0" fontId="90" fillId="9" borderId="17" xfId="0" applyFont="1" applyFill="1" applyBorder="1" applyAlignment="1">
      <alignment horizontal="center" vertical="center" wrapText="1"/>
    </xf>
    <xf numFmtId="0" fontId="91" fillId="0" borderId="16" xfId="0" applyFont="1" applyBorder="1" applyAlignment="1">
      <alignment horizontal="center" vertical="center" wrapText="1"/>
    </xf>
    <xf numFmtId="0" fontId="15" fillId="0" borderId="11" xfId="0" applyFont="1" applyBorder="1" applyAlignment="1">
      <alignment horizontal="left" vertical="center" wrapText="1"/>
    </xf>
    <xf numFmtId="0" fontId="3" fillId="0" borderId="11" xfId="0" applyFont="1" applyBorder="1" applyAlignment="1">
      <alignment horizontal="left" vertical="center" wrapText="1"/>
    </xf>
    <xf numFmtId="0" fontId="3" fillId="20" borderId="2" xfId="0" applyFont="1" applyFill="1" applyBorder="1" applyAlignment="1">
      <alignment horizontal="center" vertical="center"/>
    </xf>
    <xf numFmtId="0" fontId="3" fillId="22" borderId="2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4" fillId="20" borderId="2" xfId="0" applyFont="1" applyFill="1" applyBorder="1" applyAlignment="1">
      <alignment horizontal="center" vertical="center"/>
    </xf>
    <xf numFmtId="0" fontId="34" fillId="22" borderId="2" xfId="0" applyFont="1" applyFill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" fillId="0" borderId="9" xfId="0" applyFont="1" applyBorder="1" applyAlignment="1">
      <alignment horizontal="left" vertical="center" wrapText="1"/>
    </xf>
    <xf numFmtId="0" fontId="15" fillId="0" borderId="9" xfId="0" applyFont="1" applyBorder="1" applyAlignment="1">
      <alignment horizontal="left" vertical="center" wrapText="1"/>
    </xf>
    <xf numFmtId="0" fontId="10" fillId="0" borderId="1" xfId="0" applyFont="1" applyBorder="1" applyAlignment="1">
      <alignment horizontal="center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38" borderId="1" xfId="0" applyFont="1" applyFill="1" applyBorder="1" applyAlignment="1">
      <alignment horizontal="center" vertical="center" wrapText="1"/>
    </xf>
    <xf numFmtId="0" fontId="4" fillId="39" borderId="1" xfId="0" applyFont="1" applyFill="1" applyBorder="1" applyAlignment="1">
      <alignment horizontal="center" vertical="center" wrapText="1"/>
    </xf>
    <xf numFmtId="0" fontId="7" fillId="39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3" fillId="38" borderId="1" xfId="0" applyFont="1" applyFill="1" applyBorder="1" applyAlignment="1">
      <alignment horizontal="center" vertical="center"/>
    </xf>
    <xf numFmtId="0" fontId="3" fillId="39" borderId="1" xfId="0" applyFont="1" applyFill="1" applyBorder="1" applyAlignment="1">
      <alignment horizontal="center" vertical="center"/>
    </xf>
    <xf numFmtId="0" fontId="56" fillId="2" borderId="1" xfId="0" applyFont="1" applyFill="1" applyBorder="1" applyAlignment="1">
      <alignment horizontal="center" vertical="center" wrapText="1"/>
    </xf>
    <xf numFmtId="0" fontId="56" fillId="38" borderId="1" xfId="0" applyFont="1" applyFill="1" applyBorder="1" applyAlignment="1">
      <alignment horizontal="center" vertical="center" wrapText="1"/>
    </xf>
    <xf numFmtId="0" fontId="56" fillId="39" borderId="1" xfId="0" applyFont="1" applyFill="1" applyBorder="1" applyAlignment="1">
      <alignment horizontal="center" vertical="center" wrapText="1"/>
    </xf>
    <xf numFmtId="0" fontId="15" fillId="39" borderId="3" xfId="0" applyFont="1" applyFill="1" applyBorder="1" applyAlignment="1">
      <alignment horizontal="center" vertical="center" wrapText="1"/>
    </xf>
    <xf numFmtId="1" fontId="42" fillId="14" borderId="1" xfId="0" applyNumberFormat="1" applyFont="1" applyFill="1" applyBorder="1" applyAlignment="1">
      <alignment horizontal="center" vertical="center" wrapText="1"/>
    </xf>
    <xf numFmtId="1" fontId="42" fillId="40" borderId="1" xfId="0" applyNumberFormat="1" applyFont="1" applyFill="1" applyBorder="1" applyAlignment="1">
      <alignment horizontal="center" vertical="center" wrapText="1"/>
    </xf>
    <xf numFmtId="0" fontId="7" fillId="10" borderId="11" xfId="0" applyFont="1" applyFill="1" applyBorder="1" applyAlignment="1">
      <alignment horizontal="center" vertical="center"/>
    </xf>
    <xf numFmtId="0" fontId="7" fillId="38" borderId="1" xfId="0" applyFont="1" applyFill="1" applyBorder="1" applyAlignment="1">
      <alignment horizontal="center" vertical="center"/>
    </xf>
    <xf numFmtId="0" fontId="7" fillId="39" borderId="1" xfId="0" applyFont="1" applyFill="1" applyBorder="1" applyAlignment="1">
      <alignment horizontal="center" vertical="center"/>
    </xf>
    <xf numFmtId="1" fontId="58" fillId="14" borderId="0" xfId="0" applyNumberFormat="1" applyFont="1" applyFill="1" applyBorder="1" applyAlignment="1">
      <alignment horizontal="center" vertical="center" wrapText="1"/>
    </xf>
    <xf numFmtId="0" fontId="42" fillId="16" borderId="14" xfId="0" applyFont="1" applyFill="1" applyBorder="1" applyAlignment="1">
      <alignment horizontal="center" vertical="center" wrapText="1"/>
    </xf>
    <xf numFmtId="1" fontId="42" fillId="16" borderId="1" xfId="0" applyNumberFormat="1" applyFont="1" applyFill="1" applyBorder="1" applyAlignment="1">
      <alignment horizontal="center" vertical="center" wrapText="1"/>
    </xf>
    <xf numFmtId="1" fontId="42" fillId="41" borderId="1" xfId="0" applyNumberFormat="1" applyFont="1" applyFill="1" applyBorder="1" applyAlignment="1">
      <alignment horizontal="center" vertical="center" wrapText="1"/>
    </xf>
    <xf numFmtId="1" fontId="58" fillId="42" borderId="11" xfId="0" applyNumberFormat="1" applyFont="1" applyFill="1" applyBorder="1" applyAlignment="1">
      <alignment horizontal="center" vertical="center" wrapText="1"/>
    </xf>
    <xf numFmtId="1" fontId="58" fillId="42" borderId="1" xfId="0" applyNumberFormat="1" applyFont="1" applyFill="1" applyBorder="1" applyAlignment="1">
      <alignment horizontal="center" vertical="center" wrapText="1"/>
    </xf>
    <xf numFmtId="1" fontId="58" fillId="43" borderId="1" xfId="0" applyNumberFormat="1" applyFont="1" applyFill="1" applyBorder="1" applyAlignment="1">
      <alignment horizontal="center" vertical="center" wrapText="1"/>
    </xf>
    <xf numFmtId="1" fontId="58" fillId="44" borderId="1" xfId="0" applyNumberFormat="1" applyFont="1" applyFill="1" applyBorder="1" applyAlignment="1">
      <alignment horizontal="center" vertical="center" wrapText="1"/>
    </xf>
    <xf numFmtId="1" fontId="58" fillId="16" borderId="0" xfId="0" applyNumberFormat="1" applyFont="1" applyFill="1" applyBorder="1" applyAlignment="1">
      <alignment horizontal="center" vertical="center" wrapText="1"/>
    </xf>
    <xf numFmtId="0" fontId="42" fillId="0" borderId="14" xfId="0" applyFont="1" applyBorder="1" applyAlignment="1">
      <alignment horizontal="center" vertical="center" wrapText="1"/>
    </xf>
    <xf numFmtId="0" fontId="42" fillId="0" borderId="1" xfId="0" applyFont="1" applyBorder="1" applyAlignment="1">
      <alignment horizontal="center" vertical="center" wrapText="1"/>
    </xf>
    <xf numFmtId="1" fontId="32" fillId="0" borderId="1" xfId="0" applyNumberFormat="1" applyFont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center" vertical="center" wrapText="1"/>
    </xf>
    <xf numFmtId="0" fontId="42" fillId="2" borderId="1" xfId="0" applyFont="1" applyFill="1" applyBorder="1" applyAlignment="1">
      <alignment horizontal="center" vertical="center" wrapText="1"/>
    </xf>
    <xf numFmtId="0" fontId="58" fillId="2" borderId="1" xfId="0" applyFont="1" applyFill="1" applyBorder="1" applyAlignment="1">
      <alignment horizontal="center" vertical="center" wrapText="1"/>
    </xf>
    <xf numFmtId="0" fontId="56" fillId="10" borderId="11" xfId="0" applyFont="1" applyFill="1" applyBorder="1" applyAlignment="1">
      <alignment horizontal="center" vertical="center" wrapText="1"/>
    </xf>
    <xf numFmtId="0" fontId="58" fillId="45" borderId="1" xfId="0" applyFont="1" applyFill="1" applyBorder="1" applyAlignment="1">
      <alignment horizontal="center" vertical="center" wrapText="1"/>
    </xf>
    <xf numFmtId="0" fontId="58" fillId="38" borderId="1" xfId="0" applyFont="1" applyFill="1" applyBorder="1" applyAlignment="1">
      <alignment horizontal="center" vertical="center" wrapText="1"/>
    </xf>
    <xf numFmtId="0" fontId="58" fillId="39" borderId="1" xfId="0" applyFont="1" applyFill="1" applyBorder="1" applyAlignment="1">
      <alignment horizontal="center" vertical="center" wrapText="1"/>
    </xf>
    <xf numFmtId="0" fontId="58" fillId="0" borderId="0" xfId="0" applyFont="1" applyBorder="1" applyAlignment="1">
      <alignment horizontal="center" vertical="center" wrapText="1"/>
    </xf>
    <xf numFmtId="0" fontId="32" fillId="0" borderId="14" xfId="0" applyFont="1" applyBorder="1" applyAlignment="1">
      <alignment horizontal="center" vertical="center" wrapText="1"/>
    </xf>
    <xf numFmtId="0" fontId="32" fillId="7" borderId="14" xfId="0" applyFont="1" applyFill="1" applyBorder="1" applyAlignment="1">
      <alignment horizontal="center" vertical="center" wrapText="1"/>
    </xf>
    <xf numFmtId="0" fontId="34" fillId="18" borderId="14" xfId="0" applyFont="1" applyFill="1" applyBorder="1" applyAlignment="1">
      <alignment horizontal="left" vertical="center" wrapText="1"/>
    </xf>
    <xf numFmtId="0" fontId="32" fillId="7" borderId="1" xfId="0" applyFont="1" applyFill="1" applyBorder="1" applyAlignment="1">
      <alignment horizontal="center" vertical="center" wrapText="1"/>
    </xf>
    <xf numFmtId="0" fontId="29" fillId="7" borderId="1" xfId="0" applyFont="1" applyFill="1" applyBorder="1" applyAlignment="1">
      <alignment horizontal="center" vertical="center" wrapText="1"/>
    </xf>
    <xf numFmtId="0" fontId="54" fillId="2" borderId="1" xfId="0" applyFont="1" applyFill="1" applyBorder="1" applyAlignment="1">
      <alignment horizontal="center" vertical="center" wrapText="1"/>
    </xf>
    <xf numFmtId="0" fontId="54" fillId="7" borderId="1" xfId="0" applyFont="1" applyFill="1" applyBorder="1" applyAlignment="1">
      <alignment horizontal="center" vertical="center" wrapText="1"/>
    </xf>
    <xf numFmtId="0" fontId="56" fillId="7" borderId="1" xfId="0" applyFont="1" applyFill="1" applyBorder="1" applyAlignment="1">
      <alignment horizontal="center" vertical="center" wrapText="1"/>
    </xf>
    <xf numFmtId="0" fontId="56" fillId="7" borderId="0" xfId="0" applyFont="1" applyFill="1" applyBorder="1" applyAlignment="1">
      <alignment horizontal="center" vertical="center" wrapText="1"/>
    </xf>
    <xf numFmtId="0" fontId="54" fillId="7" borderId="0" xfId="0" applyFont="1" applyFill="1" applyBorder="1" applyAlignment="1">
      <alignment horizontal="center" vertical="center" wrapText="1"/>
    </xf>
    <xf numFmtId="0" fontId="42" fillId="6" borderId="1" xfId="0" applyFont="1" applyFill="1" applyBorder="1" applyAlignment="1">
      <alignment horizontal="center" vertical="center" wrapText="1"/>
    </xf>
    <xf numFmtId="0" fontId="42" fillId="8" borderId="1" xfId="0" applyFont="1" applyFill="1" applyBorder="1" applyAlignment="1">
      <alignment horizontal="center" vertical="center" wrapText="1"/>
    </xf>
    <xf numFmtId="0" fontId="58" fillId="10" borderId="11" xfId="0" applyFont="1" applyFill="1" applyBorder="1" applyAlignment="1">
      <alignment horizontal="center" vertical="center" wrapText="1"/>
    </xf>
    <xf numFmtId="0" fontId="58" fillId="10" borderId="1" xfId="0" applyFont="1" applyFill="1" applyBorder="1" applyAlignment="1">
      <alignment horizontal="center" vertical="center" wrapText="1"/>
    </xf>
    <xf numFmtId="0" fontId="58" fillId="12" borderId="0" xfId="0" applyFont="1" applyFill="1" applyBorder="1" applyAlignment="1">
      <alignment horizontal="center" vertical="center" wrapText="1"/>
    </xf>
    <xf numFmtId="0" fontId="32" fillId="8" borderId="1" xfId="0" applyFont="1" applyFill="1" applyBorder="1" applyAlignment="1">
      <alignment horizontal="center" vertical="center" wrapText="1"/>
    </xf>
    <xf numFmtId="0" fontId="56" fillId="42" borderId="11" xfId="0" applyFont="1" applyFill="1" applyBorder="1" applyAlignment="1">
      <alignment horizontal="center" vertical="center" wrapText="1"/>
    </xf>
    <xf numFmtId="0" fontId="58" fillId="42" borderId="1" xfId="0" applyFont="1" applyFill="1" applyBorder="1" applyAlignment="1">
      <alignment horizontal="center" vertical="center" wrapText="1"/>
    </xf>
    <xf numFmtId="0" fontId="56" fillId="43" borderId="1" xfId="0" applyFont="1" applyFill="1" applyBorder="1" applyAlignment="1">
      <alignment horizontal="center" vertical="center" wrapText="1"/>
    </xf>
    <xf numFmtId="0" fontId="56" fillId="44" borderId="1" xfId="0" applyFont="1" applyFill="1" applyBorder="1" applyAlignment="1">
      <alignment horizontal="center" vertical="center" wrapText="1"/>
    </xf>
    <xf numFmtId="0" fontId="56" fillId="0" borderId="0" xfId="0" applyFont="1" applyFill="1" applyBorder="1" applyAlignment="1">
      <alignment horizontal="center" vertical="center" wrapText="1"/>
    </xf>
    <xf numFmtId="0" fontId="58" fillId="16" borderId="0" xfId="0" applyFont="1" applyFill="1" applyBorder="1" applyAlignment="1">
      <alignment horizontal="center" vertical="center" wrapText="1"/>
    </xf>
    <xf numFmtId="0" fontId="56" fillId="16" borderId="0" xfId="0" applyFont="1" applyFill="1" applyBorder="1" applyAlignment="1">
      <alignment horizontal="center" vertical="center" wrapText="1"/>
    </xf>
    <xf numFmtId="0" fontId="58" fillId="23" borderId="1" xfId="0" applyFont="1" applyFill="1" applyBorder="1" applyAlignment="1">
      <alignment horizontal="center" vertical="center" wrapText="1"/>
    </xf>
    <xf numFmtId="0" fontId="3" fillId="38" borderId="1" xfId="0" applyFont="1" applyFill="1" applyBorder="1" applyAlignment="1">
      <alignment horizontal="center" vertical="center" wrapText="1"/>
    </xf>
    <xf numFmtId="0" fontId="3" fillId="39" borderId="1" xfId="0" applyFont="1" applyFill="1" applyBorder="1" applyAlignment="1">
      <alignment horizontal="center" vertical="center" wrapText="1"/>
    </xf>
    <xf numFmtId="0" fontId="3" fillId="39" borderId="9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0" fillId="38" borderId="1" xfId="0" applyFont="1" applyFill="1" applyBorder="1" applyAlignment="1">
      <alignment horizontal="center" vertical="center" wrapText="1"/>
    </xf>
    <xf numFmtId="0" fontId="10" fillId="39" borderId="1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39" borderId="3" xfId="0" applyFont="1" applyFill="1" applyBorder="1" applyAlignment="1">
      <alignment horizontal="center" vertical="center" wrapText="1"/>
    </xf>
    <xf numFmtId="0" fontId="15" fillId="39" borderId="9" xfId="0" applyFont="1" applyFill="1" applyBorder="1" applyAlignment="1">
      <alignment horizontal="center" vertical="center" wrapText="1"/>
    </xf>
    <xf numFmtId="1" fontId="42" fillId="38" borderId="1" xfId="0" applyNumberFormat="1" applyFont="1" applyFill="1" applyBorder="1" applyAlignment="1">
      <alignment horizontal="center" vertical="center" wrapText="1"/>
    </xf>
    <xf numFmtId="1" fontId="42" fillId="39" borderId="1" xfId="0" applyNumberFormat="1" applyFont="1" applyFill="1" applyBorder="1" applyAlignment="1">
      <alignment horizontal="center" vertical="center" wrapText="1"/>
    </xf>
    <xf numFmtId="0" fontId="26" fillId="39" borderId="1" xfId="0" applyFont="1" applyFill="1" applyBorder="1" applyAlignment="1">
      <alignment horizontal="center" vertical="center" wrapText="1"/>
    </xf>
    <xf numFmtId="0" fontId="10" fillId="2" borderId="9" xfId="0" applyFont="1" applyFill="1" applyBorder="1" applyAlignment="1">
      <alignment horizontal="center" vertical="center" wrapText="1"/>
    </xf>
    <xf numFmtId="0" fontId="3" fillId="8" borderId="2" xfId="0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10" fillId="10" borderId="2" xfId="0" applyFont="1" applyFill="1" applyBorder="1" applyAlignment="1">
      <alignment horizontal="center" vertical="center" wrapText="1"/>
    </xf>
    <xf numFmtId="0" fontId="10" fillId="38" borderId="2" xfId="0" applyFont="1" applyFill="1" applyBorder="1" applyAlignment="1">
      <alignment horizontal="center" vertical="center" wrapText="1"/>
    </xf>
    <xf numFmtId="0" fontId="10" fillId="39" borderId="2" xfId="0" applyFont="1" applyFill="1" applyBorder="1" applyAlignment="1">
      <alignment horizontal="center" vertical="center" wrapText="1"/>
    </xf>
    <xf numFmtId="0" fontId="7" fillId="39" borderId="2" xfId="0" applyFont="1" applyFill="1" applyBorder="1" applyAlignment="1">
      <alignment horizontal="center" vertical="center" wrapText="1"/>
    </xf>
    <xf numFmtId="1" fontId="42" fillId="8" borderId="1" xfId="0" applyNumberFormat="1" applyFont="1" applyFill="1" applyBorder="1" applyAlignment="1">
      <alignment horizontal="center" vertical="center" wrapText="1"/>
    </xf>
    <xf numFmtId="0" fontId="15" fillId="2" borderId="9" xfId="0" applyFont="1" applyFill="1" applyBorder="1" applyAlignment="1">
      <alignment horizontal="center" vertical="center" wrapText="1"/>
    </xf>
    <xf numFmtId="0" fontId="15" fillId="10" borderId="9" xfId="0" applyFont="1" applyFill="1" applyBorder="1" applyAlignment="1">
      <alignment horizontal="center" vertical="center" wrapText="1"/>
    </xf>
    <xf numFmtId="1" fontId="12" fillId="10" borderId="1" xfId="0" applyNumberFormat="1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left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10" borderId="3" xfId="0" applyFont="1" applyFill="1" applyBorder="1" applyAlignment="1">
      <alignment horizontal="center" vertical="center" wrapText="1"/>
    </xf>
    <xf numFmtId="1" fontId="10" fillId="10" borderId="2" xfId="0" applyNumberFormat="1" applyFont="1" applyFill="1" applyBorder="1" applyAlignment="1">
      <alignment horizontal="center" vertical="center" wrapText="1"/>
    </xf>
    <xf numFmtId="0" fontId="15" fillId="0" borderId="3" xfId="0" applyFont="1" applyBorder="1" applyAlignment="1">
      <alignment horizontal="left" vertical="center" wrapText="1"/>
    </xf>
    <xf numFmtId="0" fontId="15" fillId="2" borderId="3" xfId="0" applyFont="1" applyFill="1" applyBorder="1" applyAlignment="1">
      <alignment horizontal="center" vertical="center" wrapText="1"/>
    </xf>
    <xf numFmtId="0" fontId="15" fillId="10" borderId="3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10" borderId="2" xfId="0" applyFont="1" applyFill="1" applyBorder="1" applyAlignment="1">
      <alignment horizontal="center" vertical="center" wrapText="1"/>
    </xf>
    <xf numFmtId="0" fontId="12" fillId="10" borderId="1" xfId="0" applyFont="1" applyFill="1" applyBorder="1" applyAlignment="1">
      <alignment horizontal="center" vertical="center" wrapText="1"/>
    </xf>
    <xf numFmtId="0" fontId="12" fillId="38" borderId="2" xfId="0" applyFont="1" applyFill="1" applyBorder="1" applyAlignment="1">
      <alignment horizontal="center" vertical="center" wrapText="1"/>
    </xf>
    <xf numFmtId="0" fontId="12" fillId="38" borderId="1" xfId="0" applyFont="1" applyFill="1" applyBorder="1" applyAlignment="1">
      <alignment horizontal="center" vertical="center" wrapText="1"/>
    </xf>
    <xf numFmtId="0" fontId="12" fillId="39" borderId="2" xfId="0" applyFont="1" applyFill="1" applyBorder="1" applyAlignment="1">
      <alignment horizontal="center" vertical="center" wrapText="1"/>
    </xf>
    <xf numFmtId="0" fontId="12" fillId="39" borderId="1" xfId="0" applyFont="1" applyFill="1" applyBorder="1" applyAlignment="1">
      <alignment horizontal="center" vertical="center" wrapText="1"/>
    </xf>
    <xf numFmtId="0" fontId="7" fillId="38" borderId="0" xfId="0" applyFont="1" applyFill="1" applyAlignment="1">
      <alignment horizontal="center" vertical="center"/>
    </xf>
    <xf numFmtId="0" fontId="7" fillId="39" borderId="0" xfId="0" applyFont="1" applyFill="1" applyAlignment="1">
      <alignment horizontal="center" vertical="center"/>
    </xf>
    <xf numFmtId="1" fontId="7" fillId="7" borderId="0" xfId="0" applyNumberFormat="1" applyFont="1" applyFill="1" applyAlignment="1">
      <alignment horizontal="center" vertical="center"/>
    </xf>
    <xf numFmtId="0" fontId="7" fillId="7" borderId="0" xfId="0" applyFont="1" applyFill="1" applyBorder="1" applyAlignment="1">
      <alignment horizontal="center" vertical="center"/>
    </xf>
    <xf numFmtId="1" fontId="7" fillId="0" borderId="0" xfId="0" applyNumberFormat="1" applyFont="1" applyBorder="1" applyAlignment="1">
      <alignment horizontal="center" vertical="center"/>
    </xf>
    <xf numFmtId="0" fontId="58" fillId="12" borderId="1" xfId="0" applyFont="1" applyFill="1" applyBorder="1" applyAlignment="1">
      <alignment horizontal="center" vertical="center" wrapText="1"/>
    </xf>
    <xf numFmtId="0" fontId="56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1" fontId="42" fillId="0" borderId="1" xfId="0" applyNumberFormat="1" applyFont="1" applyFill="1" applyBorder="1" applyAlignment="1">
      <alignment horizontal="center" vertical="center" wrapText="1"/>
    </xf>
    <xf numFmtId="0" fontId="32" fillId="0" borderId="1" xfId="0" applyFont="1" applyFill="1" applyBorder="1" applyAlignment="1">
      <alignment horizontal="center" vertical="center" wrapText="1"/>
    </xf>
    <xf numFmtId="0" fontId="42" fillId="0" borderId="1" xfId="0" applyFont="1" applyFill="1" applyBorder="1" applyAlignment="1">
      <alignment horizontal="center" vertical="center" wrapText="1"/>
    </xf>
    <xf numFmtId="1" fontId="12" fillId="0" borderId="1" xfId="0" applyNumberFormat="1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1" fontId="12" fillId="8" borderId="1" xfId="0" applyNumberFormat="1" applyFont="1" applyFill="1" applyBorder="1" applyAlignment="1">
      <alignment horizontal="center" vertical="center" wrapText="1"/>
    </xf>
    <xf numFmtId="1" fontId="62" fillId="0" borderId="1" xfId="0" applyNumberFormat="1" applyFont="1" applyBorder="1" applyAlignment="1">
      <alignment horizontal="center" vertical="center" wrapText="1"/>
    </xf>
    <xf numFmtId="0" fontId="17" fillId="12" borderId="1" xfId="0" applyFont="1" applyFill="1" applyBorder="1" applyAlignment="1">
      <alignment horizontal="center" vertical="center"/>
    </xf>
    <xf numFmtId="0" fontId="31" fillId="7" borderId="14" xfId="0" applyFont="1" applyFill="1" applyBorder="1"/>
    <xf numFmtId="0" fontId="52" fillId="7" borderId="14" xfId="0" applyFont="1" applyFill="1" applyBorder="1"/>
    <xf numFmtId="0" fontId="9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10" fillId="0" borderId="9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/>
    </xf>
    <xf numFmtId="0" fontId="17" fillId="11" borderId="9" xfId="0" applyFont="1" applyFill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29" fillId="8" borderId="1" xfId="0" applyFont="1" applyFill="1" applyBorder="1" applyAlignment="1">
      <alignment horizontal="center" vertical="center" wrapText="1"/>
    </xf>
    <xf numFmtId="0" fontId="29" fillId="2" borderId="1" xfId="0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7" fillId="0" borderId="0" xfId="0" applyFont="1" applyBorder="1" applyAlignment="1">
      <alignment horizontal="right" vertical="center"/>
    </xf>
    <xf numFmtId="0" fontId="7" fillId="0" borderId="11" xfId="0" applyFont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/>
    </xf>
    <xf numFmtId="0" fontId="7" fillId="0" borderId="11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7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39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/>
    </xf>
    <xf numFmtId="0" fontId="3" fillId="20" borderId="7" xfId="0" applyFont="1" applyFill="1" applyBorder="1" applyAlignment="1">
      <alignment horizontal="center" vertical="center" textRotation="90"/>
    </xf>
    <xf numFmtId="0" fontId="3" fillId="0" borderId="1" xfId="0" applyFont="1" applyBorder="1" applyAlignment="1">
      <alignment horizontal="center" vertical="center" wrapText="1"/>
    </xf>
    <xf numFmtId="0" fontId="43" fillId="0" borderId="1" xfId="0" applyFont="1" applyBorder="1" applyAlignment="1">
      <alignment horizontal="center" vertical="center" wrapText="1"/>
    </xf>
    <xf numFmtId="0" fontId="34" fillId="0" borderId="1" xfId="0" applyFont="1" applyBorder="1" applyAlignment="1">
      <alignment horizontal="center" vertical="center"/>
    </xf>
    <xf numFmtId="0" fontId="15" fillId="0" borderId="9" xfId="0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left" vertical="center" wrapText="1"/>
    </xf>
    <xf numFmtId="0" fontId="3" fillId="0" borderId="7" xfId="0" applyFont="1" applyBorder="1" applyAlignment="1">
      <alignment horizontal="left" vertical="center" wrapText="1"/>
    </xf>
    <xf numFmtId="0" fontId="15" fillId="7" borderId="1" xfId="0" applyFont="1" applyFill="1" applyBorder="1" applyAlignment="1">
      <alignment horizontal="center" vertical="center" wrapText="1"/>
    </xf>
    <xf numFmtId="0" fontId="10" fillId="7" borderId="1" xfId="0" applyFont="1" applyFill="1" applyBorder="1" applyAlignment="1">
      <alignment horizontal="center" vertical="center" wrapText="1"/>
    </xf>
    <xf numFmtId="0" fontId="15" fillId="7" borderId="2" xfId="0" applyFont="1" applyFill="1" applyBorder="1" applyAlignment="1">
      <alignment horizontal="center" vertical="center" wrapText="1"/>
    </xf>
    <xf numFmtId="0" fontId="10" fillId="7" borderId="1" xfId="0" applyFont="1" applyFill="1" applyBorder="1" applyAlignment="1">
      <alignment vertical="center" wrapText="1"/>
    </xf>
    <xf numFmtId="0" fontId="14" fillId="7" borderId="1" xfId="0" applyFont="1" applyFill="1" applyBorder="1" applyAlignment="1">
      <alignment horizontal="center" vertical="center" wrapText="1"/>
    </xf>
    <xf numFmtId="0" fontId="92" fillId="0" borderId="1" xfId="0" applyFont="1" applyBorder="1" applyAlignment="1">
      <alignment horizontal="center" vertical="center"/>
    </xf>
    <xf numFmtId="0" fontId="50" fillId="0" borderId="1" xfId="0" applyFont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center" vertical="center" wrapText="1"/>
    </xf>
    <xf numFmtId="0" fontId="80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justify" vertical="center" wrapText="1"/>
    </xf>
    <xf numFmtId="0" fontId="0" fillId="10" borderId="1" xfId="0" applyFill="1" applyBorder="1" applyAlignment="1">
      <alignment vertical="center" wrapText="1"/>
    </xf>
    <xf numFmtId="0" fontId="89" fillId="19" borderId="17" xfId="0" applyFont="1" applyFill="1" applyBorder="1" applyAlignment="1">
      <alignment horizontal="center" vertical="center" wrapText="1"/>
    </xf>
    <xf numFmtId="0" fontId="51" fillId="7" borderId="16" xfId="0" applyFont="1" applyFill="1" applyBorder="1" applyAlignment="1">
      <alignment horizontal="center" vertical="center" wrapText="1"/>
    </xf>
    <xf numFmtId="0" fontId="90" fillId="19" borderId="17" xfId="0" applyFont="1" applyFill="1" applyBorder="1" applyAlignment="1">
      <alignment horizontal="center" vertical="center" wrapText="1"/>
    </xf>
    <xf numFmtId="0" fontId="91" fillId="7" borderId="16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left" vertical="center"/>
    </xf>
    <xf numFmtId="0" fontId="3" fillId="0" borderId="6" xfId="0" applyFont="1" applyBorder="1" applyAlignment="1">
      <alignment horizontal="center" vertical="center"/>
    </xf>
    <xf numFmtId="0" fontId="12" fillId="0" borderId="23" xfId="0" applyFont="1" applyBorder="1" applyAlignment="1">
      <alignment vertical="center" wrapText="1"/>
    </xf>
    <xf numFmtId="0" fontId="3" fillId="0" borderId="39" xfId="0" applyFont="1" applyBorder="1" applyAlignment="1">
      <alignment horizontal="center" vertical="center" wrapText="1"/>
    </xf>
    <xf numFmtId="0" fontId="3" fillId="6" borderId="39" xfId="0" applyFont="1" applyFill="1" applyBorder="1" applyAlignment="1">
      <alignment horizontal="center" vertical="center"/>
    </xf>
    <xf numFmtId="0" fontId="3" fillId="8" borderId="7" xfId="0" applyFont="1" applyFill="1" applyBorder="1" applyAlignment="1">
      <alignment horizontal="center" vertical="center"/>
    </xf>
    <xf numFmtId="0" fontId="3" fillId="20" borderId="7" xfId="0" applyFont="1" applyFill="1" applyBorder="1" applyAlignment="1">
      <alignment horizontal="center" vertical="center"/>
    </xf>
    <xf numFmtId="0" fontId="3" fillId="22" borderId="7" xfId="0" applyFont="1" applyFill="1" applyBorder="1" applyAlignment="1">
      <alignment horizontal="center" vertical="center"/>
    </xf>
    <xf numFmtId="0" fontId="42" fillId="14" borderId="14" xfId="0" applyFont="1" applyFill="1" applyBorder="1" applyAlignment="1">
      <alignment horizontal="left" vertical="center" wrapText="1"/>
    </xf>
    <xf numFmtId="0" fontId="42" fillId="14" borderId="16" xfId="0" applyFont="1" applyFill="1" applyBorder="1" applyAlignment="1">
      <alignment horizontal="left" vertical="center" wrapText="1"/>
    </xf>
    <xf numFmtId="164" fontId="42" fillId="14" borderId="1" xfId="0" applyNumberFormat="1" applyFont="1" applyFill="1" applyBorder="1" applyAlignment="1">
      <alignment horizontal="center" vertical="center" wrapText="1"/>
    </xf>
    <xf numFmtId="0" fontId="42" fillId="16" borderId="14" xfId="0" applyFont="1" applyFill="1" applyBorder="1" applyAlignment="1">
      <alignment horizontal="left" vertical="center" wrapText="1"/>
    </xf>
    <xf numFmtId="0" fontId="93" fillId="16" borderId="16" xfId="0" applyFont="1" applyFill="1" applyBorder="1" applyAlignment="1">
      <alignment horizontal="left" vertical="center" wrapText="1"/>
    </xf>
    <xf numFmtId="164" fontId="42" fillId="16" borderId="1" xfId="0" applyNumberFormat="1" applyFont="1" applyFill="1" applyBorder="1" applyAlignment="1">
      <alignment horizontal="center" vertical="center" wrapText="1"/>
    </xf>
    <xf numFmtId="1" fontId="42" fillId="16" borderId="14" xfId="0" applyNumberFormat="1" applyFont="1" applyFill="1" applyBorder="1" applyAlignment="1">
      <alignment horizontal="center" vertical="center" wrapText="1"/>
    </xf>
    <xf numFmtId="0" fontId="32" fillId="0" borderId="0" xfId="0" applyFont="1" applyBorder="1" applyAlignment="1">
      <alignment horizontal="center" vertical="center"/>
    </xf>
    <xf numFmtId="0" fontId="42" fillId="0" borderId="14" xfId="0" applyFont="1" applyBorder="1" applyAlignment="1">
      <alignment horizontal="left" vertical="center" wrapText="1"/>
    </xf>
    <xf numFmtId="0" fontId="42" fillId="0" borderId="15" xfId="0" applyFont="1" applyBorder="1" applyAlignment="1">
      <alignment horizontal="center" vertical="center" wrapText="1"/>
    </xf>
    <xf numFmtId="0" fontId="32" fillId="0" borderId="15" xfId="0" applyFont="1" applyBorder="1" applyAlignment="1">
      <alignment horizontal="center" vertical="center" wrapText="1"/>
    </xf>
    <xf numFmtId="0" fontId="32" fillId="0" borderId="14" xfId="0" applyFont="1" applyBorder="1" applyAlignment="1">
      <alignment horizontal="left" vertical="center" wrapText="1"/>
    </xf>
    <xf numFmtId="0" fontId="32" fillId="0" borderId="16" xfId="0" applyFont="1" applyBorder="1" applyAlignment="1">
      <alignment horizontal="left" vertical="center" wrapText="1"/>
    </xf>
    <xf numFmtId="0" fontId="7" fillId="0" borderId="1" xfId="0" applyFont="1" applyBorder="1" applyAlignment="1"/>
    <xf numFmtId="1" fontId="42" fillId="0" borderId="14" xfId="0" applyNumberFormat="1" applyFont="1" applyBorder="1" applyAlignment="1">
      <alignment horizontal="center" vertical="center" wrapText="1"/>
    </xf>
    <xf numFmtId="0" fontId="32" fillId="0" borderId="16" xfId="0" applyFont="1" applyBorder="1" applyAlignment="1">
      <alignment horizontal="center" vertical="center" wrapText="1"/>
    </xf>
    <xf numFmtId="0" fontId="94" fillId="0" borderId="1" xfId="0" applyFont="1" applyBorder="1" applyAlignment="1">
      <alignment horizontal="center" vertical="center"/>
    </xf>
    <xf numFmtId="0" fontId="32" fillId="0" borderId="17" xfId="0" applyFont="1" applyBorder="1" applyAlignment="1">
      <alignment horizontal="center" vertical="center" wrapText="1"/>
    </xf>
    <xf numFmtId="1" fontId="32" fillId="0" borderId="14" xfId="0" applyNumberFormat="1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/>
    </xf>
    <xf numFmtId="0" fontId="37" fillId="0" borderId="1" xfId="0" applyFont="1" applyBorder="1" applyAlignment="1">
      <alignment horizontal="center" vertical="center"/>
    </xf>
    <xf numFmtId="0" fontId="32" fillId="7" borderId="14" xfId="0" applyFont="1" applyFill="1" applyBorder="1" applyAlignment="1">
      <alignment horizontal="left" vertical="center" wrapText="1"/>
    </xf>
    <xf numFmtId="0" fontId="32" fillId="18" borderId="16" xfId="0" applyFont="1" applyFill="1" applyBorder="1" applyAlignment="1">
      <alignment horizontal="left" vertical="center" wrapText="1"/>
    </xf>
    <xf numFmtId="0" fontId="33" fillId="7" borderId="1" xfId="0" applyFont="1" applyFill="1" applyBorder="1" applyAlignment="1">
      <alignment horizontal="center" vertical="center" wrapText="1"/>
    </xf>
    <xf numFmtId="0" fontId="32" fillId="7" borderId="16" xfId="0" applyFont="1" applyFill="1" applyBorder="1" applyAlignment="1">
      <alignment horizontal="center" vertical="center" wrapText="1"/>
    </xf>
    <xf numFmtId="0" fontId="32" fillId="18" borderId="14" xfId="0" applyFont="1" applyFill="1" applyBorder="1" applyAlignment="1">
      <alignment horizontal="center" vertical="center" wrapText="1"/>
    </xf>
    <xf numFmtId="0" fontId="32" fillId="7" borderId="20" xfId="0" applyFont="1" applyFill="1" applyBorder="1" applyAlignment="1">
      <alignment horizontal="center" vertical="center" wrapText="1"/>
    </xf>
    <xf numFmtId="0" fontId="32" fillId="16" borderId="14" xfId="0" applyFont="1" applyFill="1" applyBorder="1" applyAlignment="1">
      <alignment horizontal="left" vertical="center" wrapText="1"/>
    </xf>
    <xf numFmtId="0" fontId="42" fillId="16" borderId="1" xfId="0" applyFont="1" applyFill="1" applyBorder="1" applyAlignment="1">
      <alignment horizontal="center" vertical="center" wrapText="1"/>
    </xf>
    <xf numFmtId="0" fontId="95" fillId="16" borderId="1" xfId="0" applyFont="1" applyFill="1" applyBorder="1" applyAlignment="1">
      <alignment horizontal="center" vertical="center" wrapText="1"/>
    </xf>
    <xf numFmtId="0" fontId="42" fillId="12" borderId="16" xfId="0" applyFont="1" applyFill="1" applyBorder="1" applyAlignment="1">
      <alignment horizontal="center" vertical="center" wrapText="1"/>
    </xf>
    <xf numFmtId="0" fontId="42" fillId="12" borderId="25" xfId="0" applyFont="1" applyFill="1" applyBorder="1" applyAlignment="1">
      <alignment horizontal="center" vertical="center" wrapText="1"/>
    </xf>
    <xf numFmtId="0" fontId="95" fillId="17" borderId="1" xfId="0" applyFont="1" applyFill="1" applyBorder="1" applyAlignment="1">
      <alignment horizontal="center" vertical="center" wrapText="1"/>
    </xf>
    <xf numFmtId="0" fontId="32" fillId="16" borderId="1" xfId="0" applyFont="1" applyFill="1" applyBorder="1" applyAlignment="1">
      <alignment horizontal="center" vertical="center" wrapText="1"/>
    </xf>
    <xf numFmtId="0" fontId="96" fillId="0" borderId="1" xfId="0" applyFont="1" applyBorder="1" applyAlignment="1">
      <alignment horizontal="center" vertical="center" wrapText="1"/>
    </xf>
    <xf numFmtId="0" fontId="97" fillId="0" borderId="16" xfId="0" applyFont="1" applyBorder="1" applyAlignment="1">
      <alignment horizontal="center" vertical="center" wrapText="1"/>
    </xf>
    <xf numFmtId="0" fontId="97" fillId="0" borderId="1" xfId="0" applyFont="1" applyBorder="1" applyAlignment="1">
      <alignment horizontal="center" vertical="center" wrapText="1"/>
    </xf>
    <xf numFmtId="0" fontId="3" fillId="7" borderId="1" xfId="0" applyFont="1" applyFill="1" applyBorder="1" applyAlignment="1">
      <alignment vertical="center" wrapText="1"/>
    </xf>
    <xf numFmtId="0" fontId="40" fillId="7" borderId="1" xfId="0" applyFont="1" applyFill="1" applyBorder="1" applyAlignment="1">
      <alignment vertical="center" wrapText="1"/>
    </xf>
    <xf numFmtId="0" fontId="40" fillId="7" borderId="11" xfId="0" applyFont="1" applyFill="1" applyBorder="1" applyAlignment="1">
      <alignment vertical="center" wrapText="1"/>
    </xf>
    <xf numFmtId="0" fontId="76" fillId="7" borderId="1" xfId="0" applyFont="1" applyFill="1" applyBorder="1" applyAlignment="1">
      <alignment vertical="center" wrapText="1"/>
    </xf>
    <xf numFmtId="0" fontId="76" fillId="7" borderId="10" xfId="0" applyFont="1" applyFill="1" applyBorder="1" applyAlignment="1">
      <alignment vertical="center" wrapText="1"/>
    </xf>
    <xf numFmtId="0" fontId="98" fillId="11" borderId="1" xfId="0" applyFont="1" applyFill="1" applyBorder="1" applyAlignment="1">
      <alignment horizontal="center" vertical="center"/>
    </xf>
    <xf numFmtId="0" fontId="98" fillId="0" borderId="1" xfId="0" applyFont="1" applyBorder="1" applyAlignment="1">
      <alignment horizontal="center" vertical="center"/>
    </xf>
    <xf numFmtId="0" fontId="12" fillId="7" borderId="1" xfId="0" applyFont="1" applyFill="1" applyBorder="1" applyAlignment="1">
      <alignment vertical="center" wrapText="1"/>
    </xf>
    <xf numFmtId="0" fontId="12" fillId="7" borderId="10" xfId="0" applyFont="1" applyFill="1" applyBorder="1" applyAlignment="1">
      <alignment vertical="center" wrapText="1"/>
    </xf>
    <xf numFmtId="0" fontId="7" fillId="11" borderId="1" xfId="0" applyFont="1" applyFill="1" applyBorder="1" applyAlignment="1">
      <alignment vertical="center" textRotation="90"/>
    </xf>
    <xf numFmtId="0" fontId="15" fillId="7" borderId="2" xfId="0" applyFont="1" applyFill="1" applyBorder="1" applyAlignment="1">
      <alignment vertical="center" wrapText="1"/>
    </xf>
    <xf numFmtId="0" fontId="15" fillId="7" borderId="4" xfId="0" applyFont="1" applyFill="1" applyBorder="1" applyAlignment="1">
      <alignment vertical="center" wrapText="1"/>
    </xf>
    <xf numFmtId="0" fontId="3" fillId="7" borderId="2" xfId="0" applyFont="1" applyFill="1" applyBorder="1" applyAlignment="1">
      <alignment vertical="center" wrapText="1"/>
    </xf>
    <xf numFmtId="0" fontId="34" fillId="0" borderId="9" xfId="0" applyFont="1" applyBorder="1" applyAlignment="1">
      <alignment wrapText="1"/>
    </xf>
    <xf numFmtId="0" fontId="34" fillId="0" borderId="10" xfId="0" applyFont="1" applyBorder="1" applyAlignment="1">
      <alignment wrapText="1"/>
    </xf>
    <xf numFmtId="0" fontId="9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32" fillId="0" borderId="7" xfId="0" applyFont="1" applyBorder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0" fontId="15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vertical="center" wrapText="1"/>
    </xf>
    <xf numFmtId="0" fontId="15" fillId="0" borderId="7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58" fillId="0" borderId="16" xfId="0" applyFont="1" applyBorder="1" applyAlignment="1">
      <alignment horizontal="center" vertical="center" wrapText="1"/>
    </xf>
    <xf numFmtId="0" fontId="56" fillId="0" borderId="16" xfId="0" applyFont="1" applyBorder="1" applyAlignment="1">
      <alignment horizontal="left" vertical="center" wrapText="1"/>
    </xf>
    <xf numFmtId="0" fontId="56" fillId="0" borderId="16" xfId="0" applyFont="1" applyBorder="1" applyAlignment="1">
      <alignment horizontal="center" vertical="center" wrapText="1"/>
    </xf>
    <xf numFmtId="0" fontId="54" fillId="0" borderId="1" xfId="0" applyFont="1" applyBorder="1" applyAlignment="1">
      <alignment horizontal="center" vertical="center" wrapText="1"/>
    </xf>
    <xf numFmtId="0" fontId="54" fillId="0" borderId="11" xfId="0" applyFont="1" applyBorder="1" applyAlignment="1">
      <alignment horizontal="center" vertical="center" wrapText="1"/>
    </xf>
    <xf numFmtId="0" fontId="58" fillId="14" borderId="16" xfId="0" applyFont="1" applyFill="1" applyBorder="1" applyAlignment="1">
      <alignment horizontal="left" vertical="center" wrapText="1"/>
    </xf>
    <xf numFmtId="164" fontId="58" fillId="14" borderId="1" xfId="0" applyNumberFormat="1" applyFont="1" applyFill="1" applyBorder="1" applyAlignment="1">
      <alignment horizontal="center" vertical="center" wrapText="1"/>
    </xf>
    <xf numFmtId="164" fontId="58" fillId="15" borderId="1" xfId="0" applyNumberFormat="1" applyFont="1" applyFill="1" applyBorder="1" applyAlignment="1">
      <alignment horizontal="center" vertical="center" wrapText="1"/>
    </xf>
    <xf numFmtId="1" fontId="58" fillId="15" borderId="15" xfId="0" applyNumberFormat="1" applyFont="1" applyFill="1" applyBorder="1" applyAlignment="1">
      <alignment horizontal="center" vertical="center" wrapText="1"/>
    </xf>
    <xf numFmtId="1" fontId="58" fillId="15" borderId="20" xfId="0" applyNumberFormat="1" applyFont="1" applyFill="1" applyBorder="1" applyAlignment="1">
      <alignment horizontal="center" vertical="center" wrapText="1"/>
    </xf>
    <xf numFmtId="1" fontId="58" fillId="15" borderId="2" xfId="0" applyNumberFormat="1" applyFont="1" applyFill="1" applyBorder="1" applyAlignment="1">
      <alignment horizontal="center" vertical="center" wrapText="1"/>
    </xf>
    <xf numFmtId="0" fontId="58" fillId="0" borderId="11" xfId="0" applyFont="1" applyBorder="1" applyAlignment="1">
      <alignment horizontal="center" vertical="center" wrapText="1"/>
    </xf>
    <xf numFmtId="0" fontId="58" fillId="9" borderId="11" xfId="0" applyFont="1" applyFill="1" applyBorder="1" applyAlignment="1">
      <alignment horizontal="center" vertical="center" wrapText="1"/>
    </xf>
    <xf numFmtId="0" fontId="58" fillId="15" borderId="1" xfId="0" applyFont="1" applyFill="1" applyBorder="1" applyAlignment="1">
      <alignment horizontal="center" vertical="center" wrapText="1"/>
    </xf>
    <xf numFmtId="0" fontId="60" fillId="15" borderId="1" xfId="0" applyFont="1" applyFill="1" applyBorder="1" applyAlignment="1">
      <alignment horizontal="center" vertical="center" wrapText="1"/>
    </xf>
    <xf numFmtId="0" fontId="58" fillId="0" borderId="28" xfId="0" applyFont="1" applyBorder="1" applyAlignment="1">
      <alignment horizontal="center" vertical="center" wrapText="1"/>
    </xf>
    <xf numFmtId="0" fontId="58" fillId="9" borderId="17" xfId="0" applyFont="1" applyFill="1" applyBorder="1" applyAlignment="1">
      <alignment horizontal="center" vertical="center" wrapText="1"/>
    </xf>
    <xf numFmtId="0" fontId="63" fillId="0" borderId="1" xfId="0" applyFont="1" applyBorder="1" applyAlignment="1">
      <alignment horizontal="center" vertical="center" wrapText="1"/>
    </xf>
    <xf numFmtId="0" fontId="59" fillId="9" borderId="17" xfId="0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center" vertical="center" wrapText="1"/>
    </xf>
    <xf numFmtId="0" fontId="15" fillId="0" borderId="9" xfId="0" applyFont="1" applyFill="1" applyBorder="1" applyAlignment="1">
      <alignment vertical="center" wrapText="1"/>
    </xf>
    <xf numFmtId="0" fontId="15" fillId="24" borderId="9" xfId="0" applyFont="1" applyFill="1" applyBorder="1" applyAlignment="1">
      <alignment vertical="center" wrapText="1"/>
    </xf>
    <xf numFmtId="0" fontId="76" fillId="25" borderId="9" xfId="0" applyFont="1" applyFill="1" applyBorder="1" applyAlignment="1">
      <alignment vertical="center" wrapText="1"/>
    </xf>
    <xf numFmtId="0" fontId="13" fillId="25" borderId="9" xfId="0" applyFont="1" applyFill="1" applyBorder="1" applyAlignment="1">
      <alignment vertical="center" wrapText="1"/>
    </xf>
    <xf numFmtId="1" fontId="15" fillId="31" borderId="1" xfId="0" applyNumberFormat="1" applyFont="1" applyFill="1" applyBorder="1" applyAlignment="1">
      <alignment horizontal="center" vertical="center" wrapText="1"/>
    </xf>
    <xf numFmtId="0" fontId="9" fillId="0" borderId="7" xfId="0" applyFont="1" applyBorder="1" applyAlignment="1">
      <alignment horizontal="center"/>
    </xf>
    <xf numFmtId="0" fontId="3" fillId="0" borderId="1" xfId="0" applyFont="1" applyBorder="1" applyAlignment="1">
      <alignment vertical="center" wrapText="1"/>
    </xf>
    <xf numFmtId="0" fontId="7" fillId="0" borderId="1" xfId="0" applyFont="1" applyBorder="1" applyAlignment="1">
      <alignment horizontal="left"/>
    </xf>
    <xf numFmtId="0" fontId="7" fillId="0" borderId="1" xfId="0" applyFont="1" applyBorder="1" applyAlignment="1">
      <alignment horizontal="left" vertical="center"/>
    </xf>
    <xf numFmtId="0" fontId="34" fillId="46" borderId="1" xfId="0" applyFont="1" applyFill="1" applyBorder="1" applyAlignment="1">
      <alignment wrapText="1"/>
    </xf>
    <xf numFmtId="0" fontId="43" fillId="0" borderId="1" xfId="0" applyFont="1" applyBorder="1" applyAlignment="1">
      <alignment wrapText="1"/>
    </xf>
    <xf numFmtId="0" fontId="43" fillId="0" borderId="1" xfId="0" applyFont="1" applyBorder="1"/>
    <xf numFmtId="0" fontId="99" fillId="0" borderId="1" xfId="0" applyFont="1" applyBorder="1"/>
    <xf numFmtId="0" fontId="7" fillId="0" borderId="1" xfId="0" applyFont="1" applyBorder="1" applyAlignment="1">
      <alignment horizontal="center" vertical="center"/>
    </xf>
    <xf numFmtId="0" fontId="7" fillId="46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0" fontId="3" fillId="0" borderId="1" xfId="0" applyFont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29" fillId="2" borderId="1" xfId="0" applyFont="1" applyFill="1" applyBorder="1" applyAlignment="1">
      <alignment horizontal="center" vertical="center" wrapText="1"/>
    </xf>
    <xf numFmtId="1" fontId="58" fillId="14" borderId="15" xfId="0" applyNumberFormat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34" fillId="2" borderId="1" xfId="0" applyFont="1" applyFill="1" applyBorder="1"/>
    <xf numFmtId="0" fontId="0" fillId="2" borderId="1" xfId="0" applyFill="1" applyBorder="1"/>
    <xf numFmtId="0" fontId="7" fillId="0" borderId="1" xfId="0" applyFont="1" applyBorder="1" applyAlignment="1">
      <alignment horizontal="center" vertical="center"/>
    </xf>
    <xf numFmtId="0" fontId="26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3" fillId="2" borderId="1" xfId="0" applyFont="1" applyFill="1" applyBorder="1" applyAlignment="1">
      <alignment vertical="center" wrapText="1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34" fillId="2" borderId="1" xfId="0" applyFont="1" applyFill="1" applyBorder="1" applyAlignment="1">
      <alignment textRotation="90" wrapText="1"/>
    </xf>
    <xf numFmtId="0" fontId="43" fillId="2" borderId="1" xfId="0" applyFont="1" applyFill="1" applyBorder="1"/>
    <xf numFmtId="0" fontId="7" fillId="0" borderId="1" xfId="0" applyFont="1" applyBorder="1" applyAlignment="1">
      <alignment horizontal="center" vertical="center"/>
    </xf>
    <xf numFmtId="0" fontId="0" fillId="8" borderId="1" xfId="0" applyFont="1" applyFill="1" applyBorder="1" applyAlignment="1">
      <alignment horizontal="center"/>
    </xf>
    <xf numFmtId="0" fontId="0" fillId="8" borderId="1" xfId="0" applyFill="1" applyBorder="1"/>
    <xf numFmtId="0" fontId="31" fillId="8" borderId="1" xfId="0" applyFont="1" applyFill="1" applyBorder="1" applyAlignment="1">
      <alignment horizontal="center" vertical="center"/>
    </xf>
    <xf numFmtId="0" fontId="31" fillId="8" borderId="14" xfId="0" applyFont="1" applyFill="1" applyBorder="1"/>
    <xf numFmtId="0" fontId="7" fillId="8" borderId="14" xfId="0" applyFont="1" applyFill="1" applyBorder="1"/>
    <xf numFmtId="0" fontId="0" fillId="8" borderId="14" xfId="0" applyFill="1" applyBorder="1"/>
    <xf numFmtId="0" fontId="0" fillId="8" borderId="1" xfId="0" applyFont="1" applyFill="1" applyBorder="1" applyAlignment="1"/>
    <xf numFmtId="0" fontId="5" fillId="8" borderId="14" xfId="0" applyFont="1" applyFill="1" applyBorder="1" applyAlignment="1">
      <alignment wrapText="1"/>
    </xf>
    <xf numFmtId="0" fontId="0" fillId="8" borderId="1" xfId="0" applyFont="1" applyFill="1" applyBorder="1" applyAlignment="1">
      <alignment horizontal="center" vertical="center"/>
    </xf>
    <xf numFmtId="0" fontId="81" fillId="8" borderId="1" xfId="0" applyFont="1" applyFill="1" applyBorder="1"/>
    <xf numFmtId="0" fontId="69" fillId="8" borderId="1" xfId="0" applyFont="1" applyFill="1" applyBorder="1" applyAlignment="1">
      <alignment horizontal="center" vertical="center"/>
    </xf>
    <xf numFmtId="0" fontId="7" fillId="8" borderId="1" xfId="0" applyFont="1" applyFill="1" applyBorder="1" applyAlignment="1">
      <alignment horizontal="left"/>
    </xf>
    <xf numFmtId="0" fontId="31" fillId="8" borderId="1" xfId="0" applyFont="1" applyFill="1" applyBorder="1" applyAlignment="1">
      <alignment horizontal="left" vertical="center"/>
    </xf>
    <xf numFmtId="0" fontId="10" fillId="8" borderId="1" xfId="0" applyFont="1" applyFill="1" applyBorder="1"/>
    <xf numFmtId="0" fontId="10" fillId="35" borderId="1" xfId="0" applyFont="1" applyFill="1" applyBorder="1"/>
    <xf numFmtId="0" fontId="54" fillId="0" borderId="16" xfId="0" applyFont="1" applyBorder="1" applyAlignment="1">
      <alignment horizontal="center" vertical="center" wrapText="1"/>
    </xf>
    <xf numFmtId="0" fontId="58" fillId="0" borderId="16" xfId="0" applyFont="1" applyBorder="1" applyAlignment="1">
      <alignment horizontal="center" vertical="center" wrapText="1"/>
    </xf>
    <xf numFmtId="0" fontId="56" fillId="0" borderId="16" xfId="0" applyFont="1" applyBorder="1" applyAlignment="1">
      <alignment horizontal="center" vertical="center" wrapText="1"/>
    </xf>
    <xf numFmtId="0" fontId="18" fillId="8" borderId="7" xfId="0" applyFont="1" applyFill="1" applyBorder="1" applyAlignment="1">
      <alignment horizontal="center" vertical="center" wrapText="1"/>
    </xf>
    <xf numFmtId="0" fontId="9" fillId="8" borderId="7" xfId="0" applyFont="1" applyFill="1" applyBorder="1" applyAlignment="1">
      <alignment horizontal="center" vertical="center" wrapText="1"/>
    </xf>
    <xf numFmtId="0" fontId="25" fillId="8" borderId="1" xfId="0" applyFont="1" applyFill="1" applyBorder="1" applyAlignment="1">
      <alignment horizontal="center" vertical="center" wrapText="1"/>
    </xf>
    <xf numFmtId="0" fontId="19" fillId="0" borderId="1" xfId="0" applyFont="1" applyBorder="1" applyAlignment="1">
      <alignment horizontal="left" vertical="center" wrapText="1"/>
    </xf>
    <xf numFmtId="0" fontId="14" fillId="27" borderId="1" xfId="0" applyFont="1" applyFill="1" applyBorder="1" applyAlignment="1">
      <alignment horizontal="left" vertical="center" wrapText="1"/>
    </xf>
    <xf numFmtId="0" fontId="14" fillId="0" borderId="1" xfId="0" applyFont="1" applyBorder="1" applyAlignment="1">
      <alignment horizontal="left" vertical="center" wrapText="1"/>
    </xf>
    <xf numFmtId="0" fontId="14" fillId="0" borderId="1" xfId="0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horizontal="left" vertical="center"/>
    </xf>
    <xf numFmtId="0" fontId="7" fillId="2" borderId="14" xfId="0" applyFont="1" applyFill="1" applyBorder="1"/>
    <xf numFmtId="0" fontId="0" fillId="2" borderId="14" xfId="0" applyFill="1" applyBorder="1"/>
    <xf numFmtId="0" fontId="7" fillId="2" borderId="1" xfId="0" applyFont="1" applyFill="1" applyBorder="1" applyAlignment="1">
      <alignment horizontal="left"/>
    </xf>
    <xf numFmtId="0" fontId="0" fillId="2" borderId="1" xfId="0" applyFont="1" applyFill="1" applyBorder="1" applyAlignment="1"/>
    <xf numFmtId="0" fontId="0" fillId="2" borderId="1" xfId="0" applyFont="1" applyFill="1" applyBorder="1" applyAlignment="1">
      <alignment horizontal="center"/>
    </xf>
    <xf numFmtId="0" fontId="0" fillId="2" borderId="1" xfId="0" applyFont="1" applyFill="1" applyBorder="1" applyAlignment="1">
      <alignment horizontal="center" vertical="center"/>
    </xf>
    <xf numFmtId="0" fontId="31" fillId="2" borderId="14" xfId="0" applyFont="1" applyFill="1" applyBorder="1"/>
    <xf numFmtId="0" fontId="52" fillId="2" borderId="14" xfId="0" applyFont="1" applyFill="1" applyBorder="1"/>
    <xf numFmtId="0" fontId="31" fillId="2" borderId="1" xfId="0" applyFont="1" applyFill="1" applyBorder="1" applyAlignment="1">
      <alignment horizontal="left" vertical="center"/>
    </xf>
    <xf numFmtId="0" fontId="9" fillId="37" borderId="1" xfId="0" applyFont="1" applyFill="1" applyBorder="1"/>
    <xf numFmtId="0" fontId="0" fillId="2" borderId="1" xfId="0" applyFill="1" applyBorder="1" applyAlignment="1">
      <alignment vertical="center"/>
    </xf>
    <xf numFmtId="0" fontId="0" fillId="2" borderId="1" xfId="0" applyFont="1" applyFill="1" applyBorder="1" applyAlignment="1">
      <alignment wrapText="1"/>
    </xf>
    <xf numFmtId="0" fontId="7" fillId="2" borderId="1" xfId="0" applyFont="1" applyFill="1" applyBorder="1" applyAlignment="1">
      <alignment wrapText="1"/>
    </xf>
    <xf numFmtId="0" fontId="9" fillId="8" borderId="6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22" fillId="8" borderId="1" xfId="0" applyFont="1" applyFill="1" applyBorder="1" applyAlignment="1">
      <alignment horizontal="center" vertical="center" wrapText="1"/>
    </xf>
    <xf numFmtId="0" fontId="56" fillId="8" borderId="32" xfId="0" applyFont="1" applyFill="1" applyBorder="1" applyAlignment="1">
      <alignment horizontal="center" vertical="center" wrapText="1"/>
    </xf>
    <xf numFmtId="0" fontId="56" fillId="8" borderId="17" xfId="0" applyFont="1" applyFill="1" applyBorder="1" applyAlignment="1">
      <alignment horizontal="center" vertical="center" wrapText="1"/>
    </xf>
    <xf numFmtId="0" fontId="9" fillId="8" borderId="1" xfId="0" applyFont="1" applyFill="1" applyBorder="1" applyAlignment="1">
      <alignment horizontal="center" vertical="center" wrapText="1"/>
    </xf>
    <xf numFmtId="0" fontId="9" fillId="8" borderId="14" xfId="0" applyFont="1" applyFill="1" applyBorder="1" applyAlignment="1">
      <alignment horizontal="center" vertical="center" wrapText="1"/>
    </xf>
    <xf numFmtId="0" fontId="9" fillId="8" borderId="15" xfId="0" applyFont="1" applyFill="1" applyBorder="1" applyAlignment="1">
      <alignment horizontal="center" vertical="center" wrapText="1"/>
    </xf>
    <xf numFmtId="0" fontId="10" fillId="8" borderId="1" xfId="0" applyFont="1" applyFill="1" applyBorder="1" applyAlignment="1">
      <alignment horizontal="center" vertical="center" wrapText="1"/>
    </xf>
    <xf numFmtId="0" fontId="98" fillId="8" borderId="1" xfId="0" applyFont="1" applyFill="1" applyBorder="1" applyAlignment="1">
      <alignment horizontal="center" vertical="center"/>
    </xf>
    <xf numFmtId="0" fontId="19" fillId="8" borderId="1" xfId="0" applyFont="1" applyFill="1" applyBorder="1" applyAlignment="1">
      <alignment horizontal="center" vertical="center"/>
    </xf>
    <xf numFmtId="0" fontId="9" fillId="37" borderId="1" xfId="0" applyFont="1" applyFill="1" applyBorder="1" applyAlignment="1">
      <alignment horizontal="center" vertical="center"/>
    </xf>
    <xf numFmtId="0" fontId="10" fillId="37" borderId="1" xfId="0" applyFont="1" applyFill="1" applyBorder="1"/>
    <xf numFmtId="0" fontId="34" fillId="8" borderId="1" xfId="0" applyFont="1" applyFill="1" applyBorder="1"/>
    <xf numFmtId="0" fontId="37" fillId="8" borderId="1" xfId="0" applyFont="1" applyFill="1" applyBorder="1" applyAlignment="1">
      <alignment vertical="center" wrapText="1"/>
    </xf>
    <xf numFmtId="0" fontId="42" fillId="8" borderId="1" xfId="0" applyFont="1" applyFill="1" applyBorder="1" applyAlignment="1">
      <alignment vertical="center" wrapText="1"/>
    </xf>
    <xf numFmtId="0" fontId="34" fillId="8" borderId="1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 wrapText="1"/>
    </xf>
    <xf numFmtId="0" fontId="19" fillId="8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81" fillId="0" borderId="1" xfId="0" applyFont="1" applyFill="1" applyBorder="1"/>
    <xf numFmtId="0" fontId="7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10" fillId="2" borderId="9" xfId="0" applyFont="1" applyFill="1" applyBorder="1" applyAlignment="1">
      <alignment horizontal="center" vertical="center" wrapText="1"/>
    </xf>
    <xf numFmtId="0" fontId="10" fillId="10" borderId="11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left" vertical="center" wrapText="1"/>
    </xf>
    <xf numFmtId="0" fontId="4" fillId="38" borderId="2" xfId="0" applyFont="1" applyFill="1" applyBorder="1" applyAlignment="1">
      <alignment vertical="center" wrapText="1"/>
    </xf>
    <xf numFmtId="0" fontId="4" fillId="38" borderId="7" xfId="0" applyFont="1" applyFill="1" applyBorder="1" applyAlignment="1">
      <alignment vertical="center" wrapText="1"/>
    </xf>
    <xf numFmtId="0" fontId="7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/>
    </xf>
    <xf numFmtId="0" fontId="9" fillId="0" borderId="9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textRotation="90" wrapText="1"/>
    </xf>
    <xf numFmtId="0" fontId="9" fillId="8" borderId="2" xfId="0" applyFont="1" applyFill="1" applyBorder="1" applyAlignment="1">
      <alignment horizontal="center" vertical="center" wrapText="1"/>
    </xf>
    <xf numFmtId="0" fontId="9" fillId="8" borderId="6" xfId="0" applyFont="1" applyFill="1" applyBorder="1" applyAlignment="1">
      <alignment horizontal="center" vertical="center" wrapText="1"/>
    </xf>
    <xf numFmtId="0" fontId="9" fillId="8" borderId="7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textRotation="90" wrapText="1"/>
    </xf>
    <xf numFmtId="0" fontId="7" fillId="0" borderId="1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wrapText="1"/>
    </xf>
    <xf numFmtId="0" fontId="7" fillId="0" borderId="15" xfId="0" applyFont="1" applyBorder="1" applyAlignment="1">
      <alignment horizontal="center" wrapText="1"/>
    </xf>
    <xf numFmtId="0" fontId="11" fillId="0" borderId="14" xfId="0" applyFont="1" applyBorder="1" applyAlignment="1">
      <alignment horizontal="center"/>
    </xf>
    <xf numFmtId="0" fontId="11" fillId="0" borderId="15" xfId="0" applyFont="1" applyBorder="1" applyAlignment="1">
      <alignment horizontal="center"/>
    </xf>
    <xf numFmtId="0" fontId="9" fillId="0" borderId="14" xfId="0" applyFont="1" applyBorder="1" applyAlignment="1">
      <alignment horizontal="center" vertical="center" textRotation="90" wrapText="1"/>
    </xf>
    <xf numFmtId="0" fontId="9" fillId="0" borderId="15" xfId="0" applyFont="1" applyBorder="1" applyAlignment="1">
      <alignment horizontal="center" vertical="center" textRotation="90" wrapText="1"/>
    </xf>
    <xf numFmtId="0" fontId="7" fillId="0" borderId="14" xfId="0" applyFont="1" applyBorder="1" applyAlignment="1">
      <alignment horizontal="center"/>
    </xf>
    <xf numFmtId="0" fontId="7" fillId="0" borderId="14" xfId="0" applyFont="1" applyBorder="1" applyAlignment="1">
      <alignment horizontal="center" vertical="center"/>
    </xf>
    <xf numFmtId="0" fontId="0" fillId="0" borderId="14" xfId="0" applyBorder="1" applyAlignment="1">
      <alignment horizontal="center" wrapText="1"/>
    </xf>
    <xf numFmtId="0" fontId="0" fillId="0" borderId="15" xfId="0" applyBorder="1" applyAlignment="1">
      <alignment horizontal="center" wrapText="1"/>
    </xf>
    <xf numFmtId="0" fontId="27" fillId="0" borderId="14" xfId="0" applyFont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4" xfId="0" applyBorder="1" applyAlignment="1">
      <alignment horizontal="center" vertical="center"/>
    </xf>
    <xf numFmtId="0" fontId="3" fillId="0" borderId="9" xfId="0" applyFont="1" applyBorder="1" applyAlignment="1">
      <alignment vertical="center" wrapText="1"/>
    </xf>
    <xf numFmtId="0" fontId="3" fillId="0" borderId="11" xfId="0" applyFont="1" applyBorder="1" applyAlignment="1">
      <alignment vertical="center" wrapText="1"/>
    </xf>
    <xf numFmtId="0" fontId="0" fillId="0" borderId="1" xfId="0" applyBorder="1" applyAlignment="1">
      <alignment horizontal="center"/>
    </xf>
    <xf numFmtId="0" fontId="29" fillId="0" borderId="1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29" fillId="9" borderId="1" xfId="0" applyFont="1" applyFill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textRotation="90"/>
    </xf>
    <xf numFmtId="0" fontId="15" fillId="24" borderId="9" xfId="0" applyFont="1" applyFill="1" applyBorder="1" applyAlignment="1">
      <alignment horizontal="center" vertical="center" wrapText="1"/>
    </xf>
    <xf numFmtId="0" fontId="15" fillId="24" borderId="10" xfId="0" applyFont="1" applyFill="1" applyBorder="1" applyAlignment="1">
      <alignment horizontal="center" vertical="center" wrapText="1"/>
    </xf>
    <xf numFmtId="0" fontId="15" fillId="24" borderId="11" xfId="0" applyFont="1" applyFill="1" applyBorder="1" applyAlignment="1">
      <alignment horizontal="center" vertical="center" wrapText="1"/>
    </xf>
    <xf numFmtId="0" fontId="76" fillId="25" borderId="9" xfId="0" applyFont="1" applyFill="1" applyBorder="1" applyAlignment="1">
      <alignment horizontal="center" vertical="center" wrapText="1"/>
    </xf>
    <xf numFmtId="0" fontId="76" fillId="25" borderId="10" xfId="0" applyFont="1" applyFill="1" applyBorder="1" applyAlignment="1">
      <alignment horizontal="center" vertical="center" wrapText="1"/>
    </xf>
    <xf numFmtId="0" fontId="76" fillId="25" borderId="11" xfId="0" applyFont="1" applyFill="1" applyBorder="1" applyAlignment="1">
      <alignment horizontal="center" vertical="center" wrapText="1"/>
    </xf>
    <xf numFmtId="0" fontId="13" fillId="25" borderId="9" xfId="0" applyFont="1" applyFill="1" applyBorder="1" applyAlignment="1">
      <alignment horizontal="center" vertical="center" wrapText="1"/>
    </xf>
    <xf numFmtId="0" fontId="13" fillId="25" borderId="10" xfId="0" applyFont="1" applyFill="1" applyBorder="1" applyAlignment="1">
      <alignment horizontal="center" vertical="center" wrapText="1"/>
    </xf>
    <xf numFmtId="0" fontId="13" fillId="25" borderId="11" xfId="0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/>
    </xf>
    <xf numFmtId="0" fontId="32" fillId="0" borderId="2" xfId="0" applyFont="1" applyBorder="1" applyAlignment="1">
      <alignment horizontal="center" vertical="center" wrapText="1"/>
    </xf>
    <xf numFmtId="0" fontId="32" fillId="0" borderId="7" xfId="0" applyFont="1" applyBorder="1" applyAlignment="1">
      <alignment horizontal="center" vertical="center" wrapText="1"/>
    </xf>
    <xf numFmtId="0" fontId="71" fillId="0" borderId="1" xfId="0" applyFont="1" applyBorder="1" applyAlignment="1">
      <alignment horizontal="center" vertical="center"/>
    </xf>
    <xf numFmtId="0" fontId="17" fillId="11" borderId="9" xfId="0" applyFont="1" applyFill="1" applyBorder="1" applyAlignment="1">
      <alignment horizontal="center" vertical="center"/>
    </xf>
    <xf numFmtId="0" fontId="17" fillId="11" borderId="10" xfId="0" applyFont="1" applyFill="1" applyBorder="1" applyAlignment="1">
      <alignment horizontal="center" vertical="center"/>
    </xf>
    <xf numFmtId="0" fontId="17" fillId="11" borderId="11" xfId="0" applyFont="1" applyFill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vertical="center" wrapText="1"/>
    </xf>
    <xf numFmtId="0" fontId="0" fillId="0" borderId="2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33" fillId="0" borderId="10" xfId="0" applyFont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29" fillId="0" borderId="9" xfId="0" applyFont="1" applyBorder="1" applyAlignment="1">
      <alignment horizontal="center" vertical="center" wrapText="1"/>
    </xf>
    <xf numFmtId="0" fontId="29" fillId="0" borderId="11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29" fillId="0" borderId="10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textRotation="90" wrapText="1"/>
    </xf>
    <xf numFmtId="0" fontId="10" fillId="0" borderId="6" xfId="0" applyFont="1" applyBorder="1" applyAlignment="1">
      <alignment horizontal="center" vertical="center" textRotation="90" wrapText="1"/>
    </xf>
    <xf numFmtId="0" fontId="10" fillId="0" borderId="7" xfId="0" applyFont="1" applyBorder="1" applyAlignment="1">
      <alignment horizontal="center" vertical="center" textRotation="90" wrapText="1"/>
    </xf>
    <xf numFmtId="0" fontId="10" fillId="0" borderId="3" xfId="0" applyFont="1" applyBorder="1" applyAlignment="1">
      <alignment horizontal="center" vertical="center" wrapText="1"/>
    </xf>
    <xf numFmtId="0" fontId="10" fillId="0" borderId="38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39" xfId="0" applyFont="1" applyBorder="1" applyAlignment="1">
      <alignment horizontal="center" vertical="center" wrapText="1"/>
    </xf>
    <xf numFmtId="0" fontId="40" fillId="0" borderId="2" xfId="0" applyFont="1" applyBorder="1" applyAlignment="1">
      <alignment horizontal="center" vertical="center" wrapText="1"/>
    </xf>
    <xf numFmtId="0" fontId="40" fillId="0" borderId="7" xfId="0" applyFont="1" applyBorder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51" fillId="0" borderId="0" xfId="0" applyFont="1" applyBorder="1" applyAlignment="1">
      <alignment horizontal="left" vertical="center" wrapText="1"/>
    </xf>
    <xf numFmtId="0" fontId="17" fillId="11" borderId="2" xfId="0" applyFont="1" applyFill="1" applyBorder="1" applyAlignment="1">
      <alignment horizontal="center" vertical="center" textRotation="90"/>
    </xf>
    <xf numFmtId="0" fontId="17" fillId="11" borderId="6" xfId="0" applyFont="1" applyFill="1" applyBorder="1" applyAlignment="1">
      <alignment horizontal="center" vertical="center" textRotation="90"/>
    </xf>
    <xf numFmtId="0" fontId="17" fillId="11" borderId="7" xfId="0" applyFont="1" applyFill="1" applyBorder="1" applyAlignment="1">
      <alignment horizontal="center" vertical="center" textRotation="90"/>
    </xf>
    <xf numFmtId="0" fontId="7" fillId="0" borderId="10" xfId="0" applyFont="1" applyFill="1" applyBorder="1" applyAlignment="1">
      <alignment horizontal="center" vertical="center"/>
    </xf>
    <xf numFmtId="0" fontId="7" fillId="0" borderId="11" xfId="0" applyFont="1" applyFill="1" applyBorder="1" applyAlignment="1">
      <alignment horizontal="center" vertical="center"/>
    </xf>
    <xf numFmtId="0" fontId="15" fillId="7" borderId="9" xfId="0" applyFont="1" applyFill="1" applyBorder="1" applyAlignment="1">
      <alignment horizontal="center" vertical="center" wrapText="1"/>
    </xf>
    <xf numFmtId="0" fontId="15" fillId="7" borderId="10" xfId="0" applyFont="1" applyFill="1" applyBorder="1" applyAlignment="1">
      <alignment horizontal="center" vertical="center" wrapText="1"/>
    </xf>
    <xf numFmtId="0" fontId="15" fillId="7" borderId="11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8" borderId="2" xfId="0" applyFont="1" applyFill="1" applyBorder="1" applyAlignment="1">
      <alignment horizontal="center" vertical="center" textRotation="90"/>
    </xf>
    <xf numFmtId="0" fontId="7" fillId="8" borderId="7" xfId="0" applyFont="1" applyFill="1" applyBorder="1" applyAlignment="1">
      <alignment horizontal="center" vertical="center" textRotation="90"/>
    </xf>
    <xf numFmtId="0" fontId="7" fillId="20" borderId="2" xfId="0" applyFont="1" applyFill="1" applyBorder="1" applyAlignment="1">
      <alignment horizontal="center" vertical="center" textRotation="90"/>
    </xf>
    <xf numFmtId="0" fontId="7" fillId="20" borderId="7" xfId="0" applyFont="1" applyFill="1" applyBorder="1" applyAlignment="1">
      <alignment horizontal="center" vertical="center" textRotation="90"/>
    </xf>
    <xf numFmtId="0" fontId="29" fillId="0" borderId="25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29" fillId="0" borderId="19" xfId="0" applyFont="1" applyFill="1" applyBorder="1" applyAlignment="1">
      <alignment horizontal="center" vertical="center" wrapText="1"/>
    </xf>
    <xf numFmtId="0" fontId="32" fillId="0" borderId="15" xfId="0" applyFont="1" applyBorder="1" applyAlignment="1">
      <alignment horizontal="center" vertical="center" textRotation="90" wrapText="1"/>
    </xf>
    <xf numFmtId="0" fontId="31" fillId="0" borderId="18" xfId="0" applyFont="1" applyBorder="1" applyAlignment="1">
      <alignment horizontal="center" vertical="center"/>
    </xf>
    <xf numFmtId="0" fontId="31" fillId="0" borderId="19" xfId="0" applyFont="1" applyBorder="1" applyAlignment="1">
      <alignment horizontal="center" vertical="center"/>
    </xf>
    <xf numFmtId="0" fontId="29" fillId="0" borderId="15" xfId="0" applyFont="1" applyBorder="1" applyAlignment="1">
      <alignment horizontal="center" vertical="center" textRotation="90" wrapText="1"/>
    </xf>
    <xf numFmtId="0" fontId="3" fillId="0" borderId="15" xfId="0" applyFont="1" applyBorder="1" applyAlignment="1">
      <alignment horizontal="center" vertical="center" textRotation="90"/>
    </xf>
    <xf numFmtId="0" fontId="3" fillId="0" borderId="18" xfId="0" applyFont="1" applyBorder="1" applyAlignment="1">
      <alignment horizontal="center" vertical="center" textRotation="90"/>
    </xf>
    <xf numFmtId="0" fontId="30" fillId="0" borderId="16" xfId="0" applyFont="1" applyBorder="1" applyAlignment="1">
      <alignment horizontal="center" vertical="center" wrapText="1"/>
    </xf>
    <xf numFmtId="0" fontId="31" fillId="0" borderId="22" xfId="0" applyFont="1" applyBorder="1" applyAlignment="1">
      <alignment horizontal="center" vertical="center"/>
    </xf>
    <xf numFmtId="0" fontId="31" fillId="0" borderId="17" xfId="0" applyFont="1" applyBorder="1" applyAlignment="1">
      <alignment horizontal="center" vertical="center"/>
    </xf>
    <xf numFmtId="0" fontId="29" fillId="0" borderId="20" xfId="0" applyFont="1" applyBorder="1" applyAlignment="1">
      <alignment horizontal="center" vertical="center" textRotation="90" wrapText="1"/>
    </xf>
    <xf numFmtId="0" fontId="31" fillId="0" borderId="25" xfId="0" applyFont="1" applyBorder="1" applyAlignment="1">
      <alignment horizontal="center" vertical="center"/>
    </xf>
    <xf numFmtId="0" fontId="31" fillId="0" borderId="2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Border="1" applyAlignment="1">
      <alignment horizontal="right" vertical="center"/>
    </xf>
    <xf numFmtId="0" fontId="7" fillId="0" borderId="0" xfId="0" applyFont="1" applyBorder="1" applyAlignment="1">
      <alignment horizontal="center" vertical="center"/>
    </xf>
    <xf numFmtId="0" fontId="29" fillId="0" borderId="15" xfId="0" applyFont="1" applyBorder="1" applyAlignment="1">
      <alignment horizontal="center" vertical="center" wrapText="1"/>
    </xf>
    <xf numFmtId="0" fontId="30" fillId="0" borderId="20" xfId="0" applyFont="1" applyFill="1" applyBorder="1" applyAlignment="1">
      <alignment horizontal="center" vertical="center" wrapText="1"/>
    </xf>
    <xf numFmtId="0" fontId="30" fillId="0" borderId="24" xfId="0" applyFont="1" applyFill="1" applyBorder="1" applyAlignment="1">
      <alignment horizontal="center" vertical="center" wrapText="1"/>
    </xf>
    <xf numFmtId="0" fontId="30" fillId="0" borderId="27" xfId="0" applyFont="1" applyFill="1" applyBorder="1" applyAlignment="1">
      <alignment horizontal="center" vertical="center" wrapText="1"/>
    </xf>
    <xf numFmtId="0" fontId="30" fillId="0" borderId="25" xfId="0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center" vertical="center" wrapText="1"/>
    </xf>
    <xf numFmtId="0" fontId="30" fillId="0" borderId="19" xfId="0" applyFont="1" applyFill="1" applyBorder="1" applyAlignment="1">
      <alignment horizontal="center" vertical="center" wrapText="1"/>
    </xf>
    <xf numFmtId="0" fontId="29" fillId="0" borderId="16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left" vertical="center" wrapText="1"/>
    </xf>
    <xf numFmtId="0" fontId="75" fillId="0" borderId="0" xfId="0" applyFont="1" applyAlignment="1">
      <alignment horizontal="center" vertical="center" wrapText="1"/>
    </xf>
    <xf numFmtId="0" fontId="7" fillId="0" borderId="0" xfId="0" applyFont="1" applyBorder="1" applyAlignment="1">
      <alignment horizontal="left" vertical="center"/>
    </xf>
    <xf numFmtId="0" fontId="32" fillId="0" borderId="27" xfId="0" applyFont="1" applyBorder="1" applyAlignment="1">
      <alignment horizontal="center" vertical="center" textRotation="90" wrapText="1"/>
    </xf>
    <xf numFmtId="0" fontId="74" fillId="0" borderId="9" xfId="0" applyFont="1" applyFill="1" applyBorder="1" applyAlignment="1">
      <alignment horizontal="center" vertical="center" wrapText="1"/>
    </xf>
    <xf numFmtId="0" fontId="74" fillId="0" borderId="10" xfId="0" applyFont="1" applyFill="1" applyBorder="1" applyAlignment="1">
      <alignment horizontal="center" vertical="center" wrapText="1"/>
    </xf>
    <xf numFmtId="0" fontId="74" fillId="0" borderId="11" xfId="0" applyFont="1" applyFill="1" applyBorder="1" applyAlignment="1">
      <alignment horizontal="center" vertical="center" wrapText="1"/>
    </xf>
    <xf numFmtId="0" fontId="15" fillId="0" borderId="9" xfId="0" applyFont="1" applyFill="1" applyBorder="1" applyAlignment="1">
      <alignment horizontal="center" vertical="center" wrapText="1"/>
    </xf>
    <xf numFmtId="0" fontId="15" fillId="0" borderId="10" xfId="0" applyFont="1" applyFill="1" applyBorder="1" applyAlignment="1">
      <alignment horizontal="center" vertical="center" wrapText="1"/>
    </xf>
    <xf numFmtId="0" fontId="15" fillId="0" borderId="11" xfId="0" applyFont="1" applyFill="1" applyBorder="1" applyAlignment="1">
      <alignment horizontal="center" vertical="center" wrapText="1"/>
    </xf>
    <xf numFmtId="0" fontId="29" fillId="28" borderId="1" xfId="0" applyFont="1" applyFill="1" applyBorder="1" applyAlignment="1">
      <alignment horizontal="center" vertical="center" wrapText="1"/>
    </xf>
    <xf numFmtId="0" fontId="29" fillId="8" borderId="1" xfId="0" applyFont="1" applyFill="1" applyBorder="1" applyAlignment="1">
      <alignment horizontal="center" vertical="center" wrapText="1"/>
    </xf>
    <xf numFmtId="0" fontId="29" fillId="8" borderId="9" xfId="0" applyFont="1" applyFill="1" applyBorder="1" applyAlignment="1">
      <alignment horizontal="center" vertical="center" wrapText="1"/>
    </xf>
    <xf numFmtId="0" fontId="33" fillId="28" borderId="1" xfId="0" applyFont="1" applyFill="1" applyBorder="1" applyAlignment="1">
      <alignment horizontal="center" vertical="center" wrapText="1"/>
    </xf>
    <xf numFmtId="0" fontId="33" fillId="8" borderId="1" xfId="0" applyFont="1" applyFill="1" applyBorder="1" applyAlignment="1">
      <alignment horizontal="center" vertical="center" wrapText="1"/>
    </xf>
    <xf numFmtId="0" fontId="33" fillId="8" borderId="9" xfId="0" applyFont="1" applyFill="1" applyBorder="1" applyAlignment="1">
      <alignment horizontal="center" vertical="center" wrapText="1"/>
    </xf>
    <xf numFmtId="0" fontId="33" fillId="2" borderId="1" xfId="0" applyFont="1" applyFill="1" applyBorder="1" applyAlignment="1">
      <alignment horizontal="center" vertical="center" wrapText="1"/>
    </xf>
    <xf numFmtId="0" fontId="33" fillId="12" borderId="1" xfId="0" applyFont="1" applyFill="1" applyBorder="1" applyAlignment="1">
      <alignment horizontal="center" vertical="center" wrapText="1"/>
    </xf>
    <xf numFmtId="0" fontId="29" fillId="0" borderId="20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0" fontId="29" fillId="0" borderId="22" xfId="0" applyFont="1" applyBorder="1" applyAlignment="1">
      <alignment horizontal="center" vertical="center" wrapText="1"/>
    </xf>
    <xf numFmtId="0" fontId="29" fillId="23" borderId="1" xfId="0" applyFont="1" applyFill="1" applyBorder="1" applyAlignment="1">
      <alignment horizontal="center" vertical="center" wrapText="1"/>
    </xf>
    <xf numFmtId="0" fontId="29" fillId="26" borderId="1" xfId="0" applyFont="1" applyFill="1" applyBorder="1" applyAlignment="1">
      <alignment horizontal="center" vertical="center" wrapText="1"/>
    </xf>
    <xf numFmtId="0" fontId="29" fillId="29" borderId="1" xfId="0" applyFont="1" applyFill="1" applyBorder="1" applyAlignment="1">
      <alignment horizontal="center" vertical="center" wrapText="1"/>
    </xf>
    <xf numFmtId="0" fontId="29" fillId="30" borderId="1" xfId="0" applyFont="1" applyFill="1" applyBorder="1" applyAlignment="1">
      <alignment horizontal="center" vertical="center" wrapText="1"/>
    </xf>
    <xf numFmtId="0" fontId="29" fillId="30" borderId="9" xfId="0" applyFont="1" applyFill="1" applyBorder="1" applyAlignment="1">
      <alignment horizontal="center" vertical="center" wrapText="1"/>
    </xf>
    <xf numFmtId="0" fontId="29" fillId="2" borderId="1" xfId="0" applyFont="1" applyFill="1" applyBorder="1" applyAlignment="1">
      <alignment horizontal="center" vertical="center" wrapText="1"/>
    </xf>
    <xf numFmtId="0" fontId="29" fillId="12" borderId="1" xfId="0" applyFont="1" applyFill="1" applyBorder="1" applyAlignment="1">
      <alignment horizontal="center" vertical="center" wrapText="1"/>
    </xf>
    <xf numFmtId="0" fontId="34" fillId="0" borderId="0" xfId="0" applyFont="1" applyBorder="1" applyAlignment="1">
      <alignment horizontal="left" vertical="center" wrapText="1"/>
    </xf>
    <xf numFmtId="0" fontId="14" fillId="8" borderId="1" xfId="0" applyFont="1" applyFill="1" applyBorder="1" applyAlignment="1">
      <alignment horizontal="center" textRotation="90"/>
    </xf>
    <xf numFmtId="0" fontId="17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left" vertical="center" wrapText="1"/>
    </xf>
    <xf numFmtId="0" fontId="43" fillId="0" borderId="9" xfId="0" applyFont="1" applyFill="1" applyBorder="1" applyAlignment="1">
      <alignment horizontal="center" vertical="center" wrapText="1"/>
    </xf>
    <xf numFmtId="0" fontId="43" fillId="0" borderId="10" xfId="0" applyFont="1" applyFill="1" applyBorder="1" applyAlignment="1">
      <alignment horizontal="center" vertical="center" wrapText="1"/>
    </xf>
    <xf numFmtId="0" fontId="43" fillId="0" borderId="11" xfId="0" applyFont="1" applyFill="1" applyBorder="1" applyAlignment="1">
      <alignment horizontal="center" vertical="center" wrapText="1"/>
    </xf>
    <xf numFmtId="0" fontId="34" fillId="2" borderId="2" xfId="0" applyFont="1" applyFill="1" applyBorder="1" applyAlignment="1">
      <alignment horizontal="center" vertical="center" wrapText="1"/>
    </xf>
    <xf numFmtId="0" fontId="34" fillId="2" borderId="6" xfId="0" applyFont="1" applyFill="1" applyBorder="1" applyAlignment="1">
      <alignment horizontal="center" vertical="center" wrapText="1"/>
    </xf>
    <xf numFmtId="0" fontId="34" fillId="2" borderId="7" xfId="0" applyFont="1" applyFill="1" applyBorder="1" applyAlignment="1">
      <alignment horizontal="center" vertical="center" wrapText="1"/>
    </xf>
    <xf numFmtId="0" fontId="7" fillId="12" borderId="2" xfId="0" applyFont="1" applyFill="1" applyBorder="1" applyAlignment="1">
      <alignment horizontal="center" vertical="center"/>
    </xf>
    <xf numFmtId="0" fontId="7" fillId="12" borderId="7" xfId="0" applyFont="1" applyFill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31" fillId="0" borderId="24" xfId="0" applyFont="1" applyFill="1" applyBorder="1" applyAlignment="1">
      <alignment horizontal="center" vertical="center"/>
    </xf>
    <xf numFmtId="0" fontId="31" fillId="0" borderId="25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31" fillId="0" borderId="21" xfId="0" applyFont="1" applyFill="1" applyBorder="1" applyAlignment="1">
      <alignment horizontal="center" vertical="center"/>
    </xf>
    <xf numFmtId="0" fontId="31" fillId="0" borderId="26" xfId="0" applyFont="1" applyFill="1" applyBorder="1" applyAlignment="1">
      <alignment horizontal="center" vertical="center"/>
    </xf>
    <xf numFmtId="0" fontId="29" fillId="0" borderId="20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textRotation="90"/>
    </xf>
    <xf numFmtId="0" fontId="7" fillId="0" borderId="9" xfId="0" applyFont="1" applyFill="1" applyBorder="1" applyAlignment="1">
      <alignment horizontal="center" vertical="center"/>
    </xf>
    <xf numFmtId="0" fontId="7" fillId="11" borderId="2" xfId="0" applyFont="1" applyFill="1" applyBorder="1" applyAlignment="1">
      <alignment horizontal="center" vertical="center" textRotation="90"/>
    </xf>
    <xf numFmtId="0" fontId="7" fillId="11" borderId="7" xfId="0" applyFont="1" applyFill="1" applyBorder="1" applyAlignment="1">
      <alignment horizontal="center" vertical="center" textRotation="90"/>
    </xf>
    <xf numFmtId="0" fontId="7" fillId="0" borderId="1" xfId="0" applyFont="1" applyBorder="1" applyAlignment="1">
      <alignment horizontal="center"/>
    </xf>
    <xf numFmtId="0" fontId="32" fillId="0" borderId="18" xfId="0" applyFont="1" applyBorder="1" applyAlignment="1">
      <alignment horizontal="center" vertical="center" textRotation="90" wrapText="1"/>
    </xf>
    <xf numFmtId="0" fontId="29" fillId="0" borderId="18" xfId="0" applyFont="1" applyBorder="1" applyAlignment="1">
      <alignment horizontal="center" vertical="center" textRotation="90" wrapText="1"/>
    </xf>
    <xf numFmtId="0" fontId="29" fillId="0" borderId="21" xfId="0" applyFont="1" applyBorder="1" applyAlignment="1">
      <alignment horizontal="center" vertical="center" wrapText="1"/>
    </xf>
    <xf numFmtId="0" fontId="31" fillId="0" borderId="26" xfId="0" applyFont="1" applyBorder="1" applyAlignment="1">
      <alignment horizontal="center" vertical="center"/>
    </xf>
    <xf numFmtId="0" fontId="29" fillId="0" borderId="25" xfId="0" applyFont="1" applyBorder="1" applyAlignment="1">
      <alignment horizontal="center" vertical="center" textRotation="90" wrapText="1"/>
    </xf>
    <xf numFmtId="0" fontId="33" fillId="0" borderId="5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39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71" fillId="0" borderId="7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10" borderId="9" xfId="0" applyFont="1" applyFill="1" applyBorder="1" applyAlignment="1">
      <alignment horizontal="center" vertical="center" wrapText="1"/>
    </xf>
    <xf numFmtId="0" fontId="3" fillId="10" borderId="11" xfId="0" applyFont="1" applyFill="1" applyBorder="1" applyAlignment="1">
      <alignment horizontal="center" vertical="center" wrapText="1"/>
    </xf>
    <xf numFmtId="0" fontId="17" fillId="12" borderId="2" xfId="0" applyFont="1" applyFill="1" applyBorder="1" applyAlignment="1">
      <alignment horizontal="center" vertical="center" textRotation="90"/>
    </xf>
    <xf numFmtId="0" fontId="17" fillId="12" borderId="6" xfId="0" applyFont="1" applyFill="1" applyBorder="1" applyAlignment="1">
      <alignment horizontal="center" vertical="center" textRotation="90"/>
    </xf>
    <xf numFmtId="0" fontId="17" fillId="12" borderId="7" xfId="0" applyFont="1" applyFill="1" applyBorder="1" applyAlignment="1">
      <alignment horizontal="center" vertical="center" textRotation="90"/>
    </xf>
    <xf numFmtId="0" fontId="12" fillId="0" borderId="1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textRotation="90" wrapText="1"/>
    </xf>
    <xf numFmtId="0" fontId="12" fillId="0" borderId="1" xfId="0" applyFont="1" applyBorder="1" applyAlignment="1">
      <alignment horizontal="center" vertical="top" wrapText="1"/>
    </xf>
    <xf numFmtId="0" fontId="12" fillId="5" borderId="1" xfId="0" applyFont="1" applyFill="1" applyBorder="1" applyAlignment="1">
      <alignment horizontal="center" vertical="top" wrapText="1"/>
    </xf>
    <xf numFmtId="0" fontId="0" fillId="0" borderId="1" xfId="0" applyBorder="1" applyAlignment="1">
      <alignment horizontal="center" vertical="top" wrapText="1"/>
    </xf>
    <xf numFmtId="0" fontId="0" fillId="0" borderId="9" xfId="0" applyBorder="1" applyAlignment="1">
      <alignment horizontal="center" vertical="top" wrapText="1"/>
    </xf>
    <xf numFmtId="0" fontId="0" fillId="0" borderId="1" xfId="0" applyBorder="1" applyAlignment="1">
      <alignment horizontal="center" vertical="center" wrapText="1"/>
    </xf>
    <xf numFmtId="0" fontId="12" fillId="5" borderId="1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/>
    </xf>
    <xf numFmtId="0" fontId="12" fillId="0" borderId="1" xfId="0" applyFont="1" applyBorder="1" applyAlignment="1">
      <alignment horizontal="center" vertical="center" textRotation="90" wrapText="1"/>
    </xf>
    <xf numFmtId="0" fontId="10" fillId="0" borderId="1" xfId="0" applyFont="1" applyBorder="1" applyAlignment="1">
      <alignment horizontal="left" vertical="top" wrapText="1"/>
    </xf>
    <xf numFmtId="0" fontId="10" fillId="0" borderId="1" xfId="0" applyFont="1" applyBorder="1" applyAlignment="1">
      <alignment horizontal="left"/>
    </xf>
    <xf numFmtId="0" fontId="16" fillId="0" borderId="2" xfId="0" applyFont="1" applyBorder="1" applyAlignment="1">
      <alignment horizontal="center" textRotation="90"/>
    </xf>
    <xf numFmtId="0" fontId="16" fillId="0" borderId="6" xfId="0" applyFont="1" applyBorder="1" applyAlignment="1">
      <alignment horizontal="center" textRotation="90"/>
    </xf>
    <xf numFmtId="0" fontId="16" fillId="0" borderId="7" xfId="0" applyFont="1" applyBorder="1" applyAlignment="1">
      <alignment horizontal="center" textRotation="90"/>
    </xf>
    <xf numFmtId="0" fontId="16" fillId="0" borderId="1" xfId="0" applyFont="1" applyBorder="1" applyAlignment="1">
      <alignment horizontal="center"/>
    </xf>
    <xf numFmtId="0" fontId="10" fillId="0" borderId="1" xfId="0" applyFont="1" applyBorder="1" applyAlignment="1">
      <alignment horizontal="left" vertical="top"/>
    </xf>
    <xf numFmtId="0" fontId="18" fillId="0" borderId="1" xfId="0" applyFont="1" applyBorder="1" applyAlignment="1">
      <alignment horizontal="right" wrapText="1"/>
    </xf>
    <xf numFmtId="0" fontId="78" fillId="0" borderId="1" xfId="0" applyFont="1" applyBorder="1" applyAlignment="1">
      <alignment horizontal="right" wrapText="1"/>
    </xf>
    <xf numFmtId="0" fontId="18" fillId="0" borderId="9" xfId="0" applyFont="1" applyBorder="1" applyAlignment="1">
      <alignment horizontal="left" wrapText="1"/>
    </xf>
    <xf numFmtId="0" fontId="18" fillId="0" borderId="10" xfId="0" applyFont="1" applyBorder="1" applyAlignment="1">
      <alignment horizontal="left" wrapText="1"/>
    </xf>
    <xf numFmtId="0" fontId="79" fillId="0" borderId="1" xfId="0" applyFont="1" applyBorder="1" applyAlignment="1">
      <alignment horizontal="center" vertical="center" textRotation="90"/>
    </xf>
    <xf numFmtId="0" fontId="10" fillId="0" borderId="1" xfId="0" applyFont="1" applyBorder="1" applyAlignment="1">
      <alignment horizontal="center" vertical="center"/>
    </xf>
    <xf numFmtId="0" fontId="10" fillId="5" borderId="1" xfId="0" applyFont="1" applyFill="1" applyBorder="1" applyAlignment="1">
      <alignment horizontal="center" vertical="center"/>
    </xf>
    <xf numFmtId="0" fontId="10" fillId="5" borderId="9" xfId="0" applyFont="1" applyFill="1" applyBorder="1" applyAlignment="1">
      <alignment horizontal="center" vertical="center"/>
    </xf>
    <xf numFmtId="0" fontId="34" fillId="0" borderId="1" xfId="0" applyFont="1" applyBorder="1" applyAlignment="1">
      <alignment horizontal="center" wrapText="1"/>
    </xf>
    <xf numFmtId="0" fontId="34" fillId="0" borderId="1" xfId="0" applyFont="1" applyBorder="1" applyAlignment="1">
      <alignment horizontal="center" textRotation="90" wrapText="1"/>
    </xf>
    <xf numFmtId="0" fontId="34" fillId="0" borderId="2" xfId="0" applyFont="1" applyBorder="1" applyAlignment="1">
      <alignment horizontal="center" textRotation="90" wrapText="1"/>
    </xf>
    <xf numFmtId="0" fontId="34" fillId="0" borderId="6" xfId="0" applyFont="1" applyBorder="1" applyAlignment="1">
      <alignment horizontal="center" textRotation="90" wrapText="1"/>
    </xf>
    <xf numFmtId="0" fontId="34" fillId="0" borderId="7" xfId="0" applyFont="1" applyBorder="1" applyAlignment="1">
      <alignment horizontal="center" textRotation="90" wrapText="1"/>
    </xf>
    <xf numFmtId="0" fontId="34" fillId="0" borderId="11" xfId="0" applyFont="1" applyBorder="1" applyAlignment="1">
      <alignment horizontal="center" textRotation="90" wrapText="1"/>
    </xf>
    <xf numFmtId="0" fontId="34" fillId="0" borderId="2" xfId="0" applyFont="1" applyBorder="1" applyAlignment="1">
      <alignment horizontal="center" wrapText="1"/>
    </xf>
    <xf numFmtId="0" fontId="34" fillId="0" borderId="6" xfId="0" applyFont="1" applyBorder="1" applyAlignment="1">
      <alignment horizontal="center" wrapText="1"/>
    </xf>
    <xf numFmtId="0" fontId="34" fillId="0" borderId="7" xfId="0" applyFont="1" applyBorder="1" applyAlignment="1">
      <alignment horizontal="center" wrapText="1"/>
    </xf>
    <xf numFmtId="0" fontId="34" fillId="0" borderId="11" xfId="0" applyFont="1" applyBorder="1" applyAlignment="1">
      <alignment horizontal="center" wrapText="1"/>
    </xf>
    <xf numFmtId="0" fontId="34" fillId="0" borderId="1" xfId="0" applyFont="1" applyBorder="1" applyAlignment="1">
      <alignment horizontal="center"/>
    </xf>
    <xf numFmtId="0" fontId="34" fillId="0" borderId="1" xfId="0" applyFont="1" applyBorder="1" applyAlignment="1">
      <alignment horizontal="right"/>
    </xf>
    <xf numFmtId="0" fontId="34" fillId="0" borderId="2" xfId="0" applyFont="1" applyBorder="1" applyAlignment="1">
      <alignment horizontal="center"/>
    </xf>
    <xf numFmtId="0" fontId="34" fillId="0" borderId="7" xfId="0" applyFont="1" applyBorder="1" applyAlignment="1">
      <alignment horizontal="center"/>
    </xf>
    <xf numFmtId="0" fontId="34" fillId="0" borderId="9" xfId="0" applyFont="1" applyBorder="1" applyAlignment="1">
      <alignment horizontal="center"/>
    </xf>
    <xf numFmtId="0" fontId="34" fillId="0" borderId="10" xfId="0" applyFont="1" applyBorder="1" applyAlignment="1">
      <alignment horizontal="center"/>
    </xf>
    <xf numFmtId="0" fontId="34" fillId="0" borderId="11" xfId="0" applyFont="1" applyBorder="1" applyAlignment="1">
      <alignment horizontal="center"/>
    </xf>
    <xf numFmtId="0" fontId="34" fillId="0" borderId="2" xfId="0" applyFont="1" applyBorder="1" applyAlignment="1">
      <alignment horizontal="center" textRotation="90"/>
    </xf>
    <xf numFmtId="0" fontId="34" fillId="0" borderId="6" xfId="0" applyFont="1" applyBorder="1" applyAlignment="1">
      <alignment horizontal="center" textRotation="90"/>
    </xf>
    <xf numFmtId="0" fontId="34" fillId="0" borderId="7" xfId="0" applyFont="1" applyBorder="1" applyAlignment="1">
      <alignment horizontal="center" textRotation="90"/>
    </xf>
    <xf numFmtId="0" fontId="34" fillId="0" borderId="1" xfId="0" applyFont="1" applyBorder="1" applyAlignment="1">
      <alignment horizontal="center" textRotation="90"/>
    </xf>
    <xf numFmtId="0" fontId="0" fillId="7" borderId="0" xfId="0" applyFill="1" applyBorder="1" applyAlignment="1">
      <alignment horizontal="center"/>
    </xf>
    <xf numFmtId="0" fontId="15" fillId="13" borderId="1" xfId="0" applyFont="1" applyFill="1" applyBorder="1" applyAlignment="1">
      <alignment vertical="center" textRotation="90" wrapText="1"/>
    </xf>
    <xf numFmtId="0" fontId="15" fillId="0" borderId="1" xfId="0" applyFont="1" applyBorder="1" applyAlignment="1">
      <alignment vertical="center" wrapText="1"/>
    </xf>
    <xf numFmtId="0" fontId="15" fillId="0" borderId="2" xfId="0" applyFont="1" applyBorder="1" applyAlignment="1">
      <alignment horizontal="center" vertical="center" textRotation="90" wrapText="1"/>
    </xf>
    <xf numFmtId="0" fontId="15" fillId="0" borderId="6" xfId="0" applyFont="1" applyBorder="1" applyAlignment="1">
      <alignment horizontal="center" vertical="center" textRotation="90" wrapText="1"/>
    </xf>
    <xf numFmtId="0" fontId="15" fillId="0" borderId="7" xfId="0" applyFont="1" applyBorder="1" applyAlignment="1">
      <alignment horizontal="center" vertical="center" textRotation="90" wrapText="1"/>
    </xf>
    <xf numFmtId="0" fontId="15" fillId="0" borderId="2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 wrapText="1"/>
    </xf>
    <xf numFmtId="0" fontId="15" fillId="0" borderId="7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textRotation="90" wrapText="1"/>
    </xf>
    <xf numFmtId="0" fontId="3" fillId="0" borderId="6" xfId="0" applyFont="1" applyBorder="1" applyAlignment="1">
      <alignment horizontal="center" vertical="center" textRotation="90" wrapText="1"/>
    </xf>
    <xf numFmtId="0" fontId="3" fillId="0" borderId="7" xfId="0" applyFont="1" applyBorder="1" applyAlignment="1">
      <alignment horizontal="center" vertical="center" textRotation="90" wrapText="1"/>
    </xf>
    <xf numFmtId="0" fontId="0" fillId="0" borderId="8" xfId="0" applyBorder="1" applyAlignment="1">
      <alignment horizontal="center"/>
    </xf>
    <xf numFmtId="0" fontId="17" fillId="0" borderId="1" xfId="0" applyFont="1" applyBorder="1" applyAlignment="1">
      <alignment horizontal="center" textRotation="90"/>
    </xf>
    <xf numFmtId="0" fontId="17" fillId="0" borderId="2" xfId="0" applyFont="1" applyBorder="1" applyAlignment="1">
      <alignment horizontal="center" vertical="center" textRotation="90"/>
    </xf>
    <xf numFmtId="0" fontId="17" fillId="0" borderId="6" xfId="0" applyFont="1" applyBorder="1" applyAlignment="1">
      <alignment horizontal="center" vertical="center" textRotation="90"/>
    </xf>
    <xf numFmtId="0" fontId="17" fillId="0" borderId="7" xfId="0" applyFont="1" applyBorder="1" applyAlignment="1">
      <alignment horizontal="center" vertical="center" textRotation="90"/>
    </xf>
    <xf numFmtId="0" fontId="7" fillId="7" borderId="9" xfId="0" applyFont="1" applyFill="1" applyBorder="1" applyAlignment="1">
      <alignment horizontal="center" vertical="center"/>
    </xf>
    <xf numFmtId="0" fontId="7" fillId="7" borderId="10" xfId="0" applyFont="1" applyFill="1" applyBorder="1" applyAlignment="1">
      <alignment horizontal="center" vertical="center"/>
    </xf>
    <xf numFmtId="0" fontId="7" fillId="7" borderId="11" xfId="0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 textRotation="90" wrapText="1"/>
    </xf>
    <xf numFmtId="0" fontId="29" fillId="0" borderId="1" xfId="0" applyFont="1" applyBorder="1" applyAlignment="1">
      <alignment horizontal="center" vertical="center" textRotation="90" wrapText="1"/>
    </xf>
    <xf numFmtId="0" fontId="3" fillId="0" borderId="1" xfId="0" applyFont="1" applyBorder="1" applyAlignment="1">
      <alignment horizontal="center" vertical="center" textRotation="90"/>
    </xf>
    <xf numFmtId="0" fontId="29" fillId="0" borderId="7" xfId="0" applyFont="1" applyBorder="1" applyAlignment="1">
      <alignment horizontal="center" vertical="center" textRotation="90" wrapText="1"/>
    </xf>
    <xf numFmtId="0" fontId="30" fillId="0" borderId="1" xfId="0" applyFont="1" applyFill="1" applyBorder="1" applyAlignment="1">
      <alignment horizontal="center" vertical="center" wrapText="1"/>
    </xf>
    <xf numFmtId="0" fontId="3" fillId="21" borderId="2" xfId="0" applyFont="1" applyFill="1" applyBorder="1" applyAlignment="1">
      <alignment horizontal="center" vertical="center" wrapText="1"/>
    </xf>
    <xf numFmtId="0" fontId="3" fillId="21" borderId="7" xfId="0" applyFont="1" applyFill="1" applyBorder="1" applyAlignment="1">
      <alignment horizontal="center" vertical="center" wrapText="1"/>
    </xf>
    <xf numFmtId="0" fontId="88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 wrapText="1"/>
    </xf>
    <xf numFmtId="0" fontId="9" fillId="0" borderId="9" xfId="0" applyFont="1" applyBorder="1" applyAlignment="1">
      <alignment horizontal="left"/>
    </xf>
    <xf numFmtId="0" fontId="9" fillId="0" borderId="10" xfId="0" applyFont="1" applyBorder="1" applyAlignment="1">
      <alignment horizontal="left"/>
    </xf>
    <xf numFmtId="0" fontId="9" fillId="0" borderId="11" xfId="0" applyFont="1" applyBorder="1" applyAlignment="1">
      <alignment horizontal="left"/>
    </xf>
    <xf numFmtId="0" fontId="9" fillId="0" borderId="9" xfId="0" applyFont="1" applyBorder="1" applyAlignment="1">
      <alignment horizontal="left" vertical="center" wrapText="1"/>
    </xf>
    <xf numFmtId="0" fontId="9" fillId="0" borderId="10" xfId="0" applyFont="1" applyBorder="1" applyAlignment="1">
      <alignment horizontal="left" vertical="center" wrapText="1"/>
    </xf>
    <xf numFmtId="0" fontId="9" fillId="0" borderId="11" xfId="0" applyFont="1" applyBorder="1" applyAlignment="1">
      <alignment horizontal="left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85" fillId="0" borderId="2" xfId="0" applyFont="1" applyBorder="1" applyAlignment="1">
      <alignment horizontal="center" textRotation="90"/>
    </xf>
    <xf numFmtId="0" fontId="85" fillId="0" borderId="6" xfId="0" applyFont="1" applyBorder="1" applyAlignment="1">
      <alignment horizontal="center" textRotation="90"/>
    </xf>
    <xf numFmtId="0" fontId="85" fillId="0" borderId="7" xfId="0" applyFont="1" applyBorder="1" applyAlignment="1">
      <alignment horizontal="center" textRotation="90"/>
    </xf>
    <xf numFmtId="0" fontId="81" fillId="0" borderId="1" xfId="0" applyFont="1" applyBorder="1" applyAlignment="1">
      <alignment horizontal="center"/>
    </xf>
    <xf numFmtId="0" fontId="22" fillId="9" borderId="1" xfId="0" applyFont="1" applyFill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/>
    </xf>
    <xf numFmtId="0" fontId="19" fillId="21" borderId="2" xfId="0" applyFont="1" applyFill="1" applyBorder="1" applyAlignment="1">
      <alignment horizontal="center" vertical="center" wrapText="1"/>
    </xf>
    <xf numFmtId="0" fontId="19" fillId="21" borderId="7" xfId="0" applyFont="1" applyFill="1" applyBorder="1" applyAlignment="1">
      <alignment horizontal="center" vertical="center" wrapText="1"/>
    </xf>
    <xf numFmtId="0" fontId="49" fillId="0" borderId="1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left" vertical="center" wrapText="1"/>
    </xf>
    <xf numFmtId="0" fontId="49" fillId="0" borderId="9" xfId="0" applyFont="1" applyBorder="1" applyAlignment="1">
      <alignment horizontal="center" vertical="center" wrapText="1"/>
    </xf>
    <xf numFmtId="0" fontId="49" fillId="0" borderId="10" xfId="0" applyFont="1" applyBorder="1" applyAlignment="1">
      <alignment horizontal="center" vertical="center" wrapText="1"/>
    </xf>
    <xf numFmtId="0" fontId="49" fillId="0" borderId="11" xfId="0" applyFont="1" applyBorder="1" applyAlignment="1">
      <alignment horizontal="center" vertical="center" wrapText="1"/>
    </xf>
    <xf numFmtId="0" fontId="49" fillId="0" borderId="1" xfId="0" applyFont="1" applyBorder="1" applyAlignment="1">
      <alignment horizontal="center" vertical="center"/>
    </xf>
    <xf numFmtId="0" fontId="22" fillId="0" borderId="9" xfId="0" applyFont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38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39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textRotation="90" wrapText="1"/>
    </xf>
    <xf numFmtId="0" fontId="9" fillId="0" borderId="6" xfId="0" applyFont="1" applyBorder="1" applyAlignment="1">
      <alignment horizontal="center" vertical="center" textRotation="90" wrapText="1"/>
    </xf>
    <xf numFmtId="0" fontId="9" fillId="0" borderId="7" xfId="0" applyFont="1" applyBorder="1" applyAlignment="1">
      <alignment horizontal="center" vertical="center" textRotation="90" wrapText="1"/>
    </xf>
    <xf numFmtId="0" fontId="7" fillId="10" borderId="2" xfId="0" applyFont="1" applyFill="1" applyBorder="1" applyAlignment="1">
      <alignment horizontal="center" vertical="center" textRotation="90"/>
    </xf>
    <xf numFmtId="0" fontId="7" fillId="10" borderId="6" xfId="0" applyFont="1" applyFill="1" applyBorder="1" applyAlignment="1">
      <alignment horizontal="center" vertical="center" textRotation="90"/>
    </xf>
    <xf numFmtId="0" fontId="7" fillId="10" borderId="7" xfId="0" applyFont="1" applyFill="1" applyBorder="1" applyAlignment="1">
      <alignment horizontal="center" vertical="center" textRotation="90"/>
    </xf>
    <xf numFmtId="0" fontId="41" fillId="0" borderId="0" xfId="0" applyFont="1" applyAlignment="1">
      <alignment horizontal="left" vertical="center" wrapText="1"/>
    </xf>
    <xf numFmtId="0" fontId="10" fillId="0" borderId="1" xfId="0" applyFont="1" applyBorder="1" applyAlignment="1">
      <alignment horizontal="center"/>
    </xf>
    <xf numFmtId="0" fontId="3" fillId="20" borderId="2" xfId="0" applyFont="1" applyFill="1" applyBorder="1" applyAlignment="1">
      <alignment horizontal="center" vertical="center" textRotation="90"/>
    </xf>
    <xf numFmtId="0" fontId="3" fillId="20" borderId="7" xfId="0" applyFont="1" applyFill="1" applyBorder="1" applyAlignment="1">
      <alignment horizontal="center" vertical="center" textRotation="90"/>
    </xf>
    <xf numFmtId="0" fontId="3" fillId="7" borderId="9" xfId="0" applyFont="1" applyFill="1" applyBorder="1" applyAlignment="1">
      <alignment horizontal="center" vertical="center"/>
    </xf>
    <xf numFmtId="0" fontId="3" fillId="7" borderId="10" xfId="0" applyFont="1" applyFill="1" applyBorder="1" applyAlignment="1">
      <alignment horizontal="center" vertical="center"/>
    </xf>
    <xf numFmtId="0" fontId="3" fillId="7" borderId="11" xfId="0" applyFont="1" applyFill="1" applyBorder="1" applyAlignment="1">
      <alignment horizontal="center" vertical="center"/>
    </xf>
    <xf numFmtId="0" fontId="3" fillId="22" borderId="2" xfId="0" applyFont="1" applyFill="1" applyBorder="1" applyAlignment="1">
      <alignment horizontal="center" vertical="center" textRotation="90"/>
    </xf>
    <xf numFmtId="0" fontId="3" fillId="22" borderId="7" xfId="0" applyFont="1" applyFill="1" applyBorder="1" applyAlignment="1">
      <alignment horizontal="center" vertical="center" textRotation="90"/>
    </xf>
    <xf numFmtId="0" fontId="3" fillId="0" borderId="1" xfId="0" applyFont="1" applyBorder="1" applyAlignment="1">
      <alignment horizontal="center" vertical="center" wrapText="1"/>
    </xf>
    <xf numFmtId="0" fontId="15" fillId="0" borderId="48" xfId="0" applyFont="1" applyBorder="1" applyAlignment="1">
      <alignment horizontal="left" vertical="center" wrapText="1"/>
    </xf>
    <xf numFmtId="0" fontId="15" fillId="0" borderId="49" xfId="0" applyFont="1" applyBorder="1" applyAlignment="1">
      <alignment horizontal="left" vertical="center" wrapText="1"/>
    </xf>
    <xf numFmtId="0" fontId="3" fillId="8" borderId="2" xfId="0" applyFont="1" applyFill="1" applyBorder="1" applyAlignment="1">
      <alignment horizontal="center" vertical="center" textRotation="90"/>
    </xf>
    <xf numFmtId="0" fontId="3" fillId="8" borderId="7" xfId="0" applyFont="1" applyFill="1" applyBorder="1" applyAlignment="1">
      <alignment horizontal="center" vertical="center" textRotation="90"/>
    </xf>
    <xf numFmtId="0" fontId="43" fillId="0" borderId="1" xfId="0" applyFont="1" applyBorder="1" applyAlignment="1">
      <alignment horizontal="center" vertical="center" wrapText="1"/>
    </xf>
    <xf numFmtId="0" fontId="34" fillId="0" borderId="1" xfId="0" applyFont="1" applyBorder="1" applyAlignment="1">
      <alignment horizontal="center" vertical="center"/>
    </xf>
    <xf numFmtId="0" fontId="34" fillId="7" borderId="0" xfId="0" applyFont="1" applyFill="1" applyBorder="1" applyAlignment="1">
      <alignment horizontal="center" vertical="center" wrapText="1"/>
    </xf>
    <xf numFmtId="0" fontId="34" fillId="7" borderId="19" xfId="0" applyFont="1" applyFill="1" applyBorder="1" applyAlignment="1">
      <alignment horizontal="center" vertical="center" wrapText="1"/>
    </xf>
    <xf numFmtId="0" fontId="34" fillId="36" borderId="9" xfId="0" applyFont="1" applyFill="1" applyBorder="1" applyAlignment="1">
      <alignment horizontal="center" vertical="center"/>
    </xf>
    <xf numFmtId="0" fontId="34" fillId="36" borderId="11" xfId="0" applyFont="1" applyFill="1" applyBorder="1" applyAlignment="1">
      <alignment horizontal="center" vertical="center"/>
    </xf>
    <xf numFmtId="0" fontId="34" fillId="9" borderId="1" xfId="0" applyFont="1" applyFill="1" applyBorder="1" applyAlignment="1">
      <alignment horizontal="center" vertical="center" wrapText="1"/>
    </xf>
    <xf numFmtId="0" fontId="34" fillId="0" borderId="9" xfId="0" applyFont="1" applyBorder="1" applyAlignment="1">
      <alignment horizontal="center" vertical="center" wrapText="1"/>
    </xf>
    <xf numFmtId="0" fontId="34" fillId="0" borderId="11" xfId="0" applyFont="1" applyBorder="1" applyAlignment="1">
      <alignment horizontal="center" vertical="center" wrapText="1"/>
    </xf>
    <xf numFmtId="0" fontId="34" fillId="0" borderId="15" xfId="0" applyFont="1" applyBorder="1" applyAlignment="1">
      <alignment horizontal="center" vertical="center" textRotation="90" wrapText="1"/>
    </xf>
    <xf numFmtId="0" fontId="34" fillId="0" borderId="18" xfId="0" applyFont="1" applyBorder="1" applyAlignment="1">
      <alignment horizontal="center" vertical="center"/>
    </xf>
    <xf numFmtId="0" fontId="34" fillId="0" borderId="16" xfId="0" applyFont="1" applyBorder="1" applyAlignment="1">
      <alignment horizontal="center" vertical="center" wrapText="1"/>
    </xf>
    <xf numFmtId="0" fontId="34" fillId="0" borderId="22" xfId="0" applyFont="1" applyBorder="1" applyAlignment="1">
      <alignment horizontal="center" vertical="center"/>
    </xf>
    <xf numFmtId="0" fontId="34" fillId="0" borderId="17" xfId="0" applyFont="1" applyBorder="1" applyAlignment="1">
      <alignment horizontal="center" vertical="center"/>
    </xf>
    <xf numFmtId="0" fontId="43" fillId="0" borderId="9" xfId="0" applyFont="1" applyBorder="1" applyAlignment="1">
      <alignment horizontal="center" vertical="center" wrapText="1"/>
    </xf>
    <xf numFmtId="0" fontId="43" fillId="0" borderId="11" xfId="0" applyFont="1" applyBorder="1" applyAlignment="1">
      <alignment horizontal="center" vertical="center" wrapText="1"/>
    </xf>
    <xf numFmtId="0" fontId="34" fillId="0" borderId="3" xfId="0" applyFont="1" applyBorder="1" applyAlignment="1">
      <alignment horizontal="center" vertical="center" wrapText="1"/>
    </xf>
    <xf numFmtId="0" fontId="34" fillId="0" borderId="4" xfId="0" applyFont="1" applyBorder="1" applyAlignment="1">
      <alignment horizontal="center" vertical="center" wrapText="1"/>
    </xf>
    <xf numFmtId="0" fontId="34" fillId="0" borderId="20" xfId="0" applyFont="1" applyBorder="1" applyAlignment="1">
      <alignment horizontal="left" vertical="center" wrapText="1"/>
    </xf>
    <xf numFmtId="0" fontId="34" fillId="0" borderId="25" xfId="0" applyFont="1" applyBorder="1" applyAlignment="1">
      <alignment horizontal="left" vertical="center"/>
    </xf>
    <xf numFmtId="0" fontId="34" fillId="0" borderId="1" xfId="0" applyFont="1" applyBorder="1" applyAlignment="1">
      <alignment horizontal="center" vertical="center" wrapText="1"/>
    </xf>
    <xf numFmtId="0" fontId="34" fillId="7" borderId="24" xfId="0" applyFont="1" applyFill="1" applyBorder="1" applyAlignment="1">
      <alignment horizontal="center" vertical="center" wrapText="1"/>
    </xf>
    <xf numFmtId="0" fontId="34" fillId="7" borderId="27" xfId="0" applyFont="1" applyFill="1" applyBorder="1" applyAlignment="1">
      <alignment horizontal="center" vertical="center" wrapText="1"/>
    </xf>
    <xf numFmtId="0" fontId="34" fillId="0" borderId="10" xfId="0" applyFont="1" applyBorder="1" applyAlignment="1">
      <alignment horizontal="center" vertical="center" wrapText="1"/>
    </xf>
    <xf numFmtId="0" fontId="34" fillId="0" borderId="19" xfId="0" applyFont="1" applyBorder="1" applyAlignment="1">
      <alignment horizontal="center" vertical="center"/>
    </xf>
    <xf numFmtId="0" fontId="29" fillId="0" borderId="22" xfId="0" applyFont="1" applyBorder="1" applyAlignment="1">
      <alignment horizontal="center" vertical="center"/>
    </xf>
    <xf numFmtId="0" fontId="34" fillId="0" borderId="20" xfId="0" applyFont="1" applyBorder="1" applyAlignment="1">
      <alignment horizontal="center" vertical="center" textRotation="90" wrapText="1"/>
    </xf>
    <xf numFmtId="0" fontId="34" fillId="0" borderId="25" xfId="0" applyFont="1" applyBorder="1" applyAlignment="1">
      <alignment horizontal="center" vertical="center"/>
    </xf>
    <xf numFmtId="0" fontId="34" fillId="0" borderId="21" xfId="0" applyFont="1" applyBorder="1" applyAlignment="1">
      <alignment horizontal="center" vertical="center"/>
    </xf>
    <xf numFmtId="0" fontId="43" fillId="0" borderId="10" xfId="0" applyFont="1" applyBorder="1" applyAlignment="1">
      <alignment horizontal="center" vertical="center" wrapText="1"/>
    </xf>
    <xf numFmtId="0" fontId="43" fillId="0" borderId="1" xfId="0" applyFont="1" applyBorder="1" applyAlignment="1">
      <alignment horizontal="center" vertical="center"/>
    </xf>
    <xf numFmtId="0" fontId="29" fillId="0" borderId="17" xfId="0" applyFont="1" applyBorder="1" applyAlignment="1">
      <alignment horizontal="center" vertical="center"/>
    </xf>
    <xf numFmtId="0" fontId="17" fillId="10" borderId="2" xfId="0" applyFont="1" applyFill="1" applyBorder="1" applyAlignment="1">
      <alignment horizontal="center" vertical="center" textRotation="90"/>
    </xf>
    <xf numFmtId="0" fontId="17" fillId="10" borderId="6" xfId="0" applyFont="1" applyFill="1" applyBorder="1" applyAlignment="1">
      <alignment horizontal="center" vertical="center" textRotation="90"/>
    </xf>
    <xf numFmtId="0" fontId="17" fillId="10" borderId="7" xfId="0" applyFont="1" applyFill="1" applyBorder="1" applyAlignment="1">
      <alignment horizontal="center" vertical="center" textRotation="90"/>
    </xf>
    <xf numFmtId="0" fontId="3" fillId="22" borderId="2" xfId="0" applyFont="1" applyFill="1" applyBorder="1" applyAlignment="1">
      <alignment horizontal="center" vertical="center"/>
    </xf>
    <xf numFmtId="0" fontId="3" fillId="22" borderId="7" xfId="0" applyFont="1" applyFill="1" applyBorder="1" applyAlignment="1">
      <alignment horizontal="center" vertical="center"/>
    </xf>
    <xf numFmtId="0" fontId="34" fillId="7" borderId="1" xfId="0" applyFont="1" applyFill="1" applyBorder="1" applyAlignment="1">
      <alignment horizontal="center" vertical="center" wrapText="1"/>
    </xf>
    <xf numFmtId="0" fontId="29" fillId="0" borderId="26" xfId="0" applyFont="1" applyBorder="1" applyAlignment="1">
      <alignment horizontal="center" vertical="center"/>
    </xf>
    <xf numFmtId="0" fontId="43" fillId="0" borderId="7" xfId="0" applyFont="1" applyBorder="1" applyAlignment="1">
      <alignment horizontal="center" vertical="center" wrapText="1"/>
    </xf>
    <xf numFmtId="0" fontId="43" fillId="0" borderId="7" xfId="0" applyFont="1" applyBorder="1" applyAlignment="1">
      <alignment horizontal="center" vertical="center"/>
    </xf>
    <xf numFmtId="0" fontId="34" fillId="0" borderId="25" xfId="0" applyFont="1" applyBorder="1" applyAlignment="1">
      <alignment horizontal="center" vertical="center" textRotation="90" wrapText="1"/>
    </xf>
    <xf numFmtId="0" fontId="43" fillId="0" borderId="5" xfId="0" applyFont="1" applyBorder="1" applyAlignment="1">
      <alignment horizontal="center" vertical="center" wrapText="1"/>
    </xf>
    <xf numFmtId="0" fontId="43" fillId="0" borderId="12" xfId="0" applyFont="1" applyBorder="1" applyAlignment="1">
      <alignment horizontal="center" vertical="center" wrapText="1"/>
    </xf>
    <xf numFmtId="0" fontId="43" fillId="0" borderId="39" xfId="0" applyFont="1" applyBorder="1" applyAlignment="1">
      <alignment horizontal="center" vertical="center" wrapText="1"/>
    </xf>
    <xf numFmtId="0" fontId="34" fillId="0" borderId="19" xfId="0" applyFont="1" applyBorder="1" applyAlignment="1">
      <alignment horizontal="center" vertical="center" textRotation="90" wrapText="1"/>
    </xf>
    <xf numFmtId="0" fontId="34" fillId="0" borderId="18" xfId="0" applyFont="1" applyBorder="1" applyAlignment="1">
      <alignment horizontal="center" vertical="center" textRotation="90" wrapText="1"/>
    </xf>
    <xf numFmtId="0" fontId="0" fillId="0" borderId="2" xfId="0" applyBorder="1" applyAlignment="1">
      <alignment horizontal="center" textRotation="90"/>
    </xf>
    <xf numFmtId="0" fontId="0" fillId="0" borderId="6" xfId="0" applyBorder="1" applyAlignment="1">
      <alignment horizontal="center" textRotation="90"/>
    </xf>
    <xf numFmtId="0" fontId="0" fillId="0" borderId="7" xfId="0" applyBorder="1" applyAlignment="1">
      <alignment horizontal="center" textRotation="90"/>
    </xf>
    <xf numFmtId="0" fontId="5" fillId="0" borderId="1" xfId="0" applyFont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38" borderId="2" xfId="0" applyFont="1" applyFill="1" applyBorder="1" applyAlignment="1">
      <alignment horizontal="center" vertical="center" wrapText="1"/>
    </xf>
    <xf numFmtId="0" fontId="4" fillId="38" borderId="7" xfId="0" applyFont="1" applyFill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0" fontId="3" fillId="39" borderId="9" xfId="0" applyFont="1" applyFill="1" applyBorder="1" applyAlignment="1">
      <alignment horizontal="center" vertical="center" wrapText="1"/>
    </xf>
    <xf numFmtId="0" fontId="3" fillId="39" borderId="11" xfId="0" applyFont="1" applyFill="1" applyBorder="1" applyAlignment="1">
      <alignment horizontal="center" vertical="center" wrapText="1"/>
    </xf>
    <xf numFmtId="0" fontId="10" fillId="2" borderId="9" xfId="0" applyFont="1" applyFill="1" applyBorder="1" applyAlignment="1">
      <alignment horizontal="center" vertical="center" wrapText="1"/>
    </xf>
    <xf numFmtId="0" fontId="10" fillId="2" borderId="1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15" fillId="10" borderId="1" xfId="0" applyFont="1" applyFill="1" applyBorder="1" applyAlignment="1">
      <alignment horizontal="center" vertical="center" wrapText="1"/>
    </xf>
    <xf numFmtId="0" fontId="15" fillId="38" borderId="1" xfId="0" applyFont="1" applyFill="1" applyBorder="1" applyAlignment="1">
      <alignment horizontal="center" vertical="center" wrapText="1"/>
    </xf>
    <xf numFmtId="0" fontId="15" fillId="39" borderId="1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38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39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10" borderId="1" xfId="0" applyFont="1" applyFill="1" applyBorder="1" applyAlignment="1">
      <alignment horizontal="center" vertical="center" wrapText="1"/>
    </xf>
    <xf numFmtId="0" fontId="5" fillId="38" borderId="1" xfId="0" applyFont="1" applyFill="1" applyBorder="1" applyAlignment="1">
      <alignment horizontal="center" vertical="center" wrapText="1"/>
    </xf>
    <xf numFmtId="0" fontId="5" fillId="39" borderId="1" xfId="0" applyFont="1" applyFill="1" applyBorder="1" applyAlignment="1">
      <alignment horizontal="center" vertical="center" wrapText="1"/>
    </xf>
    <xf numFmtId="0" fontId="10" fillId="10" borderId="9" xfId="0" applyFont="1" applyFill="1" applyBorder="1" applyAlignment="1">
      <alignment horizontal="center" vertical="center" wrapText="1"/>
    </xf>
    <xf numFmtId="0" fontId="10" fillId="10" borderId="11" xfId="0" applyFont="1" applyFill="1" applyBorder="1" applyAlignment="1">
      <alignment horizontal="center" vertical="center" wrapText="1"/>
    </xf>
    <xf numFmtId="0" fontId="3" fillId="38" borderId="9" xfId="0" applyFont="1" applyFill="1" applyBorder="1" applyAlignment="1">
      <alignment horizontal="center" vertical="center" wrapText="1"/>
    </xf>
    <xf numFmtId="0" fontId="3" fillId="38" borderId="11" xfId="0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  <xf numFmtId="0" fontId="5" fillId="2" borderId="11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left" vertical="center" wrapText="1"/>
    </xf>
    <xf numFmtId="0" fontId="3" fillId="0" borderId="6" xfId="0" applyFont="1" applyBorder="1" applyAlignment="1">
      <alignment horizontal="left" vertical="center" wrapText="1"/>
    </xf>
    <xf numFmtId="0" fontId="3" fillId="0" borderId="7" xfId="0" applyFont="1" applyBorder="1" applyAlignment="1">
      <alignment horizontal="left" vertical="center" wrapText="1"/>
    </xf>
    <xf numFmtId="0" fontId="29" fillId="0" borderId="1" xfId="0" applyFont="1" applyFill="1" applyBorder="1" applyAlignment="1">
      <alignment horizontal="center" vertical="center" textRotation="90" wrapText="1"/>
    </xf>
    <xf numFmtId="0" fontId="31" fillId="0" borderId="1" xfId="0" applyFont="1" applyFill="1" applyBorder="1" applyAlignment="1">
      <alignment horizontal="center" vertical="center"/>
    </xf>
    <xf numFmtId="0" fontId="29" fillId="0" borderId="3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 wrapText="1"/>
    </xf>
    <xf numFmtId="0" fontId="29" fillId="0" borderId="5" xfId="0" applyFont="1" applyBorder="1" applyAlignment="1">
      <alignment horizontal="center" vertical="center" wrapText="1"/>
    </xf>
    <xf numFmtId="0" fontId="29" fillId="0" borderId="12" xfId="0" applyFont="1" applyBorder="1" applyAlignment="1">
      <alignment horizontal="center" vertical="center" wrapText="1"/>
    </xf>
    <xf numFmtId="0" fontId="29" fillId="0" borderId="39" xfId="0" applyFont="1" applyBorder="1" applyAlignment="1">
      <alignment horizontal="center" vertical="center" wrapText="1"/>
    </xf>
    <xf numFmtId="0" fontId="4" fillId="10" borderId="2" xfId="0" applyFont="1" applyFill="1" applyBorder="1" applyAlignment="1">
      <alignment horizontal="center" vertical="center" textRotation="90" wrapText="1"/>
    </xf>
    <xf numFmtId="0" fontId="4" fillId="10" borderId="7" xfId="0" applyFont="1" applyFill="1" applyBorder="1" applyAlignment="1">
      <alignment horizontal="center" vertical="center" textRotation="90" wrapText="1"/>
    </xf>
    <xf numFmtId="0" fontId="4" fillId="10" borderId="3" xfId="0" applyFont="1" applyFill="1" applyBorder="1" applyAlignment="1">
      <alignment horizontal="center" vertical="center" wrapText="1"/>
    </xf>
    <xf numFmtId="0" fontId="4" fillId="10" borderId="4" xfId="0" applyFont="1" applyFill="1" applyBorder="1" applyAlignment="1">
      <alignment horizontal="center" vertical="center" wrapText="1"/>
    </xf>
    <xf numFmtId="0" fontId="4" fillId="10" borderId="13" xfId="0" applyFont="1" applyFill="1" applyBorder="1" applyAlignment="1">
      <alignment horizontal="center" vertical="center" wrapText="1"/>
    </xf>
    <xf numFmtId="0" fontId="4" fillId="10" borderId="8" xfId="0" applyFont="1" applyFill="1" applyBorder="1" applyAlignment="1">
      <alignment horizontal="center" vertical="center" wrapText="1"/>
    </xf>
    <xf numFmtId="0" fontId="4" fillId="10" borderId="5" xfId="0" applyFont="1" applyFill="1" applyBorder="1" applyAlignment="1">
      <alignment horizontal="center" vertical="center" wrapText="1"/>
    </xf>
    <xf numFmtId="0" fontId="4" fillId="10" borderId="39" xfId="0" applyFont="1" applyFill="1" applyBorder="1" applyAlignment="1">
      <alignment horizontal="center" vertical="center" wrapText="1"/>
    </xf>
    <xf numFmtId="1" fontId="42" fillId="7" borderId="2" xfId="0" applyNumberFormat="1" applyFont="1" applyFill="1" applyBorder="1" applyAlignment="1">
      <alignment horizontal="center" vertical="center" wrapText="1"/>
    </xf>
    <xf numFmtId="1" fontId="42" fillId="7" borderId="6" xfId="0" applyNumberFormat="1" applyFont="1" applyFill="1" applyBorder="1" applyAlignment="1">
      <alignment horizontal="center" vertical="center" wrapText="1"/>
    </xf>
    <xf numFmtId="1" fontId="42" fillId="7" borderId="7" xfId="0" applyNumberFormat="1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7" xfId="0" applyBorder="1" applyAlignment="1">
      <alignment horizontal="center" wrapText="1"/>
    </xf>
    <xf numFmtId="0" fontId="17" fillId="0" borderId="2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textRotation="90" wrapText="1"/>
    </xf>
    <xf numFmtId="0" fontId="17" fillId="0" borderId="6" xfId="0" applyFont="1" applyBorder="1" applyAlignment="1">
      <alignment horizontal="center" vertical="center" textRotation="90" wrapText="1"/>
    </xf>
    <xf numFmtId="0" fontId="17" fillId="0" borderId="7" xfId="0" applyFont="1" applyBorder="1" applyAlignment="1">
      <alignment horizontal="center" vertical="center" textRotation="90" wrapText="1"/>
    </xf>
    <xf numFmtId="0" fontId="17" fillId="0" borderId="29" xfId="0" applyFont="1" applyBorder="1" applyAlignment="1">
      <alignment horizontal="center" vertical="center" wrapText="1"/>
    </xf>
    <xf numFmtId="0" fontId="40" fillId="0" borderId="9" xfId="0" applyFont="1" applyBorder="1" applyAlignment="1">
      <alignment horizontal="center" vertical="center" wrapText="1"/>
    </xf>
    <xf numFmtId="0" fontId="40" fillId="0" borderId="11" xfId="0" applyFont="1" applyBorder="1" applyAlignment="1">
      <alignment horizontal="center" vertical="center" wrapText="1"/>
    </xf>
    <xf numFmtId="0" fontId="17" fillId="0" borderId="9" xfId="0" applyFont="1" applyBorder="1" applyAlignment="1">
      <alignment horizontal="center" vertical="center" wrapText="1"/>
    </xf>
    <xf numFmtId="0" fontId="17" fillId="0" borderId="10" xfId="0" applyFont="1" applyBorder="1" applyAlignment="1">
      <alignment horizontal="center" vertical="center" wrapText="1"/>
    </xf>
    <xf numFmtId="0" fontId="17" fillId="0" borderId="1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left" vertical="center" wrapText="1"/>
    </xf>
    <xf numFmtId="0" fontId="17" fillId="2" borderId="9" xfId="0" applyFont="1" applyFill="1" applyBorder="1" applyAlignment="1">
      <alignment horizontal="center" vertical="center" wrapText="1"/>
    </xf>
    <xf numFmtId="0" fontId="17" fillId="2" borderId="10" xfId="0" applyFont="1" applyFill="1" applyBorder="1" applyAlignment="1">
      <alignment horizontal="center" vertical="center" wrapText="1"/>
    </xf>
    <xf numFmtId="0" fontId="17" fillId="2" borderId="11" xfId="0" applyFont="1" applyFill="1" applyBorder="1" applyAlignment="1">
      <alignment horizontal="center" vertical="center" wrapText="1"/>
    </xf>
    <xf numFmtId="0" fontId="54" fillId="0" borderId="15" xfId="0" applyFont="1" applyBorder="1" applyAlignment="1">
      <alignment horizontal="center" vertical="center" textRotation="90" wrapText="1"/>
    </xf>
    <xf numFmtId="0" fontId="52" fillId="0" borderId="18" xfId="0" applyFont="1" applyBorder="1"/>
    <xf numFmtId="0" fontId="52" fillId="0" borderId="23" xfId="0" applyFont="1" applyBorder="1"/>
    <xf numFmtId="0" fontId="54" fillId="0" borderId="21" xfId="0" applyFont="1" applyBorder="1" applyAlignment="1">
      <alignment horizontal="center" vertical="center" wrapText="1"/>
    </xf>
    <xf numFmtId="0" fontId="52" fillId="0" borderId="26" xfId="0" applyFont="1" applyBorder="1"/>
    <xf numFmtId="0" fontId="52" fillId="0" borderId="28" xfId="0" applyFont="1" applyBorder="1"/>
    <xf numFmtId="0" fontId="55" fillId="0" borderId="16" xfId="0" applyFont="1" applyBorder="1" applyAlignment="1">
      <alignment horizontal="center" vertical="center" wrapText="1"/>
    </xf>
    <xf numFmtId="0" fontId="52" fillId="0" borderId="22" xfId="0" applyFont="1" applyBorder="1"/>
    <xf numFmtId="0" fontId="52" fillId="0" borderId="17" xfId="0" applyFont="1" applyBorder="1"/>
    <xf numFmtId="0" fontId="54" fillId="0" borderId="30" xfId="0" applyFont="1" applyBorder="1" applyAlignment="1">
      <alignment horizontal="center" vertical="center" wrapText="1"/>
    </xf>
    <xf numFmtId="0" fontId="54" fillId="0" borderId="16" xfId="0" applyFont="1" applyBorder="1" applyAlignment="1">
      <alignment horizontal="center" vertical="center" wrapText="1"/>
    </xf>
    <xf numFmtId="0" fontId="52" fillId="0" borderId="31" xfId="0" applyFont="1" applyBorder="1"/>
    <xf numFmtId="0" fontId="57" fillId="9" borderId="30" xfId="0" applyFont="1" applyFill="1" applyBorder="1" applyAlignment="1">
      <alignment horizontal="center" vertical="center" wrapText="1"/>
    </xf>
    <xf numFmtId="0" fontId="57" fillId="9" borderId="16" xfId="0" applyFont="1" applyFill="1" applyBorder="1" applyAlignment="1">
      <alignment horizontal="center" vertical="center" wrapText="1"/>
    </xf>
    <xf numFmtId="0" fontId="54" fillId="9" borderId="30" xfId="0" applyFont="1" applyFill="1" applyBorder="1" applyAlignment="1">
      <alignment horizontal="center" vertical="center" wrapText="1"/>
    </xf>
    <xf numFmtId="0" fontId="54" fillId="9" borderId="16" xfId="0" applyFont="1" applyFill="1" applyBorder="1" applyAlignment="1">
      <alignment horizontal="center" vertical="center" wrapText="1"/>
    </xf>
    <xf numFmtId="0" fontId="57" fillId="0" borderId="30" xfId="0" applyFont="1" applyBorder="1" applyAlignment="1">
      <alignment horizontal="center" vertical="center" wrapText="1"/>
    </xf>
    <xf numFmtId="0" fontId="57" fillId="0" borderId="16" xfId="0" applyFont="1" applyBorder="1" applyAlignment="1">
      <alignment horizontal="center" vertical="center" wrapText="1"/>
    </xf>
    <xf numFmtId="0" fontId="55" fillId="0" borderId="20" xfId="0" applyFont="1" applyBorder="1" applyAlignment="1">
      <alignment horizontal="center" vertical="center" wrapText="1"/>
    </xf>
    <xf numFmtId="0" fontId="52" fillId="0" borderId="24" xfId="0" applyFont="1" applyBorder="1"/>
    <xf numFmtId="0" fontId="52" fillId="0" borderId="27" xfId="0" applyFont="1" applyBorder="1"/>
    <xf numFmtId="0" fontId="52" fillId="0" borderId="25" xfId="0" applyFont="1" applyBorder="1"/>
    <xf numFmtId="0" fontId="0" fillId="0" borderId="0" xfId="0" applyFont="1" applyAlignment="1"/>
    <xf numFmtId="0" fontId="52" fillId="0" borderId="19" xfId="0" applyFont="1" applyBorder="1"/>
    <xf numFmtId="0" fontId="52" fillId="0" borderId="21" xfId="0" applyFont="1" applyBorder="1"/>
    <xf numFmtId="0" fontId="54" fillId="0" borderId="34" xfId="0" applyFont="1" applyBorder="1" applyAlignment="1">
      <alignment horizontal="center" vertical="center" wrapText="1"/>
    </xf>
    <xf numFmtId="0" fontId="52" fillId="0" borderId="35" xfId="0" applyFont="1" applyBorder="1"/>
    <xf numFmtId="0" fontId="56" fillId="0" borderId="15" xfId="0" applyFont="1" applyBorder="1" applyAlignment="1">
      <alignment horizontal="center" vertical="center" textRotation="90" wrapText="1"/>
    </xf>
    <xf numFmtId="0" fontId="54" fillId="0" borderId="20" xfId="0" applyFont="1" applyBorder="1" applyAlignment="1">
      <alignment horizontal="center" vertical="center" textRotation="90" wrapText="1"/>
    </xf>
    <xf numFmtId="0" fontId="58" fillId="0" borderId="16" xfId="0" applyFont="1" applyBorder="1" applyAlignment="1">
      <alignment horizontal="center" vertical="center" wrapText="1"/>
    </xf>
    <xf numFmtId="0" fontId="56" fillId="0" borderId="22" xfId="0" applyFont="1" applyBorder="1" applyAlignment="1">
      <alignment horizontal="center" vertical="center" wrapText="1"/>
    </xf>
    <xf numFmtId="0" fontId="56" fillId="0" borderId="30" xfId="0" applyFont="1" applyBorder="1" applyAlignment="1">
      <alignment horizontal="center" vertical="center" wrapText="1"/>
    </xf>
    <xf numFmtId="0" fontId="54" fillId="0" borderId="15" xfId="0" applyFont="1" applyBorder="1" applyAlignment="1">
      <alignment horizontal="center" vertical="center" wrapText="1"/>
    </xf>
    <xf numFmtId="0" fontId="56" fillId="0" borderId="16" xfId="0" applyFont="1" applyBorder="1" applyAlignment="1">
      <alignment vertical="center" wrapText="1"/>
    </xf>
    <xf numFmtId="0" fontId="56" fillId="0" borderId="16" xfId="0" applyFont="1" applyBorder="1" applyAlignment="1">
      <alignment horizontal="left" vertical="center" wrapText="1"/>
    </xf>
    <xf numFmtId="0" fontId="56" fillId="0" borderId="16" xfId="0" applyFont="1" applyBorder="1" applyAlignment="1">
      <alignment horizontal="center" vertical="center" wrapText="1"/>
    </xf>
    <xf numFmtId="0" fontId="54" fillId="0" borderId="1" xfId="0" applyFont="1" applyBorder="1" applyAlignment="1">
      <alignment horizontal="center" vertical="center" wrapText="1"/>
    </xf>
    <xf numFmtId="0" fontId="52" fillId="0" borderId="1" xfId="0" applyFont="1" applyBorder="1"/>
    <xf numFmtId="0" fontId="52" fillId="0" borderId="9" xfId="0" applyFont="1" applyBorder="1"/>
    <xf numFmtId="0" fontId="51" fillId="0" borderId="0" xfId="0" applyFont="1" applyBorder="1" applyAlignment="1">
      <alignment horizontal="center" vertical="center" wrapText="1"/>
    </xf>
    <xf numFmtId="0" fontId="52" fillId="0" borderId="0" xfId="0" applyFont="1" applyBorder="1"/>
    <xf numFmtId="165" fontId="56" fillId="0" borderId="16" xfId="0" applyNumberFormat="1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/>
    </xf>
    <xf numFmtId="0" fontId="52" fillId="0" borderId="1" xfId="0" applyFont="1" applyBorder="1" applyAlignment="1">
      <alignment horizontal="center"/>
    </xf>
    <xf numFmtId="0" fontId="56" fillId="0" borderId="15" xfId="0" applyFont="1" applyBorder="1" applyAlignment="1">
      <alignment horizontal="center" vertical="center" wrapText="1"/>
    </xf>
    <xf numFmtId="0" fontId="52" fillId="0" borderId="18" xfId="0" applyFont="1" applyBorder="1" applyAlignment="1"/>
    <xf numFmtId="0" fontId="52" fillId="0" borderId="23" xfId="0" applyFont="1" applyBorder="1" applyAlignment="1"/>
    <xf numFmtId="0" fontId="52" fillId="0" borderId="4" xfId="0" applyFont="1" applyBorder="1" applyAlignment="1">
      <alignment horizontal="center" textRotation="90"/>
    </xf>
    <xf numFmtId="0" fontId="52" fillId="0" borderId="8" xfId="0" applyFont="1" applyBorder="1" applyAlignment="1">
      <alignment horizontal="center" textRotation="90"/>
    </xf>
    <xf numFmtId="0" fontId="56" fillId="0" borderId="17" xfId="0" applyFont="1" applyBorder="1" applyAlignment="1">
      <alignment horizontal="center" vertical="center" wrapText="1"/>
    </xf>
    <xf numFmtId="0" fontId="56" fillId="0" borderId="31" xfId="0" applyFont="1" applyBorder="1" applyAlignment="1">
      <alignment horizontal="center" vertical="center" wrapText="1"/>
    </xf>
    <xf numFmtId="0" fontId="56" fillId="0" borderId="22" xfId="0" applyFont="1" applyBorder="1" applyAlignment="1">
      <alignment vertical="center" wrapText="1"/>
    </xf>
    <xf numFmtId="0" fontId="56" fillId="0" borderId="17" xfId="0" applyFont="1" applyBorder="1" applyAlignment="1">
      <alignment vertical="center" wrapText="1"/>
    </xf>
    <xf numFmtId="0" fontId="56" fillId="0" borderId="22" xfId="0" applyFont="1" applyBorder="1" applyAlignment="1">
      <alignment horizontal="left" vertical="center" wrapText="1"/>
    </xf>
    <xf numFmtId="0" fontId="56" fillId="0" borderId="17" xfId="0" applyFont="1" applyBorder="1" applyAlignment="1">
      <alignment horizontal="left" vertical="center" wrapText="1"/>
    </xf>
    <xf numFmtId="0" fontId="54" fillId="0" borderId="46" xfId="0" applyFont="1" applyBorder="1" applyAlignment="1">
      <alignment horizontal="center" vertical="center" wrapText="1"/>
    </xf>
    <xf numFmtId="0" fontId="54" fillId="0" borderId="43" xfId="0" applyFont="1" applyBorder="1" applyAlignment="1">
      <alignment horizontal="center" vertical="center" wrapText="1"/>
    </xf>
    <xf numFmtId="0" fontId="54" fillId="0" borderId="47" xfId="0" applyFont="1" applyBorder="1" applyAlignment="1">
      <alignment horizontal="center" vertical="center" wrapText="1"/>
    </xf>
    <xf numFmtId="0" fontId="54" fillId="0" borderId="42" xfId="0" applyFont="1" applyBorder="1" applyAlignment="1">
      <alignment horizontal="center" vertical="center" wrapText="1"/>
    </xf>
    <xf numFmtId="0" fontId="54" fillId="0" borderId="45" xfId="0" applyFont="1" applyBorder="1" applyAlignment="1">
      <alignment horizontal="center" vertical="center" wrapText="1"/>
    </xf>
    <xf numFmtId="0" fontId="54" fillId="0" borderId="44" xfId="0" applyFont="1" applyBorder="1" applyAlignment="1">
      <alignment horizontal="center" vertical="center" wrapText="1"/>
    </xf>
    <xf numFmtId="0" fontId="55" fillId="0" borderId="22" xfId="0" applyFont="1" applyBorder="1" applyAlignment="1">
      <alignment horizontal="center" vertical="center" wrapText="1"/>
    </xf>
    <xf numFmtId="0" fontId="55" fillId="0" borderId="17" xfId="0" applyFont="1" applyBorder="1" applyAlignment="1">
      <alignment horizontal="center" vertical="center" wrapText="1"/>
    </xf>
    <xf numFmtId="0" fontId="54" fillId="0" borderId="18" xfId="0" applyFont="1" applyBorder="1" applyAlignment="1">
      <alignment horizontal="center" vertical="center" textRotation="90" wrapText="1"/>
    </xf>
    <xf numFmtId="0" fontId="54" fillId="0" borderId="23" xfId="0" applyFont="1" applyBorder="1" applyAlignment="1">
      <alignment horizontal="center" vertical="center" textRotation="90" wrapText="1"/>
    </xf>
    <xf numFmtId="0" fontId="54" fillId="0" borderId="41" xfId="0" applyFont="1" applyBorder="1" applyAlignment="1">
      <alignment horizontal="center" vertical="center" wrapText="1"/>
    </xf>
    <xf numFmtId="0" fontId="57" fillId="0" borderId="41" xfId="0" applyFont="1" applyBorder="1" applyAlignment="1">
      <alignment horizontal="center" vertical="center" wrapText="1"/>
    </xf>
    <xf numFmtId="0" fontId="56" fillId="0" borderId="18" xfId="0" applyFont="1" applyBorder="1" applyAlignment="1">
      <alignment horizontal="center" vertical="center" textRotation="90" wrapText="1"/>
    </xf>
    <xf numFmtId="0" fontId="56" fillId="0" borderId="23" xfId="0" applyFont="1" applyBorder="1" applyAlignment="1">
      <alignment horizontal="center" vertical="center" textRotation="90" wrapText="1"/>
    </xf>
    <xf numFmtId="165" fontId="56" fillId="0" borderId="17" xfId="0" applyNumberFormat="1" applyFont="1" applyBorder="1" applyAlignment="1">
      <alignment horizontal="center" vertical="center" wrapText="1"/>
    </xf>
    <xf numFmtId="0" fontId="56" fillId="0" borderId="31" xfId="0" applyFont="1" applyBorder="1" applyAlignment="1">
      <alignment horizontal="left" vertical="center" wrapText="1"/>
    </xf>
    <xf numFmtId="0" fontId="54" fillId="0" borderId="22" xfId="0" applyFont="1" applyBorder="1" applyAlignment="1">
      <alignment horizontal="center" vertical="center" wrapText="1"/>
    </xf>
    <xf numFmtId="0" fontId="54" fillId="0" borderId="17" xfId="0" applyFont="1" applyBorder="1" applyAlignment="1">
      <alignment horizontal="center" vertical="center" wrapText="1"/>
    </xf>
    <xf numFmtId="0" fontId="52" fillId="0" borderId="2" xfId="0" applyFont="1" applyBorder="1" applyAlignment="1">
      <alignment horizontal="center" textRotation="90"/>
    </xf>
    <xf numFmtId="0" fontId="52" fillId="0" borderId="6" xfId="0" applyFont="1" applyBorder="1" applyAlignment="1">
      <alignment horizontal="center" textRotation="90"/>
    </xf>
    <xf numFmtId="0" fontId="52" fillId="0" borderId="7" xfId="0" applyFont="1" applyBorder="1" applyAlignment="1">
      <alignment horizontal="center" textRotation="90"/>
    </xf>
    <xf numFmtId="0" fontId="0" fillId="0" borderId="2" xfId="0" applyFont="1" applyBorder="1" applyAlignment="1">
      <alignment horizontal="center"/>
    </xf>
    <xf numFmtId="0" fontId="0" fillId="0" borderId="6" xfId="0" applyFont="1" applyBorder="1" applyAlignment="1">
      <alignment horizontal="center"/>
    </xf>
    <xf numFmtId="0" fontId="0" fillId="0" borderId="7" xfId="0" applyFont="1" applyBorder="1" applyAlignment="1">
      <alignment horizontal="center"/>
    </xf>
    <xf numFmtId="0" fontId="54" fillId="0" borderId="31" xfId="0" applyFont="1" applyBorder="1" applyAlignment="1">
      <alignment horizontal="center" vertical="center" wrapText="1"/>
    </xf>
    <xf numFmtId="0" fontId="57" fillId="0" borderId="31" xfId="0" applyFont="1" applyBorder="1" applyAlignment="1">
      <alignment horizontal="center" vertical="center" wrapText="1"/>
    </xf>
    <xf numFmtId="0" fontId="57" fillId="0" borderId="17" xfId="0" applyFont="1" applyBorder="1" applyAlignment="1">
      <alignment horizontal="center" vertical="center" wrapText="1"/>
    </xf>
    <xf numFmtId="0" fontId="56" fillId="0" borderId="0" xfId="0" applyFont="1" applyBorder="1" applyAlignment="1">
      <alignment horizontal="center" vertical="center" wrapText="1"/>
    </xf>
    <xf numFmtId="0" fontId="58" fillId="0" borderId="17" xfId="0" applyFont="1" applyBorder="1" applyAlignment="1">
      <alignment horizontal="center" vertical="center" wrapText="1"/>
    </xf>
    <xf numFmtId="0" fontId="58" fillId="0" borderId="31" xfId="0" applyFont="1" applyBorder="1" applyAlignment="1">
      <alignment horizontal="center" vertical="center" wrapText="1"/>
    </xf>
    <xf numFmtId="0" fontId="55" fillId="0" borderId="24" xfId="0" applyFont="1" applyBorder="1" applyAlignment="1">
      <alignment horizontal="center" vertical="center" wrapText="1"/>
    </xf>
    <xf numFmtId="0" fontId="55" fillId="0" borderId="27" xfId="0" applyFont="1" applyBorder="1" applyAlignment="1">
      <alignment horizontal="center" vertical="center" wrapText="1"/>
    </xf>
    <xf numFmtId="0" fontId="55" fillId="0" borderId="25" xfId="0" applyFont="1" applyBorder="1" applyAlignment="1">
      <alignment horizontal="center" vertical="center" wrapText="1"/>
    </xf>
    <xf numFmtId="0" fontId="55" fillId="0" borderId="0" xfId="0" applyFont="1" applyBorder="1" applyAlignment="1">
      <alignment horizontal="center" vertical="center" wrapText="1"/>
    </xf>
    <xf numFmtId="0" fontId="55" fillId="0" borderId="19" xfId="0" applyFont="1" applyBorder="1" applyAlignment="1">
      <alignment horizontal="center" vertical="center" wrapText="1"/>
    </xf>
    <xf numFmtId="0" fontId="55" fillId="0" borderId="21" xfId="0" applyFont="1" applyBorder="1" applyAlignment="1">
      <alignment horizontal="center" vertical="center" wrapText="1"/>
    </xf>
    <xf numFmtId="0" fontId="55" fillId="0" borderId="26" xfId="0" applyFont="1" applyBorder="1" applyAlignment="1">
      <alignment horizontal="center" vertical="center" wrapText="1"/>
    </xf>
    <xf numFmtId="0" fontId="55" fillId="0" borderId="28" xfId="0" applyFont="1" applyBorder="1" applyAlignment="1">
      <alignment horizontal="center" vertical="center" wrapText="1"/>
    </xf>
    <xf numFmtId="0" fontId="54" fillId="0" borderId="9" xfId="0" applyFont="1" applyBorder="1" applyAlignment="1">
      <alignment horizontal="center" vertical="center" wrapText="1"/>
    </xf>
    <xf numFmtId="0" fontId="54" fillId="0" borderId="10" xfId="0" applyFont="1" applyBorder="1" applyAlignment="1">
      <alignment horizontal="center" vertical="center" wrapText="1"/>
    </xf>
    <xf numFmtId="0" fontId="54" fillId="0" borderId="11" xfId="0" applyFont="1" applyBorder="1" applyAlignment="1">
      <alignment horizontal="center" vertical="center" wrapText="1"/>
    </xf>
    <xf numFmtId="0" fontId="54" fillId="9" borderId="17" xfId="0" applyFont="1" applyFill="1" applyBorder="1" applyAlignment="1">
      <alignment horizontal="center" vertical="center" wrapText="1"/>
    </xf>
    <xf numFmtId="0" fontId="54" fillId="9" borderId="31" xfId="0" applyFont="1" applyFill="1" applyBorder="1" applyAlignment="1">
      <alignment horizontal="center" vertical="center" wrapText="1"/>
    </xf>
    <xf numFmtId="0" fontId="54" fillId="9" borderId="41" xfId="0" applyFont="1" applyFill="1" applyBorder="1" applyAlignment="1">
      <alignment horizontal="center" vertical="center" wrapText="1"/>
    </xf>
    <xf numFmtId="0" fontId="57" fillId="9" borderId="17" xfId="0" applyFont="1" applyFill="1" applyBorder="1" applyAlignment="1">
      <alignment horizontal="center" vertical="center" wrapText="1"/>
    </xf>
    <xf numFmtId="0" fontId="57" fillId="9" borderId="31" xfId="0" applyFont="1" applyFill="1" applyBorder="1" applyAlignment="1">
      <alignment horizontal="center" vertical="center" wrapText="1"/>
    </xf>
    <xf numFmtId="0" fontId="54" fillId="0" borderId="18" xfId="0" applyFont="1" applyBorder="1" applyAlignment="1">
      <alignment horizontal="center" vertical="center" wrapText="1"/>
    </xf>
    <xf numFmtId="0" fontId="54" fillId="0" borderId="23" xfId="0" applyFont="1" applyBorder="1" applyAlignment="1">
      <alignment horizontal="center" vertical="center" wrapText="1"/>
    </xf>
    <xf numFmtId="0" fontId="56" fillId="0" borderId="21" xfId="0" applyFont="1" applyBorder="1" applyAlignment="1">
      <alignment horizontal="center" vertical="center" wrapText="1"/>
    </xf>
    <xf numFmtId="0" fontId="56" fillId="0" borderId="26" xfId="0" applyFont="1" applyBorder="1" applyAlignment="1">
      <alignment horizontal="center" vertical="center" wrapText="1"/>
    </xf>
    <xf numFmtId="0" fontId="56" fillId="0" borderId="28" xfId="0" applyFont="1" applyBorder="1" applyAlignment="1">
      <alignment horizontal="center" vertical="center" wrapText="1"/>
    </xf>
    <xf numFmtId="0" fontId="56" fillId="0" borderId="26" xfId="0" applyFont="1" applyBorder="1" applyAlignment="1">
      <alignment horizontal="left" vertical="center" wrapText="1"/>
    </xf>
    <xf numFmtId="0" fontId="56" fillId="0" borderId="35" xfId="0" applyFont="1" applyBorder="1" applyAlignment="1">
      <alignment horizontal="left" vertical="center" wrapText="1"/>
    </xf>
    <xf numFmtId="0" fontId="56" fillId="0" borderId="35" xfId="0" applyFont="1" applyBorder="1" applyAlignment="1">
      <alignment horizontal="center" vertical="center" wrapText="1"/>
    </xf>
    <xf numFmtId="0" fontId="56" fillId="0" borderId="34" xfId="0" applyFont="1" applyBorder="1" applyAlignment="1">
      <alignment horizontal="center" vertical="center" wrapText="1"/>
    </xf>
    <xf numFmtId="0" fontId="56" fillId="0" borderId="0" xfId="0" applyFont="1" applyBorder="1" applyAlignment="1">
      <alignment vertical="center" wrapText="1"/>
    </xf>
    <xf numFmtId="0" fontId="56" fillId="0" borderId="0" xfId="0" applyFont="1" applyBorder="1" applyAlignment="1">
      <alignment horizontal="center" vertical="center" textRotation="90" wrapText="1"/>
    </xf>
    <xf numFmtId="0" fontId="56" fillId="0" borderId="0" xfId="0" applyFont="1" applyBorder="1" applyAlignment="1">
      <alignment horizontal="left" vertical="center" wrapText="1"/>
    </xf>
    <xf numFmtId="0" fontId="0" fillId="0" borderId="2" xfId="0" applyFont="1" applyBorder="1" applyAlignment="1">
      <alignment horizontal="center" textRotation="90"/>
    </xf>
    <xf numFmtId="0" fontId="0" fillId="0" borderId="6" xfId="0" applyFont="1" applyBorder="1" applyAlignment="1">
      <alignment horizontal="center" textRotation="90"/>
    </xf>
    <xf numFmtId="0" fontId="0" fillId="0" borderId="7" xfId="0" applyFont="1" applyBorder="1" applyAlignment="1">
      <alignment horizontal="center" textRotation="90"/>
    </xf>
    <xf numFmtId="0" fontId="52" fillId="0" borderId="1" xfId="0" applyFont="1" applyBorder="1" applyAlignment="1">
      <alignment horizontal="center" textRotation="90"/>
    </xf>
    <xf numFmtId="0" fontId="0" fillId="0" borderId="1" xfId="0" applyFont="1" applyBorder="1" applyAlignment="1">
      <alignment horizontal="center" textRotation="90"/>
    </xf>
    <xf numFmtId="0" fontId="17" fillId="0" borderId="1" xfId="1" applyFont="1" applyBorder="1" applyAlignment="1">
      <alignment horizontal="center" vertical="top" wrapText="1"/>
    </xf>
    <xf numFmtId="0" fontId="17" fillId="0" borderId="1" xfId="1" applyFont="1" applyBorder="1" applyAlignment="1">
      <alignment horizontal="center" vertical="center" wrapText="1"/>
    </xf>
    <xf numFmtId="0" fontId="17" fillId="0" borderId="9" xfId="1" applyFont="1" applyBorder="1" applyAlignment="1">
      <alignment horizontal="center" vertical="center" wrapText="1"/>
    </xf>
    <xf numFmtId="0" fontId="17" fillId="0" borderId="10" xfId="1" applyFont="1" applyBorder="1" applyAlignment="1">
      <alignment horizontal="center" vertical="center" wrapText="1"/>
    </xf>
    <xf numFmtId="0" fontId="17" fillId="0" borderId="11" xfId="1" applyFont="1" applyBorder="1" applyAlignment="1">
      <alignment horizontal="center" vertical="center" wrapText="1"/>
    </xf>
    <xf numFmtId="0" fontId="7" fillId="0" borderId="2" xfId="1" applyFont="1" applyBorder="1" applyAlignment="1">
      <alignment horizontal="center" wrapText="1"/>
    </xf>
    <xf numFmtId="0" fontId="7" fillId="0" borderId="0" xfId="1" applyFont="1" applyAlignment="1">
      <alignment wrapText="1"/>
    </xf>
    <xf numFmtId="0" fontId="3" fillId="0" borderId="1" xfId="1" applyFont="1" applyBorder="1" applyAlignment="1">
      <alignment horizontal="center" vertical="center" textRotation="90" wrapText="1"/>
    </xf>
    <xf numFmtId="0" fontId="17" fillId="0" borderId="1" xfId="1" applyFont="1" applyBorder="1" applyAlignment="1">
      <alignment horizontal="center" wrapText="1"/>
    </xf>
    <xf numFmtId="0" fontId="17" fillId="0" borderId="2" xfId="1" applyFont="1" applyBorder="1" applyAlignment="1">
      <alignment horizontal="center" textRotation="90" wrapText="1"/>
    </xf>
    <xf numFmtId="0" fontId="7" fillId="0" borderId="6" xfId="1" applyFont="1" applyBorder="1" applyAlignment="1">
      <alignment horizontal="center" wrapText="1"/>
    </xf>
    <xf numFmtId="0" fontId="7" fillId="0" borderId="1" xfId="1" applyFont="1" applyBorder="1" applyAlignment="1">
      <alignment horizontal="center" vertical="center" textRotation="90" wrapText="1"/>
    </xf>
    <xf numFmtId="0" fontId="7" fillId="0" borderId="1" xfId="1" applyFont="1" applyBorder="1" applyAlignment="1">
      <alignment horizontal="center" wrapText="1"/>
    </xf>
    <xf numFmtId="0" fontId="7" fillId="0" borderId="1" xfId="1" applyFont="1" applyBorder="1" applyAlignment="1">
      <alignment horizontal="center" wrapText="1"/>
    </xf>
    <xf numFmtId="0" fontId="17" fillId="0" borderId="6" xfId="1" applyFont="1" applyBorder="1" applyAlignment="1">
      <alignment horizontal="center" textRotation="90" wrapText="1"/>
    </xf>
    <xf numFmtId="0" fontId="94" fillId="0" borderId="1" xfId="1" applyFont="1" applyBorder="1" applyAlignment="1">
      <alignment horizontal="center" vertical="center" textRotation="90" wrapText="1"/>
    </xf>
    <xf numFmtId="0" fontId="7" fillId="0" borderId="1" xfId="1" applyFont="1" applyBorder="1" applyAlignment="1">
      <alignment horizontal="center" vertical="top" wrapText="1"/>
    </xf>
    <xf numFmtId="0" fontId="17" fillId="0" borderId="7" xfId="1" applyFont="1" applyBorder="1" applyAlignment="1">
      <alignment horizontal="center" textRotation="90" wrapText="1"/>
    </xf>
    <xf numFmtId="0" fontId="7" fillId="0" borderId="7" xfId="1" applyFont="1" applyBorder="1" applyAlignment="1">
      <alignment horizontal="center" wrapText="1"/>
    </xf>
    <xf numFmtId="0" fontId="71" fillId="0" borderId="1" xfId="1" applyFont="1" applyBorder="1" applyAlignment="1">
      <alignment horizontal="center" vertical="top" wrapText="1"/>
    </xf>
    <xf numFmtId="0" fontId="71" fillId="0" borderId="1" xfId="1" applyFont="1" applyBorder="1" applyAlignment="1">
      <alignment horizontal="center" vertical="center" wrapText="1"/>
    </xf>
    <xf numFmtId="0" fontId="100" fillId="0" borderId="1" xfId="1" applyFont="1" applyBorder="1" applyAlignment="1">
      <alignment horizontal="center"/>
    </xf>
    <xf numFmtId="1" fontId="71" fillId="0" borderId="1" xfId="1" applyNumberFormat="1" applyFont="1" applyBorder="1" applyAlignment="1">
      <alignment horizontal="center" vertical="center" wrapText="1"/>
    </xf>
    <xf numFmtId="1" fontId="71" fillId="0" borderId="1" xfId="1" applyNumberFormat="1" applyFont="1" applyBorder="1" applyAlignment="1">
      <alignment horizontal="center" vertical="top" wrapText="1"/>
    </xf>
    <xf numFmtId="1" fontId="17" fillId="0" borderId="1" xfId="1" applyNumberFormat="1" applyFont="1" applyBorder="1" applyAlignment="1">
      <alignment horizontal="center" wrapText="1"/>
    </xf>
    <xf numFmtId="0" fontId="7" fillId="0" borderId="1" xfId="1" applyFont="1" applyBorder="1" applyAlignment="1">
      <alignment wrapText="1"/>
    </xf>
    <xf numFmtId="0" fontId="71" fillId="0" borderId="1" xfId="1" applyFont="1" applyBorder="1" applyAlignment="1">
      <alignment horizontal="left" vertical="center" wrapText="1"/>
    </xf>
    <xf numFmtId="0" fontId="31" fillId="0" borderId="1" xfId="1" applyFont="1" applyBorder="1" applyAlignment="1" applyProtection="1">
      <alignment horizontal="center" vertical="center" wrapText="1"/>
      <protection hidden="1"/>
    </xf>
    <xf numFmtId="0" fontId="31" fillId="0" borderId="1" xfId="1" applyFont="1" applyBorder="1" applyAlignment="1" applyProtection="1">
      <alignment horizontal="left" vertical="center" wrapText="1"/>
      <protection hidden="1"/>
    </xf>
    <xf numFmtId="1" fontId="31" fillId="0" borderId="1" xfId="1" applyNumberFormat="1" applyFont="1" applyBorder="1" applyAlignment="1">
      <alignment horizontal="center" vertical="center" wrapText="1"/>
    </xf>
    <xf numFmtId="1" fontId="31" fillId="8" borderId="1" xfId="1" applyNumberFormat="1" applyFont="1" applyFill="1" applyBorder="1" applyAlignment="1" applyProtection="1">
      <alignment horizontal="center" vertical="center" wrapText="1"/>
      <protection hidden="1"/>
    </xf>
    <xf numFmtId="1" fontId="31" fillId="0" borderId="1" xfId="1" applyNumberFormat="1" applyFont="1" applyBorder="1" applyAlignment="1" applyProtection="1">
      <alignment horizontal="center" vertical="center" wrapText="1"/>
      <protection hidden="1"/>
    </xf>
    <xf numFmtId="0" fontId="7" fillId="8" borderId="1" xfId="1" applyFont="1" applyFill="1" applyBorder="1" applyAlignment="1">
      <alignment wrapText="1"/>
    </xf>
    <xf numFmtId="0" fontId="101" fillId="0" borderId="1" xfId="1" applyFont="1" applyBorder="1" applyAlignment="1">
      <alignment horizontal="left" vertical="center" wrapText="1"/>
    </xf>
    <xf numFmtId="0" fontId="101" fillId="8" borderId="1" xfId="1" applyFont="1" applyFill="1" applyBorder="1" applyAlignment="1">
      <alignment horizontal="center" vertical="center"/>
    </xf>
    <xf numFmtId="0" fontId="71" fillId="0" borderId="1" xfId="1" applyFont="1" applyBorder="1" applyAlignment="1" applyProtection="1">
      <alignment horizontal="center" vertical="center" wrapText="1"/>
      <protection hidden="1"/>
    </xf>
    <xf numFmtId="0" fontId="71" fillId="0" borderId="1" xfId="1" applyFont="1" applyBorder="1" applyAlignment="1" applyProtection="1">
      <alignment horizontal="left" vertical="center" wrapText="1"/>
      <protection hidden="1"/>
    </xf>
    <xf numFmtId="1" fontId="71" fillId="0" borderId="1" xfId="1" applyNumberFormat="1" applyFont="1" applyBorder="1" applyAlignment="1" applyProtection="1">
      <alignment horizontal="center" vertical="center" wrapText="1"/>
      <protection hidden="1"/>
    </xf>
    <xf numFmtId="0" fontId="17" fillId="0" borderId="1" xfId="1" applyFont="1" applyBorder="1" applyAlignment="1">
      <alignment wrapText="1"/>
    </xf>
    <xf numFmtId="0" fontId="17" fillId="0" borderId="0" xfId="1" applyFont="1" applyAlignment="1">
      <alignment wrapText="1"/>
    </xf>
    <xf numFmtId="0" fontId="31" fillId="0" borderId="1" xfId="1" applyFont="1" applyBorder="1" applyAlignment="1">
      <alignment horizontal="center" vertical="center" wrapText="1"/>
    </xf>
    <xf numFmtId="0" fontId="31" fillId="0" borderId="1" xfId="1" applyFont="1" applyBorder="1" applyAlignment="1">
      <alignment horizontal="left" vertical="center" wrapText="1"/>
    </xf>
    <xf numFmtId="49" fontId="71" fillId="0" borderId="1" xfId="1" applyNumberFormat="1" applyFont="1" applyBorder="1" applyAlignment="1">
      <alignment horizontal="center" vertical="center" wrapText="1"/>
    </xf>
    <xf numFmtId="0" fontId="31" fillId="8" borderId="1" xfId="1" applyFont="1" applyFill="1" applyBorder="1" applyAlignment="1">
      <alignment horizontal="center" vertical="center" wrapText="1"/>
    </xf>
    <xf numFmtId="0" fontId="100" fillId="0" borderId="1" xfId="1" applyFont="1" applyBorder="1" applyAlignment="1">
      <alignment horizontal="center" vertical="center"/>
    </xf>
    <xf numFmtId="0" fontId="101" fillId="0" borderId="1" xfId="1" applyFont="1" applyBorder="1" applyAlignment="1">
      <alignment horizontal="center"/>
    </xf>
    <xf numFmtId="0" fontId="7" fillId="47" borderId="1" xfId="1" applyFont="1" applyFill="1" applyBorder="1" applyAlignment="1">
      <alignment wrapText="1"/>
    </xf>
    <xf numFmtId="0" fontId="17" fillId="0" borderId="0" xfId="1" applyFont="1" applyAlignment="1">
      <alignment horizontal="center" wrapText="1"/>
    </xf>
    <xf numFmtId="0" fontId="31" fillId="2" borderId="1" xfId="1" applyFont="1" applyFill="1" applyBorder="1" applyAlignment="1" applyProtection="1">
      <alignment horizontal="left" vertical="center" wrapText="1"/>
      <protection hidden="1"/>
    </xf>
    <xf numFmtId="0" fontId="7" fillId="2" borderId="1" xfId="1" applyFont="1" applyFill="1" applyBorder="1" applyAlignment="1">
      <alignment wrapText="1"/>
    </xf>
    <xf numFmtId="1" fontId="17" fillId="0" borderId="1" xfId="1" applyNumberFormat="1" applyFont="1" applyBorder="1" applyAlignment="1">
      <alignment horizontal="center" vertical="center" wrapText="1"/>
    </xf>
    <xf numFmtId="0" fontId="101" fillId="7" borderId="1" xfId="1" applyFont="1" applyFill="1" applyBorder="1" applyAlignment="1">
      <alignment horizontal="left" vertical="center" wrapText="1"/>
    </xf>
    <xf numFmtId="1" fontId="31" fillId="8" borderId="1" xfId="1" applyNumberFormat="1" applyFont="1" applyFill="1" applyBorder="1" applyAlignment="1" applyProtection="1">
      <alignment horizontal="left" vertical="center" wrapText="1"/>
      <protection hidden="1"/>
    </xf>
    <xf numFmtId="0" fontId="71" fillId="0" borderId="2" xfId="1" applyFont="1" applyBorder="1" applyAlignment="1">
      <alignment horizontal="center" textRotation="90" wrapText="1"/>
    </xf>
    <xf numFmtId="0" fontId="71" fillId="0" borderId="6" xfId="1" applyFont="1" applyBorder="1" applyAlignment="1">
      <alignment horizontal="center" textRotation="90" wrapText="1"/>
    </xf>
    <xf numFmtId="0" fontId="71" fillId="0" borderId="7" xfId="1" applyFont="1" applyBorder="1" applyAlignment="1">
      <alignment horizontal="center" textRotation="90" wrapText="1"/>
    </xf>
    <xf numFmtId="0" fontId="17" fillId="0" borderId="1" xfId="1" applyFont="1" applyBorder="1" applyAlignment="1">
      <alignment horizontal="center" wrapText="1"/>
    </xf>
    <xf numFmtId="0" fontId="31" fillId="8" borderId="1" xfId="1" applyFont="1" applyFill="1" applyBorder="1" applyAlignment="1" applyProtection="1">
      <alignment horizontal="center" vertical="center" wrapText="1"/>
      <protection hidden="1"/>
    </xf>
    <xf numFmtId="0" fontId="31" fillId="0" borderId="2" xfId="1" applyFont="1" applyBorder="1" applyAlignment="1">
      <alignment horizontal="center" vertical="center" wrapText="1"/>
    </xf>
    <xf numFmtId="0" fontId="31" fillId="0" borderId="2" xfId="1" applyFont="1" applyBorder="1" applyAlignment="1">
      <alignment horizontal="left" vertical="center" wrapText="1"/>
    </xf>
    <xf numFmtId="0" fontId="71" fillId="0" borderId="2" xfId="1" applyFont="1" applyBorder="1" applyAlignment="1">
      <alignment horizontal="center" vertical="center" wrapText="1"/>
    </xf>
    <xf numFmtId="0" fontId="17" fillId="0" borderId="5" xfId="1" applyFont="1" applyBorder="1" applyAlignment="1">
      <alignment horizontal="center" vertical="center" wrapText="1"/>
    </xf>
    <xf numFmtId="0" fontId="17" fillId="0" borderId="12" xfId="1" applyFont="1" applyBorder="1" applyAlignment="1">
      <alignment horizontal="center" vertical="center" wrapText="1"/>
    </xf>
    <xf numFmtId="0" fontId="17" fillId="0" borderId="39" xfId="1" applyFont="1" applyBorder="1" applyAlignment="1">
      <alignment horizontal="center" vertical="center" wrapText="1"/>
    </xf>
    <xf numFmtId="0" fontId="17" fillId="0" borderId="9" xfId="1" applyFont="1" applyBorder="1" applyAlignment="1">
      <alignment horizontal="center" wrapText="1"/>
    </xf>
    <xf numFmtId="0" fontId="7" fillId="0" borderId="9" xfId="1" applyFont="1" applyBorder="1" applyAlignment="1">
      <alignment horizontal="center" wrapText="1"/>
    </xf>
    <xf numFmtId="0" fontId="7" fillId="0" borderId="9" xfId="1" applyFont="1" applyBorder="1" applyAlignment="1">
      <alignment horizontal="center" vertical="top" wrapText="1"/>
    </xf>
    <xf numFmtId="0" fontId="17" fillId="0" borderId="0" xfId="1" applyFont="1" applyAlignment="1">
      <alignment vertical="center" wrapText="1"/>
    </xf>
    <xf numFmtId="0" fontId="71" fillId="0" borderId="9" xfId="1" applyFont="1" applyBorder="1" applyAlignment="1">
      <alignment horizontal="center" vertical="top" wrapText="1"/>
    </xf>
    <xf numFmtId="0" fontId="71" fillId="0" borderId="9" xfId="1" applyFont="1" applyBorder="1" applyAlignment="1">
      <alignment horizontal="center" vertical="center" wrapText="1"/>
    </xf>
    <xf numFmtId="0" fontId="31" fillId="0" borderId="9" xfId="1" applyFont="1" applyBorder="1" applyAlignment="1" applyProtection="1">
      <alignment horizontal="center" vertical="center" wrapText="1"/>
      <protection hidden="1"/>
    </xf>
    <xf numFmtId="0" fontId="71" fillId="0" borderId="9" xfId="1" applyFont="1" applyBorder="1" applyAlignment="1" applyProtection="1">
      <alignment horizontal="center" vertical="center" wrapText="1"/>
      <protection hidden="1"/>
    </xf>
    <xf numFmtId="0" fontId="31" fillId="0" borderId="9" xfId="1" applyFont="1" applyBorder="1" applyAlignment="1">
      <alignment horizontal="center" vertical="center" wrapText="1"/>
    </xf>
    <xf numFmtId="0" fontId="31" fillId="0" borderId="3" xfId="1" applyFont="1" applyBorder="1" applyAlignment="1">
      <alignment horizontal="center" vertical="center" wrapText="1"/>
    </xf>
    <xf numFmtId="0" fontId="7" fillId="0" borderId="0" xfId="1" applyFont="1" applyAlignment="1">
      <alignment horizontal="center" wrapText="1"/>
    </xf>
    <xf numFmtId="1" fontId="71" fillId="0" borderId="9" xfId="1" applyNumberFormat="1" applyFont="1" applyBorder="1" applyAlignment="1">
      <alignment horizontal="center" vertical="top" wrapText="1"/>
    </xf>
    <xf numFmtId="1" fontId="71" fillId="0" borderId="9" xfId="1" applyNumberFormat="1" applyFont="1" applyBorder="1" applyAlignment="1">
      <alignment horizontal="center" vertical="center" wrapText="1"/>
    </xf>
    <xf numFmtId="1" fontId="31" fillId="0" borderId="9" xfId="1" applyNumberFormat="1" applyFont="1" applyBorder="1" applyAlignment="1" applyProtection="1">
      <alignment horizontal="center" vertical="center" wrapText="1"/>
      <protection hidden="1"/>
    </xf>
    <xf numFmtId="1" fontId="71" fillId="0" borderId="9" xfId="1" applyNumberFormat="1" applyFont="1" applyBorder="1" applyAlignment="1" applyProtection="1">
      <alignment horizontal="center" vertical="center" wrapText="1"/>
      <protection hidden="1"/>
    </xf>
    <xf numFmtId="1" fontId="31" fillId="0" borderId="9" xfId="1" applyNumberFormat="1" applyFont="1" applyBorder="1" applyAlignment="1">
      <alignment horizontal="center" vertical="center" wrapText="1"/>
    </xf>
    <xf numFmtId="0" fontId="3" fillId="0" borderId="1" xfId="1" applyFont="1" applyBorder="1" applyAlignment="1">
      <alignment horizontal="justify" vertical="center" textRotation="90" wrapText="1"/>
    </xf>
    <xf numFmtId="0" fontId="3" fillId="0" borderId="1" xfId="1" applyFont="1" applyBorder="1" applyAlignment="1">
      <alignment horizontal="center" vertical="center" wrapText="1"/>
    </xf>
    <xf numFmtId="0" fontId="3" fillId="0" borderId="3" xfId="1" applyFont="1" applyBorder="1" applyAlignment="1">
      <alignment horizontal="center" vertical="center" wrapText="1"/>
    </xf>
    <xf numFmtId="0" fontId="3" fillId="0" borderId="4" xfId="1" applyFont="1" applyBorder="1" applyAlignment="1">
      <alignment horizontal="center" vertical="center" wrapText="1"/>
    </xf>
    <xf numFmtId="0" fontId="3" fillId="0" borderId="9" xfId="1" applyFont="1" applyBorder="1" applyAlignment="1">
      <alignment horizontal="center" vertical="center" wrapText="1"/>
    </xf>
    <xf numFmtId="0" fontId="3" fillId="0" borderId="10" xfId="1" applyFont="1" applyBorder="1" applyAlignment="1">
      <alignment horizontal="center" vertical="center" wrapText="1"/>
    </xf>
    <xf numFmtId="0" fontId="3" fillId="0" borderId="11" xfId="1" applyFont="1" applyBorder="1" applyAlignment="1">
      <alignment horizontal="center" vertical="center" wrapText="1"/>
    </xf>
    <xf numFmtId="0" fontId="1" fillId="0" borderId="0" xfId="1"/>
    <xf numFmtId="0" fontId="3" fillId="0" borderId="13" xfId="1" applyFont="1" applyBorder="1" applyAlignment="1">
      <alignment horizontal="center" vertical="center" wrapText="1"/>
    </xf>
    <xf numFmtId="0" fontId="3" fillId="0" borderId="8" xfId="1" applyFont="1" applyBorder="1" applyAlignment="1">
      <alignment horizontal="center" vertical="center" wrapText="1"/>
    </xf>
    <xf numFmtId="0" fontId="3" fillId="0" borderId="1" xfId="1" applyFont="1" applyBorder="1" applyAlignment="1">
      <alignment horizontal="justify" vertical="center" wrapText="1"/>
    </xf>
    <xf numFmtId="0" fontId="15" fillId="0" borderId="1" xfId="1" applyFont="1" applyBorder="1" applyAlignment="1">
      <alignment horizontal="center" vertical="center" wrapText="1"/>
    </xf>
    <xf numFmtId="0" fontId="15" fillId="0" borderId="2" xfId="1" applyFont="1" applyBorder="1" applyAlignment="1">
      <alignment horizontal="center" vertical="center" textRotation="90" wrapText="1"/>
    </xf>
    <xf numFmtId="0" fontId="3" fillId="0" borderId="1" xfId="1" applyFont="1" applyBorder="1" applyAlignment="1">
      <alignment horizontal="left" vertical="center" wrapText="1"/>
    </xf>
    <xf numFmtId="0" fontId="3" fillId="0" borderId="6" xfId="1" applyFont="1" applyBorder="1" applyAlignment="1">
      <alignment horizontal="center" vertical="center" textRotation="90" wrapText="1"/>
    </xf>
    <xf numFmtId="0" fontId="102" fillId="0" borderId="1" xfId="1" applyFont="1" applyBorder="1" applyAlignment="1">
      <alignment horizontal="justify" vertical="center" textRotation="90" wrapText="1"/>
    </xf>
    <xf numFmtId="0" fontId="102" fillId="0" borderId="1" xfId="1" applyFont="1" applyBorder="1" applyAlignment="1">
      <alignment horizontal="justify" vertical="center" wrapText="1"/>
    </xf>
    <xf numFmtId="0" fontId="15" fillId="0" borderId="2" xfId="1" applyFont="1" applyBorder="1" applyAlignment="1">
      <alignment horizontal="left" vertical="top" wrapText="1"/>
    </xf>
    <xf numFmtId="0" fontId="15" fillId="0" borderId="2" xfId="1" applyFont="1" applyBorder="1" applyAlignment="1">
      <alignment horizontal="center" vertical="top" wrapText="1"/>
    </xf>
    <xf numFmtId="0" fontId="15" fillId="0" borderId="6" xfId="1" applyFont="1" applyBorder="1" applyAlignment="1">
      <alignment horizontal="center" vertical="center" textRotation="90" wrapText="1"/>
    </xf>
    <xf numFmtId="0" fontId="3" fillId="0" borderId="2" xfId="1" applyFont="1" applyBorder="1" applyAlignment="1">
      <alignment horizontal="left" vertical="top" wrapText="1"/>
    </xf>
    <xf numFmtId="0" fontId="3" fillId="0" borderId="7" xfId="1" applyFont="1" applyBorder="1" applyAlignment="1">
      <alignment horizontal="center" vertical="center" textRotation="90" wrapText="1"/>
    </xf>
    <xf numFmtId="0" fontId="102" fillId="0" borderId="1" xfId="1" applyFont="1" applyBorder="1" applyAlignment="1">
      <alignment horizontal="justify" vertical="center" textRotation="90" wrapText="1"/>
    </xf>
    <xf numFmtId="0" fontId="15" fillId="0" borderId="7" xfId="1" applyFont="1" applyBorder="1" applyAlignment="1">
      <alignment horizontal="left" vertical="top" wrapText="1"/>
    </xf>
    <xf numFmtId="0" fontId="15" fillId="0" borderId="7" xfId="1" applyFont="1" applyBorder="1" applyAlignment="1">
      <alignment horizontal="center" vertical="top" wrapText="1"/>
    </xf>
    <xf numFmtId="0" fontId="15" fillId="0" borderId="7" xfId="1" applyFont="1" applyBorder="1" applyAlignment="1">
      <alignment horizontal="center" vertical="center" textRotation="90" wrapText="1"/>
    </xf>
    <xf numFmtId="0" fontId="3" fillId="0" borderId="7" xfId="1" applyFont="1" applyBorder="1" applyAlignment="1">
      <alignment horizontal="left" vertical="top" wrapText="1"/>
    </xf>
    <xf numFmtId="0" fontId="3" fillId="0" borderId="1" xfId="1" applyFont="1" applyBorder="1" applyAlignment="1">
      <alignment horizontal="center" vertical="center" wrapText="1"/>
    </xf>
    <xf numFmtId="0" fontId="15" fillId="0" borderId="50" xfId="1" applyFont="1" applyBorder="1" applyAlignment="1">
      <alignment horizontal="center" vertical="center" wrapText="1"/>
    </xf>
    <xf numFmtId="0" fontId="103" fillId="0" borderId="1" xfId="1" applyFont="1" applyBorder="1" applyAlignment="1">
      <alignment horizontal="center" vertical="center" wrapText="1"/>
    </xf>
    <xf numFmtId="0" fontId="12" fillId="0" borderId="1" xfId="1" applyFont="1" applyBorder="1" applyAlignment="1">
      <alignment horizontal="center" vertical="center" wrapText="1"/>
    </xf>
    <xf numFmtId="0" fontId="15" fillId="0" borderId="1" xfId="1" applyFont="1" applyBorder="1" applyAlignment="1">
      <alignment horizontal="left" vertical="center" wrapText="1"/>
    </xf>
    <xf numFmtId="0" fontId="3" fillId="0" borderId="1" xfId="1" applyFont="1" applyBorder="1" applyAlignment="1">
      <alignment horizontal="justify" vertical="center" wrapText="1"/>
    </xf>
    <xf numFmtId="0" fontId="3" fillId="0" borderId="1" xfId="1" applyFont="1" applyBorder="1" applyAlignment="1">
      <alignment vertical="center" wrapText="1"/>
    </xf>
    <xf numFmtId="0" fontId="3" fillId="8" borderId="1" xfId="1" applyFont="1" applyFill="1" applyBorder="1" applyAlignment="1">
      <alignment horizontal="center" vertical="center" wrapText="1"/>
    </xf>
    <xf numFmtId="0" fontId="3" fillId="8" borderId="1" xfId="1" applyFont="1" applyFill="1" applyBorder="1" applyAlignment="1">
      <alignment horizontal="left" vertical="center" wrapText="1"/>
    </xf>
    <xf numFmtId="0" fontId="10" fillId="0" borderId="1" xfId="1" applyFont="1" applyBorder="1" applyAlignment="1">
      <alignment vertical="center" wrapText="1"/>
    </xf>
    <xf numFmtId="0" fontId="3" fillId="2" borderId="1" xfId="1" applyFont="1" applyFill="1" applyBorder="1" applyAlignment="1">
      <alignment vertical="center" wrapText="1"/>
    </xf>
    <xf numFmtId="0" fontId="12" fillId="0" borderId="1" xfId="1" applyFont="1" applyBorder="1" applyAlignment="1">
      <alignment vertical="center" wrapText="1"/>
    </xf>
    <xf numFmtId="0" fontId="3" fillId="0" borderId="2" xfId="1" applyFont="1" applyBorder="1" applyAlignment="1">
      <alignment vertical="center" wrapText="1"/>
    </xf>
    <xf numFmtId="0" fontId="10" fillId="0" borderId="1" xfId="1" applyFont="1" applyBorder="1" applyAlignment="1">
      <alignment vertical="center" wrapText="1"/>
    </xf>
    <xf numFmtId="0" fontId="12" fillId="0" borderId="1" xfId="1" applyFont="1" applyBorder="1" applyAlignment="1">
      <alignment horizontal="center" vertical="center" wrapText="1"/>
    </xf>
    <xf numFmtId="0" fontId="15" fillId="0" borderId="2" xfId="1" applyFont="1" applyBorder="1" applyAlignment="1">
      <alignment horizontal="center" vertical="center" wrapText="1"/>
    </xf>
    <xf numFmtId="0" fontId="3" fillId="8" borderId="1" xfId="1" applyFont="1" applyFill="1" applyBorder="1" applyAlignment="1">
      <alignment horizontal="left" vertical="center" wrapText="1"/>
    </xf>
    <xf numFmtId="0" fontId="3" fillId="0" borderId="7" xfId="1" applyFont="1" applyBorder="1" applyAlignment="1">
      <alignment vertical="center" wrapText="1"/>
    </xf>
    <xf numFmtId="0" fontId="15" fillId="0" borderId="7" xfId="1" applyFont="1" applyBorder="1" applyAlignment="1">
      <alignment horizontal="center" vertical="center" wrapText="1"/>
    </xf>
    <xf numFmtId="0" fontId="3" fillId="0" borderId="1" xfId="1" applyFont="1" applyBorder="1" applyAlignment="1">
      <alignment vertical="center" wrapText="1"/>
    </xf>
    <xf numFmtId="0" fontId="12" fillId="0" borderId="1" xfId="1" applyFont="1" applyBorder="1" applyAlignment="1">
      <alignment vertical="center" wrapText="1"/>
    </xf>
    <xf numFmtId="0" fontId="3" fillId="8" borderId="1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left" vertical="center" wrapText="1"/>
    </xf>
    <xf numFmtId="0" fontId="15" fillId="0" borderId="1" xfId="1" applyFont="1" applyBorder="1" applyAlignment="1">
      <alignment vertical="center" wrapText="1"/>
    </xf>
    <xf numFmtId="0" fontId="15" fillId="7" borderId="1" xfId="1" applyFont="1" applyFill="1" applyBorder="1" applyAlignment="1">
      <alignment horizontal="center" vertical="center" wrapText="1"/>
    </xf>
    <xf numFmtId="0" fontId="15" fillId="7" borderId="1" xfId="1" applyFont="1" applyFill="1" applyBorder="1" applyAlignment="1">
      <alignment vertical="center" wrapText="1"/>
    </xf>
    <xf numFmtId="0" fontId="3" fillId="7" borderId="1" xfId="1" applyFont="1" applyFill="1" applyBorder="1" applyAlignment="1">
      <alignment vertical="center" wrapText="1"/>
    </xf>
    <xf numFmtId="0" fontId="15" fillId="8" borderId="1" xfId="1" applyFont="1" applyFill="1" applyBorder="1" applyAlignment="1">
      <alignment horizontal="center" vertical="center" wrapText="1"/>
    </xf>
    <xf numFmtId="0" fontId="10" fillId="0" borderId="1" xfId="1" applyFont="1" applyBorder="1" applyAlignment="1">
      <alignment horizontal="center" vertical="center" wrapText="1"/>
    </xf>
    <xf numFmtId="0" fontId="103" fillId="7" borderId="1" xfId="1" applyFont="1" applyFill="1" applyBorder="1" applyAlignment="1">
      <alignment horizontal="center" vertical="center" wrapText="1"/>
    </xf>
    <xf numFmtId="0" fontId="12" fillId="7" borderId="1" xfId="1" applyFont="1" applyFill="1" applyBorder="1" applyAlignment="1">
      <alignment horizontal="center" vertical="center" wrapText="1"/>
    </xf>
    <xf numFmtId="0" fontId="15" fillId="7" borderId="1" xfId="1" applyFont="1" applyFill="1" applyBorder="1" applyAlignment="1">
      <alignment horizontal="left" vertical="center" wrapText="1"/>
    </xf>
    <xf numFmtId="0" fontId="3" fillId="3" borderId="1" xfId="1" applyFont="1" applyFill="1" applyBorder="1" applyAlignment="1">
      <alignment vertical="center" wrapText="1"/>
    </xf>
    <xf numFmtId="0" fontId="3" fillId="3" borderId="1" xfId="1" applyFont="1" applyFill="1" applyBorder="1" applyAlignment="1">
      <alignment horizontal="center" vertical="center" wrapText="1"/>
    </xf>
    <xf numFmtId="0" fontId="15" fillId="3" borderId="1" xfId="1" applyFont="1" applyFill="1" applyBorder="1" applyAlignment="1">
      <alignment horizontal="center" vertical="center" wrapText="1"/>
    </xf>
    <xf numFmtId="0" fontId="15" fillId="3" borderId="1" xfId="1" applyFont="1" applyFill="1" applyBorder="1" applyAlignment="1">
      <alignment horizontal="left" vertical="center" wrapText="1"/>
    </xf>
    <xf numFmtId="0" fontId="3" fillId="3" borderId="1" xfId="1" applyFont="1" applyFill="1" applyBorder="1" applyAlignment="1">
      <alignment horizontal="center" vertical="center" wrapText="1"/>
    </xf>
    <xf numFmtId="0" fontId="3" fillId="3" borderId="1" xfId="1" applyFont="1" applyFill="1" applyBorder="1" applyAlignment="1">
      <alignment horizontal="left" vertical="center" wrapText="1"/>
    </xf>
    <xf numFmtId="1" fontId="31" fillId="0" borderId="0" xfId="1" applyNumberFormat="1" applyFont="1" applyAlignment="1">
      <alignment horizontal="center" vertical="center" wrapText="1"/>
    </xf>
    <xf numFmtId="0" fontId="16" fillId="0" borderId="0" xfId="1" applyFont="1"/>
    <xf numFmtId="0" fontId="1" fillId="0" borderId="0" xfId="1" applyAlignment="1">
      <alignment horizontal="left"/>
    </xf>
  </cellXfs>
  <cellStyles count="2">
    <cellStyle name="Обычный" xfId="0" builtinId="0"/>
    <cellStyle name="Обычный 2" xfId="1" xr:uid="{E5447A69-B145-4873-9FE4-EAC9EC136C79}"/>
  </cellStyles>
  <dxfs count="2627"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36"/>
  <sheetViews>
    <sheetView topLeftCell="A4" zoomScale="115" zoomScaleNormal="115" workbookViewId="0">
      <selection activeCell="C26" sqref="C26"/>
    </sheetView>
  </sheetViews>
  <sheetFormatPr defaultRowHeight="14.4" x14ac:dyDescent="0.3"/>
  <cols>
    <col min="1" max="1" width="12.109375" style="16" customWidth="1"/>
    <col min="2" max="2" width="42.44140625" customWidth="1"/>
    <col min="11" max="12" width="9" customWidth="1"/>
    <col min="13" max="13" width="20.5546875" customWidth="1"/>
  </cols>
  <sheetData>
    <row r="1" spans="1:13" ht="27" customHeight="1" x14ac:dyDescent="0.3">
      <c r="A1" s="1340" t="s">
        <v>45</v>
      </c>
      <c r="B1" s="1339" t="s">
        <v>46</v>
      </c>
      <c r="C1" s="1340" t="s">
        <v>53</v>
      </c>
      <c r="D1" s="1339" t="s">
        <v>47</v>
      </c>
      <c r="E1" s="1339"/>
      <c r="F1" s="1339"/>
      <c r="G1" s="1339"/>
      <c r="H1" s="1339"/>
      <c r="I1" s="1339"/>
      <c r="J1" s="1337" t="s">
        <v>107</v>
      </c>
      <c r="K1" s="1338"/>
      <c r="L1" s="1341" t="s">
        <v>161</v>
      </c>
      <c r="M1" s="1336"/>
    </row>
    <row r="2" spans="1:13" ht="15.6" x14ac:dyDescent="0.3">
      <c r="A2" s="1340"/>
      <c r="B2" s="1339"/>
      <c r="C2" s="1340"/>
      <c r="D2" s="1340" t="s">
        <v>108</v>
      </c>
      <c r="E2" s="1344" t="s">
        <v>109</v>
      </c>
      <c r="F2" s="1339" t="s">
        <v>48</v>
      </c>
      <c r="G2" s="1339"/>
      <c r="H2" s="1339"/>
      <c r="I2" s="1339"/>
      <c r="J2" s="1339" t="s">
        <v>100</v>
      </c>
      <c r="K2" s="1339"/>
      <c r="L2" s="1342"/>
      <c r="M2" s="1336"/>
    </row>
    <row r="3" spans="1:13" ht="15.6" x14ac:dyDescent="0.3">
      <c r="A3" s="1340"/>
      <c r="B3" s="1339"/>
      <c r="C3" s="1340"/>
      <c r="D3" s="1340"/>
      <c r="E3" s="1344"/>
      <c r="F3" s="1340" t="s">
        <v>54</v>
      </c>
      <c r="G3" s="1339" t="s">
        <v>49</v>
      </c>
      <c r="H3" s="1339"/>
      <c r="I3" s="1339"/>
      <c r="J3" s="12" t="s">
        <v>110</v>
      </c>
      <c r="K3" s="12" t="s">
        <v>111</v>
      </c>
      <c r="L3" s="1342"/>
      <c r="M3" s="1336"/>
    </row>
    <row r="4" spans="1:13" ht="15.6" x14ac:dyDescent="0.3">
      <c r="A4" s="1340"/>
      <c r="B4" s="1339"/>
      <c r="C4" s="1340"/>
      <c r="D4" s="1340"/>
      <c r="E4" s="1344"/>
      <c r="F4" s="1340"/>
      <c r="G4" s="1340" t="s">
        <v>50</v>
      </c>
      <c r="H4" s="1340" t="s">
        <v>112</v>
      </c>
      <c r="I4" s="1340" t="s">
        <v>52</v>
      </c>
      <c r="J4" s="12">
        <v>16.5</v>
      </c>
      <c r="K4" s="12">
        <v>9</v>
      </c>
      <c r="L4" s="1342"/>
      <c r="M4" s="1336"/>
    </row>
    <row r="5" spans="1:13" ht="15.6" x14ac:dyDescent="0.3">
      <c r="A5" s="1340"/>
      <c r="B5" s="1339"/>
      <c r="C5" s="1340"/>
      <c r="D5" s="1340"/>
      <c r="E5" s="1344"/>
      <c r="F5" s="1340"/>
      <c r="G5" s="1340"/>
      <c r="H5" s="1340"/>
      <c r="I5" s="1340"/>
      <c r="J5" s="12">
        <f>J4*36</f>
        <v>594</v>
      </c>
      <c r="K5" s="12">
        <f>K4*36</f>
        <v>324</v>
      </c>
      <c r="L5" s="1343"/>
      <c r="M5" s="1336"/>
    </row>
    <row r="6" spans="1:13" ht="31.2" x14ac:dyDescent="0.3">
      <c r="A6" s="20" t="s">
        <v>0</v>
      </c>
      <c r="B6" s="21" t="s">
        <v>114</v>
      </c>
      <c r="C6" s="20"/>
      <c r="D6" s="20">
        <f>SUM(D7:D9)</f>
        <v>312</v>
      </c>
      <c r="E6" s="20">
        <f>SUM(E7:E9)</f>
        <v>166</v>
      </c>
      <c r="F6" s="20">
        <f>SUM(F7:F9)</f>
        <v>146</v>
      </c>
      <c r="G6" s="20">
        <f>SUM(G7:G9)</f>
        <v>42</v>
      </c>
      <c r="H6" s="20">
        <f>SUM(H7:H9)</f>
        <v>238</v>
      </c>
      <c r="I6" s="20"/>
      <c r="J6" s="20">
        <f>SUM(J7:J9)</f>
        <v>50</v>
      </c>
      <c r="K6" s="20">
        <f>SUM(K7:K9)</f>
        <v>96</v>
      </c>
      <c r="L6" s="1277">
        <f>J6+K6</f>
        <v>146</v>
      </c>
      <c r="M6" s="387"/>
    </row>
    <row r="7" spans="1:13" ht="15.6" x14ac:dyDescent="0.3">
      <c r="A7" s="12" t="s">
        <v>1</v>
      </c>
      <c r="B7" s="19" t="s">
        <v>2</v>
      </c>
      <c r="C7" s="12" t="s">
        <v>29</v>
      </c>
      <c r="D7" s="12">
        <f>F7+E7</f>
        <v>62</v>
      </c>
      <c r="E7" s="12">
        <v>14</v>
      </c>
      <c r="F7" s="12">
        <f>SUM(J7:K7)</f>
        <v>48</v>
      </c>
      <c r="G7" s="12">
        <v>40</v>
      </c>
      <c r="H7" s="12">
        <v>8</v>
      </c>
      <c r="I7" s="12"/>
      <c r="J7" s="12"/>
      <c r="K7" s="12">
        <v>48</v>
      </c>
      <c r="L7" s="1278">
        <f t="shared" ref="L7:L29" si="0">J7+K7</f>
        <v>48</v>
      </c>
      <c r="M7" s="293" t="s">
        <v>1067</v>
      </c>
    </row>
    <row r="8" spans="1:13" ht="15.6" x14ac:dyDescent="0.3">
      <c r="A8" s="12" t="s">
        <v>3</v>
      </c>
      <c r="B8" s="19" t="s">
        <v>4</v>
      </c>
      <c r="C8" s="15" t="s">
        <v>142</v>
      </c>
      <c r="D8" s="12">
        <f t="shared" ref="D8:D9" si="1">F8+E8</f>
        <v>85</v>
      </c>
      <c r="E8" s="12">
        <v>36</v>
      </c>
      <c r="F8" s="12">
        <f>SUM(J8:K8)</f>
        <v>49</v>
      </c>
      <c r="G8" s="12">
        <v>0</v>
      </c>
      <c r="H8" s="12">
        <v>116</v>
      </c>
      <c r="I8" s="12"/>
      <c r="J8" s="1303">
        <v>25</v>
      </c>
      <c r="K8" s="12">
        <v>24</v>
      </c>
      <c r="L8" s="1278">
        <f t="shared" si="0"/>
        <v>49</v>
      </c>
      <c r="M8" s="1248" t="s">
        <v>1113</v>
      </c>
    </row>
    <row r="9" spans="1:13" ht="15.6" x14ac:dyDescent="0.3">
      <c r="A9" s="12" t="s">
        <v>5</v>
      </c>
      <c r="B9" s="22" t="s">
        <v>6</v>
      </c>
      <c r="C9" s="2" t="s">
        <v>143</v>
      </c>
      <c r="D9" s="12">
        <f t="shared" si="1"/>
        <v>165</v>
      </c>
      <c r="E9" s="12">
        <v>116</v>
      </c>
      <c r="F9" s="12">
        <f>SUM(J9:K9)</f>
        <v>49</v>
      </c>
      <c r="G9" s="12">
        <v>2</v>
      </c>
      <c r="H9" s="12">
        <v>114</v>
      </c>
      <c r="I9" s="12"/>
      <c r="J9" s="1303">
        <v>25</v>
      </c>
      <c r="K9" s="12">
        <v>24</v>
      </c>
      <c r="L9" s="1278">
        <f t="shared" si="0"/>
        <v>49</v>
      </c>
      <c r="M9" s="293" t="s">
        <v>1117</v>
      </c>
    </row>
    <row r="10" spans="1:13" ht="27.6" x14ac:dyDescent="0.3">
      <c r="A10" s="24" t="s">
        <v>8</v>
      </c>
      <c r="B10" s="23" t="s">
        <v>9</v>
      </c>
      <c r="C10" s="13" t="s">
        <v>116</v>
      </c>
      <c r="D10" s="18">
        <f>D11+D20</f>
        <v>636</v>
      </c>
      <c r="E10" s="18">
        <f>E11+E20</f>
        <v>212</v>
      </c>
      <c r="F10" s="18">
        <f>F11+F20</f>
        <v>424</v>
      </c>
      <c r="G10" s="18">
        <f>G11+G20</f>
        <v>250</v>
      </c>
      <c r="H10" s="18">
        <f>H11+H20</f>
        <v>174</v>
      </c>
      <c r="I10" s="18"/>
      <c r="J10" s="18">
        <f>J11+J20</f>
        <v>544</v>
      </c>
      <c r="K10" s="18">
        <f>K11+K20</f>
        <v>228</v>
      </c>
      <c r="L10" s="1277">
        <f t="shared" si="0"/>
        <v>772</v>
      </c>
      <c r="M10" s="293"/>
    </row>
    <row r="11" spans="1:13" ht="15.6" x14ac:dyDescent="0.3">
      <c r="A11" s="24" t="s">
        <v>10</v>
      </c>
      <c r="B11" s="23" t="s">
        <v>11</v>
      </c>
      <c r="C11" s="1"/>
      <c r="D11" s="18">
        <f>SUM(D12:D19)</f>
        <v>636</v>
      </c>
      <c r="E11" s="18">
        <f>SUM(E12:E19)</f>
        <v>212</v>
      </c>
      <c r="F11" s="18">
        <f>SUM(F12:F19)</f>
        <v>424</v>
      </c>
      <c r="G11" s="18">
        <f>SUM(G12:G19)</f>
        <v>250</v>
      </c>
      <c r="H11" s="18">
        <f>SUM(H12:H19)</f>
        <v>174</v>
      </c>
      <c r="I11" s="18"/>
      <c r="J11" s="18">
        <f>SUM(J12:J19)</f>
        <v>260</v>
      </c>
      <c r="K11" s="18">
        <f>SUM(K12:K19)</f>
        <v>170</v>
      </c>
      <c r="L11" s="1277">
        <f t="shared" si="0"/>
        <v>430</v>
      </c>
      <c r="M11" s="293"/>
    </row>
    <row r="12" spans="1:13" ht="15.6" x14ac:dyDescent="0.3">
      <c r="A12" s="12" t="s">
        <v>117</v>
      </c>
      <c r="B12" s="22" t="s">
        <v>118</v>
      </c>
      <c r="C12" s="12" t="s">
        <v>272</v>
      </c>
      <c r="D12" s="12">
        <f>F12+E12</f>
        <v>126</v>
      </c>
      <c r="E12" s="12">
        <f>F12*0.5</f>
        <v>42</v>
      </c>
      <c r="F12" s="25">
        <v>84</v>
      </c>
      <c r="G12" s="12">
        <v>54</v>
      </c>
      <c r="H12" s="12">
        <v>30</v>
      </c>
      <c r="I12" s="19"/>
      <c r="J12" s="1303">
        <v>54</v>
      </c>
      <c r="K12" s="12">
        <v>36</v>
      </c>
      <c r="L12" s="1278">
        <f t="shared" si="0"/>
        <v>90</v>
      </c>
      <c r="M12" s="1260" t="s">
        <v>1120</v>
      </c>
    </row>
    <row r="13" spans="1:13" ht="15.6" x14ac:dyDescent="0.3">
      <c r="A13" s="12" t="s">
        <v>13</v>
      </c>
      <c r="B13" s="22" t="s">
        <v>119</v>
      </c>
      <c r="C13" s="12" t="s">
        <v>29</v>
      </c>
      <c r="D13" s="12">
        <v>57</v>
      </c>
      <c r="E13" s="12">
        <v>19</v>
      </c>
      <c r="F13" s="12">
        <v>38</v>
      </c>
      <c r="G13" s="12">
        <v>30</v>
      </c>
      <c r="H13" s="12">
        <v>8</v>
      </c>
      <c r="I13" s="19"/>
      <c r="J13" s="1303">
        <v>38</v>
      </c>
      <c r="K13" s="12"/>
      <c r="L13" s="1278">
        <f t="shared" si="0"/>
        <v>38</v>
      </c>
      <c r="M13" s="1260" t="s">
        <v>1138</v>
      </c>
    </row>
    <row r="14" spans="1:13" ht="31.2" x14ac:dyDescent="0.3">
      <c r="A14" s="12" t="s">
        <v>15</v>
      </c>
      <c r="B14" s="22" t="s">
        <v>120</v>
      </c>
      <c r="C14" s="12" t="s">
        <v>29</v>
      </c>
      <c r="D14" s="12">
        <v>75</v>
      </c>
      <c r="E14" s="12">
        <v>25</v>
      </c>
      <c r="F14" s="12">
        <v>50</v>
      </c>
      <c r="G14" s="12">
        <v>36</v>
      </c>
      <c r="H14" s="12">
        <v>14</v>
      </c>
      <c r="I14" s="19"/>
      <c r="J14" s="1300">
        <v>50</v>
      </c>
      <c r="K14" s="12"/>
      <c r="L14" s="1278">
        <f t="shared" si="0"/>
        <v>50</v>
      </c>
      <c r="M14" s="1248" t="s">
        <v>1116</v>
      </c>
    </row>
    <row r="15" spans="1:13" ht="27.6" x14ac:dyDescent="0.3">
      <c r="A15" s="12" t="s">
        <v>16</v>
      </c>
      <c r="B15" s="3" t="s">
        <v>57</v>
      </c>
      <c r="C15" s="12" t="s">
        <v>29</v>
      </c>
      <c r="D15" s="12">
        <v>72</v>
      </c>
      <c r="E15" s="12">
        <v>24</v>
      </c>
      <c r="F15" s="12">
        <v>48</v>
      </c>
      <c r="G15" s="12">
        <v>38</v>
      </c>
      <c r="H15" s="12">
        <v>10</v>
      </c>
      <c r="I15" s="19"/>
      <c r="J15" s="18"/>
      <c r="K15" s="12">
        <v>48</v>
      </c>
      <c r="L15" s="1278">
        <f t="shared" si="0"/>
        <v>48</v>
      </c>
      <c r="M15" s="1248" t="s">
        <v>1116</v>
      </c>
    </row>
    <row r="16" spans="1:13" ht="15.6" x14ac:dyDescent="0.3">
      <c r="A16" s="12" t="s">
        <v>121</v>
      </c>
      <c r="B16" s="22" t="s">
        <v>24</v>
      </c>
      <c r="C16" s="12" t="s">
        <v>29</v>
      </c>
      <c r="D16" s="12">
        <v>78</v>
      </c>
      <c r="E16" s="12">
        <v>26</v>
      </c>
      <c r="F16" s="12">
        <v>52</v>
      </c>
      <c r="G16" s="12">
        <v>18</v>
      </c>
      <c r="H16" s="12">
        <v>34</v>
      </c>
      <c r="I16" s="12"/>
      <c r="J16" s="12"/>
      <c r="K16" s="25">
        <v>52</v>
      </c>
      <c r="L16" s="1278">
        <f t="shared" si="0"/>
        <v>52</v>
      </c>
      <c r="M16" s="1260" t="s">
        <v>1106</v>
      </c>
    </row>
    <row r="17" spans="1:15" ht="15.6" x14ac:dyDescent="0.3">
      <c r="A17" s="12" t="s">
        <v>17</v>
      </c>
      <c r="B17" s="22" t="s">
        <v>122</v>
      </c>
      <c r="C17" s="12" t="s">
        <v>29</v>
      </c>
      <c r="D17" s="12">
        <v>75</v>
      </c>
      <c r="E17" s="12">
        <v>25</v>
      </c>
      <c r="F17" s="12">
        <v>50</v>
      </c>
      <c r="G17" s="12">
        <v>30</v>
      </c>
      <c r="H17" s="12">
        <v>20</v>
      </c>
      <c r="I17" s="12"/>
      <c r="J17" s="1298">
        <v>50</v>
      </c>
      <c r="K17" s="25"/>
      <c r="L17" s="1278">
        <f t="shared" si="0"/>
        <v>50</v>
      </c>
      <c r="M17" s="293" t="s">
        <v>1133</v>
      </c>
    </row>
    <row r="18" spans="1:15" ht="15.6" x14ac:dyDescent="0.3">
      <c r="A18" s="12" t="s">
        <v>123</v>
      </c>
      <c r="B18" s="22" t="s">
        <v>124</v>
      </c>
      <c r="C18" s="12" t="s">
        <v>29</v>
      </c>
      <c r="D18" s="12">
        <v>102</v>
      </c>
      <c r="E18" s="12">
        <v>34</v>
      </c>
      <c r="F18" s="12">
        <v>68</v>
      </c>
      <c r="G18" s="12">
        <v>20</v>
      </c>
      <c r="H18" s="12">
        <v>48</v>
      </c>
      <c r="I18" s="12"/>
      <c r="J18" s="1303">
        <v>68</v>
      </c>
      <c r="K18" s="12">
        <v>0</v>
      </c>
      <c r="L18" s="1278">
        <f t="shared" si="0"/>
        <v>68</v>
      </c>
      <c r="M18" s="293" t="s">
        <v>1141</v>
      </c>
    </row>
    <row r="19" spans="1:15" ht="31.2" x14ac:dyDescent="0.3">
      <c r="A19" s="12" t="s">
        <v>18</v>
      </c>
      <c r="B19" s="22" t="s">
        <v>125</v>
      </c>
      <c r="C19" s="12" t="s">
        <v>29</v>
      </c>
      <c r="D19" s="12">
        <v>51</v>
      </c>
      <c r="E19" s="12">
        <v>17</v>
      </c>
      <c r="F19" s="12">
        <v>34</v>
      </c>
      <c r="G19" s="12">
        <v>24</v>
      </c>
      <c r="H19" s="12">
        <v>10</v>
      </c>
      <c r="I19" s="18"/>
      <c r="J19" s="12"/>
      <c r="K19" s="25">
        <v>34</v>
      </c>
      <c r="L19" s="1278">
        <f t="shared" si="0"/>
        <v>34</v>
      </c>
      <c r="M19" s="1248" t="s">
        <v>1084</v>
      </c>
    </row>
    <row r="20" spans="1:15" ht="15.6" x14ac:dyDescent="0.3">
      <c r="A20" s="18" t="s">
        <v>26</v>
      </c>
      <c r="B20" s="23" t="s">
        <v>27</v>
      </c>
      <c r="C20" s="17"/>
      <c r="D20" s="18"/>
      <c r="E20" s="18"/>
      <c r="F20" s="18"/>
      <c r="G20" s="18"/>
      <c r="H20" s="18"/>
      <c r="I20" s="18"/>
      <c r="J20" s="18">
        <f>J21+J27</f>
        <v>284</v>
      </c>
      <c r="K20" s="18">
        <f>K21+K27</f>
        <v>58</v>
      </c>
      <c r="L20" s="1277">
        <f t="shared" si="0"/>
        <v>342</v>
      </c>
      <c r="M20" s="293"/>
    </row>
    <row r="21" spans="1:15" ht="32.4" x14ac:dyDescent="0.3">
      <c r="A21" s="26" t="s">
        <v>30</v>
      </c>
      <c r="B21" s="27" t="s">
        <v>126</v>
      </c>
      <c r="C21" s="4" t="s">
        <v>127</v>
      </c>
      <c r="D21" s="29">
        <f>D22+D23</f>
        <v>300</v>
      </c>
      <c r="E21" s="29">
        <f t="shared" ref="E21:H21" si="2">E22+E23</f>
        <v>100</v>
      </c>
      <c r="F21" s="29">
        <f t="shared" si="2"/>
        <v>200</v>
      </c>
      <c r="G21" s="29">
        <f t="shared" si="2"/>
        <v>120</v>
      </c>
      <c r="H21" s="29">
        <f t="shared" si="2"/>
        <v>80</v>
      </c>
      <c r="I21" s="17"/>
      <c r="J21" s="18">
        <f t="shared" ref="J21:K21" si="3">SUM(J22:J23)</f>
        <v>200</v>
      </c>
      <c r="K21" s="17">
        <f t="shared" si="3"/>
        <v>0</v>
      </c>
      <c r="L21" s="1277">
        <f t="shared" si="0"/>
        <v>200</v>
      </c>
      <c r="M21" s="293"/>
    </row>
    <row r="22" spans="1:15" ht="31.2" x14ac:dyDescent="0.3">
      <c r="A22" s="14" t="s">
        <v>31</v>
      </c>
      <c r="B22" s="22" t="s">
        <v>128</v>
      </c>
      <c r="C22" s="12" t="s">
        <v>475</v>
      </c>
      <c r="D22" s="19">
        <f>F22+E22</f>
        <v>237</v>
      </c>
      <c r="E22" s="19">
        <f>F22/2</f>
        <v>79</v>
      </c>
      <c r="F22" s="19">
        <v>158</v>
      </c>
      <c r="G22" s="19">
        <v>98</v>
      </c>
      <c r="H22" s="19">
        <v>60</v>
      </c>
      <c r="I22" s="12"/>
      <c r="J22" s="1300">
        <v>158</v>
      </c>
      <c r="K22" s="12"/>
      <c r="L22" s="1278">
        <f t="shared" si="0"/>
        <v>158</v>
      </c>
      <c r="M22" s="1248" t="s">
        <v>1119</v>
      </c>
      <c r="O22" s="339"/>
    </row>
    <row r="23" spans="1:15" ht="15.6" x14ac:dyDescent="0.3">
      <c r="A23" s="14" t="s">
        <v>129</v>
      </c>
      <c r="B23" s="22" t="s">
        <v>130</v>
      </c>
      <c r="C23" s="12"/>
      <c r="D23" s="19">
        <v>63</v>
      </c>
      <c r="E23" s="19">
        <v>21</v>
      </c>
      <c r="F23" s="19">
        <v>42</v>
      </c>
      <c r="G23" s="19">
        <v>22</v>
      </c>
      <c r="H23" s="19">
        <v>20</v>
      </c>
      <c r="I23" s="19"/>
      <c r="J23" s="1303">
        <v>42</v>
      </c>
      <c r="K23" s="17"/>
      <c r="L23" s="1278">
        <f t="shared" si="0"/>
        <v>42</v>
      </c>
      <c r="M23" s="1248" t="s">
        <v>1119</v>
      </c>
    </row>
    <row r="24" spans="1:15" ht="15.6" x14ac:dyDescent="0.3">
      <c r="A24" s="12" t="s">
        <v>131</v>
      </c>
      <c r="B24" s="22" t="s">
        <v>43</v>
      </c>
      <c r="C24" s="12" t="s">
        <v>132</v>
      </c>
      <c r="D24" s="19"/>
      <c r="E24" s="19"/>
      <c r="F24" s="19">
        <v>72</v>
      </c>
      <c r="G24" s="19"/>
      <c r="H24" s="19"/>
      <c r="I24" s="19"/>
      <c r="J24" s="5"/>
      <c r="K24" s="28">
        <v>36</v>
      </c>
      <c r="L24" s="1278"/>
      <c r="M24" s="1248" t="s">
        <v>1119</v>
      </c>
    </row>
    <row r="25" spans="1:15" ht="31.2" x14ac:dyDescent="0.3">
      <c r="A25" s="12" t="s">
        <v>32</v>
      </c>
      <c r="B25" s="22" t="s">
        <v>28</v>
      </c>
      <c r="C25" s="12" t="s">
        <v>132</v>
      </c>
      <c r="D25" s="19"/>
      <c r="E25" s="19"/>
      <c r="F25" s="19">
        <v>36</v>
      </c>
      <c r="G25" s="19"/>
      <c r="H25" s="19"/>
      <c r="I25" s="19"/>
      <c r="J25" s="5"/>
      <c r="K25" s="28">
        <v>72</v>
      </c>
      <c r="L25" s="1277"/>
      <c r="M25" s="293"/>
    </row>
    <row r="26" spans="1:15" ht="15.6" x14ac:dyDescent="0.3">
      <c r="A26" s="341" t="s">
        <v>263</v>
      </c>
      <c r="B26" s="22" t="s">
        <v>75</v>
      </c>
      <c r="C26" s="341" t="s">
        <v>272</v>
      </c>
      <c r="D26" s="19"/>
      <c r="E26" s="19"/>
      <c r="F26" s="19"/>
      <c r="G26" s="19"/>
      <c r="H26" s="19"/>
      <c r="I26" s="19"/>
      <c r="J26" s="28"/>
      <c r="K26" s="17"/>
      <c r="L26" s="1277">
        <f t="shared" si="0"/>
        <v>0</v>
      </c>
      <c r="M26" s="1248" t="s">
        <v>1119</v>
      </c>
    </row>
    <row r="27" spans="1:15" ht="32.4" x14ac:dyDescent="0.3">
      <c r="A27" s="26" t="s">
        <v>33</v>
      </c>
      <c r="B27" s="27" t="s">
        <v>133</v>
      </c>
      <c r="C27" s="4" t="s">
        <v>134</v>
      </c>
      <c r="D27" s="26">
        <f>D28+D29</f>
        <v>213</v>
      </c>
      <c r="E27" s="26">
        <f>E28+E29</f>
        <v>71</v>
      </c>
      <c r="F27" s="26">
        <f t="shared" ref="F27:H27" si="4">F28+F29</f>
        <v>142</v>
      </c>
      <c r="G27" s="26">
        <f t="shared" si="4"/>
        <v>100</v>
      </c>
      <c r="H27" s="26">
        <f t="shared" si="4"/>
        <v>42</v>
      </c>
      <c r="I27" s="26"/>
      <c r="J27" s="18">
        <f t="shared" ref="J27:K27" si="5">SUM(J28:J29)</f>
        <v>84</v>
      </c>
      <c r="K27" s="18">
        <f t="shared" si="5"/>
        <v>58</v>
      </c>
      <c r="L27" s="1277">
        <f t="shared" si="0"/>
        <v>142</v>
      </c>
      <c r="M27" s="293"/>
    </row>
    <row r="28" spans="1:15" ht="31.2" x14ac:dyDescent="0.3">
      <c r="A28" s="14" t="s">
        <v>34</v>
      </c>
      <c r="B28" s="22" t="s">
        <v>39</v>
      </c>
      <c r="C28" s="12" t="s">
        <v>160</v>
      </c>
      <c r="D28" s="12">
        <v>120</v>
      </c>
      <c r="E28" s="12">
        <v>40</v>
      </c>
      <c r="F28" s="12">
        <v>80</v>
      </c>
      <c r="G28" s="12">
        <v>58</v>
      </c>
      <c r="H28" s="12">
        <v>22</v>
      </c>
      <c r="I28" s="12"/>
      <c r="J28" s="1303">
        <v>32</v>
      </c>
      <c r="K28" s="12">
        <v>48</v>
      </c>
      <c r="L28" s="1278">
        <f t="shared" si="0"/>
        <v>80</v>
      </c>
      <c r="M28" s="293" t="s">
        <v>1163</v>
      </c>
    </row>
    <row r="29" spans="1:15" ht="15.6" x14ac:dyDescent="0.3">
      <c r="A29" s="14" t="s">
        <v>135</v>
      </c>
      <c r="B29" s="22" t="s">
        <v>41</v>
      </c>
      <c r="C29" s="12"/>
      <c r="D29" s="12">
        <v>93</v>
      </c>
      <c r="E29" s="12">
        <v>31</v>
      </c>
      <c r="F29" s="12">
        <v>62</v>
      </c>
      <c r="G29" s="12">
        <v>42</v>
      </c>
      <c r="H29" s="12">
        <v>20</v>
      </c>
      <c r="I29" s="12"/>
      <c r="J29" s="1303">
        <v>52</v>
      </c>
      <c r="K29" s="12">
        <v>10</v>
      </c>
      <c r="L29" s="1278">
        <f t="shared" si="0"/>
        <v>62</v>
      </c>
      <c r="M29" s="1260" t="s">
        <v>1103</v>
      </c>
    </row>
    <row r="30" spans="1:15" ht="31.2" x14ac:dyDescent="0.3">
      <c r="A30" s="12" t="s">
        <v>35</v>
      </c>
      <c r="B30" s="35" t="s">
        <v>28</v>
      </c>
      <c r="C30" s="18" t="s">
        <v>29</v>
      </c>
      <c r="D30" s="18"/>
      <c r="E30" s="18"/>
      <c r="F30" s="12">
        <v>36</v>
      </c>
      <c r="G30" s="12"/>
      <c r="H30" s="12"/>
      <c r="I30" s="12"/>
      <c r="J30" s="28"/>
      <c r="K30" s="28">
        <v>36</v>
      </c>
      <c r="L30" s="1279"/>
      <c r="M30" s="293"/>
    </row>
    <row r="31" spans="1:15" ht="15.6" x14ac:dyDescent="0.3">
      <c r="A31" s="362" t="s">
        <v>263</v>
      </c>
      <c r="B31" s="22" t="s">
        <v>75</v>
      </c>
      <c r="C31" s="337" t="s">
        <v>272</v>
      </c>
      <c r="D31" s="337"/>
      <c r="E31" s="337"/>
      <c r="F31" s="364"/>
      <c r="G31" s="364"/>
      <c r="H31" s="364"/>
      <c r="I31" s="364"/>
      <c r="J31" s="338"/>
      <c r="K31" s="338"/>
      <c r="L31" s="338"/>
      <c r="M31" s="293"/>
    </row>
    <row r="32" spans="1:15" ht="28.2" x14ac:dyDescent="0.3">
      <c r="A32" s="30"/>
      <c r="B32" s="31" t="s">
        <v>137</v>
      </c>
      <c r="C32" s="32" t="s">
        <v>138</v>
      </c>
      <c r="D32" s="33"/>
      <c r="E32" s="33"/>
      <c r="F32" s="33"/>
      <c r="G32" s="33"/>
      <c r="H32" s="33"/>
      <c r="I32" s="33"/>
      <c r="J32" s="33">
        <f>J6+J10</f>
        <v>594</v>
      </c>
      <c r="K32" s="33">
        <f>K6+K10</f>
        <v>324</v>
      </c>
      <c r="L32" s="33"/>
      <c r="M32" s="5"/>
    </row>
    <row r="33" spans="1:13" ht="15.6" x14ac:dyDescent="0.3">
      <c r="A33" s="19" t="s">
        <v>139</v>
      </c>
      <c r="B33" s="34" t="s">
        <v>140</v>
      </c>
      <c r="C33" s="22"/>
      <c r="D33" s="17"/>
      <c r="E33" s="17"/>
      <c r="F33" s="17"/>
      <c r="G33" s="17"/>
      <c r="H33" s="17"/>
      <c r="I33" s="17"/>
      <c r="J33" s="19"/>
      <c r="K33" s="19" t="s">
        <v>141</v>
      </c>
      <c r="L33" s="19"/>
      <c r="M33" s="5"/>
    </row>
    <row r="34" spans="1:13" x14ac:dyDescent="0.3">
      <c r="J34">
        <f>SUM(J7:J9,J12:J19,J22:J23,J28:J29)</f>
        <v>594</v>
      </c>
      <c r="K34">
        <f>SUM(K7:K9,K12:K19,K22:K23,K28:K29)</f>
        <v>324</v>
      </c>
    </row>
    <row r="36" spans="1:13" x14ac:dyDescent="0.3">
      <c r="K36">
        <f>J34+K34</f>
        <v>918</v>
      </c>
    </row>
  </sheetData>
  <mergeCells count="16">
    <mergeCell ref="A1:A5"/>
    <mergeCell ref="B1:B5"/>
    <mergeCell ref="C1:C5"/>
    <mergeCell ref="D1:I1"/>
    <mergeCell ref="D2:D5"/>
    <mergeCell ref="E2:E5"/>
    <mergeCell ref="F2:I2"/>
    <mergeCell ref="M1:M5"/>
    <mergeCell ref="J1:K1"/>
    <mergeCell ref="J2:K2"/>
    <mergeCell ref="F3:F5"/>
    <mergeCell ref="G3:I3"/>
    <mergeCell ref="G4:G5"/>
    <mergeCell ref="H4:H5"/>
    <mergeCell ref="I4:I5"/>
    <mergeCell ref="L1:L5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J99"/>
  <sheetViews>
    <sheetView topLeftCell="A14" workbookViewId="0">
      <selection activeCell="AI52" sqref="AI52"/>
    </sheetView>
  </sheetViews>
  <sheetFormatPr defaultColWidth="9.109375" defaultRowHeight="13.8" x14ac:dyDescent="0.3"/>
  <cols>
    <col min="1" max="1" width="9.88671875" style="1091" customWidth="1"/>
    <col min="2" max="2" width="30.109375" style="1091" customWidth="1"/>
    <col min="3" max="4" width="4.33203125" style="1091" hidden="1" customWidth="1"/>
    <col min="5" max="5" width="3.44140625" style="1094" customWidth="1"/>
    <col min="6" max="6" width="3.6640625" style="1094" customWidth="1"/>
    <col min="7" max="7" width="3.44140625" style="1094" hidden="1" customWidth="1"/>
    <col min="8" max="8" width="3.6640625" style="1094" hidden="1" customWidth="1"/>
    <col min="9" max="9" width="5.88671875" style="1091" customWidth="1"/>
    <col min="10" max="10" width="5" style="1091" customWidth="1"/>
    <col min="11" max="12" width="5.33203125" style="1091" customWidth="1"/>
    <col min="13" max="13" width="7" style="1091" customWidth="1"/>
    <col min="14" max="14" width="5.33203125" style="1091" customWidth="1"/>
    <col min="15" max="15" width="3.88671875" style="1091" customWidth="1"/>
    <col min="16" max="16" width="3.6640625" style="1091" customWidth="1"/>
    <col min="17" max="17" width="4" style="1091" customWidth="1"/>
    <col min="18" max="18" width="3.44140625" style="1091" customWidth="1"/>
    <col min="19" max="19" width="3.44140625" style="1091" hidden="1" customWidth="1"/>
    <col min="20" max="20" width="4.44140625" style="1091" hidden="1" customWidth="1"/>
    <col min="21" max="21" width="3.44140625" style="1091" hidden="1" customWidth="1"/>
    <col min="22" max="22" width="5.5546875" style="1091" hidden="1" customWidth="1"/>
    <col min="23" max="23" width="5" style="1091" customWidth="1"/>
    <col min="24" max="24" width="4.88671875" style="1091" customWidth="1"/>
    <col min="25" max="25" width="5.88671875" style="1091" customWidth="1"/>
    <col min="26" max="26" width="5.33203125" style="1091" customWidth="1"/>
    <col min="27" max="27" width="5.109375" style="1091" hidden="1" customWidth="1"/>
    <col min="28" max="29" width="4.6640625" style="1091" hidden="1" customWidth="1"/>
    <col min="30" max="30" width="5" style="1091" hidden="1" customWidth="1"/>
    <col min="31" max="33" width="0" style="1091" hidden="1" customWidth="1"/>
    <col min="34" max="34" width="9.109375" style="1091"/>
    <col min="35" max="35" width="24.88671875" style="1091" customWidth="1"/>
    <col min="36" max="16384" width="9.109375" style="1091"/>
  </cols>
  <sheetData>
    <row r="1" spans="1:35" ht="18" hidden="1" x14ac:dyDescent="0.3">
      <c r="A1" s="1466" t="s">
        <v>645</v>
      </c>
      <c r="B1" s="1466"/>
      <c r="C1" s="1466"/>
      <c r="D1" s="1466"/>
      <c r="E1" s="1466"/>
      <c r="F1" s="1466"/>
      <c r="G1" s="1466"/>
      <c r="H1" s="1466"/>
      <c r="I1" s="1466"/>
      <c r="J1" s="1466"/>
      <c r="K1" s="1466"/>
      <c r="L1" s="1466"/>
      <c r="M1" s="1466"/>
      <c r="N1" s="1466"/>
      <c r="O1" s="1466"/>
      <c r="P1" s="1466"/>
      <c r="Q1" s="1466"/>
      <c r="R1" s="1466"/>
      <c r="S1" s="1466"/>
      <c r="T1" s="1466"/>
      <c r="U1" s="1466"/>
      <c r="V1" s="1466"/>
      <c r="W1" s="1466"/>
      <c r="X1" s="1466"/>
      <c r="Y1" s="548"/>
      <c r="Z1" s="548"/>
      <c r="AA1" s="548"/>
      <c r="AB1" s="548"/>
      <c r="AC1" s="548"/>
      <c r="AD1" s="548"/>
    </row>
    <row r="2" spans="1:35" ht="18" hidden="1" x14ac:dyDescent="0.3">
      <c r="A2" s="1466" t="s">
        <v>646</v>
      </c>
      <c r="B2" s="1466"/>
      <c r="C2" s="1466"/>
      <c r="D2" s="1466"/>
      <c r="E2" s="1466"/>
      <c r="F2" s="1466"/>
      <c r="G2" s="1466"/>
      <c r="H2" s="1466"/>
      <c r="I2" s="1466"/>
      <c r="J2" s="1466"/>
      <c r="K2" s="1466"/>
      <c r="L2" s="1466"/>
      <c r="M2" s="1466"/>
      <c r="N2" s="1466"/>
      <c r="O2" s="1466"/>
      <c r="P2" s="1466"/>
      <c r="Q2" s="1466"/>
      <c r="R2" s="1466"/>
      <c r="S2" s="1466"/>
      <c r="T2" s="1466"/>
      <c r="U2" s="1466"/>
      <c r="V2" s="1466"/>
      <c r="W2" s="1466"/>
      <c r="X2" s="1466"/>
      <c r="Y2" s="548"/>
      <c r="Z2" s="548"/>
      <c r="AA2" s="548"/>
      <c r="AB2" s="548"/>
      <c r="AC2" s="548"/>
      <c r="AD2" s="548"/>
    </row>
    <row r="3" spans="1:35" ht="18" hidden="1" x14ac:dyDescent="0.3">
      <c r="A3" s="1466" t="s">
        <v>647</v>
      </c>
      <c r="B3" s="1466"/>
      <c r="C3" s="1466"/>
      <c r="D3" s="1466"/>
      <c r="E3" s="1466"/>
      <c r="F3" s="1466"/>
      <c r="G3" s="1466"/>
      <c r="H3" s="1466"/>
      <c r="I3" s="1466"/>
      <c r="J3" s="1466"/>
      <c r="K3" s="1466"/>
      <c r="L3" s="1466"/>
      <c r="M3" s="1466"/>
      <c r="N3" s="1466"/>
      <c r="O3" s="1466"/>
      <c r="P3" s="1466"/>
      <c r="Q3" s="1466"/>
      <c r="R3" s="1466"/>
      <c r="S3" s="1466"/>
      <c r="T3" s="1466"/>
      <c r="U3" s="1466"/>
      <c r="V3" s="1466"/>
      <c r="W3" s="1466"/>
      <c r="X3" s="1466"/>
      <c r="Y3" s="548"/>
      <c r="Z3" s="548"/>
      <c r="AA3" s="548"/>
      <c r="AB3" s="548"/>
      <c r="AC3" s="548"/>
      <c r="AD3" s="548"/>
    </row>
    <row r="4" spans="1:35" hidden="1" x14ac:dyDescent="0.3">
      <c r="E4" s="1091"/>
      <c r="F4" s="1091"/>
      <c r="G4" s="1091"/>
      <c r="H4" s="1091"/>
    </row>
    <row r="5" spans="1:35" hidden="1" x14ac:dyDescent="0.3">
      <c r="A5" s="1454" t="s">
        <v>648</v>
      </c>
      <c r="B5" s="1454"/>
      <c r="C5" s="1454"/>
      <c r="D5" s="1454"/>
      <c r="E5" s="1454"/>
      <c r="F5" s="1454"/>
      <c r="G5" s="1454"/>
      <c r="H5" s="1454"/>
      <c r="I5" s="1454"/>
      <c r="J5" s="1454"/>
      <c r="K5" s="1454"/>
      <c r="L5" s="1454"/>
      <c r="M5" s="1454"/>
      <c r="N5" s="1454"/>
      <c r="O5" s="1454"/>
      <c r="P5" s="1454"/>
      <c r="Q5" s="1454"/>
      <c r="R5" s="1454"/>
      <c r="S5" s="1454"/>
      <c r="T5" s="1454"/>
      <c r="U5" s="1454"/>
      <c r="V5" s="1454"/>
      <c r="W5" s="1454"/>
      <c r="X5" s="1454"/>
      <c r="Y5" s="1467" t="s">
        <v>649</v>
      </c>
      <c r="Z5" s="1467"/>
      <c r="AA5" s="1467"/>
      <c r="AB5" s="1467"/>
      <c r="AC5" s="1467"/>
    </row>
    <row r="6" spans="1:35" hidden="1" x14ac:dyDescent="0.3">
      <c r="B6" s="1454" t="s">
        <v>1031</v>
      </c>
      <c r="C6" s="1454"/>
      <c r="D6" s="1454"/>
      <c r="E6" s="1454"/>
      <c r="F6" s="1454"/>
      <c r="G6" s="1454"/>
      <c r="H6" s="1454"/>
      <c r="I6" s="1454"/>
      <c r="J6" s="1454"/>
      <c r="K6" s="1454"/>
      <c r="L6" s="1454"/>
      <c r="M6" s="1454"/>
      <c r="N6" s="1454"/>
      <c r="O6" s="1454"/>
      <c r="P6" s="1454"/>
      <c r="Q6" s="1454"/>
      <c r="R6" s="1454"/>
      <c r="S6" s="1454"/>
      <c r="T6" s="1454"/>
      <c r="U6" s="1454"/>
      <c r="V6" s="1454"/>
      <c r="W6" s="1454"/>
      <c r="X6" s="1454"/>
      <c r="Y6" s="1465" t="s">
        <v>651</v>
      </c>
      <c r="Z6" s="1465"/>
      <c r="AA6" s="1465"/>
      <c r="AB6" s="1465"/>
      <c r="AC6" s="1465"/>
      <c r="AD6" s="1465"/>
    </row>
    <row r="7" spans="1:35" hidden="1" x14ac:dyDescent="0.3">
      <c r="B7" s="1454" t="s">
        <v>1032</v>
      </c>
      <c r="C7" s="1454"/>
      <c r="D7" s="1454"/>
      <c r="E7" s="1454"/>
      <c r="F7" s="1454"/>
      <c r="G7" s="1454"/>
      <c r="H7" s="1454"/>
      <c r="I7" s="1454"/>
      <c r="J7" s="1454"/>
      <c r="K7" s="1454"/>
      <c r="L7" s="1454"/>
      <c r="M7" s="1454"/>
      <c r="N7" s="1454"/>
      <c r="O7" s="1454"/>
      <c r="P7" s="1454"/>
      <c r="Q7" s="1454"/>
      <c r="R7" s="1454"/>
      <c r="S7" s="1454"/>
      <c r="T7" s="1454"/>
      <c r="U7" s="1454"/>
      <c r="V7" s="1454"/>
      <c r="W7" s="1454"/>
      <c r="X7" s="1454"/>
      <c r="Y7" s="1455" t="s">
        <v>653</v>
      </c>
      <c r="Z7" s="1455"/>
      <c r="AA7" s="1455"/>
      <c r="AB7" s="1455"/>
      <c r="AC7" s="1455"/>
      <c r="AD7" s="1455"/>
    </row>
    <row r="8" spans="1:35" hidden="1" x14ac:dyDescent="0.3">
      <c r="B8" s="1454" t="s">
        <v>1033</v>
      </c>
      <c r="C8" s="1454"/>
      <c r="D8" s="1454"/>
      <c r="E8" s="1454"/>
      <c r="F8" s="1454"/>
      <c r="G8" s="1454"/>
      <c r="H8" s="1454"/>
      <c r="I8" s="1454"/>
      <c r="J8" s="1454"/>
      <c r="K8" s="1454"/>
      <c r="L8" s="1454"/>
      <c r="M8" s="1454"/>
      <c r="N8" s="1454"/>
      <c r="O8" s="1454"/>
      <c r="P8" s="1454"/>
      <c r="Q8" s="1454"/>
      <c r="R8" s="1454"/>
      <c r="S8" s="1454"/>
      <c r="T8" s="1454"/>
      <c r="U8" s="1454"/>
      <c r="V8" s="1454"/>
      <c r="W8" s="1454"/>
      <c r="X8" s="1454"/>
      <c r="Y8" s="1456" t="s">
        <v>655</v>
      </c>
      <c r="Z8" s="1456"/>
      <c r="AA8" s="1456"/>
      <c r="AB8" s="1456"/>
      <c r="AC8" s="1456"/>
      <c r="AD8" s="1456"/>
    </row>
    <row r="9" spans="1:35" hidden="1" x14ac:dyDescent="0.3">
      <c r="B9" s="1454" t="s">
        <v>1034</v>
      </c>
      <c r="C9" s="1454"/>
      <c r="D9" s="1454"/>
      <c r="E9" s="1454"/>
      <c r="F9" s="1454"/>
      <c r="G9" s="1454"/>
      <c r="H9" s="1454"/>
      <c r="I9" s="1454"/>
      <c r="J9" s="1454"/>
      <c r="K9" s="1454"/>
      <c r="L9" s="1454"/>
      <c r="M9" s="1454"/>
      <c r="N9" s="1454"/>
      <c r="O9" s="1454"/>
      <c r="P9" s="1454"/>
      <c r="Q9" s="1454"/>
      <c r="R9" s="1454"/>
      <c r="S9" s="1454"/>
      <c r="T9" s="1454"/>
      <c r="U9" s="1454"/>
      <c r="V9" s="1454"/>
      <c r="W9" s="1454"/>
      <c r="X9" s="1454"/>
      <c r="Y9" s="1454"/>
      <c r="Z9" s="1092"/>
      <c r="AA9" s="1092"/>
      <c r="AB9" s="1092"/>
      <c r="AC9" s="1092"/>
      <c r="AD9" s="1092"/>
    </row>
    <row r="10" spans="1:35" hidden="1" x14ac:dyDescent="0.3">
      <c r="Z10" s="1092"/>
      <c r="AA10" s="1092"/>
      <c r="AB10" s="1092"/>
      <c r="AC10" s="1092"/>
      <c r="AD10" s="1092"/>
    </row>
    <row r="11" spans="1:35" ht="43.5" customHeight="1" x14ac:dyDescent="0.3">
      <c r="A11" s="1457" t="s">
        <v>45</v>
      </c>
      <c r="B11" s="1457" t="s">
        <v>173</v>
      </c>
      <c r="C11" s="1458" t="s">
        <v>174</v>
      </c>
      <c r="D11" s="1459"/>
      <c r="E11" s="1459"/>
      <c r="F11" s="1459"/>
      <c r="G11" s="1459"/>
      <c r="H11" s="1460"/>
      <c r="I11" s="1464" t="s">
        <v>175</v>
      </c>
      <c r="J11" s="1449"/>
      <c r="K11" s="1449"/>
      <c r="L11" s="1449"/>
      <c r="M11" s="1449"/>
      <c r="N11" s="1449"/>
      <c r="O11" s="1449"/>
      <c r="P11" s="1449"/>
      <c r="Q11" s="1449"/>
      <c r="R11" s="1449"/>
      <c r="S11" s="1366" t="s">
        <v>176</v>
      </c>
      <c r="T11" s="1366"/>
      <c r="U11" s="1366"/>
      <c r="V11" s="1366"/>
      <c r="W11" s="1366"/>
      <c r="X11" s="1366"/>
      <c r="Y11" s="1366"/>
      <c r="Z11" s="1366"/>
      <c r="AA11" s="1366"/>
      <c r="AB11" s="1366"/>
      <c r="AC11" s="1366"/>
      <c r="AD11" s="1366"/>
      <c r="AH11" s="1424" t="s">
        <v>676</v>
      </c>
      <c r="AI11" s="1345" t="s">
        <v>55</v>
      </c>
    </row>
    <row r="12" spans="1:35" x14ac:dyDescent="0.3">
      <c r="A12" s="1443"/>
      <c r="B12" s="1443"/>
      <c r="C12" s="1461"/>
      <c r="D12" s="1462"/>
      <c r="E12" s="1462"/>
      <c r="F12" s="1462"/>
      <c r="G12" s="1462"/>
      <c r="H12" s="1463"/>
      <c r="I12" s="1442" t="s">
        <v>98</v>
      </c>
      <c r="J12" s="1445" t="s">
        <v>177</v>
      </c>
      <c r="K12" s="1446" t="s">
        <v>178</v>
      </c>
      <c r="L12" s="1464" t="s">
        <v>179</v>
      </c>
      <c r="M12" s="1449"/>
      <c r="N12" s="1449"/>
      <c r="O12" s="1449"/>
      <c r="P12" s="1449"/>
      <c r="Q12" s="1449"/>
      <c r="R12" s="1451" t="s">
        <v>180</v>
      </c>
      <c r="S12" s="1372" t="s">
        <v>181</v>
      </c>
      <c r="T12" s="1372"/>
      <c r="U12" s="1372"/>
      <c r="V12" s="1372"/>
      <c r="W12" s="1372" t="s">
        <v>509</v>
      </c>
      <c r="X12" s="1389"/>
      <c r="Y12" s="1389"/>
      <c r="Z12" s="1389"/>
      <c r="AA12" s="1372" t="s">
        <v>276</v>
      </c>
      <c r="AB12" s="1389"/>
      <c r="AC12" s="1389"/>
      <c r="AD12" s="1389"/>
      <c r="AH12" s="1425"/>
      <c r="AI12" s="1345"/>
    </row>
    <row r="13" spans="1:35" x14ac:dyDescent="0.3">
      <c r="A13" s="1443"/>
      <c r="B13" s="1443"/>
      <c r="C13" s="1461"/>
      <c r="D13" s="1462"/>
      <c r="E13" s="1462"/>
      <c r="F13" s="1462"/>
      <c r="G13" s="1462"/>
      <c r="H13" s="1463"/>
      <c r="I13" s="1443"/>
      <c r="J13" s="1443"/>
      <c r="K13" s="1447"/>
      <c r="L13" s="1448" t="s">
        <v>182</v>
      </c>
      <c r="M13" s="1449"/>
      <c r="N13" s="1449"/>
      <c r="O13" s="1450"/>
      <c r="P13" s="1445" t="s">
        <v>183</v>
      </c>
      <c r="Q13" s="1451" t="s">
        <v>370</v>
      </c>
      <c r="R13" s="1452"/>
      <c r="S13" s="1366" t="s">
        <v>184</v>
      </c>
      <c r="T13" s="1366"/>
      <c r="U13" s="1366" t="s">
        <v>185</v>
      </c>
      <c r="V13" s="1366"/>
      <c r="W13" s="1366" t="s">
        <v>164</v>
      </c>
      <c r="X13" s="1393"/>
      <c r="Y13" s="1366" t="s">
        <v>165</v>
      </c>
      <c r="Z13" s="1393"/>
      <c r="AA13" s="1366" t="s">
        <v>277</v>
      </c>
      <c r="AB13" s="1393"/>
      <c r="AC13" s="1366" t="s">
        <v>278</v>
      </c>
      <c r="AD13" s="1393"/>
      <c r="AH13" s="1425"/>
      <c r="AI13" s="1345"/>
    </row>
    <row r="14" spans="1:35" ht="36.75" customHeight="1" x14ac:dyDescent="0.3">
      <c r="A14" s="1443"/>
      <c r="B14" s="1443"/>
      <c r="C14" s="1461"/>
      <c r="D14" s="1462"/>
      <c r="E14" s="1462"/>
      <c r="F14" s="1462"/>
      <c r="G14" s="1462"/>
      <c r="H14" s="1463"/>
      <c r="I14" s="1443"/>
      <c r="J14" s="1443"/>
      <c r="K14" s="1447"/>
      <c r="L14" s="1445" t="s">
        <v>186</v>
      </c>
      <c r="M14" s="1448" t="s">
        <v>187</v>
      </c>
      <c r="N14" s="1449"/>
      <c r="O14" s="1450"/>
      <c r="P14" s="1443"/>
      <c r="Q14" s="1452"/>
      <c r="R14" s="1452"/>
      <c r="S14" s="1372" t="s">
        <v>672</v>
      </c>
      <c r="T14" s="1372"/>
      <c r="U14" s="1372" t="s">
        <v>1035</v>
      </c>
      <c r="V14" s="1372"/>
      <c r="W14" s="1372" t="s">
        <v>1036</v>
      </c>
      <c r="X14" s="1372"/>
      <c r="Y14" s="1372" t="s">
        <v>1037</v>
      </c>
      <c r="Z14" s="1372"/>
      <c r="AA14" s="1372" t="s">
        <v>1038</v>
      </c>
      <c r="AB14" s="1393"/>
      <c r="AC14" s="1372" t="s">
        <v>1039</v>
      </c>
      <c r="AD14" s="1393"/>
      <c r="AH14" s="1425"/>
      <c r="AI14" s="1345"/>
    </row>
    <row r="15" spans="1:35" x14ac:dyDescent="0.3">
      <c r="A15" s="1443"/>
      <c r="B15" s="1443"/>
      <c r="C15" s="1461"/>
      <c r="D15" s="1462"/>
      <c r="E15" s="1462"/>
      <c r="F15" s="1462"/>
      <c r="G15" s="1462"/>
      <c r="H15" s="1463"/>
      <c r="I15" s="1443"/>
      <c r="J15" s="1443"/>
      <c r="K15" s="1447"/>
      <c r="L15" s="1443"/>
      <c r="M15" s="1445" t="s">
        <v>188</v>
      </c>
      <c r="N15" s="1445" t="s">
        <v>189</v>
      </c>
      <c r="O15" s="1445" t="s">
        <v>190</v>
      </c>
      <c r="P15" s="1443"/>
      <c r="Q15" s="1452"/>
      <c r="R15" s="1452"/>
      <c r="S15" s="1372" t="s">
        <v>674</v>
      </c>
      <c r="T15" s="1372"/>
      <c r="U15" s="1372" t="s">
        <v>675</v>
      </c>
      <c r="V15" s="1372"/>
      <c r="W15" s="1372" t="s">
        <v>567</v>
      </c>
      <c r="X15" s="1372"/>
      <c r="Y15" s="1372" t="s">
        <v>568</v>
      </c>
      <c r="Z15" s="1372"/>
      <c r="AA15" s="1372" t="s">
        <v>1040</v>
      </c>
      <c r="AB15" s="1372"/>
      <c r="AC15" s="1372" t="s">
        <v>1041</v>
      </c>
      <c r="AD15" s="1393"/>
      <c r="AH15" s="1425"/>
      <c r="AI15" s="1345"/>
    </row>
    <row r="16" spans="1:35" x14ac:dyDescent="0.3">
      <c r="A16" s="1443"/>
      <c r="B16" s="1443"/>
      <c r="C16" s="1439" t="s">
        <v>149</v>
      </c>
      <c r="D16" s="1440"/>
      <c r="E16" s="1440"/>
      <c r="F16" s="1440"/>
      <c r="G16" s="1440"/>
      <c r="H16" s="1441"/>
      <c r="I16" s="1443"/>
      <c r="J16" s="1443"/>
      <c r="K16" s="1447"/>
      <c r="L16" s="1443"/>
      <c r="M16" s="1443"/>
      <c r="N16" s="1443"/>
      <c r="O16" s="1443"/>
      <c r="P16" s="1443"/>
      <c r="Q16" s="1452"/>
      <c r="R16" s="1452"/>
      <c r="S16" s="1370" t="s">
        <v>192</v>
      </c>
      <c r="T16" s="1370"/>
      <c r="U16" s="1370" t="s">
        <v>192</v>
      </c>
      <c r="V16" s="1370"/>
      <c r="W16" s="1370" t="s">
        <v>192</v>
      </c>
      <c r="X16" s="1370"/>
      <c r="Y16" s="1370" t="s">
        <v>192</v>
      </c>
      <c r="Z16" s="1370"/>
      <c r="AA16" s="1370" t="s">
        <v>192</v>
      </c>
      <c r="AB16" s="1393"/>
      <c r="AC16" s="1370" t="s">
        <v>373</v>
      </c>
      <c r="AD16" s="1393"/>
      <c r="AH16" s="1425"/>
      <c r="AI16" s="1345"/>
    </row>
    <row r="17" spans="1:35" ht="24" x14ac:dyDescent="0.3">
      <c r="A17" s="1443"/>
      <c r="B17" s="1452"/>
      <c r="C17" s="1086">
        <v>1</v>
      </c>
      <c r="D17" s="1086">
        <v>2</v>
      </c>
      <c r="E17" s="1088">
        <v>3</v>
      </c>
      <c r="F17" s="453">
        <v>4</v>
      </c>
      <c r="G17" s="1087">
        <v>5</v>
      </c>
      <c r="H17" s="370">
        <v>6</v>
      </c>
      <c r="I17" s="1444"/>
      <c r="J17" s="1443"/>
      <c r="K17" s="1447"/>
      <c r="L17" s="1443"/>
      <c r="M17" s="1443"/>
      <c r="N17" s="1443"/>
      <c r="O17" s="1443"/>
      <c r="P17" s="1443"/>
      <c r="Q17" s="1452"/>
      <c r="R17" s="1453"/>
      <c r="S17" s="1081" t="s">
        <v>193</v>
      </c>
      <c r="T17" s="1081" t="s">
        <v>194</v>
      </c>
      <c r="U17" s="1081" t="s">
        <v>193</v>
      </c>
      <c r="V17" s="1081" t="s">
        <v>194</v>
      </c>
      <c r="W17" s="1081" t="s">
        <v>193</v>
      </c>
      <c r="X17" s="1081" t="s">
        <v>194</v>
      </c>
      <c r="Y17" s="1081" t="s">
        <v>193</v>
      </c>
      <c r="Z17" s="1081" t="s">
        <v>194</v>
      </c>
      <c r="AA17" s="1081" t="s">
        <v>193</v>
      </c>
      <c r="AB17" s="1081" t="s">
        <v>194</v>
      </c>
      <c r="AC17" s="1081" t="s">
        <v>193</v>
      </c>
      <c r="AD17" s="1081" t="s">
        <v>194</v>
      </c>
      <c r="AH17" s="1426"/>
      <c r="AI17" s="1345"/>
    </row>
    <row r="18" spans="1:35" hidden="1" x14ac:dyDescent="0.3">
      <c r="A18" s="1141" t="s">
        <v>374</v>
      </c>
      <c r="B18" s="1142" t="s">
        <v>375</v>
      </c>
      <c r="C18" s="1143"/>
      <c r="D18" s="1143"/>
      <c r="E18" s="599"/>
      <c r="F18" s="453"/>
      <c r="G18" s="1087"/>
      <c r="H18" s="370"/>
      <c r="I18" s="971">
        <f t="shared" ref="I18:R18" si="0">I19+I39+I43</f>
        <v>1476</v>
      </c>
      <c r="J18" s="971">
        <f t="shared" si="0"/>
        <v>91</v>
      </c>
      <c r="K18" s="971">
        <f t="shared" si="0"/>
        <v>539</v>
      </c>
      <c r="L18" s="971">
        <f t="shared" si="0"/>
        <v>1365</v>
      </c>
      <c r="M18" s="971">
        <f t="shared" si="0"/>
        <v>826</v>
      </c>
      <c r="N18" s="971">
        <f t="shared" si="0"/>
        <v>539</v>
      </c>
      <c r="O18" s="971">
        <f t="shared" si="0"/>
        <v>0</v>
      </c>
      <c r="P18" s="971">
        <f t="shared" si="0"/>
        <v>8</v>
      </c>
      <c r="Q18" s="971">
        <f t="shared" si="0"/>
        <v>12</v>
      </c>
      <c r="R18" s="971">
        <f t="shared" si="0"/>
        <v>0</v>
      </c>
      <c r="S18" s="971">
        <f>S19+S39+S43</f>
        <v>560</v>
      </c>
      <c r="T18" s="971">
        <f t="shared" ref="T18:V18" si="1">T19+T39+T43</f>
        <v>16</v>
      </c>
      <c r="U18" s="971">
        <f t="shared" si="1"/>
        <v>805</v>
      </c>
      <c r="V18" s="971">
        <f t="shared" si="1"/>
        <v>23</v>
      </c>
      <c r="W18" s="1081"/>
      <c r="X18" s="1081"/>
      <c r="Y18" s="1081"/>
      <c r="Z18" s="1081"/>
      <c r="AA18" s="1081"/>
      <c r="AB18" s="1081"/>
      <c r="AC18" s="1081"/>
      <c r="AD18" s="1081"/>
      <c r="AH18" s="48"/>
      <c r="AI18" s="1078"/>
    </row>
    <row r="19" spans="1:35" hidden="1" x14ac:dyDescent="0.3">
      <c r="A19" s="1144"/>
      <c r="B19" s="1145" t="s">
        <v>376</v>
      </c>
      <c r="C19" s="1146"/>
      <c r="D19" s="1146"/>
      <c r="E19" s="599"/>
      <c r="F19" s="453"/>
      <c r="G19" s="1087"/>
      <c r="H19" s="370"/>
      <c r="I19" s="1147">
        <f>I20+I23+I25+I28+I32+I36</f>
        <v>1333</v>
      </c>
      <c r="J19" s="1147">
        <f t="shared" ref="J19:Q19" si="2">J20+J23+J25+J28+J32+J36</f>
        <v>52</v>
      </c>
      <c r="K19" s="1147">
        <f t="shared" si="2"/>
        <v>467</v>
      </c>
      <c r="L19" s="1147">
        <f t="shared" si="2"/>
        <v>1261</v>
      </c>
      <c r="M19" s="1147">
        <f t="shared" si="2"/>
        <v>794</v>
      </c>
      <c r="N19" s="1147">
        <f t="shared" si="2"/>
        <v>467</v>
      </c>
      <c r="O19" s="1147">
        <f t="shared" si="2"/>
        <v>0</v>
      </c>
      <c r="P19" s="1147">
        <f t="shared" si="2"/>
        <v>8</v>
      </c>
      <c r="Q19" s="1147">
        <f t="shared" si="2"/>
        <v>12</v>
      </c>
      <c r="R19" s="1148"/>
      <c r="S19" s="978">
        <f t="shared" ref="S19:V19" si="3">SUM(S21:S38)</f>
        <v>484</v>
      </c>
      <c r="T19" s="978">
        <f t="shared" si="3"/>
        <v>0</v>
      </c>
      <c r="U19" s="978">
        <f t="shared" si="3"/>
        <v>777</v>
      </c>
      <c r="V19" s="978">
        <f t="shared" si="3"/>
        <v>0</v>
      </c>
      <c r="W19" s="1081"/>
      <c r="X19" s="1081"/>
      <c r="Y19" s="1081"/>
      <c r="Z19" s="1081"/>
      <c r="AA19" s="1081"/>
      <c r="AB19" s="1081"/>
      <c r="AC19" s="1081"/>
      <c r="AD19" s="1081"/>
      <c r="AH19" s="48"/>
      <c r="AI19" s="1078"/>
    </row>
    <row r="20" spans="1:35" ht="24" hidden="1" x14ac:dyDescent="0.3">
      <c r="A20" s="1149"/>
      <c r="B20" s="1145" t="s">
        <v>377</v>
      </c>
      <c r="C20" s="986"/>
      <c r="D20" s="986"/>
      <c r="E20" s="599"/>
      <c r="F20" s="453"/>
      <c r="G20" s="1087"/>
      <c r="H20" s="370"/>
      <c r="I20" s="1150">
        <f t="shared" ref="I20:U20" si="4">I21+I22</f>
        <v>194</v>
      </c>
      <c r="J20" s="1150">
        <f t="shared" si="4"/>
        <v>0</v>
      </c>
      <c r="K20" s="1150">
        <f t="shared" si="4"/>
        <v>36</v>
      </c>
      <c r="L20" s="1150">
        <f t="shared" si="4"/>
        <v>194</v>
      </c>
      <c r="M20" s="1150">
        <f t="shared" si="4"/>
        <v>158</v>
      </c>
      <c r="N20" s="1150">
        <f t="shared" si="4"/>
        <v>36</v>
      </c>
      <c r="O20" s="1150">
        <f t="shared" si="4"/>
        <v>0</v>
      </c>
      <c r="P20" s="1150">
        <f t="shared" si="4"/>
        <v>0</v>
      </c>
      <c r="Q20" s="1150">
        <f t="shared" si="4"/>
        <v>0</v>
      </c>
      <c r="R20" s="1151">
        <f t="shared" si="4"/>
        <v>0</v>
      </c>
      <c r="S20" s="1151">
        <f t="shared" si="4"/>
        <v>70</v>
      </c>
      <c r="T20" s="1151">
        <f t="shared" si="4"/>
        <v>0</v>
      </c>
      <c r="U20" s="1151">
        <f t="shared" si="4"/>
        <v>124</v>
      </c>
      <c r="V20" s="986"/>
      <c r="W20" s="1081"/>
      <c r="X20" s="1081"/>
      <c r="Y20" s="1081"/>
      <c r="Z20" s="1081"/>
      <c r="AA20" s="1081"/>
      <c r="AB20" s="1081"/>
      <c r="AC20" s="1081"/>
      <c r="AD20" s="1081"/>
      <c r="AH20" s="48"/>
      <c r="AI20" s="1078"/>
    </row>
    <row r="21" spans="1:35" hidden="1" x14ac:dyDescent="0.25">
      <c r="A21" s="1152" t="s">
        <v>378</v>
      </c>
      <c r="B21" s="1153" t="s">
        <v>379</v>
      </c>
      <c r="C21" s="1154"/>
      <c r="D21" s="1082" t="s">
        <v>29</v>
      </c>
      <c r="E21" s="599"/>
      <c r="F21" s="453"/>
      <c r="G21" s="1087"/>
      <c r="H21" s="370"/>
      <c r="I21" s="1155">
        <f>SUM(M21:R21)</f>
        <v>78</v>
      </c>
      <c r="J21" s="1156"/>
      <c r="K21" s="1157">
        <f>N21</f>
        <v>36</v>
      </c>
      <c r="L21" s="1158">
        <f>S21+U21</f>
        <v>78</v>
      </c>
      <c r="M21" s="1159">
        <f>L21-N21</f>
        <v>42</v>
      </c>
      <c r="N21" s="996">
        <v>36</v>
      </c>
      <c r="O21" s="1156"/>
      <c r="P21" s="1081"/>
      <c r="Q21" s="1081"/>
      <c r="R21" s="1160"/>
      <c r="S21" s="1081">
        <v>32</v>
      </c>
      <c r="T21" s="986"/>
      <c r="U21" s="1081">
        <v>46</v>
      </c>
      <c r="V21" s="986"/>
      <c r="W21" s="1081"/>
      <c r="X21" s="1081"/>
      <c r="Y21" s="1081"/>
      <c r="Z21" s="1081"/>
      <c r="AA21" s="1081"/>
      <c r="AB21" s="1081"/>
      <c r="AC21" s="1081"/>
      <c r="AD21" s="1081"/>
      <c r="AH21" s="48"/>
      <c r="AI21" s="1078"/>
    </row>
    <row r="22" spans="1:35" hidden="1" x14ac:dyDescent="0.3">
      <c r="A22" s="1152" t="s">
        <v>381</v>
      </c>
      <c r="B22" s="1153" t="s">
        <v>382</v>
      </c>
      <c r="C22" s="1082"/>
      <c r="D22" s="1082" t="s">
        <v>29</v>
      </c>
      <c r="E22" s="599"/>
      <c r="F22" s="453"/>
      <c r="G22" s="1087"/>
      <c r="H22" s="370"/>
      <c r="I22" s="1155">
        <f t="shared" ref="I22:I42" si="5">SUM(M22:R22)</f>
        <v>116</v>
      </c>
      <c r="J22" s="1156"/>
      <c r="K22" s="1157">
        <f t="shared" ref="K22:K43" si="6">N22</f>
        <v>0</v>
      </c>
      <c r="L22" s="1158">
        <f t="shared" ref="L22:L43" si="7">S22+U22</f>
        <v>116</v>
      </c>
      <c r="M22" s="1159">
        <f t="shared" ref="M22:M43" si="8">L22-N22</f>
        <v>116</v>
      </c>
      <c r="N22" s="996">
        <v>0</v>
      </c>
      <c r="O22" s="1156"/>
      <c r="P22" s="1081"/>
      <c r="Q22" s="1081"/>
      <c r="R22" s="1160"/>
      <c r="S22" s="1081">
        <v>38</v>
      </c>
      <c r="T22" s="986"/>
      <c r="U22" s="1081">
        <v>78</v>
      </c>
      <c r="V22" s="986"/>
      <c r="W22" s="1081"/>
      <c r="X22" s="1081"/>
      <c r="Y22" s="1081"/>
      <c r="Z22" s="1081"/>
      <c r="AA22" s="1081"/>
      <c r="AB22" s="1081"/>
      <c r="AC22" s="1081"/>
      <c r="AD22" s="1081"/>
      <c r="AH22" s="48"/>
      <c r="AI22" s="1078"/>
    </row>
    <row r="23" spans="1:35" ht="24" hidden="1" x14ac:dyDescent="0.3">
      <c r="A23" s="1152"/>
      <c r="B23" s="1145" t="s">
        <v>383</v>
      </c>
      <c r="C23" s="1082"/>
      <c r="D23" s="1082"/>
      <c r="E23" s="599"/>
      <c r="F23" s="453"/>
      <c r="G23" s="1087"/>
      <c r="H23" s="370"/>
      <c r="I23" s="1161">
        <f t="shared" ref="I23:J23" si="9">I24</f>
        <v>117</v>
      </c>
      <c r="J23" s="1161">
        <f t="shared" si="9"/>
        <v>0</v>
      </c>
      <c r="K23" s="1161">
        <f>K24</f>
        <v>117</v>
      </c>
      <c r="L23" s="1161">
        <f t="shared" ref="L23:Q23" si="10">L24</f>
        <v>117</v>
      </c>
      <c r="M23" s="1161">
        <f t="shared" si="10"/>
        <v>0</v>
      </c>
      <c r="N23" s="1161">
        <f t="shared" si="10"/>
        <v>117</v>
      </c>
      <c r="O23" s="1161">
        <f t="shared" si="10"/>
        <v>0</v>
      </c>
      <c r="P23" s="1161">
        <f t="shared" si="10"/>
        <v>0</v>
      </c>
      <c r="Q23" s="1161">
        <f t="shared" si="10"/>
        <v>0</v>
      </c>
      <c r="R23" s="1160"/>
      <c r="S23" s="1081"/>
      <c r="T23" s="986"/>
      <c r="U23" s="1081"/>
      <c r="V23" s="986"/>
      <c r="W23" s="1081"/>
      <c r="X23" s="1081"/>
      <c r="Y23" s="1081"/>
      <c r="Z23" s="1081"/>
      <c r="AA23" s="1081"/>
      <c r="AB23" s="1081"/>
      <c r="AC23" s="1081"/>
      <c r="AD23" s="1081"/>
      <c r="AH23" s="48"/>
      <c r="AI23" s="1078"/>
    </row>
    <row r="24" spans="1:35" hidden="1" x14ac:dyDescent="0.3">
      <c r="A24" s="1152" t="s">
        <v>384</v>
      </c>
      <c r="B24" s="1153" t="s">
        <v>4</v>
      </c>
      <c r="C24" s="1082"/>
      <c r="D24" s="1082" t="s">
        <v>29</v>
      </c>
      <c r="E24" s="599"/>
      <c r="F24" s="453"/>
      <c r="G24" s="1087"/>
      <c r="H24" s="370"/>
      <c r="I24" s="1155">
        <f t="shared" si="5"/>
        <v>117</v>
      </c>
      <c r="J24" s="1156"/>
      <c r="K24" s="1157">
        <f t="shared" si="6"/>
        <v>117</v>
      </c>
      <c r="L24" s="1158">
        <f t="shared" si="7"/>
        <v>117</v>
      </c>
      <c r="M24" s="1159">
        <f t="shared" si="8"/>
        <v>0</v>
      </c>
      <c r="N24" s="996">
        <v>117</v>
      </c>
      <c r="O24" s="1156"/>
      <c r="P24" s="1081"/>
      <c r="Q24" s="1081"/>
      <c r="R24" s="1160"/>
      <c r="S24" s="1081">
        <v>48</v>
      </c>
      <c r="T24" s="986"/>
      <c r="U24" s="1081">
        <v>69</v>
      </c>
      <c r="V24" s="986"/>
      <c r="W24" s="1081"/>
      <c r="X24" s="1081"/>
      <c r="Y24" s="1081"/>
      <c r="Z24" s="1081"/>
      <c r="AA24" s="1081"/>
      <c r="AB24" s="1081"/>
      <c r="AC24" s="1081"/>
      <c r="AD24" s="1081"/>
      <c r="AH24" s="48"/>
      <c r="AI24" s="1078"/>
    </row>
    <row r="25" spans="1:35" ht="24" hidden="1" x14ac:dyDescent="0.3">
      <c r="A25" s="1152"/>
      <c r="B25" s="1145" t="s">
        <v>385</v>
      </c>
      <c r="C25" s="1082"/>
      <c r="D25" s="1082"/>
      <c r="E25" s="599"/>
      <c r="F25" s="453"/>
      <c r="G25" s="1087"/>
      <c r="H25" s="370"/>
      <c r="I25" s="1161">
        <f t="shared" ref="I25:J25" si="11">I26+I27</f>
        <v>310</v>
      </c>
      <c r="J25" s="1161">
        <f t="shared" si="11"/>
        <v>0</v>
      </c>
      <c r="K25" s="1161">
        <f>K26+K27</f>
        <v>98</v>
      </c>
      <c r="L25" s="1161">
        <f t="shared" ref="L25:Q25" si="12">L26+L27</f>
        <v>310</v>
      </c>
      <c r="M25" s="1161">
        <f t="shared" si="12"/>
        <v>212</v>
      </c>
      <c r="N25" s="1161">
        <f t="shared" si="12"/>
        <v>98</v>
      </c>
      <c r="O25" s="1161">
        <f t="shared" si="12"/>
        <v>0</v>
      </c>
      <c r="P25" s="1161">
        <f t="shared" si="12"/>
        <v>0</v>
      </c>
      <c r="Q25" s="1161">
        <f t="shared" si="12"/>
        <v>0</v>
      </c>
      <c r="R25" s="1160"/>
      <c r="S25" s="1081"/>
      <c r="T25" s="986"/>
      <c r="U25" s="1081"/>
      <c r="V25" s="986"/>
      <c r="W25" s="1081"/>
      <c r="X25" s="1081"/>
      <c r="Y25" s="1081"/>
      <c r="Z25" s="1081"/>
      <c r="AA25" s="1081"/>
      <c r="AB25" s="1081"/>
      <c r="AC25" s="1081"/>
      <c r="AD25" s="1081"/>
      <c r="AH25" s="48"/>
      <c r="AI25" s="1078"/>
    </row>
    <row r="26" spans="1:35" hidden="1" x14ac:dyDescent="0.3">
      <c r="A26" s="1152" t="s">
        <v>386</v>
      </c>
      <c r="B26" s="1153" t="s">
        <v>350</v>
      </c>
      <c r="C26" s="1082"/>
      <c r="D26" s="1082" t="s">
        <v>29</v>
      </c>
      <c r="E26" s="599"/>
      <c r="F26" s="453"/>
      <c r="G26" s="1087"/>
      <c r="H26" s="370"/>
      <c r="I26" s="1155">
        <f t="shared" si="5"/>
        <v>192</v>
      </c>
      <c r="J26" s="1156"/>
      <c r="K26" s="1157">
        <f t="shared" si="6"/>
        <v>28</v>
      </c>
      <c r="L26" s="1158">
        <f t="shared" si="7"/>
        <v>192</v>
      </c>
      <c r="M26" s="1159">
        <f t="shared" si="8"/>
        <v>164</v>
      </c>
      <c r="N26" s="996">
        <v>28</v>
      </c>
      <c r="O26" s="1156"/>
      <c r="P26" s="1081"/>
      <c r="Q26" s="1081"/>
      <c r="R26" s="1160"/>
      <c r="S26" s="1081">
        <v>56</v>
      </c>
      <c r="T26" s="986"/>
      <c r="U26" s="1081">
        <v>136</v>
      </c>
      <c r="V26" s="986"/>
      <c r="W26" s="1081"/>
      <c r="X26" s="1081"/>
      <c r="Y26" s="1081"/>
      <c r="Z26" s="1081"/>
      <c r="AA26" s="1081"/>
      <c r="AB26" s="1081"/>
      <c r="AC26" s="1081"/>
      <c r="AD26" s="1081"/>
      <c r="AH26" s="48"/>
      <c r="AI26" s="1078"/>
    </row>
    <row r="27" spans="1:35" hidden="1" x14ac:dyDescent="0.3">
      <c r="A27" s="1152" t="s">
        <v>387</v>
      </c>
      <c r="B27" s="1153" t="s">
        <v>388</v>
      </c>
      <c r="C27" s="1082"/>
      <c r="D27" s="1082" t="s">
        <v>29</v>
      </c>
      <c r="E27" s="599"/>
      <c r="F27" s="453"/>
      <c r="G27" s="1087"/>
      <c r="H27" s="370"/>
      <c r="I27" s="1155">
        <f>SUM(M27:R27)</f>
        <v>118</v>
      </c>
      <c r="J27" s="1156"/>
      <c r="K27" s="1157">
        <f t="shared" si="6"/>
        <v>70</v>
      </c>
      <c r="L27" s="1158">
        <f>S27+U27</f>
        <v>118</v>
      </c>
      <c r="M27" s="1159">
        <f>L27-N27</f>
        <v>48</v>
      </c>
      <c r="N27" s="996">
        <v>70</v>
      </c>
      <c r="O27" s="1156"/>
      <c r="P27" s="1081"/>
      <c r="Q27" s="1081"/>
      <c r="R27" s="1160"/>
      <c r="S27" s="1081">
        <v>48</v>
      </c>
      <c r="T27" s="986"/>
      <c r="U27" s="1081">
        <v>70</v>
      </c>
      <c r="V27" s="986"/>
      <c r="W27" s="1081"/>
      <c r="X27" s="1081"/>
      <c r="Y27" s="1081"/>
      <c r="Z27" s="1081"/>
      <c r="AA27" s="1081"/>
      <c r="AB27" s="1081"/>
      <c r="AC27" s="1081"/>
      <c r="AD27" s="1081"/>
      <c r="AH27" s="48"/>
      <c r="AI27" s="1078"/>
    </row>
    <row r="28" spans="1:35" ht="24" hidden="1" x14ac:dyDescent="0.3">
      <c r="A28" s="1152"/>
      <c r="B28" s="1145" t="s">
        <v>389</v>
      </c>
      <c r="C28" s="1082"/>
      <c r="D28" s="1082"/>
      <c r="E28" s="599"/>
      <c r="F28" s="453"/>
      <c r="G28" s="1087"/>
      <c r="H28" s="370"/>
      <c r="I28" s="1161">
        <f t="shared" ref="I28:J28" si="13">I29+I30+I31</f>
        <v>196</v>
      </c>
      <c r="J28" s="1161">
        <f t="shared" si="13"/>
        <v>0</v>
      </c>
      <c r="K28" s="1161">
        <f>K29+K30+K31</f>
        <v>46</v>
      </c>
      <c r="L28" s="1161">
        <f t="shared" ref="L28:Q28" si="14">L29+L30+L31</f>
        <v>196</v>
      </c>
      <c r="M28" s="1161">
        <f t="shared" si="14"/>
        <v>150</v>
      </c>
      <c r="N28" s="1161">
        <f t="shared" si="14"/>
        <v>46</v>
      </c>
      <c r="O28" s="1161">
        <f t="shared" si="14"/>
        <v>0</v>
      </c>
      <c r="P28" s="1161">
        <f t="shared" si="14"/>
        <v>0</v>
      </c>
      <c r="Q28" s="1161">
        <f t="shared" si="14"/>
        <v>0</v>
      </c>
      <c r="R28" s="1160"/>
      <c r="S28" s="1081"/>
      <c r="T28" s="986"/>
      <c r="U28" s="1081"/>
      <c r="V28" s="986"/>
      <c r="W28" s="1081"/>
      <c r="X28" s="1081"/>
      <c r="Y28" s="1081"/>
      <c r="Z28" s="1081"/>
      <c r="AA28" s="1081"/>
      <c r="AB28" s="1081"/>
      <c r="AC28" s="1081"/>
      <c r="AD28" s="1081"/>
      <c r="AH28" s="48"/>
      <c r="AI28" s="1078"/>
    </row>
    <row r="29" spans="1:35" hidden="1" x14ac:dyDescent="0.3">
      <c r="A29" s="1152" t="s">
        <v>390</v>
      </c>
      <c r="B29" s="1153" t="s">
        <v>166</v>
      </c>
      <c r="C29" s="1082"/>
      <c r="D29" s="1082" t="s">
        <v>29</v>
      </c>
      <c r="E29" s="599"/>
      <c r="F29" s="453"/>
      <c r="G29" s="1087"/>
      <c r="H29" s="370"/>
      <c r="I29" s="1155">
        <f t="shared" si="5"/>
        <v>78</v>
      </c>
      <c r="J29" s="1156"/>
      <c r="K29" s="1157">
        <f t="shared" si="6"/>
        <v>16</v>
      </c>
      <c r="L29" s="1158">
        <f t="shared" si="7"/>
        <v>78</v>
      </c>
      <c r="M29" s="1159">
        <f t="shared" si="8"/>
        <v>62</v>
      </c>
      <c r="N29" s="996">
        <v>16</v>
      </c>
      <c r="O29" s="1156"/>
      <c r="P29" s="1081"/>
      <c r="Q29" s="1081"/>
      <c r="R29" s="1160"/>
      <c r="S29" s="1081">
        <v>32</v>
      </c>
      <c r="T29" s="986"/>
      <c r="U29" s="1081">
        <v>46</v>
      </c>
      <c r="V29" s="986"/>
      <c r="W29" s="1081"/>
      <c r="X29" s="1081"/>
      <c r="Y29" s="1081"/>
      <c r="Z29" s="1081"/>
      <c r="AA29" s="1081"/>
      <c r="AB29" s="1081"/>
      <c r="AC29" s="1081"/>
      <c r="AD29" s="1081"/>
      <c r="AH29" s="48"/>
      <c r="AI29" s="1078"/>
    </row>
    <row r="30" spans="1:35" hidden="1" x14ac:dyDescent="0.3">
      <c r="A30" s="1152" t="s">
        <v>415</v>
      </c>
      <c r="B30" s="1153" t="s">
        <v>392</v>
      </c>
      <c r="C30" s="1082"/>
      <c r="D30" s="1082" t="s">
        <v>29</v>
      </c>
      <c r="E30" s="599"/>
      <c r="F30" s="453"/>
      <c r="G30" s="1087"/>
      <c r="H30" s="370"/>
      <c r="I30" s="1155">
        <f t="shared" si="5"/>
        <v>78</v>
      </c>
      <c r="J30" s="1156"/>
      <c r="K30" s="1157">
        <f t="shared" si="6"/>
        <v>14</v>
      </c>
      <c r="L30" s="1158">
        <f t="shared" si="7"/>
        <v>78</v>
      </c>
      <c r="M30" s="1159">
        <f t="shared" si="8"/>
        <v>64</v>
      </c>
      <c r="N30" s="996">
        <v>14</v>
      </c>
      <c r="O30" s="1156"/>
      <c r="P30" s="1081"/>
      <c r="Q30" s="1081"/>
      <c r="R30" s="1160"/>
      <c r="S30" s="1081">
        <v>32</v>
      </c>
      <c r="T30" s="986"/>
      <c r="U30" s="1081">
        <v>46</v>
      </c>
      <c r="V30" s="986"/>
      <c r="W30" s="1081"/>
      <c r="X30" s="1081"/>
      <c r="Y30" s="1081"/>
      <c r="Z30" s="1081"/>
      <c r="AA30" s="1081"/>
      <c r="AB30" s="1081"/>
      <c r="AC30" s="1081"/>
      <c r="AD30" s="1081"/>
      <c r="AH30" s="48"/>
      <c r="AI30" s="1078"/>
    </row>
    <row r="31" spans="1:35" hidden="1" x14ac:dyDescent="0.3">
      <c r="A31" s="1152" t="s">
        <v>416</v>
      </c>
      <c r="B31" s="1153" t="s">
        <v>394</v>
      </c>
      <c r="C31" s="1082"/>
      <c r="D31" s="1082" t="s">
        <v>29</v>
      </c>
      <c r="E31" s="599"/>
      <c r="F31" s="453"/>
      <c r="G31" s="1087"/>
      <c r="H31" s="370"/>
      <c r="I31" s="1155">
        <f t="shared" si="5"/>
        <v>40</v>
      </c>
      <c r="J31" s="1156"/>
      <c r="K31" s="1157">
        <f t="shared" si="6"/>
        <v>16</v>
      </c>
      <c r="L31" s="1158">
        <f t="shared" si="7"/>
        <v>40</v>
      </c>
      <c r="M31" s="1159">
        <f t="shared" si="8"/>
        <v>24</v>
      </c>
      <c r="N31" s="996">
        <v>16</v>
      </c>
      <c r="O31" s="1156"/>
      <c r="P31" s="1081"/>
      <c r="Q31" s="1081"/>
      <c r="R31" s="1160"/>
      <c r="S31" s="1081">
        <v>40</v>
      </c>
      <c r="T31" s="986"/>
      <c r="U31" s="1081"/>
      <c r="V31" s="986"/>
      <c r="W31" s="1081"/>
      <c r="X31" s="1081"/>
      <c r="Y31" s="1081"/>
      <c r="Z31" s="1081"/>
      <c r="AA31" s="1081"/>
      <c r="AB31" s="1081"/>
      <c r="AC31" s="1081"/>
      <c r="AD31" s="1081"/>
      <c r="AH31" s="48"/>
      <c r="AI31" s="1078"/>
    </row>
    <row r="32" spans="1:35" ht="36" hidden="1" x14ac:dyDescent="0.3">
      <c r="A32" s="1152"/>
      <c r="B32" s="1145" t="s">
        <v>417</v>
      </c>
      <c r="C32" s="1082"/>
      <c r="D32" s="1082"/>
      <c r="E32" s="599"/>
      <c r="F32" s="453"/>
      <c r="G32" s="1087"/>
      <c r="H32" s="370"/>
      <c r="I32" s="1161">
        <f t="shared" ref="I32:J32" si="15">I33+I34+I35</f>
        <v>360</v>
      </c>
      <c r="J32" s="1161">
        <f t="shared" si="15"/>
        <v>52</v>
      </c>
      <c r="K32" s="1161">
        <f>K33+K34+K35</f>
        <v>68</v>
      </c>
      <c r="L32" s="1161">
        <f t="shared" ref="L32:Q32" si="16">L33+L34+L35</f>
        <v>288</v>
      </c>
      <c r="M32" s="1161">
        <f t="shared" si="16"/>
        <v>220</v>
      </c>
      <c r="N32" s="1161">
        <f t="shared" si="16"/>
        <v>68</v>
      </c>
      <c r="O32" s="1161">
        <f t="shared" si="16"/>
        <v>0</v>
      </c>
      <c r="P32" s="1161">
        <f t="shared" si="16"/>
        <v>8</v>
      </c>
      <c r="Q32" s="1161">
        <f t="shared" si="16"/>
        <v>12</v>
      </c>
      <c r="R32" s="1160"/>
      <c r="S32" s="1081"/>
      <c r="T32" s="986"/>
      <c r="U32" s="1081"/>
      <c r="V32" s="986"/>
      <c r="W32" s="1081"/>
      <c r="X32" s="1081"/>
      <c r="Y32" s="1081"/>
      <c r="Z32" s="1081"/>
      <c r="AA32" s="1081"/>
      <c r="AB32" s="1081"/>
      <c r="AC32" s="1081"/>
      <c r="AD32" s="1081"/>
      <c r="AH32" s="48"/>
      <c r="AI32" s="1078"/>
    </row>
    <row r="33" spans="1:35" hidden="1" x14ac:dyDescent="0.3">
      <c r="A33" s="1152" t="s">
        <v>396</v>
      </c>
      <c r="B33" s="1153" t="s">
        <v>397</v>
      </c>
      <c r="C33" s="1082" t="s">
        <v>29</v>
      </c>
      <c r="D33" s="1082"/>
      <c r="E33" s="599"/>
      <c r="F33" s="453"/>
      <c r="G33" s="1087"/>
      <c r="H33" s="370"/>
      <c r="I33" s="1155">
        <f>SUM(M33:R33)</f>
        <v>40</v>
      </c>
      <c r="J33" s="1156"/>
      <c r="K33" s="1157">
        <v>14</v>
      </c>
      <c r="L33" s="1158">
        <f t="shared" si="7"/>
        <v>40</v>
      </c>
      <c r="M33" s="1159">
        <f t="shared" si="8"/>
        <v>26</v>
      </c>
      <c r="N33" s="996">
        <v>14</v>
      </c>
      <c r="O33" s="1156"/>
      <c r="P33" s="1081"/>
      <c r="Q33" s="1081"/>
      <c r="R33" s="1160"/>
      <c r="S33" s="1081"/>
      <c r="T33" s="986"/>
      <c r="U33" s="1081">
        <v>40</v>
      </c>
      <c r="V33" s="986"/>
      <c r="W33" s="1081"/>
      <c r="X33" s="1081"/>
      <c r="Y33" s="1081"/>
      <c r="Z33" s="1081"/>
      <c r="AA33" s="1081"/>
      <c r="AB33" s="1081"/>
      <c r="AC33" s="1081"/>
      <c r="AD33" s="1081"/>
      <c r="AH33" s="48"/>
      <c r="AI33" s="1078"/>
    </row>
    <row r="34" spans="1:35" hidden="1" x14ac:dyDescent="0.3">
      <c r="A34" s="1152" t="s">
        <v>418</v>
      </c>
      <c r="B34" s="1153" t="s">
        <v>356</v>
      </c>
      <c r="C34" s="1082" t="s">
        <v>40</v>
      </c>
      <c r="D34" s="1082" t="s">
        <v>40</v>
      </c>
      <c r="E34" s="599"/>
      <c r="F34" s="453"/>
      <c r="G34" s="1087"/>
      <c r="H34" s="370"/>
      <c r="I34" s="1155">
        <f>SUM(M34:R34)+J34</f>
        <v>168</v>
      </c>
      <c r="J34" s="1156">
        <v>26</v>
      </c>
      <c r="K34" s="1157">
        <f t="shared" si="6"/>
        <v>34</v>
      </c>
      <c r="L34" s="1158">
        <f t="shared" si="7"/>
        <v>132</v>
      </c>
      <c r="M34" s="1159">
        <f t="shared" si="8"/>
        <v>98</v>
      </c>
      <c r="N34" s="996">
        <v>34</v>
      </c>
      <c r="O34" s="1156"/>
      <c r="P34" s="1081">
        <v>4</v>
      </c>
      <c r="Q34" s="1081">
        <v>6</v>
      </c>
      <c r="R34" s="1160"/>
      <c r="S34" s="1081">
        <v>46</v>
      </c>
      <c r="T34" s="986"/>
      <c r="U34" s="1081">
        <v>86</v>
      </c>
      <c r="V34" s="986"/>
      <c r="W34" s="1081"/>
      <c r="X34" s="1081"/>
      <c r="Y34" s="1081"/>
      <c r="Z34" s="1081"/>
      <c r="AA34" s="1081"/>
      <c r="AB34" s="1081"/>
      <c r="AC34" s="1081"/>
      <c r="AD34" s="1081"/>
      <c r="AH34" s="48"/>
      <c r="AI34" s="1078"/>
    </row>
    <row r="35" spans="1:35" hidden="1" x14ac:dyDescent="0.3">
      <c r="A35" s="1162" t="s">
        <v>420</v>
      </c>
      <c r="B35" s="1163" t="s">
        <v>401</v>
      </c>
      <c r="C35" s="1164" t="s">
        <v>40</v>
      </c>
      <c r="D35" s="1164" t="s">
        <v>40</v>
      </c>
      <c r="E35" s="599"/>
      <c r="F35" s="453"/>
      <c r="G35" s="1087"/>
      <c r="H35" s="370"/>
      <c r="I35" s="1155">
        <f>SUM(M35:R35)+J35</f>
        <v>152</v>
      </c>
      <c r="J35" s="1165">
        <v>26</v>
      </c>
      <c r="K35" s="1157">
        <f t="shared" si="6"/>
        <v>20</v>
      </c>
      <c r="L35" s="1158">
        <f t="shared" si="7"/>
        <v>116</v>
      </c>
      <c r="M35" s="1159">
        <f t="shared" si="8"/>
        <v>96</v>
      </c>
      <c r="N35" s="1166">
        <v>20</v>
      </c>
      <c r="O35" s="1167"/>
      <c r="P35" s="999">
        <v>4</v>
      </c>
      <c r="Q35" s="999">
        <v>6</v>
      </c>
      <c r="R35" s="1160"/>
      <c r="S35" s="999">
        <v>48</v>
      </c>
      <c r="T35" s="999"/>
      <c r="U35" s="999">
        <v>68</v>
      </c>
      <c r="V35" s="999"/>
      <c r="W35" s="1081"/>
      <c r="X35" s="1081"/>
      <c r="Y35" s="1081"/>
      <c r="Z35" s="1081"/>
      <c r="AA35" s="1081"/>
      <c r="AB35" s="1081"/>
      <c r="AC35" s="1081"/>
      <c r="AD35" s="1081"/>
      <c r="AH35" s="48"/>
      <c r="AI35" s="1078"/>
    </row>
    <row r="36" spans="1:35" ht="36" hidden="1" x14ac:dyDescent="0.3">
      <c r="A36" s="1152"/>
      <c r="B36" s="1145" t="s">
        <v>402</v>
      </c>
      <c r="C36" s="1082"/>
      <c r="D36" s="1082"/>
      <c r="E36" s="599"/>
      <c r="F36" s="453"/>
      <c r="G36" s="1087"/>
      <c r="H36" s="370"/>
      <c r="I36" s="1155">
        <f t="shared" si="5"/>
        <v>156</v>
      </c>
      <c r="J36" s="1161">
        <f>J37+J38</f>
        <v>0</v>
      </c>
      <c r="K36" s="1161">
        <f>K37+K38</f>
        <v>102</v>
      </c>
      <c r="L36" s="1161">
        <f t="shared" ref="L36:Q36" si="17">L37+L38</f>
        <v>156</v>
      </c>
      <c r="M36" s="1161">
        <f t="shared" si="17"/>
        <v>54</v>
      </c>
      <c r="N36" s="1161">
        <f t="shared" si="17"/>
        <v>102</v>
      </c>
      <c r="O36" s="1161">
        <f t="shared" si="17"/>
        <v>0</v>
      </c>
      <c r="P36" s="1161">
        <f t="shared" si="17"/>
        <v>0</v>
      </c>
      <c r="Q36" s="1161">
        <f t="shared" si="17"/>
        <v>0</v>
      </c>
      <c r="R36" s="1160"/>
      <c r="S36" s="1081"/>
      <c r="T36" s="1081"/>
      <c r="U36" s="1081"/>
      <c r="V36" s="1081"/>
      <c r="W36" s="1081"/>
      <c r="X36" s="1081"/>
      <c r="Y36" s="1081"/>
      <c r="Z36" s="1081"/>
      <c r="AA36" s="1081"/>
      <c r="AB36" s="1081"/>
      <c r="AC36" s="1081"/>
      <c r="AD36" s="1081"/>
      <c r="AH36" s="48"/>
      <c r="AI36" s="1078"/>
    </row>
    <row r="37" spans="1:35" hidden="1" x14ac:dyDescent="0.3">
      <c r="A37" s="1152" t="s">
        <v>403</v>
      </c>
      <c r="B37" s="1153" t="s">
        <v>6</v>
      </c>
      <c r="C37" s="1082" t="s">
        <v>29</v>
      </c>
      <c r="D37" s="1082" t="s">
        <v>29</v>
      </c>
      <c r="E37" s="599"/>
      <c r="F37" s="453"/>
      <c r="G37" s="1087"/>
      <c r="H37" s="370"/>
      <c r="I37" s="1155">
        <f t="shared" si="5"/>
        <v>78</v>
      </c>
      <c r="J37" s="1156"/>
      <c r="K37" s="1157">
        <f t="shared" si="6"/>
        <v>74</v>
      </c>
      <c r="L37" s="1158">
        <f t="shared" si="7"/>
        <v>78</v>
      </c>
      <c r="M37" s="1159">
        <f t="shared" si="8"/>
        <v>4</v>
      </c>
      <c r="N37" s="1156">
        <v>74</v>
      </c>
      <c r="O37" s="1081"/>
      <c r="P37" s="1081"/>
      <c r="Q37" s="1081"/>
      <c r="R37" s="1160"/>
      <c r="S37" s="1081">
        <v>32</v>
      </c>
      <c r="T37" s="1081"/>
      <c r="U37" s="1081">
        <v>46</v>
      </c>
      <c r="V37" s="1081"/>
      <c r="W37" s="1081"/>
      <c r="X37" s="1081"/>
      <c r="Y37" s="1081"/>
      <c r="Z37" s="1081"/>
      <c r="AA37" s="1081"/>
      <c r="AB37" s="1081"/>
      <c r="AC37" s="1081"/>
      <c r="AD37" s="1081"/>
      <c r="AH37" s="48"/>
      <c r="AI37" s="1078"/>
    </row>
    <row r="38" spans="1:35" hidden="1" x14ac:dyDescent="0.3">
      <c r="A38" s="1152" t="s">
        <v>404</v>
      </c>
      <c r="B38" s="1153" t="s">
        <v>531</v>
      </c>
      <c r="C38" s="1082"/>
      <c r="D38" s="1082" t="s">
        <v>29</v>
      </c>
      <c r="E38" s="599"/>
      <c r="F38" s="453"/>
      <c r="G38" s="1087"/>
      <c r="H38" s="370"/>
      <c r="I38" s="1155">
        <f t="shared" si="5"/>
        <v>78</v>
      </c>
      <c r="J38" s="1156"/>
      <c r="K38" s="1157">
        <f t="shared" si="6"/>
        <v>28</v>
      </c>
      <c r="L38" s="1158">
        <f t="shared" si="7"/>
        <v>78</v>
      </c>
      <c r="M38" s="1159">
        <f t="shared" si="8"/>
        <v>50</v>
      </c>
      <c r="N38" s="1156">
        <v>28</v>
      </c>
      <c r="O38" s="1081"/>
      <c r="P38" s="1081"/>
      <c r="Q38" s="1081"/>
      <c r="R38" s="1160"/>
      <c r="S38" s="1081">
        <v>32</v>
      </c>
      <c r="T38" s="1081"/>
      <c r="U38" s="1081">
        <v>46</v>
      </c>
      <c r="V38" s="1081"/>
      <c r="W38" s="1081"/>
      <c r="X38" s="1081"/>
      <c r="Y38" s="1081"/>
      <c r="Z38" s="1081"/>
      <c r="AA38" s="1081"/>
      <c r="AB38" s="1081"/>
      <c r="AC38" s="1081"/>
      <c r="AD38" s="1081"/>
      <c r="AH38" s="48"/>
      <c r="AI38" s="1078"/>
    </row>
    <row r="39" spans="1:35" hidden="1" x14ac:dyDescent="0.3">
      <c r="A39" s="1168"/>
      <c r="B39" s="1145" t="s">
        <v>405</v>
      </c>
      <c r="C39" s="1169"/>
      <c r="D39" s="1170"/>
      <c r="E39" s="599"/>
      <c r="F39" s="453"/>
      <c r="G39" s="1087"/>
      <c r="H39" s="370"/>
      <c r="I39" s="1171">
        <f t="shared" si="5"/>
        <v>104</v>
      </c>
      <c r="J39" s="1171">
        <f t="shared" ref="J39:Q39" si="18">SUM(J40:J42)</f>
        <v>0</v>
      </c>
      <c r="K39" s="1172">
        <f t="shared" si="6"/>
        <v>72</v>
      </c>
      <c r="L39" s="1171">
        <f t="shared" si="7"/>
        <v>104</v>
      </c>
      <c r="M39" s="1171">
        <f t="shared" si="8"/>
        <v>32</v>
      </c>
      <c r="N39" s="1171">
        <f>SUM(N40:N42)</f>
        <v>72</v>
      </c>
      <c r="O39" s="1171">
        <f t="shared" si="18"/>
        <v>0</v>
      </c>
      <c r="P39" s="1171">
        <f t="shared" si="18"/>
        <v>0</v>
      </c>
      <c r="Q39" s="1171">
        <f t="shared" si="18"/>
        <v>0</v>
      </c>
      <c r="R39" s="1171"/>
      <c r="S39" s="1171">
        <f t="shared" ref="S39:V39" si="19">SUM(S40:S42)</f>
        <v>76</v>
      </c>
      <c r="T39" s="1171">
        <f t="shared" si="19"/>
        <v>0</v>
      </c>
      <c r="U39" s="1171">
        <f t="shared" si="19"/>
        <v>28</v>
      </c>
      <c r="V39" s="1171">
        <f t="shared" si="19"/>
        <v>0</v>
      </c>
      <c r="W39" s="1171"/>
      <c r="X39" s="1081"/>
      <c r="Y39" s="1081"/>
      <c r="Z39" s="1081"/>
      <c r="AA39" s="1081"/>
      <c r="AB39" s="1081"/>
      <c r="AC39" s="1081"/>
      <c r="AD39" s="1081"/>
      <c r="AH39" s="48"/>
      <c r="AI39" s="1078"/>
    </row>
    <row r="40" spans="1:35" hidden="1" x14ac:dyDescent="0.3">
      <c r="A40" s="1152" t="s">
        <v>421</v>
      </c>
      <c r="B40" s="1153" t="s">
        <v>411</v>
      </c>
      <c r="C40" s="1169"/>
      <c r="D40" s="1173" t="s">
        <v>399</v>
      </c>
      <c r="E40" s="599"/>
      <c r="F40" s="453"/>
      <c r="G40" s="1087"/>
      <c r="H40" s="370"/>
      <c r="I40" s="1155">
        <f t="shared" si="5"/>
        <v>36</v>
      </c>
      <c r="J40" s="1156"/>
      <c r="K40" s="1157">
        <f t="shared" si="6"/>
        <v>30</v>
      </c>
      <c r="L40" s="1158">
        <f t="shared" si="7"/>
        <v>36</v>
      </c>
      <c r="M40" s="1159">
        <f t="shared" si="8"/>
        <v>6</v>
      </c>
      <c r="N40" s="1156">
        <v>30</v>
      </c>
      <c r="O40" s="1169"/>
      <c r="P40" s="1169"/>
      <c r="Q40" s="1169"/>
      <c r="R40" s="1160"/>
      <c r="S40" s="1067">
        <v>36</v>
      </c>
      <c r="T40" s="1067"/>
      <c r="U40" s="1067">
        <v>0</v>
      </c>
      <c r="V40" s="1174"/>
      <c r="W40" s="1081"/>
      <c r="X40" s="1081"/>
      <c r="Y40" s="1081"/>
      <c r="Z40" s="1081"/>
      <c r="AA40" s="1081"/>
      <c r="AB40" s="1081"/>
      <c r="AC40" s="1081"/>
      <c r="AD40" s="1081"/>
      <c r="AH40" s="48"/>
      <c r="AI40" s="1078"/>
    </row>
    <row r="41" spans="1:35" ht="36" hidden="1" x14ac:dyDescent="0.3">
      <c r="A41" s="1152" t="s">
        <v>406</v>
      </c>
      <c r="B41" s="1153" t="s">
        <v>407</v>
      </c>
      <c r="C41" s="986"/>
      <c r="D41" s="1173" t="s">
        <v>399</v>
      </c>
      <c r="E41" s="599"/>
      <c r="F41" s="453"/>
      <c r="G41" s="1087"/>
      <c r="H41" s="370"/>
      <c r="I41" s="1155">
        <f t="shared" si="5"/>
        <v>36</v>
      </c>
      <c r="J41" s="1156"/>
      <c r="K41" s="1157">
        <f t="shared" si="6"/>
        <v>20</v>
      </c>
      <c r="L41" s="1158">
        <f t="shared" si="7"/>
        <v>36</v>
      </c>
      <c r="M41" s="1159">
        <f t="shared" si="8"/>
        <v>16</v>
      </c>
      <c r="N41" s="1156">
        <v>20</v>
      </c>
      <c r="O41" s="1081"/>
      <c r="P41" s="1081"/>
      <c r="Q41" s="1081"/>
      <c r="R41" s="1160"/>
      <c r="S41" s="1081">
        <v>20</v>
      </c>
      <c r="T41" s="1081"/>
      <c r="U41" s="1081">
        <v>16</v>
      </c>
      <c r="V41" s="1081"/>
      <c r="W41" s="1081"/>
      <c r="X41" s="1081"/>
      <c r="Y41" s="1081"/>
      <c r="Z41" s="1081"/>
      <c r="AA41" s="1081"/>
      <c r="AB41" s="1081"/>
      <c r="AC41" s="1081"/>
      <c r="AD41" s="1081"/>
      <c r="AH41" s="48"/>
      <c r="AI41" s="1078"/>
    </row>
    <row r="42" spans="1:35" hidden="1" x14ac:dyDescent="0.3">
      <c r="A42" s="1152" t="s">
        <v>408</v>
      </c>
      <c r="B42" s="1153" t="s">
        <v>467</v>
      </c>
      <c r="C42" s="986"/>
      <c r="D42" s="1173" t="s">
        <v>399</v>
      </c>
      <c r="E42" s="599"/>
      <c r="F42" s="453"/>
      <c r="G42" s="1087"/>
      <c r="H42" s="370"/>
      <c r="I42" s="1155">
        <f t="shared" si="5"/>
        <v>32</v>
      </c>
      <c r="J42" s="1156"/>
      <c r="K42" s="1157">
        <f t="shared" si="6"/>
        <v>22</v>
      </c>
      <c r="L42" s="1158">
        <f t="shared" si="7"/>
        <v>32</v>
      </c>
      <c r="M42" s="1159">
        <f t="shared" si="8"/>
        <v>10</v>
      </c>
      <c r="N42" s="1156">
        <v>22</v>
      </c>
      <c r="O42" s="1081"/>
      <c r="P42" s="1081"/>
      <c r="Q42" s="1081"/>
      <c r="R42" s="1160"/>
      <c r="S42" s="1081">
        <v>20</v>
      </c>
      <c r="T42" s="1081"/>
      <c r="U42" s="1081">
        <v>12</v>
      </c>
      <c r="V42" s="1081"/>
      <c r="W42" s="1081"/>
      <c r="X42" s="1081"/>
      <c r="Y42" s="1081"/>
      <c r="Z42" s="1081"/>
      <c r="AA42" s="1081"/>
      <c r="AB42" s="1081"/>
      <c r="AC42" s="1081"/>
      <c r="AD42" s="1081"/>
      <c r="AH42" s="48"/>
      <c r="AI42" s="1078"/>
    </row>
    <row r="43" spans="1:35" hidden="1" x14ac:dyDescent="0.3">
      <c r="A43" s="1152"/>
      <c r="B43" s="1145" t="s">
        <v>412</v>
      </c>
      <c r="C43" s="1175"/>
      <c r="D43" s="1081"/>
      <c r="E43" s="599"/>
      <c r="F43" s="453"/>
      <c r="G43" s="1087"/>
      <c r="H43" s="370"/>
      <c r="I43" s="1155">
        <v>39</v>
      </c>
      <c r="J43" s="1176">
        <v>39</v>
      </c>
      <c r="K43" s="1157">
        <f t="shared" si="6"/>
        <v>0</v>
      </c>
      <c r="L43" s="1158">
        <f t="shared" si="7"/>
        <v>0</v>
      </c>
      <c r="M43" s="1159">
        <f t="shared" si="8"/>
        <v>0</v>
      </c>
      <c r="N43" s="1176">
        <v>0</v>
      </c>
      <c r="O43" s="1177"/>
      <c r="P43" s="1177"/>
      <c r="Q43" s="1177"/>
      <c r="R43" s="1160"/>
      <c r="S43" s="1177"/>
      <c r="T43" s="1177">
        <v>16</v>
      </c>
      <c r="U43" s="1177"/>
      <c r="V43" s="1177">
        <v>23</v>
      </c>
      <c r="W43" s="1081"/>
      <c r="X43" s="1081"/>
      <c r="Y43" s="1081"/>
      <c r="Z43" s="1081"/>
      <c r="AA43" s="1081"/>
      <c r="AB43" s="1081"/>
      <c r="AC43" s="1081"/>
      <c r="AD43" s="1081"/>
      <c r="AH43" s="48"/>
      <c r="AI43" s="1078"/>
    </row>
    <row r="44" spans="1:35" x14ac:dyDescent="0.3">
      <c r="A44" s="1433" t="s">
        <v>425</v>
      </c>
      <c r="B44" s="1434"/>
      <c r="C44" s="1093"/>
      <c r="D44" s="1093"/>
      <c r="E44" s="599"/>
      <c r="F44" s="48"/>
      <c r="G44" s="282"/>
      <c r="H44" s="371"/>
      <c r="I44" s="1096">
        <f>I45+I50+I62+I87</f>
        <v>2952</v>
      </c>
      <c r="J44" s="1096">
        <f>J45+J50+J62+J87</f>
        <v>286</v>
      </c>
      <c r="K44" s="1096">
        <f t="shared" ref="K44:AG44" si="20">K45+K50+K62+K87</f>
        <v>1036</v>
      </c>
      <c r="L44" s="1096">
        <f t="shared" si="20"/>
        <v>2016</v>
      </c>
      <c r="M44" s="1096">
        <f t="shared" si="20"/>
        <v>996</v>
      </c>
      <c r="N44" s="1096">
        <f t="shared" si="20"/>
        <v>1036</v>
      </c>
      <c r="O44" s="1096">
        <f t="shared" si="20"/>
        <v>20</v>
      </c>
      <c r="P44" s="1096">
        <f t="shared" si="20"/>
        <v>360</v>
      </c>
      <c r="Q44" s="1096">
        <f t="shared" si="20"/>
        <v>8</v>
      </c>
      <c r="R44" s="1096">
        <f t="shared" si="20"/>
        <v>66</v>
      </c>
      <c r="S44" s="1096">
        <f t="shared" si="20"/>
        <v>0</v>
      </c>
      <c r="T44" s="1096">
        <f t="shared" si="20"/>
        <v>0</v>
      </c>
      <c r="U44" s="1096">
        <f t="shared" si="20"/>
        <v>0</v>
      </c>
      <c r="V44" s="1096">
        <f t="shared" si="20"/>
        <v>0</v>
      </c>
      <c r="W44" s="1096">
        <f t="shared" si="20"/>
        <v>544</v>
      </c>
      <c r="X44" s="1096">
        <f t="shared" si="20"/>
        <v>68</v>
      </c>
      <c r="Y44" s="1096">
        <f t="shared" si="20"/>
        <v>608</v>
      </c>
      <c r="Z44" s="1096">
        <f t="shared" si="20"/>
        <v>76</v>
      </c>
      <c r="AA44" s="1096">
        <f t="shared" si="20"/>
        <v>448</v>
      </c>
      <c r="AB44" s="1096">
        <f t="shared" si="20"/>
        <v>56</v>
      </c>
      <c r="AC44" s="1096">
        <f t="shared" si="20"/>
        <v>416</v>
      </c>
      <c r="AD44" s="1096">
        <f t="shared" si="20"/>
        <v>52</v>
      </c>
      <c r="AE44" s="1096">
        <f t="shared" si="20"/>
        <v>2268</v>
      </c>
      <c r="AF44" s="1096">
        <f t="shared" si="20"/>
        <v>0</v>
      </c>
      <c r="AG44" s="1112">
        <f t="shared" si="20"/>
        <v>0</v>
      </c>
      <c r="AH44" s="48">
        <f>W44+Y44</f>
        <v>1152</v>
      </c>
      <c r="AI44" s="1078"/>
    </row>
    <row r="45" spans="1:35" x14ac:dyDescent="0.3">
      <c r="A45" s="1096" t="s">
        <v>195</v>
      </c>
      <c r="B45" s="1096" t="s">
        <v>196</v>
      </c>
      <c r="C45" s="1096"/>
      <c r="D45" s="1096"/>
      <c r="E45" s="599"/>
      <c r="F45" s="48"/>
      <c r="G45" s="282"/>
      <c r="H45" s="371"/>
      <c r="I45" s="1099">
        <f>SUM(I46:I49)</f>
        <v>430</v>
      </c>
      <c r="J45" s="1099">
        <f t="shared" ref="J45:R45" si="21">SUM(J46:J49)</f>
        <v>46</v>
      </c>
      <c r="K45" s="1099">
        <f t="shared" si="21"/>
        <v>306</v>
      </c>
      <c r="L45" s="1099">
        <f t="shared" si="21"/>
        <v>378</v>
      </c>
      <c r="M45" s="1099">
        <f t="shared" si="21"/>
        <v>72</v>
      </c>
      <c r="N45" s="1099">
        <f t="shared" si="21"/>
        <v>306</v>
      </c>
      <c r="O45" s="1099">
        <f t="shared" si="21"/>
        <v>0</v>
      </c>
      <c r="P45" s="1099">
        <f t="shared" si="21"/>
        <v>0</v>
      </c>
      <c r="Q45" s="1099">
        <f t="shared" si="21"/>
        <v>0</v>
      </c>
      <c r="R45" s="1099">
        <f t="shared" si="21"/>
        <v>6</v>
      </c>
      <c r="S45" s="1099"/>
      <c r="T45" s="1099"/>
      <c r="U45" s="1099"/>
      <c r="V45" s="1099"/>
      <c r="W45" s="1099">
        <f>SUM(W46:W49)</f>
        <v>98</v>
      </c>
      <c r="X45" s="1099">
        <f t="shared" ref="X45:AG45" si="22">SUM(X46:X49)</f>
        <v>12</v>
      </c>
      <c r="Y45" s="1099">
        <f t="shared" si="22"/>
        <v>106</v>
      </c>
      <c r="Z45" s="1099">
        <f t="shared" si="22"/>
        <v>10</v>
      </c>
      <c r="AA45" s="1099">
        <f t="shared" si="22"/>
        <v>84</v>
      </c>
      <c r="AB45" s="1099">
        <f t="shared" si="22"/>
        <v>12</v>
      </c>
      <c r="AC45" s="1099">
        <f t="shared" si="22"/>
        <v>90</v>
      </c>
      <c r="AD45" s="1099">
        <f t="shared" si="22"/>
        <v>12</v>
      </c>
      <c r="AE45" s="1099">
        <f t="shared" si="22"/>
        <v>424</v>
      </c>
      <c r="AF45" s="1099">
        <f t="shared" si="22"/>
        <v>0</v>
      </c>
      <c r="AG45" s="1100">
        <f t="shared" si="22"/>
        <v>0</v>
      </c>
      <c r="AH45" s="48">
        <f t="shared" ref="AH45:AH85" si="23">W45+Y45</f>
        <v>204</v>
      </c>
      <c r="AI45" s="1078"/>
    </row>
    <row r="46" spans="1:35" x14ac:dyDescent="0.3">
      <c r="A46" s="1109" t="s">
        <v>197</v>
      </c>
      <c r="B46" s="1109" t="s">
        <v>198</v>
      </c>
      <c r="C46" s="1109"/>
      <c r="D46" s="1109"/>
      <c r="E46" s="599"/>
      <c r="F46" s="48" t="s">
        <v>29</v>
      </c>
      <c r="G46" s="282"/>
      <c r="H46" s="371"/>
      <c r="I46" s="1083">
        <f>L46+J46+Q46+R46</f>
        <v>68</v>
      </c>
      <c r="J46" s="1078">
        <f>X46+Z46+AB46+AD46</f>
        <v>8</v>
      </c>
      <c r="K46" s="1083">
        <f>N46</f>
        <v>20</v>
      </c>
      <c r="L46" s="1078">
        <f>W46+Y46+AA46+AC46</f>
        <v>60</v>
      </c>
      <c r="M46" s="1083">
        <f>L46-N46</f>
        <v>40</v>
      </c>
      <c r="N46" s="1083">
        <v>20</v>
      </c>
      <c r="O46" s="1078"/>
      <c r="P46" s="1078"/>
      <c r="Q46" s="1078"/>
      <c r="R46" s="291"/>
      <c r="S46" s="291"/>
      <c r="T46" s="291"/>
      <c r="U46" s="291"/>
      <c r="V46" s="291"/>
      <c r="W46" s="282">
        <v>30</v>
      </c>
      <c r="X46" s="1078">
        <v>4</v>
      </c>
      <c r="Y46" s="48">
        <v>30</v>
      </c>
      <c r="Z46" s="1078">
        <v>4</v>
      </c>
      <c r="AA46" s="48"/>
      <c r="AB46" s="1078"/>
      <c r="AC46" s="48"/>
      <c r="AD46" s="1078"/>
      <c r="AE46" s="1091">
        <f t="shared" ref="AE46" si="24">SUM(W46:AD46)</f>
        <v>68</v>
      </c>
      <c r="AH46" s="48">
        <f t="shared" si="23"/>
        <v>60</v>
      </c>
      <c r="AI46" s="1078" t="s">
        <v>1134</v>
      </c>
    </row>
    <row r="47" spans="1:35" ht="26.4" x14ac:dyDescent="0.3">
      <c r="A47" s="1109" t="s">
        <v>199</v>
      </c>
      <c r="B47" s="1109" t="s">
        <v>68</v>
      </c>
      <c r="C47" s="1109"/>
      <c r="D47" s="1109"/>
      <c r="E47" s="599"/>
      <c r="F47" s="48"/>
      <c r="G47" s="282"/>
      <c r="H47" s="371" t="s">
        <v>40</v>
      </c>
      <c r="I47" s="1083">
        <f t="shared" ref="I47:I61" si="25">L47+J47+Q47+R47</f>
        <v>146</v>
      </c>
      <c r="J47" s="1078">
        <f t="shared" ref="J47:J61" si="26">X47+Z47+AB47+AD47</f>
        <v>14</v>
      </c>
      <c r="K47" s="1083">
        <f t="shared" ref="K47:K61" si="27">N47</f>
        <v>122</v>
      </c>
      <c r="L47" s="1078">
        <f t="shared" ref="L47:L49" si="28">W47+Y47+AA47+AC47</f>
        <v>126</v>
      </c>
      <c r="M47" s="1083">
        <f t="shared" ref="M47:M61" si="29">L47-N47</f>
        <v>4</v>
      </c>
      <c r="N47" s="1083">
        <v>122</v>
      </c>
      <c r="O47" s="1078"/>
      <c r="P47" s="1078"/>
      <c r="Q47" s="1078"/>
      <c r="R47" s="291">
        <v>6</v>
      </c>
      <c r="S47" s="291"/>
      <c r="T47" s="291"/>
      <c r="U47" s="291"/>
      <c r="V47" s="291"/>
      <c r="W47" s="282">
        <v>34</v>
      </c>
      <c r="X47" s="1078">
        <v>4</v>
      </c>
      <c r="Y47" s="48">
        <v>38</v>
      </c>
      <c r="Z47" s="1078">
        <v>4</v>
      </c>
      <c r="AA47" s="48">
        <v>28</v>
      </c>
      <c r="AB47" s="1078">
        <v>4</v>
      </c>
      <c r="AC47" s="48">
        <v>26</v>
      </c>
      <c r="AD47" s="1078">
        <v>2</v>
      </c>
      <c r="AE47" s="1091">
        <f>SUM(W47:AD47)</f>
        <v>140</v>
      </c>
      <c r="AH47" s="48">
        <f t="shared" si="23"/>
        <v>72</v>
      </c>
      <c r="AI47" s="599" t="s">
        <v>1113</v>
      </c>
    </row>
    <row r="48" spans="1:35" hidden="1" x14ac:dyDescent="0.3">
      <c r="A48" s="1109" t="s">
        <v>513</v>
      </c>
      <c r="B48" s="1109" t="s">
        <v>124</v>
      </c>
      <c r="C48" s="1109"/>
      <c r="D48" s="1109"/>
      <c r="E48" s="599"/>
      <c r="F48" s="48"/>
      <c r="G48" s="282"/>
      <c r="H48" s="371" t="s">
        <v>29</v>
      </c>
      <c r="I48" s="1083">
        <f t="shared" si="25"/>
        <v>76</v>
      </c>
      <c r="J48" s="1078">
        <f t="shared" si="26"/>
        <v>10</v>
      </c>
      <c r="K48" s="1083">
        <f t="shared" si="27"/>
        <v>42</v>
      </c>
      <c r="L48" s="1078">
        <f t="shared" si="28"/>
        <v>66</v>
      </c>
      <c r="M48" s="1083">
        <f t="shared" si="29"/>
        <v>24</v>
      </c>
      <c r="N48" s="1083">
        <v>42</v>
      </c>
      <c r="O48" s="1078"/>
      <c r="P48" s="1078"/>
      <c r="Q48" s="1078"/>
      <c r="R48" s="291"/>
      <c r="S48" s="291"/>
      <c r="T48" s="291"/>
      <c r="U48" s="291"/>
      <c r="V48" s="291"/>
      <c r="W48" s="48"/>
      <c r="X48" s="1078"/>
      <c r="Y48" s="48"/>
      <c r="Z48" s="1078"/>
      <c r="AA48" s="48">
        <v>28</v>
      </c>
      <c r="AB48" s="1078">
        <v>4</v>
      </c>
      <c r="AC48" s="48">
        <v>38</v>
      </c>
      <c r="AD48" s="1078">
        <v>6</v>
      </c>
      <c r="AE48" s="1091">
        <f t="shared" ref="AE48:AE87" si="30">SUM(W48:AD48)</f>
        <v>76</v>
      </c>
      <c r="AH48" s="48">
        <f t="shared" si="23"/>
        <v>0</v>
      </c>
      <c r="AI48" s="1078"/>
    </row>
    <row r="49" spans="1:36" ht="27.75" customHeight="1" x14ac:dyDescent="0.3">
      <c r="A49" s="1109" t="s">
        <v>200</v>
      </c>
      <c r="B49" s="1109" t="s">
        <v>6</v>
      </c>
      <c r="C49" s="1109"/>
      <c r="D49" s="1109"/>
      <c r="E49" s="599" t="s">
        <v>555</v>
      </c>
      <c r="F49" s="48" t="s">
        <v>555</v>
      </c>
      <c r="G49" s="282" t="s">
        <v>555</v>
      </c>
      <c r="H49" s="371" t="s">
        <v>29</v>
      </c>
      <c r="I49" s="1083">
        <f t="shared" si="25"/>
        <v>140</v>
      </c>
      <c r="J49" s="1078">
        <f t="shared" si="26"/>
        <v>14</v>
      </c>
      <c r="K49" s="1083">
        <f t="shared" si="27"/>
        <v>122</v>
      </c>
      <c r="L49" s="1078">
        <f t="shared" si="28"/>
        <v>126</v>
      </c>
      <c r="M49" s="1083">
        <f t="shared" si="29"/>
        <v>4</v>
      </c>
      <c r="N49" s="1083">
        <v>122</v>
      </c>
      <c r="O49" s="1078"/>
      <c r="P49" s="1078"/>
      <c r="Q49" s="1078"/>
      <c r="R49" s="291"/>
      <c r="S49" s="291"/>
      <c r="T49" s="291"/>
      <c r="U49" s="291"/>
      <c r="V49" s="291"/>
      <c r="W49" s="282">
        <v>34</v>
      </c>
      <c r="X49" s="1078">
        <v>4</v>
      </c>
      <c r="Y49" s="48">
        <v>38</v>
      </c>
      <c r="Z49" s="1078">
        <v>2</v>
      </c>
      <c r="AA49" s="48">
        <v>28</v>
      </c>
      <c r="AB49" s="1078">
        <v>4</v>
      </c>
      <c r="AC49" s="48">
        <v>26</v>
      </c>
      <c r="AD49" s="1078">
        <v>4</v>
      </c>
      <c r="AE49" s="1091">
        <f t="shared" si="30"/>
        <v>140</v>
      </c>
      <c r="AH49" s="48">
        <f t="shared" si="23"/>
        <v>72</v>
      </c>
      <c r="AI49" s="1078" t="s">
        <v>1117</v>
      </c>
    </row>
    <row r="50" spans="1:36" ht="33.75" customHeight="1" x14ac:dyDescent="0.3">
      <c r="A50" s="1096" t="s">
        <v>10</v>
      </c>
      <c r="B50" s="1096" t="s">
        <v>70</v>
      </c>
      <c r="C50" s="1096"/>
      <c r="D50" s="1096"/>
      <c r="E50" s="599"/>
      <c r="F50" s="48"/>
      <c r="G50" s="282"/>
      <c r="H50" s="374"/>
      <c r="I50" s="1099">
        <f>SUM(I51:I61)</f>
        <v>878</v>
      </c>
      <c r="J50" s="1099">
        <f t="shared" ref="J50:R50" si="31">SUM(J51:J61)</f>
        <v>102</v>
      </c>
      <c r="K50" s="1099">
        <f t="shared" si="31"/>
        <v>330</v>
      </c>
      <c r="L50" s="1099">
        <f t="shared" si="31"/>
        <v>752</v>
      </c>
      <c r="M50" s="1099">
        <f t="shared" si="31"/>
        <v>422</v>
      </c>
      <c r="N50" s="1099">
        <f t="shared" si="31"/>
        <v>330</v>
      </c>
      <c r="O50" s="1099">
        <f t="shared" si="31"/>
        <v>0</v>
      </c>
      <c r="P50" s="1099">
        <f t="shared" si="31"/>
        <v>0</v>
      </c>
      <c r="Q50" s="1099">
        <f t="shared" si="31"/>
        <v>0</v>
      </c>
      <c r="R50" s="1099">
        <f t="shared" si="31"/>
        <v>24</v>
      </c>
      <c r="S50" s="1099"/>
      <c r="T50" s="1099"/>
      <c r="U50" s="1099"/>
      <c r="V50" s="1099"/>
      <c r="W50" s="47">
        <f>SUM(W51:W61)</f>
        <v>136</v>
      </c>
      <c r="X50" s="47">
        <f t="shared" ref="X50:AD50" si="32">SUM(X51:X61)</f>
        <v>14</v>
      </c>
      <c r="Y50" s="47">
        <f t="shared" si="32"/>
        <v>248</v>
      </c>
      <c r="Z50" s="47">
        <f t="shared" si="32"/>
        <v>30</v>
      </c>
      <c r="AA50" s="47">
        <f t="shared" si="32"/>
        <v>178</v>
      </c>
      <c r="AB50" s="47">
        <f t="shared" si="32"/>
        <v>24</v>
      </c>
      <c r="AC50" s="47">
        <f t="shared" si="32"/>
        <v>190</v>
      </c>
      <c r="AD50" s="47">
        <f t="shared" si="32"/>
        <v>24</v>
      </c>
      <c r="AE50" s="1091">
        <f t="shared" si="30"/>
        <v>844</v>
      </c>
      <c r="AH50" s="48">
        <f t="shared" si="23"/>
        <v>384</v>
      </c>
      <c r="AI50" s="1078"/>
    </row>
    <row r="51" spans="1:36" ht="51.75" customHeight="1" x14ac:dyDescent="0.3">
      <c r="A51" s="1109" t="s">
        <v>117</v>
      </c>
      <c r="B51" s="1109" t="s">
        <v>492</v>
      </c>
      <c r="C51" s="1109"/>
      <c r="D51" s="1109"/>
      <c r="E51" s="599"/>
      <c r="F51" s="48" t="s">
        <v>29</v>
      </c>
      <c r="G51" s="282"/>
      <c r="H51" s="371"/>
      <c r="I51" s="1083">
        <f t="shared" si="25"/>
        <v>82</v>
      </c>
      <c r="J51" s="1078">
        <f t="shared" si="26"/>
        <v>10</v>
      </c>
      <c r="K51" s="1083">
        <f t="shared" si="27"/>
        <v>32</v>
      </c>
      <c r="L51" s="1078">
        <f t="shared" ref="L51:L61" si="33">W51+Y51+AA51+AC51</f>
        <v>72</v>
      </c>
      <c r="M51" s="1083">
        <f t="shared" si="29"/>
        <v>40</v>
      </c>
      <c r="N51" s="1083">
        <v>32</v>
      </c>
      <c r="O51" s="1078"/>
      <c r="P51" s="1078"/>
      <c r="Q51" s="1078"/>
      <c r="R51" s="291"/>
      <c r="S51" s="291"/>
      <c r="T51" s="291"/>
      <c r="U51" s="291"/>
      <c r="V51" s="291"/>
      <c r="W51" s="282">
        <v>34</v>
      </c>
      <c r="X51" s="1078">
        <v>4</v>
      </c>
      <c r="Y51" s="48">
        <v>38</v>
      </c>
      <c r="Z51" s="1078">
        <v>6</v>
      </c>
      <c r="AA51" s="48"/>
      <c r="AB51" s="1078"/>
      <c r="AC51" s="48"/>
      <c r="AD51" s="1078"/>
      <c r="AE51" s="1091">
        <f t="shared" si="30"/>
        <v>82</v>
      </c>
      <c r="AG51" s="1091" t="s">
        <v>1042</v>
      </c>
      <c r="AH51" s="48">
        <f t="shared" si="23"/>
        <v>72</v>
      </c>
      <c r="AI51" s="599" t="s">
        <v>1105</v>
      </c>
    </row>
    <row r="52" spans="1:36" ht="57" customHeight="1" x14ac:dyDescent="0.3">
      <c r="A52" s="1109" t="s">
        <v>12</v>
      </c>
      <c r="B52" s="1109" t="s">
        <v>494</v>
      </c>
      <c r="C52" s="1109"/>
      <c r="D52" s="1109"/>
      <c r="E52" s="599"/>
      <c r="F52" s="48" t="s">
        <v>29</v>
      </c>
      <c r="G52" s="282"/>
      <c r="H52" s="371"/>
      <c r="I52" s="1083">
        <f t="shared" si="25"/>
        <v>82</v>
      </c>
      <c r="J52" s="1078">
        <f t="shared" si="26"/>
        <v>10</v>
      </c>
      <c r="K52" s="1083">
        <f t="shared" si="27"/>
        <v>24</v>
      </c>
      <c r="L52" s="1078">
        <f t="shared" si="33"/>
        <v>72</v>
      </c>
      <c r="M52" s="1083">
        <f t="shared" si="29"/>
        <v>48</v>
      </c>
      <c r="N52" s="1083">
        <v>24</v>
      </c>
      <c r="O52" s="1078"/>
      <c r="P52" s="1078"/>
      <c r="Q52" s="1078"/>
      <c r="R52" s="291"/>
      <c r="S52" s="291"/>
      <c r="T52" s="291"/>
      <c r="U52" s="291"/>
      <c r="V52" s="291"/>
      <c r="W52" s="282">
        <v>34</v>
      </c>
      <c r="X52" s="1078">
        <v>4</v>
      </c>
      <c r="Y52" s="48">
        <v>38</v>
      </c>
      <c r="Z52" s="1078">
        <v>6</v>
      </c>
      <c r="AA52" s="48"/>
      <c r="AB52" s="1078"/>
      <c r="AC52" s="48"/>
      <c r="AD52" s="1078"/>
      <c r="AE52" s="1091">
        <f t="shared" si="30"/>
        <v>82</v>
      </c>
      <c r="AG52" s="1091" t="s">
        <v>1043</v>
      </c>
      <c r="AH52" s="48">
        <f t="shared" si="23"/>
        <v>72</v>
      </c>
      <c r="AI52" s="1078" t="s">
        <v>1150</v>
      </c>
    </row>
    <row r="53" spans="1:36" ht="49.5" customHeight="1" x14ac:dyDescent="0.3">
      <c r="A53" s="1114" t="s">
        <v>13</v>
      </c>
      <c r="B53" s="1109" t="s">
        <v>496</v>
      </c>
      <c r="C53" s="1114"/>
      <c r="D53" s="1114"/>
      <c r="E53" s="49"/>
      <c r="F53" s="275" t="s">
        <v>40</v>
      </c>
      <c r="G53" s="372"/>
      <c r="H53" s="373"/>
      <c r="I53" s="1083">
        <f t="shared" si="25"/>
        <v>104</v>
      </c>
      <c r="J53" s="1078">
        <f t="shared" si="26"/>
        <v>12</v>
      </c>
      <c r="K53" s="1083">
        <f t="shared" si="27"/>
        <v>32</v>
      </c>
      <c r="L53" s="1078">
        <f>W53+Y53+AA53+AC53</f>
        <v>86</v>
      </c>
      <c r="M53" s="1083">
        <f t="shared" si="29"/>
        <v>54</v>
      </c>
      <c r="N53" s="1103">
        <v>32</v>
      </c>
      <c r="O53" s="538"/>
      <c r="P53" s="538"/>
      <c r="Q53" s="538"/>
      <c r="R53" s="274">
        <v>6</v>
      </c>
      <c r="S53" s="274"/>
      <c r="T53" s="274"/>
      <c r="U53" s="274"/>
      <c r="V53" s="274"/>
      <c r="W53" s="372">
        <v>34</v>
      </c>
      <c r="X53" s="538">
        <v>4</v>
      </c>
      <c r="Y53" s="48">
        <v>52</v>
      </c>
      <c r="Z53" s="1091">
        <v>8</v>
      </c>
      <c r="AA53" s="275"/>
      <c r="AB53" s="538"/>
      <c r="AC53" s="275"/>
      <c r="AD53" s="538"/>
      <c r="AE53" s="1091">
        <f>SUM(W53:AD53)</f>
        <v>98</v>
      </c>
      <c r="AG53" s="1091" t="s">
        <v>1043</v>
      </c>
      <c r="AH53" s="48">
        <f t="shared" si="23"/>
        <v>86</v>
      </c>
      <c r="AI53" s="1078" t="s">
        <v>1122</v>
      </c>
    </row>
    <row r="54" spans="1:36" ht="34.5" hidden="1" customHeight="1" x14ac:dyDescent="0.3">
      <c r="A54" s="1109" t="s">
        <v>14</v>
      </c>
      <c r="B54" s="1109" t="s">
        <v>708</v>
      </c>
      <c r="C54" s="1109"/>
      <c r="D54" s="1109"/>
      <c r="E54" s="599"/>
      <c r="F54" s="48"/>
      <c r="G54" s="282"/>
      <c r="H54" s="371" t="s">
        <v>40</v>
      </c>
      <c r="I54" s="1083">
        <f t="shared" si="25"/>
        <v>136</v>
      </c>
      <c r="J54" s="1078">
        <f t="shared" si="26"/>
        <v>16</v>
      </c>
      <c r="K54" s="1083">
        <f t="shared" si="27"/>
        <v>38</v>
      </c>
      <c r="L54" s="1078">
        <f t="shared" si="33"/>
        <v>114</v>
      </c>
      <c r="M54" s="1083">
        <f t="shared" si="29"/>
        <v>76</v>
      </c>
      <c r="N54" s="1083">
        <v>38</v>
      </c>
      <c r="O54" s="1078"/>
      <c r="P54" s="1078"/>
      <c r="Q54" s="1078"/>
      <c r="R54" s="1078">
        <v>6</v>
      </c>
      <c r="S54" s="1078"/>
      <c r="T54" s="1078"/>
      <c r="U54" s="1078"/>
      <c r="V54" s="1078"/>
      <c r="W54" s="48"/>
      <c r="X54" s="1078"/>
      <c r="Y54" s="48"/>
      <c r="Z54" s="1078"/>
      <c r="AA54" s="48">
        <v>48</v>
      </c>
      <c r="AB54" s="1078">
        <v>6</v>
      </c>
      <c r="AC54" s="48">
        <v>66</v>
      </c>
      <c r="AD54" s="1078">
        <v>10</v>
      </c>
      <c r="AE54" s="1091">
        <f t="shared" si="30"/>
        <v>130</v>
      </c>
      <c r="AG54" s="1091" t="s">
        <v>1044</v>
      </c>
      <c r="AH54" s="48">
        <f t="shared" si="23"/>
        <v>0</v>
      </c>
      <c r="AI54" s="1078"/>
    </row>
    <row r="55" spans="1:36" ht="48.75" hidden="1" customHeight="1" x14ac:dyDescent="0.3">
      <c r="A55" s="1114" t="s">
        <v>15</v>
      </c>
      <c r="B55" s="1109" t="s">
        <v>498</v>
      </c>
      <c r="C55" s="1109"/>
      <c r="D55" s="1109"/>
      <c r="E55" s="599"/>
      <c r="F55" s="48"/>
      <c r="G55" s="282" t="s">
        <v>29</v>
      </c>
      <c r="H55" s="371"/>
      <c r="I55" s="1083">
        <f t="shared" si="25"/>
        <v>64</v>
      </c>
      <c r="J55" s="1078">
        <f t="shared" si="26"/>
        <v>10</v>
      </c>
      <c r="K55" s="1083">
        <f t="shared" si="27"/>
        <v>34</v>
      </c>
      <c r="L55" s="1078">
        <f t="shared" si="33"/>
        <v>54</v>
      </c>
      <c r="M55" s="1083">
        <f t="shared" si="29"/>
        <v>20</v>
      </c>
      <c r="N55" s="1083">
        <v>34</v>
      </c>
      <c r="O55" s="1078"/>
      <c r="P55" s="1078"/>
      <c r="Q55" s="1078"/>
      <c r="R55" s="1078"/>
      <c r="S55" s="1078"/>
      <c r="T55" s="1078"/>
      <c r="U55" s="1078"/>
      <c r="V55" s="1078"/>
      <c r="W55" s="48"/>
      <c r="X55" s="1078"/>
      <c r="Y55" s="48"/>
      <c r="Z55" s="1078"/>
      <c r="AA55" s="48">
        <v>54</v>
      </c>
      <c r="AB55" s="1078">
        <v>10</v>
      </c>
      <c r="AC55" s="48"/>
      <c r="AD55" s="1078"/>
      <c r="AE55" s="1091">
        <f t="shared" si="30"/>
        <v>64</v>
      </c>
      <c r="AG55" s="1091" t="s">
        <v>1045</v>
      </c>
      <c r="AH55" s="48">
        <f t="shared" si="23"/>
        <v>0</v>
      </c>
      <c r="AI55" s="1078"/>
    </row>
    <row r="56" spans="1:36" ht="26.4" x14ac:dyDescent="0.3">
      <c r="A56" s="1109" t="s">
        <v>16</v>
      </c>
      <c r="B56" s="1109" t="s">
        <v>57</v>
      </c>
      <c r="C56" s="1109"/>
      <c r="D56" s="1109"/>
      <c r="E56" s="599"/>
      <c r="F56" s="48" t="s">
        <v>40</v>
      </c>
      <c r="G56" s="282"/>
      <c r="H56" s="371"/>
      <c r="I56" s="1083">
        <f t="shared" si="25"/>
        <v>88</v>
      </c>
      <c r="J56" s="1078">
        <f t="shared" si="26"/>
        <v>8</v>
      </c>
      <c r="K56" s="1083">
        <f t="shared" si="27"/>
        <v>32</v>
      </c>
      <c r="L56" s="1078">
        <f t="shared" si="33"/>
        <v>74</v>
      </c>
      <c r="M56" s="1083">
        <f t="shared" si="29"/>
        <v>42</v>
      </c>
      <c r="N56" s="1083">
        <v>32</v>
      </c>
      <c r="O56" s="1078"/>
      <c r="P56" s="1078"/>
      <c r="Q56" s="1078"/>
      <c r="R56" s="1078">
        <v>6</v>
      </c>
      <c r="S56" s="1078"/>
      <c r="T56" s="1078"/>
      <c r="U56" s="1078"/>
      <c r="V56" s="1078"/>
      <c r="W56" s="282">
        <v>34</v>
      </c>
      <c r="X56" s="1078">
        <v>2</v>
      </c>
      <c r="Y56" s="48">
        <v>40</v>
      </c>
      <c r="Z56" s="1078">
        <v>6</v>
      </c>
      <c r="AA56" s="48"/>
      <c r="AB56" s="1078"/>
      <c r="AC56" s="48"/>
      <c r="AD56" s="1078"/>
      <c r="AE56" s="1091">
        <f t="shared" si="30"/>
        <v>82</v>
      </c>
      <c r="AG56" s="1091" t="s">
        <v>1046</v>
      </c>
      <c r="AH56" s="48">
        <f t="shared" si="23"/>
        <v>74</v>
      </c>
      <c r="AI56" s="282" t="s">
        <v>1116</v>
      </c>
    </row>
    <row r="57" spans="1:36" ht="26.4" x14ac:dyDescent="0.3">
      <c r="A57" s="1114" t="s">
        <v>121</v>
      </c>
      <c r="B57" s="1109" t="s">
        <v>1047</v>
      </c>
      <c r="C57" s="1109"/>
      <c r="D57" s="1109"/>
      <c r="E57" s="599"/>
      <c r="F57" s="48" t="s">
        <v>29</v>
      </c>
      <c r="G57" s="282"/>
      <c r="H57" s="371"/>
      <c r="I57" s="1083">
        <f t="shared" si="25"/>
        <v>84</v>
      </c>
      <c r="J57" s="1078">
        <f t="shared" si="26"/>
        <v>4</v>
      </c>
      <c r="K57" s="1083">
        <f t="shared" si="27"/>
        <v>32</v>
      </c>
      <c r="L57" s="1078">
        <f t="shared" si="33"/>
        <v>80</v>
      </c>
      <c r="M57" s="1083">
        <f t="shared" si="29"/>
        <v>48</v>
      </c>
      <c r="N57" s="1083">
        <v>32</v>
      </c>
      <c r="O57" s="1078"/>
      <c r="P57" s="1078"/>
      <c r="Q57" s="1078"/>
      <c r="R57" s="1078"/>
      <c r="S57" s="1078"/>
      <c r="T57" s="1078"/>
      <c r="U57" s="1078"/>
      <c r="V57" s="1078"/>
      <c r="W57" s="48"/>
      <c r="X57" s="1078"/>
      <c r="Y57" s="48">
        <v>80</v>
      </c>
      <c r="Z57" s="1078">
        <v>4</v>
      </c>
      <c r="AA57" s="48"/>
      <c r="AB57" s="1078"/>
      <c r="AC57" s="48"/>
      <c r="AD57" s="1078"/>
      <c r="AE57" s="1091">
        <f t="shared" si="30"/>
        <v>84</v>
      </c>
      <c r="AH57" s="48">
        <f t="shared" si="23"/>
        <v>80</v>
      </c>
      <c r="AI57" s="282" t="s">
        <v>1120</v>
      </c>
    </row>
    <row r="58" spans="1:36" ht="30.75" hidden="1" customHeight="1" x14ac:dyDescent="0.3">
      <c r="A58" s="1109" t="s">
        <v>17</v>
      </c>
      <c r="B58" s="1109" t="s">
        <v>1048</v>
      </c>
      <c r="C58" s="1114"/>
      <c r="D58" s="1114"/>
      <c r="E58" s="49"/>
      <c r="F58" s="275"/>
      <c r="G58" s="372"/>
      <c r="H58" s="373" t="s">
        <v>29</v>
      </c>
      <c r="I58" s="1083">
        <f t="shared" si="25"/>
        <v>58</v>
      </c>
      <c r="J58" s="1078">
        <f t="shared" si="26"/>
        <v>6</v>
      </c>
      <c r="K58" s="1083">
        <f t="shared" si="27"/>
        <v>36</v>
      </c>
      <c r="L58" s="1078">
        <f t="shared" si="33"/>
        <v>52</v>
      </c>
      <c r="M58" s="1083">
        <f t="shared" si="29"/>
        <v>16</v>
      </c>
      <c r="N58" s="1103">
        <v>36</v>
      </c>
      <c r="O58" s="538"/>
      <c r="P58" s="538"/>
      <c r="Q58" s="1078"/>
      <c r="R58" s="1078"/>
      <c r="S58" s="1078"/>
      <c r="T58" s="1078"/>
      <c r="U58" s="1078"/>
      <c r="V58" s="1078"/>
      <c r="W58" s="48"/>
      <c r="X58" s="1078"/>
      <c r="Y58" s="48"/>
      <c r="Z58" s="1078"/>
      <c r="AA58" s="48"/>
      <c r="AB58" s="1078"/>
      <c r="AC58" s="48">
        <v>52</v>
      </c>
      <c r="AD58" s="1078">
        <v>6</v>
      </c>
      <c r="AE58" s="1091">
        <f t="shared" si="30"/>
        <v>58</v>
      </c>
      <c r="AH58" s="48">
        <f t="shared" si="23"/>
        <v>0</v>
      </c>
      <c r="AI58" s="1078"/>
    </row>
    <row r="59" spans="1:36" hidden="1" x14ac:dyDescent="0.3">
      <c r="A59" s="1114" t="s">
        <v>123</v>
      </c>
      <c r="B59" s="1109" t="s">
        <v>294</v>
      </c>
      <c r="C59" s="1114"/>
      <c r="D59" s="1114"/>
      <c r="E59" s="49"/>
      <c r="F59" s="275"/>
      <c r="G59" s="372"/>
      <c r="H59" s="373" t="s">
        <v>29</v>
      </c>
      <c r="I59" s="1083">
        <f t="shared" si="25"/>
        <v>58</v>
      </c>
      <c r="J59" s="1078">
        <f t="shared" si="26"/>
        <v>6</v>
      </c>
      <c r="K59" s="1083">
        <f t="shared" si="27"/>
        <v>28</v>
      </c>
      <c r="L59" s="1078">
        <f t="shared" si="33"/>
        <v>52</v>
      </c>
      <c r="M59" s="1083">
        <f t="shared" si="29"/>
        <v>24</v>
      </c>
      <c r="N59" s="1103">
        <v>28</v>
      </c>
      <c r="O59" s="538"/>
      <c r="P59" s="538"/>
      <c r="Q59" s="291"/>
      <c r="R59" s="1078"/>
      <c r="S59" s="1078"/>
      <c r="T59" s="1078"/>
      <c r="U59" s="1078"/>
      <c r="V59" s="1078"/>
      <c r="W59" s="48"/>
      <c r="X59" s="1078"/>
      <c r="Y59" s="48"/>
      <c r="Z59" s="1078"/>
      <c r="AA59" s="48"/>
      <c r="AB59" s="1078"/>
      <c r="AC59" s="48">
        <v>52</v>
      </c>
      <c r="AD59" s="1078">
        <v>6</v>
      </c>
      <c r="AE59" s="1091">
        <f t="shared" si="30"/>
        <v>58</v>
      </c>
      <c r="AH59" s="48">
        <f t="shared" si="23"/>
        <v>0</v>
      </c>
      <c r="AI59" s="1078"/>
    </row>
    <row r="60" spans="1:36" s="1094" customFormat="1" hidden="1" x14ac:dyDescent="0.3">
      <c r="A60" s="1109" t="s">
        <v>18</v>
      </c>
      <c r="B60" s="1109" t="s">
        <v>1049</v>
      </c>
      <c r="C60" s="1114"/>
      <c r="D60" s="1114"/>
      <c r="E60" s="49"/>
      <c r="F60" s="275"/>
      <c r="G60" s="372" t="s">
        <v>40</v>
      </c>
      <c r="H60" s="373"/>
      <c r="I60" s="1083">
        <f t="shared" si="25"/>
        <v>78</v>
      </c>
      <c r="J60" s="1078">
        <v>16</v>
      </c>
      <c r="K60" s="1083">
        <f t="shared" si="27"/>
        <v>20</v>
      </c>
      <c r="L60" s="1078">
        <f t="shared" si="33"/>
        <v>56</v>
      </c>
      <c r="M60" s="1083">
        <f t="shared" si="29"/>
        <v>36</v>
      </c>
      <c r="N60" s="53">
        <v>20</v>
      </c>
      <c r="O60" s="52"/>
      <c r="P60" s="52"/>
      <c r="Q60" s="1095"/>
      <c r="R60" s="54">
        <v>6</v>
      </c>
      <c r="S60" s="54"/>
      <c r="T60" s="54"/>
      <c r="U60" s="54"/>
      <c r="V60" s="54"/>
      <c r="W60" s="48"/>
      <c r="X60" s="54"/>
      <c r="Y60" s="48"/>
      <c r="Z60" s="54"/>
      <c r="AA60" s="48">
        <v>56</v>
      </c>
      <c r="AB60" s="54">
        <v>6</v>
      </c>
      <c r="AC60" s="48"/>
      <c r="AD60" s="54"/>
      <c r="AE60" s="1091">
        <f t="shared" si="30"/>
        <v>62</v>
      </c>
      <c r="AH60" s="48">
        <f t="shared" si="23"/>
        <v>0</v>
      </c>
      <c r="AI60" s="1078"/>
      <c r="AJ60" s="1091"/>
    </row>
    <row r="61" spans="1:36" ht="26.4" hidden="1" x14ac:dyDescent="0.3">
      <c r="A61" s="1114" t="s">
        <v>20</v>
      </c>
      <c r="B61" s="1109" t="s">
        <v>519</v>
      </c>
      <c r="C61" s="1114"/>
      <c r="D61" s="1114"/>
      <c r="E61" s="49"/>
      <c r="F61" s="275"/>
      <c r="G61" s="372"/>
      <c r="H61" s="373" t="s">
        <v>29</v>
      </c>
      <c r="I61" s="1083">
        <f t="shared" si="25"/>
        <v>44</v>
      </c>
      <c r="J61" s="1078">
        <f t="shared" si="26"/>
        <v>4</v>
      </c>
      <c r="K61" s="1083">
        <f t="shared" si="27"/>
        <v>22</v>
      </c>
      <c r="L61" s="1078">
        <f t="shared" si="33"/>
        <v>40</v>
      </c>
      <c r="M61" s="1083">
        <f t="shared" si="29"/>
        <v>18</v>
      </c>
      <c r="N61" s="1103">
        <v>22</v>
      </c>
      <c r="O61" s="538"/>
      <c r="P61" s="538"/>
      <c r="Q61" s="291"/>
      <c r="R61" s="1078"/>
      <c r="S61" s="1078"/>
      <c r="T61" s="1078"/>
      <c r="U61" s="1078"/>
      <c r="V61" s="1078"/>
      <c r="W61" s="48"/>
      <c r="X61" s="1078"/>
      <c r="Y61" s="48"/>
      <c r="Z61" s="1078"/>
      <c r="AA61" s="48">
        <v>20</v>
      </c>
      <c r="AB61" s="1078">
        <v>2</v>
      </c>
      <c r="AC61" s="48">
        <v>20</v>
      </c>
      <c r="AD61" s="1078">
        <v>2</v>
      </c>
      <c r="AE61" s="1091">
        <f t="shared" si="30"/>
        <v>44</v>
      </c>
      <c r="AH61" s="48">
        <f t="shared" si="23"/>
        <v>0</v>
      </c>
      <c r="AI61" s="1078"/>
    </row>
    <row r="62" spans="1:36" x14ac:dyDescent="0.3">
      <c r="A62" s="1096" t="s">
        <v>8</v>
      </c>
      <c r="B62" s="1096" t="s">
        <v>9</v>
      </c>
      <c r="C62" s="1096"/>
      <c r="D62" s="1096"/>
      <c r="E62" s="599"/>
      <c r="F62" s="48"/>
      <c r="G62" s="282"/>
      <c r="H62" s="371"/>
      <c r="I62" s="1096">
        <f>I63+I69+I79+I83</f>
        <v>1428</v>
      </c>
      <c r="J62" s="1096">
        <f t="shared" ref="J62:AD62" si="34">J63+J69+J79+J83</f>
        <v>138</v>
      </c>
      <c r="K62" s="1096">
        <f t="shared" si="34"/>
        <v>400</v>
      </c>
      <c r="L62" s="1096">
        <f t="shared" si="34"/>
        <v>886</v>
      </c>
      <c r="M62" s="1096">
        <f t="shared" si="34"/>
        <v>502</v>
      </c>
      <c r="N62" s="1096">
        <f t="shared" si="34"/>
        <v>400</v>
      </c>
      <c r="O62" s="1096">
        <f t="shared" si="34"/>
        <v>20</v>
      </c>
      <c r="P62" s="1096">
        <f t="shared" si="34"/>
        <v>360</v>
      </c>
      <c r="Q62" s="1096">
        <f t="shared" si="34"/>
        <v>8</v>
      </c>
      <c r="R62" s="1096">
        <f t="shared" si="34"/>
        <v>36</v>
      </c>
      <c r="S62" s="1096">
        <f t="shared" si="34"/>
        <v>0</v>
      </c>
      <c r="T62" s="1096">
        <f t="shared" si="34"/>
        <v>0</v>
      </c>
      <c r="U62" s="1096">
        <f t="shared" si="34"/>
        <v>0</v>
      </c>
      <c r="V62" s="1096">
        <f t="shared" si="34"/>
        <v>0</v>
      </c>
      <c r="W62" s="1096">
        <f t="shared" si="34"/>
        <v>310</v>
      </c>
      <c r="X62" s="1096">
        <f t="shared" si="34"/>
        <v>42</v>
      </c>
      <c r="Y62" s="1096">
        <f t="shared" si="34"/>
        <v>254</v>
      </c>
      <c r="Z62" s="1096">
        <f t="shared" si="34"/>
        <v>36</v>
      </c>
      <c r="AA62" s="1096">
        <f t="shared" si="34"/>
        <v>186</v>
      </c>
      <c r="AB62" s="1096">
        <f t="shared" si="34"/>
        <v>20</v>
      </c>
      <c r="AC62" s="1096">
        <f t="shared" si="34"/>
        <v>136</v>
      </c>
      <c r="AD62" s="1096">
        <f t="shared" si="34"/>
        <v>16</v>
      </c>
      <c r="AE62" s="1091">
        <f t="shared" si="30"/>
        <v>1000</v>
      </c>
      <c r="AH62" s="48">
        <f t="shared" si="23"/>
        <v>564</v>
      </c>
      <c r="AI62" s="1078"/>
    </row>
    <row r="63" spans="1:36" ht="26.4" x14ac:dyDescent="0.3">
      <c r="A63" s="80" t="s">
        <v>719</v>
      </c>
      <c r="B63" s="80" t="s">
        <v>720</v>
      </c>
      <c r="C63" s="827"/>
      <c r="D63" s="827"/>
      <c r="E63" s="1427" t="s">
        <v>560</v>
      </c>
      <c r="F63" s="1427"/>
      <c r="G63" s="1427"/>
      <c r="H63" s="1428"/>
      <c r="I63" s="1099">
        <f t="shared" ref="I63:R63" si="35">SUM(I64:I68)</f>
        <v>280</v>
      </c>
      <c r="J63" s="1099">
        <f t="shared" si="35"/>
        <v>32</v>
      </c>
      <c r="K63" s="1099">
        <f t="shared" si="35"/>
        <v>80</v>
      </c>
      <c r="L63" s="1099">
        <f t="shared" si="35"/>
        <v>168</v>
      </c>
      <c r="M63" s="1099">
        <f t="shared" si="35"/>
        <v>88</v>
      </c>
      <c r="N63" s="1099">
        <f t="shared" si="35"/>
        <v>80</v>
      </c>
      <c r="O63" s="1099">
        <f t="shared" si="35"/>
        <v>0</v>
      </c>
      <c r="P63" s="1099">
        <f t="shared" si="35"/>
        <v>72</v>
      </c>
      <c r="Q63" s="1099">
        <f t="shared" si="35"/>
        <v>2</v>
      </c>
      <c r="R63" s="1099">
        <f t="shared" si="35"/>
        <v>6</v>
      </c>
      <c r="S63" s="1099"/>
      <c r="T63" s="1099"/>
      <c r="U63" s="1099"/>
      <c r="V63" s="1099"/>
      <c r="W63" s="47">
        <f>SUM(W64:W66)</f>
        <v>34</v>
      </c>
      <c r="X63" s="47">
        <f t="shared" ref="X63:AD63" si="36">SUM(X64:X66)</f>
        <v>4</v>
      </c>
      <c r="Y63" s="47">
        <f t="shared" si="36"/>
        <v>38</v>
      </c>
      <c r="Z63" s="47">
        <f t="shared" si="36"/>
        <v>6</v>
      </c>
      <c r="AA63" s="47">
        <f t="shared" si="36"/>
        <v>96</v>
      </c>
      <c r="AB63" s="47">
        <f t="shared" si="36"/>
        <v>10</v>
      </c>
      <c r="AC63" s="47">
        <f t="shared" si="36"/>
        <v>0</v>
      </c>
      <c r="AD63" s="47">
        <f t="shared" si="36"/>
        <v>0</v>
      </c>
      <c r="AE63" s="1091">
        <f t="shared" si="30"/>
        <v>188</v>
      </c>
      <c r="AH63" s="48">
        <f t="shared" si="23"/>
        <v>72</v>
      </c>
      <c r="AI63" s="1078"/>
    </row>
    <row r="64" spans="1:36" ht="39.6" hidden="1" x14ac:dyDescent="0.3">
      <c r="A64" s="1178" t="s">
        <v>352</v>
      </c>
      <c r="B64" s="1179" t="s">
        <v>501</v>
      </c>
      <c r="C64" s="1180"/>
      <c r="D64" s="1180"/>
      <c r="E64" s="816"/>
      <c r="F64" s="48"/>
      <c r="G64" s="282" t="s">
        <v>29</v>
      </c>
      <c r="H64" s="371"/>
      <c r="I64" s="1083">
        <f t="shared" ref="I64:I66" si="37">L64+J64+Q64+R64</f>
        <v>44</v>
      </c>
      <c r="J64" s="1078">
        <f t="shared" ref="J64:J66" si="38">X64+Z64+AB64+AD64</f>
        <v>4</v>
      </c>
      <c r="K64" s="1083">
        <f t="shared" ref="K64:K66" si="39">N64</f>
        <v>20</v>
      </c>
      <c r="L64" s="1078">
        <f t="shared" ref="L64:L66" si="40">W64+Y64+AA64+AC64</f>
        <v>40</v>
      </c>
      <c r="M64" s="1083">
        <f t="shared" ref="M64:M66" si="41">L64-N64</f>
        <v>20</v>
      </c>
      <c r="N64" s="1083">
        <v>20</v>
      </c>
      <c r="O64" s="1078"/>
      <c r="P64" s="1083" t="s">
        <v>104</v>
      </c>
      <c r="Q64" s="291"/>
      <c r="R64" s="1078"/>
      <c r="S64" s="1078"/>
      <c r="T64" s="1078"/>
      <c r="U64" s="1078"/>
      <c r="V64" s="1078"/>
      <c r="W64" s="48"/>
      <c r="X64" s="1078"/>
      <c r="Y64" s="48"/>
      <c r="Z64" s="1078"/>
      <c r="AA64" s="48">
        <v>40</v>
      </c>
      <c r="AB64" s="1078">
        <v>4</v>
      </c>
      <c r="AC64" s="48"/>
      <c r="AD64" s="1078"/>
      <c r="AE64" s="1091">
        <f t="shared" si="30"/>
        <v>44</v>
      </c>
      <c r="AH64" s="48">
        <f t="shared" si="23"/>
        <v>0</v>
      </c>
      <c r="AI64" s="1078"/>
    </row>
    <row r="65" spans="1:35" ht="26.4" x14ac:dyDescent="0.3">
      <c r="A65" s="1178" t="s">
        <v>502</v>
      </c>
      <c r="B65" s="1179" t="s">
        <v>503</v>
      </c>
      <c r="C65" s="1180"/>
      <c r="D65" s="1180"/>
      <c r="E65" s="816"/>
      <c r="F65" s="48" t="s">
        <v>29</v>
      </c>
      <c r="G65" s="282"/>
      <c r="H65" s="371"/>
      <c r="I65" s="1083">
        <f t="shared" si="37"/>
        <v>82</v>
      </c>
      <c r="J65" s="1078">
        <f t="shared" si="38"/>
        <v>10</v>
      </c>
      <c r="K65" s="1083">
        <f t="shared" si="39"/>
        <v>32</v>
      </c>
      <c r="L65" s="1078">
        <f t="shared" si="40"/>
        <v>72</v>
      </c>
      <c r="M65" s="1083">
        <f t="shared" si="41"/>
        <v>40</v>
      </c>
      <c r="N65" s="1083">
        <v>32</v>
      </c>
      <c r="O65" s="1078"/>
      <c r="P65" s="1083"/>
      <c r="Q65" s="291"/>
      <c r="R65" s="1078"/>
      <c r="S65" s="1078"/>
      <c r="T65" s="1078"/>
      <c r="U65" s="1078"/>
      <c r="V65" s="1078"/>
      <c r="W65" s="282">
        <v>34</v>
      </c>
      <c r="X65" s="1078">
        <v>4</v>
      </c>
      <c r="Y65" s="48">
        <v>38</v>
      </c>
      <c r="Z65" s="1078">
        <v>6</v>
      </c>
      <c r="AA65" s="48"/>
      <c r="AB65" s="1078"/>
      <c r="AC65" s="48"/>
      <c r="AD65" s="1078"/>
      <c r="AE65" s="1091">
        <f t="shared" si="30"/>
        <v>82</v>
      </c>
      <c r="AH65" s="48">
        <f t="shared" si="23"/>
        <v>72</v>
      </c>
      <c r="AI65" s="282" t="s">
        <v>1120</v>
      </c>
    </row>
    <row r="66" spans="1:35" ht="52.8" hidden="1" x14ac:dyDescent="0.3">
      <c r="A66" s="1178" t="s">
        <v>504</v>
      </c>
      <c r="B66" s="1179" t="s">
        <v>505</v>
      </c>
      <c r="C66" s="1180"/>
      <c r="D66" s="1180"/>
      <c r="E66" s="816"/>
      <c r="F66" s="48"/>
      <c r="G66" s="282" t="s">
        <v>29</v>
      </c>
      <c r="H66" s="371"/>
      <c r="I66" s="1083">
        <f t="shared" si="37"/>
        <v>62</v>
      </c>
      <c r="J66" s="1078">
        <f t="shared" si="38"/>
        <v>6</v>
      </c>
      <c r="K66" s="1083">
        <f t="shared" si="39"/>
        <v>28</v>
      </c>
      <c r="L66" s="1078">
        <f t="shared" si="40"/>
        <v>56</v>
      </c>
      <c r="M66" s="1083">
        <f t="shared" si="41"/>
        <v>28</v>
      </c>
      <c r="N66" s="1083">
        <v>28</v>
      </c>
      <c r="O66" s="1078"/>
      <c r="P66" s="1083"/>
      <c r="Q66" s="291"/>
      <c r="R66" s="1078"/>
      <c r="S66" s="1078"/>
      <c r="T66" s="1078"/>
      <c r="U66" s="1078"/>
      <c r="V66" s="1078"/>
      <c r="W66" s="48"/>
      <c r="X66" s="1078"/>
      <c r="Y66" s="48"/>
      <c r="Z66" s="1078"/>
      <c r="AA66" s="48">
        <v>56</v>
      </c>
      <c r="AB66" s="1078">
        <v>6</v>
      </c>
      <c r="AC66" s="48"/>
      <c r="AD66" s="1078"/>
      <c r="AE66" s="1091">
        <f t="shared" si="30"/>
        <v>62</v>
      </c>
      <c r="AH66" s="48">
        <f t="shared" si="23"/>
        <v>0</v>
      </c>
      <c r="AI66" s="1078"/>
    </row>
    <row r="67" spans="1:35" hidden="1" x14ac:dyDescent="0.3">
      <c r="A67" s="80" t="s">
        <v>365</v>
      </c>
      <c r="B67" s="80" t="s">
        <v>73</v>
      </c>
      <c r="C67" s="826"/>
      <c r="D67" s="826"/>
      <c r="E67" s="816"/>
      <c r="F67" s="48"/>
      <c r="G67" s="282" t="s">
        <v>29</v>
      </c>
      <c r="H67" s="371"/>
      <c r="I67" s="1083">
        <v>72</v>
      </c>
      <c r="J67" s="1078"/>
      <c r="K67" s="1083"/>
      <c r="L67" s="1078"/>
      <c r="M67" s="1083" t="s">
        <v>104</v>
      </c>
      <c r="N67" s="1083" t="s">
        <v>104</v>
      </c>
      <c r="O67" s="1078"/>
      <c r="P67" s="1083">
        <v>72</v>
      </c>
      <c r="Q67" s="1078"/>
      <c r="R67" s="1078"/>
      <c r="S67" s="1078"/>
      <c r="T67" s="1078"/>
      <c r="U67" s="1078"/>
      <c r="V67" s="1078"/>
      <c r="W67" s="48"/>
      <c r="X67" s="1078"/>
      <c r="Y67" s="48"/>
      <c r="Z67" s="1078"/>
      <c r="AA67" s="48">
        <v>72</v>
      </c>
      <c r="AB67" s="1078"/>
      <c r="AC67" s="48"/>
      <c r="AD67" s="1078"/>
      <c r="AE67" s="1091">
        <f t="shared" si="30"/>
        <v>72</v>
      </c>
      <c r="AH67" s="48"/>
      <c r="AI67" s="1078"/>
    </row>
    <row r="68" spans="1:35" hidden="1" x14ac:dyDescent="0.3">
      <c r="A68" s="1115" t="s">
        <v>434</v>
      </c>
      <c r="B68" s="1115" t="s">
        <v>216</v>
      </c>
      <c r="C68" s="1115"/>
      <c r="D68" s="1115"/>
      <c r="E68" s="49"/>
      <c r="F68" s="275"/>
      <c r="G68" s="372" t="s">
        <v>40</v>
      </c>
      <c r="H68" s="373"/>
      <c r="I68" s="1083">
        <f>SUM(J68:R68)</f>
        <v>20</v>
      </c>
      <c r="J68" s="538">
        <v>12</v>
      </c>
      <c r="K68" s="1103"/>
      <c r="L68" s="1078"/>
      <c r="M68" s="1103"/>
      <c r="N68" s="1103"/>
      <c r="O68" s="538"/>
      <c r="P68" s="1103"/>
      <c r="Q68" s="1078">
        <v>2</v>
      </c>
      <c r="R68" s="1078">
        <v>6</v>
      </c>
      <c r="S68" s="1078"/>
      <c r="T68" s="1078"/>
      <c r="U68" s="1078"/>
      <c r="V68" s="1078"/>
      <c r="W68" s="48"/>
      <c r="X68" s="1078"/>
      <c r="Y68" s="48"/>
      <c r="Z68" s="1078"/>
      <c r="AA68" s="48"/>
      <c r="AB68" s="1078"/>
      <c r="AC68" s="48"/>
      <c r="AD68" s="1078"/>
      <c r="AE68" s="1091">
        <f t="shared" si="30"/>
        <v>0</v>
      </c>
      <c r="AH68" s="48"/>
      <c r="AI68" s="1078"/>
    </row>
    <row r="69" spans="1:35" ht="41.4" x14ac:dyDescent="0.3">
      <c r="A69" s="80" t="s">
        <v>723</v>
      </c>
      <c r="B69" s="1181" t="s">
        <v>1050</v>
      </c>
      <c r="C69" s="1182"/>
      <c r="D69" s="1182"/>
      <c r="E69" s="1427" t="s">
        <v>561</v>
      </c>
      <c r="F69" s="1427"/>
      <c r="G69" s="1427"/>
      <c r="H69" s="1428"/>
      <c r="I69" s="1099">
        <f>SUM(I70:I78)</f>
        <v>828</v>
      </c>
      <c r="J69" s="1099">
        <f>SUM(J70:J78)</f>
        <v>84</v>
      </c>
      <c r="K69" s="1099">
        <f t="shared" ref="K69:P69" si="42">SUM(K70:K77)</f>
        <v>248</v>
      </c>
      <c r="L69" s="1099">
        <f t="shared" si="42"/>
        <v>580</v>
      </c>
      <c r="M69" s="1099">
        <f t="shared" si="42"/>
        <v>348</v>
      </c>
      <c r="N69" s="1099">
        <f t="shared" si="42"/>
        <v>248</v>
      </c>
      <c r="O69" s="1099">
        <f t="shared" si="42"/>
        <v>20</v>
      </c>
      <c r="P69" s="1099">
        <f t="shared" si="42"/>
        <v>144</v>
      </c>
      <c r="Q69" s="1099">
        <f>SUM(Q70:Q78)</f>
        <v>2</v>
      </c>
      <c r="R69" s="1099">
        <f>SUM(R70:R78)</f>
        <v>18</v>
      </c>
      <c r="S69" s="1099"/>
      <c r="T69" s="1099"/>
      <c r="U69" s="1099"/>
      <c r="V69" s="1099"/>
      <c r="W69" s="47">
        <f>W70+W71+W74+W75</f>
        <v>198</v>
      </c>
      <c r="X69" s="47">
        <f t="shared" ref="X69:AD69" si="43">X70+X71+X74+X75</f>
        <v>28</v>
      </c>
      <c r="Y69" s="47">
        <f t="shared" si="43"/>
        <v>156</v>
      </c>
      <c r="Z69" s="47">
        <f t="shared" si="43"/>
        <v>20</v>
      </c>
      <c r="AA69" s="47">
        <f t="shared" si="43"/>
        <v>90</v>
      </c>
      <c r="AB69" s="47">
        <f t="shared" si="43"/>
        <v>10</v>
      </c>
      <c r="AC69" s="47">
        <f t="shared" si="43"/>
        <v>136</v>
      </c>
      <c r="AD69" s="47">
        <f t="shared" si="43"/>
        <v>16</v>
      </c>
      <c r="AE69" s="1091">
        <f t="shared" si="30"/>
        <v>654</v>
      </c>
      <c r="AH69" s="48">
        <f t="shared" si="23"/>
        <v>354</v>
      </c>
      <c r="AI69" s="1078"/>
    </row>
    <row r="70" spans="1:35" ht="26.4" x14ac:dyDescent="0.3">
      <c r="A70" s="1178" t="s">
        <v>246</v>
      </c>
      <c r="B70" s="1179" t="s">
        <v>1051</v>
      </c>
      <c r="C70" s="1180"/>
      <c r="D70" s="1180"/>
      <c r="E70" s="816" t="s">
        <v>29</v>
      </c>
      <c r="F70" s="48"/>
      <c r="G70" s="282"/>
      <c r="H70" s="371"/>
      <c r="I70" s="1083">
        <f>J70+L70+R70</f>
        <v>68</v>
      </c>
      <c r="J70" s="1078">
        <f t="shared" ref="J70:J71" si="44">X70+Z70+AB70+AD70</f>
        <v>10</v>
      </c>
      <c r="K70" s="1083">
        <f t="shared" ref="K70:K75" si="45">N70</f>
        <v>28</v>
      </c>
      <c r="L70" s="1078">
        <f t="shared" ref="L70:L75" si="46">W70+Y70+AA70+AC70</f>
        <v>58</v>
      </c>
      <c r="M70" s="1083">
        <f>L70-N70</f>
        <v>30</v>
      </c>
      <c r="N70" s="1083">
        <v>28</v>
      </c>
      <c r="O70" s="1078"/>
      <c r="P70" s="1083" t="s">
        <v>104</v>
      </c>
      <c r="Q70" s="1078"/>
      <c r="R70" s="1078"/>
      <c r="S70" s="1078"/>
      <c r="T70" s="1078"/>
      <c r="U70" s="1078"/>
      <c r="V70" s="1078"/>
      <c r="W70" s="282">
        <v>58</v>
      </c>
      <c r="X70" s="1078">
        <v>10</v>
      </c>
      <c r="Y70" s="48"/>
      <c r="Z70" s="1078"/>
      <c r="AA70" s="48"/>
      <c r="AB70" s="1078"/>
      <c r="AC70" s="48"/>
      <c r="AD70" s="1078"/>
      <c r="AE70" s="1091">
        <f t="shared" si="30"/>
        <v>68</v>
      </c>
      <c r="AG70" s="1091" t="s">
        <v>1052</v>
      </c>
      <c r="AH70" s="48">
        <f t="shared" si="23"/>
        <v>58</v>
      </c>
      <c r="AI70" s="282" t="s">
        <v>1102</v>
      </c>
    </row>
    <row r="71" spans="1:35" ht="26.4" x14ac:dyDescent="0.3">
      <c r="A71" s="1178" t="s">
        <v>354</v>
      </c>
      <c r="B71" s="1179" t="s">
        <v>429</v>
      </c>
      <c r="C71" s="1180"/>
      <c r="D71" s="1180"/>
      <c r="E71" s="816"/>
      <c r="F71" s="48" t="s">
        <v>40</v>
      </c>
      <c r="G71" s="282"/>
      <c r="H71" s="371"/>
      <c r="I71" s="1083">
        <f>J71+L71+R71</f>
        <v>340</v>
      </c>
      <c r="J71" s="1078">
        <f t="shared" si="44"/>
        <v>38</v>
      </c>
      <c r="K71" s="1083">
        <f t="shared" si="45"/>
        <v>110</v>
      </c>
      <c r="L71" s="1078">
        <f t="shared" si="46"/>
        <v>296</v>
      </c>
      <c r="M71" s="1083">
        <f t="shared" ref="M71:M80" si="47">L71-N71</f>
        <v>186</v>
      </c>
      <c r="N71" s="1083">
        <v>110</v>
      </c>
      <c r="O71" s="1078"/>
      <c r="P71" s="1083" t="s">
        <v>104</v>
      </c>
      <c r="Q71" s="1078"/>
      <c r="R71" s="1078">
        <v>6</v>
      </c>
      <c r="S71" s="1078"/>
      <c r="T71" s="1078"/>
      <c r="U71" s="1078"/>
      <c r="V71" s="1078"/>
      <c r="W71" s="48">
        <f>W72+W73</f>
        <v>140</v>
      </c>
      <c r="X71" s="348">
        <f t="shared" ref="X71:Z71" si="48">X72+X73</f>
        <v>18</v>
      </c>
      <c r="Y71" s="48">
        <f t="shared" si="48"/>
        <v>156</v>
      </c>
      <c r="Z71" s="348">
        <f t="shared" si="48"/>
        <v>20</v>
      </c>
      <c r="AA71" s="48"/>
      <c r="AB71" s="1078"/>
      <c r="AC71" s="48"/>
      <c r="AD71" s="1078"/>
      <c r="AE71" s="1091">
        <f t="shared" si="30"/>
        <v>334</v>
      </c>
      <c r="AH71" s="48">
        <f t="shared" si="23"/>
        <v>296</v>
      </c>
      <c r="AI71" s="1078"/>
    </row>
    <row r="72" spans="1:35" ht="26.4" x14ac:dyDescent="0.3">
      <c r="A72" s="1178" t="s">
        <v>960</v>
      </c>
      <c r="B72" s="1179" t="s">
        <v>1053</v>
      </c>
      <c r="C72" s="1180"/>
      <c r="D72" s="1180"/>
      <c r="E72" s="816"/>
      <c r="F72" s="48"/>
      <c r="G72" s="282"/>
      <c r="H72" s="371"/>
      <c r="I72" s="1083"/>
      <c r="J72" s="1078"/>
      <c r="K72" s="1083"/>
      <c r="L72" s="1078"/>
      <c r="M72" s="1083"/>
      <c r="N72" s="1083"/>
      <c r="O72" s="1078"/>
      <c r="P72" s="1083"/>
      <c r="Q72" s="1078"/>
      <c r="R72" s="1078"/>
      <c r="S72" s="1078"/>
      <c r="T72" s="1078"/>
      <c r="U72" s="1078"/>
      <c r="V72" s="1078"/>
      <c r="W72" s="1307">
        <v>70</v>
      </c>
      <c r="X72" s="1184">
        <v>8</v>
      </c>
      <c r="Y72" s="1183">
        <v>78</v>
      </c>
      <c r="Z72" s="1184">
        <v>10</v>
      </c>
      <c r="AA72" s="48"/>
      <c r="AB72" s="1078"/>
      <c r="AC72" s="48"/>
      <c r="AD72" s="1078"/>
      <c r="AG72" s="1091" t="s">
        <v>1054</v>
      </c>
      <c r="AH72" s="48">
        <f t="shared" si="23"/>
        <v>148</v>
      </c>
      <c r="AI72" s="282" t="s">
        <v>1102</v>
      </c>
    </row>
    <row r="73" spans="1:35" ht="26.4" x14ac:dyDescent="0.3">
      <c r="A73" s="1178" t="s">
        <v>1055</v>
      </c>
      <c r="B73" s="1179" t="s">
        <v>1056</v>
      </c>
      <c r="C73" s="1180"/>
      <c r="D73" s="1180"/>
      <c r="E73" s="816"/>
      <c r="F73" s="48"/>
      <c r="G73" s="282"/>
      <c r="H73" s="371"/>
      <c r="I73" s="1083"/>
      <c r="J73" s="1078"/>
      <c r="K73" s="1083"/>
      <c r="L73" s="1078"/>
      <c r="M73" s="1083"/>
      <c r="N73" s="1083"/>
      <c r="O73" s="1078"/>
      <c r="P73" s="1083"/>
      <c r="Q73" s="1078"/>
      <c r="R73" s="1078"/>
      <c r="S73" s="1078"/>
      <c r="T73" s="1078"/>
      <c r="U73" s="1078"/>
      <c r="V73" s="1078"/>
      <c r="W73" s="1307">
        <v>70</v>
      </c>
      <c r="X73" s="1184">
        <v>10</v>
      </c>
      <c r="Y73" s="1183">
        <v>78</v>
      </c>
      <c r="Z73" s="1184">
        <v>10</v>
      </c>
      <c r="AA73" s="48"/>
      <c r="AB73" s="1078"/>
      <c r="AC73" s="48"/>
      <c r="AD73" s="1078"/>
      <c r="AG73" s="1091" t="s">
        <v>1057</v>
      </c>
      <c r="AH73" s="48">
        <f t="shared" si="23"/>
        <v>148</v>
      </c>
      <c r="AI73" s="599" t="s">
        <v>1119</v>
      </c>
    </row>
    <row r="74" spans="1:35" ht="39.6" hidden="1" x14ac:dyDescent="0.3">
      <c r="A74" s="1178" t="s">
        <v>58</v>
      </c>
      <c r="B74" s="1179" t="s">
        <v>1058</v>
      </c>
      <c r="C74" s="1180"/>
      <c r="D74" s="1180"/>
      <c r="E74" s="816"/>
      <c r="F74" s="48"/>
      <c r="G74" s="282"/>
      <c r="H74" s="371" t="s">
        <v>40</v>
      </c>
      <c r="I74" s="1083">
        <f t="shared" ref="I74:I75" si="49">L74+J74+Q74+R74</f>
        <v>204</v>
      </c>
      <c r="J74" s="1078">
        <f t="shared" ref="J74" si="50">X74+Z74+AB74+AD74</f>
        <v>20</v>
      </c>
      <c r="K74" s="1083">
        <f t="shared" si="45"/>
        <v>88</v>
      </c>
      <c r="L74" s="1078">
        <f t="shared" si="46"/>
        <v>178</v>
      </c>
      <c r="M74" s="1083">
        <f>L74-(N74+O74)</f>
        <v>70</v>
      </c>
      <c r="N74" s="1083">
        <v>88</v>
      </c>
      <c r="O74" s="1078">
        <v>20</v>
      </c>
      <c r="P74" s="1083" t="s">
        <v>104</v>
      </c>
      <c r="Q74" s="1078"/>
      <c r="R74" s="1078">
        <v>6</v>
      </c>
      <c r="S74" s="1078"/>
      <c r="T74" s="1078"/>
      <c r="U74" s="1078"/>
      <c r="V74" s="1078"/>
      <c r="W74" s="48"/>
      <c r="X74" s="1078"/>
      <c r="Y74" s="48"/>
      <c r="Z74" s="1078"/>
      <c r="AA74" s="48">
        <v>90</v>
      </c>
      <c r="AB74" s="1078">
        <v>10</v>
      </c>
      <c r="AC74" s="48">
        <v>88</v>
      </c>
      <c r="AD74" s="1078">
        <v>10</v>
      </c>
      <c r="AE74" s="1091">
        <f>SUM(W74:AD74)</f>
        <v>198</v>
      </c>
      <c r="AG74" s="1091" t="s">
        <v>1059</v>
      </c>
      <c r="AH74" s="48">
        <f t="shared" si="23"/>
        <v>0</v>
      </c>
      <c r="AI74" s="1078"/>
    </row>
    <row r="75" spans="1:35" ht="26.4" hidden="1" x14ac:dyDescent="0.3">
      <c r="A75" s="1178" t="s">
        <v>977</v>
      </c>
      <c r="B75" s="1179" t="s">
        <v>1060</v>
      </c>
      <c r="C75" s="1180"/>
      <c r="D75" s="1180"/>
      <c r="E75" s="816"/>
      <c r="F75" s="48"/>
      <c r="G75" s="282"/>
      <c r="H75" s="371" t="s">
        <v>67</v>
      </c>
      <c r="I75" s="1083">
        <f t="shared" si="49"/>
        <v>54</v>
      </c>
      <c r="J75" s="1078">
        <v>6</v>
      </c>
      <c r="K75" s="1083">
        <f t="shared" si="45"/>
        <v>22</v>
      </c>
      <c r="L75" s="1078">
        <f t="shared" si="46"/>
        <v>48</v>
      </c>
      <c r="M75" s="1083">
        <f>L75-(N75+O75)</f>
        <v>26</v>
      </c>
      <c r="N75" s="1083">
        <v>22</v>
      </c>
      <c r="O75" s="1078"/>
      <c r="P75" s="1083"/>
      <c r="Q75" s="1078"/>
      <c r="R75" s="1078"/>
      <c r="S75" s="1078"/>
      <c r="T75" s="1078"/>
      <c r="U75" s="1078"/>
      <c r="V75" s="1078"/>
      <c r="W75" s="48"/>
      <c r="X75" s="1078"/>
      <c r="Y75" s="48"/>
      <c r="Z75" s="1078"/>
      <c r="AA75" s="48"/>
      <c r="AB75" s="1078"/>
      <c r="AC75" s="356">
        <v>48</v>
      </c>
      <c r="AD75" s="1078">
        <v>6</v>
      </c>
      <c r="AE75" s="1091">
        <f>SUM(W75:AD75)</f>
        <v>54</v>
      </c>
      <c r="AG75" s="1091" t="s">
        <v>1061</v>
      </c>
      <c r="AH75" s="48">
        <f t="shared" si="23"/>
        <v>0</v>
      </c>
      <c r="AI75" s="1078"/>
    </row>
    <row r="76" spans="1:35" hidden="1" x14ac:dyDescent="0.3">
      <c r="A76" s="80" t="s">
        <v>307</v>
      </c>
      <c r="B76" s="80" t="s">
        <v>43</v>
      </c>
      <c r="C76" s="826"/>
      <c r="D76" s="826"/>
      <c r="E76" s="816"/>
      <c r="F76" s="48"/>
      <c r="G76" s="1435"/>
      <c r="H76" s="1437" t="s">
        <v>283</v>
      </c>
      <c r="I76" s="1083">
        <v>36</v>
      </c>
      <c r="J76" s="1078"/>
      <c r="K76" s="1083"/>
      <c r="L76" s="1078"/>
      <c r="M76" s="1083">
        <f>P76</f>
        <v>36</v>
      </c>
      <c r="N76" s="1083" t="s">
        <v>104</v>
      </c>
      <c r="O76" s="1078"/>
      <c r="P76" s="1083">
        <v>36</v>
      </c>
      <c r="Q76" s="1078"/>
      <c r="R76" s="1078"/>
      <c r="S76" s="1078"/>
      <c r="T76" s="1078"/>
      <c r="U76" s="1078"/>
      <c r="V76" s="1078"/>
      <c r="W76" s="48"/>
      <c r="X76" s="1078"/>
      <c r="Y76" s="48"/>
      <c r="Z76" s="1078"/>
      <c r="AA76" s="48"/>
      <c r="AB76" s="1078"/>
      <c r="AC76" s="356">
        <v>36</v>
      </c>
      <c r="AD76" s="1078"/>
      <c r="AE76" s="1091">
        <f>SUM(W76:AD76)</f>
        <v>36</v>
      </c>
      <c r="AH76" s="48">
        <f t="shared" si="23"/>
        <v>0</v>
      </c>
      <c r="AI76" s="1078"/>
    </row>
    <row r="77" spans="1:35" hidden="1" x14ac:dyDescent="0.3">
      <c r="A77" s="80" t="s">
        <v>106</v>
      </c>
      <c r="B77" s="80" t="s">
        <v>73</v>
      </c>
      <c r="C77" s="826"/>
      <c r="D77" s="826"/>
      <c r="E77" s="816"/>
      <c r="F77" s="48"/>
      <c r="G77" s="1436"/>
      <c r="H77" s="1438"/>
      <c r="I77" s="1083">
        <v>108</v>
      </c>
      <c r="J77" s="1078"/>
      <c r="K77" s="1083"/>
      <c r="L77" s="1078"/>
      <c r="M77" s="1083">
        <f t="shared" si="47"/>
        <v>0</v>
      </c>
      <c r="N77" s="1083"/>
      <c r="O77" s="1078"/>
      <c r="P77" s="1083">
        <v>108</v>
      </c>
      <c r="Q77" s="1078"/>
      <c r="R77" s="1078"/>
      <c r="S77" s="1078"/>
      <c r="T77" s="1078"/>
      <c r="U77" s="1078"/>
      <c r="V77" s="1078"/>
      <c r="W77" s="48"/>
      <c r="X77" s="1078"/>
      <c r="Y77" s="48"/>
      <c r="Z77" s="1078"/>
      <c r="AA77" s="48"/>
      <c r="AB77" s="1078"/>
      <c r="AC77" s="48">
        <v>108</v>
      </c>
      <c r="AD77" s="1078"/>
      <c r="AE77" s="1091">
        <f t="shared" si="30"/>
        <v>108</v>
      </c>
      <c r="AH77" s="48">
        <f t="shared" si="23"/>
        <v>0</v>
      </c>
      <c r="AI77" s="1078"/>
    </row>
    <row r="78" spans="1:35" hidden="1" x14ac:dyDescent="0.3">
      <c r="A78" s="1115" t="s">
        <v>434</v>
      </c>
      <c r="B78" s="1115" t="s">
        <v>216</v>
      </c>
      <c r="C78" s="1115"/>
      <c r="D78" s="1115"/>
      <c r="E78" s="49"/>
      <c r="F78" s="275"/>
      <c r="G78" s="372"/>
      <c r="H78" s="373" t="s">
        <v>40</v>
      </c>
      <c r="I78" s="1083">
        <f>SUM(J78:R78)</f>
        <v>18</v>
      </c>
      <c r="J78" s="538">
        <v>10</v>
      </c>
      <c r="K78" s="1103"/>
      <c r="L78" s="1078"/>
      <c r="M78" s="1083">
        <f t="shared" si="47"/>
        <v>0</v>
      </c>
      <c r="N78" s="1103"/>
      <c r="O78" s="538"/>
      <c r="P78" s="1103"/>
      <c r="Q78" s="1078">
        <v>2</v>
      </c>
      <c r="R78" s="1078">
        <v>6</v>
      </c>
      <c r="S78" s="1078"/>
      <c r="T78" s="1078"/>
      <c r="U78" s="1078"/>
      <c r="V78" s="1078"/>
      <c r="W78" s="48"/>
      <c r="X78" s="1078"/>
      <c r="Y78" s="48"/>
      <c r="Z78" s="1078"/>
      <c r="AA78" s="48"/>
      <c r="AB78" s="1078"/>
      <c r="AC78" s="48"/>
      <c r="AD78" s="1078"/>
      <c r="AE78" s="1091">
        <f t="shared" si="30"/>
        <v>0</v>
      </c>
      <c r="AH78" s="48">
        <f t="shared" si="23"/>
        <v>0</v>
      </c>
      <c r="AI78" s="1078"/>
    </row>
    <row r="79" spans="1:35" ht="52.8" x14ac:dyDescent="0.3">
      <c r="A79" s="80" t="s">
        <v>727</v>
      </c>
      <c r="B79" s="1185" t="s">
        <v>1062</v>
      </c>
      <c r="C79" s="1186"/>
      <c r="D79" s="1186"/>
      <c r="E79" s="1427" t="s">
        <v>563</v>
      </c>
      <c r="F79" s="1427"/>
      <c r="G79" s="1427"/>
      <c r="H79" s="1428"/>
      <c r="I79" s="1099">
        <f>SUM(I80:I82)</f>
        <v>196</v>
      </c>
      <c r="J79" s="1099">
        <f>SUM(J80:J82)</f>
        <v>18</v>
      </c>
      <c r="K79" s="1099">
        <f>SUM(K80:K81)</f>
        <v>50</v>
      </c>
      <c r="L79" s="1099">
        <f>SUM(L80:L81)</f>
        <v>98</v>
      </c>
      <c r="M79" s="1083">
        <f t="shared" si="47"/>
        <v>48</v>
      </c>
      <c r="N79" s="1099">
        <f>SUM(N80:N81)</f>
        <v>50</v>
      </c>
      <c r="O79" s="1099">
        <f>SUM(O80:O81)</f>
        <v>0</v>
      </c>
      <c r="P79" s="1099">
        <f>SUM(P80:P81)</f>
        <v>72</v>
      </c>
      <c r="Q79" s="1099">
        <f>SUM(Q80:Q82)</f>
        <v>2</v>
      </c>
      <c r="R79" s="1099">
        <f>SUM(R80:R82)</f>
        <v>6</v>
      </c>
      <c r="S79" s="1099"/>
      <c r="T79" s="1099"/>
      <c r="U79" s="1099"/>
      <c r="V79" s="1099"/>
      <c r="W79" s="56">
        <f>W80</f>
        <v>38</v>
      </c>
      <c r="X79" s="56">
        <f t="shared" ref="X79:AD79" si="51">X80</f>
        <v>6</v>
      </c>
      <c r="Y79" s="56">
        <f t="shared" si="51"/>
        <v>60</v>
      </c>
      <c r="Z79" s="56">
        <f t="shared" si="51"/>
        <v>10</v>
      </c>
      <c r="AA79" s="56">
        <f t="shared" si="51"/>
        <v>0</v>
      </c>
      <c r="AB79" s="56">
        <f t="shared" si="51"/>
        <v>0</v>
      </c>
      <c r="AC79" s="56">
        <f t="shared" si="51"/>
        <v>0</v>
      </c>
      <c r="AD79" s="56">
        <f t="shared" si="51"/>
        <v>0</v>
      </c>
      <c r="AE79" s="1091">
        <f t="shared" si="30"/>
        <v>114</v>
      </c>
      <c r="AH79" s="48">
        <f t="shared" si="23"/>
        <v>98</v>
      </c>
      <c r="AI79" s="1078"/>
    </row>
    <row r="80" spans="1:35" ht="52.8" x14ac:dyDescent="0.3">
      <c r="A80" s="1178" t="s">
        <v>1063</v>
      </c>
      <c r="B80" s="1179" t="s">
        <v>1064</v>
      </c>
      <c r="C80" s="1180"/>
      <c r="D80" s="1180"/>
      <c r="E80" s="816"/>
      <c r="F80" s="1187" t="s">
        <v>29</v>
      </c>
      <c r="G80" s="282"/>
      <c r="H80" s="371"/>
      <c r="I80" s="1083">
        <f>L80+J80</f>
        <v>114</v>
      </c>
      <c r="J80" s="1078">
        <f>X80+Z80+AB80+AD80</f>
        <v>16</v>
      </c>
      <c r="K80" s="1109">
        <v>50</v>
      </c>
      <c r="L80" s="1078">
        <f t="shared" ref="L80" si="52">W80+Y80+AA80+AC80</f>
        <v>98</v>
      </c>
      <c r="M80" s="1083">
        <f t="shared" si="47"/>
        <v>48</v>
      </c>
      <c r="N80" s="1109">
        <v>50</v>
      </c>
      <c r="O80" s="1078"/>
      <c r="P80" s="1109"/>
      <c r="Q80" s="1078"/>
      <c r="R80" s="1078"/>
      <c r="S80" s="1078"/>
      <c r="T80" s="1078"/>
      <c r="U80" s="1078"/>
      <c r="V80" s="1078"/>
      <c r="W80" s="282">
        <v>38</v>
      </c>
      <c r="X80" s="1078">
        <v>6</v>
      </c>
      <c r="Y80" s="48">
        <v>60</v>
      </c>
      <c r="Z80" s="1078">
        <v>10</v>
      </c>
      <c r="AA80" s="48"/>
      <c r="AB80" s="1078"/>
      <c r="AC80" s="48"/>
      <c r="AD80" s="1078"/>
      <c r="AE80" s="1091">
        <f t="shared" si="30"/>
        <v>114</v>
      </c>
      <c r="AH80" s="48">
        <f t="shared" si="23"/>
        <v>98</v>
      </c>
      <c r="AI80" s="282" t="s">
        <v>1120</v>
      </c>
    </row>
    <row r="81" spans="1:35" x14ac:dyDescent="0.3">
      <c r="A81" s="1188" t="s">
        <v>729</v>
      </c>
      <c r="B81" s="1188" t="s">
        <v>73</v>
      </c>
      <c r="C81" s="1189"/>
      <c r="D81" s="1189"/>
      <c r="E81" s="816"/>
      <c r="F81" s="48" t="s">
        <v>29</v>
      </c>
      <c r="G81" s="282"/>
      <c r="H81" s="371"/>
      <c r="I81" s="1109">
        <f>P81</f>
        <v>72</v>
      </c>
      <c r="J81" s="1078"/>
      <c r="K81" s="1109"/>
      <c r="L81" s="1078"/>
      <c r="M81" s="1083"/>
      <c r="N81" s="1109"/>
      <c r="O81" s="1078"/>
      <c r="P81" s="1109">
        <v>72</v>
      </c>
      <c r="Q81" s="1078"/>
      <c r="R81" s="1078"/>
      <c r="S81" s="1078"/>
      <c r="T81" s="1078"/>
      <c r="U81" s="1078"/>
      <c r="V81" s="1078"/>
      <c r="W81" s="48"/>
      <c r="X81" s="1078"/>
      <c r="Y81" s="48">
        <v>72</v>
      </c>
      <c r="Z81" s="1078"/>
      <c r="AA81" s="361"/>
      <c r="AB81" s="1078"/>
      <c r="AC81" s="48"/>
      <c r="AD81" s="1078"/>
      <c r="AE81" s="1091">
        <f t="shared" si="30"/>
        <v>72</v>
      </c>
      <c r="AH81" s="48">
        <f t="shared" si="23"/>
        <v>72</v>
      </c>
      <c r="AI81" s="1078"/>
    </row>
    <row r="82" spans="1:35" x14ac:dyDescent="0.3">
      <c r="A82" s="1188" t="s">
        <v>226</v>
      </c>
      <c r="B82" s="1188" t="s">
        <v>216</v>
      </c>
      <c r="C82" s="80"/>
      <c r="D82" s="80"/>
      <c r="E82" s="599"/>
      <c r="F82" s="48" t="s">
        <v>40</v>
      </c>
      <c r="G82" s="282"/>
      <c r="H82" s="371"/>
      <c r="I82" s="1109">
        <f>SUM(J82:R82)</f>
        <v>10</v>
      </c>
      <c r="J82" s="1078">
        <v>2</v>
      </c>
      <c r="K82" s="1109"/>
      <c r="L82" s="1078"/>
      <c r="M82" s="1083"/>
      <c r="N82" s="1109"/>
      <c r="O82" s="1078"/>
      <c r="P82" s="1109"/>
      <c r="Q82" s="1078">
        <v>2</v>
      </c>
      <c r="R82" s="1078">
        <v>6</v>
      </c>
      <c r="S82" s="1078"/>
      <c r="T82" s="1078"/>
      <c r="U82" s="1078"/>
      <c r="V82" s="1078"/>
      <c r="W82" s="48"/>
      <c r="X82" s="1078"/>
      <c r="Y82" s="48"/>
      <c r="Z82" s="1078"/>
      <c r="AA82" s="361"/>
      <c r="AB82" s="1078"/>
      <c r="AC82" s="48"/>
      <c r="AD82" s="1078"/>
      <c r="AH82" s="48">
        <f t="shared" si="23"/>
        <v>0</v>
      </c>
      <c r="AI82" s="282" t="s">
        <v>1120</v>
      </c>
    </row>
    <row r="83" spans="1:35" ht="26.4" x14ac:dyDescent="0.3">
      <c r="A83" s="1188" t="s">
        <v>36</v>
      </c>
      <c r="B83" s="1188" t="s">
        <v>1065</v>
      </c>
      <c r="C83" s="1429"/>
      <c r="D83" s="1430"/>
      <c r="E83" s="1430"/>
      <c r="F83" s="1430"/>
      <c r="G83" s="1430"/>
      <c r="H83" s="1431"/>
      <c r="I83" s="1096">
        <f>SUM(I84:I86)</f>
        <v>124</v>
      </c>
      <c r="J83" s="1096">
        <f t="shared" ref="J83:R83" si="53">SUM(J84:J86)</f>
        <v>4</v>
      </c>
      <c r="K83" s="1096">
        <f t="shared" si="53"/>
        <v>22</v>
      </c>
      <c r="L83" s="1096">
        <f t="shared" si="53"/>
        <v>40</v>
      </c>
      <c r="M83" s="1096">
        <f t="shared" si="53"/>
        <v>18</v>
      </c>
      <c r="N83" s="1096">
        <f t="shared" si="53"/>
        <v>22</v>
      </c>
      <c r="O83" s="1096">
        <f t="shared" si="53"/>
        <v>0</v>
      </c>
      <c r="P83" s="1096">
        <f t="shared" si="53"/>
        <v>72</v>
      </c>
      <c r="Q83" s="1096">
        <f t="shared" si="53"/>
        <v>2</v>
      </c>
      <c r="R83" s="1096">
        <f t="shared" si="53"/>
        <v>6</v>
      </c>
      <c r="S83" s="1089"/>
      <c r="T83" s="1089"/>
      <c r="U83" s="1089"/>
      <c r="V83" s="1089"/>
      <c r="W83" s="455">
        <f>SUM(W84)</f>
        <v>40</v>
      </c>
      <c r="X83" s="455">
        <f t="shared" ref="X83:AG83" si="54">SUM(X84)</f>
        <v>4</v>
      </c>
      <c r="Y83" s="455">
        <f t="shared" si="54"/>
        <v>0</v>
      </c>
      <c r="Z83" s="455">
        <f t="shared" si="54"/>
        <v>0</v>
      </c>
      <c r="AA83" s="455">
        <f t="shared" si="54"/>
        <v>0</v>
      </c>
      <c r="AB83" s="455">
        <f t="shared" si="54"/>
        <v>0</v>
      </c>
      <c r="AC83" s="455">
        <f t="shared" si="54"/>
        <v>0</v>
      </c>
      <c r="AD83" s="455">
        <f t="shared" si="54"/>
        <v>0</v>
      </c>
      <c r="AE83" s="455">
        <f t="shared" si="54"/>
        <v>0</v>
      </c>
      <c r="AF83" s="455">
        <f t="shared" si="54"/>
        <v>0</v>
      </c>
      <c r="AG83" s="1085">
        <f t="shared" si="54"/>
        <v>0</v>
      </c>
      <c r="AH83" s="48">
        <f t="shared" si="23"/>
        <v>40</v>
      </c>
      <c r="AI83" s="1078"/>
    </row>
    <row r="84" spans="1:35" ht="26.4" x14ac:dyDescent="0.3">
      <c r="A84" s="1190" t="s">
        <v>742</v>
      </c>
      <c r="B84" s="1190" t="s">
        <v>1066</v>
      </c>
      <c r="C84" s="1189"/>
      <c r="D84" s="1189"/>
      <c r="E84" s="816" t="s">
        <v>29</v>
      </c>
      <c r="F84" s="48"/>
      <c r="G84" s="282"/>
      <c r="H84" s="371"/>
      <c r="I84" s="1109">
        <f>L84+J84</f>
        <v>44</v>
      </c>
      <c r="J84" s="1078">
        <f>X84+Z84+AB84+AD84</f>
        <v>4</v>
      </c>
      <c r="K84" s="1109">
        <v>22</v>
      </c>
      <c r="L84" s="1078">
        <f t="shared" ref="L84" si="55">W84+Y84+AA84+AC84</f>
        <v>40</v>
      </c>
      <c r="M84" s="1083">
        <v>18</v>
      </c>
      <c r="N84" s="1109">
        <v>22</v>
      </c>
      <c r="O84" s="1078"/>
      <c r="P84" s="1109"/>
      <c r="Q84" s="1078"/>
      <c r="R84" s="1078"/>
      <c r="S84" s="1078"/>
      <c r="T84" s="1078"/>
      <c r="U84" s="1078"/>
      <c r="V84" s="1078"/>
      <c r="W84" s="282">
        <v>40</v>
      </c>
      <c r="X84" s="1078">
        <v>4</v>
      </c>
      <c r="Y84" s="48"/>
      <c r="Z84" s="1078"/>
      <c r="AA84" s="361"/>
      <c r="AB84" s="1078"/>
      <c r="AC84" s="48"/>
      <c r="AD84" s="1078"/>
      <c r="AH84" s="48">
        <f t="shared" si="23"/>
        <v>40</v>
      </c>
      <c r="AI84" s="282" t="s">
        <v>1120</v>
      </c>
    </row>
    <row r="85" spans="1:35" x14ac:dyDescent="0.3">
      <c r="A85" s="1188" t="s">
        <v>60</v>
      </c>
      <c r="B85" s="1188" t="s">
        <v>43</v>
      </c>
      <c r="C85" s="1189"/>
      <c r="D85" s="1189"/>
      <c r="E85" s="816"/>
      <c r="F85" s="48" t="s">
        <v>29</v>
      </c>
      <c r="G85" s="282"/>
      <c r="H85" s="371"/>
      <c r="I85" s="1109">
        <f>P85</f>
        <v>72</v>
      </c>
      <c r="J85" s="1078"/>
      <c r="K85" s="1109"/>
      <c r="L85" s="1078"/>
      <c r="M85" s="1083"/>
      <c r="N85" s="1109"/>
      <c r="O85" s="1078"/>
      <c r="P85" s="1109">
        <v>72</v>
      </c>
      <c r="Q85" s="1078"/>
      <c r="R85" s="1078"/>
      <c r="S85" s="1078"/>
      <c r="T85" s="1078"/>
      <c r="U85" s="1078"/>
      <c r="V85" s="1078"/>
      <c r="W85" s="48"/>
      <c r="X85" s="1078"/>
      <c r="Y85" s="48">
        <v>72</v>
      </c>
      <c r="Z85" s="1078"/>
      <c r="AA85" s="361"/>
      <c r="AB85" s="1078"/>
      <c r="AC85" s="48"/>
      <c r="AD85" s="1078"/>
      <c r="AH85" s="48">
        <f t="shared" si="23"/>
        <v>72</v>
      </c>
      <c r="AI85" s="1078"/>
    </row>
    <row r="86" spans="1:35" x14ac:dyDescent="0.3">
      <c r="A86" s="80" t="s">
        <v>262</v>
      </c>
      <c r="B86" s="80" t="s">
        <v>216</v>
      </c>
      <c r="C86" s="80"/>
      <c r="D86" s="80"/>
      <c r="E86" s="816"/>
      <c r="F86" s="48" t="s">
        <v>40</v>
      </c>
      <c r="G86" s="282"/>
      <c r="H86" s="371"/>
      <c r="I86" s="1109">
        <f>SUM(J86:R86)</f>
        <v>8</v>
      </c>
      <c r="J86" s="1078"/>
      <c r="K86" s="1109"/>
      <c r="L86" s="1078"/>
      <c r="M86" s="1083"/>
      <c r="N86" s="1109"/>
      <c r="O86" s="1078"/>
      <c r="P86" s="1109"/>
      <c r="Q86" s="1078">
        <v>2</v>
      </c>
      <c r="R86" s="1078">
        <v>6</v>
      </c>
      <c r="S86" s="1078"/>
      <c r="T86" s="1078"/>
      <c r="U86" s="1078"/>
      <c r="V86" s="1078"/>
      <c r="W86" s="48"/>
      <c r="X86" s="1078"/>
      <c r="Y86" s="48"/>
      <c r="Z86" s="1078"/>
      <c r="AA86" s="361"/>
      <c r="AB86" s="1078"/>
      <c r="AC86" s="48"/>
      <c r="AD86" s="1078"/>
      <c r="AH86" s="48"/>
      <c r="AI86" s="282" t="s">
        <v>1120</v>
      </c>
    </row>
    <row r="87" spans="1:35" ht="27.6" hidden="1" x14ac:dyDescent="0.3">
      <c r="A87" s="1102" t="s">
        <v>526</v>
      </c>
      <c r="B87" s="377" t="s">
        <v>527</v>
      </c>
      <c r="C87" s="1090"/>
      <c r="D87" s="1090"/>
      <c r="E87" s="599"/>
      <c r="F87" s="48"/>
      <c r="G87" s="282"/>
      <c r="H87" s="371"/>
      <c r="I87" s="1096">
        <v>216</v>
      </c>
      <c r="J87" s="1078"/>
      <c r="K87" s="1096"/>
      <c r="L87" s="1078"/>
      <c r="M87" s="1083"/>
      <c r="N87" s="1096"/>
      <c r="O87" s="1078"/>
      <c r="P87" s="1096"/>
      <c r="Q87" s="1078"/>
      <c r="R87" s="1078"/>
      <c r="S87" s="1078"/>
      <c r="T87" s="1078"/>
      <c r="U87" s="1078"/>
      <c r="V87" s="1078"/>
      <c r="W87" s="48"/>
      <c r="X87" s="1078"/>
      <c r="Y87" s="48"/>
      <c r="Z87" s="1078"/>
      <c r="AA87" s="48"/>
      <c r="AB87" s="1078"/>
      <c r="AC87" s="48"/>
      <c r="AD87" s="1078"/>
      <c r="AE87" s="1091">
        <f t="shared" si="30"/>
        <v>0</v>
      </c>
      <c r="AH87" s="48"/>
      <c r="AI87" s="1078"/>
    </row>
    <row r="88" spans="1:35" x14ac:dyDescent="0.3">
      <c r="A88" s="1432" t="s">
        <v>528</v>
      </c>
      <c r="B88" s="1432"/>
      <c r="C88" s="1096"/>
      <c r="D88" s="1096"/>
      <c r="E88" s="599"/>
      <c r="F88" s="48"/>
      <c r="G88" s="282"/>
      <c r="H88" s="371"/>
      <c r="I88" s="1096">
        <v>2952</v>
      </c>
      <c r="J88" s="1078">
        <v>160</v>
      </c>
      <c r="K88" s="1096">
        <v>1702</v>
      </c>
      <c r="L88" s="1078">
        <v>2116</v>
      </c>
      <c r="M88" s="1096">
        <v>966</v>
      </c>
      <c r="N88" s="1096">
        <v>1174</v>
      </c>
      <c r="O88" s="1078">
        <v>20</v>
      </c>
      <c r="P88" s="1096">
        <v>432</v>
      </c>
      <c r="Q88" s="1078">
        <v>26</v>
      </c>
      <c r="R88" s="1078">
        <v>78</v>
      </c>
      <c r="S88" s="1078"/>
      <c r="T88" s="1078"/>
      <c r="U88" s="1078"/>
      <c r="V88" s="1078"/>
      <c r="W88" s="48"/>
      <c r="X88" s="1078"/>
      <c r="Y88" s="48"/>
      <c r="Z88" s="1078"/>
      <c r="AA88" s="48"/>
      <c r="AB88" s="1078"/>
      <c r="AC88" s="48"/>
      <c r="AD88" s="1078"/>
      <c r="AH88" s="48"/>
      <c r="AI88" s="1078"/>
    </row>
    <row r="89" spans="1:35" x14ac:dyDescent="0.3">
      <c r="A89" s="1096"/>
      <c r="B89" s="1096" t="s">
        <v>180</v>
      </c>
      <c r="C89" s="1096"/>
      <c r="D89" s="1096"/>
      <c r="E89" s="599"/>
      <c r="F89" s="48"/>
      <c r="G89" s="282"/>
      <c r="H89" s="371"/>
      <c r="I89" s="1096"/>
      <c r="J89" s="1078"/>
      <c r="K89" s="1096"/>
      <c r="L89" s="1078"/>
      <c r="M89" s="1096"/>
      <c r="N89" s="1096"/>
      <c r="O89" s="1078"/>
      <c r="P89" s="1096"/>
      <c r="Q89" s="1078"/>
      <c r="R89" s="1078"/>
      <c r="S89" s="1078"/>
      <c r="T89" s="1078"/>
      <c r="U89" s="1078"/>
      <c r="V89" s="1078"/>
      <c r="W89" s="48"/>
      <c r="X89" s="1078"/>
      <c r="Y89" s="48"/>
      <c r="Z89" s="1078"/>
      <c r="AA89" s="48"/>
      <c r="AB89" s="1078"/>
      <c r="AC89" s="48"/>
      <c r="AD89" s="1078"/>
      <c r="AH89" s="48"/>
      <c r="AI89" s="1078"/>
    </row>
    <row r="90" spans="1:35" x14ac:dyDescent="0.3">
      <c r="A90" s="1096"/>
      <c r="B90" s="1096" t="s">
        <v>658</v>
      </c>
      <c r="C90" s="1096"/>
      <c r="D90" s="1096"/>
      <c r="E90" s="599"/>
      <c r="F90" s="48"/>
      <c r="G90" s="282"/>
      <c r="H90" s="371"/>
      <c r="I90" s="1096"/>
      <c r="J90" s="1078"/>
      <c r="K90" s="1096"/>
      <c r="L90" s="1078"/>
      <c r="M90" s="1096"/>
      <c r="N90" s="1096"/>
      <c r="O90" s="1078"/>
      <c r="P90" s="1096"/>
      <c r="Q90" s="1078"/>
      <c r="R90" s="1078"/>
      <c r="S90" s="1078"/>
      <c r="T90" s="1078"/>
      <c r="U90" s="1078"/>
      <c r="V90" s="1078"/>
      <c r="W90" s="48"/>
      <c r="X90" s="1078"/>
      <c r="Y90" s="48"/>
      <c r="Z90" s="1078"/>
      <c r="AA90" s="48"/>
      <c r="AB90" s="1078"/>
      <c r="AC90" s="48"/>
      <c r="AD90" s="1078"/>
      <c r="AH90" s="48"/>
      <c r="AI90" s="1078"/>
    </row>
    <row r="91" spans="1:35" ht="15.6" x14ac:dyDescent="0.3">
      <c r="A91" s="1406" t="s">
        <v>659</v>
      </c>
      <c r="B91" s="1406"/>
      <c r="C91" s="1406"/>
      <c r="D91" s="1406"/>
      <c r="E91" s="1406"/>
      <c r="F91" s="1406"/>
      <c r="G91" s="1406"/>
      <c r="H91" s="1406"/>
      <c r="I91" s="1386" t="s">
        <v>660</v>
      </c>
      <c r="J91" s="1386"/>
      <c r="K91" s="1386"/>
      <c r="L91" s="1386"/>
      <c r="M91" s="1386"/>
      <c r="N91" s="1386"/>
      <c r="O91" s="1386"/>
      <c r="P91" s="1386"/>
      <c r="Q91" s="1386"/>
      <c r="R91" s="1386"/>
      <c r="S91" s="1084"/>
      <c r="T91" s="1084"/>
      <c r="U91" s="1084"/>
      <c r="V91" s="1084"/>
      <c r="W91" s="1078">
        <v>16</v>
      </c>
      <c r="X91" s="1078"/>
      <c r="Y91" s="1078">
        <v>15</v>
      </c>
      <c r="Z91" s="1078"/>
      <c r="AA91" s="1078">
        <v>13</v>
      </c>
      <c r="AB91" s="1078"/>
      <c r="AC91" s="1078">
        <v>10</v>
      </c>
      <c r="AD91" s="1078"/>
      <c r="AH91" s="1078"/>
      <c r="AI91" s="1078"/>
    </row>
    <row r="92" spans="1:35" ht="15.6" x14ac:dyDescent="0.3">
      <c r="A92" s="1406"/>
      <c r="B92" s="1406"/>
      <c r="C92" s="1406"/>
      <c r="D92" s="1406"/>
      <c r="E92" s="1406"/>
      <c r="F92" s="1406"/>
      <c r="G92" s="1406"/>
      <c r="H92" s="1406"/>
      <c r="I92" s="1339" t="s">
        <v>661</v>
      </c>
      <c r="J92" s="1339"/>
      <c r="K92" s="1339"/>
      <c r="L92" s="1339"/>
      <c r="M92" s="1339"/>
      <c r="N92" s="1339"/>
      <c r="O92" s="1339"/>
      <c r="P92" s="1339"/>
      <c r="Q92" s="1339"/>
      <c r="R92" s="1339"/>
      <c r="S92" s="1077"/>
      <c r="T92" s="1077"/>
      <c r="U92" s="1077"/>
      <c r="V92" s="1077"/>
      <c r="W92" s="1078">
        <v>0</v>
      </c>
      <c r="X92" s="1078"/>
      <c r="Y92" s="1078">
        <v>144</v>
      </c>
      <c r="Z92" s="1078"/>
      <c r="AA92" s="1078">
        <v>72</v>
      </c>
      <c r="AB92" s="1078"/>
      <c r="AC92" s="1078">
        <v>0</v>
      </c>
      <c r="AD92" s="1078"/>
      <c r="AH92" s="1078"/>
      <c r="AI92" s="1078"/>
    </row>
    <row r="93" spans="1:35" ht="27.6" x14ac:dyDescent="0.3">
      <c r="A93" s="1406"/>
      <c r="B93" s="1406"/>
      <c r="C93" s="1406"/>
      <c r="D93" s="1406"/>
      <c r="E93" s="1406"/>
      <c r="F93" s="1406"/>
      <c r="G93" s="1406"/>
      <c r="H93" s="1406"/>
      <c r="I93" s="1339" t="s">
        <v>662</v>
      </c>
      <c r="J93" s="1339"/>
      <c r="K93" s="1339"/>
      <c r="L93" s="1339"/>
      <c r="M93" s="1339"/>
      <c r="N93" s="1339"/>
      <c r="O93" s="1339"/>
      <c r="P93" s="1339"/>
      <c r="Q93" s="1339"/>
      <c r="R93" s="1339"/>
      <c r="S93" s="1077"/>
      <c r="T93" s="1077"/>
      <c r="U93" s="1077"/>
      <c r="V93" s="1077"/>
      <c r="W93" s="1078">
        <v>0</v>
      </c>
      <c r="X93" s="1078"/>
      <c r="Y93" s="1078">
        <v>0</v>
      </c>
      <c r="Z93" s="1078"/>
      <c r="AA93" s="1078">
        <v>0</v>
      </c>
      <c r="AB93" s="1078"/>
      <c r="AC93" s="1090" t="s">
        <v>663</v>
      </c>
      <c r="AD93" s="1078"/>
      <c r="AH93" s="851"/>
      <c r="AI93" s="1078"/>
    </row>
    <row r="94" spans="1:35" ht="15.6" x14ac:dyDescent="0.3">
      <c r="A94" s="1406"/>
      <c r="B94" s="1406"/>
      <c r="C94" s="1406"/>
      <c r="D94" s="1406"/>
      <c r="E94" s="1406"/>
      <c r="F94" s="1406"/>
      <c r="G94" s="1406"/>
      <c r="H94" s="1406"/>
      <c r="I94" s="1339" t="s">
        <v>664</v>
      </c>
      <c r="J94" s="1339"/>
      <c r="K94" s="1339"/>
      <c r="L94" s="1339"/>
      <c r="M94" s="1339"/>
      <c r="N94" s="1339"/>
      <c r="O94" s="1339"/>
      <c r="P94" s="1339"/>
      <c r="Q94" s="1339"/>
      <c r="R94" s="1339"/>
      <c r="S94" s="1077"/>
      <c r="T94" s="1077"/>
      <c r="U94" s="1077"/>
      <c r="V94" s="1077"/>
      <c r="W94" s="1078">
        <v>0</v>
      </c>
      <c r="X94" s="1078"/>
      <c r="Y94" s="1078">
        <v>5</v>
      </c>
      <c r="Z94" s="1078"/>
      <c r="AA94" s="1078">
        <v>2</v>
      </c>
      <c r="AB94" s="1078"/>
      <c r="AC94" s="1078">
        <v>4</v>
      </c>
      <c r="AD94" s="1078"/>
      <c r="AH94" s="1078"/>
      <c r="AI94" s="1078"/>
    </row>
    <row r="95" spans="1:35" ht="15.6" x14ac:dyDescent="0.3">
      <c r="A95" s="1406"/>
      <c r="B95" s="1406"/>
      <c r="C95" s="1406"/>
      <c r="D95" s="1406"/>
      <c r="E95" s="1406"/>
      <c r="F95" s="1406"/>
      <c r="G95" s="1406"/>
      <c r="H95" s="1406"/>
      <c r="I95" s="1339" t="s">
        <v>665</v>
      </c>
      <c r="J95" s="1339"/>
      <c r="K95" s="1339"/>
      <c r="L95" s="1339"/>
      <c r="M95" s="1339"/>
      <c r="N95" s="1339"/>
      <c r="O95" s="1339"/>
      <c r="P95" s="1339"/>
      <c r="Q95" s="1339"/>
      <c r="R95" s="1339"/>
      <c r="S95" s="1077"/>
      <c r="T95" s="1077"/>
      <c r="U95" s="1077"/>
      <c r="V95" s="1077"/>
      <c r="W95" s="1078">
        <v>2</v>
      </c>
      <c r="X95" s="1078"/>
      <c r="Y95" s="1078">
        <v>8</v>
      </c>
      <c r="Z95" s="1078"/>
      <c r="AA95" s="1078">
        <v>3</v>
      </c>
      <c r="AB95" s="1078"/>
      <c r="AC95" s="1078">
        <v>7</v>
      </c>
      <c r="AD95" s="1078"/>
      <c r="AH95" s="1078"/>
      <c r="AI95" s="1078"/>
    </row>
    <row r="98" spans="2:30" ht="14.4" x14ac:dyDescent="0.3">
      <c r="B98" s="1422" t="s">
        <v>666</v>
      </c>
      <c r="C98" s="1422"/>
      <c r="D98" s="1422"/>
      <c r="E98" s="1422"/>
      <c r="F98" s="1422"/>
      <c r="G98" s="1422"/>
      <c r="H98" s="1422"/>
      <c r="I98" s="1422"/>
      <c r="J98" s="1422"/>
      <c r="K98" s="1422"/>
      <c r="L98" s="1422"/>
      <c r="M98" s="1422"/>
      <c r="N98" s="1422"/>
      <c r="O98" s="1422"/>
      <c r="P98" s="1422"/>
      <c r="Q98" s="1422"/>
      <c r="R98" s="1422"/>
      <c r="S98" s="1422"/>
      <c r="T98" s="1422"/>
      <c r="U98" s="1422"/>
      <c r="V98" s="1422"/>
      <c r="W98" s="1422"/>
      <c r="X98" s="1422"/>
      <c r="Y98" s="1422"/>
      <c r="Z98" s="1422"/>
      <c r="AA98" s="1422"/>
      <c r="AB98" s="1422"/>
      <c r="AC98" s="1422"/>
      <c r="AD98" s="1422"/>
    </row>
    <row r="99" spans="2:30" x14ac:dyDescent="0.3">
      <c r="B99" s="1423" t="s">
        <v>667</v>
      </c>
      <c r="C99" s="1423"/>
      <c r="D99" s="1423"/>
      <c r="E99" s="1423"/>
      <c r="F99" s="1423"/>
      <c r="G99" s="1423"/>
      <c r="H99" s="1423"/>
      <c r="I99" s="1423"/>
      <c r="J99" s="1423"/>
      <c r="K99" s="1423"/>
      <c r="L99" s="1423"/>
      <c r="M99" s="1423"/>
      <c r="N99" s="1423"/>
      <c r="O99" s="1423"/>
      <c r="P99" s="1423"/>
      <c r="Q99" s="1423"/>
      <c r="R99" s="1423"/>
      <c r="S99" s="1423"/>
      <c r="T99" s="1423"/>
      <c r="U99" s="1423"/>
      <c r="V99" s="1423"/>
      <c r="W99" s="1423"/>
      <c r="X99" s="1423"/>
      <c r="Y99" s="1423"/>
      <c r="Z99" s="1423"/>
      <c r="AA99" s="1423"/>
      <c r="AB99" s="1423"/>
      <c r="AC99" s="1423"/>
      <c r="AD99" s="1423"/>
    </row>
  </sheetData>
  <mergeCells count="76">
    <mergeCell ref="B6:X6"/>
    <mergeCell ref="Y6:AD6"/>
    <mergeCell ref="A1:X1"/>
    <mergeCell ref="A2:X2"/>
    <mergeCell ref="A3:X3"/>
    <mergeCell ref="A5:X5"/>
    <mergeCell ref="Y5:AC5"/>
    <mergeCell ref="B7:X7"/>
    <mergeCell ref="Y7:AD7"/>
    <mergeCell ref="B8:X8"/>
    <mergeCell ref="Y8:AD8"/>
    <mergeCell ref="B9:Y9"/>
    <mergeCell ref="Y14:Z14"/>
    <mergeCell ref="AH11:AH17"/>
    <mergeCell ref="AI11:AI17"/>
    <mergeCell ref="I12:I17"/>
    <mergeCell ref="J12:J17"/>
    <mergeCell ref="K12:K17"/>
    <mergeCell ref="L12:Q12"/>
    <mergeCell ref="R12:R17"/>
    <mergeCell ref="S12:V12"/>
    <mergeCell ref="W12:Z12"/>
    <mergeCell ref="AA12:AD12"/>
    <mergeCell ref="I11:R11"/>
    <mergeCell ref="S11:AD11"/>
    <mergeCell ref="Y13:Z13"/>
    <mergeCell ref="AA13:AB13"/>
    <mergeCell ref="AC13:AD13"/>
    <mergeCell ref="S13:T13"/>
    <mergeCell ref="U13:V13"/>
    <mergeCell ref="L14:L17"/>
    <mergeCell ref="U16:V16"/>
    <mergeCell ref="W16:X16"/>
    <mergeCell ref="E69:H69"/>
    <mergeCell ref="G76:G77"/>
    <mergeCell ref="H76:H77"/>
    <mergeCell ref="AC14:AD14"/>
    <mergeCell ref="M15:M17"/>
    <mergeCell ref="N15:N17"/>
    <mergeCell ref="O15:O17"/>
    <mergeCell ref="S15:T15"/>
    <mergeCell ref="U15:V15"/>
    <mergeCell ref="W15:X15"/>
    <mergeCell ref="Y15:Z15"/>
    <mergeCell ref="AA15:AB15"/>
    <mergeCell ref="AC15:AD15"/>
    <mergeCell ref="AC16:AD16"/>
    <mergeCell ref="AA16:AB16"/>
    <mergeCell ref="AA14:AB14"/>
    <mergeCell ref="Y16:Z16"/>
    <mergeCell ref="A44:B44"/>
    <mergeCell ref="E63:H63"/>
    <mergeCell ref="A11:A17"/>
    <mergeCell ref="B11:B17"/>
    <mergeCell ref="C11:H15"/>
    <mergeCell ref="C16:H16"/>
    <mergeCell ref="S16:T16"/>
    <mergeCell ref="W13:X13"/>
    <mergeCell ref="M14:O14"/>
    <mergeCell ref="S14:T14"/>
    <mergeCell ref="U14:V14"/>
    <mergeCell ref="W14:X14"/>
    <mergeCell ref="L13:O13"/>
    <mergeCell ref="P13:P17"/>
    <mergeCell ref="Q13:Q17"/>
    <mergeCell ref="B98:AD98"/>
    <mergeCell ref="B99:AD99"/>
    <mergeCell ref="E79:H79"/>
    <mergeCell ref="C83:H83"/>
    <mergeCell ref="A88:B88"/>
    <mergeCell ref="A91:H95"/>
    <mergeCell ref="I91:R91"/>
    <mergeCell ref="I92:R92"/>
    <mergeCell ref="I93:R93"/>
    <mergeCell ref="I94:R94"/>
    <mergeCell ref="I95:R95"/>
  </mergeCells>
  <conditionalFormatting sqref="P13:Q13 A17:H17 AA17:AD41 L15:O17 L14:M14 J12:J17 L12:L13 Y15:Y16 U13 AC15:AC16 Y13 AA16 W12:W13 W15:W16 I11 A11:C11 A12:B16 C16 S11:S13 AC13 AA12:AA13 L21:N22 J39:J42 K39:W39 L24:N24 L26:M27 L29:M31 L33:M35 L37:M38 L40:M43 I20:U20 I33:J35 I37:J38 I29:J31 I26:J27 I24:J24 I21:J22 I39:I43 I36 F18:H43 AA43:AD43">
    <cfRule type="cellIs" dxfId="2397" priority="75" operator="equal">
      <formula>0</formula>
    </cfRule>
  </conditionalFormatting>
  <conditionalFormatting sqref="W17:Z41 W43:Z43 W42:AD42">
    <cfRule type="cellIs" dxfId="2396" priority="74" operator="equal">
      <formula>0</formula>
    </cfRule>
  </conditionalFormatting>
  <conditionalFormatting sqref="Y14 AC14 AA14 W14">
    <cfRule type="cellIs" dxfId="2395" priority="73" operator="equal">
      <formula>0</formula>
    </cfRule>
  </conditionalFormatting>
  <conditionalFormatting sqref="AA15">
    <cfRule type="cellIs" dxfId="2394" priority="72" operator="equal">
      <formula>0</formula>
    </cfRule>
  </conditionalFormatting>
  <conditionalFormatting sqref="B99:D99">
    <cfRule type="cellIs" dxfId="2393" priority="71" operator="equal">
      <formula>0</formula>
    </cfRule>
  </conditionalFormatting>
  <conditionalFormatting sqref="U16 S16">
    <cfRule type="cellIs" dxfId="2392" priority="70" operator="equal">
      <formula>0</formula>
    </cfRule>
  </conditionalFormatting>
  <conditionalFormatting sqref="S17:V17">
    <cfRule type="cellIs" dxfId="2391" priority="69" operator="equal">
      <formula>0</formula>
    </cfRule>
  </conditionalFormatting>
  <conditionalFormatting sqref="O42:P42">
    <cfRule type="cellIs" dxfId="2390" priority="3" operator="equal">
      <formula>0</formula>
    </cfRule>
  </conditionalFormatting>
  <conditionalFormatting sqref="A39">
    <cfRule type="cellIs" dxfId="2389" priority="50" operator="equal">
      <formula>0</formula>
    </cfRule>
  </conditionalFormatting>
  <conditionalFormatting sqref="A18:B19">
    <cfRule type="cellIs" dxfId="2388" priority="51" operator="equal">
      <formula>0</formula>
    </cfRule>
  </conditionalFormatting>
  <conditionalFormatting sqref="A28:A38">
    <cfRule type="cellIs" dxfId="2387" priority="52" operator="equal">
      <formula>0</formula>
    </cfRule>
  </conditionalFormatting>
  <conditionalFormatting sqref="A20">
    <cfRule type="cellIs" dxfId="2386" priority="53" operator="equal">
      <formula>0</formula>
    </cfRule>
  </conditionalFormatting>
  <conditionalFormatting sqref="A21:A22">
    <cfRule type="cellIs" dxfId="2385" priority="54" operator="equal">
      <formula>0</formula>
    </cfRule>
  </conditionalFormatting>
  <conditionalFormatting sqref="A23 A25">
    <cfRule type="cellIs" dxfId="2384" priority="55" operator="equal">
      <formula>0</formula>
    </cfRule>
  </conditionalFormatting>
  <conditionalFormatting sqref="A26:A27">
    <cfRule type="cellIs" dxfId="2383" priority="56" operator="equal">
      <formula>0</formula>
    </cfRule>
  </conditionalFormatting>
  <conditionalFormatting sqref="B21:B22">
    <cfRule type="cellIs" dxfId="2382" priority="57" operator="equal">
      <formula>0</formula>
    </cfRule>
  </conditionalFormatting>
  <conditionalFormatting sqref="B35">
    <cfRule type="cellIs" dxfId="2381" priority="58" operator="equal">
      <formula>0</formula>
    </cfRule>
  </conditionalFormatting>
  <conditionalFormatting sqref="C33">
    <cfRule type="cellIs" dxfId="2380" priority="37" operator="equal">
      <formula>0</formula>
    </cfRule>
  </conditionalFormatting>
  <conditionalFormatting sqref="B33">
    <cfRule type="cellIs" dxfId="2379" priority="59" operator="equal">
      <formula>0</formula>
    </cfRule>
  </conditionalFormatting>
  <conditionalFormatting sqref="B34">
    <cfRule type="cellIs" dxfId="2378" priority="60" operator="equal">
      <formula>0</formula>
    </cfRule>
  </conditionalFormatting>
  <conditionalFormatting sqref="A24">
    <cfRule type="cellIs" dxfId="2377" priority="61" operator="equal">
      <formula>0</formula>
    </cfRule>
  </conditionalFormatting>
  <conditionalFormatting sqref="B26">
    <cfRule type="cellIs" dxfId="2376" priority="62" operator="equal">
      <formula>0</formula>
    </cfRule>
  </conditionalFormatting>
  <conditionalFormatting sqref="B24">
    <cfRule type="cellIs" dxfId="2375" priority="63" operator="equal">
      <formula>0</formula>
    </cfRule>
  </conditionalFormatting>
  <conditionalFormatting sqref="B40">
    <cfRule type="cellIs" dxfId="2374" priority="46" operator="equal">
      <formula>0</formula>
    </cfRule>
  </conditionalFormatting>
  <conditionalFormatting sqref="C37">
    <cfRule type="cellIs" dxfId="2373" priority="44" operator="equal">
      <formula>0</formula>
    </cfRule>
  </conditionalFormatting>
  <conditionalFormatting sqref="B27">
    <cfRule type="cellIs" dxfId="2372" priority="64" operator="equal">
      <formula>0</formula>
    </cfRule>
  </conditionalFormatting>
  <conditionalFormatting sqref="B29:B31">
    <cfRule type="cellIs" dxfId="2371" priority="65" operator="equal">
      <formula>0</formula>
    </cfRule>
  </conditionalFormatting>
  <conditionalFormatting sqref="B33:B35">
    <cfRule type="cellIs" dxfId="2370" priority="66" operator="equal">
      <formula>0</formula>
    </cfRule>
  </conditionalFormatting>
  <conditionalFormatting sqref="B37:B38">
    <cfRule type="cellIs" dxfId="2369" priority="67" operator="equal">
      <formula>0</formula>
    </cfRule>
  </conditionalFormatting>
  <conditionalFormatting sqref="A40:A42">
    <cfRule type="cellIs" dxfId="2368" priority="47" operator="equal">
      <formula>0</formula>
    </cfRule>
  </conditionalFormatting>
  <conditionalFormatting sqref="B39">
    <cfRule type="cellIs" dxfId="2367" priority="68" operator="equal">
      <formula>0</formula>
    </cfRule>
  </conditionalFormatting>
  <conditionalFormatting sqref="B41">
    <cfRule type="cellIs" dxfId="2366" priority="48" operator="equal">
      <formula>0</formula>
    </cfRule>
  </conditionalFormatting>
  <conditionalFormatting sqref="A43">
    <cfRule type="cellIs" dxfId="2365" priority="49" operator="equal">
      <formula>0</formula>
    </cfRule>
  </conditionalFormatting>
  <conditionalFormatting sqref="S36:V43 S21:V34 V20 S18:V19 I18:R18">
    <cfRule type="cellIs" dxfId="2364" priority="26" operator="equal">
      <formula>0</formula>
    </cfRule>
  </conditionalFormatting>
  <conditionalFormatting sqref="B42">
    <cfRule type="cellIs" dxfId="2363" priority="45" operator="equal">
      <formula>0</formula>
    </cfRule>
  </conditionalFormatting>
  <conditionalFormatting sqref="C39:D39">
    <cfRule type="cellIs" dxfId="2362" priority="30" operator="equal">
      <formula>0</formula>
    </cfRule>
  </conditionalFormatting>
  <conditionalFormatting sqref="C18:D19">
    <cfRule type="cellIs" dxfId="2361" priority="31" operator="equal">
      <formula>0</formula>
    </cfRule>
  </conditionalFormatting>
  <conditionalFormatting sqref="C42">
    <cfRule type="cellIs" dxfId="2360" priority="27" operator="equal">
      <formula>0</formula>
    </cfRule>
  </conditionalFormatting>
  <conditionalFormatting sqref="C20:D20">
    <cfRule type="cellIs" dxfId="2359" priority="32" operator="equal">
      <formula>0</formula>
    </cfRule>
  </conditionalFormatting>
  <conditionalFormatting sqref="C22:D25 C26 D26:D27 D21">
    <cfRule type="cellIs" dxfId="2358" priority="33" operator="equal">
      <formula>0</formula>
    </cfRule>
  </conditionalFormatting>
  <conditionalFormatting sqref="C28:D28 C29:C31">
    <cfRule type="cellIs" dxfId="2357" priority="34" operator="equal">
      <formula>0</formula>
    </cfRule>
  </conditionalFormatting>
  <conditionalFormatting sqref="C27">
    <cfRule type="cellIs" dxfId="2356" priority="35" operator="equal">
      <formula>0</formula>
    </cfRule>
  </conditionalFormatting>
  <conditionalFormatting sqref="C32:D32">
    <cfRule type="cellIs" dxfId="2355" priority="36" operator="equal">
      <formula>0</formula>
    </cfRule>
  </conditionalFormatting>
  <conditionalFormatting sqref="C34:D34">
    <cfRule type="cellIs" dxfId="2354" priority="38" operator="equal">
      <formula>0</formula>
    </cfRule>
  </conditionalFormatting>
  <conditionalFormatting sqref="C36:D36 C38">
    <cfRule type="cellIs" dxfId="2353" priority="39" operator="equal">
      <formula>0</formula>
    </cfRule>
  </conditionalFormatting>
  <conditionalFormatting sqref="C35:D35">
    <cfRule type="cellIs" dxfId="2352" priority="40" operator="equal">
      <formula>0</formula>
    </cfRule>
  </conditionalFormatting>
  <conditionalFormatting sqref="D29:D31">
    <cfRule type="cellIs" dxfId="2351" priority="41" operator="equal">
      <formula>0</formula>
    </cfRule>
  </conditionalFormatting>
  <conditionalFormatting sqref="D33">
    <cfRule type="cellIs" dxfId="2350" priority="42" operator="equal">
      <formula>0</formula>
    </cfRule>
  </conditionalFormatting>
  <conditionalFormatting sqref="D37:D38">
    <cfRule type="cellIs" dxfId="2349" priority="43" operator="equal">
      <formula>0</formula>
    </cfRule>
  </conditionalFormatting>
  <conditionalFormatting sqref="C40:D40 C41 D41:D42">
    <cfRule type="cellIs" dxfId="2348" priority="28" operator="equal">
      <formula>0</formula>
    </cfRule>
  </conditionalFormatting>
  <conditionalFormatting sqref="C43:D43">
    <cfRule type="cellIs" dxfId="2347" priority="29" operator="equal">
      <formula>0</formula>
    </cfRule>
  </conditionalFormatting>
  <conditionalFormatting sqref="B36">
    <cfRule type="cellIs" dxfId="2346" priority="25" operator="equal">
      <formula>0</formula>
    </cfRule>
  </conditionalFormatting>
  <conditionalFormatting sqref="B43">
    <cfRule type="cellIs" dxfId="2345" priority="24" operator="equal">
      <formula>0</formula>
    </cfRule>
  </conditionalFormatting>
  <conditionalFormatting sqref="B32">
    <cfRule type="cellIs" dxfId="2344" priority="23" operator="equal">
      <formula>0</formula>
    </cfRule>
  </conditionalFormatting>
  <conditionalFormatting sqref="B28">
    <cfRule type="cellIs" dxfId="2343" priority="22" operator="equal">
      <formula>0</formula>
    </cfRule>
  </conditionalFormatting>
  <conditionalFormatting sqref="B20">
    <cfRule type="cellIs" dxfId="2342" priority="21" operator="equal">
      <formula>0</formula>
    </cfRule>
  </conditionalFormatting>
  <conditionalFormatting sqref="B23">
    <cfRule type="cellIs" dxfId="2341" priority="20" operator="equal">
      <formula>0</formula>
    </cfRule>
  </conditionalFormatting>
  <conditionalFormatting sqref="B25">
    <cfRule type="cellIs" dxfId="2340" priority="19" operator="equal">
      <formula>0</formula>
    </cfRule>
  </conditionalFormatting>
  <conditionalFormatting sqref="O33 O34:P35 O21:P22 O39:Q39 O24:P24 O26:P27 O29:P31 O37:P38 I19:Q19">
    <cfRule type="cellIs" dxfId="2339" priority="8" operator="equal">
      <formula>0</formula>
    </cfRule>
  </conditionalFormatting>
  <conditionalFormatting sqref="N29:N30">
    <cfRule type="cellIs" dxfId="2338" priority="9" operator="equal">
      <formula>0</formula>
    </cfRule>
  </conditionalFormatting>
  <conditionalFormatting sqref="N27">
    <cfRule type="cellIs" dxfId="2337" priority="10" operator="equal">
      <formula>0</formula>
    </cfRule>
  </conditionalFormatting>
  <conditionalFormatting sqref="N34">
    <cfRule type="cellIs" dxfId="2336" priority="11" operator="equal">
      <formula>0</formula>
    </cfRule>
  </conditionalFormatting>
  <conditionalFormatting sqref="N33">
    <cfRule type="cellIs" dxfId="2335" priority="12" operator="equal">
      <formula>0</formula>
    </cfRule>
  </conditionalFormatting>
  <conditionalFormatting sqref="N37">
    <cfRule type="cellIs" dxfId="2334" priority="13" operator="equal">
      <formula>0</formula>
    </cfRule>
  </conditionalFormatting>
  <conditionalFormatting sqref="N35">
    <cfRule type="cellIs" dxfId="2333" priority="14" operator="equal">
      <formula>0</formula>
    </cfRule>
  </conditionalFormatting>
  <conditionalFormatting sqref="P33">
    <cfRule type="cellIs" dxfId="2332" priority="15" operator="equal">
      <formula>0</formula>
    </cfRule>
  </conditionalFormatting>
  <conditionalFormatting sqref="N31">
    <cfRule type="cellIs" dxfId="2331" priority="16" operator="equal">
      <formula>0</formula>
    </cfRule>
  </conditionalFormatting>
  <conditionalFormatting sqref="N38">
    <cfRule type="cellIs" dxfId="2330" priority="17" operator="equal">
      <formula>0</formula>
    </cfRule>
  </conditionalFormatting>
  <conditionalFormatting sqref="N26">
    <cfRule type="cellIs" dxfId="2329" priority="18" operator="equal">
      <formula>0</formula>
    </cfRule>
  </conditionalFormatting>
  <conditionalFormatting sqref="O41:P41 O40:Q40 J43 N43:P43">
    <cfRule type="cellIs" dxfId="2328" priority="5" operator="equal">
      <formula>0</formula>
    </cfRule>
  </conditionalFormatting>
  <conditionalFormatting sqref="N41">
    <cfRule type="cellIs" dxfId="2327" priority="6" operator="equal">
      <formula>0</formula>
    </cfRule>
  </conditionalFormatting>
  <conditionalFormatting sqref="N40">
    <cfRule type="cellIs" dxfId="2326" priority="7" operator="equal">
      <formula>0</formula>
    </cfRule>
  </conditionalFormatting>
  <conditionalFormatting sqref="N42">
    <cfRule type="cellIs" dxfId="2325" priority="4" operator="equal">
      <formula>0</formula>
    </cfRule>
  </conditionalFormatting>
  <conditionalFormatting sqref="S14 U14">
    <cfRule type="cellIs" dxfId="2324" priority="2" operator="equal">
      <formula>0</formula>
    </cfRule>
  </conditionalFormatting>
  <conditionalFormatting sqref="S15 U15">
    <cfRule type="cellIs" dxfId="2323" priority="1" operator="equal">
      <formula>0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A63"/>
  <sheetViews>
    <sheetView workbookViewId="0">
      <selection activeCell="AH28" sqref="AH28"/>
    </sheetView>
  </sheetViews>
  <sheetFormatPr defaultColWidth="9.109375" defaultRowHeight="13.8" x14ac:dyDescent="0.25"/>
  <cols>
    <col min="1" max="1" width="9.109375" style="91"/>
    <col min="2" max="2" width="33" style="91" customWidth="1"/>
    <col min="3" max="3" width="4.88671875" style="91" customWidth="1"/>
    <col min="4" max="4" width="4.6640625" style="91" customWidth="1"/>
    <col min="5" max="5" width="4.6640625" style="91" hidden="1" customWidth="1"/>
    <col min="6" max="6" width="5.44140625" style="91" hidden="1" customWidth="1"/>
    <col min="7" max="7" width="6.88671875" style="91" customWidth="1"/>
    <col min="8" max="8" width="7.44140625" style="91" customWidth="1"/>
    <col min="9" max="12" width="9.109375" style="91"/>
    <col min="13" max="13" width="6.33203125" style="91" customWidth="1"/>
    <col min="14" max="14" width="7.6640625" style="91" customWidth="1"/>
    <col min="15" max="15" width="7.44140625" style="91" customWidth="1"/>
    <col min="16" max="16" width="7" style="91" customWidth="1"/>
    <col min="17" max="18" width="7.44140625" style="91" customWidth="1"/>
    <col min="19" max="19" width="7.33203125" style="91" customWidth="1"/>
    <col min="20" max="20" width="7.44140625" style="91" customWidth="1"/>
    <col min="21" max="21" width="7.5546875" style="91" hidden="1" customWidth="1"/>
    <col min="22" max="22" width="6.5546875" style="91" hidden="1" customWidth="1"/>
    <col min="23" max="23" width="8.6640625" style="91" hidden="1" customWidth="1"/>
    <col min="24" max="24" width="7.5546875" style="91" hidden="1" customWidth="1"/>
    <col min="25" max="25" width="7" style="695" customWidth="1"/>
    <col min="26" max="26" width="24.33203125" style="694" customWidth="1"/>
    <col min="27" max="16384" width="9.109375" style="91"/>
  </cols>
  <sheetData>
    <row r="1" spans="1:26" ht="22.5" customHeight="1" x14ac:dyDescent="0.25">
      <c r="A1" s="1457" t="s">
        <v>45</v>
      </c>
      <c r="B1" s="1483" t="s">
        <v>173</v>
      </c>
      <c r="C1" s="1484" t="s">
        <v>174</v>
      </c>
      <c r="D1" s="1484"/>
      <c r="E1" s="1484"/>
      <c r="F1" s="1484"/>
      <c r="G1" s="1485" t="s">
        <v>175</v>
      </c>
      <c r="H1" s="1449"/>
      <c r="I1" s="1449"/>
      <c r="J1" s="1449"/>
      <c r="K1" s="1449"/>
      <c r="L1" s="1449"/>
      <c r="M1" s="1449"/>
      <c r="N1" s="1449"/>
      <c r="O1" s="1449"/>
      <c r="P1" s="1449"/>
      <c r="Q1" s="1366" t="s">
        <v>176</v>
      </c>
      <c r="R1" s="1366"/>
      <c r="S1" s="1366"/>
      <c r="T1" s="1366"/>
      <c r="U1" s="1366" t="s">
        <v>176</v>
      </c>
      <c r="V1" s="1366"/>
      <c r="W1" s="1366"/>
      <c r="X1" s="1401"/>
      <c r="Y1" s="1494" t="s">
        <v>668</v>
      </c>
      <c r="Z1" s="1495" t="s">
        <v>55</v>
      </c>
    </row>
    <row r="2" spans="1:26" x14ac:dyDescent="0.25">
      <c r="A2" s="1443"/>
      <c r="B2" s="1452"/>
      <c r="C2" s="1484"/>
      <c r="D2" s="1484"/>
      <c r="E2" s="1484"/>
      <c r="F2" s="1484"/>
      <c r="G2" s="1468" t="s">
        <v>98</v>
      </c>
      <c r="H2" s="1445" t="s">
        <v>177</v>
      </c>
      <c r="I2" s="1446" t="s">
        <v>178</v>
      </c>
      <c r="J2" s="1464" t="s">
        <v>179</v>
      </c>
      <c r="K2" s="1449"/>
      <c r="L2" s="1449"/>
      <c r="M2" s="1449"/>
      <c r="N2" s="1449"/>
      <c r="O2" s="1451" t="s">
        <v>464</v>
      </c>
      <c r="P2" s="1451" t="s">
        <v>180</v>
      </c>
      <c r="Q2" s="1372" t="s">
        <v>181</v>
      </c>
      <c r="R2" s="1372"/>
      <c r="S2" s="1372"/>
      <c r="T2" s="1372"/>
      <c r="U2" s="1372" t="s">
        <v>318</v>
      </c>
      <c r="V2" s="1372"/>
      <c r="W2" s="1372"/>
      <c r="X2" s="1398"/>
      <c r="Y2" s="1494"/>
      <c r="Z2" s="1495"/>
    </row>
    <row r="3" spans="1:26" x14ac:dyDescent="0.25">
      <c r="A3" s="1443"/>
      <c r="B3" s="1452"/>
      <c r="C3" s="1484"/>
      <c r="D3" s="1484"/>
      <c r="E3" s="1484"/>
      <c r="F3" s="1484"/>
      <c r="G3" s="1444"/>
      <c r="H3" s="1443"/>
      <c r="I3" s="1447"/>
      <c r="J3" s="1448" t="s">
        <v>182</v>
      </c>
      <c r="K3" s="1449"/>
      <c r="L3" s="1449"/>
      <c r="M3" s="1450"/>
      <c r="N3" s="1445" t="s">
        <v>183</v>
      </c>
      <c r="O3" s="1452"/>
      <c r="P3" s="1452"/>
      <c r="Q3" s="1491" t="s">
        <v>184</v>
      </c>
      <c r="R3" s="1491"/>
      <c r="S3" s="1492" t="s">
        <v>185</v>
      </c>
      <c r="T3" s="1492"/>
      <c r="U3" s="1475" t="s">
        <v>679</v>
      </c>
      <c r="V3" s="1475"/>
      <c r="W3" s="1476" t="s">
        <v>680</v>
      </c>
      <c r="X3" s="1477"/>
      <c r="Y3" s="1494"/>
      <c r="Z3" s="1495"/>
    </row>
    <row r="4" spans="1:26" x14ac:dyDescent="0.25">
      <c r="A4" s="1443"/>
      <c r="B4" s="1452"/>
      <c r="C4" s="1484"/>
      <c r="D4" s="1484"/>
      <c r="E4" s="1484"/>
      <c r="F4" s="1484"/>
      <c r="G4" s="1444"/>
      <c r="H4" s="1443"/>
      <c r="I4" s="1447"/>
      <c r="J4" s="1445" t="s">
        <v>186</v>
      </c>
      <c r="K4" s="1448" t="s">
        <v>187</v>
      </c>
      <c r="L4" s="1449"/>
      <c r="M4" s="1450"/>
      <c r="N4" s="1443"/>
      <c r="O4" s="1452"/>
      <c r="P4" s="1452"/>
      <c r="Q4" s="1481" t="s">
        <v>585</v>
      </c>
      <c r="R4" s="1481"/>
      <c r="S4" s="1482" t="s">
        <v>586</v>
      </c>
      <c r="T4" s="1482"/>
      <c r="U4" s="1478" t="s">
        <v>681</v>
      </c>
      <c r="V4" s="1478"/>
      <c r="W4" s="1479" t="s">
        <v>682</v>
      </c>
      <c r="X4" s="1480"/>
      <c r="Y4" s="1494"/>
      <c r="Z4" s="1495"/>
    </row>
    <row r="5" spans="1:26" x14ac:dyDescent="0.25">
      <c r="A5" s="1443"/>
      <c r="B5" s="1452"/>
      <c r="C5" s="1484"/>
      <c r="D5" s="1484"/>
      <c r="E5" s="1484"/>
      <c r="F5" s="1484"/>
      <c r="G5" s="1444"/>
      <c r="H5" s="1443"/>
      <c r="I5" s="1447"/>
      <c r="J5" s="1443"/>
      <c r="K5" s="1445" t="s">
        <v>188</v>
      </c>
      <c r="L5" s="1445" t="s">
        <v>189</v>
      </c>
      <c r="M5" s="1445" t="s">
        <v>190</v>
      </c>
      <c r="N5" s="1443"/>
      <c r="O5" s="1452"/>
      <c r="P5" s="1452"/>
      <c r="Q5" s="1481" t="s">
        <v>587</v>
      </c>
      <c r="R5" s="1481"/>
      <c r="S5" s="1482" t="s">
        <v>588</v>
      </c>
      <c r="T5" s="1482"/>
      <c r="U5" s="1478" t="s">
        <v>588</v>
      </c>
      <c r="V5" s="1478"/>
      <c r="W5" s="1479" t="s">
        <v>683</v>
      </c>
      <c r="X5" s="1480"/>
      <c r="Y5" s="1494"/>
      <c r="Z5" s="1495"/>
    </row>
    <row r="6" spans="1:26" x14ac:dyDescent="0.25">
      <c r="A6" s="1443"/>
      <c r="B6" s="1452"/>
      <c r="C6" s="1366" t="s">
        <v>149</v>
      </c>
      <c r="D6" s="1366"/>
      <c r="E6" s="1366"/>
      <c r="F6" s="1366"/>
      <c r="G6" s="1444"/>
      <c r="H6" s="1443"/>
      <c r="I6" s="1447"/>
      <c r="J6" s="1443"/>
      <c r="K6" s="1443"/>
      <c r="L6" s="1443"/>
      <c r="M6" s="1443"/>
      <c r="N6" s="1443"/>
      <c r="O6" s="1452"/>
      <c r="P6" s="1452"/>
      <c r="Q6" s="1486" t="s">
        <v>192</v>
      </c>
      <c r="R6" s="1486"/>
      <c r="S6" s="1487" t="s">
        <v>192</v>
      </c>
      <c r="T6" s="1487"/>
      <c r="U6" s="1488" t="s">
        <v>192</v>
      </c>
      <c r="V6" s="1488"/>
      <c r="W6" s="1489" t="s">
        <v>192</v>
      </c>
      <c r="X6" s="1490"/>
      <c r="Y6" s="1494"/>
      <c r="Z6" s="1495"/>
    </row>
    <row r="7" spans="1:26" x14ac:dyDescent="0.25">
      <c r="A7" s="1443"/>
      <c r="B7" s="1452"/>
      <c r="C7" s="475">
        <v>1</v>
      </c>
      <c r="D7" s="476">
        <v>2</v>
      </c>
      <c r="E7" s="605">
        <v>3</v>
      </c>
      <c r="F7" s="282">
        <v>4</v>
      </c>
      <c r="G7" s="1444"/>
      <c r="H7" s="1443"/>
      <c r="I7" s="1447"/>
      <c r="J7" s="1443"/>
      <c r="K7" s="1443"/>
      <c r="L7" s="1443"/>
      <c r="M7" s="1443"/>
      <c r="N7" s="1443"/>
      <c r="O7" s="1452"/>
      <c r="P7" s="1452"/>
      <c r="Q7" s="477" t="s">
        <v>193</v>
      </c>
      <c r="R7" s="477" t="s">
        <v>194</v>
      </c>
      <c r="S7" s="478" t="s">
        <v>193</v>
      </c>
      <c r="T7" s="478" t="s">
        <v>194</v>
      </c>
      <c r="U7" s="606" t="s">
        <v>193</v>
      </c>
      <c r="V7" s="606" t="s">
        <v>194</v>
      </c>
      <c r="W7" s="607" t="s">
        <v>193</v>
      </c>
      <c r="X7" s="684" t="s">
        <v>194</v>
      </c>
      <c r="Y7" s="1494"/>
      <c r="Z7" s="1495"/>
    </row>
    <row r="8" spans="1:26" x14ac:dyDescent="0.25">
      <c r="A8" s="350"/>
      <c r="B8" s="350"/>
      <c r="C8" s="479"/>
      <c r="D8" s="476"/>
      <c r="E8" s="605"/>
      <c r="F8" s="282"/>
      <c r="G8" s="350"/>
      <c r="H8" s="350"/>
      <c r="I8" s="350"/>
      <c r="J8" s="350"/>
      <c r="K8" s="350"/>
      <c r="L8" s="350"/>
      <c r="M8" s="350"/>
      <c r="N8" s="350"/>
      <c r="O8" s="350"/>
      <c r="P8" s="350"/>
      <c r="Q8" s="480">
        <f t="shared" ref="Q8:X8" si="0">Q9+Q18+Q31</f>
        <v>544</v>
      </c>
      <c r="R8" s="480">
        <f t="shared" si="0"/>
        <v>68</v>
      </c>
      <c r="S8" s="480">
        <f t="shared" si="0"/>
        <v>512</v>
      </c>
      <c r="T8" s="480">
        <f t="shared" si="0"/>
        <v>64</v>
      </c>
      <c r="U8" s="480">
        <f t="shared" si="0"/>
        <v>512</v>
      </c>
      <c r="V8" s="480">
        <f t="shared" si="0"/>
        <v>64</v>
      </c>
      <c r="W8" s="480">
        <f t="shared" si="0"/>
        <v>384</v>
      </c>
      <c r="X8" s="685">
        <f t="shared" si="0"/>
        <v>48</v>
      </c>
      <c r="Y8" s="1494"/>
      <c r="Z8" s="1495"/>
    </row>
    <row r="9" spans="1:26" ht="26.25" customHeight="1" x14ac:dyDescent="0.25">
      <c r="A9" s="585" t="s">
        <v>195</v>
      </c>
      <c r="B9" s="585" t="s">
        <v>196</v>
      </c>
      <c r="C9" s="1472" t="s">
        <v>589</v>
      </c>
      <c r="D9" s="1473"/>
      <c r="E9" s="1473"/>
      <c r="F9" s="1474"/>
      <c r="G9" s="536">
        <f t="shared" ref="G9:X9" si="1">SUM(G10:G17)</f>
        <v>562</v>
      </c>
      <c r="H9" s="536">
        <f t="shared" si="1"/>
        <v>62</v>
      </c>
      <c r="I9" s="536">
        <f t="shared" si="1"/>
        <v>322</v>
      </c>
      <c r="J9" s="536">
        <f t="shared" si="1"/>
        <v>494</v>
      </c>
      <c r="K9" s="536">
        <f t="shared" si="1"/>
        <v>158</v>
      </c>
      <c r="L9" s="536">
        <f t="shared" si="1"/>
        <v>336</v>
      </c>
      <c r="M9" s="536">
        <f t="shared" si="1"/>
        <v>0</v>
      </c>
      <c r="N9" s="536">
        <f t="shared" si="1"/>
        <v>0</v>
      </c>
      <c r="O9" s="536">
        <f t="shared" si="1"/>
        <v>0</v>
      </c>
      <c r="P9" s="536">
        <f t="shared" si="1"/>
        <v>6</v>
      </c>
      <c r="Q9" s="452">
        <f t="shared" si="1"/>
        <v>180</v>
      </c>
      <c r="R9" s="452">
        <f t="shared" si="1"/>
        <v>20</v>
      </c>
      <c r="S9" s="452">
        <f t="shared" si="1"/>
        <v>126</v>
      </c>
      <c r="T9" s="452">
        <f t="shared" si="1"/>
        <v>16</v>
      </c>
      <c r="U9" s="452">
        <f t="shared" si="1"/>
        <v>128</v>
      </c>
      <c r="V9" s="452">
        <f t="shared" si="1"/>
        <v>16</v>
      </c>
      <c r="W9" s="452">
        <f t="shared" si="1"/>
        <v>60</v>
      </c>
      <c r="X9" s="686">
        <f t="shared" si="1"/>
        <v>10</v>
      </c>
      <c r="Y9" s="692">
        <f>Q9+S9</f>
        <v>306</v>
      </c>
      <c r="Z9" s="691"/>
    </row>
    <row r="10" spans="1:26" x14ac:dyDescent="0.25">
      <c r="A10" s="595" t="s">
        <v>197</v>
      </c>
      <c r="B10" s="595" t="s">
        <v>198</v>
      </c>
      <c r="C10" s="441"/>
      <c r="D10" s="476" t="s">
        <v>29</v>
      </c>
      <c r="E10" s="605"/>
      <c r="F10" s="282"/>
      <c r="G10" s="580">
        <f>H10+J10+O10+P10</f>
        <v>68</v>
      </c>
      <c r="H10" s="579">
        <f>R10+T10+V10+X10</f>
        <v>8</v>
      </c>
      <c r="I10" s="580">
        <v>20</v>
      </c>
      <c r="J10" s="579">
        <f>Q10+S10+U10+W10</f>
        <v>60</v>
      </c>
      <c r="K10" s="580">
        <f>J10-L10</f>
        <v>40</v>
      </c>
      <c r="L10" s="580">
        <v>20</v>
      </c>
      <c r="M10" s="579"/>
      <c r="N10" s="579"/>
      <c r="O10" s="291"/>
      <c r="P10" s="291"/>
      <c r="Q10" s="282">
        <v>30</v>
      </c>
      <c r="R10" s="599">
        <v>4</v>
      </c>
      <c r="S10" s="476">
        <v>30</v>
      </c>
      <c r="T10" s="476">
        <v>4</v>
      </c>
      <c r="U10" s="605"/>
      <c r="V10" s="605"/>
      <c r="W10" s="282"/>
      <c r="X10" s="687"/>
      <c r="Y10" s="692">
        <f t="shared" ref="Y10:Y55" si="2">Q10+S10</f>
        <v>60</v>
      </c>
      <c r="Z10" s="691" t="s">
        <v>1134</v>
      </c>
    </row>
    <row r="11" spans="1:26" ht="36.75" customHeight="1" x14ac:dyDescent="0.25">
      <c r="A11" s="595" t="s">
        <v>199</v>
      </c>
      <c r="B11" s="595" t="s">
        <v>68</v>
      </c>
      <c r="C11" s="441"/>
      <c r="D11" s="476" t="s">
        <v>40</v>
      </c>
      <c r="E11" s="605"/>
      <c r="F11" s="282"/>
      <c r="G11" s="580">
        <f t="shared" ref="G11:G17" si="3">H11+J11+O11+P11</f>
        <v>116</v>
      </c>
      <c r="H11" s="579">
        <f t="shared" ref="H11:H29" si="4">R11+T11+V11+X11</f>
        <v>12</v>
      </c>
      <c r="I11" s="580">
        <v>84</v>
      </c>
      <c r="J11" s="579">
        <f t="shared" ref="J11:J43" si="5">Q11+S11+U11+W11</f>
        <v>98</v>
      </c>
      <c r="K11" s="580">
        <f t="shared" ref="K11:K17" si="6">J11-L11</f>
        <v>0</v>
      </c>
      <c r="L11" s="580">
        <v>98</v>
      </c>
      <c r="M11" s="579"/>
      <c r="N11" s="579"/>
      <c r="O11" s="291"/>
      <c r="P11" s="291">
        <v>6</v>
      </c>
      <c r="Q11" s="282">
        <v>34</v>
      </c>
      <c r="R11" s="599">
        <v>4</v>
      </c>
      <c r="S11" s="476">
        <v>64</v>
      </c>
      <c r="T11" s="476">
        <v>8</v>
      </c>
      <c r="U11" s="605"/>
      <c r="V11" s="605"/>
      <c r="W11" s="282"/>
      <c r="X11" s="687"/>
      <c r="Y11" s="692">
        <f t="shared" si="2"/>
        <v>98</v>
      </c>
      <c r="Z11" s="1287" t="s">
        <v>1082</v>
      </c>
    </row>
    <row r="12" spans="1:26" ht="21" hidden="1" customHeight="1" x14ac:dyDescent="0.25">
      <c r="A12" s="595" t="s">
        <v>684</v>
      </c>
      <c r="B12" s="595" t="s">
        <v>124</v>
      </c>
      <c r="C12" s="441"/>
      <c r="D12" s="476"/>
      <c r="E12" s="605"/>
      <c r="F12" s="282" t="s">
        <v>29</v>
      </c>
      <c r="G12" s="580">
        <f t="shared" si="3"/>
        <v>78</v>
      </c>
      <c r="H12" s="579">
        <f t="shared" si="4"/>
        <v>10</v>
      </c>
      <c r="I12" s="580">
        <v>28</v>
      </c>
      <c r="J12" s="579">
        <f t="shared" si="5"/>
        <v>68</v>
      </c>
      <c r="K12" s="580">
        <f t="shared" si="6"/>
        <v>40</v>
      </c>
      <c r="L12" s="580">
        <v>28</v>
      </c>
      <c r="M12" s="579"/>
      <c r="N12" s="579"/>
      <c r="O12" s="291"/>
      <c r="P12" s="291"/>
      <c r="Q12" s="599"/>
      <c r="R12" s="599"/>
      <c r="S12" s="476"/>
      <c r="T12" s="476"/>
      <c r="U12" s="605">
        <v>32</v>
      </c>
      <c r="V12" s="605">
        <v>4</v>
      </c>
      <c r="W12" s="282">
        <v>36</v>
      </c>
      <c r="X12" s="687">
        <v>6</v>
      </c>
      <c r="Y12" s="692">
        <f t="shared" si="2"/>
        <v>0</v>
      </c>
      <c r="Z12" s="1230"/>
    </row>
    <row r="13" spans="1:26" ht="25.5" customHeight="1" x14ac:dyDescent="0.25">
      <c r="A13" s="595" t="s">
        <v>200</v>
      </c>
      <c r="B13" s="595" t="s">
        <v>6</v>
      </c>
      <c r="C13" s="441" t="s">
        <v>201</v>
      </c>
      <c r="D13" s="476" t="s">
        <v>201</v>
      </c>
      <c r="E13" s="605" t="s">
        <v>201</v>
      </c>
      <c r="F13" s="282" t="s">
        <v>29</v>
      </c>
      <c r="G13" s="580">
        <f t="shared" si="3"/>
        <v>138</v>
      </c>
      <c r="H13" s="579">
        <f t="shared" si="4"/>
        <v>16</v>
      </c>
      <c r="I13" s="580">
        <v>120</v>
      </c>
      <c r="J13" s="579">
        <f t="shared" si="5"/>
        <v>122</v>
      </c>
      <c r="K13" s="580">
        <f t="shared" si="6"/>
        <v>2</v>
      </c>
      <c r="L13" s="580">
        <v>120</v>
      </c>
      <c r="M13" s="579"/>
      <c r="N13" s="579"/>
      <c r="O13" s="291"/>
      <c r="P13" s="291"/>
      <c r="Q13" s="282">
        <v>34</v>
      </c>
      <c r="R13" s="599">
        <v>4</v>
      </c>
      <c r="S13" s="476">
        <v>32</v>
      </c>
      <c r="T13" s="476">
        <v>4</v>
      </c>
      <c r="U13" s="605">
        <v>32</v>
      </c>
      <c r="V13" s="605">
        <v>4</v>
      </c>
      <c r="W13" s="282">
        <v>24</v>
      </c>
      <c r="X13" s="687">
        <v>4</v>
      </c>
      <c r="Y13" s="692">
        <f t="shared" si="2"/>
        <v>66</v>
      </c>
      <c r="Z13" s="1270" t="s">
        <v>1075</v>
      </c>
    </row>
    <row r="14" spans="1:26" ht="45" hidden="1" customHeight="1" x14ac:dyDescent="0.25">
      <c r="A14" s="595" t="s">
        <v>202</v>
      </c>
      <c r="B14" s="595" t="s">
        <v>203</v>
      </c>
      <c r="C14" s="441"/>
      <c r="D14" s="476"/>
      <c r="E14" s="605" t="s">
        <v>29</v>
      </c>
      <c r="F14" s="282"/>
      <c r="G14" s="580">
        <f t="shared" si="3"/>
        <v>36</v>
      </c>
      <c r="H14" s="579">
        <f t="shared" si="4"/>
        <v>4</v>
      </c>
      <c r="I14" s="580">
        <v>24</v>
      </c>
      <c r="J14" s="579">
        <f t="shared" si="5"/>
        <v>32</v>
      </c>
      <c r="K14" s="580">
        <f t="shared" si="6"/>
        <v>8</v>
      </c>
      <c r="L14" s="580">
        <v>24</v>
      </c>
      <c r="M14" s="579"/>
      <c r="N14" s="579"/>
      <c r="O14" s="291"/>
      <c r="P14" s="291"/>
      <c r="Q14" s="599"/>
      <c r="R14" s="599"/>
      <c r="S14" s="476"/>
      <c r="T14" s="476"/>
      <c r="U14" s="605">
        <v>32</v>
      </c>
      <c r="V14" s="605">
        <v>4</v>
      </c>
      <c r="W14" s="282"/>
      <c r="X14" s="687"/>
      <c r="Y14" s="692">
        <f t="shared" si="2"/>
        <v>0</v>
      </c>
      <c r="Z14" s="1230"/>
    </row>
    <row r="15" spans="1:26" ht="34.5" hidden="1" customHeight="1" x14ac:dyDescent="0.25">
      <c r="A15" s="595" t="s">
        <v>204</v>
      </c>
      <c r="B15" s="595" t="s">
        <v>205</v>
      </c>
      <c r="C15" s="441"/>
      <c r="D15" s="476"/>
      <c r="E15" s="605" t="s">
        <v>29</v>
      </c>
      <c r="F15" s="282"/>
      <c r="G15" s="580">
        <f t="shared" si="3"/>
        <v>36</v>
      </c>
      <c r="H15" s="579">
        <f t="shared" si="4"/>
        <v>4</v>
      </c>
      <c r="I15" s="580">
        <v>14</v>
      </c>
      <c r="J15" s="579">
        <f t="shared" si="5"/>
        <v>32</v>
      </c>
      <c r="K15" s="580">
        <f t="shared" si="6"/>
        <v>18</v>
      </c>
      <c r="L15" s="580">
        <v>14</v>
      </c>
      <c r="M15" s="579"/>
      <c r="N15" s="579"/>
      <c r="O15" s="291"/>
      <c r="P15" s="291"/>
      <c r="Q15" s="599"/>
      <c r="R15" s="599"/>
      <c r="S15" s="476"/>
      <c r="T15" s="476"/>
      <c r="U15" s="605">
        <v>32</v>
      </c>
      <c r="V15" s="605">
        <v>4</v>
      </c>
      <c r="W15" s="282"/>
      <c r="X15" s="687"/>
      <c r="Y15" s="692">
        <f t="shared" si="2"/>
        <v>0</v>
      </c>
      <c r="Z15" s="1230"/>
    </row>
    <row r="16" spans="1:26" ht="29.25" customHeight="1" x14ac:dyDescent="0.25">
      <c r="A16" s="595" t="s">
        <v>206</v>
      </c>
      <c r="B16" s="114" t="s">
        <v>207</v>
      </c>
      <c r="C16" s="441" t="s">
        <v>399</v>
      </c>
      <c r="D16" s="476"/>
      <c r="E16" s="605"/>
      <c r="F16" s="282"/>
      <c r="G16" s="580">
        <f t="shared" si="3"/>
        <v>38</v>
      </c>
      <c r="H16" s="579">
        <f t="shared" si="4"/>
        <v>4</v>
      </c>
      <c r="I16" s="580">
        <v>20</v>
      </c>
      <c r="J16" s="579">
        <f t="shared" si="5"/>
        <v>34</v>
      </c>
      <c r="K16" s="580">
        <f t="shared" si="6"/>
        <v>14</v>
      </c>
      <c r="L16" s="580">
        <v>20</v>
      </c>
      <c r="M16" s="579"/>
      <c r="N16" s="579"/>
      <c r="O16" s="291"/>
      <c r="P16" s="291"/>
      <c r="Q16" s="282">
        <v>34</v>
      </c>
      <c r="R16" s="599">
        <v>4</v>
      </c>
      <c r="S16" s="476"/>
      <c r="T16" s="476"/>
      <c r="U16" s="605"/>
      <c r="V16" s="605"/>
      <c r="W16" s="282"/>
      <c r="X16" s="687"/>
      <c r="Y16" s="692">
        <f t="shared" si="2"/>
        <v>34</v>
      </c>
      <c r="Z16" s="1284" t="s">
        <v>1086</v>
      </c>
    </row>
    <row r="17" spans="1:26" ht="21.75" customHeight="1" x14ac:dyDescent="0.25">
      <c r="A17" s="595" t="s">
        <v>465</v>
      </c>
      <c r="B17" s="595" t="s">
        <v>685</v>
      </c>
      <c r="C17" s="441" t="s">
        <v>399</v>
      </c>
      <c r="D17" s="476"/>
      <c r="E17" s="605"/>
      <c r="F17" s="282"/>
      <c r="G17" s="580">
        <f t="shared" si="3"/>
        <v>52</v>
      </c>
      <c r="H17" s="579">
        <f t="shared" si="4"/>
        <v>4</v>
      </c>
      <c r="I17" s="580">
        <v>12</v>
      </c>
      <c r="J17" s="579">
        <f t="shared" si="5"/>
        <v>48</v>
      </c>
      <c r="K17" s="580">
        <f t="shared" si="6"/>
        <v>36</v>
      </c>
      <c r="L17" s="580">
        <v>12</v>
      </c>
      <c r="M17" s="579"/>
      <c r="N17" s="579"/>
      <c r="O17" s="291"/>
      <c r="P17" s="291"/>
      <c r="Q17" s="282">
        <v>48</v>
      </c>
      <c r="R17" s="599">
        <v>4</v>
      </c>
      <c r="S17" s="476"/>
      <c r="T17" s="476"/>
      <c r="U17" s="605"/>
      <c r="V17" s="605"/>
      <c r="W17" s="282"/>
      <c r="X17" s="687"/>
      <c r="Y17" s="692">
        <f t="shared" si="2"/>
        <v>48</v>
      </c>
      <c r="Z17" s="1287" t="s">
        <v>1084</v>
      </c>
    </row>
    <row r="18" spans="1:26" ht="39.75" customHeight="1" x14ac:dyDescent="0.25">
      <c r="A18" s="585" t="s">
        <v>10</v>
      </c>
      <c r="B18" s="585" t="s">
        <v>70</v>
      </c>
      <c r="C18" s="1472"/>
      <c r="D18" s="1473"/>
      <c r="E18" s="1473"/>
      <c r="F18" s="1474"/>
      <c r="G18" s="536">
        <f>SUM(G19:G30)</f>
        <v>832</v>
      </c>
      <c r="H18" s="536">
        <f t="shared" ref="H18:P18" si="7">SUM(H19:H29)</f>
        <v>104</v>
      </c>
      <c r="I18" s="536">
        <f t="shared" si="7"/>
        <v>342</v>
      </c>
      <c r="J18" s="536">
        <f t="shared" si="7"/>
        <v>638</v>
      </c>
      <c r="K18" s="536">
        <f t="shared" si="7"/>
        <v>312</v>
      </c>
      <c r="L18" s="536">
        <f t="shared" si="7"/>
        <v>326</v>
      </c>
      <c r="M18" s="536">
        <f t="shared" si="7"/>
        <v>0</v>
      </c>
      <c r="N18" s="536">
        <f t="shared" si="7"/>
        <v>0</v>
      </c>
      <c r="O18" s="536">
        <f t="shared" si="7"/>
        <v>0</v>
      </c>
      <c r="P18" s="536">
        <f t="shared" si="7"/>
        <v>30</v>
      </c>
      <c r="Q18" s="536">
        <f>SUM(Q19:Q30)</f>
        <v>146</v>
      </c>
      <c r="R18" s="536">
        <f t="shared" ref="R18:X18" si="8">SUM(R19:R30)</f>
        <v>22</v>
      </c>
      <c r="S18" s="536">
        <f t="shared" si="8"/>
        <v>128</v>
      </c>
      <c r="T18" s="536">
        <f t="shared" si="8"/>
        <v>16</v>
      </c>
      <c r="U18" s="536">
        <f t="shared" si="8"/>
        <v>256</v>
      </c>
      <c r="V18" s="536">
        <f t="shared" si="8"/>
        <v>32</v>
      </c>
      <c r="W18" s="536">
        <f t="shared" si="8"/>
        <v>164</v>
      </c>
      <c r="X18" s="688">
        <f t="shared" si="8"/>
        <v>20</v>
      </c>
      <c r="Y18" s="692">
        <f t="shared" si="2"/>
        <v>274</v>
      </c>
      <c r="Z18" s="691"/>
    </row>
    <row r="19" spans="1:26" ht="31.5" customHeight="1" x14ac:dyDescent="0.25">
      <c r="A19" s="595" t="s">
        <v>117</v>
      </c>
      <c r="B19" s="114" t="s">
        <v>209</v>
      </c>
      <c r="C19" s="441" t="s">
        <v>29</v>
      </c>
      <c r="D19" s="476"/>
      <c r="E19" s="605"/>
      <c r="F19" s="282"/>
      <c r="G19" s="580">
        <f>H19+J19+O19+P19</f>
        <v>54</v>
      </c>
      <c r="H19" s="579">
        <f t="shared" si="4"/>
        <v>10</v>
      </c>
      <c r="I19" s="580">
        <v>30</v>
      </c>
      <c r="J19" s="579">
        <f t="shared" si="5"/>
        <v>44</v>
      </c>
      <c r="K19" s="580">
        <v>30</v>
      </c>
      <c r="L19" s="580">
        <v>14</v>
      </c>
      <c r="M19" s="579"/>
      <c r="N19" s="579"/>
      <c r="O19" s="291"/>
      <c r="P19" s="291"/>
      <c r="Q19" s="282">
        <v>44</v>
      </c>
      <c r="R19" s="599">
        <v>10</v>
      </c>
      <c r="S19" s="476"/>
      <c r="T19" s="476"/>
      <c r="U19" s="605"/>
      <c r="V19" s="605"/>
      <c r="W19" s="282"/>
      <c r="X19" s="687"/>
      <c r="Y19" s="692">
        <f t="shared" si="2"/>
        <v>44</v>
      </c>
      <c r="Z19" s="479" t="s">
        <v>1098</v>
      </c>
    </row>
    <row r="20" spans="1:26" ht="45" hidden="1" customHeight="1" x14ac:dyDescent="0.25">
      <c r="A20" s="595" t="s">
        <v>686</v>
      </c>
      <c r="B20" s="595" t="s">
        <v>514</v>
      </c>
      <c r="C20" s="441"/>
      <c r="D20" s="476"/>
      <c r="E20" s="605" t="s">
        <v>40</v>
      </c>
      <c r="F20" s="282"/>
      <c r="G20" s="580">
        <f t="shared" ref="G20:G29" si="9">H20+J20+O20+P20</f>
        <v>66</v>
      </c>
      <c r="H20" s="579">
        <v>12</v>
      </c>
      <c r="I20" s="580">
        <v>22</v>
      </c>
      <c r="J20" s="579">
        <f t="shared" si="5"/>
        <v>48</v>
      </c>
      <c r="K20" s="580">
        <f t="shared" ref="K20:K29" si="10">J20-L20</f>
        <v>26</v>
      </c>
      <c r="L20" s="580">
        <v>22</v>
      </c>
      <c r="M20" s="579"/>
      <c r="N20" s="579"/>
      <c r="O20" s="291"/>
      <c r="P20" s="291">
        <v>6</v>
      </c>
      <c r="Q20" s="599"/>
      <c r="R20" s="599"/>
      <c r="S20" s="476"/>
      <c r="T20" s="476"/>
      <c r="U20" s="605">
        <v>48</v>
      </c>
      <c r="V20" s="605">
        <v>6</v>
      </c>
      <c r="W20" s="282"/>
      <c r="X20" s="687"/>
      <c r="Y20" s="692">
        <f t="shared" si="2"/>
        <v>0</v>
      </c>
      <c r="Z20" s="350"/>
    </row>
    <row r="21" spans="1:26" ht="46.5" hidden="1" customHeight="1" x14ac:dyDescent="0.25">
      <c r="A21" s="595" t="s">
        <v>687</v>
      </c>
      <c r="B21" s="595" t="s">
        <v>688</v>
      </c>
      <c r="C21" s="441"/>
      <c r="D21" s="476"/>
      <c r="E21" s="605" t="s">
        <v>40</v>
      </c>
      <c r="F21" s="282"/>
      <c r="G21" s="580">
        <f t="shared" si="9"/>
        <v>84</v>
      </c>
      <c r="H21" s="579">
        <v>14</v>
      </c>
      <c r="I21" s="580">
        <v>24</v>
      </c>
      <c r="J21" s="579">
        <f t="shared" si="5"/>
        <v>64</v>
      </c>
      <c r="K21" s="580">
        <f t="shared" si="10"/>
        <v>40</v>
      </c>
      <c r="L21" s="580">
        <v>24</v>
      </c>
      <c r="M21" s="579"/>
      <c r="N21" s="579"/>
      <c r="O21" s="291"/>
      <c r="P21" s="291">
        <v>6</v>
      </c>
      <c r="Q21" s="599"/>
      <c r="R21" s="599"/>
      <c r="S21" s="476"/>
      <c r="T21" s="476"/>
      <c r="U21" s="605">
        <v>64</v>
      </c>
      <c r="V21" s="605">
        <v>8</v>
      </c>
      <c r="W21" s="282"/>
      <c r="X21" s="687"/>
      <c r="Y21" s="692">
        <f t="shared" si="2"/>
        <v>0</v>
      </c>
      <c r="Z21" s="350"/>
    </row>
    <row r="22" spans="1:26" ht="34.5" hidden="1" customHeight="1" x14ac:dyDescent="0.25">
      <c r="A22" s="595" t="s">
        <v>689</v>
      </c>
      <c r="B22" s="595" t="s">
        <v>516</v>
      </c>
      <c r="C22" s="441"/>
      <c r="D22" s="476"/>
      <c r="E22" s="605" t="s">
        <v>40</v>
      </c>
      <c r="F22" s="282"/>
      <c r="G22" s="580">
        <f t="shared" si="9"/>
        <v>66</v>
      </c>
      <c r="H22" s="579">
        <v>12</v>
      </c>
      <c r="I22" s="580">
        <v>18</v>
      </c>
      <c r="J22" s="579">
        <f t="shared" si="5"/>
        <v>48</v>
      </c>
      <c r="K22" s="580">
        <f t="shared" si="10"/>
        <v>30</v>
      </c>
      <c r="L22" s="580">
        <v>18</v>
      </c>
      <c r="M22" s="579"/>
      <c r="N22" s="579"/>
      <c r="O22" s="291"/>
      <c r="P22" s="291">
        <v>6</v>
      </c>
      <c r="Q22" s="599"/>
      <c r="R22" s="599"/>
      <c r="S22" s="476"/>
      <c r="T22" s="476"/>
      <c r="U22" s="605">
        <v>48</v>
      </c>
      <c r="V22" s="605">
        <v>6</v>
      </c>
      <c r="W22" s="282"/>
      <c r="X22" s="687"/>
      <c r="Y22" s="692">
        <f t="shared" si="2"/>
        <v>0</v>
      </c>
      <c r="Z22" s="350"/>
    </row>
    <row r="23" spans="1:26" ht="42.75" customHeight="1" x14ac:dyDescent="0.25">
      <c r="A23" s="595" t="s">
        <v>15</v>
      </c>
      <c r="B23" s="595" t="s">
        <v>210</v>
      </c>
      <c r="C23" s="441"/>
      <c r="D23" s="476" t="s">
        <v>40</v>
      </c>
      <c r="E23" s="605"/>
      <c r="F23" s="282"/>
      <c r="G23" s="580">
        <f t="shared" si="9"/>
        <v>116</v>
      </c>
      <c r="H23" s="579">
        <f t="shared" si="4"/>
        <v>12</v>
      </c>
      <c r="I23" s="580">
        <v>74</v>
      </c>
      <c r="J23" s="579">
        <f t="shared" si="5"/>
        <v>98</v>
      </c>
      <c r="K23" s="580">
        <f t="shared" si="10"/>
        <v>24</v>
      </c>
      <c r="L23" s="580">
        <v>74</v>
      </c>
      <c r="M23" s="579"/>
      <c r="N23" s="579"/>
      <c r="O23" s="579"/>
      <c r="P23" s="579">
        <v>6</v>
      </c>
      <c r="Q23" s="282">
        <v>34</v>
      </c>
      <c r="R23" s="599">
        <v>4</v>
      </c>
      <c r="S23" s="476">
        <v>64</v>
      </c>
      <c r="T23" s="476">
        <v>8</v>
      </c>
      <c r="U23" s="605"/>
      <c r="V23" s="605"/>
      <c r="W23" s="282"/>
      <c r="X23" s="687"/>
      <c r="Y23" s="692">
        <f t="shared" si="2"/>
        <v>98</v>
      </c>
      <c r="Z23" s="479" t="s">
        <v>1162</v>
      </c>
    </row>
    <row r="24" spans="1:26" ht="47.25" hidden="1" customHeight="1" x14ac:dyDescent="0.25">
      <c r="A24" s="596" t="s">
        <v>16</v>
      </c>
      <c r="B24" s="595" t="s">
        <v>211</v>
      </c>
      <c r="C24" s="441"/>
      <c r="D24" s="476"/>
      <c r="E24" s="605"/>
      <c r="F24" s="282" t="s">
        <v>29</v>
      </c>
      <c r="G24" s="580">
        <f t="shared" si="9"/>
        <v>64</v>
      </c>
      <c r="H24" s="579">
        <f t="shared" si="4"/>
        <v>8</v>
      </c>
      <c r="I24" s="580">
        <v>28</v>
      </c>
      <c r="J24" s="579">
        <f t="shared" si="5"/>
        <v>56</v>
      </c>
      <c r="K24" s="580">
        <f t="shared" si="10"/>
        <v>28</v>
      </c>
      <c r="L24" s="580">
        <v>28</v>
      </c>
      <c r="M24" s="579"/>
      <c r="N24" s="579"/>
      <c r="O24" s="579"/>
      <c r="P24" s="579"/>
      <c r="Q24" s="599"/>
      <c r="R24" s="599"/>
      <c r="S24" s="476"/>
      <c r="T24" s="476"/>
      <c r="U24" s="605">
        <v>32</v>
      </c>
      <c r="V24" s="605">
        <v>4</v>
      </c>
      <c r="W24" s="282">
        <v>24</v>
      </c>
      <c r="X24" s="687">
        <v>4</v>
      </c>
      <c r="Y24" s="692">
        <f t="shared" si="2"/>
        <v>0</v>
      </c>
      <c r="Z24" s="350"/>
    </row>
    <row r="25" spans="1:26" ht="33" hidden="1" customHeight="1" x14ac:dyDescent="0.25">
      <c r="A25" s="596" t="s">
        <v>690</v>
      </c>
      <c r="B25" s="596" t="s">
        <v>517</v>
      </c>
      <c r="C25" s="448"/>
      <c r="D25" s="476"/>
      <c r="E25" s="605"/>
      <c r="F25" s="282" t="s">
        <v>29</v>
      </c>
      <c r="G25" s="580">
        <f t="shared" si="9"/>
        <v>64</v>
      </c>
      <c r="H25" s="579">
        <f t="shared" si="4"/>
        <v>8</v>
      </c>
      <c r="I25" s="593">
        <v>56</v>
      </c>
      <c r="J25" s="579">
        <f t="shared" si="5"/>
        <v>56</v>
      </c>
      <c r="K25" s="580">
        <f t="shared" si="10"/>
        <v>0</v>
      </c>
      <c r="L25" s="593">
        <v>56</v>
      </c>
      <c r="M25" s="538"/>
      <c r="N25" s="579"/>
      <c r="O25" s="579"/>
      <c r="P25" s="579"/>
      <c r="Q25" s="599"/>
      <c r="R25" s="599"/>
      <c r="S25" s="476"/>
      <c r="T25" s="476"/>
      <c r="U25" s="605">
        <v>32</v>
      </c>
      <c r="V25" s="605">
        <v>4</v>
      </c>
      <c r="W25" s="282">
        <v>24</v>
      </c>
      <c r="X25" s="687">
        <v>4</v>
      </c>
      <c r="Y25" s="692">
        <f t="shared" si="2"/>
        <v>0</v>
      </c>
      <c r="Z25" s="350"/>
    </row>
    <row r="26" spans="1:26" ht="36" customHeight="1" x14ac:dyDescent="0.25">
      <c r="A26" s="596" t="s">
        <v>17</v>
      </c>
      <c r="B26" s="596" t="s">
        <v>212</v>
      </c>
      <c r="C26" s="448"/>
      <c r="D26" s="476" t="s">
        <v>29</v>
      </c>
      <c r="E26" s="605"/>
      <c r="F26" s="282"/>
      <c r="G26" s="580">
        <f t="shared" si="9"/>
        <v>74</v>
      </c>
      <c r="H26" s="579">
        <f t="shared" si="4"/>
        <v>8</v>
      </c>
      <c r="I26" s="593">
        <v>22</v>
      </c>
      <c r="J26" s="579">
        <f t="shared" si="5"/>
        <v>66</v>
      </c>
      <c r="K26" s="580">
        <f t="shared" si="10"/>
        <v>44</v>
      </c>
      <c r="L26" s="593">
        <v>22</v>
      </c>
      <c r="M26" s="538"/>
      <c r="N26" s="579"/>
      <c r="O26" s="579"/>
      <c r="P26" s="579"/>
      <c r="Q26" s="282">
        <v>34</v>
      </c>
      <c r="R26" s="599">
        <v>4</v>
      </c>
      <c r="S26" s="476">
        <v>32</v>
      </c>
      <c r="T26" s="476">
        <v>4</v>
      </c>
      <c r="U26" s="605"/>
      <c r="V26" s="605"/>
      <c r="W26" s="282"/>
      <c r="X26" s="687"/>
      <c r="Y26" s="692">
        <f t="shared" si="2"/>
        <v>66</v>
      </c>
      <c r="Z26" s="691" t="s">
        <v>1099</v>
      </c>
    </row>
    <row r="27" spans="1:26" ht="37.5" hidden="1" customHeight="1" x14ac:dyDescent="0.25">
      <c r="A27" s="596" t="s">
        <v>691</v>
      </c>
      <c r="B27" s="50" t="s">
        <v>692</v>
      </c>
      <c r="C27" s="448"/>
      <c r="D27" s="476"/>
      <c r="E27" s="605"/>
      <c r="F27" s="282" t="s">
        <v>40</v>
      </c>
      <c r="G27" s="580">
        <f t="shared" si="9"/>
        <v>70</v>
      </c>
      <c r="H27" s="579">
        <f t="shared" si="4"/>
        <v>8</v>
      </c>
      <c r="I27" s="593">
        <v>24</v>
      </c>
      <c r="J27" s="579">
        <f t="shared" si="5"/>
        <v>56</v>
      </c>
      <c r="K27" s="580">
        <f t="shared" si="10"/>
        <v>32</v>
      </c>
      <c r="L27" s="593">
        <v>24</v>
      </c>
      <c r="M27" s="538"/>
      <c r="N27" s="538"/>
      <c r="O27" s="538"/>
      <c r="P27" s="538">
        <v>6</v>
      </c>
      <c r="Q27" s="599"/>
      <c r="R27" s="599"/>
      <c r="S27" s="476"/>
      <c r="T27" s="476"/>
      <c r="U27" s="605">
        <v>32</v>
      </c>
      <c r="V27" s="605">
        <v>4</v>
      </c>
      <c r="W27" s="282">
        <v>24</v>
      </c>
      <c r="X27" s="687">
        <v>4</v>
      </c>
      <c r="Y27" s="692">
        <f t="shared" si="2"/>
        <v>0</v>
      </c>
      <c r="Z27" s="615"/>
    </row>
    <row r="28" spans="1:26" ht="36.75" customHeight="1" x14ac:dyDescent="0.25">
      <c r="A28" s="596" t="s">
        <v>18</v>
      </c>
      <c r="B28" s="482" t="s">
        <v>591</v>
      </c>
      <c r="C28" s="483"/>
      <c r="D28" s="476" t="s">
        <v>29</v>
      </c>
      <c r="E28" s="605"/>
      <c r="F28" s="282"/>
      <c r="G28" s="580">
        <f t="shared" si="9"/>
        <v>74</v>
      </c>
      <c r="H28" s="579">
        <f t="shared" si="4"/>
        <v>8</v>
      </c>
      <c r="I28" s="593">
        <v>26</v>
      </c>
      <c r="J28" s="579">
        <f t="shared" si="5"/>
        <v>66</v>
      </c>
      <c r="K28" s="580">
        <f t="shared" si="10"/>
        <v>40</v>
      </c>
      <c r="L28" s="593">
        <v>26</v>
      </c>
      <c r="M28" s="538"/>
      <c r="N28" s="538"/>
      <c r="O28" s="538"/>
      <c r="P28" s="579"/>
      <c r="Q28" s="282">
        <v>34</v>
      </c>
      <c r="R28" s="599">
        <v>4</v>
      </c>
      <c r="S28" s="476">
        <v>32</v>
      </c>
      <c r="T28" s="476">
        <v>4</v>
      </c>
      <c r="U28" s="605"/>
      <c r="V28" s="605"/>
      <c r="W28" s="282"/>
      <c r="X28" s="687"/>
      <c r="Y28" s="692">
        <f t="shared" si="2"/>
        <v>66</v>
      </c>
      <c r="Z28" s="1271" t="s">
        <v>1090</v>
      </c>
    </row>
    <row r="29" spans="1:26" ht="36" hidden="1" customHeight="1" x14ac:dyDescent="0.25">
      <c r="A29" s="596" t="s">
        <v>20</v>
      </c>
      <c r="B29" s="482" t="s">
        <v>695</v>
      </c>
      <c r="C29" s="610"/>
      <c r="D29" s="476"/>
      <c r="E29" s="605"/>
      <c r="F29" s="282" t="s">
        <v>29</v>
      </c>
      <c r="G29" s="580">
        <f t="shared" si="9"/>
        <v>40</v>
      </c>
      <c r="H29" s="579">
        <f t="shared" si="4"/>
        <v>4</v>
      </c>
      <c r="I29" s="593">
        <v>18</v>
      </c>
      <c r="J29" s="579">
        <f t="shared" si="5"/>
        <v>36</v>
      </c>
      <c r="K29" s="580">
        <f t="shared" si="10"/>
        <v>18</v>
      </c>
      <c r="L29" s="593">
        <v>18</v>
      </c>
      <c r="M29" s="538"/>
      <c r="N29" s="538"/>
      <c r="O29" s="538"/>
      <c r="P29" s="579"/>
      <c r="Q29" s="599"/>
      <c r="R29" s="599"/>
      <c r="S29" s="476"/>
      <c r="T29" s="476"/>
      <c r="U29" s="605"/>
      <c r="V29" s="605"/>
      <c r="W29" s="282">
        <v>36</v>
      </c>
      <c r="X29" s="687">
        <v>4</v>
      </c>
      <c r="Y29" s="692">
        <f t="shared" si="2"/>
        <v>0</v>
      </c>
      <c r="Z29" s="278"/>
    </row>
    <row r="30" spans="1:26" ht="36" hidden="1" customHeight="1" x14ac:dyDescent="0.25">
      <c r="A30" s="596" t="s">
        <v>22</v>
      </c>
      <c r="B30" s="594" t="s">
        <v>755</v>
      </c>
      <c r="C30" s="449"/>
      <c r="D30" s="476"/>
      <c r="E30" s="605"/>
      <c r="F30" s="282" t="s">
        <v>29</v>
      </c>
      <c r="G30" s="580">
        <f>H30+J30+O30+P30</f>
        <v>60</v>
      </c>
      <c r="H30" s="579">
        <f>R30+T30+V30+X30</f>
        <v>4</v>
      </c>
      <c r="I30" s="580">
        <v>18</v>
      </c>
      <c r="J30" s="579">
        <f>Q30+S30+U30+W30</f>
        <v>56</v>
      </c>
      <c r="K30" s="580">
        <f>J30-L30</f>
        <v>38</v>
      </c>
      <c r="L30" s="580">
        <v>18</v>
      </c>
      <c r="M30" s="579"/>
      <c r="N30" s="579"/>
      <c r="O30" s="291"/>
      <c r="P30" s="291"/>
      <c r="Q30" s="599"/>
      <c r="R30" s="599"/>
      <c r="S30" s="476"/>
      <c r="T30" s="476"/>
      <c r="U30" s="605"/>
      <c r="V30" s="605"/>
      <c r="W30" s="282">
        <v>56</v>
      </c>
      <c r="X30" s="687">
        <v>4</v>
      </c>
      <c r="Y30" s="692">
        <f t="shared" si="2"/>
        <v>0</v>
      </c>
      <c r="Z30" s="278"/>
    </row>
    <row r="31" spans="1:26" ht="33.75" customHeight="1" x14ac:dyDescent="0.25">
      <c r="A31" s="592" t="s">
        <v>26</v>
      </c>
      <c r="B31" s="484" t="s">
        <v>27</v>
      </c>
      <c r="C31" s="1469"/>
      <c r="D31" s="1470"/>
      <c r="E31" s="1470"/>
      <c r="F31" s="1471"/>
      <c r="G31" s="536">
        <f>G32+G39+G47</f>
        <v>1342</v>
      </c>
      <c r="H31" s="536">
        <f t="shared" ref="H31:X31" si="11">H32+H39+H47</f>
        <v>98</v>
      </c>
      <c r="I31" s="536">
        <f t="shared" si="11"/>
        <v>406</v>
      </c>
      <c r="J31" s="536">
        <f t="shared" si="11"/>
        <v>764</v>
      </c>
      <c r="K31" s="536">
        <f t="shared" si="11"/>
        <v>306</v>
      </c>
      <c r="L31" s="536">
        <f t="shared" si="11"/>
        <v>400</v>
      </c>
      <c r="M31" s="536">
        <f t="shared" si="11"/>
        <v>20</v>
      </c>
      <c r="N31" s="536">
        <f t="shared" si="11"/>
        <v>432</v>
      </c>
      <c r="O31" s="536">
        <f t="shared" si="11"/>
        <v>6</v>
      </c>
      <c r="P31" s="536">
        <f t="shared" si="11"/>
        <v>36</v>
      </c>
      <c r="Q31" s="536">
        <f t="shared" si="11"/>
        <v>218</v>
      </c>
      <c r="R31" s="536">
        <f t="shared" si="11"/>
        <v>26</v>
      </c>
      <c r="S31" s="536">
        <f t="shared" si="11"/>
        <v>258</v>
      </c>
      <c r="T31" s="536">
        <f t="shared" si="11"/>
        <v>32</v>
      </c>
      <c r="U31" s="536">
        <f t="shared" si="11"/>
        <v>128</v>
      </c>
      <c r="V31" s="536">
        <f t="shared" si="11"/>
        <v>16</v>
      </c>
      <c r="W31" s="536">
        <f t="shared" si="11"/>
        <v>160</v>
      </c>
      <c r="X31" s="688">
        <f t="shared" si="11"/>
        <v>18</v>
      </c>
      <c r="Y31" s="692">
        <f t="shared" si="2"/>
        <v>476</v>
      </c>
      <c r="Z31" s="600"/>
    </row>
    <row r="32" spans="1:26" ht="44.25" customHeight="1" x14ac:dyDescent="0.25">
      <c r="A32" s="414" t="s">
        <v>592</v>
      </c>
      <c r="B32" s="414" t="s">
        <v>520</v>
      </c>
      <c r="C32" s="1497" t="s">
        <v>593</v>
      </c>
      <c r="D32" s="1498"/>
      <c r="E32" s="1498"/>
      <c r="F32" s="1499"/>
      <c r="G32" s="536">
        <f>SUM(G33:G38)</f>
        <v>272</v>
      </c>
      <c r="H32" s="536">
        <f t="shared" ref="H32:P32" si="12">SUM(H33:H38)</f>
        <v>26</v>
      </c>
      <c r="I32" s="536">
        <f t="shared" si="12"/>
        <v>80</v>
      </c>
      <c r="J32" s="536">
        <f t="shared" si="12"/>
        <v>166</v>
      </c>
      <c r="K32" s="536">
        <f t="shared" si="12"/>
        <v>92</v>
      </c>
      <c r="L32" s="536">
        <f t="shared" si="12"/>
        <v>74</v>
      </c>
      <c r="M32" s="536">
        <f t="shared" si="12"/>
        <v>0</v>
      </c>
      <c r="N32" s="536">
        <f t="shared" si="12"/>
        <v>72</v>
      </c>
      <c r="O32" s="536">
        <f t="shared" si="12"/>
        <v>2</v>
      </c>
      <c r="P32" s="536">
        <f t="shared" si="12"/>
        <v>6</v>
      </c>
      <c r="Q32" s="536">
        <f t="shared" ref="Q32:X32" si="13">SUM(Q33:Q36)</f>
        <v>102</v>
      </c>
      <c r="R32" s="536">
        <f t="shared" si="13"/>
        <v>12</v>
      </c>
      <c r="S32" s="536">
        <f t="shared" si="13"/>
        <v>64</v>
      </c>
      <c r="T32" s="536">
        <f t="shared" si="13"/>
        <v>8</v>
      </c>
      <c r="U32" s="536">
        <f t="shared" si="13"/>
        <v>0</v>
      </c>
      <c r="V32" s="536">
        <f t="shared" si="13"/>
        <v>0</v>
      </c>
      <c r="W32" s="536">
        <f t="shared" si="13"/>
        <v>0</v>
      </c>
      <c r="X32" s="688">
        <f t="shared" si="13"/>
        <v>0</v>
      </c>
      <c r="Y32" s="692">
        <f t="shared" si="2"/>
        <v>166</v>
      </c>
      <c r="Z32" s="691"/>
    </row>
    <row r="33" spans="1:26" ht="43.5" customHeight="1" x14ac:dyDescent="0.25">
      <c r="A33" s="616" t="s">
        <v>155</v>
      </c>
      <c r="B33" s="55" t="s">
        <v>594</v>
      </c>
      <c r="C33" s="1500" t="s">
        <v>283</v>
      </c>
      <c r="D33" s="476"/>
      <c r="E33" s="605"/>
      <c r="F33" s="282"/>
      <c r="G33" s="580">
        <f t="shared" ref="G33:G36" si="14">H33+J33+O33+P33</f>
        <v>38</v>
      </c>
      <c r="H33" s="579">
        <f t="shared" ref="H33:H49" si="15">R33+T33+V33+X33</f>
        <v>4</v>
      </c>
      <c r="I33" s="593">
        <v>20</v>
      </c>
      <c r="J33" s="579">
        <f t="shared" si="5"/>
        <v>34</v>
      </c>
      <c r="K33" s="580">
        <v>20</v>
      </c>
      <c r="L33" s="580">
        <v>14</v>
      </c>
      <c r="M33" s="579"/>
      <c r="N33" s="580"/>
      <c r="O33" s="580"/>
      <c r="P33" s="579"/>
      <c r="Q33" s="282">
        <v>34</v>
      </c>
      <c r="R33" s="599">
        <v>4</v>
      </c>
      <c r="S33" s="476"/>
      <c r="T33" s="476"/>
      <c r="U33" s="605"/>
      <c r="V33" s="605"/>
      <c r="W33" s="282"/>
      <c r="X33" s="687"/>
      <c r="Y33" s="692">
        <f t="shared" si="2"/>
        <v>34</v>
      </c>
      <c r="Z33" s="479" t="s">
        <v>1084</v>
      </c>
    </row>
    <row r="34" spans="1:26" ht="30" customHeight="1" x14ac:dyDescent="0.25">
      <c r="A34" s="616" t="s">
        <v>156</v>
      </c>
      <c r="B34" s="55" t="s">
        <v>215</v>
      </c>
      <c r="C34" s="1501"/>
      <c r="D34" s="476"/>
      <c r="E34" s="605"/>
      <c r="F34" s="282"/>
      <c r="G34" s="580">
        <f t="shared" si="14"/>
        <v>38</v>
      </c>
      <c r="H34" s="579">
        <f t="shared" si="15"/>
        <v>4</v>
      </c>
      <c r="I34" s="593">
        <v>10</v>
      </c>
      <c r="J34" s="579">
        <f t="shared" si="5"/>
        <v>34</v>
      </c>
      <c r="K34" s="580">
        <f t="shared" ref="K34:K36" si="16">J34-L34</f>
        <v>24</v>
      </c>
      <c r="L34" s="580">
        <v>10</v>
      </c>
      <c r="M34" s="579"/>
      <c r="N34" s="580"/>
      <c r="O34" s="580"/>
      <c r="P34" s="579"/>
      <c r="Q34" s="282">
        <v>34</v>
      </c>
      <c r="R34" s="599">
        <v>4</v>
      </c>
      <c r="S34" s="476"/>
      <c r="T34" s="476"/>
      <c r="U34" s="605"/>
      <c r="V34" s="605"/>
      <c r="W34" s="282"/>
      <c r="X34" s="687"/>
      <c r="Y34" s="692">
        <f t="shared" si="2"/>
        <v>34</v>
      </c>
      <c r="Z34" s="479" t="s">
        <v>1107</v>
      </c>
    </row>
    <row r="35" spans="1:26" ht="36" customHeight="1" x14ac:dyDescent="0.25">
      <c r="A35" s="616" t="s">
        <v>280</v>
      </c>
      <c r="B35" s="55" t="s">
        <v>521</v>
      </c>
      <c r="C35" s="1502"/>
      <c r="D35" s="476"/>
      <c r="E35" s="605"/>
      <c r="F35" s="282"/>
      <c r="G35" s="580">
        <f t="shared" si="14"/>
        <v>38</v>
      </c>
      <c r="H35" s="579">
        <f t="shared" si="15"/>
        <v>4</v>
      </c>
      <c r="I35" s="593">
        <v>18</v>
      </c>
      <c r="J35" s="579">
        <f t="shared" si="5"/>
        <v>34</v>
      </c>
      <c r="K35" s="580">
        <f t="shared" si="16"/>
        <v>16</v>
      </c>
      <c r="L35" s="580">
        <v>18</v>
      </c>
      <c r="M35" s="579"/>
      <c r="N35" s="580"/>
      <c r="O35" s="580"/>
      <c r="P35" s="579"/>
      <c r="Q35" s="282">
        <v>34</v>
      </c>
      <c r="R35" s="599">
        <v>4</v>
      </c>
      <c r="S35" s="476"/>
      <c r="T35" s="476"/>
      <c r="U35" s="605"/>
      <c r="V35" s="605"/>
      <c r="W35" s="282"/>
      <c r="X35" s="687"/>
      <c r="Y35" s="692">
        <f t="shared" si="2"/>
        <v>34</v>
      </c>
      <c r="Z35" s="691" t="s">
        <v>1099</v>
      </c>
    </row>
    <row r="36" spans="1:26" ht="45" customHeight="1" x14ac:dyDescent="0.25">
      <c r="A36" s="616" t="s">
        <v>367</v>
      </c>
      <c r="B36" s="55" t="s">
        <v>522</v>
      </c>
      <c r="C36" s="485"/>
      <c r="D36" s="476" t="s">
        <v>29</v>
      </c>
      <c r="E36" s="605"/>
      <c r="F36" s="282"/>
      <c r="G36" s="580">
        <f t="shared" si="14"/>
        <v>72</v>
      </c>
      <c r="H36" s="579">
        <f t="shared" si="15"/>
        <v>8</v>
      </c>
      <c r="I36" s="580">
        <v>32</v>
      </c>
      <c r="J36" s="579">
        <f t="shared" si="5"/>
        <v>64</v>
      </c>
      <c r="K36" s="580">
        <f t="shared" si="16"/>
        <v>32</v>
      </c>
      <c r="L36" s="580">
        <v>32</v>
      </c>
      <c r="M36" s="579"/>
      <c r="N36" s="580"/>
      <c r="O36" s="580"/>
      <c r="P36" s="579"/>
      <c r="Q36" s="599"/>
      <c r="R36" s="599"/>
      <c r="S36" s="476">
        <v>64</v>
      </c>
      <c r="T36" s="476">
        <v>8</v>
      </c>
      <c r="U36" s="605"/>
      <c r="V36" s="605"/>
      <c r="W36" s="282"/>
      <c r="X36" s="687"/>
      <c r="Y36" s="692">
        <f t="shared" si="2"/>
        <v>64</v>
      </c>
      <c r="Z36" s="479" t="s">
        <v>1084</v>
      </c>
    </row>
    <row r="37" spans="1:26" ht="21.75" customHeight="1" x14ac:dyDescent="0.25">
      <c r="A37" s="55" t="s">
        <v>353</v>
      </c>
      <c r="B37" s="55" t="s">
        <v>43</v>
      </c>
      <c r="C37" s="485"/>
      <c r="D37" s="476" t="s">
        <v>29</v>
      </c>
      <c r="E37" s="605"/>
      <c r="F37" s="282"/>
      <c r="G37" s="580">
        <v>72</v>
      </c>
      <c r="H37" s="579"/>
      <c r="I37" s="580"/>
      <c r="J37" s="579"/>
      <c r="K37" s="580"/>
      <c r="L37" s="580"/>
      <c r="M37" s="579"/>
      <c r="N37" s="580">
        <v>72</v>
      </c>
      <c r="O37" s="580"/>
      <c r="P37" s="579"/>
      <c r="Q37" s="599"/>
      <c r="R37" s="599"/>
      <c r="S37" s="486">
        <v>72</v>
      </c>
      <c r="T37" s="476"/>
      <c r="U37" s="605"/>
      <c r="V37" s="605"/>
      <c r="W37" s="282"/>
      <c r="X37" s="687"/>
      <c r="Y37" s="692">
        <f t="shared" si="2"/>
        <v>72</v>
      </c>
      <c r="Z37" s="479" t="s">
        <v>1084</v>
      </c>
    </row>
    <row r="38" spans="1:26" ht="24.75" customHeight="1" x14ac:dyDescent="0.25">
      <c r="A38" s="55" t="s">
        <v>282</v>
      </c>
      <c r="B38" s="55"/>
      <c r="C38" s="487"/>
      <c r="D38" s="476" t="s">
        <v>40</v>
      </c>
      <c r="E38" s="605"/>
      <c r="F38" s="282"/>
      <c r="G38" s="580">
        <f t="shared" ref="G38" si="17">H38+J38+O38+P38</f>
        <v>14</v>
      </c>
      <c r="H38" s="579">
        <v>6</v>
      </c>
      <c r="I38" s="580"/>
      <c r="J38" s="579">
        <f t="shared" si="5"/>
        <v>0</v>
      </c>
      <c r="K38" s="580"/>
      <c r="L38" s="580"/>
      <c r="M38" s="579"/>
      <c r="N38" s="580"/>
      <c r="O38" s="580">
        <v>2</v>
      </c>
      <c r="P38" s="579">
        <v>6</v>
      </c>
      <c r="Q38" s="599"/>
      <c r="R38" s="599"/>
      <c r="S38" s="486"/>
      <c r="T38" s="476"/>
      <c r="U38" s="605"/>
      <c r="V38" s="605"/>
      <c r="W38" s="282"/>
      <c r="X38" s="687"/>
      <c r="Y38" s="692">
        <f t="shared" si="2"/>
        <v>0</v>
      </c>
      <c r="Z38" s="691" t="s">
        <v>1126</v>
      </c>
    </row>
    <row r="39" spans="1:26" ht="24" customHeight="1" x14ac:dyDescent="0.25">
      <c r="A39" s="585" t="s">
        <v>595</v>
      </c>
      <c r="B39" s="585" t="s">
        <v>583</v>
      </c>
      <c r="C39" s="1472"/>
      <c r="D39" s="1473"/>
      <c r="E39" s="1473"/>
      <c r="F39" s="1474"/>
      <c r="G39" s="536">
        <f>SUM(G40:G46)</f>
        <v>698</v>
      </c>
      <c r="H39" s="536">
        <f t="shared" ref="H39:X39" si="18">SUM(H40:H43)</f>
        <v>52</v>
      </c>
      <c r="I39" s="536">
        <f t="shared" si="18"/>
        <v>204</v>
      </c>
      <c r="J39" s="536">
        <f t="shared" si="18"/>
        <v>434</v>
      </c>
      <c r="K39" s="536">
        <f t="shared" si="18"/>
        <v>172</v>
      </c>
      <c r="L39" s="536">
        <f t="shared" si="18"/>
        <v>204</v>
      </c>
      <c r="M39" s="536">
        <f t="shared" si="18"/>
        <v>20</v>
      </c>
      <c r="N39" s="536">
        <f>N44+N45</f>
        <v>180</v>
      </c>
      <c r="O39" s="536">
        <f>SUM(O40:O46)</f>
        <v>2</v>
      </c>
      <c r="P39" s="536">
        <f>SUM(P40:P46)</f>
        <v>24</v>
      </c>
      <c r="Q39" s="536">
        <f t="shared" si="18"/>
        <v>48</v>
      </c>
      <c r="R39" s="536">
        <f t="shared" si="18"/>
        <v>6</v>
      </c>
      <c r="S39" s="536">
        <f t="shared" si="18"/>
        <v>98</v>
      </c>
      <c r="T39" s="536">
        <f t="shared" si="18"/>
        <v>12</v>
      </c>
      <c r="U39" s="536">
        <f t="shared" si="18"/>
        <v>128</v>
      </c>
      <c r="V39" s="536">
        <f t="shared" si="18"/>
        <v>16</v>
      </c>
      <c r="W39" s="536">
        <f t="shared" si="18"/>
        <v>160</v>
      </c>
      <c r="X39" s="688">
        <f t="shared" si="18"/>
        <v>18</v>
      </c>
      <c r="Y39" s="692">
        <f t="shared" si="2"/>
        <v>146</v>
      </c>
      <c r="Z39" s="691"/>
    </row>
    <row r="40" spans="1:26" ht="39.6" x14ac:dyDescent="0.25">
      <c r="A40" s="595" t="s">
        <v>696</v>
      </c>
      <c r="B40" s="114" t="s">
        <v>677</v>
      </c>
      <c r="C40" s="441"/>
      <c r="D40" s="476" t="s">
        <v>40</v>
      </c>
      <c r="E40" s="605"/>
      <c r="F40" s="282"/>
      <c r="G40" s="580">
        <f t="shared" ref="G40:G43" si="19">H40+J40+O40+P40</f>
        <v>170</v>
      </c>
      <c r="H40" s="579">
        <f t="shared" si="15"/>
        <v>18</v>
      </c>
      <c r="I40" s="580">
        <v>50</v>
      </c>
      <c r="J40" s="579">
        <f t="shared" si="5"/>
        <v>146</v>
      </c>
      <c r="K40" s="580">
        <v>38</v>
      </c>
      <c r="L40" s="580">
        <v>50</v>
      </c>
      <c r="M40" s="579">
        <v>20</v>
      </c>
      <c r="N40" s="580"/>
      <c r="O40" s="580"/>
      <c r="P40" s="579">
        <v>6</v>
      </c>
      <c r="Q40" s="282">
        <v>48</v>
      </c>
      <c r="R40" s="599">
        <v>6</v>
      </c>
      <c r="S40" s="476">
        <v>98</v>
      </c>
      <c r="T40" s="476">
        <v>12</v>
      </c>
      <c r="U40" s="605"/>
      <c r="V40" s="605"/>
      <c r="W40" s="282"/>
      <c r="X40" s="687"/>
      <c r="Y40" s="692">
        <f t="shared" si="2"/>
        <v>146</v>
      </c>
      <c r="Z40" s="479" t="s">
        <v>1084</v>
      </c>
    </row>
    <row r="41" spans="1:26" ht="46.5" hidden="1" customHeight="1" x14ac:dyDescent="0.25">
      <c r="A41" s="595" t="s">
        <v>596</v>
      </c>
      <c r="B41" s="595" t="s">
        <v>584</v>
      </c>
      <c r="C41" s="441"/>
      <c r="D41" s="476"/>
      <c r="E41" s="605"/>
      <c r="F41" s="372" t="s">
        <v>40</v>
      </c>
      <c r="G41" s="580">
        <f t="shared" si="19"/>
        <v>132</v>
      </c>
      <c r="H41" s="579">
        <f t="shared" si="15"/>
        <v>16</v>
      </c>
      <c r="I41" s="580">
        <v>50</v>
      </c>
      <c r="J41" s="579">
        <f t="shared" si="5"/>
        <v>110</v>
      </c>
      <c r="K41" s="580">
        <f t="shared" ref="K41:K43" si="20">J41-L41</f>
        <v>60</v>
      </c>
      <c r="L41" s="580">
        <v>50</v>
      </c>
      <c r="M41" s="579"/>
      <c r="N41" s="580"/>
      <c r="O41" s="580"/>
      <c r="P41" s="579">
        <v>6</v>
      </c>
      <c r="Q41" s="599"/>
      <c r="R41" s="599"/>
      <c r="S41" s="476"/>
      <c r="T41" s="476"/>
      <c r="U41" s="605">
        <v>34</v>
      </c>
      <c r="V41" s="605">
        <v>4</v>
      </c>
      <c r="W41" s="282">
        <v>76</v>
      </c>
      <c r="X41" s="687">
        <v>12</v>
      </c>
      <c r="Y41" s="692">
        <f t="shared" si="2"/>
        <v>0</v>
      </c>
      <c r="Z41" s="350"/>
    </row>
    <row r="42" spans="1:26" ht="32.25" hidden="1" customHeight="1" x14ac:dyDescent="0.25">
      <c r="A42" s="595" t="s">
        <v>697</v>
      </c>
      <c r="B42" s="595" t="s">
        <v>678</v>
      </c>
      <c r="C42" s="441"/>
      <c r="D42" s="476"/>
      <c r="E42" s="605"/>
      <c r="F42" s="282" t="s">
        <v>29</v>
      </c>
      <c r="G42" s="580">
        <f t="shared" si="19"/>
        <v>92</v>
      </c>
      <c r="H42" s="579">
        <v>8</v>
      </c>
      <c r="I42" s="580">
        <v>36</v>
      </c>
      <c r="J42" s="579">
        <f t="shared" si="5"/>
        <v>84</v>
      </c>
      <c r="K42" s="580">
        <f t="shared" si="20"/>
        <v>48</v>
      </c>
      <c r="L42" s="580">
        <v>36</v>
      </c>
      <c r="M42" s="579"/>
      <c r="N42" s="580"/>
      <c r="O42" s="580"/>
      <c r="P42" s="579"/>
      <c r="Q42" s="599"/>
      <c r="R42" s="599"/>
      <c r="S42" s="476"/>
      <c r="T42" s="476"/>
      <c r="U42" s="605">
        <v>48</v>
      </c>
      <c r="V42" s="605">
        <v>6</v>
      </c>
      <c r="W42" s="282">
        <v>36</v>
      </c>
      <c r="X42" s="687">
        <v>2</v>
      </c>
      <c r="Y42" s="692">
        <f t="shared" si="2"/>
        <v>0</v>
      </c>
      <c r="Z42" s="350"/>
    </row>
    <row r="43" spans="1:26" ht="32.25" hidden="1" customHeight="1" x14ac:dyDescent="0.25">
      <c r="A43" s="595" t="s">
        <v>698</v>
      </c>
      <c r="B43" s="595" t="s">
        <v>699</v>
      </c>
      <c r="C43" s="441"/>
      <c r="D43" s="476"/>
      <c r="E43" s="605"/>
      <c r="F43" s="682" t="s">
        <v>40</v>
      </c>
      <c r="G43" s="580">
        <f t="shared" si="19"/>
        <v>110</v>
      </c>
      <c r="H43" s="579">
        <f t="shared" si="15"/>
        <v>10</v>
      </c>
      <c r="I43" s="580">
        <v>68</v>
      </c>
      <c r="J43" s="579">
        <f t="shared" si="5"/>
        <v>94</v>
      </c>
      <c r="K43" s="580">
        <f t="shared" si="20"/>
        <v>26</v>
      </c>
      <c r="L43" s="580">
        <v>68</v>
      </c>
      <c r="M43" s="579"/>
      <c r="N43" s="580"/>
      <c r="O43" s="580"/>
      <c r="P43" s="579">
        <v>6</v>
      </c>
      <c r="Q43" s="599"/>
      <c r="R43" s="599"/>
      <c r="S43" s="476"/>
      <c r="T43" s="476"/>
      <c r="U43" s="605">
        <v>46</v>
      </c>
      <c r="V43" s="605">
        <v>6</v>
      </c>
      <c r="W43" s="282">
        <v>48</v>
      </c>
      <c r="X43" s="687">
        <v>4</v>
      </c>
      <c r="Y43" s="692">
        <f t="shared" si="2"/>
        <v>0</v>
      </c>
      <c r="Z43" s="350"/>
    </row>
    <row r="44" spans="1:26" hidden="1" x14ac:dyDescent="0.25">
      <c r="A44" s="595" t="s">
        <v>700</v>
      </c>
      <c r="B44" s="595" t="s">
        <v>43</v>
      </c>
      <c r="C44" s="441"/>
      <c r="D44" s="476"/>
      <c r="E44" s="605"/>
      <c r="F44" s="282" t="s">
        <v>29</v>
      </c>
      <c r="G44" s="580">
        <v>72</v>
      </c>
      <c r="H44" s="579"/>
      <c r="I44" s="580"/>
      <c r="J44" s="579"/>
      <c r="K44" s="580"/>
      <c r="L44" s="580"/>
      <c r="M44" s="579"/>
      <c r="N44" s="580">
        <v>72</v>
      </c>
      <c r="O44" s="580"/>
      <c r="P44" s="579"/>
      <c r="Q44" s="599"/>
      <c r="R44" s="599"/>
      <c r="S44" s="486"/>
      <c r="T44" s="476"/>
      <c r="U44" s="612"/>
      <c r="V44" s="605"/>
      <c r="W44" s="600">
        <v>72</v>
      </c>
      <c r="X44" s="687"/>
      <c r="Y44" s="692">
        <f t="shared" si="2"/>
        <v>0</v>
      </c>
      <c r="Z44" s="350"/>
    </row>
    <row r="45" spans="1:26" hidden="1" x14ac:dyDescent="0.25">
      <c r="A45" s="595" t="s">
        <v>220</v>
      </c>
      <c r="B45" s="595" t="s">
        <v>73</v>
      </c>
      <c r="C45" s="441"/>
      <c r="D45" s="476"/>
      <c r="E45" s="605"/>
      <c r="F45" s="282" t="s">
        <v>29</v>
      </c>
      <c r="G45" s="580">
        <v>108</v>
      </c>
      <c r="H45" s="579"/>
      <c r="I45" s="580"/>
      <c r="J45" s="579"/>
      <c r="K45" s="580"/>
      <c r="L45" s="580"/>
      <c r="M45" s="579"/>
      <c r="N45" s="580">
        <v>108</v>
      </c>
      <c r="O45" s="580"/>
      <c r="P45" s="579"/>
      <c r="Q45" s="599"/>
      <c r="R45" s="599"/>
      <c r="S45" s="476"/>
      <c r="T45" s="476"/>
      <c r="U45" s="612"/>
      <c r="V45" s="605"/>
      <c r="W45" s="600">
        <v>108</v>
      </c>
      <c r="X45" s="687"/>
      <c r="Y45" s="692">
        <f t="shared" si="2"/>
        <v>0</v>
      </c>
      <c r="Z45" s="350"/>
    </row>
    <row r="46" spans="1:26" hidden="1" x14ac:dyDescent="0.25">
      <c r="A46" s="613" t="s">
        <v>263</v>
      </c>
      <c r="B46" s="595"/>
      <c r="C46" s="441"/>
      <c r="D46" s="476"/>
      <c r="E46" s="605"/>
      <c r="F46" s="282" t="s">
        <v>40</v>
      </c>
      <c r="G46" s="580">
        <f>O46+P46+H46</f>
        <v>14</v>
      </c>
      <c r="H46" s="579">
        <v>6</v>
      </c>
      <c r="I46" s="580"/>
      <c r="J46" s="579"/>
      <c r="K46" s="580"/>
      <c r="L46" s="580"/>
      <c r="M46" s="579"/>
      <c r="N46" s="580"/>
      <c r="O46" s="580">
        <v>2</v>
      </c>
      <c r="P46" s="579">
        <v>6</v>
      </c>
      <c r="Q46" s="599"/>
      <c r="R46" s="599"/>
      <c r="S46" s="476"/>
      <c r="T46" s="476"/>
      <c r="U46" s="612"/>
      <c r="V46" s="605"/>
      <c r="W46" s="282"/>
      <c r="X46" s="687"/>
      <c r="Y46" s="692">
        <f t="shared" si="2"/>
        <v>0</v>
      </c>
      <c r="Z46" s="350"/>
    </row>
    <row r="47" spans="1:26" ht="26.4" x14ac:dyDescent="0.25">
      <c r="A47" s="488" t="s">
        <v>33</v>
      </c>
      <c r="B47" s="585" t="s">
        <v>597</v>
      </c>
      <c r="C47" s="1472"/>
      <c r="D47" s="1473"/>
      <c r="E47" s="1473"/>
      <c r="F47" s="1474"/>
      <c r="G47" s="536">
        <f>SUM(G48:G52)</f>
        <v>372</v>
      </c>
      <c r="H47" s="536">
        <f t="shared" ref="H47:P47" si="21">SUM(H48:H52)</f>
        <v>20</v>
      </c>
      <c r="I47" s="536">
        <f t="shared" si="21"/>
        <v>122</v>
      </c>
      <c r="J47" s="536">
        <f t="shared" si="21"/>
        <v>164</v>
      </c>
      <c r="K47" s="536">
        <f t="shared" si="21"/>
        <v>42</v>
      </c>
      <c r="L47" s="536">
        <f t="shared" si="21"/>
        <v>122</v>
      </c>
      <c r="M47" s="536">
        <f t="shared" si="21"/>
        <v>0</v>
      </c>
      <c r="N47" s="536">
        <f t="shared" si="21"/>
        <v>180</v>
      </c>
      <c r="O47" s="536">
        <f t="shared" si="21"/>
        <v>2</v>
      </c>
      <c r="P47" s="536">
        <f t="shared" si="21"/>
        <v>6</v>
      </c>
      <c r="Q47" s="536">
        <f t="shared" ref="Q47:X47" si="22">SUM(Q48:Q49)</f>
        <v>68</v>
      </c>
      <c r="R47" s="536">
        <f t="shared" si="22"/>
        <v>8</v>
      </c>
      <c r="S47" s="536">
        <f t="shared" si="22"/>
        <v>96</v>
      </c>
      <c r="T47" s="536">
        <f t="shared" si="22"/>
        <v>12</v>
      </c>
      <c r="U47" s="536">
        <f t="shared" si="22"/>
        <v>0</v>
      </c>
      <c r="V47" s="536">
        <f t="shared" si="22"/>
        <v>0</v>
      </c>
      <c r="W47" s="536">
        <f t="shared" si="22"/>
        <v>0</v>
      </c>
      <c r="X47" s="688">
        <f t="shared" si="22"/>
        <v>0</v>
      </c>
      <c r="Y47" s="692">
        <f t="shared" si="2"/>
        <v>164</v>
      </c>
      <c r="Z47" s="691"/>
    </row>
    <row r="48" spans="1:26" ht="39.6" x14ac:dyDescent="0.25">
      <c r="A48" s="595" t="s">
        <v>221</v>
      </c>
      <c r="B48" s="595" t="s">
        <v>598</v>
      </c>
      <c r="C48" s="441"/>
      <c r="D48" s="1503" t="s">
        <v>283</v>
      </c>
      <c r="E48" s="605"/>
      <c r="F48" s="282"/>
      <c r="G48" s="580">
        <f t="shared" ref="G48:G49" si="23">H48+J48+O48+P48</f>
        <v>108</v>
      </c>
      <c r="H48" s="579">
        <f t="shared" si="15"/>
        <v>10</v>
      </c>
      <c r="I48" s="595">
        <v>56</v>
      </c>
      <c r="J48" s="579">
        <f t="shared" ref="J48:J49" si="24">Q48+S48+U48+W48</f>
        <v>98</v>
      </c>
      <c r="K48" s="594">
        <v>42</v>
      </c>
      <c r="L48" s="594">
        <v>56</v>
      </c>
      <c r="M48" s="579"/>
      <c r="N48" s="595"/>
      <c r="O48" s="595"/>
      <c r="P48" s="579"/>
      <c r="Q48" s="282">
        <v>34</v>
      </c>
      <c r="R48" s="599">
        <v>4</v>
      </c>
      <c r="S48" s="476">
        <v>64</v>
      </c>
      <c r="T48" s="476">
        <v>6</v>
      </c>
      <c r="U48" s="605"/>
      <c r="V48" s="605"/>
      <c r="W48" s="282"/>
      <c r="X48" s="687"/>
      <c r="Y48" s="692">
        <f t="shared" si="2"/>
        <v>98</v>
      </c>
      <c r="Z48" s="479" t="s">
        <v>1093</v>
      </c>
    </row>
    <row r="49" spans="1:27" ht="26.4" x14ac:dyDescent="0.25">
      <c r="A49" s="595" t="s">
        <v>223</v>
      </c>
      <c r="B49" s="595" t="s">
        <v>599</v>
      </c>
      <c r="C49" s="441"/>
      <c r="D49" s="1504"/>
      <c r="E49" s="605"/>
      <c r="F49" s="282"/>
      <c r="G49" s="580">
        <f t="shared" si="23"/>
        <v>76</v>
      </c>
      <c r="H49" s="579">
        <f t="shared" si="15"/>
        <v>10</v>
      </c>
      <c r="I49" s="595">
        <v>66</v>
      </c>
      <c r="J49" s="579">
        <f t="shared" si="24"/>
        <v>66</v>
      </c>
      <c r="K49" s="595">
        <v>0</v>
      </c>
      <c r="L49" s="595">
        <v>66</v>
      </c>
      <c r="M49" s="579"/>
      <c r="N49" s="595"/>
      <c r="O49" s="595"/>
      <c r="P49" s="579"/>
      <c r="Q49" s="282">
        <v>34</v>
      </c>
      <c r="R49" s="599">
        <v>4</v>
      </c>
      <c r="S49" s="476">
        <v>32</v>
      </c>
      <c r="T49" s="476">
        <v>6</v>
      </c>
      <c r="U49" s="605"/>
      <c r="V49" s="605"/>
      <c r="W49" s="282"/>
      <c r="X49" s="687"/>
      <c r="Y49" s="692">
        <f t="shared" si="2"/>
        <v>66</v>
      </c>
      <c r="Z49" s="479" t="s">
        <v>1082</v>
      </c>
    </row>
    <row r="50" spans="1:27" x14ac:dyDescent="0.25">
      <c r="A50" s="595" t="s">
        <v>225</v>
      </c>
      <c r="B50" s="595" t="s">
        <v>43</v>
      </c>
      <c r="C50" s="441"/>
      <c r="D50" s="476" t="s">
        <v>29</v>
      </c>
      <c r="E50" s="605"/>
      <c r="F50" s="282"/>
      <c r="G50" s="580">
        <v>72</v>
      </c>
      <c r="H50" s="579"/>
      <c r="I50" s="474"/>
      <c r="J50" s="474"/>
      <c r="K50" s="595"/>
      <c r="L50" s="595"/>
      <c r="M50" s="579"/>
      <c r="N50" s="595">
        <v>72</v>
      </c>
      <c r="O50" s="595"/>
      <c r="P50" s="579"/>
      <c r="Q50" s="599"/>
      <c r="R50" s="599"/>
      <c r="S50" s="486">
        <v>72</v>
      </c>
      <c r="T50" s="476"/>
      <c r="U50" s="605"/>
      <c r="V50" s="605"/>
      <c r="W50" s="600"/>
      <c r="X50" s="687"/>
      <c r="Y50" s="692">
        <f t="shared" si="2"/>
        <v>72</v>
      </c>
      <c r="Z50" s="479" t="s">
        <v>1094</v>
      </c>
    </row>
    <row r="51" spans="1:27" x14ac:dyDescent="0.25">
      <c r="A51" s="594" t="s">
        <v>540</v>
      </c>
      <c r="B51" s="594" t="s">
        <v>73</v>
      </c>
      <c r="C51" s="449"/>
      <c r="D51" s="476" t="s">
        <v>29</v>
      </c>
      <c r="E51" s="605"/>
      <c r="F51" s="282"/>
      <c r="G51" s="580">
        <v>108</v>
      </c>
      <c r="H51" s="579"/>
      <c r="I51" s="474"/>
      <c r="J51" s="474"/>
      <c r="K51" s="595"/>
      <c r="L51" s="595"/>
      <c r="M51" s="579"/>
      <c r="N51" s="595">
        <v>108</v>
      </c>
      <c r="O51" s="595"/>
      <c r="P51" s="579"/>
      <c r="Q51" s="599"/>
      <c r="R51" s="599"/>
      <c r="S51" s="486">
        <v>108</v>
      </c>
      <c r="T51" s="476"/>
      <c r="U51" s="605"/>
      <c r="V51" s="605"/>
      <c r="W51" s="600"/>
      <c r="X51" s="687"/>
      <c r="Y51" s="692">
        <f t="shared" si="2"/>
        <v>108</v>
      </c>
      <c r="Z51" s="479" t="s">
        <v>1093</v>
      </c>
    </row>
    <row r="52" spans="1:27" x14ac:dyDescent="0.25">
      <c r="A52" s="595" t="s">
        <v>226</v>
      </c>
      <c r="B52" s="595" t="s">
        <v>216</v>
      </c>
      <c r="C52" s="441"/>
      <c r="D52" s="476" t="s">
        <v>40</v>
      </c>
      <c r="E52" s="605"/>
      <c r="F52" s="282"/>
      <c r="G52" s="580">
        <f>O52+P52</f>
        <v>8</v>
      </c>
      <c r="H52" s="579"/>
      <c r="I52" s="595"/>
      <c r="J52" s="579"/>
      <c r="K52" s="595"/>
      <c r="L52" s="595"/>
      <c r="M52" s="579"/>
      <c r="N52" s="595"/>
      <c r="O52" s="595">
        <v>2</v>
      </c>
      <c r="P52" s="579">
        <v>6</v>
      </c>
      <c r="Q52" s="599"/>
      <c r="R52" s="599"/>
      <c r="S52" s="476"/>
      <c r="T52" s="476"/>
      <c r="U52" s="605"/>
      <c r="V52" s="605"/>
      <c r="W52" s="282"/>
      <c r="X52" s="687"/>
      <c r="Y52" s="692">
        <f>Q52+S52</f>
        <v>0</v>
      </c>
      <c r="Z52" s="479" t="s">
        <v>1095</v>
      </c>
    </row>
    <row r="53" spans="1:27" x14ac:dyDescent="0.25">
      <c r="A53" s="595" t="s">
        <v>259</v>
      </c>
      <c r="B53" s="595" t="s">
        <v>600</v>
      </c>
      <c r="C53" s="441"/>
      <c r="D53" s="476"/>
      <c r="E53" s="605"/>
      <c r="F53" s="282"/>
      <c r="G53" s="580">
        <f>W53</f>
        <v>216</v>
      </c>
      <c r="H53" s="579"/>
      <c r="I53" s="595"/>
      <c r="J53" s="579"/>
      <c r="K53" s="595"/>
      <c r="L53" s="595"/>
      <c r="M53" s="579"/>
      <c r="N53" s="595"/>
      <c r="O53" s="595"/>
      <c r="P53" s="579"/>
      <c r="Q53" s="599"/>
      <c r="R53" s="599"/>
      <c r="S53" s="476"/>
      <c r="T53" s="476"/>
      <c r="U53" s="605"/>
      <c r="V53" s="605"/>
      <c r="W53" s="282">
        <v>216</v>
      </c>
      <c r="X53" s="687"/>
      <c r="Y53" s="692">
        <f t="shared" si="2"/>
        <v>0</v>
      </c>
      <c r="Z53" s="691"/>
    </row>
    <row r="54" spans="1:27" x14ac:dyDescent="0.25">
      <c r="A54" s="350"/>
      <c r="B54" s="614" t="s">
        <v>601</v>
      </c>
      <c r="C54" s="350"/>
      <c r="D54" s="350"/>
      <c r="E54" s="350"/>
      <c r="F54" s="350"/>
      <c r="G54" s="580"/>
      <c r="H54" s="350"/>
      <c r="I54" s="350"/>
      <c r="J54" s="350"/>
      <c r="K54" s="350"/>
      <c r="L54" s="350"/>
      <c r="M54" s="350"/>
      <c r="N54" s="350"/>
      <c r="O54" s="350"/>
      <c r="P54" s="350"/>
      <c r="Q54" s="350">
        <f t="shared" ref="Q54:X54" si="25">Q9+Q18+Q31</f>
        <v>544</v>
      </c>
      <c r="R54" s="350">
        <f t="shared" si="25"/>
        <v>68</v>
      </c>
      <c r="S54" s="350">
        <f t="shared" si="25"/>
        <v>512</v>
      </c>
      <c r="T54" s="350">
        <f t="shared" si="25"/>
        <v>64</v>
      </c>
      <c r="U54" s="350">
        <f t="shared" si="25"/>
        <v>512</v>
      </c>
      <c r="V54" s="350">
        <f t="shared" si="25"/>
        <v>64</v>
      </c>
      <c r="W54" s="350">
        <f t="shared" si="25"/>
        <v>384</v>
      </c>
      <c r="X54" s="611">
        <f t="shared" si="25"/>
        <v>48</v>
      </c>
      <c r="Y54" s="692">
        <f t="shared" si="2"/>
        <v>1056</v>
      </c>
      <c r="Z54" s="691"/>
    </row>
    <row r="55" spans="1:27" x14ac:dyDescent="0.25">
      <c r="A55" s="350"/>
      <c r="B55" s="585" t="s">
        <v>701</v>
      </c>
      <c r="C55" s="350"/>
      <c r="D55" s="350"/>
      <c r="E55" s="350"/>
      <c r="F55" s="350"/>
      <c r="G55" s="683">
        <f>G31+G18+G9+G53</f>
        <v>2952</v>
      </c>
      <c r="H55" s="683">
        <f t="shared" ref="H55:X55" si="26">H31+H18+H9</f>
        <v>264</v>
      </c>
      <c r="I55" s="683">
        <f t="shared" si="26"/>
        <v>1070</v>
      </c>
      <c r="J55" s="683">
        <f t="shared" si="26"/>
        <v>1896</v>
      </c>
      <c r="K55" s="683">
        <f t="shared" si="26"/>
        <v>776</v>
      </c>
      <c r="L55" s="683">
        <f t="shared" si="26"/>
        <v>1062</v>
      </c>
      <c r="M55" s="683">
        <f t="shared" si="26"/>
        <v>20</v>
      </c>
      <c r="N55" s="683">
        <f t="shared" si="26"/>
        <v>432</v>
      </c>
      <c r="O55" s="683">
        <f t="shared" si="26"/>
        <v>6</v>
      </c>
      <c r="P55" s="683">
        <f t="shared" si="26"/>
        <v>72</v>
      </c>
      <c r="Q55" s="683">
        <f t="shared" si="26"/>
        <v>544</v>
      </c>
      <c r="R55" s="683">
        <f t="shared" si="26"/>
        <v>68</v>
      </c>
      <c r="S55" s="683">
        <f t="shared" si="26"/>
        <v>512</v>
      </c>
      <c r="T55" s="683">
        <f t="shared" si="26"/>
        <v>64</v>
      </c>
      <c r="U55" s="683">
        <f t="shared" si="26"/>
        <v>512</v>
      </c>
      <c r="V55" s="683">
        <f t="shared" si="26"/>
        <v>64</v>
      </c>
      <c r="W55" s="683">
        <f t="shared" si="26"/>
        <v>384</v>
      </c>
      <c r="X55" s="689">
        <f t="shared" si="26"/>
        <v>48</v>
      </c>
      <c r="Y55" s="692">
        <f t="shared" si="2"/>
        <v>1056</v>
      </c>
      <c r="Z55" s="691"/>
    </row>
    <row r="57" spans="1:27" s="590" customFormat="1" ht="16.5" customHeight="1" x14ac:dyDescent="0.3">
      <c r="A57" s="1406" t="s">
        <v>702</v>
      </c>
      <c r="B57" s="1406"/>
      <c r="C57" s="1406"/>
      <c r="D57" s="1406"/>
      <c r="E57" s="1406"/>
      <c r="F57" s="1406"/>
      <c r="G57" s="1386" t="s">
        <v>660</v>
      </c>
      <c r="H57" s="1386"/>
      <c r="I57" s="1386"/>
      <c r="J57" s="1386"/>
      <c r="K57" s="1386"/>
      <c r="L57" s="1386"/>
      <c r="M57" s="1386"/>
      <c r="N57" s="1386"/>
      <c r="O57" s="1386"/>
      <c r="P57" s="1386"/>
      <c r="Q57" s="579">
        <v>15</v>
      </c>
      <c r="R57" s="579"/>
      <c r="S57" s="579">
        <v>11</v>
      </c>
      <c r="T57" s="579"/>
      <c r="U57" s="579">
        <v>13</v>
      </c>
      <c r="V57" s="579"/>
      <c r="W57" s="579">
        <v>10</v>
      </c>
      <c r="X57" s="690"/>
      <c r="Y57" s="696"/>
      <c r="Z57" s="591"/>
    </row>
    <row r="58" spans="1:27" s="590" customFormat="1" ht="18" customHeight="1" x14ac:dyDescent="0.3">
      <c r="A58" s="1406"/>
      <c r="B58" s="1406"/>
      <c r="C58" s="1406"/>
      <c r="D58" s="1406"/>
      <c r="E58" s="1406"/>
      <c r="F58" s="1406"/>
      <c r="G58" s="1339" t="s">
        <v>661</v>
      </c>
      <c r="H58" s="1339"/>
      <c r="I58" s="1339"/>
      <c r="J58" s="1339"/>
      <c r="K58" s="1339"/>
      <c r="L58" s="1339"/>
      <c r="M58" s="1339"/>
      <c r="N58" s="1339"/>
      <c r="O58" s="1339"/>
      <c r="P58" s="1339"/>
      <c r="Q58" s="579">
        <v>0</v>
      </c>
      <c r="R58" s="579"/>
      <c r="S58" s="579">
        <v>144</v>
      </c>
      <c r="T58" s="579"/>
      <c r="U58" s="579">
        <v>0</v>
      </c>
      <c r="V58" s="579"/>
      <c r="W58" s="579">
        <v>72</v>
      </c>
      <c r="X58" s="690"/>
      <c r="Y58" s="696"/>
      <c r="Z58" s="591"/>
    </row>
    <row r="59" spans="1:27" s="590" customFormat="1" ht="16.5" customHeight="1" x14ac:dyDescent="0.3">
      <c r="A59" s="1406"/>
      <c r="B59" s="1406"/>
      <c r="C59" s="1406"/>
      <c r="D59" s="1406"/>
      <c r="E59" s="1406"/>
      <c r="F59" s="1406"/>
      <c r="G59" s="1339" t="s">
        <v>703</v>
      </c>
      <c r="H59" s="1339"/>
      <c r="I59" s="1339"/>
      <c r="J59" s="1339"/>
      <c r="K59" s="1339"/>
      <c r="L59" s="1339"/>
      <c r="M59" s="1339"/>
      <c r="N59" s="1339"/>
      <c r="O59" s="1339"/>
      <c r="P59" s="1339"/>
      <c r="Q59" s="579">
        <v>0</v>
      </c>
      <c r="R59" s="579"/>
      <c r="S59" s="579">
        <v>108</v>
      </c>
      <c r="T59" s="579"/>
      <c r="U59" s="579">
        <v>0</v>
      </c>
      <c r="V59" s="579"/>
      <c r="W59" s="586">
        <v>108</v>
      </c>
      <c r="X59" s="690"/>
      <c r="Y59" s="696"/>
      <c r="Z59" s="591"/>
      <c r="AA59" s="558"/>
    </row>
    <row r="60" spans="1:27" s="590" customFormat="1" ht="17.25" customHeight="1" x14ac:dyDescent="0.3">
      <c r="A60" s="1406"/>
      <c r="B60" s="1406"/>
      <c r="C60" s="1406"/>
      <c r="D60" s="1406"/>
      <c r="E60" s="1406"/>
      <c r="F60" s="1406"/>
      <c r="G60" s="1339" t="s">
        <v>664</v>
      </c>
      <c r="H60" s="1339"/>
      <c r="I60" s="1339"/>
      <c r="J60" s="1339"/>
      <c r="K60" s="1339"/>
      <c r="L60" s="1339"/>
      <c r="M60" s="1339"/>
      <c r="N60" s="1339"/>
      <c r="O60" s="1339"/>
      <c r="P60" s="1339"/>
      <c r="Q60" s="579">
        <v>0</v>
      </c>
      <c r="R60" s="579"/>
      <c r="S60" s="579">
        <v>5</v>
      </c>
      <c r="T60" s="579"/>
      <c r="U60" s="579">
        <v>3</v>
      </c>
      <c r="V60" s="579"/>
      <c r="W60" s="579">
        <v>4</v>
      </c>
      <c r="X60" s="690"/>
      <c r="Y60" s="696"/>
      <c r="Z60" s="591"/>
    </row>
    <row r="61" spans="1:27" s="590" customFormat="1" ht="15" customHeight="1" x14ac:dyDescent="0.3">
      <c r="A61" s="1406"/>
      <c r="B61" s="1406"/>
      <c r="C61" s="1406"/>
      <c r="D61" s="1406"/>
      <c r="E61" s="1406"/>
      <c r="F61" s="1406"/>
      <c r="G61" s="1339" t="s">
        <v>665</v>
      </c>
      <c r="H61" s="1339"/>
      <c r="I61" s="1339"/>
      <c r="J61" s="1339"/>
      <c r="K61" s="1339"/>
      <c r="L61" s="1339"/>
      <c r="M61" s="1339"/>
      <c r="N61" s="1339"/>
      <c r="O61" s="1339"/>
      <c r="P61" s="1339"/>
      <c r="Q61" s="579">
        <v>2</v>
      </c>
      <c r="R61" s="579"/>
      <c r="S61" s="579">
        <v>8</v>
      </c>
      <c r="T61" s="579"/>
      <c r="U61" s="579">
        <v>2</v>
      </c>
      <c r="V61" s="579"/>
      <c r="W61" s="579">
        <v>8</v>
      </c>
      <c r="X61" s="690"/>
      <c r="Y61" s="696"/>
      <c r="Z61" s="591"/>
    </row>
    <row r="62" spans="1:27" s="590" customFormat="1" ht="29.25" customHeight="1" x14ac:dyDescent="0.3">
      <c r="B62" s="1496" t="s">
        <v>666</v>
      </c>
      <c r="C62" s="1496"/>
      <c r="D62" s="1496"/>
      <c r="E62" s="1496"/>
      <c r="F62" s="1496"/>
      <c r="G62" s="1496"/>
      <c r="H62" s="1496"/>
      <c r="I62" s="1496"/>
      <c r="J62" s="1496"/>
      <c r="K62" s="1496"/>
      <c r="L62" s="1496"/>
      <c r="M62" s="1496"/>
      <c r="N62" s="1496"/>
      <c r="O62" s="1496"/>
      <c r="P62" s="1496"/>
      <c r="Q62" s="1496"/>
      <c r="R62" s="1496"/>
      <c r="S62" s="1496"/>
      <c r="T62" s="1496"/>
      <c r="U62" s="1496"/>
      <c r="V62" s="1496"/>
      <c r="W62" s="1496"/>
      <c r="X62" s="1496"/>
      <c r="Y62" s="696"/>
      <c r="Z62" s="591"/>
    </row>
    <row r="63" spans="1:27" s="590" customFormat="1" ht="18.75" customHeight="1" x14ac:dyDescent="0.3">
      <c r="B63" s="1493" t="s">
        <v>667</v>
      </c>
      <c r="C63" s="1493"/>
      <c r="D63" s="1493"/>
      <c r="E63" s="1493"/>
      <c r="F63" s="1493"/>
      <c r="G63" s="1493"/>
      <c r="H63" s="1493"/>
      <c r="I63" s="1493"/>
      <c r="J63" s="1493"/>
      <c r="K63" s="1493"/>
      <c r="L63" s="1493"/>
      <c r="M63" s="1493"/>
      <c r="N63" s="1493"/>
      <c r="O63" s="1493"/>
      <c r="P63" s="1493"/>
      <c r="Q63" s="1493"/>
      <c r="R63" s="1493"/>
      <c r="S63" s="1493"/>
      <c r="T63" s="1493"/>
      <c r="U63" s="1493"/>
      <c r="V63" s="1493"/>
      <c r="W63" s="1493"/>
      <c r="X63" s="1493"/>
      <c r="Y63" s="696"/>
      <c r="Z63" s="591"/>
    </row>
  </sheetData>
  <mergeCells count="56">
    <mergeCell ref="B63:X63"/>
    <mergeCell ref="Y1:Y8"/>
    <mergeCell ref="Z1:Z8"/>
    <mergeCell ref="G57:P57"/>
    <mergeCell ref="G58:P58"/>
    <mergeCell ref="G59:P59"/>
    <mergeCell ref="G60:P60"/>
    <mergeCell ref="G61:P61"/>
    <mergeCell ref="B62:X62"/>
    <mergeCell ref="C32:F32"/>
    <mergeCell ref="C33:C35"/>
    <mergeCell ref="C39:F39"/>
    <mergeCell ref="C47:F47"/>
    <mergeCell ref="D48:D49"/>
    <mergeCell ref="A57:F61"/>
    <mergeCell ref="M5:M7"/>
    <mergeCell ref="Q6:R6"/>
    <mergeCell ref="S6:T6"/>
    <mergeCell ref="U6:V6"/>
    <mergeCell ref="W6:X6"/>
    <mergeCell ref="I2:I7"/>
    <mergeCell ref="J2:N2"/>
    <mergeCell ref="Q3:R3"/>
    <mergeCell ref="S3:T3"/>
    <mergeCell ref="A1:A7"/>
    <mergeCell ref="B1:B7"/>
    <mergeCell ref="C1:F5"/>
    <mergeCell ref="G1:P1"/>
    <mergeCell ref="Q1:T1"/>
    <mergeCell ref="J4:J7"/>
    <mergeCell ref="K4:M4"/>
    <mergeCell ref="Q4:R4"/>
    <mergeCell ref="S4:T4"/>
    <mergeCell ref="K5:K7"/>
    <mergeCell ref="L5:L7"/>
    <mergeCell ref="O2:O7"/>
    <mergeCell ref="P2:P7"/>
    <mergeCell ref="Q2:T2"/>
    <mergeCell ref="J3:M3"/>
    <mergeCell ref="N3:N7"/>
    <mergeCell ref="U1:X1"/>
    <mergeCell ref="G2:G7"/>
    <mergeCell ref="H2:H7"/>
    <mergeCell ref="C31:F31"/>
    <mergeCell ref="C9:F9"/>
    <mergeCell ref="C18:F18"/>
    <mergeCell ref="U3:V3"/>
    <mergeCell ref="W3:X3"/>
    <mergeCell ref="U4:V4"/>
    <mergeCell ref="W4:X4"/>
    <mergeCell ref="U2:X2"/>
    <mergeCell ref="Q5:R5"/>
    <mergeCell ref="S5:T5"/>
    <mergeCell ref="U5:V5"/>
    <mergeCell ref="W5:X5"/>
    <mergeCell ref="C6:F6"/>
  </mergeCells>
  <conditionalFormatting sqref="Q1:R1 J2:J3 A7:C7 H2:H7 N3 J4:K4 J5:M7 G1 C1 A1:B6 C6">
    <cfRule type="cellIs" dxfId="2322" priority="7" operator="equal">
      <formula>0</formula>
    </cfRule>
  </conditionalFormatting>
  <conditionalFormatting sqref="Q2:Q6 S3:S6">
    <cfRule type="cellIs" dxfId="2321" priority="5" operator="equal">
      <formula>0</formula>
    </cfRule>
  </conditionalFormatting>
  <conditionalFormatting sqref="Q7:T7">
    <cfRule type="cellIs" dxfId="2320" priority="6" operator="equal">
      <formula>0</formula>
    </cfRule>
  </conditionalFormatting>
  <conditionalFormatting sqref="U1:V1">
    <cfRule type="cellIs" dxfId="2319" priority="4" operator="equal">
      <formula>0</formula>
    </cfRule>
  </conditionalFormatting>
  <conditionalFormatting sqref="U2:U6 W3:W6">
    <cfRule type="cellIs" dxfId="2318" priority="2" operator="equal">
      <formula>0</formula>
    </cfRule>
  </conditionalFormatting>
  <conditionalFormatting sqref="U7:X7">
    <cfRule type="cellIs" dxfId="2317" priority="3" operator="equal">
      <formula>0</formula>
    </cfRule>
  </conditionalFormatting>
  <conditionalFormatting sqref="B63">
    <cfRule type="cellIs" dxfId="2316" priority="1" operator="equal">
      <formula>0</formula>
    </cfRule>
  </conditionalFormatting>
  <pageMargins left="0.7" right="0.7" top="0.75" bottom="0.75" header="0.3" footer="0.3"/>
  <pageSetup paperSize="9" scale="61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B77"/>
  <sheetViews>
    <sheetView topLeftCell="A14" workbookViewId="0">
      <selection activeCell="J35" sqref="J35"/>
    </sheetView>
  </sheetViews>
  <sheetFormatPr defaultColWidth="9.109375" defaultRowHeight="13.8" x14ac:dyDescent="0.3"/>
  <cols>
    <col min="1" max="1" width="6.6640625" style="396" customWidth="1"/>
    <col min="2" max="2" width="24.109375" style="396" customWidth="1"/>
    <col min="3" max="3" width="3.44140625" style="505" customWidth="1"/>
    <col min="4" max="4" width="3.6640625" style="505" customWidth="1"/>
    <col min="5" max="5" width="3.44140625" style="505" hidden="1" customWidth="1"/>
    <col min="6" max="6" width="3.6640625" style="505" hidden="1" customWidth="1"/>
    <col min="7" max="7" width="5.88671875" style="396" customWidth="1"/>
    <col min="8" max="8" width="5" style="396" customWidth="1"/>
    <col min="9" max="10" width="5.33203125" style="396" customWidth="1"/>
    <col min="11" max="11" width="6" style="396" customWidth="1"/>
    <col min="12" max="12" width="5.33203125" style="396" customWidth="1"/>
    <col min="13" max="13" width="3.88671875" style="396" customWidth="1"/>
    <col min="14" max="14" width="3.6640625" style="396" customWidth="1"/>
    <col min="15" max="15" width="4" style="396" customWidth="1"/>
    <col min="16" max="16" width="3.44140625" style="396" customWidth="1"/>
    <col min="17" max="17" width="5" style="396" customWidth="1"/>
    <col min="18" max="18" width="4.88671875" style="396" customWidth="1"/>
    <col min="19" max="19" width="5.88671875" style="396" customWidth="1"/>
    <col min="20" max="20" width="4.109375" style="396" customWidth="1"/>
    <col min="21" max="21" width="5.109375" style="396" hidden="1" customWidth="1"/>
    <col min="22" max="23" width="4.6640625" style="396" hidden="1" customWidth="1"/>
    <col min="24" max="24" width="5" style="396" hidden="1" customWidth="1"/>
    <col min="25" max="25" width="0" style="396" hidden="1" customWidth="1"/>
    <col min="26" max="26" width="9.109375" style="396"/>
    <col min="27" max="27" width="29.6640625" style="396" customWidth="1"/>
    <col min="28" max="16384" width="9.109375" style="396"/>
  </cols>
  <sheetData>
    <row r="1" spans="1:27" ht="18" hidden="1" x14ac:dyDescent="0.3">
      <c r="A1" s="1466" t="s">
        <v>645</v>
      </c>
      <c r="B1" s="1466"/>
      <c r="C1" s="1466"/>
      <c r="D1" s="1466"/>
      <c r="E1" s="1466"/>
      <c r="F1" s="1466"/>
      <c r="G1" s="1466"/>
      <c r="H1" s="1466"/>
      <c r="I1" s="1466"/>
      <c r="J1" s="1466"/>
      <c r="K1" s="1466"/>
      <c r="L1" s="1466"/>
      <c r="M1" s="1466"/>
      <c r="N1" s="1466"/>
      <c r="O1" s="1466"/>
      <c r="P1" s="1466"/>
      <c r="Q1" s="1466"/>
      <c r="R1" s="1466"/>
      <c r="S1" s="548"/>
      <c r="T1" s="548"/>
      <c r="U1" s="548"/>
      <c r="V1" s="548"/>
      <c r="W1" s="548"/>
      <c r="X1" s="548"/>
    </row>
    <row r="2" spans="1:27" ht="18" hidden="1" x14ac:dyDescent="0.3">
      <c r="A2" s="1466" t="s">
        <v>646</v>
      </c>
      <c r="B2" s="1466"/>
      <c r="C2" s="1466"/>
      <c r="D2" s="1466"/>
      <c r="E2" s="1466"/>
      <c r="F2" s="1466"/>
      <c r="G2" s="1466"/>
      <c r="H2" s="1466"/>
      <c r="I2" s="1466"/>
      <c r="J2" s="1466"/>
      <c r="K2" s="1466"/>
      <c r="L2" s="1466"/>
      <c r="M2" s="1466"/>
      <c r="N2" s="1466"/>
      <c r="O2" s="1466"/>
      <c r="P2" s="1466"/>
      <c r="Q2" s="1466"/>
      <c r="R2" s="1466"/>
      <c r="S2" s="548"/>
      <c r="T2" s="548"/>
      <c r="U2" s="548"/>
      <c r="V2" s="548"/>
      <c r="W2" s="548"/>
      <c r="X2" s="548"/>
    </row>
    <row r="3" spans="1:27" ht="18" hidden="1" x14ac:dyDescent="0.3">
      <c r="A3" s="1466" t="s">
        <v>647</v>
      </c>
      <c r="B3" s="1466"/>
      <c r="C3" s="1466"/>
      <c r="D3" s="1466"/>
      <c r="E3" s="1466"/>
      <c r="F3" s="1466"/>
      <c r="G3" s="1466"/>
      <c r="H3" s="1466"/>
      <c r="I3" s="1466"/>
      <c r="J3" s="1466"/>
      <c r="K3" s="1466"/>
      <c r="L3" s="1466"/>
      <c r="M3" s="1466"/>
      <c r="N3" s="1466"/>
      <c r="O3" s="1466"/>
      <c r="P3" s="1466"/>
      <c r="Q3" s="1466"/>
      <c r="R3" s="1466"/>
      <c r="S3" s="548"/>
      <c r="T3" s="548"/>
      <c r="U3" s="548"/>
      <c r="V3" s="548"/>
      <c r="W3" s="548"/>
      <c r="X3" s="548"/>
    </row>
    <row r="4" spans="1:27" hidden="1" x14ac:dyDescent="0.3">
      <c r="C4" s="396"/>
      <c r="D4" s="396"/>
      <c r="E4" s="396"/>
      <c r="F4" s="396"/>
    </row>
    <row r="5" spans="1:27" hidden="1" x14ac:dyDescent="0.3">
      <c r="A5" s="1454" t="s">
        <v>648</v>
      </c>
      <c r="B5" s="1454"/>
      <c r="C5" s="1454"/>
      <c r="D5" s="1454"/>
      <c r="E5" s="1454"/>
      <c r="F5" s="1454"/>
      <c r="G5" s="1454"/>
      <c r="H5" s="1454"/>
      <c r="I5" s="1454"/>
      <c r="J5" s="1454"/>
      <c r="K5" s="1454"/>
      <c r="L5" s="1454"/>
      <c r="M5" s="1454"/>
      <c r="N5" s="1454"/>
      <c r="O5" s="1454"/>
      <c r="P5" s="1454"/>
      <c r="Q5" s="1454"/>
      <c r="R5" s="1454"/>
      <c r="S5" s="1467" t="s">
        <v>649</v>
      </c>
      <c r="T5" s="1467"/>
      <c r="U5" s="1467"/>
      <c r="V5" s="1467"/>
      <c r="W5" s="1467"/>
    </row>
    <row r="6" spans="1:27" hidden="1" x14ac:dyDescent="0.3">
      <c r="B6" s="1454" t="s">
        <v>650</v>
      </c>
      <c r="C6" s="1454"/>
      <c r="D6" s="1454"/>
      <c r="E6" s="1454"/>
      <c r="F6" s="1454"/>
      <c r="G6" s="1454"/>
      <c r="H6" s="1454"/>
      <c r="I6" s="1454"/>
      <c r="J6" s="1454"/>
      <c r="K6" s="1454"/>
      <c r="L6" s="1454"/>
      <c r="M6" s="1454"/>
      <c r="N6" s="1454"/>
      <c r="O6" s="1454"/>
      <c r="P6" s="1454"/>
      <c r="Q6" s="1454"/>
      <c r="R6" s="1454"/>
      <c r="S6" s="1465" t="s">
        <v>651</v>
      </c>
      <c r="T6" s="1465"/>
      <c r="U6" s="1465"/>
      <c r="V6" s="1465"/>
      <c r="W6" s="1465"/>
      <c r="X6" s="1465"/>
    </row>
    <row r="7" spans="1:27" hidden="1" x14ac:dyDescent="0.3">
      <c r="B7" s="1505" t="s">
        <v>652</v>
      </c>
      <c r="C7" s="1505"/>
      <c r="D7" s="1505"/>
      <c r="E7" s="1505"/>
      <c r="F7" s="1505"/>
      <c r="G7" s="1505"/>
      <c r="H7" s="1505"/>
      <c r="I7" s="1505"/>
      <c r="J7" s="1505"/>
      <c r="K7" s="1505"/>
      <c r="L7" s="1505"/>
      <c r="M7" s="1505"/>
      <c r="N7" s="1505"/>
      <c r="O7" s="1505"/>
      <c r="P7" s="1505"/>
      <c r="Q7" s="1505"/>
      <c r="R7" s="1505"/>
      <c r="S7" s="1455" t="s">
        <v>653</v>
      </c>
      <c r="T7" s="1455"/>
      <c r="U7" s="1455"/>
      <c r="V7" s="1455"/>
      <c r="W7" s="1455"/>
      <c r="X7" s="1455"/>
    </row>
    <row r="8" spans="1:27" hidden="1" x14ac:dyDescent="0.3">
      <c r="B8" s="1454" t="s">
        <v>654</v>
      </c>
      <c r="C8" s="1454"/>
      <c r="D8" s="1454"/>
      <c r="E8" s="1454"/>
      <c r="F8" s="1454"/>
      <c r="G8" s="1454"/>
      <c r="H8" s="1454"/>
      <c r="I8" s="1454"/>
      <c r="J8" s="1454"/>
      <c r="K8" s="1454"/>
      <c r="L8" s="1454"/>
      <c r="M8" s="1454"/>
      <c r="N8" s="1454"/>
      <c r="O8" s="1454"/>
      <c r="P8" s="1454"/>
      <c r="Q8" s="1454"/>
      <c r="R8" s="1454"/>
      <c r="S8" s="1456" t="s">
        <v>655</v>
      </c>
      <c r="T8" s="1456"/>
      <c r="U8" s="1456"/>
      <c r="V8" s="1456"/>
      <c r="W8" s="1456"/>
      <c r="X8" s="1456"/>
    </row>
    <row r="9" spans="1:27" hidden="1" x14ac:dyDescent="0.3">
      <c r="B9" s="1454" t="s">
        <v>656</v>
      </c>
      <c r="C9" s="1454"/>
      <c r="D9" s="1454"/>
      <c r="E9" s="1454"/>
      <c r="F9" s="1454"/>
      <c r="G9" s="1454"/>
      <c r="H9" s="1454"/>
      <c r="I9" s="1454"/>
      <c r="J9" s="1454"/>
      <c r="K9" s="1454"/>
      <c r="L9" s="1454"/>
      <c r="M9" s="1454"/>
      <c r="N9" s="1454"/>
      <c r="O9" s="1454"/>
      <c r="P9" s="1454"/>
      <c r="Q9" s="1454"/>
      <c r="R9" s="1454"/>
      <c r="S9" s="1454"/>
      <c r="T9" s="550"/>
      <c r="U9" s="550"/>
      <c r="V9" s="550"/>
      <c r="W9" s="550"/>
      <c r="X9" s="550"/>
    </row>
    <row r="10" spans="1:27" hidden="1" x14ac:dyDescent="0.3">
      <c r="T10" s="551"/>
      <c r="U10" s="551"/>
      <c r="V10" s="551"/>
      <c r="W10" s="551"/>
      <c r="X10" s="551"/>
    </row>
    <row r="11" spans="1:27" ht="42" customHeight="1" x14ac:dyDescent="0.3">
      <c r="A11" s="1457" t="s">
        <v>45</v>
      </c>
      <c r="B11" s="1457" t="s">
        <v>173</v>
      </c>
      <c r="C11" s="1458" t="s">
        <v>174</v>
      </c>
      <c r="D11" s="1506"/>
      <c r="E11" s="1506"/>
      <c r="F11" s="1506"/>
      <c r="G11" s="1464" t="s">
        <v>175</v>
      </c>
      <c r="H11" s="1449"/>
      <c r="I11" s="1449"/>
      <c r="J11" s="1449"/>
      <c r="K11" s="1449"/>
      <c r="L11" s="1449"/>
      <c r="M11" s="1449"/>
      <c r="N11" s="1449"/>
      <c r="O11" s="1449"/>
      <c r="P11" s="1449"/>
      <c r="Q11" s="1366" t="s">
        <v>176</v>
      </c>
      <c r="R11" s="1366"/>
      <c r="S11" s="1366"/>
      <c r="T11" s="1366"/>
      <c r="U11" s="1366"/>
      <c r="V11" s="1366"/>
      <c r="W11" s="1366"/>
      <c r="X11" s="1366"/>
      <c r="Z11" s="1512" t="s">
        <v>668</v>
      </c>
      <c r="AA11" s="1512" t="s">
        <v>159</v>
      </c>
    </row>
    <row r="12" spans="1:27" x14ac:dyDescent="0.3">
      <c r="A12" s="1443"/>
      <c r="B12" s="1443"/>
      <c r="C12" s="1507"/>
      <c r="D12" s="1508"/>
      <c r="E12" s="1508"/>
      <c r="F12" s="1508"/>
      <c r="G12" s="1442" t="s">
        <v>98</v>
      </c>
      <c r="H12" s="1445" t="s">
        <v>177</v>
      </c>
      <c r="I12" s="1446" t="s">
        <v>178</v>
      </c>
      <c r="J12" s="1464" t="s">
        <v>179</v>
      </c>
      <c r="K12" s="1449"/>
      <c r="L12" s="1449"/>
      <c r="M12" s="1449"/>
      <c r="N12" s="1449"/>
      <c r="O12" s="1449"/>
      <c r="P12" s="1451" t="s">
        <v>180</v>
      </c>
      <c r="Q12" s="1372" t="s">
        <v>181</v>
      </c>
      <c r="R12" s="1372"/>
      <c r="S12" s="1372"/>
      <c r="T12" s="1372"/>
      <c r="U12" s="1372" t="s">
        <v>509</v>
      </c>
      <c r="V12" s="1389"/>
      <c r="W12" s="1389"/>
      <c r="X12" s="1389"/>
      <c r="Z12" s="1512"/>
      <c r="AA12" s="1512"/>
    </row>
    <row r="13" spans="1:27" x14ac:dyDescent="0.3">
      <c r="A13" s="1443"/>
      <c r="B13" s="1443"/>
      <c r="C13" s="1507"/>
      <c r="D13" s="1508"/>
      <c r="E13" s="1508"/>
      <c r="F13" s="1508"/>
      <c r="G13" s="1443"/>
      <c r="H13" s="1443"/>
      <c r="I13" s="1447"/>
      <c r="J13" s="1448" t="s">
        <v>182</v>
      </c>
      <c r="K13" s="1449"/>
      <c r="L13" s="1449"/>
      <c r="M13" s="1450"/>
      <c r="N13" s="1445" t="s">
        <v>183</v>
      </c>
      <c r="O13" s="1451" t="s">
        <v>370</v>
      </c>
      <c r="P13" s="1452"/>
      <c r="Q13" s="1366" t="s">
        <v>184</v>
      </c>
      <c r="R13" s="1366"/>
      <c r="S13" s="1366" t="s">
        <v>185</v>
      </c>
      <c r="T13" s="1366"/>
      <c r="U13" s="1366" t="s">
        <v>164</v>
      </c>
      <c r="V13" s="1393"/>
      <c r="W13" s="1366" t="s">
        <v>165</v>
      </c>
      <c r="X13" s="1393"/>
      <c r="Z13" s="1512"/>
      <c r="AA13" s="1512"/>
    </row>
    <row r="14" spans="1:27" ht="24.75" customHeight="1" x14ac:dyDescent="0.3">
      <c r="A14" s="1443"/>
      <c r="B14" s="1443"/>
      <c r="C14" s="1507"/>
      <c r="D14" s="1508"/>
      <c r="E14" s="1508"/>
      <c r="F14" s="1508"/>
      <c r="G14" s="1443"/>
      <c r="H14" s="1443"/>
      <c r="I14" s="1447"/>
      <c r="J14" s="1445" t="s">
        <v>186</v>
      </c>
      <c r="K14" s="1448" t="s">
        <v>187</v>
      </c>
      <c r="L14" s="1449"/>
      <c r="M14" s="1450"/>
      <c r="N14" s="1443"/>
      <c r="O14" s="1452"/>
      <c r="P14" s="1452"/>
      <c r="Q14" s="1372" t="s">
        <v>558</v>
      </c>
      <c r="R14" s="1372"/>
      <c r="S14" s="1372" t="s">
        <v>559</v>
      </c>
      <c r="T14" s="1372"/>
      <c r="U14" s="1372" t="s">
        <v>510</v>
      </c>
      <c r="V14" s="1393"/>
      <c r="W14" s="1372" t="s">
        <v>657</v>
      </c>
      <c r="X14" s="1393"/>
      <c r="Z14" s="1512"/>
      <c r="AA14" s="1512"/>
    </row>
    <row r="15" spans="1:27" x14ac:dyDescent="0.3">
      <c r="A15" s="1443"/>
      <c r="B15" s="1443"/>
      <c r="C15" s="1509"/>
      <c r="D15" s="1510"/>
      <c r="E15" s="1510"/>
      <c r="F15" s="1510"/>
      <c r="G15" s="1443"/>
      <c r="H15" s="1443"/>
      <c r="I15" s="1447"/>
      <c r="J15" s="1443"/>
      <c r="K15" s="1445" t="s">
        <v>188</v>
      </c>
      <c r="L15" s="1445" t="s">
        <v>189</v>
      </c>
      <c r="M15" s="1445" t="s">
        <v>190</v>
      </c>
      <c r="N15" s="1443"/>
      <c r="O15" s="1452"/>
      <c r="P15" s="1452"/>
      <c r="Q15" s="1372" t="s">
        <v>469</v>
      </c>
      <c r="R15" s="1372"/>
      <c r="S15" s="1372" t="s">
        <v>470</v>
      </c>
      <c r="T15" s="1372"/>
      <c r="U15" s="1372" t="s">
        <v>511</v>
      </c>
      <c r="V15" s="1372"/>
      <c r="W15" s="1372" t="s">
        <v>512</v>
      </c>
      <c r="X15" s="1393"/>
      <c r="Z15" s="1512"/>
      <c r="AA15" s="1512"/>
    </row>
    <row r="16" spans="1:27" x14ac:dyDescent="0.3">
      <c r="A16" s="1443"/>
      <c r="B16" s="1443"/>
      <c r="C16" s="1511" t="s">
        <v>149</v>
      </c>
      <c r="D16" s="1506"/>
      <c r="E16" s="1506"/>
      <c r="F16" s="1506"/>
      <c r="G16" s="1443"/>
      <c r="H16" s="1443"/>
      <c r="I16" s="1447"/>
      <c r="J16" s="1443"/>
      <c r="K16" s="1443"/>
      <c r="L16" s="1443"/>
      <c r="M16" s="1443"/>
      <c r="N16" s="1443"/>
      <c r="O16" s="1452"/>
      <c r="P16" s="1452"/>
      <c r="Q16" s="1370" t="s">
        <v>192</v>
      </c>
      <c r="R16" s="1370"/>
      <c r="S16" s="1370" t="s">
        <v>192</v>
      </c>
      <c r="T16" s="1370"/>
      <c r="U16" s="1370" t="s">
        <v>192</v>
      </c>
      <c r="V16" s="1393"/>
      <c r="W16" s="1370" t="s">
        <v>373</v>
      </c>
      <c r="X16" s="1393"/>
      <c r="Z16" s="1512"/>
      <c r="AA16" s="1512"/>
    </row>
    <row r="17" spans="1:27" x14ac:dyDescent="0.3">
      <c r="A17" s="1443"/>
      <c r="B17" s="1452"/>
      <c r="C17" s="515">
        <v>1</v>
      </c>
      <c r="D17" s="453">
        <v>2</v>
      </c>
      <c r="E17" s="369">
        <v>3</v>
      </c>
      <c r="F17" s="370">
        <v>4</v>
      </c>
      <c r="G17" s="1444"/>
      <c r="H17" s="1443"/>
      <c r="I17" s="1447"/>
      <c r="J17" s="1443"/>
      <c r="K17" s="1443"/>
      <c r="L17" s="1443"/>
      <c r="M17" s="1443"/>
      <c r="N17" s="1443"/>
      <c r="O17" s="1452"/>
      <c r="P17" s="1453"/>
      <c r="Q17" s="504" t="s">
        <v>193</v>
      </c>
      <c r="R17" s="504" t="s">
        <v>194</v>
      </c>
      <c r="S17" s="504" t="s">
        <v>193</v>
      </c>
      <c r="T17" s="504" t="s">
        <v>194</v>
      </c>
      <c r="U17" s="504" t="s">
        <v>193</v>
      </c>
      <c r="V17" s="504" t="s">
        <v>194</v>
      </c>
      <c r="W17" s="504" t="s">
        <v>193</v>
      </c>
      <c r="X17" s="504" t="s">
        <v>194</v>
      </c>
      <c r="Z17" s="1512"/>
      <c r="AA17" s="1512"/>
    </row>
    <row r="18" spans="1:27" x14ac:dyDescent="0.3">
      <c r="A18" s="1433" t="s">
        <v>425</v>
      </c>
      <c r="B18" s="1434"/>
      <c r="C18" s="514"/>
      <c r="D18" s="48"/>
      <c r="E18" s="282"/>
      <c r="F18" s="371"/>
      <c r="G18" s="507">
        <f>G19+G29+G42+G65+G64</f>
        <v>2952</v>
      </c>
      <c r="H18" s="507">
        <f t="shared" ref="H18:M18" si="0">H19+H29+H42+H65</f>
        <v>172</v>
      </c>
      <c r="I18" s="507">
        <f t="shared" si="0"/>
        <v>1702</v>
      </c>
      <c r="J18" s="507">
        <f t="shared" si="0"/>
        <v>2090</v>
      </c>
      <c r="K18" s="507">
        <f t="shared" si="0"/>
        <v>940</v>
      </c>
      <c r="L18" s="507">
        <f t="shared" si="0"/>
        <v>1174</v>
      </c>
      <c r="M18" s="507">
        <f t="shared" si="0"/>
        <v>20</v>
      </c>
      <c r="N18" s="507">
        <f>N42+N64</f>
        <v>432</v>
      </c>
      <c r="O18" s="507">
        <f>O19+O29+O42+O65</f>
        <v>14</v>
      </c>
      <c r="P18" s="507">
        <f>P19+P29+P42+P65</f>
        <v>78</v>
      </c>
      <c r="Q18" s="507">
        <f t="shared" ref="Q18:X18" si="1">Q19+Q29+Q42</f>
        <v>561</v>
      </c>
      <c r="R18" s="507">
        <f t="shared" si="1"/>
        <v>33</v>
      </c>
      <c r="S18" s="507">
        <f t="shared" si="1"/>
        <v>629</v>
      </c>
      <c r="T18" s="507">
        <f t="shared" si="1"/>
        <v>37</v>
      </c>
      <c r="U18" s="507">
        <f t="shared" si="1"/>
        <v>476</v>
      </c>
      <c r="V18" s="507">
        <f t="shared" si="1"/>
        <v>28</v>
      </c>
      <c r="W18" s="507">
        <f t="shared" si="1"/>
        <v>374</v>
      </c>
      <c r="X18" s="507">
        <f t="shared" si="1"/>
        <v>22</v>
      </c>
      <c r="Y18" s="396">
        <f>SUM(Q18:X18)</f>
        <v>2160</v>
      </c>
      <c r="Z18" s="48">
        <f>Q18+S18</f>
        <v>1190</v>
      </c>
      <c r="AA18" s="48"/>
    </row>
    <row r="19" spans="1:27" ht="26.4" x14ac:dyDescent="0.3">
      <c r="A19" s="507" t="s">
        <v>195</v>
      </c>
      <c r="B19" s="507" t="s">
        <v>196</v>
      </c>
      <c r="C19" s="514"/>
      <c r="D19" s="48"/>
      <c r="E19" s="282"/>
      <c r="F19" s="371"/>
      <c r="G19" s="509">
        <f>SUM(G20:G28)</f>
        <v>631</v>
      </c>
      <c r="H19" s="509">
        <f t="shared" ref="H19:X19" si="2">SUM(H20:H28)</f>
        <v>37</v>
      </c>
      <c r="I19" s="509">
        <f t="shared" si="2"/>
        <v>370</v>
      </c>
      <c r="J19" s="509">
        <f t="shared" si="2"/>
        <v>588</v>
      </c>
      <c r="K19" s="509">
        <f t="shared" si="2"/>
        <v>228</v>
      </c>
      <c r="L19" s="509">
        <f t="shared" si="2"/>
        <v>360</v>
      </c>
      <c r="M19" s="509">
        <f t="shared" si="2"/>
        <v>0</v>
      </c>
      <c r="N19" s="509">
        <f t="shared" si="2"/>
        <v>0</v>
      </c>
      <c r="O19" s="509">
        <f t="shared" si="2"/>
        <v>0</v>
      </c>
      <c r="P19" s="509">
        <f t="shared" si="2"/>
        <v>6</v>
      </c>
      <c r="Q19" s="509">
        <f t="shared" si="2"/>
        <v>255</v>
      </c>
      <c r="R19" s="509">
        <f t="shared" si="2"/>
        <v>13</v>
      </c>
      <c r="S19" s="509">
        <f t="shared" si="2"/>
        <v>215</v>
      </c>
      <c r="T19" s="509">
        <f t="shared" si="2"/>
        <v>15</v>
      </c>
      <c r="U19" s="509">
        <f t="shared" si="2"/>
        <v>70</v>
      </c>
      <c r="V19" s="509">
        <f t="shared" si="2"/>
        <v>2</v>
      </c>
      <c r="W19" s="509">
        <f t="shared" si="2"/>
        <v>48</v>
      </c>
      <c r="X19" s="509">
        <f t="shared" si="2"/>
        <v>4</v>
      </c>
      <c r="Y19" s="396">
        <f t="shared" ref="Y19:Y20" si="3">SUM(Q19:X19)</f>
        <v>622</v>
      </c>
      <c r="Z19" s="48">
        <f t="shared" ref="Z19:Z68" si="4">Q19+S19</f>
        <v>470</v>
      </c>
      <c r="AA19" s="48"/>
    </row>
    <row r="20" spans="1:27" x14ac:dyDescent="0.3">
      <c r="A20" s="512" t="s">
        <v>197</v>
      </c>
      <c r="B20" s="512" t="s">
        <v>198</v>
      </c>
      <c r="C20" s="514"/>
      <c r="D20" s="48" t="s">
        <v>29</v>
      </c>
      <c r="E20" s="282"/>
      <c r="F20" s="371"/>
      <c r="G20" s="503">
        <f>J20+H20+O20+P20</f>
        <v>64</v>
      </c>
      <c r="H20" s="502">
        <v>4</v>
      </c>
      <c r="I20" s="503">
        <v>20</v>
      </c>
      <c r="J20" s="502">
        <f>Q20+S20+U20+W20</f>
        <v>60</v>
      </c>
      <c r="K20" s="503">
        <v>40</v>
      </c>
      <c r="L20" s="503">
        <v>20</v>
      </c>
      <c r="M20" s="502"/>
      <c r="N20" s="502"/>
      <c r="O20" s="502"/>
      <c r="P20" s="291"/>
      <c r="Q20" s="282">
        <v>30</v>
      </c>
      <c r="R20" s="502">
        <v>2</v>
      </c>
      <c r="S20" s="48">
        <v>30</v>
      </c>
      <c r="T20" s="502">
        <v>2</v>
      </c>
      <c r="U20" s="48"/>
      <c r="V20" s="502"/>
      <c r="W20" s="48"/>
      <c r="X20" s="502"/>
      <c r="Y20" s="396">
        <f t="shared" si="3"/>
        <v>64</v>
      </c>
      <c r="Z20" s="48">
        <f t="shared" si="4"/>
        <v>60</v>
      </c>
      <c r="AA20" s="502" t="s">
        <v>1134</v>
      </c>
    </row>
    <row r="21" spans="1:27" ht="39.6" x14ac:dyDescent="0.3">
      <c r="A21" s="512" t="s">
        <v>199</v>
      </c>
      <c r="B21" s="512" t="s">
        <v>68</v>
      </c>
      <c r="C21" s="514"/>
      <c r="D21" s="48" t="s">
        <v>40</v>
      </c>
      <c r="E21" s="282"/>
      <c r="F21" s="371"/>
      <c r="G21" s="503">
        <f t="shared" ref="G21:G41" si="5">J21+H21+O21+P21</f>
        <v>111</v>
      </c>
      <c r="H21" s="502">
        <v>11</v>
      </c>
      <c r="I21" s="503">
        <v>94</v>
      </c>
      <c r="J21" s="502">
        <f t="shared" ref="J21:J41" si="6">Q21+S21+U21+W21</f>
        <v>94</v>
      </c>
      <c r="K21" s="503">
        <v>0</v>
      </c>
      <c r="L21" s="503">
        <v>94</v>
      </c>
      <c r="M21" s="502"/>
      <c r="N21" s="502"/>
      <c r="O21" s="502"/>
      <c r="P21" s="291">
        <v>6</v>
      </c>
      <c r="Q21" s="282">
        <v>52</v>
      </c>
      <c r="R21" s="502">
        <v>4</v>
      </c>
      <c r="S21" s="48">
        <v>42</v>
      </c>
      <c r="T21" s="502">
        <v>4</v>
      </c>
      <c r="U21" s="48"/>
      <c r="V21" s="502"/>
      <c r="W21" s="48"/>
      <c r="X21" s="502"/>
      <c r="Y21" s="396">
        <f>SUM(Q21:X21)</f>
        <v>102</v>
      </c>
      <c r="Z21" s="48">
        <f t="shared" si="4"/>
        <v>94</v>
      </c>
      <c r="AA21" s="282" t="s">
        <v>1161</v>
      </c>
    </row>
    <row r="22" spans="1:27" ht="26.4" hidden="1" x14ac:dyDescent="0.3">
      <c r="A22" s="512" t="s">
        <v>513</v>
      </c>
      <c r="B22" s="512" t="s">
        <v>124</v>
      </c>
      <c r="C22" s="514"/>
      <c r="D22" s="48"/>
      <c r="E22" s="282"/>
      <c r="F22" s="371" t="s">
        <v>29</v>
      </c>
      <c r="G22" s="503">
        <f t="shared" si="5"/>
        <v>70</v>
      </c>
      <c r="H22" s="502">
        <v>2</v>
      </c>
      <c r="I22" s="503">
        <v>38</v>
      </c>
      <c r="J22" s="502">
        <f t="shared" si="6"/>
        <v>68</v>
      </c>
      <c r="K22" s="503">
        <v>40</v>
      </c>
      <c r="L22" s="503">
        <v>28</v>
      </c>
      <c r="M22" s="502"/>
      <c r="N22" s="502"/>
      <c r="O22" s="502"/>
      <c r="P22" s="291"/>
      <c r="Q22" s="48"/>
      <c r="R22" s="502"/>
      <c r="S22" s="48"/>
      <c r="T22" s="502"/>
      <c r="U22" s="48">
        <v>42</v>
      </c>
      <c r="V22" s="502"/>
      <c r="W22" s="48">
        <v>26</v>
      </c>
      <c r="X22" s="502">
        <v>2</v>
      </c>
      <c r="Y22" s="396">
        <f t="shared" ref="Y22:Y65" si="7">SUM(Q22:X22)</f>
        <v>70</v>
      </c>
      <c r="Z22" s="48">
        <f t="shared" si="4"/>
        <v>0</v>
      </c>
      <c r="AA22" s="502"/>
    </row>
    <row r="23" spans="1:27" x14ac:dyDescent="0.3">
      <c r="A23" s="512" t="s">
        <v>200</v>
      </c>
      <c r="B23" s="512" t="s">
        <v>6</v>
      </c>
      <c r="C23" s="514" t="s">
        <v>201</v>
      </c>
      <c r="D23" s="48" t="s">
        <v>201</v>
      </c>
      <c r="E23" s="282" t="s">
        <v>201</v>
      </c>
      <c r="F23" s="371" t="s">
        <v>29</v>
      </c>
      <c r="G23" s="503">
        <f t="shared" si="5"/>
        <v>126</v>
      </c>
      <c r="H23" s="502">
        <v>6</v>
      </c>
      <c r="I23" s="503">
        <v>116</v>
      </c>
      <c r="J23" s="502">
        <f t="shared" si="6"/>
        <v>120</v>
      </c>
      <c r="K23" s="503">
        <v>4</v>
      </c>
      <c r="L23" s="503">
        <v>116</v>
      </c>
      <c r="M23" s="502"/>
      <c r="N23" s="502"/>
      <c r="O23" s="502"/>
      <c r="P23" s="291"/>
      <c r="Q23" s="282">
        <v>33</v>
      </c>
      <c r="R23" s="502">
        <v>1</v>
      </c>
      <c r="S23" s="48">
        <v>37</v>
      </c>
      <c r="T23" s="502">
        <v>1</v>
      </c>
      <c r="U23" s="48">
        <v>28</v>
      </c>
      <c r="V23" s="502">
        <v>2</v>
      </c>
      <c r="W23" s="48">
        <v>22</v>
      </c>
      <c r="X23" s="502">
        <v>2</v>
      </c>
      <c r="Y23" s="396">
        <f t="shared" si="7"/>
        <v>126</v>
      </c>
      <c r="Z23" s="48">
        <f t="shared" si="4"/>
        <v>70</v>
      </c>
      <c r="AA23" s="502" t="s">
        <v>1075</v>
      </c>
    </row>
    <row r="24" spans="1:27" ht="26.4" x14ac:dyDescent="0.3">
      <c r="A24" s="512" t="s">
        <v>202</v>
      </c>
      <c r="B24" s="512" t="s">
        <v>203</v>
      </c>
      <c r="C24" s="514"/>
      <c r="D24" s="48" t="s">
        <v>29</v>
      </c>
      <c r="E24" s="282"/>
      <c r="F24" s="371"/>
      <c r="G24" s="503">
        <f t="shared" si="5"/>
        <v>56</v>
      </c>
      <c r="H24" s="502">
        <v>2</v>
      </c>
      <c r="I24" s="503">
        <v>24</v>
      </c>
      <c r="J24" s="502">
        <f t="shared" si="6"/>
        <v>54</v>
      </c>
      <c r="K24" s="503">
        <v>30</v>
      </c>
      <c r="L24" s="503">
        <v>24</v>
      </c>
      <c r="M24" s="502"/>
      <c r="N24" s="502"/>
      <c r="O24" s="502"/>
      <c r="P24" s="291"/>
      <c r="Q24" s="282">
        <v>34</v>
      </c>
      <c r="R24" s="502"/>
      <c r="S24" s="48">
        <v>20</v>
      </c>
      <c r="T24" s="502">
        <v>2</v>
      </c>
      <c r="U24" s="48"/>
      <c r="V24" s="502"/>
      <c r="W24" s="48"/>
      <c r="X24" s="502"/>
      <c r="Y24" s="396">
        <f t="shared" si="7"/>
        <v>56</v>
      </c>
      <c r="Z24" s="48">
        <f t="shared" si="4"/>
        <v>54</v>
      </c>
      <c r="AA24" s="282" t="s">
        <v>1181</v>
      </c>
    </row>
    <row r="25" spans="1:27" ht="26.4" x14ac:dyDescent="0.3">
      <c r="A25" s="512" t="s">
        <v>204</v>
      </c>
      <c r="B25" s="512" t="s">
        <v>205</v>
      </c>
      <c r="C25" s="514" t="s">
        <v>29</v>
      </c>
      <c r="D25" s="48"/>
      <c r="E25" s="282"/>
      <c r="F25" s="371"/>
      <c r="G25" s="503">
        <f t="shared" si="5"/>
        <v>42</v>
      </c>
      <c r="H25" s="502">
        <v>2</v>
      </c>
      <c r="I25" s="503">
        <v>14</v>
      </c>
      <c r="J25" s="502">
        <f t="shared" si="6"/>
        <v>40</v>
      </c>
      <c r="K25" s="503">
        <v>26</v>
      </c>
      <c r="L25" s="503">
        <v>14</v>
      </c>
      <c r="M25" s="502"/>
      <c r="N25" s="502"/>
      <c r="O25" s="502"/>
      <c r="P25" s="291"/>
      <c r="Q25" s="282">
        <v>40</v>
      </c>
      <c r="R25" s="502">
        <v>2</v>
      </c>
      <c r="S25" s="48"/>
      <c r="T25" s="502"/>
      <c r="U25" s="48"/>
      <c r="W25" s="48"/>
      <c r="X25" s="502"/>
      <c r="Y25" s="396">
        <f>SUM(Q25:T25)</f>
        <v>42</v>
      </c>
      <c r="Z25" s="48">
        <f t="shared" si="4"/>
        <v>40</v>
      </c>
      <c r="AA25" s="348" t="s">
        <v>1144</v>
      </c>
    </row>
    <row r="26" spans="1:27" ht="26.4" x14ac:dyDescent="0.3">
      <c r="A26" s="512" t="s">
        <v>206</v>
      </c>
      <c r="B26" s="512" t="s">
        <v>207</v>
      </c>
      <c r="C26" s="514"/>
      <c r="D26" s="48" t="s">
        <v>399</v>
      </c>
      <c r="E26" s="282"/>
      <c r="F26" s="371"/>
      <c r="G26" s="503">
        <f t="shared" si="5"/>
        <v>66</v>
      </c>
      <c r="H26" s="502">
        <v>4</v>
      </c>
      <c r="I26" s="503">
        <v>32</v>
      </c>
      <c r="J26" s="502">
        <f t="shared" si="6"/>
        <v>62</v>
      </c>
      <c r="K26" s="503">
        <v>30</v>
      </c>
      <c r="L26" s="503">
        <v>32</v>
      </c>
      <c r="M26" s="502"/>
      <c r="N26" s="502"/>
      <c r="O26" s="502"/>
      <c r="P26" s="291"/>
      <c r="Q26" s="282">
        <v>34</v>
      </c>
      <c r="R26" s="502">
        <v>2</v>
      </c>
      <c r="S26" s="48">
        <v>28</v>
      </c>
      <c r="T26" s="502">
        <v>2</v>
      </c>
      <c r="U26" s="48"/>
      <c r="V26" s="502"/>
      <c r="W26" s="48"/>
      <c r="X26" s="502"/>
      <c r="Y26" s="396">
        <f t="shared" si="7"/>
        <v>66</v>
      </c>
      <c r="Z26" s="48">
        <f t="shared" si="4"/>
        <v>62</v>
      </c>
      <c r="AA26" s="599" t="s">
        <v>1089</v>
      </c>
    </row>
    <row r="27" spans="1:27" x14ac:dyDescent="0.3">
      <c r="A27" s="512" t="s">
        <v>208</v>
      </c>
      <c r="B27" s="512" t="s">
        <v>172</v>
      </c>
      <c r="C27" s="514"/>
      <c r="D27" s="48" t="s">
        <v>399</v>
      </c>
      <c r="E27" s="282"/>
      <c r="F27" s="371"/>
      <c r="G27" s="503">
        <f t="shared" si="5"/>
        <v>62</v>
      </c>
      <c r="H27" s="502">
        <v>4</v>
      </c>
      <c r="I27" s="503">
        <v>20</v>
      </c>
      <c r="J27" s="502">
        <f t="shared" si="6"/>
        <v>58</v>
      </c>
      <c r="K27" s="503">
        <v>38</v>
      </c>
      <c r="L27" s="503">
        <v>20</v>
      </c>
      <c r="M27" s="502"/>
      <c r="N27" s="502"/>
      <c r="O27" s="502"/>
      <c r="P27" s="291"/>
      <c r="Q27" s="282">
        <v>0</v>
      </c>
      <c r="R27" s="502"/>
      <c r="S27" s="48">
        <v>58</v>
      </c>
      <c r="T27" s="502">
        <v>4</v>
      </c>
      <c r="U27" s="48"/>
      <c r="V27" s="502"/>
      <c r="W27" s="48"/>
      <c r="X27" s="502"/>
      <c r="Y27" s="396">
        <f t="shared" si="7"/>
        <v>62</v>
      </c>
      <c r="Z27" s="48">
        <f t="shared" si="4"/>
        <v>58</v>
      </c>
      <c r="AA27" s="599" t="s">
        <v>1068</v>
      </c>
    </row>
    <row r="28" spans="1:27" x14ac:dyDescent="0.3">
      <c r="A28" s="512" t="s">
        <v>465</v>
      </c>
      <c r="B28" s="513" t="s">
        <v>167</v>
      </c>
      <c r="C28" s="49" t="s">
        <v>399</v>
      </c>
      <c r="D28" s="275"/>
      <c r="E28" s="372"/>
      <c r="F28" s="373"/>
      <c r="G28" s="503">
        <f t="shared" si="5"/>
        <v>34</v>
      </c>
      <c r="H28" s="510">
        <v>2</v>
      </c>
      <c r="I28" s="511">
        <v>12</v>
      </c>
      <c r="J28" s="502">
        <f t="shared" si="6"/>
        <v>32</v>
      </c>
      <c r="K28" s="511">
        <v>20</v>
      </c>
      <c r="L28" s="511">
        <v>12</v>
      </c>
      <c r="M28" s="510"/>
      <c r="N28" s="510"/>
      <c r="O28" s="291"/>
      <c r="P28" s="502"/>
      <c r="Q28" s="282">
        <v>32</v>
      </c>
      <c r="R28" s="502">
        <v>2</v>
      </c>
      <c r="S28" s="48"/>
      <c r="T28" s="502"/>
      <c r="U28" s="48"/>
      <c r="V28" s="502"/>
      <c r="W28" s="48"/>
      <c r="X28" s="502"/>
      <c r="Y28" s="396">
        <f>SUM(Q28:X28)</f>
        <v>34</v>
      </c>
      <c r="Z28" s="48">
        <f t="shared" si="4"/>
        <v>32</v>
      </c>
      <c r="AA28" s="502" t="s">
        <v>1088</v>
      </c>
    </row>
    <row r="29" spans="1:27" ht="26.4" x14ac:dyDescent="0.3">
      <c r="A29" s="507" t="s">
        <v>10</v>
      </c>
      <c r="B29" s="507" t="s">
        <v>70</v>
      </c>
      <c r="C29" s="514"/>
      <c r="D29" s="48"/>
      <c r="E29" s="282"/>
      <c r="F29" s="374"/>
      <c r="G29" s="509">
        <f>SUM(G30:G41)</f>
        <v>873</v>
      </c>
      <c r="H29" s="509">
        <f>SUM(H30:H41)</f>
        <v>63</v>
      </c>
      <c r="I29" s="509">
        <f>SUM(I30:I41)</f>
        <v>468</v>
      </c>
      <c r="J29" s="502">
        <f t="shared" ref="J29" si="8">K29+L29</f>
        <v>834</v>
      </c>
      <c r="K29" s="509">
        <f t="shared" ref="K29:X29" si="9">SUM(K30:K41)</f>
        <v>376</v>
      </c>
      <c r="L29" s="509">
        <f t="shared" si="9"/>
        <v>458</v>
      </c>
      <c r="M29" s="509">
        <f t="shared" si="9"/>
        <v>0</v>
      </c>
      <c r="N29" s="509">
        <f t="shared" si="9"/>
        <v>0</v>
      </c>
      <c r="O29" s="509">
        <f t="shared" si="9"/>
        <v>2</v>
      </c>
      <c r="P29" s="509">
        <f t="shared" si="9"/>
        <v>24</v>
      </c>
      <c r="Q29" s="47">
        <f t="shared" si="9"/>
        <v>184</v>
      </c>
      <c r="R29" s="509">
        <f t="shared" si="9"/>
        <v>12</v>
      </c>
      <c r="S29" s="47">
        <f t="shared" si="9"/>
        <v>166</v>
      </c>
      <c r="T29" s="509">
        <f t="shared" si="9"/>
        <v>8</v>
      </c>
      <c r="U29" s="47">
        <f t="shared" si="9"/>
        <v>226</v>
      </c>
      <c r="V29" s="509">
        <f t="shared" si="9"/>
        <v>12</v>
      </c>
      <c r="W29" s="47">
        <f t="shared" si="9"/>
        <v>208</v>
      </c>
      <c r="X29" s="509">
        <f t="shared" si="9"/>
        <v>12</v>
      </c>
      <c r="Y29" s="396">
        <f t="shared" si="7"/>
        <v>828</v>
      </c>
      <c r="Z29" s="48">
        <f t="shared" si="4"/>
        <v>350</v>
      </c>
      <c r="AA29" s="48"/>
    </row>
    <row r="30" spans="1:27" ht="26.4" x14ac:dyDescent="0.3">
      <c r="A30" s="512" t="s">
        <v>117</v>
      </c>
      <c r="B30" s="512" t="s">
        <v>209</v>
      </c>
      <c r="C30" s="514" t="s">
        <v>40</v>
      </c>
      <c r="D30" s="48"/>
      <c r="E30" s="282"/>
      <c r="F30" s="371"/>
      <c r="G30" s="503">
        <f t="shared" si="5"/>
        <v>82</v>
      </c>
      <c r="H30" s="502">
        <v>16</v>
      </c>
      <c r="I30" s="503">
        <v>32</v>
      </c>
      <c r="J30" s="502">
        <f t="shared" si="6"/>
        <v>60</v>
      </c>
      <c r="K30" s="503">
        <v>38</v>
      </c>
      <c r="L30" s="503">
        <v>22</v>
      </c>
      <c r="M30" s="502"/>
      <c r="N30" s="502"/>
      <c r="O30" s="502"/>
      <c r="P30" s="291">
        <v>6</v>
      </c>
      <c r="Q30" s="282">
        <v>60</v>
      </c>
      <c r="R30" s="502">
        <v>4</v>
      </c>
      <c r="S30" s="48"/>
      <c r="T30" s="502"/>
      <c r="U30" s="48"/>
      <c r="V30" s="502"/>
      <c r="W30" s="48"/>
      <c r="X30" s="502"/>
      <c r="Y30" s="396">
        <f t="shared" si="7"/>
        <v>64</v>
      </c>
      <c r="Z30" s="48">
        <f t="shared" si="4"/>
        <v>60</v>
      </c>
      <c r="AA30" s="282" t="s">
        <v>1090</v>
      </c>
    </row>
    <row r="31" spans="1:27" ht="52.8" hidden="1" x14ac:dyDescent="0.3">
      <c r="A31" s="512" t="s">
        <v>12</v>
      </c>
      <c r="B31" s="512" t="s">
        <v>514</v>
      </c>
      <c r="C31" s="514"/>
      <c r="D31" s="48"/>
      <c r="E31" s="282"/>
      <c r="F31" s="371" t="s">
        <v>29</v>
      </c>
      <c r="G31" s="503">
        <f t="shared" si="5"/>
        <v>36</v>
      </c>
      <c r="H31" s="502">
        <v>2</v>
      </c>
      <c r="I31" s="503">
        <v>24</v>
      </c>
      <c r="J31" s="502">
        <f t="shared" si="6"/>
        <v>34</v>
      </c>
      <c r="K31" s="503">
        <v>34</v>
      </c>
      <c r="L31" s="503">
        <v>24</v>
      </c>
      <c r="M31" s="502"/>
      <c r="N31" s="502"/>
      <c r="O31" s="502"/>
      <c r="P31" s="291"/>
      <c r="Q31" s="48"/>
      <c r="R31" s="502"/>
      <c r="S31" s="48"/>
      <c r="T31" s="502"/>
      <c r="U31" s="48"/>
      <c r="V31" s="502"/>
      <c r="W31" s="48">
        <v>34</v>
      </c>
      <c r="X31" s="502">
        <v>2</v>
      </c>
      <c r="Y31" s="396">
        <f t="shared" si="7"/>
        <v>36</v>
      </c>
      <c r="Z31" s="48">
        <f t="shared" si="4"/>
        <v>0</v>
      </c>
      <c r="AA31" s="502"/>
    </row>
    <row r="32" spans="1:27" ht="52.8" hidden="1" x14ac:dyDescent="0.3">
      <c r="A32" s="513" t="s">
        <v>13</v>
      </c>
      <c r="B32" s="513" t="s">
        <v>515</v>
      </c>
      <c r="C32" s="49"/>
      <c r="D32" s="275"/>
      <c r="E32" s="372"/>
      <c r="F32" s="373" t="s">
        <v>29</v>
      </c>
      <c r="G32" s="503">
        <f t="shared" si="5"/>
        <v>68</v>
      </c>
      <c r="H32" s="510">
        <v>4</v>
      </c>
      <c r="I32" s="511">
        <v>32</v>
      </c>
      <c r="J32" s="502">
        <f t="shared" si="6"/>
        <v>64</v>
      </c>
      <c r="K32" s="511">
        <v>56</v>
      </c>
      <c r="L32" s="511">
        <v>32</v>
      </c>
      <c r="M32" s="510"/>
      <c r="N32" s="510"/>
      <c r="O32" s="510"/>
      <c r="P32" s="274"/>
      <c r="Q32" s="275"/>
      <c r="R32" s="510"/>
      <c r="S32" s="48"/>
      <c r="U32" s="275">
        <v>32</v>
      </c>
      <c r="V32" s="510">
        <v>2</v>
      </c>
      <c r="W32" s="275">
        <v>32</v>
      </c>
      <c r="X32" s="510">
        <v>2</v>
      </c>
      <c r="Y32" s="396">
        <f>SUM(Q32:X32)</f>
        <v>68</v>
      </c>
      <c r="Z32" s="48">
        <f t="shared" si="4"/>
        <v>0</v>
      </c>
      <c r="AA32" s="502"/>
    </row>
    <row r="33" spans="1:27" ht="26.4" hidden="1" x14ac:dyDescent="0.3">
      <c r="A33" s="512" t="s">
        <v>14</v>
      </c>
      <c r="B33" s="512" t="s">
        <v>516</v>
      </c>
      <c r="C33" s="514"/>
      <c r="D33" s="48"/>
      <c r="E33" s="282"/>
      <c r="F33" s="371" t="s">
        <v>29</v>
      </c>
      <c r="G33" s="503">
        <f t="shared" si="5"/>
        <v>64</v>
      </c>
      <c r="H33" s="502">
        <v>2</v>
      </c>
      <c r="I33" s="503">
        <v>38</v>
      </c>
      <c r="J33" s="502">
        <f t="shared" si="6"/>
        <v>62</v>
      </c>
      <c r="K33" s="503">
        <v>30</v>
      </c>
      <c r="L33" s="503">
        <v>38</v>
      </c>
      <c r="M33" s="502"/>
      <c r="N33" s="502"/>
      <c r="O33" s="502"/>
      <c r="P33" s="502"/>
      <c r="Q33" s="48"/>
      <c r="R33" s="502"/>
      <c r="S33" s="48"/>
      <c r="T33" s="502"/>
      <c r="U33" s="48">
        <v>30</v>
      </c>
      <c r="V33" s="502"/>
      <c r="W33" s="48">
        <v>32</v>
      </c>
      <c r="X33" s="502">
        <v>2</v>
      </c>
      <c r="Y33" s="396">
        <f t="shared" si="7"/>
        <v>64</v>
      </c>
      <c r="Z33" s="48">
        <f t="shared" si="4"/>
        <v>0</v>
      </c>
      <c r="AA33" s="502"/>
    </row>
    <row r="34" spans="1:27" ht="52.8" x14ac:dyDescent="0.3">
      <c r="A34" s="512" t="s">
        <v>16</v>
      </c>
      <c r="B34" s="512" t="s">
        <v>210</v>
      </c>
      <c r="C34" s="514"/>
      <c r="D34" s="48" t="s">
        <v>29</v>
      </c>
      <c r="E34" s="282"/>
      <c r="F34" s="371"/>
      <c r="G34" s="503">
        <f t="shared" si="5"/>
        <v>90</v>
      </c>
      <c r="H34" s="502">
        <v>6</v>
      </c>
      <c r="I34" s="503">
        <v>72</v>
      </c>
      <c r="J34" s="502">
        <f t="shared" si="6"/>
        <v>84</v>
      </c>
      <c r="K34" s="503">
        <v>12</v>
      </c>
      <c r="L34" s="503">
        <v>72</v>
      </c>
      <c r="M34" s="502"/>
      <c r="N34" s="502"/>
      <c r="O34" s="502"/>
      <c r="P34" s="502"/>
      <c r="Q34" s="282">
        <v>40</v>
      </c>
      <c r="R34" s="502">
        <v>4</v>
      </c>
      <c r="S34" s="48">
        <v>44</v>
      </c>
      <c r="T34" s="502">
        <v>2</v>
      </c>
      <c r="U34" s="48"/>
      <c r="V34" s="502"/>
      <c r="W34" s="48"/>
      <c r="X34" s="502"/>
      <c r="Y34" s="396">
        <f t="shared" si="7"/>
        <v>90</v>
      </c>
      <c r="Z34" s="48">
        <f t="shared" si="4"/>
        <v>84</v>
      </c>
      <c r="AA34" s="599" t="s">
        <v>1162</v>
      </c>
    </row>
    <row r="35" spans="1:27" ht="39.6" x14ac:dyDescent="0.3">
      <c r="A35" s="513" t="s">
        <v>121</v>
      </c>
      <c r="B35" s="512" t="s">
        <v>211</v>
      </c>
      <c r="C35" s="514"/>
      <c r="D35" s="48" t="s">
        <v>40</v>
      </c>
      <c r="E35" s="282"/>
      <c r="F35" s="371"/>
      <c r="G35" s="503">
        <f t="shared" si="5"/>
        <v>85</v>
      </c>
      <c r="H35" s="502">
        <v>7</v>
      </c>
      <c r="I35" s="503">
        <v>28</v>
      </c>
      <c r="J35" s="502">
        <f t="shared" si="6"/>
        <v>72</v>
      </c>
      <c r="K35" s="503">
        <v>44</v>
      </c>
      <c r="L35" s="503">
        <v>28</v>
      </c>
      <c r="M35" s="502"/>
      <c r="N35" s="502"/>
      <c r="O35" s="502"/>
      <c r="P35" s="502">
        <v>6</v>
      </c>
      <c r="Q35" s="282">
        <v>32</v>
      </c>
      <c r="R35" s="502">
        <v>2</v>
      </c>
      <c r="S35" s="48">
        <v>40</v>
      </c>
      <c r="T35" s="502">
        <v>2</v>
      </c>
      <c r="U35" s="48"/>
      <c r="V35" s="502"/>
      <c r="W35" s="48"/>
      <c r="X35" s="502"/>
      <c r="Y35" s="396">
        <f t="shared" si="7"/>
        <v>76</v>
      </c>
      <c r="Z35" s="48">
        <f t="shared" si="4"/>
        <v>72</v>
      </c>
      <c r="AA35" s="282" t="s">
        <v>1105</v>
      </c>
    </row>
    <row r="36" spans="1:27" hidden="1" x14ac:dyDescent="0.3">
      <c r="A36" s="512" t="s">
        <v>17</v>
      </c>
      <c r="B36" s="512" t="s">
        <v>517</v>
      </c>
      <c r="C36" s="514"/>
      <c r="D36" s="48"/>
      <c r="E36" s="282"/>
      <c r="F36" s="371" t="s">
        <v>40</v>
      </c>
      <c r="G36" s="503">
        <f t="shared" si="5"/>
        <v>117</v>
      </c>
      <c r="H36" s="502">
        <v>7</v>
      </c>
      <c r="I36" s="503">
        <v>102</v>
      </c>
      <c r="J36" s="502">
        <f t="shared" si="6"/>
        <v>102</v>
      </c>
      <c r="K36" s="503">
        <v>0</v>
      </c>
      <c r="L36" s="503">
        <v>102</v>
      </c>
      <c r="M36" s="502"/>
      <c r="N36" s="502"/>
      <c r="O36" s="502">
        <v>2</v>
      </c>
      <c r="P36" s="502">
        <v>6</v>
      </c>
      <c r="Q36" s="48"/>
      <c r="R36" s="502"/>
      <c r="S36" s="48"/>
      <c r="T36" s="502"/>
      <c r="U36" s="48">
        <v>58</v>
      </c>
      <c r="V36" s="502">
        <v>4</v>
      </c>
      <c r="W36" s="48">
        <v>44</v>
      </c>
      <c r="X36" s="502">
        <v>2</v>
      </c>
      <c r="Y36" s="396">
        <f t="shared" si="7"/>
        <v>108</v>
      </c>
      <c r="Z36" s="48">
        <f t="shared" si="4"/>
        <v>0</v>
      </c>
      <c r="AA36" s="502"/>
    </row>
    <row r="37" spans="1:27" ht="26.4" x14ac:dyDescent="0.3">
      <c r="A37" s="513" t="s">
        <v>123</v>
      </c>
      <c r="B37" s="50" t="s">
        <v>212</v>
      </c>
      <c r="C37" s="49"/>
      <c r="D37" s="275" t="s">
        <v>40</v>
      </c>
      <c r="E37" s="372"/>
      <c r="F37" s="373"/>
      <c r="G37" s="503">
        <f t="shared" si="5"/>
        <v>93</v>
      </c>
      <c r="H37" s="510">
        <v>7</v>
      </c>
      <c r="I37" s="511">
        <v>36</v>
      </c>
      <c r="J37" s="502">
        <f t="shared" si="6"/>
        <v>80</v>
      </c>
      <c r="K37" s="511">
        <v>44</v>
      </c>
      <c r="L37" s="511">
        <v>36</v>
      </c>
      <c r="M37" s="510"/>
      <c r="N37" s="510"/>
      <c r="O37" s="502"/>
      <c r="P37" s="502">
        <v>6</v>
      </c>
      <c r="Q37" s="282">
        <v>32</v>
      </c>
      <c r="R37" s="502">
        <v>2</v>
      </c>
      <c r="S37" s="48">
        <v>48</v>
      </c>
      <c r="T37" s="502">
        <v>2</v>
      </c>
      <c r="U37" s="48"/>
      <c r="V37" s="502"/>
      <c r="W37" s="48"/>
      <c r="X37" s="502"/>
      <c r="Y37" s="396">
        <f t="shared" si="7"/>
        <v>84</v>
      </c>
      <c r="Z37" s="48">
        <f t="shared" si="4"/>
        <v>80</v>
      </c>
      <c r="AA37" s="282" t="s">
        <v>1099</v>
      </c>
    </row>
    <row r="38" spans="1:27" ht="26.4" hidden="1" x14ac:dyDescent="0.3">
      <c r="A38" s="512" t="s">
        <v>18</v>
      </c>
      <c r="B38" s="513" t="s">
        <v>19</v>
      </c>
      <c r="C38" s="49"/>
      <c r="D38" s="275"/>
      <c r="E38" s="372"/>
      <c r="F38" s="373" t="s">
        <v>29</v>
      </c>
      <c r="G38" s="503">
        <f t="shared" si="5"/>
        <v>90</v>
      </c>
      <c r="H38" s="510">
        <v>4</v>
      </c>
      <c r="I38" s="511">
        <v>46</v>
      </c>
      <c r="J38" s="502">
        <f t="shared" si="6"/>
        <v>86</v>
      </c>
      <c r="K38" s="511">
        <v>40</v>
      </c>
      <c r="L38" s="511">
        <v>46</v>
      </c>
      <c r="M38" s="510"/>
      <c r="N38" s="510"/>
      <c r="O38" s="291"/>
      <c r="P38" s="502"/>
      <c r="Q38" s="48"/>
      <c r="R38" s="502"/>
      <c r="S38" s="48"/>
      <c r="T38" s="502"/>
      <c r="U38" s="48">
        <v>44</v>
      </c>
      <c r="V38" s="502">
        <v>2</v>
      </c>
      <c r="W38" s="48">
        <v>42</v>
      </c>
      <c r="X38" s="502">
        <v>2</v>
      </c>
      <c r="Y38" s="396">
        <f t="shared" si="7"/>
        <v>90</v>
      </c>
      <c r="Z38" s="48">
        <f t="shared" si="4"/>
        <v>0</v>
      </c>
      <c r="AA38" s="502"/>
    </row>
    <row r="39" spans="1:27" s="505" customFormat="1" ht="39.6" x14ac:dyDescent="0.3">
      <c r="A39" s="513" t="s">
        <v>20</v>
      </c>
      <c r="B39" s="51" t="s">
        <v>213</v>
      </c>
      <c r="C39" s="49"/>
      <c r="D39" s="275" t="s">
        <v>29</v>
      </c>
      <c r="E39" s="372"/>
      <c r="F39" s="373"/>
      <c r="G39" s="503">
        <f t="shared" si="5"/>
        <v>56</v>
      </c>
      <c r="H39" s="52">
        <v>2</v>
      </c>
      <c r="I39" s="53">
        <v>20</v>
      </c>
      <c r="J39" s="502">
        <f t="shared" si="6"/>
        <v>54</v>
      </c>
      <c r="K39" s="53">
        <v>34</v>
      </c>
      <c r="L39" s="53">
        <v>20</v>
      </c>
      <c r="M39" s="52"/>
      <c r="N39" s="52"/>
      <c r="O39" s="508"/>
      <c r="P39" s="54"/>
      <c r="Q39" s="282">
        <v>20</v>
      </c>
      <c r="R39" s="54"/>
      <c r="S39" s="48">
        <v>34</v>
      </c>
      <c r="T39" s="54">
        <v>2</v>
      </c>
      <c r="U39" s="48"/>
      <c r="V39" s="54"/>
      <c r="W39" s="48"/>
      <c r="X39" s="54"/>
      <c r="Y39" s="396">
        <f t="shared" si="7"/>
        <v>56</v>
      </c>
      <c r="Z39" s="48">
        <f t="shared" si="4"/>
        <v>54</v>
      </c>
      <c r="AA39" s="282" t="s">
        <v>1090</v>
      </c>
    </row>
    <row r="40" spans="1:27" s="280" customFormat="1" ht="26.4" hidden="1" x14ac:dyDescent="0.3">
      <c r="A40" s="512" t="s">
        <v>22</v>
      </c>
      <c r="B40" s="55" t="s">
        <v>518</v>
      </c>
      <c r="C40" s="552"/>
      <c r="D40" s="553"/>
      <c r="E40" s="375" t="s">
        <v>29</v>
      </c>
      <c r="F40" s="376"/>
      <c r="G40" s="503">
        <f t="shared" si="5"/>
        <v>46</v>
      </c>
      <c r="H40" s="554">
        <v>4</v>
      </c>
      <c r="I40" s="55">
        <v>22</v>
      </c>
      <c r="J40" s="502">
        <f t="shared" si="6"/>
        <v>42</v>
      </c>
      <c r="K40" s="55">
        <v>20</v>
      </c>
      <c r="L40" s="55">
        <v>22</v>
      </c>
      <c r="M40" s="276"/>
      <c r="N40" s="276"/>
      <c r="O40" s="277"/>
      <c r="P40" s="278"/>
      <c r="Q40" s="555"/>
      <c r="R40" s="278"/>
      <c r="S40" s="279"/>
      <c r="T40" s="506"/>
      <c r="U40" s="279">
        <v>42</v>
      </c>
      <c r="V40" s="506">
        <v>4</v>
      </c>
      <c r="W40" s="279"/>
      <c r="X40" s="506"/>
      <c r="Y40" s="396">
        <f t="shared" si="7"/>
        <v>46</v>
      </c>
      <c r="Z40" s="48">
        <f t="shared" si="4"/>
        <v>0</v>
      </c>
      <c r="AA40" s="278"/>
    </row>
    <row r="41" spans="1:27" ht="26.4" hidden="1" x14ac:dyDescent="0.3">
      <c r="A41" s="512" t="s">
        <v>23</v>
      </c>
      <c r="B41" s="513" t="s">
        <v>519</v>
      </c>
      <c r="C41" s="49"/>
      <c r="D41" s="275"/>
      <c r="E41" s="372"/>
      <c r="F41" s="373" t="s">
        <v>29</v>
      </c>
      <c r="G41" s="503">
        <f t="shared" si="5"/>
        <v>46</v>
      </c>
      <c r="H41" s="510">
        <v>2</v>
      </c>
      <c r="I41" s="511">
        <v>16</v>
      </c>
      <c r="J41" s="502">
        <f t="shared" si="6"/>
        <v>44</v>
      </c>
      <c r="K41" s="511">
        <v>24</v>
      </c>
      <c r="L41" s="511">
        <v>16</v>
      </c>
      <c r="M41" s="510"/>
      <c r="N41" s="510"/>
      <c r="O41" s="291"/>
      <c r="P41" s="502"/>
      <c r="Q41" s="48"/>
      <c r="R41" s="502"/>
      <c r="S41" s="48"/>
      <c r="T41" s="502"/>
      <c r="U41" s="48">
        <v>20</v>
      </c>
      <c r="V41" s="502"/>
      <c r="W41" s="48">
        <v>24</v>
      </c>
      <c r="X41" s="502">
        <v>2</v>
      </c>
      <c r="Y41" s="396">
        <f t="shared" si="7"/>
        <v>46</v>
      </c>
      <c r="Z41" s="48">
        <f t="shared" si="4"/>
        <v>0</v>
      </c>
      <c r="AA41" s="502"/>
    </row>
    <row r="42" spans="1:27" x14ac:dyDescent="0.3">
      <c r="A42" s="507" t="s">
        <v>8</v>
      </c>
      <c r="B42" s="507" t="s">
        <v>9</v>
      </c>
      <c r="C42" s="514"/>
      <c r="D42" s="48"/>
      <c r="E42" s="282"/>
      <c r="F42" s="371"/>
      <c r="G42" s="507">
        <f>G43+G51+G59</f>
        <v>1088</v>
      </c>
      <c r="H42" s="507">
        <f t="shared" ref="H42:X42" si="10">H43+H51+H59</f>
        <v>72</v>
      </c>
      <c r="I42" s="507">
        <f t="shared" si="10"/>
        <v>648</v>
      </c>
      <c r="J42" s="507">
        <f t="shared" si="10"/>
        <v>668</v>
      </c>
      <c r="K42" s="507">
        <f t="shared" si="10"/>
        <v>336</v>
      </c>
      <c r="L42" s="507">
        <f t="shared" si="10"/>
        <v>356</v>
      </c>
      <c r="M42" s="507">
        <f t="shared" si="10"/>
        <v>20</v>
      </c>
      <c r="N42" s="507">
        <f t="shared" si="10"/>
        <v>288</v>
      </c>
      <c r="O42" s="507">
        <f t="shared" si="10"/>
        <v>12</v>
      </c>
      <c r="P42" s="507">
        <f t="shared" si="10"/>
        <v>48</v>
      </c>
      <c r="Q42" s="507">
        <f t="shared" si="10"/>
        <v>122</v>
      </c>
      <c r="R42" s="507">
        <f t="shared" si="10"/>
        <v>8</v>
      </c>
      <c r="S42" s="507">
        <f t="shared" si="10"/>
        <v>248</v>
      </c>
      <c r="T42" s="507">
        <f t="shared" si="10"/>
        <v>14</v>
      </c>
      <c r="U42" s="507">
        <f t="shared" si="10"/>
        <v>180</v>
      </c>
      <c r="V42" s="507">
        <f t="shared" si="10"/>
        <v>14</v>
      </c>
      <c r="W42" s="507">
        <f t="shared" si="10"/>
        <v>118</v>
      </c>
      <c r="X42" s="507">
        <f t="shared" si="10"/>
        <v>6</v>
      </c>
      <c r="Y42" s="396">
        <f t="shared" si="7"/>
        <v>710</v>
      </c>
      <c r="Z42" s="48">
        <f t="shared" si="4"/>
        <v>370</v>
      </c>
      <c r="AA42" s="48"/>
    </row>
    <row r="43" spans="1:27" ht="52.8" x14ac:dyDescent="0.3">
      <c r="A43" s="507" t="s">
        <v>153</v>
      </c>
      <c r="B43" s="507" t="s">
        <v>520</v>
      </c>
      <c r="C43" s="1513" t="s">
        <v>560</v>
      </c>
      <c r="D43" s="1427"/>
      <c r="E43" s="1427"/>
      <c r="F43" s="1428"/>
      <c r="G43" s="509">
        <f>SUM(G44:G50)</f>
        <v>329</v>
      </c>
      <c r="H43" s="509">
        <f t="shared" ref="H43:P43" si="11">SUM(H44:H50)</f>
        <v>35</v>
      </c>
      <c r="I43" s="509">
        <f t="shared" si="11"/>
        <v>176</v>
      </c>
      <c r="J43" s="509">
        <f t="shared" si="11"/>
        <v>200</v>
      </c>
      <c r="K43" s="509">
        <f t="shared" si="11"/>
        <v>126</v>
      </c>
      <c r="L43" s="509">
        <f t="shared" si="11"/>
        <v>100</v>
      </c>
      <c r="M43" s="509">
        <f t="shared" si="11"/>
        <v>0</v>
      </c>
      <c r="N43" s="509">
        <f t="shared" si="11"/>
        <v>72</v>
      </c>
      <c r="O43" s="509">
        <f t="shared" si="11"/>
        <v>4</v>
      </c>
      <c r="P43" s="509">
        <f t="shared" si="11"/>
        <v>18</v>
      </c>
      <c r="Q43" s="47">
        <f>SUM(Q44:Q47)</f>
        <v>0</v>
      </c>
      <c r="R43" s="47">
        <f t="shared" ref="R43:X43" si="12">SUM(R44:R47)</f>
        <v>0</v>
      </c>
      <c r="S43" s="47">
        <f t="shared" si="12"/>
        <v>98</v>
      </c>
      <c r="T43" s="47">
        <f t="shared" si="12"/>
        <v>6</v>
      </c>
      <c r="U43" s="47">
        <f t="shared" si="12"/>
        <v>102</v>
      </c>
      <c r="V43" s="47">
        <f t="shared" si="12"/>
        <v>6</v>
      </c>
      <c r="W43" s="47">
        <f t="shared" si="12"/>
        <v>0</v>
      </c>
      <c r="X43" s="47">
        <f t="shared" si="12"/>
        <v>0</v>
      </c>
      <c r="Y43" s="396">
        <f t="shared" si="7"/>
        <v>212</v>
      </c>
      <c r="Z43" s="48">
        <f t="shared" si="4"/>
        <v>98</v>
      </c>
      <c r="AA43" s="48"/>
    </row>
    <row r="44" spans="1:27" ht="39.6" x14ac:dyDescent="0.3">
      <c r="A44" s="55" t="s">
        <v>155</v>
      </c>
      <c r="B44" s="55" t="s">
        <v>214</v>
      </c>
      <c r="C44" s="514"/>
      <c r="D44" s="48" t="s">
        <v>40</v>
      </c>
      <c r="E44" s="282"/>
      <c r="F44" s="371"/>
      <c r="G44" s="503">
        <f t="shared" ref="G44:G47" si="13">J44+H44+O44+P44</f>
        <v>75</v>
      </c>
      <c r="H44" s="502">
        <v>7</v>
      </c>
      <c r="I44" s="503">
        <v>24</v>
      </c>
      <c r="J44" s="502">
        <f t="shared" ref="J44:J47" si="14">Q44+S44+U44+W44</f>
        <v>62</v>
      </c>
      <c r="K44" s="503">
        <v>42</v>
      </c>
      <c r="L44" s="503">
        <v>20</v>
      </c>
      <c r="M44" s="502"/>
      <c r="N44" s="503" t="s">
        <v>104</v>
      </c>
      <c r="O44" s="291"/>
      <c r="P44" s="502">
        <v>6</v>
      </c>
      <c r="Q44" s="48"/>
      <c r="R44" s="502"/>
      <c r="S44" s="48">
        <v>62</v>
      </c>
      <c r="T44" s="502">
        <v>4</v>
      </c>
      <c r="U44" s="48"/>
      <c r="V44" s="502"/>
      <c r="W44" s="48"/>
      <c r="X44" s="502"/>
      <c r="Y44" s="396">
        <f t="shared" si="7"/>
        <v>66</v>
      </c>
      <c r="Z44" s="48">
        <f t="shared" si="4"/>
        <v>62</v>
      </c>
      <c r="AA44" s="502" t="s">
        <v>1069</v>
      </c>
    </row>
    <row r="45" spans="1:27" ht="26.4" x14ac:dyDescent="0.3">
      <c r="A45" s="55" t="s">
        <v>156</v>
      </c>
      <c r="B45" s="55" t="s">
        <v>215</v>
      </c>
      <c r="C45" s="514"/>
      <c r="D45" s="48" t="s">
        <v>29</v>
      </c>
      <c r="E45" s="282"/>
      <c r="F45" s="371"/>
      <c r="G45" s="503">
        <f t="shared" si="13"/>
        <v>38</v>
      </c>
      <c r="H45" s="502">
        <v>2</v>
      </c>
      <c r="I45" s="503">
        <v>16</v>
      </c>
      <c r="J45" s="502">
        <f t="shared" si="14"/>
        <v>36</v>
      </c>
      <c r="K45" s="503">
        <v>20</v>
      </c>
      <c r="L45" s="503">
        <v>16</v>
      </c>
      <c r="M45" s="502"/>
      <c r="N45" s="503"/>
      <c r="O45" s="291"/>
      <c r="P45" s="502"/>
      <c r="Q45" s="48"/>
      <c r="R45" s="502"/>
      <c r="S45" s="48">
        <v>36</v>
      </c>
      <c r="T45" s="502">
        <v>2</v>
      </c>
      <c r="U45" s="48"/>
      <c r="V45" s="502"/>
      <c r="W45" s="48"/>
      <c r="X45" s="502"/>
      <c r="Y45" s="396">
        <f t="shared" si="7"/>
        <v>38</v>
      </c>
      <c r="Z45" s="48">
        <f t="shared" si="4"/>
        <v>36</v>
      </c>
      <c r="AA45" s="599" t="s">
        <v>1107</v>
      </c>
    </row>
    <row r="46" spans="1:27" ht="26.4" hidden="1" x14ac:dyDescent="0.3">
      <c r="A46" s="55" t="s">
        <v>280</v>
      </c>
      <c r="B46" s="55" t="s">
        <v>521</v>
      </c>
      <c r="C46" s="514"/>
      <c r="D46" s="48"/>
      <c r="E46" s="282" t="s">
        <v>29</v>
      </c>
      <c r="F46" s="371"/>
      <c r="G46" s="503">
        <f t="shared" si="13"/>
        <v>38</v>
      </c>
      <c r="H46" s="502">
        <v>2</v>
      </c>
      <c r="I46" s="503">
        <v>20</v>
      </c>
      <c r="J46" s="502">
        <f t="shared" si="14"/>
        <v>36</v>
      </c>
      <c r="K46" s="503">
        <v>42</v>
      </c>
      <c r="L46" s="503">
        <v>20</v>
      </c>
      <c r="M46" s="502"/>
      <c r="N46" s="503"/>
      <c r="O46" s="291"/>
      <c r="P46" s="502"/>
      <c r="Q46" s="48"/>
      <c r="R46" s="502"/>
      <c r="S46" s="48"/>
      <c r="T46" s="502"/>
      <c r="U46" s="48">
        <v>36</v>
      </c>
      <c r="V46" s="502">
        <v>2</v>
      </c>
      <c r="W46" s="48"/>
      <c r="X46" s="502"/>
      <c r="Y46" s="396">
        <f t="shared" si="7"/>
        <v>38</v>
      </c>
      <c r="Z46" s="48">
        <f t="shared" si="4"/>
        <v>0</v>
      </c>
      <c r="AA46" s="502"/>
    </row>
    <row r="47" spans="1:27" ht="52.8" hidden="1" x14ac:dyDescent="0.3">
      <c r="A47" s="512" t="s">
        <v>367</v>
      </c>
      <c r="B47" s="512" t="s">
        <v>522</v>
      </c>
      <c r="C47" s="514"/>
      <c r="D47" s="48"/>
      <c r="E47" s="282" t="s">
        <v>40</v>
      </c>
      <c r="F47" s="371"/>
      <c r="G47" s="503">
        <f t="shared" si="13"/>
        <v>88</v>
      </c>
      <c r="H47" s="502">
        <v>14</v>
      </c>
      <c r="I47" s="503">
        <v>44</v>
      </c>
      <c r="J47" s="502">
        <f t="shared" si="14"/>
        <v>66</v>
      </c>
      <c r="K47" s="503">
        <v>22</v>
      </c>
      <c r="L47" s="503">
        <v>44</v>
      </c>
      <c r="M47" s="502"/>
      <c r="N47" s="503" t="s">
        <v>104</v>
      </c>
      <c r="O47" s="502">
        <v>2</v>
      </c>
      <c r="P47" s="502">
        <v>6</v>
      </c>
      <c r="Q47" s="48"/>
      <c r="R47" s="502"/>
      <c r="S47" s="48"/>
      <c r="T47" s="502"/>
      <c r="U47" s="48">
        <v>66</v>
      </c>
      <c r="V47" s="502">
        <v>4</v>
      </c>
      <c r="W47" s="48"/>
      <c r="X47" s="502"/>
      <c r="Y47" s="396">
        <f t="shared" si="7"/>
        <v>70</v>
      </c>
      <c r="Z47" s="48">
        <f t="shared" si="4"/>
        <v>0</v>
      </c>
      <c r="AA47" s="502"/>
    </row>
    <row r="48" spans="1:27" hidden="1" x14ac:dyDescent="0.3">
      <c r="A48" s="512" t="s">
        <v>353</v>
      </c>
      <c r="B48" s="502" t="s">
        <v>43</v>
      </c>
      <c r="C48" s="514"/>
      <c r="D48" s="48"/>
      <c r="E48" s="282" t="s">
        <v>556</v>
      </c>
      <c r="F48" s="371"/>
      <c r="G48" s="503">
        <v>36</v>
      </c>
      <c r="H48" s="502"/>
      <c r="I48" s="503">
        <v>36</v>
      </c>
      <c r="J48" s="502"/>
      <c r="K48" s="503" t="s">
        <v>104</v>
      </c>
      <c r="L48" s="503" t="s">
        <v>104</v>
      </c>
      <c r="M48" s="502"/>
      <c r="N48" s="503">
        <v>36</v>
      </c>
      <c r="O48" s="502"/>
      <c r="P48" s="502"/>
      <c r="Q48" s="48"/>
      <c r="R48" s="502"/>
      <c r="S48" s="48"/>
      <c r="T48" s="502"/>
      <c r="U48" s="48">
        <v>36</v>
      </c>
      <c r="V48" s="502"/>
      <c r="W48" s="48"/>
      <c r="X48" s="502"/>
      <c r="Y48" s="396">
        <f t="shared" si="7"/>
        <v>36</v>
      </c>
      <c r="Z48" s="48">
        <f t="shared" si="4"/>
        <v>0</v>
      </c>
      <c r="AA48" s="502"/>
    </row>
    <row r="49" spans="1:27" ht="27.6" hidden="1" x14ac:dyDescent="0.3">
      <c r="A49" s="513" t="s">
        <v>281</v>
      </c>
      <c r="B49" s="108" t="s">
        <v>73</v>
      </c>
      <c r="C49" s="49"/>
      <c r="D49" s="275"/>
      <c r="E49" s="372" t="s">
        <v>556</v>
      </c>
      <c r="F49" s="373"/>
      <c r="G49" s="503">
        <v>36</v>
      </c>
      <c r="H49" s="510"/>
      <c r="I49" s="511">
        <v>36</v>
      </c>
      <c r="J49" s="502"/>
      <c r="K49" s="511"/>
      <c r="L49" s="511"/>
      <c r="M49" s="510"/>
      <c r="N49" s="511">
        <v>36</v>
      </c>
      <c r="O49" s="502"/>
      <c r="P49" s="502"/>
      <c r="Q49" s="48"/>
      <c r="R49" s="502"/>
      <c r="S49" s="48"/>
      <c r="T49" s="502"/>
      <c r="U49" s="48">
        <v>36</v>
      </c>
      <c r="V49" s="502"/>
      <c r="W49" s="48"/>
      <c r="X49" s="502"/>
      <c r="Y49" s="396">
        <f t="shared" si="7"/>
        <v>36</v>
      </c>
      <c r="Z49" s="48">
        <f t="shared" si="4"/>
        <v>0</v>
      </c>
      <c r="AA49" s="502"/>
    </row>
    <row r="50" spans="1:27" hidden="1" x14ac:dyDescent="0.3">
      <c r="A50" s="513" t="s">
        <v>434</v>
      </c>
      <c r="B50" s="513" t="s">
        <v>216</v>
      </c>
      <c r="C50" s="49"/>
      <c r="D50" s="275"/>
      <c r="E50" s="372" t="s">
        <v>40</v>
      </c>
      <c r="F50" s="373"/>
      <c r="G50" s="503">
        <v>18</v>
      </c>
      <c r="H50" s="510">
        <v>10</v>
      </c>
      <c r="I50" s="511"/>
      <c r="J50" s="502"/>
      <c r="K50" s="511"/>
      <c r="L50" s="511"/>
      <c r="M50" s="510"/>
      <c r="N50" s="511"/>
      <c r="O50" s="502">
        <v>2</v>
      </c>
      <c r="P50" s="502">
        <v>6</v>
      </c>
      <c r="Q50" s="48"/>
      <c r="R50" s="502"/>
      <c r="S50" s="48"/>
      <c r="T50" s="502"/>
      <c r="U50" s="48"/>
      <c r="V50" s="502"/>
      <c r="W50" s="48"/>
      <c r="X50" s="502"/>
      <c r="Y50" s="396">
        <f t="shared" si="7"/>
        <v>0</v>
      </c>
      <c r="Z50" s="48">
        <f t="shared" si="4"/>
        <v>0</v>
      </c>
      <c r="AA50" s="502"/>
    </row>
    <row r="51" spans="1:27" ht="39.6" x14ac:dyDescent="0.3">
      <c r="A51" s="507" t="s">
        <v>217</v>
      </c>
      <c r="B51" s="507" t="s">
        <v>218</v>
      </c>
      <c r="C51" s="1513" t="s">
        <v>561</v>
      </c>
      <c r="D51" s="1427"/>
      <c r="E51" s="1427"/>
      <c r="F51" s="1428"/>
      <c r="G51" s="509">
        <f>SUM(G52:G58)</f>
        <v>526</v>
      </c>
      <c r="H51" s="509">
        <f t="shared" ref="H51:P51" si="15">SUM(H52:H58)</f>
        <v>28</v>
      </c>
      <c r="I51" s="509">
        <f t="shared" si="15"/>
        <v>300</v>
      </c>
      <c r="J51" s="509">
        <f t="shared" si="15"/>
        <v>324</v>
      </c>
      <c r="K51" s="509">
        <f t="shared" si="15"/>
        <v>166</v>
      </c>
      <c r="L51" s="509">
        <f t="shared" si="15"/>
        <v>156</v>
      </c>
      <c r="M51" s="509">
        <f t="shared" si="15"/>
        <v>20</v>
      </c>
      <c r="N51" s="509">
        <f t="shared" si="15"/>
        <v>144</v>
      </c>
      <c r="O51" s="509">
        <f t="shared" si="15"/>
        <v>6</v>
      </c>
      <c r="P51" s="509">
        <f t="shared" si="15"/>
        <v>24</v>
      </c>
      <c r="Q51" s="47">
        <f>SUM(Q52:Q54)</f>
        <v>50</v>
      </c>
      <c r="R51" s="47">
        <f t="shared" ref="R51:X51" si="16">SUM(R52:R54)</f>
        <v>4</v>
      </c>
      <c r="S51" s="47">
        <f t="shared" si="16"/>
        <v>78</v>
      </c>
      <c r="T51" s="47">
        <f t="shared" si="16"/>
        <v>4</v>
      </c>
      <c r="U51" s="47">
        <f t="shared" si="16"/>
        <v>78</v>
      </c>
      <c r="V51" s="47">
        <f t="shared" si="16"/>
        <v>8</v>
      </c>
      <c r="W51" s="47">
        <f t="shared" si="16"/>
        <v>118</v>
      </c>
      <c r="X51" s="47">
        <f t="shared" si="16"/>
        <v>6</v>
      </c>
      <c r="Y51" s="396">
        <f t="shared" si="7"/>
        <v>346</v>
      </c>
      <c r="Z51" s="48">
        <f t="shared" si="4"/>
        <v>128</v>
      </c>
      <c r="AA51" s="48"/>
    </row>
    <row r="52" spans="1:27" ht="26.4" x14ac:dyDescent="0.3">
      <c r="A52" s="512" t="s">
        <v>219</v>
      </c>
      <c r="B52" s="512" t="s">
        <v>158</v>
      </c>
      <c r="C52" s="514"/>
      <c r="D52" s="48" t="s">
        <v>40</v>
      </c>
      <c r="E52" s="282"/>
      <c r="F52" s="371"/>
      <c r="G52" s="503">
        <f t="shared" ref="G52:G61" si="17">J52+H52+O52+P52</f>
        <v>145</v>
      </c>
      <c r="H52" s="502">
        <v>11</v>
      </c>
      <c r="I52" s="503">
        <v>38</v>
      </c>
      <c r="J52" s="502">
        <f t="shared" ref="J52:J54" si="18">Q52+S52+U52+W52</f>
        <v>128</v>
      </c>
      <c r="K52" s="503">
        <v>70</v>
      </c>
      <c r="L52" s="503">
        <v>38</v>
      </c>
      <c r="M52" s="502">
        <v>20</v>
      </c>
      <c r="N52" s="503" t="s">
        <v>104</v>
      </c>
      <c r="O52" s="502"/>
      <c r="P52" s="502">
        <v>6</v>
      </c>
      <c r="Q52" s="282">
        <v>50</v>
      </c>
      <c r="R52" s="502">
        <v>4</v>
      </c>
      <c r="S52" s="48">
        <v>78</v>
      </c>
      <c r="T52" s="502">
        <v>4</v>
      </c>
      <c r="U52" s="48"/>
      <c r="V52" s="502"/>
      <c r="W52" s="48"/>
      <c r="X52" s="502"/>
      <c r="Y52" s="396">
        <f t="shared" si="7"/>
        <v>136</v>
      </c>
      <c r="Z52" s="48">
        <f t="shared" si="4"/>
        <v>128</v>
      </c>
      <c r="AA52" s="282" t="s">
        <v>1069</v>
      </c>
    </row>
    <row r="53" spans="1:27" ht="26.4" hidden="1" x14ac:dyDescent="0.3">
      <c r="A53" s="512" t="s">
        <v>437</v>
      </c>
      <c r="B53" s="512" t="s">
        <v>154</v>
      </c>
      <c r="C53" s="514"/>
      <c r="D53" s="48"/>
      <c r="E53" s="282"/>
      <c r="F53" s="371" t="s">
        <v>40</v>
      </c>
      <c r="G53" s="503">
        <f t="shared" si="17"/>
        <v>131</v>
      </c>
      <c r="H53" s="502">
        <v>9</v>
      </c>
      <c r="I53" s="503">
        <v>70</v>
      </c>
      <c r="J53" s="502">
        <f t="shared" si="18"/>
        <v>114</v>
      </c>
      <c r="K53" s="503">
        <v>48</v>
      </c>
      <c r="L53" s="503">
        <v>70</v>
      </c>
      <c r="M53" s="502"/>
      <c r="N53" s="503" t="s">
        <v>104</v>
      </c>
      <c r="O53" s="502">
        <v>2</v>
      </c>
      <c r="P53" s="502">
        <v>6</v>
      </c>
      <c r="Q53" s="48"/>
      <c r="R53" s="502"/>
      <c r="S53" s="48"/>
      <c r="T53" s="502"/>
      <c r="U53" s="48">
        <v>42</v>
      </c>
      <c r="V53" s="502">
        <v>4</v>
      </c>
      <c r="W53" s="48">
        <v>72</v>
      </c>
      <c r="X53" s="502">
        <v>4</v>
      </c>
      <c r="Y53" s="396">
        <f t="shared" si="7"/>
        <v>122</v>
      </c>
      <c r="Z53" s="48">
        <f t="shared" si="4"/>
        <v>0</v>
      </c>
      <c r="AA53" s="502"/>
    </row>
    <row r="54" spans="1:27" ht="26.4" hidden="1" x14ac:dyDescent="0.3">
      <c r="A54" s="512" t="s">
        <v>523</v>
      </c>
      <c r="B54" s="512" t="s">
        <v>524</v>
      </c>
      <c r="C54" s="514"/>
      <c r="D54" s="48"/>
      <c r="E54" s="282"/>
      <c r="F54" s="371" t="s">
        <v>40</v>
      </c>
      <c r="G54" s="503">
        <f t="shared" si="17"/>
        <v>97</v>
      </c>
      <c r="H54" s="502">
        <v>7</v>
      </c>
      <c r="I54" s="503">
        <v>48</v>
      </c>
      <c r="J54" s="502">
        <f t="shared" si="18"/>
        <v>82</v>
      </c>
      <c r="K54" s="503">
        <v>48</v>
      </c>
      <c r="L54" s="503">
        <v>48</v>
      </c>
      <c r="M54" s="502"/>
      <c r="N54" s="503" t="s">
        <v>104</v>
      </c>
      <c r="O54" s="502">
        <v>2</v>
      </c>
      <c r="P54" s="502">
        <v>6</v>
      </c>
      <c r="Q54" s="48"/>
      <c r="R54" s="502"/>
      <c r="S54" s="48"/>
      <c r="T54" s="502"/>
      <c r="U54" s="48">
        <v>36</v>
      </c>
      <c r="V54" s="502">
        <v>4</v>
      </c>
      <c r="W54" s="48">
        <v>46</v>
      </c>
      <c r="X54" s="502">
        <v>2</v>
      </c>
      <c r="Y54" s="396">
        <f>SUM(Q54:X54)</f>
        <v>88</v>
      </c>
      <c r="Z54" s="48">
        <f t="shared" si="4"/>
        <v>0</v>
      </c>
      <c r="AA54" s="502"/>
    </row>
    <row r="55" spans="1:27" s="1321" customFormat="1" x14ac:dyDescent="0.3">
      <c r="A55" s="1322"/>
      <c r="B55" s="1322" t="s">
        <v>43</v>
      </c>
      <c r="C55" s="599"/>
      <c r="D55" s="48" t="s">
        <v>556</v>
      </c>
      <c r="E55" s="282"/>
      <c r="F55" s="371"/>
      <c r="G55" s="1320">
        <v>36</v>
      </c>
      <c r="H55" s="1319"/>
      <c r="I55" s="1320">
        <v>36</v>
      </c>
      <c r="J55" s="1319"/>
      <c r="K55" s="1320"/>
      <c r="L55" s="1320"/>
      <c r="M55" s="1319"/>
      <c r="N55" s="1320">
        <v>36</v>
      </c>
      <c r="O55" s="1319"/>
      <c r="P55" s="1319"/>
      <c r="Q55" s="48"/>
      <c r="R55" s="1319"/>
      <c r="S55" s="48">
        <v>36</v>
      </c>
      <c r="T55" s="1319"/>
      <c r="U55" s="48"/>
      <c r="V55" s="1319"/>
      <c r="W55" s="48"/>
      <c r="X55" s="1319"/>
      <c r="Z55" s="48">
        <f t="shared" si="4"/>
        <v>36</v>
      </c>
      <c r="AA55" s="282" t="s">
        <v>1069</v>
      </c>
    </row>
    <row r="56" spans="1:27" x14ac:dyDescent="0.3">
      <c r="A56" s="512" t="s">
        <v>220</v>
      </c>
      <c r="B56" s="512" t="s">
        <v>73</v>
      </c>
      <c r="C56" s="514"/>
      <c r="D56" s="48" t="s">
        <v>556</v>
      </c>
      <c r="E56" s="282"/>
      <c r="F56" s="371"/>
      <c r="G56" s="503">
        <v>36</v>
      </c>
      <c r="H56" s="502"/>
      <c r="I56" s="503">
        <v>36</v>
      </c>
      <c r="J56" s="502"/>
      <c r="K56" s="503" t="s">
        <v>104</v>
      </c>
      <c r="L56" s="503" t="s">
        <v>104</v>
      </c>
      <c r="M56" s="502"/>
      <c r="N56" s="503">
        <v>36</v>
      </c>
      <c r="O56" s="502"/>
      <c r="P56" s="502"/>
      <c r="Q56" s="48"/>
      <c r="R56" s="502"/>
      <c r="S56" s="48">
        <v>36</v>
      </c>
      <c r="T56" s="502"/>
      <c r="U56" s="48"/>
      <c r="V56" s="502"/>
      <c r="W56" s="356"/>
      <c r="X56" s="502"/>
      <c r="Y56" s="396">
        <f>SUM(Q56:X56)</f>
        <v>36</v>
      </c>
      <c r="Z56" s="48">
        <f t="shared" si="4"/>
        <v>36</v>
      </c>
      <c r="AA56" s="282" t="s">
        <v>1069</v>
      </c>
    </row>
    <row r="57" spans="1:27" hidden="1" x14ac:dyDescent="0.3">
      <c r="A57" s="512" t="s">
        <v>220</v>
      </c>
      <c r="B57" s="512" t="s">
        <v>73</v>
      </c>
      <c r="C57" s="514"/>
      <c r="D57" s="48"/>
      <c r="E57" s="282"/>
      <c r="F57" s="371" t="s">
        <v>29</v>
      </c>
      <c r="G57" s="503">
        <v>72</v>
      </c>
      <c r="H57" s="502"/>
      <c r="I57" s="503">
        <v>72</v>
      </c>
      <c r="J57" s="502"/>
      <c r="K57" s="503" t="s">
        <v>104</v>
      </c>
      <c r="L57" s="503" t="s">
        <v>104</v>
      </c>
      <c r="M57" s="502"/>
      <c r="N57" s="503">
        <v>72</v>
      </c>
      <c r="O57" s="502"/>
      <c r="P57" s="502"/>
      <c r="Q57" s="48"/>
      <c r="R57" s="502"/>
      <c r="S57" s="48"/>
      <c r="T57" s="502"/>
      <c r="U57" s="48"/>
      <c r="V57" s="502"/>
      <c r="W57" s="356">
        <v>72</v>
      </c>
      <c r="X57" s="502"/>
      <c r="Y57" s="396">
        <f>SUM(Q57:X57)</f>
        <v>72</v>
      </c>
      <c r="Z57" s="48">
        <f t="shared" si="4"/>
        <v>0</v>
      </c>
      <c r="AA57" s="502"/>
    </row>
    <row r="58" spans="1:27" hidden="1" x14ac:dyDescent="0.3">
      <c r="A58" s="512" t="s">
        <v>439</v>
      </c>
      <c r="B58" s="512" t="s">
        <v>216</v>
      </c>
      <c r="C58" s="514"/>
      <c r="D58" s="48"/>
      <c r="E58" s="282"/>
      <c r="F58" s="371" t="s">
        <v>40</v>
      </c>
      <c r="G58" s="503">
        <f t="shared" si="17"/>
        <v>9</v>
      </c>
      <c r="H58" s="502">
        <v>1</v>
      </c>
      <c r="I58" s="503" t="s">
        <v>104</v>
      </c>
      <c r="J58" s="502"/>
      <c r="K58" s="503" t="s">
        <v>104</v>
      </c>
      <c r="L58" s="503" t="s">
        <v>104</v>
      </c>
      <c r="M58" s="502"/>
      <c r="N58" s="503" t="s">
        <v>104</v>
      </c>
      <c r="O58" s="502">
        <v>2</v>
      </c>
      <c r="P58" s="502">
        <v>6</v>
      </c>
      <c r="Q58" s="48"/>
      <c r="R58" s="502"/>
      <c r="S58" s="48"/>
      <c r="T58" s="502"/>
      <c r="U58" s="48"/>
      <c r="V58" s="502"/>
      <c r="W58" s="48"/>
      <c r="X58" s="502"/>
      <c r="Y58" s="396">
        <f t="shared" si="7"/>
        <v>0</v>
      </c>
      <c r="Z58" s="48">
        <f t="shared" si="4"/>
        <v>0</v>
      </c>
      <c r="AA58" s="502"/>
    </row>
    <row r="59" spans="1:27" ht="39.6" x14ac:dyDescent="0.3">
      <c r="A59" s="507" t="s">
        <v>33</v>
      </c>
      <c r="B59" s="507" t="s">
        <v>562</v>
      </c>
      <c r="C59" s="1513" t="s">
        <v>563</v>
      </c>
      <c r="D59" s="1427"/>
      <c r="E59" s="1427"/>
      <c r="F59" s="1428"/>
      <c r="G59" s="509">
        <f>SUM(G60:G63)</f>
        <v>233</v>
      </c>
      <c r="H59" s="509">
        <f t="shared" ref="H59:P59" si="19">SUM(H60:H63)</f>
        <v>9</v>
      </c>
      <c r="I59" s="509">
        <f t="shared" si="19"/>
        <v>172</v>
      </c>
      <c r="J59" s="509">
        <f t="shared" si="19"/>
        <v>144</v>
      </c>
      <c r="K59" s="509">
        <f t="shared" si="19"/>
        <v>44</v>
      </c>
      <c r="L59" s="509">
        <f t="shared" si="19"/>
        <v>100</v>
      </c>
      <c r="M59" s="509">
        <f t="shared" si="19"/>
        <v>0</v>
      </c>
      <c r="N59" s="509">
        <f t="shared" si="19"/>
        <v>72</v>
      </c>
      <c r="O59" s="509">
        <f t="shared" si="19"/>
        <v>2</v>
      </c>
      <c r="P59" s="509">
        <f t="shared" si="19"/>
        <v>6</v>
      </c>
      <c r="Q59" s="56">
        <f>SUM(Q60:Q61)</f>
        <v>72</v>
      </c>
      <c r="R59" s="56">
        <f t="shared" ref="R59:X59" si="20">SUM(R60:R61)</f>
        <v>4</v>
      </c>
      <c r="S59" s="56">
        <f t="shared" si="20"/>
        <v>72</v>
      </c>
      <c r="T59" s="56">
        <f t="shared" si="20"/>
        <v>4</v>
      </c>
      <c r="U59" s="56">
        <f t="shared" si="20"/>
        <v>0</v>
      </c>
      <c r="V59" s="56">
        <f t="shared" si="20"/>
        <v>0</v>
      </c>
      <c r="W59" s="56">
        <f t="shared" si="20"/>
        <v>0</v>
      </c>
      <c r="X59" s="56">
        <f t="shared" si="20"/>
        <v>0</v>
      </c>
      <c r="Y59" s="396">
        <f t="shared" si="7"/>
        <v>152</v>
      </c>
      <c r="Z59" s="48">
        <f t="shared" si="4"/>
        <v>144</v>
      </c>
      <c r="AA59" s="48"/>
    </row>
    <row r="60" spans="1:27" ht="26.4" x14ac:dyDescent="0.3">
      <c r="A60" s="512" t="s">
        <v>221</v>
      </c>
      <c r="B60" s="512" t="s">
        <v>222</v>
      </c>
      <c r="C60" s="514"/>
      <c r="D60" s="1514" t="s">
        <v>283</v>
      </c>
      <c r="E60" s="282"/>
      <c r="F60" s="371"/>
      <c r="G60" s="503">
        <f t="shared" si="17"/>
        <v>76</v>
      </c>
      <c r="H60" s="502">
        <v>4</v>
      </c>
      <c r="I60" s="512">
        <v>50</v>
      </c>
      <c r="J60" s="502">
        <f t="shared" ref="J60:J61" si="21">Q60+S60+U60+W60</f>
        <v>72</v>
      </c>
      <c r="K60" s="512">
        <v>22</v>
      </c>
      <c r="L60" s="512">
        <v>50</v>
      </c>
      <c r="M60" s="502"/>
      <c r="N60" s="512"/>
      <c r="O60" s="502"/>
      <c r="P60" s="502"/>
      <c r="Q60" s="282">
        <v>36</v>
      </c>
      <c r="R60" s="502">
        <v>2</v>
      </c>
      <c r="S60" s="48">
        <v>36</v>
      </c>
      <c r="T60" s="502">
        <v>2</v>
      </c>
      <c r="U60" s="48"/>
      <c r="V60" s="502"/>
      <c r="W60" s="48"/>
      <c r="X60" s="502"/>
      <c r="Y60" s="396">
        <f t="shared" si="7"/>
        <v>76</v>
      </c>
      <c r="Z60" s="48">
        <f t="shared" si="4"/>
        <v>72</v>
      </c>
      <c r="AA60" s="282" t="s">
        <v>1088</v>
      </c>
    </row>
    <row r="61" spans="1:27" ht="26.4" x14ac:dyDescent="0.3">
      <c r="A61" s="512" t="s">
        <v>223</v>
      </c>
      <c r="B61" s="512" t="s">
        <v>224</v>
      </c>
      <c r="C61" s="514"/>
      <c r="D61" s="1515"/>
      <c r="E61" s="282"/>
      <c r="F61" s="371"/>
      <c r="G61" s="503">
        <f t="shared" si="17"/>
        <v>76</v>
      </c>
      <c r="H61" s="502">
        <v>4</v>
      </c>
      <c r="I61" s="512">
        <v>50</v>
      </c>
      <c r="J61" s="502">
        <f t="shared" si="21"/>
        <v>72</v>
      </c>
      <c r="K61" s="512">
        <v>22</v>
      </c>
      <c r="L61" s="512">
        <v>50</v>
      </c>
      <c r="M61" s="502"/>
      <c r="N61" s="512"/>
      <c r="O61" s="502"/>
      <c r="P61" s="502"/>
      <c r="Q61" s="282">
        <v>36</v>
      </c>
      <c r="R61" s="502">
        <v>2</v>
      </c>
      <c r="S61" s="48">
        <v>36</v>
      </c>
      <c r="T61" s="502">
        <v>2</v>
      </c>
      <c r="U61" s="48"/>
      <c r="V61" s="502"/>
      <c r="W61" s="48"/>
      <c r="X61" s="502"/>
      <c r="Y61" s="396">
        <f t="shared" si="7"/>
        <v>76</v>
      </c>
      <c r="Z61" s="48">
        <f t="shared" si="4"/>
        <v>72</v>
      </c>
      <c r="AA61" s="282" t="s">
        <v>1099</v>
      </c>
    </row>
    <row r="62" spans="1:27" x14ac:dyDescent="0.3">
      <c r="A62" s="512" t="s">
        <v>225</v>
      </c>
      <c r="B62" s="512" t="s">
        <v>43</v>
      </c>
      <c r="C62" s="514"/>
      <c r="D62" s="48" t="s">
        <v>29</v>
      </c>
      <c r="E62" s="282"/>
      <c r="F62" s="371"/>
      <c r="G62" s="512">
        <v>72</v>
      </c>
      <c r="H62" s="502"/>
      <c r="I62" s="512">
        <v>72</v>
      </c>
      <c r="J62" s="502"/>
      <c r="K62" s="512"/>
      <c r="L62" s="512"/>
      <c r="M62" s="502"/>
      <c r="N62" s="512">
        <v>72</v>
      </c>
      <c r="O62" s="502"/>
      <c r="P62" s="502"/>
      <c r="Q62" s="48"/>
      <c r="R62" s="502"/>
      <c r="S62" s="48">
        <v>72</v>
      </c>
      <c r="T62" s="502"/>
      <c r="U62" s="361"/>
      <c r="V62" s="502"/>
      <c r="W62" s="48"/>
      <c r="X62" s="502"/>
      <c r="Y62" s="396">
        <f t="shared" si="7"/>
        <v>72</v>
      </c>
      <c r="Z62" s="48">
        <f t="shared" si="4"/>
        <v>72</v>
      </c>
      <c r="AA62" s="282" t="s">
        <v>1099</v>
      </c>
    </row>
    <row r="63" spans="1:27" x14ac:dyDescent="0.3">
      <c r="A63" s="512" t="s">
        <v>226</v>
      </c>
      <c r="B63" s="512" t="s">
        <v>216</v>
      </c>
      <c r="C63" s="514"/>
      <c r="D63" s="48" t="s">
        <v>40</v>
      </c>
      <c r="E63" s="282"/>
      <c r="F63" s="371"/>
      <c r="G63" s="512">
        <v>9</v>
      </c>
      <c r="H63" s="502">
        <v>1</v>
      </c>
      <c r="I63" s="512"/>
      <c r="J63" s="502"/>
      <c r="K63" s="512"/>
      <c r="L63" s="512"/>
      <c r="M63" s="502"/>
      <c r="N63" s="512"/>
      <c r="O63" s="502">
        <v>2</v>
      </c>
      <c r="P63" s="502">
        <v>6</v>
      </c>
      <c r="Q63" s="48"/>
      <c r="R63" s="502"/>
      <c r="S63" s="48"/>
      <c r="T63" s="502"/>
      <c r="U63" s="361"/>
      <c r="V63" s="502"/>
      <c r="W63" s="48"/>
      <c r="X63" s="502"/>
      <c r="Z63" s="48">
        <f t="shared" si="4"/>
        <v>0</v>
      </c>
      <c r="AA63" s="502" t="s">
        <v>1153</v>
      </c>
    </row>
    <row r="64" spans="1:27" ht="26.4" hidden="1" x14ac:dyDescent="0.3">
      <c r="A64" s="512"/>
      <c r="B64" s="512" t="s">
        <v>525</v>
      </c>
      <c r="C64" s="514"/>
      <c r="D64" s="48"/>
      <c r="E64" s="282"/>
      <c r="F64" s="371"/>
      <c r="G64" s="512">
        <v>144</v>
      </c>
      <c r="H64" s="502"/>
      <c r="I64" s="512">
        <v>144</v>
      </c>
      <c r="J64" s="502"/>
      <c r="K64" s="512"/>
      <c r="L64" s="512"/>
      <c r="M64" s="502"/>
      <c r="N64" s="512">
        <v>144</v>
      </c>
      <c r="O64" s="502"/>
      <c r="P64" s="502"/>
      <c r="Q64" s="48"/>
      <c r="R64" s="502"/>
      <c r="S64" s="48"/>
      <c r="T64" s="502"/>
      <c r="U64" s="361"/>
      <c r="V64" s="502"/>
      <c r="W64" s="48">
        <v>144</v>
      </c>
      <c r="X64" s="502"/>
      <c r="Y64" s="396">
        <f t="shared" si="7"/>
        <v>144</v>
      </c>
      <c r="Z64" s="48">
        <f t="shared" si="4"/>
        <v>0</v>
      </c>
      <c r="AA64" s="502"/>
    </row>
    <row r="65" spans="1:28" ht="27.6" hidden="1" x14ac:dyDescent="0.3">
      <c r="A65" s="507" t="s">
        <v>526</v>
      </c>
      <c r="B65" s="377" t="s">
        <v>527</v>
      </c>
      <c r="C65" s="514"/>
      <c r="D65" s="48"/>
      <c r="E65" s="282"/>
      <c r="F65" s="371"/>
      <c r="G65" s="507">
        <v>216</v>
      </c>
      <c r="H65" s="502"/>
      <c r="I65" s="507">
        <v>216</v>
      </c>
      <c r="J65" s="502"/>
      <c r="K65" s="507"/>
      <c r="L65" s="507"/>
      <c r="M65" s="502"/>
      <c r="N65" s="507">
        <v>216</v>
      </c>
      <c r="O65" s="502"/>
      <c r="P65" s="502"/>
      <c r="Q65" s="48"/>
      <c r="R65" s="502"/>
      <c r="S65" s="48"/>
      <c r="T65" s="502"/>
      <c r="U65" s="48"/>
      <c r="V65" s="502"/>
      <c r="W65" s="48">
        <v>216</v>
      </c>
      <c r="X65" s="502"/>
      <c r="Y65" s="396">
        <f t="shared" si="7"/>
        <v>216</v>
      </c>
      <c r="Z65" s="48">
        <f t="shared" si="4"/>
        <v>0</v>
      </c>
      <c r="AA65" s="502"/>
    </row>
    <row r="66" spans="1:28" x14ac:dyDescent="0.3">
      <c r="A66" s="1432" t="s">
        <v>528</v>
      </c>
      <c r="B66" s="1432"/>
      <c r="C66" s="514"/>
      <c r="D66" s="48"/>
      <c r="E66" s="282"/>
      <c r="F66" s="371"/>
      <c r="G66" s="507">
        <v>2952</v>
      </c>
      <c r="H66" s="502">
        <v>160</v>
      </c>
      <c r="I66" s="507">
        <v>1702</v>
      </c>
      <c r="J66" s="502">
        <v>2116</v>
      </c>
      <c r="K66" s="507">
        <v>966</v>
      </c>
      <c r="L66" s="507">
        <v>1174</v>
      </c>
      <c r="M66" s="502">
        <v>20</v>
      </c>
      <c r="N66" s="507">
        <v>432</v>
      </c>
      <c r="O66" s="502">
        <v>26</v>
      </c>
      <c r="P66" s="502">
        <v>78</v>
      </c>
      <c r="Q66" s="48">
        <v>561</v>
      </c>
      <c r="R66" s="502">
        <v>33</v>
      </c>
      <c r="S66" s="48">
        <v>629</v>
      </c>
      <c r="T66" s="502">
        <v>37</v>
      </c>
      <c r="U66" s="48">
        <v>476</v>
      </c>
      <c r="V66" s="502">
        <v>28</v>
      </c>
      <c r="W66" s="48">
        <v>374</v>
      </c>
      <c r="X66" s="502">
        <v>22</v>
      </c>
      <c r="Z66" s="48">
        <f t="shared" si="4"/>
        <v>1190</v>
      </c>
      <c r="AA66" s="48"/>
    </row>
    <row r="67" spans="1:28" x14ac:dyDescent="0.3">
      <c r="A67" s="507"/>
      <c r="B67" s="507" t="s">
        <v>180</v>
      </c>
      <c r="C67" s="514"/>
      <c r="D67" s="48"/>
      <c r="E67" s="282"/>
      <c r="F67" s="371"/>
      <c r="G67" s="507"/>
      <c r="H67" s="502"/>
      <c r="I67" s="507"/>
      <c r="J67" s="502"/>
      <c r="K67" s="507"/>
      <c r="L67" s="507"/>
      <c r="M67" s="502"/>
      <c r="N67" s="507"/>
      <c r="O67" s="502"/>
      <c r="P67" s="502"/>
      <c r="Q67" s="48"/>
      <c r="R67" s="502"/>
      <c r="S67" s="48"/>
      <c r="T67" s="502"/>
      <c r="U67" s="48"/>
      <c r="V67" s="502"/>
      <c r="W67" s="48"/>
      <c r="X67" s="502"/>
      <c r="Z67" s="48">
        <f t="shared" si="4"/>
        <v>0</v>
      </c>
      <c r="AA67" s="48"/>
    </row>
    <row r="68" spans="1:28" x14ac:dyDescent="0.3">
      <c r="A68" s="507"/>
      <c r="B68" s="507" t="s">
        <v>658</v>
      </c>
      <c r="C68" s="514"/>
      <c r="D68" s="48"/>
      <c r="E68" s="282"/>
      <c r="F68" s="371"/>
      <c r="G68" s="507"/>
      <c r="H68" s="502"/>
      <c r="I68" s="507"/>
      <c r="J68" s="502"/>
      <c r="K68" s="507"/>
      <c r="L68" s="507"/>
      <c r="M68" s="502"/>
      <c r="N68" s="507"/>
      <c r="O68" s="502"/>
      <c r="P68" s="502"/>
      <c r="Q68" s="48"/>
      <c r="R68" s="502"/>
      <c r="S68" s="48"/>
      <c r="T68" s="502"/>
      <c r="U68" s="48"/>
      <c r="V68" s="502"/>
      <c r="W68" s="48"/>
      <c r="X68" s="502"/>
      <c r="Z68" s="48">
        <f t="shared" si="4"/>
        <v>0</v>
      </c>
      <c r="AA68" s="48"/>
    </row>
    <row r="69" spans="1:28" ht="22.5" customHeight="1" x14ac:dyDescent="0.3">
      <c r="A69" s="1406" t="s">
        <v>659</v>
      </c>
      <c r="B69" s="1406"/>
      <c r="C69" s="1406"/>
      <c r="D69" s="1406"/>
      <c r="E69" s="1406"/>
      <c r="F69" s="1406"/>
      <c r="G69" s="1386" t="s">
        <v>660</v>
      </c>
      <c r="H69" s="1386"/>
      <c r="I69" s="1386"/>
      <c r="J69" s="1386"/>
      <c r="K69" s="1386"/>
      <c r="L69" s="1386"/>
      <c r="M69" s="1386"/>
      <c r="N69" s="1386"/>
      <c r="O69" s="1386"/>
      <c r="P69" s="1386"/>
      <c r="Q69" s="502">
        <v>16</v>
      </c>
      <c r="R69" s="502"/>
      <c r="S69" s="502">
        <v>15</v>
      </c>
      <c r="T69" s="502"/>
      <c r="U69" s="502">
        <v>13</v>
      </c>
      <c r="V69" s="502"/>
      <c r="W69" s="502">
        <v>10</v>
      </c>
      <c r="X69" s="502"/>
      <c r="Z69" s="502"/>
      <c r="AA69" s="502"/>
    </row>
    <row r="70" spans="1:28" ht="27.75" customHeight="1" x14ac:dyDescent="0.3">
      <c r="A70" s="1406"/>
      <c r="B70" s="1406"/>
      <c r="C70" s="1406"/>
      <c r="D70" s="1406"/>
      <c r="E70" s="1406"/>
      <c r="F70" s="1406"/>
      <c r="G70" s="1339" t="s">
        <v>661</v>
      </c>
      <c r="H70" s="1339"/>
      <c r="I70" s="1339"/>
      <c r="J70" s="1339"/>
      <c r="K70" s="1339"/>
      <c r="L70" s="1339"/>
      <c r="M70" s="1339"/>
      <c r="N70" s="1339"/>
      <c r="O70" s="1339"/>
      <c r="P70" s="1339"/>
      <c r="Q70" s="502">
        <v>0</v>
      </c>
      <c r="R70" s="502"/>
      <c r="S70" s="502">
        <v>144</v>
      </c>
      <c r="T70" s="502"/>
      <c r="U70" s="502">
        <v>72</v>
      </c>
      <c r="V70" s="502"/>
      <c r="W70" s="502">
        <v>0</v>
      </c>
      <c r="X70" s="502"/>
      <c r="Z70" s="502"/>
      <c r="AA70" s="502"/>
    </row>
    <row r="71" spans="1:28" ht="28.5" customHeight="1" x14ac:dyDescent="0.3">
      <c r="A71" s="1406"/>
      <c r="B71" s="1406"/>
      <c r="C71" s="1406"/>
      <c r="D71" s="1406"/>
      <c r="E71" s="1406"/>
      <c r="F71" s="1406"/>
      <c r="G71" s="1339" t="s">
        <v>662</v>
      </c>
      <c r="H71" s="1339"/>
      <c r="I71" s="1339"/>
      <c r="J71" s="1339"/>
      <c r="K71" s="1339"/>
      <c r="L71" s="1339"/>
      <c r="M71" s="1339"/>
      <c r="N71" s="1339"/>
      <c r="O71" s="1339"/>
      <c r="P71" s="1339"/>
      <c r="Q71" s="502">
        <v>0</v>
      </c>
      <c r="R71" s="502"/>
      <c r="S71" s="502">
        <v>0</v>
      </c>
      <c r="T71" s="502"/>
      <c r="U71" s="502">
        <v>0</v>
      </c>
      <c r="V71" s="502"/>
      <c r="W71" s="270" t="s">
        <v>663</v>
      </c>
      <c r="X71" s="502"/>
      <c r="Z71" s="502"/>
      <c r="AA71" s="502"/>
      <c r="AB71" s="558"/>
    </row>
    <row r="72" spans="1:28" ht="27.75" customHeight="1" x14ac:dyDescent="0.3">
      <c r="A72" s="1406"/>
      <c r="B72" s="1406"/>
      <c r="C72" s="1406"/>
      <c r="D72" s="1406"/>
      <c r="E72" s="1406"/>
      <c r="F72" s="1406"/>
      <c r="G72" s="1339" t="s">
        <v>664</v>
      </c>
      <c r="H72" s="1339"/>
      <c r="I72" s="1339"/>
      <c r="J72" s="1339"/>
      <c r="K72" s="1339"/>
      <c r="L72" s="1339"/>
      <c r="M72" s="1339"/>
      <c r="N72" s="1339"/>
      <c r="O72" s="1339"/>
      <c r="P72" s="1339"/>
      <c r="Q72" s="502">
        <v>1</v>
      </c>
      <c r="R72" s="502"/>
      <c r="S72" s="502">
        <v>6</v>
      </c>
      <c r="T72" s="502"/>
      <c r="U72" s="502">
        <v>2</v>
      </c>
      <c r="V72" s="502"/>
      <c r="W72" s="502">
        <v>4</v>
      </c>
      <c r="X72" s="502"/>
      <c r="Z72" s="502"/>
      <c r="AA72" s="502"/>
    </row>
    <row r="73" spans="1:28" ht="29.25" customHeight="1" x14ac:dyDescent="0.3">
      <c r="A73" s="1406"/>
      <c r="B73" s="1406"/>
      <c r="C73" s="1406"/>
      <c r="D73" s="1406"/>
      <c r="E73" s="1406"/>
      <c r="F73" s="1406"/>
      <c r="G73" s="1339" t="s">
        <v>665</v>
      </c>
      <c r="H73" s="1339"/>
      <c r="I73" s="1339"/>
      <c r="J73" s="1339"/>
      <c r="K73" s="1339"/>
      <c r="L73" s="1339"/>
      <c r="M73" s="1339"/>
      <c r="N73" s="1339"/>
      <c r="O73" s="1339"/>
      <c r="P73" s="1339"/>
      <c r="Q73" s="502">
        <v>1</v>
      </c>
      <c r="R73" s="502"/>
      <c r="S73" s="502">
        <v>9</v>
      </c>
      <c r="T73" s="502"/>
      <c r="U73" s="502">
        <v>3</v>
      </c>
      <c r="V73" s="502"/>
      <c r="W73" s="502">
        <v>7</v>
      </c>
      <c r="X73" s="502"/>
      <c r="Z73" s="502"/>
      <c r="AA73" s="502"/>
    </row>
    <row r="76" spans="1:28" ht="29.25" customHeight="1" x14ac:dyDescent="0.3">
      <c r="B76" s="1422" t="s">
        <v>666</v>
      </c>
      <c r="C76" s="1422"/>
      <c r="D76" s="1422"/>
      <c r="E76" s="1422"/>
      <c r="F76" s="1422"/>
      <c r="G76" s="1422"/>
      <c r="H76" s="1422"/>
      <c r="I76" s="1422"/>
      <c r="J76" s="1422"/>
      <c r="K76" s="1422"/>
      <c r="L76" s="1422"/>
      <c r="M76" s="1422"/>
      <c r="N76" s="1422"/>
      <c r="O76" s="1422"/>
      <c r="P76" s="1422"/>
      <c r="Q76" s="1422"/>
      <c r="R76" s="1422"/>
      <c r="S76" s="1422"/>
      <c r="T76" s="1422"/>
      <c r="U76" s="1422"/>
      <c r="V76" s="1422"/>
      <c r="W76" s="1422"/>
      <c r="X76" s="1422"/>
    </row>
    <row r="77" spans="1:28" ht="18.75" customHeight="1" x14ac:dyDescent="0.3">
      <c r="B77" s="1423" t="s">
        <v>667</v>
      </c>
      <c r="C77" s="1423"/>
      <c r="D77" s="1423"/>
      <c r="E77" s="1423"/>
      <c r="F77" s="1423"/>
      <c r="G77" s="1423"/>
      <c r="H77" s="1423"/>
      <c r="I77" s="1423"/>
      <c r="J77" s="1423"/>
      <c r="K77" s="1423"/>
      <c r="L77" s="1423"/>
      <c r="M77" s="1423"/>
      <c r="N77" s="1423"/>
      <c r="O77" s="1423"/>
      <c r="P77" s="1423"/>
      <c r="Q77" s="1423"/>
      <c r="R77" s="1423"/>
      <c r="S77" s="1423"/>
      <c r="T77" s="1423"/>
      <c r="U77" s="1423"/>
      <c r="V77" s="1423"/>
      <c r="W77" s="1423"/>
      <c r="X77" s="1423"/>
    </row>
  </sheetData>
  <mergeCells count="65">
    <mergeCell ref="Q11:X11"/>
    <mergeCell ref="B77:X77"/>
    <mergeCell ref="Z11:Z17"/>
    <mergeCell ref="AA11:AA17"/>
    <mergeCell ref="G69:P69"/>
    <mergeCell ref="G70:P70"/>
    <mergeCell ref="G71:P71"/>
    <mergeCell ref="G72:P72"/>
    <mergeCell ref="G73:P73"/>
    <mergeCell ref="B76:X76"/>
    <mergeCell ref="C43:F43"/>
    <mergeCell ref="C51:F51"/>
    <mergeCell ref="C59:F59"/>
    <mergeCell ref="D60:D61"/>
    <mergeCell ref="A66:B66"/>
    <mergeCell ref="A69:F73"/>
    <mergeCell ref="A18:B18"/>
    <mergeCell ref="G12:G17"/>
    <mergeCell ref="H12:H17"/>
    <mergeCell ref="I12:I17"/>
    <mergeCell ref="A11:A17"/>
    <mergeCell ref="B11:B17"/>
    <mergeCell ref="C11:F15"/>
    <mergeCell ref="G11:P11"/>
    <mergeCell ref="C16:F16"/>
    <mergeCell ref="W14:X14"/>
    <mergeCell ref="K15:K17"/>
    <mergeCell ref="L15:L17"/>
    <mergeCell ref="M15:M17"/>
    <mergeCell ref="Q15:R15"/>
    <mergeCell ref="S15:T15"/>
    <mergeCell ref="U15:V15"/>
    <mergeCell ref="W15:X15"/>
    <mergeCell ref="Q16:R16"/>
    <mergeCell ref="S16:T16"/>
    <mergeCell ref="U16:V16"/>
    <mergeCell ref="W16:X16"/>
    <mergeCell ref="U12:X12"/>
    <mergeCell ref="J13:M13"/>
    <mergeCell ref="N13:N17"/>
    <mergeCell ref="O13:O17"/>
    <mergeCell ref="Q13:R13"/>
    <mergeCell ref="S13:T13"/>
    <mergeCell ref="U13:V13"/>
    <mergeCell ref="W13:X13"/>
    <mergeCell ref="J14:J17"/>
    <mergeCell ref="K14:M14"/>
    <mergeCell ref="J12:O12"/>
    <mergeCell ref="P12:P17"/>
    <mergeCell ref="Q12:T12"/>
    <mergeCell ref="Q14:R14"/>
    <mergeCell ref="S14:T14"/>
    <mergeCell ref="U14:V14"/>
    <mergeCell ref="B7:R7"/>
    <mergeCell ref="S7:X7"/>
    <mergeCell ref="B8:R8"/>
    <mergeCell ref="S8:X8"/>
    <mergeCell ref="B9:S9"/>
    <mergeCell ref="B6:R6"/>
    <mergeCell ref="S6:X6"/>
    <mergeCell ref="A1:R1"/>
    <mergeCell ref="A2:R2"/>
    <mergeCell ref="A3:R3"/>
    <mergeCell ref="A5:R5"/>
    <mergeCell ref="S5:W5"/>
  </mergeCells>
  <conditionalFormatting sqref="N13:O13 A12:F17 Q11:R11 U17:X17 J15:M17 J14:K14 H12:H17 J12:J13 S15:S16 S13 W15:W16 W13 U16 U12:U13 Q15:Q16 Q12:Q13 A11:G11">
    <cfRule type="cellIs" dxfId="2315" priority="5" operator="equal">
      <formula>0</formula>
    </cfRule>
  </conditionalFormatting>
  <conditionalFormatting sqref="Q17:T17">
    <cfRule type="cellIs" dxfId="2314" priority="4" operator="equal">
      <formula>0</formula>
    </cfRule>
  </conditionalFormatting>
  <conditionalFormatting sqref="S14 W14 U14 Q14">
    <cfRule type="cellIs" dxfId="2313" priority="3" operator="equal">
      <formula>0</formula>
    </cfRule>
  </conditionalFormatting>
  <conditionalFormatting sqref="U15">
    <cfRule type="cellIs" dxfId="2312" priority="2" operator="equal">
      <formula>0</formula>
    </cfRule>
  </conditionalFormatting>
  <conditionalFormatting sqref="B77">
    <cfRule type="cellIs" dxfId="2311" priority="1" operator="equal">
      <formula>0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A64"/>
  <sheetViews>
    <sheetView topLeftCell="A6" workbookViewId="0">
      <selection activeCell="Z15" sqref="Z15"/>
    </sheetView>
  </sheetViews>
  <sheetFormatPr defaultColWidth="9.109375" defaultRowHeight="13.8" x14ac:dyDescent="0.25"/>
  <cols>
    <col min="1" max="1" width="9.109375" style="91"/>
    <col min="2" max="2" width="33" style="91" customWidth="1"/>
    <col min="3" max="3" width="4.88671875" style="91" customWidth="1"/>
    <col min="4" max="5" width="4.6640625" style="91" customWidth="1"/>
    <col min="6" max="6" width="5.44140625" style="91" customWidth="1"/>
    <col min="7" max="7" width="6.88671875" style="91" customWidth="1"/>
    <col min="8" max="8" width="7.44140625" style="91" customWidth="1"/>
    <col min="9" max="12" width="9.109375" style="91"/>
    <col min="13" max="13" width="6.33203125" style="91" customWidth="1"/>
    <col min="14" max="14" width="6.5546875" style="91" customWidth="1"/>
    <col min="15" max="15" width="7.44140625" style="91" customWidth="1"/>
    <col min="16" max="16" width="7" style="91" customWidth="1"/>
    <col min="17" max="18" width="0" style="91" hidden="1" customWidth="1"/>
    <col min="19" max="19" width="9.109375" style="91" hidden="1" customWidth="1"/>
    <col min="20" max="20" width="0" style="91" hidden="1" customWidth="1"/>
    <col min="21" max="25" width="9.109375" style="91"/>
    <col min="26" max="26" width="23.44140625" style="91" customWidth="1"/>
    <col min="27" max="16384" width="9.109375" style="91"/>
  </cols>
  <sheetData>
    <row r="1" spans="1:26" ht="22.5" customHeight="1" x14ac:dyDescent="0.25">
      <c r="A1" s="1457" t="s">
        <v>45</v>
      </c>
      <c r="B1" s="1483" t="s">
        <v>173</v>
      </c>
      <c r="C1" s="1484" t="s">
        <v>174</v>
      </c>
      <c r="D1" s="1484"/>
      <c r="E1" s="1484"/>
      <c r="F1" s="1484"/>
      <c r="G1" s="1485" t="s">
        <v>175</v>
      </c>
      <c r="H1" s="1449"/>
      <c r="I1" s="1449"/>
      <c r="J1" s="1449"/>
      <c r="K1" s="1449"/>
      <c r="L1" s="1449"/>
      <c r="M1" s="1449"/>
      <c r="N1" s="1449"/>
      <c r="O1" s="1449"/>
      <c r="P1" s="1449"/>
      <c r="Q1" s="1366" t="s">
        <v>176</v>
      </c>
      <c r="R1" s="1366"/>
      <c r="S1" s="1366"/>
      <c r="T1" s="1366"/>
      <c r="U1" s="1366" t="s">
        <v>176</v>
      </c>
      <c r="V1" s="1366"/>
      <c r="W1" s="1366"/>
      <c r="X1" s="1366"/>
      <c r="Y1" s="1516" t="s">
        <v>161</v>
      </c>
      <c r="Z1" s="1516" t="s">
        <v>55</v>
      </c>
    </row>
    <row r="2" spans="1:26" x14ac:dyDescent="0.25">
      <c r="A2" s="1443"/>
      <c r="B2" s="1452"/>
      <c r="C2" s="1484"/>
      <c r="D2" s="1484"/>
      <c r="E2" s="1484"/>
      <c r="F2" s="1484"/>
      <c r="G2" s="1468" t="s">
        <v>98</v>
      </c>
      <c r="H2" s="1445" t="s">
        <v>177</v>
      </c>
      <c r="I2" s="1446" t="s">
        <v>178</v>
      </c>
      <c r="J2" s="1464" t="s">
        <v>179</v>
      </c>
      <c r="K2" s="1449"/>
      <c r="L2" s="1449"/>
      <c r="M2" s="1449"/>
      <c r="N2" s="1449"/>
      <c r="O2" s="1451" t="s">
        <v>464</v>
      </c>
      <c r="P2" s="1451" t="s">
        <v>180</v>
      </c>
      <c r="Q2" s="1372" t="s">
        <v>181</v>
      </c>
      <c r="R2" s="1372"/>
      <c r="S2" s="1372"/>
      <c r="T2" s="1372"/>
      <c r="U2" s="1372" t="s">
        <v>318</v>
      </c>
      <c r="V2" s="1372"/>
      <c r="W2" s="1372"/>
      <c r="X2" s="1372"/>
      <c r="Y2" s="1516"/>
      <c r="Z2" s="1516"/>
    </row>
    <row r="3" spans="1:26" x14ac:dyDescent="0.25">
      <c r="A3" s="1443"/>
      <c r="B3" s="1452"/>
      <c r="C3" s="1484"/>
      <c r="D3" s="1484"/>
      <c r="E3" s="1484"/>
      <c r="F3" s="1484"/>
      <c r="G3" s="1444"/>
      <c r="H3" s="1443"/>
      <c r="I3" s="1447"/>
      <c r="J3" s="1448" t="s">
        <v>182</v>
      </c>
      <c r="K3" s="1449"/>
      <c r="L3" s="1449"/>
      <c r="M3" s="1450"/>
      <c r="N3" s="1445" t="s">
        <v>183</v>
      </c>
      <c r="O3" s="1452"/>
      <c r="P3" s="1452"/>
      <c r="Q3" s="1491" t="s">
        <v>184</v>
      </c>
      <c r="R3" s="1491"/>
      <c r="S3" s="1492" t="s">
        <v>185</v>
      </c>
      <c r="T3" s="1492"/>
      <c r="U3" s="1475" t="s">
        <v>679</v>
      </c>
      <c r="V3" s="1475"/>
      <c r="W3" s="1476" t="s">
        <v>680</v>
      </c>
      <c r="X3" s="1476"/>
      <c r="Y3" s="1516"/>
      <c r="Z3" s="1516"/>
    </row>
    <row r="4" spans="1:26" x14ac:dyDescent="0.25">
      <c r="A4" s="1443"/>
      <c r="B4" s="1452"/>
      <c r="C4" s="1484"/>
      <c r="D4" s="1484"/>
      <c r="E4" s="1484"/>
      <c r="F4" s="1484"/>
      <c r="G4" s="1444"/>
      <c r="H4" s="1443"/>
      <c r="I4" s="1447"/>
      <c r="J4" s="1445" t="s">
        <v>186</v>
      </c>
      <c r="K4" s="1448" t="s">
        <v>187</v>
      </c>
      <c r="L4" s="1449"/>
      <c r="M4" s="1450"/>
      <c r="N4" s="1443"/>
      <c r="O4" s="1452"/>
      <c r="P4" s="1452"/>
      <c r="Q4" s="1481" t="s">
        <v>585</v>
      </c>
      <c r="R4" s="1481"/>
      <c r="S4" s="1482" t="s">
        <v>586</v>
      </c>
      <c r="T4" s="1482"/>
      <c r="U4" s="1478" t="s">
        <v>681</v>
      </c>
      <c r="V4" s="1478"/>
      <c r="W4" s="1479" t="s">
        <v>682</v>
      </c>
      <c r="X4" s="1479"/>
      <c r="Y4" s="1516"/>
      <c r="Z4" s="1516"/>
    </row>
    <row r="5" spans="1:26" x14ac:dyDescent="0.25">
      <c r="A5" s="1443"/>
      <c r="B5" s="1452"/>
      <c r="C5" s="1484"/>
      <c r="D5" s="1484"/>
      <c r="E5" s="1484"/>
      <c r="F5" s="1484"/>
      <c r="G5" s="1444"/>
      <c r="H5" s="1443"/>
      <c r="I5" s="1447"/>
      <c r="J5" s="1443"/>
      <c r="K5" s="1445" t="s">
        <v>188</v>
      </c>
      <c r="L5" s="1445" t="s">
        <v>189</v>
      </c>
      <c r="M5" s="1445" t="s">
        <v>190</v>
      </c>
      <c r="N5" s="1443"/>
      <c r="O5" s="1452"/>
      <c r="P5" s="1452"/>
      <c r="Q5" s="1481" t="s">
        <v>587</v>
      </c>
      <c r="R5" s="1481"/>
      <c r="S5" s="1482" t="s">
        <v>588</v>
      </c>
      <c r="T5" s="1482"/>
      <c r="U5" s="1478" t="s">
        <v>588</v>
      </c>
      <c r="V5" s="1478"/>
      <c r="W5" s="1479" t="s">
        <v>683</v>
      </c>
      <c r="X5" s="1479"/>
      <c r="Y5" s="1516"/>
      <c r="Z5" s="1516"/>
    </row>
    <row r="6" spans="1:26" x14ac:dyDescent="0.25">
      <c r="A6" s="1443"/>
      <c r="B6" s="1452"/>
      <c r="C6" s="1366" t="s">
        <v>149</v>
      </c>
      <c r="D6" s="1366"/>
      <c r="E6" s="1366"/>
      <c r="F6" s="1366"/>
      <c r="G6" s="1444"/>
      <c r="H6" s="1443"/>
      <c r="I6" s="1447"/>
      <c r="J6" s="1443"/>
      <c r="K6" s="1443"/>
      <c r="L6" s="1443"/>
      <c r="M6" s="1443"/>
      <c r="N6" s="1443"/>
      <c r="O6" s="1452"/>
      <c r="P6" s="1452"/>
      <c r="Q6" s="1486" t="s">
        <v>192</v>
      </c>
      <c r="R6" s="1486"/>
      <c r="S6" s="1487" t="s">
        <v>192</v>
      </c>
      <c r="T6" s="1487"/>
      <c r="U6" s="1488" t="s">
        <v>192</v>
      </c>
      <c r="V6" s="1488"/>
      <c r="W6" s="1489" t="s">
        <v>192</v>
      </c>
      <c r="X6" s="1489"/>
      <c r="Y6" s="1516"/>
      <c r="Z6" s="1516"/>
    </row>
    <row r="7" spans="1:26" x14ac:dyDescent="0.25">
      <c r="A7" s="1443"/>
      <c r="B7" s="1452"/>
      <c r="C7" s="475">
        <v>1</v>
      </c>
      <c r="D7" s="476">
        <v>2</v>
      </c>
      <c r="E7" s="605">
        <v>3</v>
      </c>
      <c r="F7" s="282">
        <v>4</v>
      </c>
      <c r="G7" s="1444"/>
      <c r="H7" s="1443"/>
      <c r="I7" s="1447"/>
      <c r="J7" s="1443"/>
      <c r="K7" s="1443"/>
      <c r="L7" s="1443"/>
      <c r="M7" s="1443"/>
      <c r="N7" s="1443"/>
      <c r="O7" s="1452"/>
      <c r="P7" s="1452"/>
      <c r="Q7" s="477" t="s">
        <v>193</v>
      </c>
      <c r="R7" s="477" t="s">
        <v>194</v>
      </c>
      <c r="S7" s="478" t="s">
        <v>193</v>
      </c>
      <c r="T7" s="478" t="s">
        <v>194</v>
      </c>
      <c r="U7" s="606" t="s">
        <v>193</v>
      </c>
      <c r="V7" s="606" t="s">
        <v>194</v>
      </c>
      <c r="W7" s="607" t="s">
        <v>193</v>
      </c>
      <c r="X7" s="607" t="s">
        <v>194</v>
      </c>
      <c r="Y7" s="1516"/>
      <c r="Z7" s="1516"/>
    </row>
    <row r="8" spans="1:26" x14ac:dyDescent="0.25">
      <c r="A8" s="350"/>
      <c r="B8" s="350"/>
      <c r="C8" s="479"/>
      <c r="D8" s="476"/>
      <c r="E8" s="605"/>
      <c r="F8" s="282"/>
      <c r="G8" s="350"/>
      <c r="H8" s="350"/>
      <c r="I8" s="350"/>
      <c r="J8" s="350"/>
      <c r="K8" s="350"/>
      <c r="L8" s="350"/>
      <c r="M8" s="350"/>
      <c r="N8" s="350"/>
      <c r="O8" s="350"/>
      <c r="P8" s="350"/>
      <c r="Q8" s="480">
        <f>Q9+Q19+Q32</f>
        <v>544</v>
      </c>
      <c r="R8" s="480">
        <f t="shared" ref="R8:X8" si="0">R9+R19+R32</f>
        <v>68</v>
      </c>
      <c r="S8" s="480">
        <f t="shared" si="0"/>
        <v>512</v>
      </c>
      <c r="T8" s="480">
        <f t="shared" si="0"/>
        <v>64</v>
      </c>
      <c r="U8" s="480">
        <f t="shared" si="0"/>
        <v>512</v>
      </c>
      <c r="V8" s="480">
        <f t="shared" si="0"/>
        <v>64</v>
      </c>
      <c r="W8" s="480">
        <f t="shared" si="0"/>
        <v>384</v>
      </c>
      <c r="X8" s="480">
        <f t="shared" si="0"/>
        <v>48</v>
      </c>
      <c r="Y8" s="1516"/>
      <c r="Z8" s="1516"/>
    </row>
    <row r="9" spans="1:26" ht="26.25" customHeight="1" x14ac:dyDescent="0.25">
      <c r="A9" s="566" t="s">
        <v>195</v>
      </c>
      <c r="B9" s="566" t="s">
        <v>196</v>
      </c>
      <c r="C9" s="1472" t="s">
        <v>589</v>
      </c>
      <c r="D9" s="1473"/>
      <c r="E9" s="1473"/>
      <c r="F9" s="1474"/>
      <c r="G9" s="536">
        <f>SUM(G10:G18)</f>
        <v>620</v>
      </c>
      <c r="H9" s="536">
        <f t="shared" ref="H9:X9" si="1">SUM(H10:H18)</f>
        <v>68</v>
      </c>
      <c r="I9" s="536">
        <f t="shared" si="1"/>
        <v>340</v>
      </c>
      <c r="J9" s="536">
        <f t="shared" si="1"/>
        <v>546</v>
      </c>
      <c r="K9" s="536">
        <f t="shared" si="1"/>
        <v>192</v>
      </c>
      <c r="L9" s="536">
        <f t="shared" si="1"/>
        <v>354</v>
      </c>
      <c r="M9" s="536">
        <f t="shared" si="1"/>
        <v>0</v>
      </c>
      <c r="N9" s="536">
        <f t="shared" si="1"/>
        <v>0</v>
      </c>
      <c r="O9" s="536">
        <f t="shared" si="1"/>
        <v>0</v>
      </c>
      <c r="P9" s="536">
        <f t="shared" si="1"/>
        <v>6</v>
      </c>
      <c r="Q9" s="452">
        <f t="shared" si="1"/>
        <v>170</v>
      </c>
      <c r="R9" s="452">
        <f t="shared" si="1"/>
        <v>20</v>
      </c>
      <c r="S9" s="481">
        <f t="shared" si="1"/>
        <v>128</v>
      </c>
      <c r="T9" s="481">
        <f t="shared" si="1"/>
        <v>16</v>
      </c>
      <c r="U9" s="608">
        <f t="shared" si="1"/>
        <v>128</v>
      </c>
      <c r="V9" s="608">
        <f t="shared" si="1"/>
        <v>16</v>
      </c>
      <c r="W9" s="609">
        <f t="shared" si="1"/>
        <v>120</v>
      </c>
      <c r="X9" s="609">
        <f t="shared" si="1"/>
        <v>16</v>
      </c>
      <c r="Y9" s="350">
        <f>U9+W9</f>
        <v>248</v>
      </c>
      <c r="Z9" s="350"/>
    </row>
    <row r="10" spans="1:26" hidden="1" x14ac:dyDescent="0.25">
      <c r="A10" s="573" t="s">
        <v>197</v>
      </c>
      <c r="B10" s="573" t="s">
        <v>198</v>
      </c>
      <c r="C10" s="441"/>
      <c r="D10" s="476" t="s">
        <v>29</v>
      </c>
      <c r="E10" s="605"/>
      <c r="F10" s="282"/>
      <c r="G10" s="564">
        <f>H10+J10+O10+P10</f>
        <v>74</v>
      </c>
      <c r="H10" s="562">
        <f>R10+T10+V10+X10</f>
        <v>8</v>
      </c>
      <c r="I10" s="564">
        <v>20</v>
      </c>
      <c r="J10" s="562">
        <f>Q10+S10+U10+W10</f>
        <v>66</v>
      </c>
      <c r="K10" s="564">
        <f>J10-L10</f>
        <v>46</v>
      </c>
      <c r="L10" s="564">
        <v>20</v>
      </c>
      <c r="M10" s="562"/>
      <c r="N10" s="562"/>
      <c r="O10" s="291"/>
      <c r="P10" s="291"/>
      <c r="Q10" s="577">
        <v>34</v>
      </c>
      <c r="R10" s="577">
        <v>4</v>
      </c>
      <c r="S10" s="476">
        <v>32</v>
      </c>
      <c r="T10" s="476">
        <v>4</v>
      </c>
      <c r="U10" s="605"/>
      <c r="V10" s="605"/>
      <c r="W10" s="282"/>
      <c r="X10" s="282"/>
      <c r="Y10" s="350">
        <f t="shared" ref="Y10:Y53" si="2">U10+W10</f>
        <v>0</v>
      </c>
      <c r="Z10" s="350"/>
    </row>
    <row r="11" spans="1:26" ht="36.75" hidden="1" customHeight="1" x14ac:dyDescent="0.25">
      <c r="A11" s="573" t="s">
        <v>199</v>
      </c>
      <c r="B11" s="573" t="s">
        <v>68</v>
      </c>
      <c r="C11" s="441"/>
      <c r="D11" s="476" t="s">
        <v>40</v>
      </c>
      <c r="E11" s="605"/>
      <c r="F11" s="282"/>
      <c r="G11" s="564">
        <f t="shared" ref="G11:G18" si="3">H11+J11+O11+P11</f>
        <v>116</v>
      </c>
      <c r="H11" s="562">
        <f t="shared" ref="H11:H31" si="4">R11+T11+V11+X11</f>
        <v>12</v>
      </c>
      <c r="I11" s="564">
        <v>84</v>
      </c>
      <c r="J11" s="562">
        <f t="shared" ref="J11:J44" si="5">Q11+S11+U11+W11</f>
        <v>98</v>
      </c>
      <c r="K11" s="564">
        <f t="shared" ref="K11:K18" si="6">J11-L11</f>
        <v>0</v>
      </c>
      <c r="L11" s="564">
        <v>98</v>
      </c>
      <c r="M11" s="562"/>
      <c r="N11" s="562"/>
      <c r="O11" s="291"/>
      <c r="P11" s="291">
        <v>6</v>
      </c>
      <c r="Q11" s="577">
        <v>34</v>
      </c>
      <c r="R11" s="577">
        <v>4</v>
      </c>
      <c r="S11" s="476">
        <v>64</v>
      </c>
      <c r="T11" s="476">
        <v>8</v>
      </c>
      <c r="U11" s="605"/>
      <c r="V11" s="605"/>
      <c r="W11" s="282"/>
      <c r="X11" s="282"/>
      <c r="Y11" s="350">
        <f t="shared" si="2"/>
        <v>0</v>
      </c>
      <c r="Z11" s="350"/>
    </row>
    <row r="12" spans="1:26" ht="21" customHeight="1" x14ac:dyDescent="0.25">
      <c r="A12" s="573" t="s">
        <v>684</v>
      </c>
      <c r="B12" s="573" t="s">
        <v>124</v>
      </c>
      <c r="C12" s="441"/>
      <c r="D12" s="476"/>
      <c r="E12" s="605"/>
      <c r="F12" s="282" t="s">
        <v>29</v>
      </c>
      <c r="G12" s="564">
        <f t="shared" si="3"/>
        <v>76</v>
      </c>
      <c r="H12" s="562">
        <f t="shared" si="4"/>
        <v>8</v>
      </c>
      <c r="I12" s="564">
        <v>28</v>
      </c>
      <c r="J12" s="562">
        <f t="shared" si="5"/>
        <v>68</v>
      </c>
      <c r="K12" s="564">
        <f t="shared" si="6"/>
        <v>40</v>
      </c>
      <c r="L12" s="564">
        <v>28</v>
      </c>
      <c r="M12" s="562"/>
      <c r="N12" s="562"/>
      <c r="O12" s="291"/>
      <c r="P12" s="291"/>
      <c r="Q12" s="577"/>
      <c r="R12" s="577"/>
      <c r="S12" s="476"/>
      <c r="T12" s="476"/>
      <c r="U12" s="599">
        <v>32</v>
      </c>
      <c r="V12" s="605">
        <v>4</v>
      </c>
      <c r="W12" s="282">
        <v>36</v>
      </c>
      <c r="X12" s="282">
        <v>4</v>
      </c>
      <c r="Y12" s="350">
        <f t="shared" si="2"/>
        <v>68</v>
      </c>
      <c r="Z12" s="350" t="s">
        <v>1141</v>
      </c>
    </row>
    <row r="13" spans="1:26" ht="25.5" customHeight="1" x14ac:dyDescent="0.25">
      <c r="A13" s="573" t="s">
        <v>200</v>
      </c>
      <c r="B13" s="573" t="s">
        <v>6</v>
      </c>
      <c r="C13" s="441" t="s">
        <v>201</v>
      </c>
      <c r="D13" s="476" t="s">
        <v>29</v>
      </c>
      <c r="E13" s="605" t="s">
        <v>201</v>
      </c>
      <c r="F13" s="282" t="s">
        <v>29</v>
      </c>
      <c r="G13" s="564">
        <f t="shared" si="3"/>
        <v>138</v>
      </c>
      <c r="H13" s="562">
        <f t="shared" si="4"/>
        <v>16</v>
      </c>
      <c r="I13" s="564">
        <v>120</v>
      </c>
      <c r="J13" s="562">
        <f t="shared" si="5"/>
        <v>122</v>
      </c>
      <c r="K13" s="564">
        <f t="shared" si="6"/>
        <v>2</v>
      </c>
      <c r="L13" s="564">
        <v>120</v>
      </c>
      <c r="M13" s="562"/>
      <c r="N13" s="562"/>
      <c r="O13" s="291"/>
      <c r="P13" s="291"/>
      <c r="Q13" s="577">
        <v>34</v>
      </c>
      <c r="R13" s="577">
        <v>4</v>
      </c>
      <c r="S13" s="476">
        <v>32</v>
      </c>
      <c r="T13" s="476">
        <v>4</v>
      </c>
      <c r="U13" s="599">
        <v>32</v>
      </c>
      <c r="V13" s="605">
        <v>4</v>
      </c>
      <c r="W13" s="282">
        <v>24</v>
      </c>
      <c r="X13" s="282">
        <v>4</v>
      </c>
      <c r="Y13" s="350">
        <f t="shared" si="2"/>
        <v>56</v>
      </c>
      <c r="Z13" s="350" t="s">
        <v>1075</v>
      </c>
    </row>
    <row r="14" spans="1:26" ht="45" customHeight="1" x14ac:dyDescent="0.25">
      <c r="A14" s="573" t="s">
        <v>202</v>
      </c>
      <c r="B14" s="573" t="s">
        <v>203</v>
      </c>
      <c r="C14" s="441"/>
      <c r="D14" s="476"/>
      <c r="E14" s="605"/>
      <c r="F14" s="282" t="s">
        <v>29</v>
      </c>
      <c r="G14" s="564">
        <f t="shared" si="3"/>
        <v>64</v>
      </c>
      <c r="H14" s="562">
        <f t="shared" si="4"/>
        <v>8</v>
      </c>
      <c r="I14" s="564">
        <v>24</v>
      </c>
      <c r="J14" s="562">
        <f t="shared" si="5"/>
        <v>56</v>
      </c>
      <c r="K14" s="564">
        <f t="shared" si="6"/>
        <v>32</v>
      </c>
      <c r="L14" s="564">
        <v>24</v>
      </c>
      <c r="M14" s="562"/>
      <c r="N14" s="562"/>
      <c r="O14" s="291"/>
      <c r="P14" s="291"/>
      <c r="Q14" s="577"/>
      <c r="R14" s="577"/>
      <c r="S14" s="476"/>
      <c r="T14" s="476"/>
      <c r="U14" s="599">
        <v>32</v>
      </c>
      <c r="V14" s="605">
        <v>4</v>
      </c>
      <c r="W14" s="282">
        <v>24</v>
      </c>
      <c r="X14" s="282">
        <v>4</v>
      </c>
      <c r="Y14" s="350">
        <f t="shared" si="2"/>
        <v>56</v>
      </c>
      <c r="Z14" s="691" t="s">
        <v>1182</v>
      </c>
    </row>
    <row r="15" spans="1:26" ht="47.25" customHeight="1" x14ac:dyDescent="0.25">
      <c r="A15" s="573" t="s">
        <v>204</v>
      </c>
      <c r="B15" s="573" t="s">
        <v>205</v>
      </c>
      <c r="C15" s="441"/>
      <c r="D15" s="476"/>
      <c r="E15" s="605" t="s">
        <v>29</v>
      </c>
      <c r="F15" s="282"/>
      <c r="G15" s="564">
        <f t="shared" si="3"/>
        <v>36</v>
      </c>
      <c r="H15" s="562">
        <f t="shared" si="4"/>
        <v>4</v>
      </c>
      <c r="I15" s="564">
        <v>14</v>
      </c>
      <c r="J15" s="562">
        <f t="shared" si="5"/>
        <v>32</v>
      </c>
      <c r="K15" s="564">
        <f t="shared" si="6"/>
        <v>18</v>
      </c>
      <c r="L15" s="564">
        <v>14</v>
      </c>
      <c r="M15" s="562"/>
      <c r="N15" s="562"/>
      <c r="O15" s="291"/>
      <c r="P15" s="291"/>
      <c r="Q15" s="577"/>
      <c r="R15" s="577"/>
      <c r="S15" s="476"/>
      <c r="T15" s="476"/>
      <c r="U15" s="599">
        <v>32</v>
      </c>
      <c r="V15" s="605">
        <v>4</v>
      </c>
      <c r="W15" s="282"/>
      <c r="X15" s="282"/>
      <c r="Y15" s="350">
        <f t="shared" si="2"/>
        <v>32</v>
      </c>
      <c r="Z15" s="350" t="s">
        <v>1144</v>
      </c>
    </row>
    <row r="16" spans="1:26" ht="39.75" hidden="1" customHeight="1" x14ac:dyDescent="0.25">
      <c r="A16" s="573" t="s">
        <v>206</v>
      </c>
      <c r="B16" s="573" t="s">
        <v>207</v>
      </c>
      <c r="C16" s="441" t="s">
        <v>399</v>
      </c>
      <c r="D16" s="476"/>
      <c r="E16" s="605"/>
      <c r="F16" s="282"/>
      <c r="G16" s="564">
        <f t="shared" si="3"/>
        <v>38</v>
      </c>
      <c r="H16" s="562">
        <f t="shared" si="4"/>
        <v>4</v>
      </c>
      <c r="I16" s="564">
        <v>20</v>
      </c>
      <c r="J16" s="562">
        <f t="shared" si="5"/>
        <v>34</v>
      </c>
      <c r="K16" s="564">
        <f t="shared" si="6"/>
        <v>14</v>
      </c>
      <c r="L16" s="564">
        <v>20</v>
      </c>
      <c r="M16" s="562"/>
      <c r="N16" s="562"/>
      <c r="O16" s="291"/>
      <c r="P16" s="291"/>
      <c r="Q16" s="577">
        <v>34</v>
      </c>
      <c r="R16" s="577">
        <v>4</v>
      </c>
      <c r="S16" s="476"/>
      <c r="T16" s="476"/>
      <c r="U16" s="605"/>
      <c r="V16" s="605"/>
      <c r="W16" s="282"/>
      <c r="X16" s="282"/>
      <c r="Y16" s="350">
        <f t="shared" si="2"/>
        <v>0</v>
      </c>
      <c r="Z16" s="350"/>
    </row>
    <row r="17" spans="1:26" ht="25.5" customHeight="1" x14ac:dyDescent="0.25">
      <c r="A17" s="573" t="s">
        <v>208</v>
      </c>
      <c r="B17" s="572" t="s">
        <v>685</v>
      </c>
      <c r="C17" s="449"/>
      <c r="D17" s="476"/>
      <c r="E17" s="605"/>
      <c r="F17" s="282" t="s">
        <v>29</v>
      </c>
      <c r="G17" s="564">
        <f t="shared" si="3"/>
        <v>40</v>
      </c>
      <c r="H17" s="562">
        <f t="shared" si="4"/>
        <v>4</v>
      </c>
      <c r="I17" s="564">
        <v>18</v>
      </c>
      <c r="J17" s="562">
        <f t="shared" si="5"/>
        <v>36</v>
      </c>
      <c r="K17" s="564">
        <f t="shared" si="6"/>
        <v>18</v>
      </c>
      <c r="L17" s="564">
        <v>18</v>
      </c>
      <c r="M17" s="562"/>
      <c r="N17" s="562"/>
      <c r="O17" s="291"/>
      <c r="P17" s="291"/>
      <c r="Q17" s="577"/>
      <c r="R17" s="577"/>
      <c r="S17" s="476"/>
      <c r="T17" s="476"/>
      <c r="U17" s="605"/>
      <c r="V17" s="605"/>
      <c r="W17" s="282">
        <v>36</v>
      </c>
      <c r="X17" s="282">
        <v>4</v>
      </c>
      <c r="Y17" s="350">
        <f t="shared" si="2"/>
        <v>36</v>
      </c>
      <c r="Z17" s="479" t="s">
        <v>1084</v>
      </c>
    </row>
    <row r="18" spans="1:26" ht="21.75" hidden="1" customHeight="1" x14ac:dyDescent="0.25">
      <c r="A18" s="573" t="s">
        <v>465</v>
      </c>
      <c r="B18" s="573" t="s">
        <v>167</v>
      </c>
      <c r="C18" s="441" t="s">
        <v>399</v>
      </c>
      <c r="D18" s="476"/>
      <c r="E18" s="605"/>
      <c r="F18" s="282"/>
      <c r="G18" s="564">
        <f t="shared" si="3"/>
        <v>38</v>
      </c>
      <c r="H18" s="562">
        <f t="shared" si="4"/>
        <v>4</v>
      </c>
      <c r="I18" s="564">
        <v>12</v>
      </c>
      <c r="J18" s="562">
        <f t="shared" si="5"/>
        <v>34</v>
      </c>
      <c r="K18" s="564">
        <f t="shared" si="6"/>
        <v>22</v>
      </c>
      <c r="L18" s="564">
        <v>12</v>
      </c>
      <c r="M18" s="562"/>
      <c r="N18" s="562"/>
      <c r="O18" s="291"/>
      <c r="P18" s="291"/>
      <c r="Q18" s="577">
        <v>34</v>
      </c>
      <c r="R18" s="577">
        <v>4</v>
      </c>
      <c r="S18" s="476"/>
      <c r="T18" s="476"/>
      <c r="U18" s="605"/>
      <c r="V18" s="605"/>
      <c r="W18" s="282"/>
      <c r="X18" s="282"/>
      <c r="Y18" s="350">
        <f t="shared" si="2"/>
        <v>0</v>
      </c>
      <c r="Z18" s="350"/>
    </row>
    <row r="19" spans="1:26" ht="39.75" customHeight="1" x14ac:dyDescent="0.25">
      <c r="A19" s="566" t="s">
        <v>10</v>
      </c>
      <c r="B19" s="566" t="s">
        <v>70</v>
      </c>
      <c r="C19" s="1472"/>
      <c r="D19" s="1473"/>
      <c r="E19" s="1473"/>
      <c r="F19" s="1474"/>
      <c r="G19" s="536">
        <f>SUM(G20:G31)</f>
        <v>840</v>
      </c>
      <c r="H19" s="536">
        <f t="shared" ref="H19:X19" si="7">SUM(H20:H31)</f>
        <v>112</v>
      </c>
      <c r="I19" s="536">
        <f t="shared" si="7"/>
        <v>358</v>
      </c>
      <c r="J19" s="536">
        <f t="shared" si="7"/>
        <v>698</v>
      </c>
      <c r="K19" s="536">
        <f t="shared" si="7"/>
        <v>340</v>
      </c>
      <c r="L19" s="536">
        <f t="shared" si="7"/>
        <v>358</v>
      </c>
      <c r="M19" s="536">
        <f t="shared" si="7"/>
        <v>0</v>
      </c>
      <c r="N19" s="536">
        <f t="shared" si="7"/>
        <v>0</v>
      </c>
      <c r="O19" s="536">
        <f t="shared" si="7"/>
        <v>0</v>
      </c>
      <c r="P19" s="536">
        <f t="shared" si="7"/>
        <v>30</v>
      </c>
      <c r="Q19" s="536">
        <f t="shared" si="7"/>
        <v>170</v>
      </c>
      <c r="R19" s="536">
        <f t="shared" si="7"/>
        <v>24</v>
      </c>
      <c r="S19" s="536">
        <f t="shared" si="7"/>
        <v>128</v>
      </c>
      <c r="T19" s="536">
        <f t="shared" si="7"/>
        <v>16</v>
      </c>
      <c r="U19" s="536">
        <f t="shared" si="7"/>
        <v>256</v>
      </c>
      <c r="V19" s="536">
        <f t="shared" si="7"/>
        <v>32</v>
      </c>
      <c r="W19" s="536">
        <f t="shared" si="7"/>
        <v>144</v>
      </c>
      <c r="X19" s="536">
        <f t="shared" si="7"/>
        <v>20</v>
      </c>
      <c r="Y19" s="350">
        <f t="shared" si="2"/>
        <v>400</v>
      </c>
      <c r="Z19" s="350"/>
    </row>
    <row r="20" spans="1:26" ht="31.5" hidden="1" customHeight="1" x14ac:dyDescent="0.25">
      <c r="A20" s="573" t="s">
        <v>117</v>
      </c>
      <c r="B20" s="573" t="s">
        <v>209</v>
      </c>
      <c r="C20" s="441" t="s">
        <v>29</v>
      </c>
      <c r="D20" s="476"/>
      <c r="E20" s="605"/>
      <c r="F20" s="282"/>
      <c r="G20" s="564">
        <f>H20+J20+O20+P20</f>
        <v>80</v>
      </c>
      <c r="H20" s="562">
        <f t="shared" si="4"/>
        <v>12</v>
      </c>
      <c r="I20" s="564">
        <v>30</v>
      </c>
      <c r="J20" s="562">
        <f t="shared" si="5"/>
        <v>68</v>
      </c>
      <c r="K20" s="564">
        <f>J20-L20</f>
        <v>38</v>
      </c>
      <c r="L20" s="564">
        <v>30</v>
      </c>
      <c r="M20" s="562"/>
      <c r="N20" s="562"/>
      <c r="O20" s="291"/>
      <c r="P20" s="291"/>
      <c r="Q20" s="577">
        <v>68</v>
      </c>
      <c r="R20" s="577">
        <v>12</v>
      </c>
      <c r="S20" s="476"/>
      <c r="T20" s="476"/>
      <c r="U20" s="605"/>
      <c r="V20" s="605"/>
      <c r="W20" s="282"/>
      <c r="X20" s="282"/>
      <c r="Y20" s="350">
        <f t="shared" si="2"/>
        <v>0</v>
      </c>
      <c r="Z20" s="350"/>
    </row>
    <row r="21" spans="1:26" ht="45" customHeight="1" x14ac:dyDescent="0.25">
      <c r="A21" s="573" t="s">
        <v>686</v>
      </c>
      <c r="B21" s="573" t="s">
        <v>514</v>
      </c>
      <c r="C21" s="441"/>
      <c r="D21" s="476"/>
      <c r="E21" s="605" t="s">
        <v>40</v>
      </c>
      <c r="F21" s="282"/>
      <c r="G21" s="564">
        <f t="shared" ref="G21:G31" si="8">H21+J21+O21+P21</f>
        <v>66</v>
      </c>
      <c r="H21" s="562">
        <v>12</v>
      </c>
      <c r="I21" s="564">
        <v>22</v>
      </c>
      <c r="J21" s="562">
        <f t="shared" si="5"/>
        <v>48</v>
      </c>
      <c r="K21" s="564">
        <f t="shared" ref="K21:K31" si="9">J21-L21</f>
        <v>26</v>
      </c>
      <c r="L21" s="564">
        <v>22</v>
      </c>
      <c r="M21" s="562"/>
      <c r="N21" s="562"/>
      <c r="O21" s="291"/>
      <c r="P21" s="291">
        <v>6</v>
      </c>
      <c r="Q21" s="577"/>
      <c r="R21" s="577"/>
      <c r="S21" s="476"/>
      <c r="T21" s="476"/>
      <c r="U21" s="599">
        <v>48</v>
      </c>
      <c r="V21" s="605">
        <v>6</v>
      </c>
      <c r="W21" s="282"/>
      <c r="X21" s="282"/>
      <c r="Y21" s="350">
        <f t="shared" si="2"/>
        <v>48</v>
      </c>
      <c r="Z21" s="479" t="s">
        <v>1084</v>
      </c>
    </row>
    <row r="22" spans="1:26" ht="46.5" customHeight="1" x14ac:dyDescent="0.25">
      <c r="A22" s="573" t="s">
        <v>687</v>
      </c>
      <c r="B22" s="573" t="s">
        <v>688</v>
      </c>
      <c r="C22" s="441"/>
      <c r="D22" s="476"/>
      <c r="E22" s="605" t="s">
        <v>40</v>
      </c>
      <c r="F22" s="282"/>
      <c r="G22" s="564">
        <f t="shared" si="8"/>
        <v>84</v>
      </c>
      <c r="H22" s="562">
        <v>14</v>
      </c>
      <c r="I22" s="564">
        <v>24</v>
      </c>
      <c r="J22" s="562">
        <f t="shared" si="5"/>
        <v>64</v>
      </c>
      <c r="K22" s="564">
        <f t="shared" si="9"/>
        <v>40</v>
      </c>
      <c r="L22" s="564">
        <v>24</v>
      </c>
      <c r="M22" s="562"/>
      <c r="N22" s="562"/>
      <c r="O22" s="291"/>
      <c r="P22" s="291">
        <v>6</v>
      </c>
      <c r="Q22" s="577"/>
      <c r="R22" s="577"/>
      <c r="S22" s="476"/>
      <c r="T22" s="476"/>
      <c r="U22" s="599">
        <v>64</v>
      </c>
      <c r="V22" s="605">
        <v>8</v>
      </c>
      <c r="W22" s="282"/>
      <c r="X22" s="282"/>
      <c r="Y22" s="350">
        <f t="shared" si="2"/>
        <v>64</v>
      </c>
      <c r="Z22" s="479" t="s">
        <v>1116</v>
      </c>
    </row>
    <row r="23" spans="1:26" ht="34.5" customHeight="1" x14ac:dyDescent="0.25">
      <c r="A23" s="573" t="s">
        <v>689</v>
      </c>
      <c r="B23" s="573" t="s">
        <v>516</v>
      </c>
      <c r="C23" s="441"/>
      <c r="D23" s="476"/>
      <c r="E23" s="605" t="s">
        <v>40</v>
      </c>
      <c r="F23" s="282"/>
      <c r="G23" s="564">
        <f t="shared" si="8"/>
        <v>66</v>
      </c>
      <c r="H23" s="562">
        <v>12</v>
      </c>
      <c r="I23" s="564">
        <v>18</v>
      </c>
      <c r="J23" s="562">
        <f t="shared" si="5"/>
        <v>48</v>
      </c>
      <c r="K23" s="564">
        <f t="shared" si="9"/>
        <v>30</v>
      </c>
      <c r="L23" s="564">
        <v>18</v>
      </c>
      <c r="M23" s="562"/>
      <c r="N23" s="562"/>
      <c r="O23" s="291"/>
      <c r="P23" s="291">
        <v>6</v>
      </c>
      <c r="Q23" s="577"/>
      <c r="R23" s="577"/>
      <c r="S23" s="476"/>
      <c r="T23" s="476"/>
      <c r="U23" s="599">
        <v>48</v>
      </c>
      <c r="V23" s="605">
        <v>6</v>
      </c>
      <c r="W23" s="282"/>
      <c r="X23" s="282"/>
      <c r="Y23" s="350">
        <f t="shared" si="2"/>
        <v>48</v>
      </c>
      <c r="Z23" s="479" t="s">
        <v>1123</v>
      </c>
    </row>
    <row r="24" spans="1:26" ht="42.75" hidden="1" customHeight="1" x14ac:dyDescent="0.25">
      <c r="A24" s="573" t="s">
        <v>15</v>
      </c>
      <c r="B24" s="573" t="s">
        <v>210</v>
      </c>
      <c r="C24" s="441"/>
      <c r="D24" s="476" t="s">
        <v>40</v>
      </c>
      <c r="E24" s="605"/>
      <c r="F24" s="282"/>
      <c r="G24" s="564">
        <f t="shared" si="8"/>
        <v>116</v>
      </c>
      <c r="H24" s="562">
        <f t="shared" si="4"/>
        <v>12</v>
      </c>
      <c r="I24" s="564">
        <v>74</v>
      </c>
      <c r="J24" s="562">
        <f t="shared" si="5"/>
        <v>98</v>
      </c>
      <c r="K24" s="564">
        <f t="shared" si="9"/>
        <v>24</v>
      </c>
      <c r="L24" s="564">
        <v>74</v>
      </c>
      <c r="M24" s="562"/>
      <c r="N24" s="562"/>
      <c r="O24" s="562"/>
      <c r="P24" s="562">
        <v>6</v>
      </c>
      <c r="Q24" s="577">
        <v>34</v>
      </c>
      <c r="R24" s="577">
        <v>4</v>
      </c>
      <c r="S24" s="476">
        <v>64</v>
      </c>
      <c r="T24" s="476">
        <v>8</v>
      </c>
      <c r="U24" s="605"/>
      <c r="V24" s="605"/>
      <c r="W24" s="282"/>
      <c r="X24" s="282"/>
      <c r="Y24" s="350">
        <f t="shared" si="2"/>
        <v>0</v>
      </c>
      <c r="Z24" s="350"/>
    </row>
    <row r="25" spans="1:26" ht="47.25" customHeight="1" x14ac:dyDescent="0.25">
      <c r="A25" s="576" t="s">
        <v>16</v>
      </c>
      <c r="B25" s="573" t="s">
        <v>211</v>
      </c>
      <c r="C25" s="441"/>
      <c r="D25" s="476"/>
      <c r="E25" s="605"/>
      <c r="F25" s="282" t="s">
        <v>29</v>
      </c>
      <c r="G25" s="564">
        <f t="shared" si="8"/>
        <v>64</v>
      </c>
      <c r="H25" s="562">
        <f t="shared" si="4"/>
        <v>8</v>
      </c>
      <c r="I25" s="564">
        <v>28</v>
      </c>
      <c r="J25" s="562">
        <f t="shared" si="5"/>
        <v>56</v>
      </c>
      <c r="K25" s="564">
        <f t="shared" si="9"/>
        <v>28</v>
      </c>
      <c r="L25" s="564">
        <v>28</v>
      </c>
      <c r="M25" s="562"/>
      <c r="N25" s="562"/>
      <c r="O25" s="562"/>
      <c r="P25" s="562"/>
      <c r="Q25" s="577"/>
      <c r="R25" s="577"/>
      <c r="S25" s="476"/>
      <c r="T25" s="476"/>
      <c r="U25" s="599">
        <v>32</v>
      </c>
      <c r="V25" s="605">
        <v>4</v>
      </c>
      <c r="W25" s="282">
        <v>24</v>
      </c>
      <c r="X25" s="282">
        <v>4</v>
      </c>
      <c r="Y25" s="350">
        <f t="shared" si="2"/>
        <v>56</v>
      </c>
      <c r="Z25" s="479" t="s">
        <v>1084</v>
      </c>
    </row>
    <row r="26" spans="1:26" ht="33" customHeight="1" x14ac:dyDescent="0.25">
      <c r="A26" s="576" t="s">
        <v>690</v>
      </c>
      <c r="B26" s="576" t="s">
        <v>517</v>
      </c>
      <c r="C26" s="448"/>
      <c r="D26" s="476"/>
      <c r="E26" s="605"/>
      <c r="F26" s="282" t="s">
        <v>29</v>
      </c>
      <c r="G26" s="564">
        <f t="shared" si="8"/>
        <v>64</v>
      </c>
      <c r="H26" s="562">
        <f t="shared" si="4"/>
        <v>8</v>
      </c>
      <c r="I26" s="571">
        <v>56</v>
      </c>
      <c r="J26" s="562">
        <f t="shared" si="5"/>
        <v>56</v>
      </c>
      <c r="K26" s="564">
        <f t="shared" si="9"/>
        <v>0</v>
      </c>
      <c r="L26" s="571">
        <v>56</v>
      </c>
      <c r="M26" s="538"/>
      <c r="N26" s="562"/>
      <c r="O26" s="562"/>
      <c r="P26" s="562"/>
      <c r="Q26" s="577"/>
      <c r="R26" s="577"/>
      <c r="S26" s="476"/>
      <c r="T26" s="476"/>
      <c r="U26" s="599">
        <v>32</v>
      </c>
      <c r="V26" s="605">
        <v>4</v>
      </c>
      <c r="W26" s="282">
        <v>24</v>
      </c>
      <c r="X26" s="282">
        <v>4</v>
      </c>
      <c r="Y26" s="350">
        <f t="shared" si="2"/>
        <v>56</v>
      </c>
      <c r="Z26" s="691" t="s">
        <v>1149</v>
      </c>
    </row>
    <row r="27" spans="1:26" ht="36" hidden="1" customHeight="1" x14ac:dyDescent="0.25">
      <c r="A27" s="576" t="s">
        <v>17</v>
      </c>
      <c r="B27" s="50" t="s">
        <v>212</v>
      </c>
      <c r="C27" s="448"/>
      <c r="D27" s="476" t="s">
        <v>29</v>
      </c>
      <c r="E27" s="605"/>
      <c r="F27" s="282"/>
      <c r="G27" s="564">
        <f t="shared" si="8"/>
        <v>74</v>
      </c>
      <c r="H27" s="562">
        <f t="shared" si="4"/>
        <v>8</v>
      </c>
      <c r="I27" s="571">
        <v>22</v>
      </c>
      <c r="J27" s="562">
        <f t="shared" si="5"/>
        <v>66</v>
      </c>
      <c r="K27" s="564">
        <f t="shared" si="9"/>
        <v>44</v>
      </c>
      <c r="L27" s="571">
        <v>22</v>
      </c>
      <c r="M27" s="538"/>
      <c r="N27" s="562"/>
      <c r="O27" s="562"/>
      <c r="P27" s="562"/>
      <c r="Q27" s="577">
        <v>34</v>
      </c>
      <c r="R27" s="577">
        <v>4</v>
      </c>
      <c r="S27" s="476">
        <v>32</v>
      </c>
      <c r="T27" s="476">
        <v>4</v>
      </c>
      <c r="U27" s="605"/>
      <c r="V27" s="605"/>
      <c r="W27" s="282"/>
      <c r="X27" s="282"/>
      <c r="Y27" s="350">
        <f t="shared" si="2"/>
        <v>0</v>
      </c>
      <c r="Z27" s="350"/>
    </row>
    <row r="28" spans="1:26" ht="37.5" customHeight="1" x14ac:dyDescent="0.25">
      <c r="A28" s="576" t="s">
        <v>691</v>
      </c>
      <c r="B28" s="50" t="s">
        <v>692</v>
      </c>
      <c r="C28" s="448"/>
      <c r="D28" s="476"/>
      <c r="E28" s="605"/>
      <c r="F28" s="282" t="s">
        <v>40</v>
      </c>
      <c r="G28" s="564">
        <f t="shared" si="8"/>
        <v>72</v>
      </c>
      <c r="H28" s="562">
        <v>10</v>
      </c>
      <c r="I28" s="571">
        <v>24</v>
      </c>
      <c r="J28" s="562">
        <f t="shared" si="5"/>
        <v>56</v>
      </c>
      <c r="K28" s="564">
        <f t="shared" si="9"/>
        <v>32</v>
      </c>
      <c r="L28" s="571">
        <v>24</v>
      </c>
      <c r="M28" s="538"/>
      <c r="N28" s="538"/>
      <c r="O28" s="538"/>
      <c r="P28" s="538">
        <v>6</v>
      </c>
      <c r="Q28" s="577"/>
      <c r="R28" s="577"/>
      <c r="S28" s="476"/>
      <c r="T28" s="476"/>
      <c r="U28" s="599">
        <v>32</v>
      </c>
      <c r="V28" s="605">
        <v>4</v>
      </c>
      <c r="W28" s="282">
        <v>24</v>
      </c>
      <c r="X28" s="282">
        <v>4</v>
      </c>
      <c r="Y28" s="350">
        <f t="shared" si="2"/>
        <v>56</v>
      </c>
      <c r="Z28" s="479" t="s">
        <v>1098</v>
      </c>
    </row>
    <row r="29" spans="1:26" ht="29.25" customHeight="1" x14ac:dyDescent="0.25">
      <c r="A29" s="576" t="s">
        <v>18</v>
      </c>
      <c r="B29" s="482" t="s">
        <v>693</v>
      </c>
      <c r="C29" s="610"/>
      <c r="D29" s="476"/>
      <c r="E29" s="605"/>
      <c r="F29" s="282" t="s">
        <v>29</v>
      </c>
      <c r="G29" s="564">
        <f t="shared" si="8"/>
        <v>40</v>
      </c>
      <c r="H29" s="562">
        <f t="shared" si="4"/>
        <v>4</v>
      </c>
      <c r="I29" s="571">
        <v>16</v>
      </c>
      <c r="J29" s="562">
        <f t="shared" si="5"/>
        <v>36</v>
      </c>
      <c r="K29" s="564">
        <f t="shared" si="9"/>
        <v>20</v>
      </c>
      <c r="L29" s="571">
        <v>16</v>
      </c>
      <c r="M29" s="538"/>
      <c r="N29" s="538"/>
      <c r="O29" s="611"/>
      <c r="P29" s="350"/>
      <c r="Q29" s="577"/>
      <c r="R29" s="577"/>
      <c r="S29" s="476"/>
      <c r="T29" s="476"/>
      <c r="U29" s="605"/>
      <c r="V29" s="605"/>
      <c r="W29" s="282">
        <v>36</v>
      </c>
      <c r="X29" s="282">
        <v>4</v>
      </c>
      <c r="Y29" s="350">
        <f t="shared" si="2"/>
        <v>36</v>
      </c>
      <c r="Z29" s="479" t="s">
        <v>1084</v>
      </c>
    </row>
    <row r="30" spans="1:26" ht="36.75" hidden="1" customHeight="1" x14ac:dyDescent="0.25">
      <c r="A30" s="576" t="s">
        <v>590</v>
      </c>
      <c r="B30" s="482" t="s">
        <v>591</v>
      </c>
      <c r="C30" s="483"/>
      <c r="D30" s="476" t="s">
        <v>29</v>
      </c>
      <c r="E30" s="605"/>
      <c r="F30" s="282"/>
      <c r="G30" s="564">
        <f t="shared" si="8"/>
        <v>74</v>
      </c>
      <c r="H30" s="562">
        <f t="shared" si="4"/>
        <v>8</v>
      </c>
      <c r="I30" s="571">
        <v>26</v>
      </c>
      <c r="J30" s="562">
        <f t="shared" si="5"/>
        <v>66</v>
      </c>
      <c r="K30" s="564">
        <f t="shared" si="9"/>
        <v>40</v>
      </c>
      <c r="L30" s="571">
        <v>26</v>
      </c>
      <c r="M30" s="538"/>
      <c r="N30" s="538"/>
      <c r="O30" s="538"/>
      <c r="P30" s="562"/>
      <c r="Q30" s="577">
        <v>34</v>
      </c>
      <c r="R30" s="577">
        <v>4</v>
      </c>
      <c r="S30" s="476">
        <v>32</v>
      </c>
      <c r="T30" s="476">
        <v>4</v>
      </c>
      <c r="U30" s="605"/>
      <c r="V30" s="605"/>
      <c r="W30" s="282"/>
      <c r="X30" s="282"/>
      <c r="Y30" s="350">
        <f t="shared" si="2"/>
        <v>0</v>
      </c>
      <c r="Z30" s="350"/>
    </row>
    <row r="31" spans="1:26" ht="36" customHeight="1" x14ac:dyDescent="0.25">
      <c r="A31" s="576" t="s">
        <v>694</v>
      </c>
      <c r="B31" s="482" t="s">
        <v>695</v>
      </c>
      <c r="C31" s="610"/>
      <c r="D31" s="476"/>
      <c r="E31" s="605"/>
      <c r="F31" s="282" t="s">
        <v>29</v>
      </c>
      <c r="G31" s="564">
        <f t="shared" si="8"/>
        <v>40</v>
      </c>
      <c r="H31" s="562">
        <f t="shared" si="4"/>
        <v>4</v>
      </c>
      <c r="I31" s="571">
        <v>18</v>
      </c>
      <c r="J31" s="562">
        <f t="shared" si="5"/>
        <v>36</v>
      </c>
      <c r="K31" s="564">
        <f t="shared" si="9"/>
        <v>18</v>
      </c>
      <c r="L31" s="571">
        <v>18</v>
      </c>
      <c r="M31" s="538"/>
      <c r="N31" s="538"/>
      <c r="O31" s="538"/>
      <c r="P31" s="562"/>
      <c r="Q31" s="577"/>
      <c r="R31" s="577"/>
      <c r="S31" s="476"/>
      <c r="T31" s="476"/>
      <c r="U31" s="605"/>
      <c r="V31" s="605"/>
      <c r="W31" s="282">
        <v>36</v>
      </c>
      <c r="X31" s="282">
        <v>4</v>
      </c>
      <c r="Y31" s="350">
        <f t="shared" si="2"/>
        <v>36</v>
      </c>
      <c r="Z31" s="691" t="s">
        <v>1099</v>
      </c>
    </row>
    <row r="32" spans="1:26" ht="33.75" hidden="1" customHeight="1" x14ac:dyDescent="0.25">
      <c r="A32" s="569" t="s">
        <v>26</v>
      </c>
      <c r="B32" s="484" t="s">
        <v>27</v>
      </c>
      <c r="C32" s="1469"/>
      <c r="D32" s="1470"/>
      <c r="E32" s="1470"/>
      <c r="F32" s="1471"/>
      <c r="G32" s="536">
        <f>G33+G40+G48</f>
        <v>1276</v>
      </c>
      <c r="H32" s="536">
        <f t="shared" ref="H32:X32" si="10">H33+H40+H48</f>
        <v>92</v>
      </c>
      <c r="I32" s="536">
        <f t="shared" si="10"/>
        <v>406</v>
      </c>
      <c r="J32" s="536">
        <f t="shared" si="10"/>
        <v>708</v>
      </c>
      <c r="K32" s="536">
        <f t="shared" si="10"/>
        <v>282</v>
      </c>
      <c r="L32" s="536">
        <f t="shared" si="10"/>
        <v>406</v>
      </c>
      <c r="M32" s="536">
        <f t="shared" si="10"/>
        <v>20</v>
      </c>
      <c r="N32" s="536">
        <f t="shared" si="10"/>
        <v>432</v>
      </c>
      <c r="O32" s="536">
        <f t="shared" si="10"/>
        <v>8</v>
      </c>
      <c r="P32" s="536">
        <f t="shared" si="10"/>
        <v>36</v>
      </c>
      <c r="Q32" s="536">
        <f t="shared" si="10"/>
        <v>204</v>
      </c>
      <c r="R32" s="536">
        <f t="shared" si="10"/>
        <v>24</v>
      </c>
      <c r="S32" s="536">
        <f t="shared" si="10"/>
        <v>256</v>
      </c>
      <c r="T32" s="536">
        <f t="shared" si="10"/>
        <v>32</v>
      </c>
      <c r="U32" s="536">
        <f t="shared" si="10"/>
        <v>128</v>
      </c>
      <c r="V32" s="536">
        <f t="shared" si="10"/>
        <v>16</v>
      </c>
      <c r="W32" s="536">
        <f t="shared" si="10"/>
        <v>120</v>
      </c>
      <c r="X32" s="536">
        <f t="shared" si="10"/>
        <v>12</v>
      </c>
      <c r="Y32" s="350">
        <f t="shared" si="2"/>
        <v>248</v>
      </c>
      <c r="Z32" s="278"/>
    </row>
    <row r="33" spans="1:26" ht="44.25" hidden="1" customHeight="1" x14ac:dyDescent="0.25">
      <c r="A33" s="414" t="s">
        <v>592</v>
      </c>
      <c r="B33" s="414" t="s">
        <v>520</v>
      </c>
      <c r="C33" s="1497" t="s">
        <v>593</v>
      </c>
      <c r="D33" s="1498"/>
      <c r="E33" s="1498"/>
      <c r="F33" s="1499"/>
      <c r="G33" s="536">
        <f>SUM(G34:G39)</f>
        <v>292</v>
      </c>
      <c r="H33" s="536">
        <f t="shared" ref="H33:P33" si="11">SUM(H34:H39)</f>
        <v>22</v>
      </c>
      <c r="I33" s="536">
        <f t="shared" si="11"/>
        <v>80</v>
      </c>
      <c r="J33" s="536">
        <f t="shared" si="11"/>
        <v>190</v>
      </c>
      <c r="K33" s="536">
        <f t="shared" si="11"/>
        <v>110</v>
      </c>
      <c r="L33" s="536">
        <f t="shared" si="11"/>
        <v>80</v>
      </c>
      <c r="M33" s="536">
        <f t="shared" si="11"/>
        <v>0</v>
      </c>
      <c r="N33" s="536">
        <f t="shared" si="11"/>
        <v>72</v>
      </c>
      <c r="O33" s="536">
        <f t="shared" si="11"/>
        <v>2</v>
      </c>
      <c r="P33" s="536">
        <f t="shared" si="11"/>
        <v>6</v>
      </c>
      <c r="Q33" s="536">
        <f t="shared" ref="Q33:X33" si="12">SUM(Q34:Q37)</f>
        <v>102</v>
      </c>
      <c r="R33" s="536">
        <f t="shared" si="12"/>
        <v>12</v>
      </c>
      <c r="S33" s="536">
        <f t="shared" si="12"/>
        <v>88</v>
      </c>
      <c r="T33" s="536">
        <f t="shared" si="12"/>
        <v>10</v>
      </c>
      <c r="U33" s="536">
        <f t="shared" si="12"/>
        <v>0</v>
      </c>
      <c r="V33" s="536">
        <f t="shared" si="12"/>
        <v>0</v>
      </c>
      <c r="W33" s="536">
        <f t="shared" si="12"/>
        <v>0</v>
      </c>
      <c r="X33" s="536">
        <f t="shared" si="12"/>
        <v>0</v>
      </c>
      <c r="Y33" s="350">
        <f t="shared" si="2"/>
        <v>0</v>
      </c>
      <c r="Z33" s="350"/>
    </row>
    <row r="34" spans="1:26" ht="43.5" hidden="1" customHeight="1" x14ac:dyDescent="0.25">
      <c r="A34" s="560" t="s">
        <v>155</v>
      </c>
      <c r="B34" s="55" t="s">
        <v>594</v>
      </c>
      <c r="C34" s="485"/>
      <c r="D34" s="476" t="s">
        <v>283</v>
      </c>
      <c r="E34" s="605"/>
      <c r="F34" s="282"/>
      <c r="G34" s="564">
        <f t="shared" ref="G34:G37" si="13">H34+J34+O34+P34</f>
        <v>64</v>
      </c>
      <c r="H34" s="562">
        <f t="shared" ref="H34:H50" si="14">R34+T34+V34+X34</f>
        <v>6</v>
      </c>
      <c r="I34" s="571">
        <v>20</v>
      </c>
      <c r="J34" s="562">
        <f t="shared" si="5"/>
        <v>58</v>
      </c>
      <c r="K34" s="564">
        <f t="shared" ref="K34:K37" si="15">J34-L34</f>
        <v>38</v>
      </c>
      <c r="L34" s="564">
        <v>20</v>
      </c>
      <c r="M34" s="562"/>
      <c r="N34" s="564"/>
      <c r="O34" s="564"/>
      <c r="P34" s="562"/>
      <c r="Q34" s="577">
        <v>34</v>
      </c>
      <c r="R34" s="577">
        <v>4</v>
      </c>
      <c r="S34" s="476">
        <v>24</v>
      </c>
      <c r="T34" s="476">
        <v>2</v>
      </c>
      <c r="U34" s="605"/>
      <c r="V34" s="605"/>
      <c r="W34" s="282"/>
      <c r="X34" s="282"/>
      <c r="Y34" s="350">
        <f t="shared" si="2"/>
        <v>0</v>
      </c>
      <c r="Z34" s="350"/>
    </row>
    <row r="35" spans="1:26" ht="30" hidden="1" customHeight="1" x14ac:dyDescent="0.25">
      <c r="A35" s="560" t="s">
        <v>156</v>
      </c>
      <c r="B35" s="55" t="s">
        <v>215</v>
      </c>
      <c r="C35" s="485" t="s">
        <v>29</v>
      </c>
      <c r="D35" s="476"/>
      <c r="E35" s="605"/>
      <c r="F35" s="282"/>
      <c r="G35" s="564">
        <f t="shared" si="13"/>
        <v>38</v>
      </c>
      <c r="H35" s="562">
        <f t="shared" si="14"/>
        <v>4</v>
      </c>
      <c r="I35" s="571">
        <v>10</v>
      </c>
      <c r="J35" s="562">
        <f t="shared" si="5"/>
        <v>34</v>
      </c>
      <c r="K35" s="564">
        <f t="shared" si="15"/>
        <v>24</v>
      </c>
      <c r="L35" s="564">
        <v>10</v>
      </c>
      <c r="M35" s="562"/>
      <c r="N35" s="564"/>
      <c r="O35" s="564"/>
      <c r="P35" s="562"/>
      <c r="Q35" s="577">
        <v>34</v>
      </c>
      <c r="R35" s="577">
        <v>4</v>
      </c>
      <c r="S35" s="476"/>
      <c r="T35" s="476"/>
      <c r="U35" s="605"/>
      <c r="V35" s="605"/>
      <c r="W35" s="282"/>
      <c r="X35" s="282"/>
      <c r="Y35" s="350">
        <f t="shared" si="2"/>
        <v>0</v>
      </c>
      <c r="Z35" s="350"/>
    </row>
    <row r="36" spans="1:26" ht="36" hidden="1" customHeight="1" x14ac:dyDescent="0.25">
      <c r="A36" s="560" t="s">
        <v>280</v>
      </c>
      <c r="B36" s="55" t="s">
        <v>521</v>
      </c>
      <c r="C36" s="485" t="s">
        <v>29</v>
      </c>
      <c r="D36" s="476"/>
      <c r="E36" s="605"/>
      <c r="F36" s="282"/>
      <c r="G36" s="564">
        <f t="shared" si="13"/>
        <v>38</v>
      </c>
      <c r="H36" s="562">
        <f t="shared" si="14"/>
        <v>4</v>
      </c>
      <c r="I36" s="571">
        <v>18</v>
      </c>
      <c r="J36" s="562">
        <f t="shared" si="5"/>
        <v>34</v>
      </c>
      <c r="K36" s="564">
        <f t="shared" si="15"/>
        <v>16</v>
      </c>
      <c r="L36" s="564">
        <v>18</v>
      </c>
      <c r="M36" s="562"/>
      <c r="N36" s="564"/>
      <c r="O36" s="564"/>
      <c r="P36" s="562"/>
      <c r="Q36" s="577">
        <v>34</v>
      </c>
      <c r="R36" s="577">
        <v>4</v>
      </c>
      <c r="S36" s="476"/>
      <c r="T36" s="476"/>
      <c r="U36" s="605"/>
      <c r="V36" s="605"/>
      <c r="W36" s="282"/>
      <c r="X36" s="282"/>
      <c r="Y36" s="350">
        <f t="shared" si="2"/>
        <v>0</v>
      </c>
      <c r="Z36" s="350"/>
    </row>
    <row r="37" spans="1:26" ht="45" hidden="1" customHeight="1" x14ac:dyDescent="0.25">
      <c r="A37" s="560" t="s">
        <v>367</v>
      </c>
      <c r="B37" s="55" t="s">
        <v>522</v>
      </c>
      <c r="C37" s="485"/>
      <c r="D37" s="476" t="s">
        <v>283</v>
      </c>
      <c r="E37" s="605"/>
      <c r="F37" s="282"/>
      <c r="G37" s="564">
        <f t="shared" si="13"/>
        <v>72</v>
      </c>
      <c r="H37" s="562">
        <f t="shared" si="14"/>
        <v>8</v>
      </c>
      <c r="I37" s="564">
        <v>32</v>
      </c>
      <c r="J37" s="562">
        <f t="shared" si="5"/>
        <v>64</v>
      </c>
      <c r="K37" s="564">
        <f t="shared" si="15"/>
        <v>32</v>
      </c>
      <c r="L37" s="564">
        <v>32</v>
      </c>
      <c r="M37" s="562"/>
      <c r="N37" s="564"/>
      <c r="O37" s="564"/>
      <c r="P37" s="562"/>
      <c r="Q37" s="577"/>
      <c r="R37" s="577"/>
      <c r="S37" s="476">
        <v>64</v>
      </c>
      <c r="T37" s="476">
        <v>8</v>
      </c>
      <c r="U37" s="605"/>
      <c r="V37" s="605"/>
      <c r="W37" s="282"/>
      <c r="X37" s="282"/>
      <c r="Y37" s="350">
        <f t="shared" si="2"/>
        <v>0</v>
      </c>
      <c r="Z37" s="350"/>
    </row>
    <row r="38" spans="1:26" ht="21.75" hidden="1" customHeight="1" x14ac:dyDescent="0.25">
      <c r="A38" s="55" t="s">
        <v>353</v>
      </c>
      <c r="B38" s="55" t="s">
        <v>43</v>
      </c>
      <c r="C38" s="485"/>
      <c r="D38" s="476" t="s">
        <v>29</v>
      </c>
      <c r="E38" s="605"/>
      <c r="F38" s="282"/>
      <c r="G38" s="564">
        <v>72</v>
      </c>
      <c r="H38" s="562"/>
      <c r="I38" s="564"/>
      <c r="J38" s="562"/>
      <c r="K38" s="564"/>
      <c r="L38" s="564"/>
      <c r="M38" s="562"/>
      <c r="N38" s="564">
        <v>72</v>
      </c>
      <c r="O38" s="564"/>
      <c r="P38" s="562"/>
      <c r="Q38" s="577"/>
      <c r="R38" s="577"/>
      <c r="S38" s="486">
        <v>72</v>
      </c>
      <c r="T38" s="476"/>
      <c r="U38" s="605"/>
      <c r="V38" s="605"/>
      <c r="W38" s="282"/>
      <c r="X38" s="282"/>
      <c r="Y38" s="350">
        <f t="shared" si="2"/>
        <v>0</v>
      </c>
      <c r="Z38" s="350"/>
    </row>
    <row r="39" spans="1:26" ht="24.75" hidden="1" customHeight="1" x14ac:dyDescent="0.25">
      <c r="A39" s="55" t="s">
        <v>282</v>
      </c>
      <c r="B39" s="55"/>
      <c r="C39" s="487"/>
      <c r="D39" s="476" t="s">
        <v>40</v>
      </c>
      <c r="E39" s="605"/>
      <c r="F39" s="282"/>
      <c r="G39" s="564">
        <f t="shared" ref="G39" si="16">H39+J39+O39+P39</f>
        <v>8</v>
      </c>
      <c r="H39" s="562">
        <f t="shared" si="14"/>
        <v>0</v>
      </c>
      <c r="I39" s="564"/>
      <c r="J39" s="562">
        <f t="shared" si="5"/>
        <v>0</v>
      </c>
      <c r="K39" s="564"/>
      <c r="L39" s="564"/>
      <c r="M39" s="562"/>
      <c r="N39" s="564"/>
      <c r="O39" s="564">
        <v>2</v>
      </c>
      <c r="P39" s="562">
        <v>6</v>
      </c>
      <c r="Q39" s="577"/>
      <c r="R39" s="577"/>
      <c r="S39" s="486"/>
      <c r="T39" s="476"/>
      <c r="U39" s="605"/>
      <c r="V39" s="605"/>
      <c r="W39" s="282"/>
      <c r="X39" s="282"/>
      <c r="Y39" s="350">
        <f t="shared" si="2"/>
        <v>0</v>
      </c>
      <c r="Z39" s="350"/>
    </row>
    <row r="40" spans="1:26" ht="24" customHeight="1" x14ac:dyDescent="0.25">
      <c r="A40" s="566" t="s">
        <v>595</v>
      </c>
      <c r="B40" s="566" t="s">
        <v>583</v>
      </c>
      <c r="C40" s="1472"/>
      <c r="D40" s="1473"/>
      <c r="E40" s="1473"/>
      <c r="F40" s="1474"/>
      <c r="G40" s="536">
        <f>SUM(G41:G47)</f>
        <v>612</v>
      </c>
      <c r="H40" s="536">
        <f t="shared" ref="H40:X40" si="17">SUM(H41:H44)</f>
        <v>50</v>
      </c>
      <c r="I40" s="536">
        <f t="shared" si="17"/>
        <v>204</v>
      </c>
      <c r="J40" s="536">
        <f t="shared" si="17"/>
        <v>354</v>
      </c>
      <c r="K40" s="536">
        <f t="shared" si="17"/>
        <v>130</v>
      </c>
      <c r="L40" s="536">
        <f t="shared" si="17"/>
        <v>204</v>
      </c>
      <c r="M40" s="536">
        <f t="shared" si="17"/>
        <v>20</v>
      </c>
      <c r="N40" s="536">
        <f>N45+N46</f>
        <v>180</v>
      </c>
      <c r="O40" s="536">
        <f>SUM(O41:O47)</f>
        <v>4</v>
      </c>
      <c r="P40" s="536">
        <f>SUM(P41:P47)</f>
        <v>24</v>
      </c>
      <c r="Q40" s="536">
        <f t="shared" si="17"/>
        <v>34</v>
      </c>
      <c r="R40" s="536">
        <f t="shared" si="17"/>
        <v>4</v>
      </c>
      <c r="S40" s="536">
        <f t="shared" si="17"/>
        <v>72</v>
      </c>
      <c r="T40" s="536">
        <f t="shared" si="17"/>
        <v>10</v>
      </c>
      <c r="U40" s="536">
        <f t="shared" si="17"/>
        <v>128</v>
      </c>
      <c r="V40" s="536">
        <f t="shared" si="17"/>
        <v>16</v>
      </c>
      <c r="W40" s="536">
        <f t="shared" si="17"/>
        <v>120</v>
      </c>
      <c r="X40" s="536">
        <f t="shared" si="17"/>
        <v>12</v>
      </c>
      <c r="Y40" s="350">
        <f t="shared" si="2"/>
        <v>248</v>
      </c>
      <c r="Z40" s="350"/>
    </row>
    <row r="41" spans="1:26" ht="58.5" customHeight="1" x14ac:dyDescent="0.25">
      <c r="A41" s="573" t="s">
        <v>696</v>
      </c>
      <c r="B41" s="573" t="s">
        <v>677</v>
      </c>
      <c r="C41" s="441"/>
      <c r="D41" s="476"/>
      <c r="E41" s="605"/>
      <c r="F41" s="282" t="s">
        <v>546</v>
      </c>
      <c r="G41" s="564">
        <f t="shared" ref="G41:G44" si="18">H41+J41+O41+P41</f>
        <v>126</v>
      </c>
      <c r="H41" s="562">
        <v>15</v>
      </c>
      <c r="I41" s="564">
        <v>50</v>
      </c>
      <c r="J41" s="562">
        <f t="shared" si="5"/>
        <v>108</v>
      </c>
      <c r="K41" s="564">
        <v>38</v>
      </c>
      <c r="L41" s="564">
        <v>50</v>
      </c>
      <c r="M41" s="562">
        <v>20</v>
      </c>
      <c r="N41" s="564"/>
      <c r="O41" s="564"/>
      <c r="P41" s="562">
        <v>3</v>
      </c>
      <c r="Q41" s="577"/>
      <c r="R41" s="577"/>
      <c r="S41" s="476"/>
      <c r="T41" s="476"/>
      <c r="U41" s="599">
        <v>48</v>
      </c>
      <c r="V41" s="605">
        <v>6</v>
      </c>
      <c r="W41" s="282">
        <v>60</v>
      </c>
      <c r="X41" s="282">
        <v>8</v>
      </c>
      <c r="Y41" s="350">
        <f t="shared" si="2"/>
        <v>108</v>
      </c>
      <c r="Z41" s="691" t="s">
        <v>1090</v>
      </c>
    </row>
    <row r="42" spans="1:26" ht="46.5" hidden="1" customHeight="1" x14ac:dyDescent="0.25">
      <c r="A42" s="573" t="s">
        <v>596</v>
      </c>
      <c r="B42" s="573" t="s">
        <v>584</v>
      </c>
      <c r="C42" s="441"/>
      <c r="D42" s="476" t="s">
        <v>40</v>
      </c>
      <c r="E42" s="605"/>
      <c r="F42" s="282"/>
      <c r="G42" s="564">
        <f t="shared" si="18"/>
        <v>130</v>
      </c>
      <c r="H42" s="562">
        <v>16</v>
      </c>
      <c r="I42" s="564">
        <v>50</v>
      </c>
      <c r="J42" s="562">
        <f t="shared" si="5"/>
        <v>106</v>
      </c>
      <c r="K42" s="564">
        <f t="shared" ref="K42:K44" si="19">J42-L42</f>
        <v>56</v>
      </c>
      <c r="L42" s="564">
        <v>50</v>
      </c>
      <c r="M42" s="562"/>
      <c r="N42" s="564"/>
      <c r="O42" s="564">
        <v>2</v>
      </c>
      <c r="P42" s="562">
        <v>6</v>
      </c>
      <c r="Q42" s="577">
        <v>34</v>
      </c>
      <c r="R42" s="577">
        <v>4</v>
      </c>
      <c r="S42" s="476">
        <v>72</v>
      </c>
      <c r="T42" s="476">
        <v>10</v>
      </c>
      <c r="U42" s="599"/>
      <c r="V42" s="605"/>
      <c r="W42" s="282"/>
      <c r="X42" s="282"/>
      <c r="Y42" s="350">
        <f t="shared" si="2"/>
        <v>0</v>
      </c>
      <c r="Z42" s="691"/>
    </row>
    <row r="43" spans="1:26" ht="32.25" customHeight="1" x14ac:dyDescent="0.25">
      <c r="A43" s="573" t="s">
        <v>697</v>
      </c>
      <c r="B43" s="573" t="s">
        <v>678</v>
      </c>
      <c r="C43" s="441"/>
      <c r="D43" s="476"/>
      <c r="E43" s="605"/>
      <c r="F43" s="282" t="s">
        <v>40</v>
      </c>
      <c r="G43" s="564">
        <f t="shared" si="18"/>
        <v>90</v>
      </c>
      <c r="H43" s="562">
        <v>12</v>
      </c>
      <c r="I43" s="564">
        <v>36</v>
      </c>
      <c r="J43" s="562">
        <f t="shared" si="5"/>
        <v>72</v>
      </c>
      <c r="K43" s="564">
        <f t="shared" si="19"/>
        <v>36</v>
      </c>
      <c r="L43" s="564">
        <v>36</v>
      </c>
      <c r="M43" s="562"/>
      <c r="N43" s="564"/>
      <c r="O43" s="564"/>
      <c r="P43" s="562">
        <v>6</v>
      </c>
      <c r="Q43" s="577"/>
      <c r="R43" s="577"/>
      <c r="S43" s="476"/>
      <c r="T43" s="476"/>
      <c r="U43" s="599">
        <v>48</v>
      </c>
      <c r="V43" s="605">
        <v>6</v>
      </c>
      <c r="W43" s="282">
        <v>24</v>
      </c>
      <c r="X43" s="282">
        <v>2</v>
      </c>
      <c r="Y43" s="350">
        <f t="shared" si="2"/>
        <v>72</v>
      </c>
      <c r="Z43" s="691" t="s">
        <v>1090</v>
      </c>
    </row>
    <row r="44" spans="1:26" ht="32.25" customHeight="1" x14ac:dyDescent="0.25">
      <c r="A44" s="573" t="s">
        <v>698</v>
      </c>
      <c r="B44" s="573" t="s">
        <v>699</v>
      </c>
      <c r="C44" s="441"/>
      <c r="D44" s="476"/>
      <c r="E44" s="605"/>
      <c r="F44" s="282" t="s">
        <v>546</v>
      </c>
      <c r="G44" s="564">
        <f t="shared" si="18"/>
        <v>78</v>
      </c>
      <c r="H44" s="562">
        <v>7</v>
      </c>
      <c r="I44" s="564">
        <v>68</v>
      </c>
      <c r="J44" s="562">
        <f t="shared" si="5"/>
        <v>68</v>
      </c>
      <c r="K44" s="564">
        <f t="shared" si="19"/>
        <v>0</v>
      </c>
      <c r="L44" s="564">
        <v>68</v>
      </c>
      <c r="M44" s="562"/>
      <c r="N44" s="564"/>
      <c r="O44" s="564"/>
      <c r="P44" s="562">
        <v>3</v>
      </c>
      <c r="Q44" s="577"/>
      <c r="R44" s="577"/>
      <c r="S44" s="476"/>
      <c r="T44" s="476"/>
      <c r="U44" s="599">
        <v>32</v>
      </c>
      <c r="V44" s="605">
        <v>4</v>
      </c>
      <c r="W44" s="282">
        <v>36</v>
      </c>
      <c r="X44" s="282">
        <v>2</v>
      </c>
      <c r="Y44" s="350">
        <f t="shared" si="2"/>
        <v>68</v>
      </c>
      <c r="Z44" s="479" t="s">
        <v>1082</v>
      </c>
    </row>
    <row r="45" spans="1:26" x14ac:dyDescent="0.25">
      <c r="A45" s="573" t="s">
        <v>700</v>
      </c>
      <c r="B45" s="573" t="s">
        <v>43</v>
      </c>
      <c r="C45" s="441"/>
      <c r="D45" s="476"/>
      <c r="E45" s="605"/>
      <c r="F45" s="282" t="s">
        <v>29</v>
      </c>
      <c r="G45" s="564">
        <v>72</v>
      </c>
      <c r="H45" s="562"/>
      <c r="I45" s="564"/>
      <c r="J45" s="562"/>
      <c r="K45" s="564"/>
      <c r="L45" s="564"/>
      <c r="M45" s="562"/>
      <c r="N45" s="564">
        <v>72</v>
      </c>
      <c r="O45" s="564"/>
      <c r="P45" s="562"/>
      <c r="Q45" s="577"/>
      <c r="R45" s="577"/>
      <c r="S45" s="486"/>
      <c r="T45" s="476"/>
      <c r="U45" s="612"/>
      <c r="V45" s="605"/>
      <c r="W45" s="600">
        <v>72</v>
      </c>
      <c r="X45" s="282"/>
      <c r="Y45" s="350">
        <f t="shared" si="2"/>
        <v>72</v>
      </c>
      <c r="Z45" s="691" t="s">
        <v>1091</v>
      </c>
    </row>
    <row r="46" spans="1:26" x14ac:dyDescent="0.25">
      <c r="A46" s="573" t="s">
        <v>220</v>
      </c>
      <c r="B46" s="573" t="s">
        <v>73</v>
      </c>
      <c r="C46" s="441"/>
      <c r="D46" s="476"/>
      <c r="E46" s="605"/>
      <c r="F46" s="282" t="s">
        <v>29</v>
      </c>
      <c r="G46" s="564">
        <v>108</v>
      </c>
      <c r="H46" s="562"/>
      <c r="I46" s="564"/>
      <c r="J46" s="562"/>
      <c r="K46" s="564"/>
      <c r="L46" s="564"/>
      <c r="M46" s="562"/>
      <c r="N46" s="564">
        <v>108</v>
      </c>
      <c r="O46" s="564"/>
      <c r="P46" s="562"/>
      <c r="Q46" s="577"/>
      <c r="R46" s="577"/>
      <c r="S46" s="476"/>
      <c r="T46" s="476"/>
      <c r="U46" s="612"/>
      <c r="V46" s="605"/>
      <c r="W46" s="600">
        <v>108</v>
      </c>
      <c r="X46" s="282"/>
      <c r="Y46" s="350">
        <f t="shared" si="2"/>
        <v>108</v>
      </c>
      <c r="Z46" s="691" t="s">
        <v>1090</v>
      </c>
    </row>
    <row r="47" spans="1:26" x14ac:dyDescent="0.25">
      <c r="A47" s="613" t="s">
        <v>263</v>
      </c>
      <c r="B47" s="573"/>
      <c r="C47" s="441"/>
      <c r="D47" s="476"/>
      <c r="E47" s="605"/>
      <c r="F47" s="282" t="s">
        <v>40</v>
      </c>
      <c r="G47" s="564">
        <f>O47+P47</f>
        <v>8</v>
      </c>
      <c r="H47" s="562"/>
      <c r="I47" s="564"/>
      <c r="J47" s="562"/>
      <c r="K47" s="564"/>
      <c r="L47" s="564"/>
      <c r="M47" s="562"/>
      <c r="N47" s="564"/>
      <c r="O47" s="564">
        <v>2</v>
      </c>
      <c r="P47" s="562">
        <v>6</v>
      </c>
      <c r="Q47" s="577"/>
      <c r="R47" s="577"/>
      <c r="S47" s="476"/>
      <c r="T47" s="476"/>
      <c r="U47" s="612"/>
      <c r="V47" s="605"/>
      <c r="W47" s="282"/>
      <c r="X47" s="282"/>
      <c r="Y47" s="350">
        <f t="shared" si="2"/>
        <v>0</v>
      </c>
      <c r="Z47" s="691" t="s">
        <v>1092</v>
      </c>
    </row>
    <row r="48" spans="1:26" ht="26.4" hidden="1" x14ac:dyDescent="0.25">
      <c r="A48" s="488" t="s">
        <v>33</v>
      </c>
      <c r="B48" s="566" t="s">
        <v>597</v>
      </c>
      <c r="C48" s="1472"/>
      <c r="D48" s="1473"/>
      <c r="E48" s="1473"/>
      <c r="F48" s="1474"/>
      <c r="G48" s="536">
        <f>SUM(G49:G53)</f>
        <v>372</v>
      </c>
      <c r="H48" s="536">
        <f t="shared" ref="H48:P48" si="20">SUM(H49:H53)</f>
        <v>20</v>
      </c>
      <c r="I48" s="536">
        <f t="shared" si="20"/>
        <v>122</v>
      </c>
      <c r="J48" s="536">
        <f t="shared" si="20"/>
        <v>164</v>
      </c>
      <c r="K48" s="536">
        <f t="shared" si="20"/>
        <v>42</v>
      </c>
      <c r="L48" s="536">
        <f t="shared" si="20"/>
        <v>122</v>
      </c>
      <c r="M48" s="536">
        <f t="shared" si="20"/>
        <v>0</v>
      </c>
      <c r="N48" s="536">
        <f t="shared" si="20"/>
        <v>180</v>
      </c>
      <c r="O48" s="536">
        <f t="shared" si="20"/>
        <v>2</v>
      </c>
      <c r="P48" s="536">
        <f t="shared" si="20"/>
        <v>6</v>
      </c>
      <c r="Q48" s="536">
        <f t="shared" ref="Q48:X48" si="21">SUM(Q49:Q50)</f>
        <v>68</v>
      </c>
      <c r="R48" s="536">
        <f t="shared" si="21"/>
        <v>8</v>
      </c>
      <c r="S48" s="536">
        <f t="shared" si="21"/>
        <v>96</v>
      </c>
      <c r="T48" s="536">
        <f t="shared" si="21"/>
        <v>12</v>
      </c>
      <c r="U48" s="536">
        <f t="shared" si="21"/>
        <v>0</v>
      </c>
      <c r="V48" s="536">
        <f t="shared" si="21"/>
        <v>0</v>
      </c>
      <c r="W48" s="536">
        <f t="shared" si="21"/>
        <v>0</v>
      </c>
      <c r="X48" s="536">
        <f t="shared" si="21"/>
        <v>0</v>
      </c>
      <c r="Y48" s="350">
        <f t="shared" si="2"/>
        <v>0</v>
      </c>
      <c r="Z48" s="350"/>
    </row>
    <row r="49" spans="1:27" ht="39.6" hidden="1" x14ac:dyDescent="0.25">
      <c r="A49" s="573" t="s">
        <v>221</v>
      </c>
      <c r="B49" s="573" t="s">
        <v>598</v>
      </c>
      <c r="C49" s="441"/>
      <c r="D49" s="1503" t="s">
        <v>29</v>
      </c>
      <c r="E49" s="605"/>
      <c r="F49" s="282"/>
      <c r="G49" s="564">
        <f t="shared" ref="G49:G50" si="22">H49+J49+O49+P49</f>
        <v>108</v>
      </c>
      <c r="H49" s="562">
        <f t="shared" si="14"/>
        <v>10</v>
      </c>
      <c r="I49" s="573">
        <v>56</v>
      </c>
      <c r="J49" s="562">
        <f t="shared" ref="J49:J50" si="23">Q49+S49+U49+W49</f>
        <v>98</v>
      </c>
      <c r="K49" s="572">
        <v>42</v>
      </c>
      <c r="L49" s="572">
        <v>56</v>
      </c>
      <c r="M49" s="562"/>
      <c r="N49" s="573"/>
      <c r="O49" s="573"/>
      <c r="P49" s="562"/>
      <c r="Q49" s="577">
        <v>34</v>
      </c>
      <c r="R49" s="577">
        <v>4</v>
      </c>
      <c r="S49" s="476">
        <v>64</v>
      </c>
      <c r="T49" s="476">
        <v>6</v>
      </c>
      <c r="U49" s="605"/>
      <c r="V49" s="605"/>
      <c r="W49" s="282"/>
      <c r="X49" s="282"/>
      <c r="Y49" s="350">
        <f t="shared" si="2"/>
        <v>0</v>
      </c>
      <c r="Z49" s="350"/>
    </row>
    <row r="50" spans="1:27" ht="26.4" hidden="1" x14ac:dyDescent="0.25">
      <c r="A50" s="573" t="s">
        <v>223</v>
      </c>
      <c r="B50" s="573" t="s">
        <v>599</v>
      </c>
      <c r="C50" s="441"/>
      <c r="D50" s="1504"/>
      <c r="E50" s="605"/>
      <c r="F50" s="282"/>
      <c r="G50" s="564">
        <f t="shared" si="22"/>
        <v>76</v>
      </c>
      <c r="H50" s="562">
        <f t="shared" si="14"/>
        <v>10</v>
      </c>
      <c r="I50" s="573">
        <v>66</v>
      </c>
      <c r="J50" s="562">
        <f t="shared" si="23"/>
        <v>66</v>
      </c>
      <c r="K50" s="573">
        <v>0</v>
      </c>
      <c r="L50" s="573">
        <v>66</v>
      </c>
      <c r="M50" s="562"/>
      <c r="N50" s="573"/>
      <c r="O50" s="573"/>
      <c r="P50" s="562"/>
      <c r="Q50" s="577">
        <v>34</v>
      </c>
      <c r="R50" s="577">
        <v>4</v>
      </c>
      <c r="S50" s="476">
        <v>32</v>
      </c>
      <c r="T50" s="476">
        <v>6</v>
      </c>
      <c r="U50" s="605"/>
      <c r="V50" s="605"/>
      <c r="W50" s="282"/>
      <c r="X50" s="282"/>
      <c r="Y50" s="350">
        <f t="shared" si="2"/>
        <v>0</v>
      </c>
      <c r="Z50" s="350"/>
    </row>
    <row r="51" spans="1:27" hidden="1" x14ac:dyDescent="0.25">
      <c r="A51" s="573" t="s">
        <v>225</v>
      </c>
      <c r="B51" s="573" t="s">
        <v>43</v>
      </c>
      <c r="C51" s="441"/>
      <c r="D51" s="1503" t="s">
        <v>29</v>
      </c>
      <c r="E51" s="605"/>
      <c r="F51" s="282"/>
      <c r="G51" s="564">
        <v>72</v>
      </c>
      <c r="H51" s="562"/>
      <c r="I51" s="474"/>
      <c r="J51" s="474"/>
      <c r="K51" s="573"/>
      <c r="L51" s="573"/>
      <c r="M51" s="562"/>
      <c r="N51" s="573">
        <v>72</v>
      </c>
      <c r="O51" s="573"/>
      <c r="P51" s="562"/>
      <c r="Q51" s="577"/>
      <c r="R51" s="577"/>
      <c r="S51" s="486">
        <v>72</v>
      </c>
      <c r="T51" s="476"/>
      <c r="U51" s="605"/>
      <c r="V51" s="605"/>
      <c r="W51" s="600"/>
      <c r="X51" s="282"/>
      <c r="Y51" s="350">
        <f t="shared" si="2"/>
        <v>0</v>
      </c>
      <c r="Z51" s="350"/>
    </row>
    <row r="52" spans="1:27" hidden="1" x14ac:dyDescent="0.25">
      <c r="A52" s="572" t="s">
        <v>540</v>
      </c>
      <c r="B52" s="572" t="s">
        <v>73</v>
      </c>
      <c r="C52" s="449"/>
      <c r="D52" s="1504"/>
      <c r="E52" s="605"/>
      <c r="F52" s="282"/>
      <c r="G52" s="564">
        <v>108</v>
      </c>
      <c r="H52" s="562"/>
      <c r="I52" s="474"/>
      <c r="J52" s="474"/>
      <c r="K52" s="573"/>
      <c r="L52" s="573"/>
      <c r="M52" s="562"/>
      <c r="N52" s="573">
        <v>108</v>
      </c>
      <c r="O52" s="573"/>
      <c r="P52" s="562"/>
      <c r="Q52" s="577"/>
      <c r="R52" s="577"/>
      <c r="S52" s="486">
        <v>108</v>
      </c>
      <c r="T52" s="476"/>
      <c r="U52" s="605"/>
      <c r="V52" s="605"/>
      <c r="W52" s="600"/>
      <c r="X52" s="282"/>
      <c r="Y52" s="350">
        <f t="shared" si="2"/>
        <v>0</v>
      </c>
      <c r="Z52" s="350"/>
    </row>
    <row r="53" spans="1:27" hidden="1" x14ac:dyDescent="0.25">
      <c r="A53" s="573" t="s">
        <v>226</v>
      </c>
      <c r="B53" s="573" t="s">
        <v>216</v>
      </c>
      <c r="C53" s="441"/>
      <c r="D53" s="476" t="s">
        <v>40</v>
      </c>
      <c r="E53" s="605"/>
      <c r="F53" s="282"/>
      <c r="G53" s="564">
        <f>O53+P53</f>
        <v>8</v>
      </c>
      <c r="H53" s="562"/>
      <c r="I53" s="573"/>
      <c r="J53" s="562"/>
      <c r="K53" s="573"/>
      <c r="L53" s="573"/>
      <c r="M53" s="562"/>
      <c r="N53" s="573"/>
      <c r="O53" s="573">
        <v>2</v>
      </c>
      <c r="P53" s="562">
        <v>6</v>
      </c>
      <c r="Q53" s="577"/>
      <c r="R53" s="577"/>
      <c r="S53" s="476"/>
      <c r="T53" s="476"/>
      <c r="U53" s="605"/>
      <c r="V53" s="605"/>
      <c r="W53" s="282"/>
      <c r="X53" s="282"/>
      <c r="Y53" s="350">
        <f t="shared" si="2"/>
        <v>0</v>
      </c>
      <c r="Z53" s="350"/>
    </row>
    <row r="54" spans="1:27" x14ac:dyDescent="0.25">
      <c r="A54" s="573" t="s">
        <v>259</v>
      </c>
      <c r="B54" s="573" t="s">
        <v>600</v>
      </c>
      <c r="C54" s="441"/>
      <c r="D54" s="476"/>
      <c r="E54" s="605"/>
      <c r="F54" s="282"/>
      <c r="G54" s="564">
        <f>W54</f>
        <v>216</v>
      </c>
      <c r="H54" s="562"/>
      <c r="I54" s="573"/>
      <c r="J54" s="562"/>
      <c r="K54" s="573"/>
      <c r="L54" s="573"/>
      <c r="M54" s="562"/>
      <c r="N54" s="573"/>
      <c r="O54" s="573"/>
      <c r="P54" s="562"/>
      <c r="Q54" s="577"/>
      <c r="R54" s="577"/>
      <c r="S54" s="476"/>
      <c r="T54" s="476"/>
      <c r="U54" s="605"/>
      <c r="V54" s="605"/>
      <c r="W54" s="282">
        <v>216</v>
      </c>
      <c r="X54" s="282"/>
      <c r="Y54" s="350"/>
      <c r="Z54" s="350"/>
    </row>
    <row r="55" spans="1:27" ht="23.25" customHeight="1" x14ac:dyDescent="0.25">
      <c r="A55" s="350"/>
      <c r="B55" s="614" t="s">
        <v>601</v>
      </c>
      <c r="C55" s="350"/>
      <c r="D55" s="350"/>
      <c r="E55" s="350"/>
      <c r="F55" s="350"/>
      <c r="G55" s="564"/>
      <c r="H55" s="350"/>
      <c r="I55" s="350"/>
      <c r="J55" s="350"/>
      <c r="K55" s="350"/>
      <c r="L55" s="350"/>
      <c r="M55" s="350"/>
      <c r="N55" s="350"/>
      <c r="O55" s="350"/>
      <c r="P55" s="350"/>
      <c r="Q55" s="350">
        <f>Q9+Q19+Q32</f>
        <v>544</v>
      </c>
      <c r="R55" s="350">
        <f t="shared" ref="R55:X55" si="24">R9+R19+R32</f>
        <v>68</v>
      </c>
      <c r="S55" s="350">
        <f t="shared" si="24"/>
        <v>512</v>
      </c>
      <c r="T55" s="350">
        <f t="shared" si="24"/>
        <v>64</v>
      </c>
      <c r="U55" s="350">
        <f t="shared" si="24"/>
        <v>512</v>
      </c>
      <c r="V55" s="350">
        <f t="shared" si="24"/>
        <v>64</v>
      </c>
      <c r="W55" s="350">
        <f t="shared" si="24"/>
        <v>384</v>
      </c>
      <c r="X55" s="350">
        <f t="shared" si="24"/>
        <v>48</v>
      </c>
      <c r="Y55" s="350"/>
      <c r="Z55" s="350"/>
    </row>
    <row r="56" spans="1:27" x14ac:dyDescent="0.25">
      <c r="A56" s="350"/>
      <c r="B56" s="566" t="s">
        <v>701</v>
      </c>
      <c r="C56" s="350"/>
      <c r="D56" s="350"/>
      <c r="E56" s="350"/>
      <c r="F56" s="350"/>
      <c r="G56" s="350">
        <f>G32+G19+G9+G54</f>
        <v>2952</v>
      </c>
      <c r="H56" s="350">
        <f t="shared" ref="H56:X56" si="25">H32+H19+H9</f>
        <v>272</v>
      </c>
      <c r="I56" s="350">
        <f t="shared" si="25"/>
        <v>1104</v>
      </c>
      <c r="J56" s="350">
        <f t="shared" si="25"/>
        <v>1952</v>
      </c>
      <c r="K56" s="350">
        <f t="shared" si="25"/>
        <v>814</v>
      </c>
      <c r="L56" s="350">
        <f t="shared" si="25"/>
        <v>1118</v>
      </c>
      <c r="M56" s="350">
        <f t="shared" si="25"/>
        <v>20</v>
      </c>
      <c r="N56" s="350">
        <f t="shared" si="25"/>
        <v>432</v>
      </c>
      <c r="O56" s="350">
        <f t="shared" si="25"/>
        <v>8</v>
      </c>
      <c r="P56" s="350">
        <f t="shared" si="25"/>
        <v>72</v>
      </c>
      <c r="Q56" s="350">
        <f t="shared" si="25"/>
        <v>544</v>
      </c>
      <c r="R56" s="350">
        <f t="shared" si="25"/>
        <v>68</v>
      </c>
      <c r="S56" s="350">
        <f t="shared" si="25"/>
        <v>512</v>
      </c>
      <c r="T56" s="350">
        <f t="shared" si="25"/>
        <v>64</v>
      </c>
      <c r="U56" s="350">
        <f t="shared" si="25"/>
        <v>512</v>
      </c>
      <c r="V56" s="350">
        <f t="shared" si="25"/>
        <v>64</v>
      </c>
      <c r="W56" s="350">
        <f t="shared" si="25"/>
        <v>384</v>
      </c>
      <c r="X56" s="350">
        <f t="shared" si="25"/>
        <v>48</v>
      </c>
      <c r="Y56" s="350"/>
      <c r="Z56" s="350"/>
    </row>
    <row r="58" spans="1:27" s="565" customFormat="1" ht="16.5" customHeight="1" x14ac:dyDescent="0.3">
      <c r="A58" s="1406" t="s">
        <v>702</v>
      </c>
      <c r="B58" s="1406"/>
      <c r="C58" s="1406"/>
      <c r="D58" s="1406"/>
      <c r="E58" s="1406"/>
      <c r="F58" s="1406"/>
      <c r="G58" s="1386" t="s">
        <v>660</v>
      </c>
      <c r="H58" s="1386"/>
      <c r="I58" s="1386"/>
      <c r="J58" s="1386"/>
      <c r="K58" s="1386"/>
      <c r="L58" s="1386"/>
      <c r="M58" s="1386"/>
      <c r="N58" s="1386"/>
      <c r="O58" s="1386"/>
      <c r="P58" s="1386"/>
      <c r="Q58" s="562">
        <v>15</v>
      </c>
      <c r="R58" s="562"/>
      <c r="S58" s="562">
        <v>11</v>
      </c>
      <c r="T58" s="562"/>
      <c r="U58" s="562">
        <v>13</v>
      </c>
      <c r="V58" s="562"/>
      <c r="W58" s="562">
        <v>10</v>
      </c>
      <c r="X58" s="562"/>
    </row>
    <row r="59" spans="1:27" s="565" customFormat="1" ht="18" customHeight="1" x14ac:dyDescent="0.3">
      <c r="A59" s="1406"/>
      <c r="B59" s="1406"/>
      <c r="C59" s="1406"/>
      <c r="D59" s="1406"/>
      <c r="E59" s="1406"/>
      <c r="F59" s="1406"/>
      <c r="G59" s="1339" t="s">
        <v>661</v>
      </c>
      <c r="H59" s="1339"/>
      <c r="I59" s="1339"/>
      <c r="J59" s="1339"/>
      <c r="K59" s="1339"/>
      <c r="L59" s="1339"/>
      <c r="M59" s="1339"/>
      <c r="N59" s="1339"/>
      <c r="O59" s="1339"/>
      <c r="P59" s="1339"/>
      <c r="Q59" s="562">
        <v>0</v>
      </c>
      <c r="R59" s="562"/>
      <c r="S59" s="562">
        <v>144</v>
      </c>
      <c r="T59" s="562"/>
      <c r="U59" s="562">
        <v>0</v>
      </c>
      <c r="V59" s="562"/>
      <c r="W59" s="562">
        <v>72</v>
      </c>
      <c r="X59" s="562"/>
    </row>
    <row r="60" spans="1:27" s="565" customFormat="1" ht="16.5" customHeight="1" x14ac:dyDescent="0.3">
      <c r="A60" s="1406"/>
      <c r="B60" s="1406"/>
      <c r="C60" s="1406"/>
      <c r="D60" s="1406"/>
      <c r="E60" s="1406"/>
      <c r="F60" s="1406"/>
      <c r="G60" s="1339" t="s">
        <v>703</v>
      </c>
      <c r="H60" s="1339"/>
      <c r="I60" s="1339"/>
      <c r="J60" s="1339"/>
      <c r="K60" s="1339"/>
      <c r="L60" s="1339"/>
      <c r="M60" s="1339"/>
      <c r="N60" s="1339"/>
      <c r="O60" s="1339"/>
      <c r="P60" s="1339"/>
      <c r="Q60" s="562">
        <v>0</v>
      </c>
      <c r="R60" s="562"/>
      <c r="S60" s="562">
        <v>108</v>
      </c>
      <c r="T60" s="562"/>
      <c r="U60" s="562">
        <v>0</v>
      </c>
      <c r="V60" s="562"/>
      <c r="W60" s="567">
        <v>108</v>
      </c>
      <c r="X60" s="562"/>
      <c r="AA60" s="558"/>
    </row>
    <row r="61" spans="1:27" s="565" customFormat="1" ht="17.25" customHeight="1" x14ac:dyDescent="0.3">
      <c r="A61" s="1406"/>
      <c r="B61" s="1406"/>
      <c r="C61" s="1406"/>
      <c r="D61" s="1406"/>
      <c r="E61" s="1406"/>
      <c r="F61" s="1406"/>
      <c r="G61" s="1339" t="s">
        <v>664</v>
      </c>
      <c r="H61" s="1339"/>
      <c r="I61" s="1339"/>
      <c r="J61" s="1339"/>
      <c r="K61" s="1339"/>
      <c r="L61" s="1339"/>
      <c r="M61" s="1339"/>
      <c r="N61" s="1339"/>
      <c r="O61" s="1339"/>
      <c r="P61" s="1339"/>
      <c r="Q61" s="562">
        <v>0</v>
      </c>
      <c r="R61" s="562"/>
      <c r="S61" s="562">
        <v>5</v>
      </c>
      <c r="T61" s="562"/>
      <c r="U61" s="562">
        <v>3</v>
      </c>
      <c r="V61" s="562"/>
      <c r="W61" s="562">
        <v>4</v>
      </c>
      <c r="X61" s="562"/>
    </row>
    <row r="62" spans="1:27" s="565" customFormat="1" ht="15" customHeight="1" x14ac:dyDescent="0.3">
      <c r="A62" s="1406"/>
      <c r="B62" s="1406"/>
      <c r="C62" s="1406"/>
      <c r="D62" s="1406"/>
      <c r="E62" s="1406"/>
      <c r="F62" s="1406"/>
      <c r="G62" s="1339" t="s">
        <v>665</v>
      </c>
      <c r="H62" s="1339"/>
      <c r="I62" s="1339"/>
      <c r="J62" s="1339"/>
      <c r="K62" s="1339"/>
      <c r="L62" s="1339"/>
      <c r="M62" s="1339"/>
      <c r="N62" s="1339"/>
      <c r="O62" s="1339"/>
      <c r="P62" s="1339"/>
      <c r="Q62" s="562">
        <v>3</v>
      </c>
      <c r="R62" s="562"/>
      <c r="S62" s="562">
        <v>7</v>
      </c>
      <c r="T62" s="562"/>
      <c r="U62" s="562">
        <v>1</v>
      </c>
      <c r="V62" s="562"/>
      <c r="W62" s="562">
        <v>9</v>
      </c>
      <c r="X62" s="562"/>
    </row>
    <row r="63" spans="1:27" s="565" customFormat="1" ht="29.25" customHeight="1" x14ac:dyDescent="0.3">
      <c r="B63" s="1496" t="s">
        <v>666</v>
      </c>
      <c r="C63" s="1496"/>
      <c r="D63" s="1496"/>
      <c r="E63" s="1496"/>
      <c r="F63" s="1496"/>
      <c r="G63" s="1496"/>
      <c r="H63" s="1496"/>
      <c r="I63" s="1496"/>
      <c r="J63" s="1496"/>
      <c r="K63" s="1496"/>
      <c r="L63" s="1496"/>
      <c r="M63" s="1496"/>
      <c r="N63" s="1496"/>
      <c r="O63" s="1496"/>
      <c r="P63" s="1496"/>
      <c r="Q63" s="1496"/>
      <c r="R63" s="1496"/>
      <c r="S63" s="1496"/>
      <c r="T63" s="1496"/>
      <c r="U63" s="1496"/>
      <c r="V63" s="1496"/>
      <c r="W63" s="1496"/>
      <c r="X63" s="1496"/>
    </row>
    <row r="64" spans="1:27" s="565" customFormat="1" ht="18.75" customHeight="1" x14ac:dyDescent="0.3">
      <c r="B64" s="1493" t="s">
        <v>667</v>
      </c>
      <c r="C64" s="1493"/>
      <c r="D64" s="1493"/>
      <c r="E64" s="1493"/>
      <c r="F64" s="1493"/>
      <c r="G64" s="1493"/>
      <c r="H64" s="1493"/>
      <c r="I64" s="1493"/>
      <c r="J64" s="1493"/>
      <c r="K64" s="1493"/>
      <c r="L64" s="1493"/>
      <c r="M64" s="1493"/>
      <c r="N64" s="1493"/>
      <c r="O64" s="1493"/>
      <c r="P64" s="1493"/>
      <c r="Q64" s="1493"/>
      <c r="R64" s="1493"/>
      <c r="S64" s="1493"/>
      <c r="T64" s="1493"/>
      <c r="U64" s="1493"/>
      <c r="V64" s="1493"/>
      <c r="W64" s="1493"/>
      <c r="X64" s="1493"/>
    </row>
  </sheetData>
  <mergeCells count="56">
    <mergeCell ref="C40:F40"/>
    <mergeCell ref="A1:A7"/>
    <mergeCell ref="C9:F9"/>
    <mergeCell ref="C19:F19"/>
    <mergeCell ref="C32:F32"/>
    <mergeCell ref="C33:F33"/>
    <mergeCell ref="B1:B7"/>
    <mergeCell ref="C1:F5"/>
    <mergeCell ref="G1:P1"/>
    <mergeCell ref="Q1:T1"/>
    <mergeCell ref="U1:X1"/>
    <mergeCell ref="G2:G7"/>
    <mergeCell ref="H2:H7"/>
    <mergeCell ref="I2:I7"/>
    <mergeCell ref="J2:N2"/>
    <mergeCell ref="S3:T3"/>
    <mergeCell ref="U3:V3"/>
    <mergeCell ref="W3:X3"/>
    <mergeCell ref="J4:J7"/>
    <mergeCell ref="K4:M4"/>
    <mergeCell ref="Q4:R4"/>
    <mergeCell ref="S4:T4"/>
    <mergeCell ref="U4:V4"/>
    <mergeCell ref="W4:X4"/>
    <mergeCell ref="Q6:R6"/>
    <mergeCell ref="S6:T6"/>
    <mergeCell ref="U6:V6"/>
    <mergeCell ref="W6:X6"/>
    <mergeCell ref="K5:K7"/>
    <mergeCell ref="L5:L7"/>
    <mergeCell ref="M5:M7"/>
    <mergeCell ref="Q5:R5"/>
    <mergeCell ref="S5:T5"/>
    <mergeCell ref="O2:O7"/>
    <mergeCell ref="P2:P7"/>
    <mergeCell ref="Q2:T2"/>
    <mergeCell ref="U2:X2"/>
    <mergeCell ref="J3:M3"/>
    <mergeCell ref="N3:N7"/>
    <mergeCell ref="Q3:R3"/>
    <mergeCell ref="B63:X63"/>
    <mergeCell ref="B64:X64"/>
    <mergeCell ref="Y1:Y8"/>
    <mergeCell ref="Z1:Z8"/>
    <mergeCell ref="C48:F48"/>
    <mergeCell ref="D49:D50"/>
    <mergeCell ref="D51:D52"/>
    <mergeCell ref="A58:F62"/>
    <mergeCell ref="G58:P58"/>
    <mergeCell ref="G59:P59"/>
    <mergeCell ref="G60:P60"/>
    <mergeCell ref="G61:P61"/>
    <mergeCell ref="G62:P62"/>
    <mergeCell ref="U5:V5"/>
    <mergeCell ref="W5:X5"/>
    <mergeCell ref="C6:F6"/>
  </mergeCells>
  <conditionalFormatting sqref="Q1:R1 J2:J3 A7:C7 H2:H7 N3 J4:K4 J5:M7 G1 C1 A1:B6 C6">
    <cfRule type="cellIs" dxfId="2310" priority="7" operator="equal">
      <formula>0</formula>
    </cfRule>
  </conditionalFormatting>
  <conditionalFormatting sqref="Q2:Q6 S3:S6">
    <cfRule type="cellIs" dxfId="2309" priority="5" operator="equal">
      <formula>0</formula>
    </cfRule>
  </conditionalFormatting>
  <conditionalFormatting sqref="Q7:T7">
    <cfRule type="cellIs" dxfId="2308" priority="6" operator="equal">
      <formula>0</formula>
    </cfRule>
  </conditionalFormatting>
  <conditionalFormatting sqref="U1:V1">
    <cfRule type="cellIs" dxfId="2307" priority="4" operator="equal">
      <formula>0</formula>
    </cfRule>
  </conditionalFormatting>
  <conditionalFormatting sqref="U2:U6 W3:W6">
    <cfRule type="cellIs" dxfId="2306" priority="2" operator="equal">
      <formula>0</formula>
    </cfRule>
  </conditionalFormatting>
  <conditionalFormatting sqref="U7:X7">
    <cfRule type="cellIs" dxfId="2305" priority="3" operator="equal">
      <formula>0</formula>
    </cfRule>
  </conditionalFormatting>
  <conditionalFormatting sqref="B64">
    <cfRule type="cellIs" dxfId="2304" priority="1" operator="equal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A64"/>
  <sheetViews>
    <sheetView topLeftCell="A9" workbookViewId="0">
      <selection activeCell="Z21" sqref="Z21"/>
    </sheetView>
  </sheetViews>
  <sheetFormatPr defaultColWidth="9.109375" defaultRowHeight="13.8" x14ac:dyDescent="0.25"/>
  <cols>
    <col min="1" max="1" width="9.109375" style="91"/>
    <col min="2" max="2" width="33" style="91" customWidth="1"/>
    <col min="3" max="3" width="4.88671875" style="91" customWidth="1"/>
    <col min="4" max="5" width="4.6640625" style="91" customWidth="1"/>
    <col min="6" max="6" width="5.44140625" style="91" customWidth="1"/>
    <col min="7" max="7" width="6.88671875" style="91" customWidth="1"/>
    <col min="8" max="8" width="7.44140625" style="91" customWidth="1"/>
    <col min="9" max="12" width="9.109375" style="91"/>
    <col min="13" max="13" width="6.33203125" style="91" customWidth="1"/>
    <col min="14" max="14" width="6.5546875" style="91" customWidth="1"/>
    <col min="15" max="15" width="7.44140625" style="91" customWidth="1"/>
    <col min="16" max="16" width="7" style="91" customWidth="1"/>
    <col min="17" max="18" width="0" style="91" hidden="1" customWidth="1"/>
    <col min="19" max="19" width="9.109375" style="91" hidden="1" customWidth="1"/>
    <col min="20" max="20" width="0" style="91" hidden="1" customWidth="1"/>
    <col min="21" max="25" width="9.109375" style="91"/>
    <col min="26" max="26" width="19" style="91" customWidth="1"/>
    <col min="27" max="16384" width="9.109375" style="91"/>
  </cols>
  <sheetData>
    <row r="1" spans="1:26" ht="22.5" customHeight="1" x14ac:dyDescent="0.25">
      <c r="A1" s="1457" t="s">
        <v>45</v>
      </c>
      <c r="B1" s="1483" t="s">
        <v>173</v>
      </c>
      <c r="C1" s="1484" t="s">
        <v>174</v>
      </c>
      <c r="D1" s="1484"/>
      <c r="E1" s="1484"/>
      <c r="F1" s="1484"/>
      <c r="G1" s="1485" t="s">
        <v>175</v>
      </c>
      <c r="H1" s="1449"/>
      <c r="I1" s="1449"/>
      <c r="J1" s="1449"/>
      <c r="K1" s="1449"/>
      <c r="L1" s="1449"/>
      <c r="M1" s="1449"/>
      <c r="N1" s="1449"/>
      <c r="O1" s="1449"/>
      <c r="P1" s="1449"/>
      <c r="Q1" s="1366" t="s">
        <v>176</v>
      </c>
      <c r="R1" s="1366"/>
      <c r="S1" s="1366"/>
      <c r="T1" s="1366"/>
      <c r="U1" s="1366" t="s">
        <v>176</v>
      </c>
      <c r="V1" s="1366"/>
      <c r="W1" s="1366"/>
      <c r="X1" s="1366"/>
      <c r="Y1" s="1516" t="s">
        <v>161</v>
      </c>
      <c r="Z1" s="1516" t="s">
        <v>55</v>
      </c>
    </row>
    <row r="2" spans="1:26" x14ac:dyDescent="0.25">
      <c r="A2" s="1443"/>
      <c r="B2" s="1452"/>
      <c r="C2" s="1484"/>
      <c r="D2" s="1484"/>
      <c r="E2" s="1484"/>
      <c r="F2" s="1484"/>
      <c r="G2" s="1468" t="s">
        <v>98</v>
      </c>
      <c r="H2" s="1445" t="s">
        <v>177</v>
      </c>
      <c r="I2" s="1446" t="s">
        <v>178</v>
      </c>
      <c r="J2" s="1464" t="s">
        <v>179</v>
      </c>
      <c r="K2" s="1449"/>
      <c r="L2" s="1449"/>
      <c r="M2" s="1449"/>
      <c r="N2" s="1449"/>
      <c r="O2" s="1451" t="s">
        <v>464</v>
      </c>
      <c r="P2" s="1451" t="s">
        <v>180</v>
      </c>
      <c r="Q2" s="1372" t="s">
        <v>181</v>
      </c>
      <c r="R2" s="1372"/>
      <c r="S2" s="1372"/>
      <c r="T2" s="1372"/>
      <c r="U2" s="1372" t="s">
        <v>318</v>
      </c>
      <c r="V2" s="1372"/>
      <c r="W2" s="1372"/>
      <c r="X2" s="1372"/>
      <c r="Y2" s="1516"/>
      <c r="Z2" s="1516"/>
    </row>
    <row r="3" spans="1:26" x14ac:dyDescent="0.25">
      <c r="A3" s="1443"/>
      <c r="B3" s="1452"/>
      <c r="C3" s="1484"/>
      <c r="D3" s="1484"/>
      <c r="E3" s="1484"/>
      <c r="F3" s="1484"/>
      <c r="G3" s="1444"/>
      <c r="H3" s="1443"/>
      <c r="I3" s="1447"/>
      <c r="J3" s="1448" t="s">
        <v>182</v>
      </c>
      <c r="K3" s="1449"/>
      <c r="L3" s="1449"/>
      <c r="M3" s="1450"/>
      <c r="N3" s="1445" t="s">
        <v>183</v>
      </c>
      <c r="O3" s="1452"/>
      <c r="P3" s="1452"/>
      <c r="Q3" s="1491" t="s">
        <v>184</v>
      </c>
      <c r="R3" s="1491"/>
      <c r="S3" s="1492" t="s">
        <v>185</v>
      </c>
      <c r="T3" s="1492"/>
      <c r="U3" s="1475" t="s">
        <v>679</v>
      </c>
      <c r="V3" s="1475"/>
      <c r="W3" s="1476" t="s">
        <v>680</v>
      </c>
      <c r="X3" s="1476"/>
      <c r="Y3" s="1516"/>
      <c r="Z3" s="1516"/>
    </row>
    <row r="4" spans="1:26" x14ac:dyDescent="0.25">
      <c r="A4" s="1443"/>
      <c r="B4" s="1452"/>
      <c r="C4" s="1484"/>
      <c r="D4" s="1484"/>
      <c r="E4" s="1484"/>
      <c r="F4" s="1484"/>
      <c r="G4" s="1444"/>
      <c r="H4" s="1443"/>
      <c r="I4" s="1447"/>
      <c r="J4" s="1445" t="s">
        <v>186</v>
      </c>
      <c r="K4" s="1448" t="s">
        <v>187</v>
      </c>
      <c r="L4" s="1449"/>
      <c r="M4" s="1450"/>
      <c r="N4" s="1443"/>
      <c r="O4" s="1452"/>
      <c r="P4" s="1452"/>
      <c r="Q4" s="1481" t="s">
        <v>585</v>
      </c>
      <c r="R4" s="1481"/>
      <c r="S4" s="1482" t="s">
        <v>586</v>
      </c>
      <c r="T4" s="1482"/>
      <c r="U4" s="1478" t="s">
        <v>681</v>
      </c>
      <c r="V4" s="1478"/>
      <c r="W4" s="1479" t="s">
        <v>682</v>
      </c>
      <c r="X4" s="1479"/>
      <c r="Y4" s="1516"/>
      <c r="Z4" s="1516"/>
    </row>
    <row r="5" spans="1:26" x14ac:dyDescent="0.25">
      <c r="A5" s="1443"/>
      <c r="B5" s="1452"/>
      <c r="C5" s="1484"/>
      <c r="D5" s="1484"/>
      <c r="E5" s="1484"/>
      <c r="F5" s="1484"/>
      <c r="G5" s="1444"/>
      <c r="H5" s="1443"/>
      <c r="I5" s="1447"/>
      <c r="J5" s="1443"/>
      <c r="K5" s="1445" t="s">
        <v>188</v>
      </c>
      <c r="L5" s="1445" t="s">
        <v>189</v>
      </c>
      <c r="M5" s="1445" t="s">
        <v>190</v>
      </c>
      <c r="N5" s="1443"/>
      <c r="O5" s="1452"/>
      <c r="P5" s="1452"/>
      <c r="Q5" s="1481" t="s">
        <v>587</v>
      </c>
      <c r="R5" s="1481"/>
      <c r="S5" s="1482" t="s">
        <v>588</v>
      </c>
      <c r="T5" s="1482"/>
      <c r="U5" s="1478" t="s">
        <v>588</v>
      </c>
      <c r="V5" s="1478"/>
      <c r="W5" s="1479" t="s">
        <v>683</v>
      </c>
      <c r="X5" s="1479"/>
      <c r="Y5" s="1516"/>
      <c r="Z5" s="1516"/>
    </row>
    <row r="6" spans="1:26" x14ac:dyDescent="0.25">
      <c r="A6" s="1443"/>
      <c r="B6" s="1452"/>
      <c r="C6" s="1366" t="s">
        <v>149</v>
      </c>
      <c r="D6" s="1366"/>
      <c r="E6" s="1366"/>
      <c r="F6" s="1366"/>
      <c r="G6" s="1444"/>
      <c r="H6" s="1443"/>
      <c r="I6" s="1447"/>
      <c r="J6" s="1443"/>
      <c r="K6" s="1443"/>
      <c r="L6" s="1443"/>
      <c r="M6" s="1443"/>
      <c r="N6" s="1443"/>
      <c r="O6" s="1452"/>
      <c r="P6" s="1452"/>
      <c r="Q6" s="1486" t="s">
        <v>192</v>
      </c>
      <c r="R6" s="1486"/>
      <c r="S6" s="1487" t="s">
        <v>192</v>
      </c>
      <c r="T6" s="1487"/>
      <c r="U6" s="1488" t="s">
        <v>192</v>
      </c>
      <c r="V6" s="1488"/>
      <c r="W6" s="1489" t="s">
        <v>192</v>
      </c>
      <c r="X6" s="1489"/>
      <c r="Y6" s="1516"/>
      <c r="Z6" s="1516"/>
    </row>
    <row r="7" spans="1:26" x14ac:dyDescent="0.25">
      <c r="A7" s="1443"/>
      <c r="B7" s="1452"/>
      <c r="C7" s="475">
        <v>1</v>
      </c>
      <c r="D7" s="476">
        <v>2</v>
      </c>
      <c r="E7" s="605">
        <v>3</v>
      </c>
      <c r="F7" s="282">
        <v>4</v>
      </c>
      <c r="G7" s="1444"/>
      <c r="H7" s="1443"/>
      <c r="I7" s="1447"/>
      <c r="J7" s="1443"/>
      <c r="K7" s="1443"/>
      <c r="L7" s="1443"/>
      <c r="M7" s="1443"/>
      <c r="N7" s="1443"/>
      <c r="O7" s="1452"/>
      <c r="P7" s="1452"/>
      <c r="Q7" s="477" t="s">
        <v>193</v>
      </c>
      <c r="R7" s="477" t="s">
        <v>194</v>
      </c>
      <c r="S7" s="478" t="s">
        <v>193</v>
      </c>
      <c r="T7" s="478" t="s">
        <v>194</v>
      </c>
      <c r="U7" s="606" t="s">
        <v>193</v>
      </c>
      <c r="V7" s="606" t="s">
        <v>194</v>
      </c>
      <c r="W7" s="607" t="s">
        <v>193</v>
      </c>
      <c r="X7" s="607" t="s">
        <v>194</v>
      </c>
      <c r="Y7" s="1516"/>
      <c r="Z7" s="1516"/>
    </row>
    <row r="8" spans="1:26" x14ac:dyDescent="0.25">
      <c r="A8" s="350"/>
      <c r="B8" s="350"/>
      <c r="C8" s="479"/>
      <c r="D8" s="476"/>
      <c r="E8" s="605"/>
      <c r="F8" s="282"/>
      <c r="G8" s="350"/>
      <c r="H8" s="350"/>
      <c r="I8" s="350"/>
      <c r="J8" s="350"/>
      <c r="K8" s="350"/>
      <c r="L8" s="350"/>
      <c r="M8" s="350"/>
      <c r="N8" s="350"/>
      <c r="O8" s="350"/>
      <c r="P8" s="350"/>
      <c r="Q8" s="480">
        <f>Q9+Q19+Q32</f>
        <v>544</v>
      </c>
      <c r="R8" s="480">
        <f t="shared" ref="R8:X8" si="0">R9+R19+R32</f>
        <v>68</v>
      </c>
      <c r="S8" s="480">
        <f t="shared" si="0"/>
        <v>512</v>
      </c>
      <c r="T8" s="480">
        <f t="shared" si="0"/>
        <v>64</v>
      </c>
      <c r="U8" s="480">
        <f t="shared" si="0"/>
        <v>512</v>
      </c>
      <c r="V8" s="480">
        <f t="shared" si="0"/>
        <v>64</v>
      </c>
      <c r="W8" s="480">
        <f t="shared" si="0"/>
        <v>384</v>
      </c>
      <c r="X8" s="480">
        <f t="shared" si="0"/>
        <v>48</v>
      </c>
      <c r="Y8" s="1516"/>
      <c r="Z8" s="1516"/>
    </row>
    <row r="9" spans="1:26" ht="26.25" customHeight="1" x14ac:dyDescent="0.25">
      <c r="A9" s="566" t="s">
        <v>195</v>
      </c>
      <c r="B9" s="566" t="s">
        <v>196</v>
      </c>
      <c r="C9" s="1472" t="s">
        <v>589</v>
      </c>
      <c r="D9" s="1473"/>
      <c r="E9" s="1473"/>
      <c r="F9" s="1474"/>
      <c r="G9" s="536">
        <f>SUM(G10:G18)</f>
        <v>620</v>
      </c>
      <c r="H9" s="536">
        <f t="shared" ref="H9:X9" si="1">SUM(H10:H18)</f>
        <v>68</v>
      </c>
      <c r="I9" s="536">
        <f t="shared" si="1"/>
        <v>340</v>
      </c>
      <c r="J9" s="536">
        <f t="shared" si="1"/>
        <v>546</v>
      </c>
      <c r="K9" s="536">
        <f t="shared" si="1"/>
        <v>192</v>
      </c>
      <c r="L9" s="536">
        <f t="shared" si="1"/>
        <v>354</v>
      </c>
      <c r="M9" s="536">
        <f t="shared" si="1"/>
        <v>0</v>
      </c>
      <c r="N9" s="536">
        <f t="shared" si="1"/>
        <v>0</v>
      </c>
      <c r="O9" s="536">
        <f t="shared" si="1"/>
        <v>0</v>
      </c>
      <c r="P9" s="536">
        <f t="shared" si="1"/>
        <v>6</v>
      </c>
      <c r="Q9" s="452">
        <f t="shared" si="1"/>
        <v>170</v>
      </c>
      <c r="R9" s="452">
        <f t="shared" si="1"/>
        <v>20</v>
      </c>
      <c r="S9" s="481">
        <f t="shared" si="1"/>
        <v>128</v>
      </c>
      <c r="T9" s="481">
        <f t="shared" si="1"/>
        <v>16</v>
      </c>
      <c r="U9" s="608">
        <f t="shared" si="1"/>
        <v>128</v>
      </c>
      <c r="V9" s="608">
        <f t="shared" si="1"/>
        <v>16</v>
      </c>
      <c r="W9" s="609">
        <f t="shared" si="1"/>
        <v>120</v>
      </c>
      <c r="X9" s="609">
        <f t="shared" si="1"/>
        <v>16</v>
      </c>
      <c r="Y9" s="350">
        <f>U9+W9</f>
        <v>248</v>
      </c>
      <c r="Z9" s="350"/>
    </row>
    <row r="10" spans="1:26" hidden="1" x14ac:dyDescent="0.25">
      <c r="A10" s="573" t="s">
        <v>197</v>
      </c>
      <c r="B10" s="573" t="s">
        <v>198</v>
      </c>
      <c r="C10" s="441"/>
      <c r="D10" s="476" t="s">
        <v>29</v>
      </c>
      <c r="E10" s="605"/>
      <c r="F10" s="282"/>
      <c r="G10" s="564">
        <f>H10+J10+O10+P10</f>
        <v>74</v>
      </c>
      <c r="H10" s="562">
        <f>R10+T10+V10+X10</f>
        <v>8</v>
      </c>
      <c r="I10" s="564">
        <v>20</v>
      </c>
      <c r="J10" s="562">
        <f>Q10+S10+U10+W10</f>
        <v>66</v>
      </c>
      <c r="K10" s="564">
        <f>J10-L10</f>
        <v>46</v>
      </c>
      <c r="L10" s="564">
        <v>20</v>
      </c>
      <c r="M10" s="562"/>
      <c r="N10" s="562"/>
      <c r="O10" s="291"/>
      <c r="P10" s="291"/>
      <c r="Q10" s="577">
        <v>34</v>
      </c>
      <c r="R10" s="577">
        <v>4</v>
      </c>
      <c r="S10" s="476">
        <v>32</v>
      </c>
      <c r="T10" s="476">
        <v>4</v>
      </c>
      <c r="U10" s="605"/>
      <c r="V10" s="605"/>
      <c r="W10" s="282"/>
      <c r="X10" s="282"/>
      <c r="Y10" s="350">
        <f t="shared" ref="Y10:Y53" si="2">U10+W10</f>
        <v>0</v>
      </c>
      <c r="Z10" s="350"/>
    </row>
    <row r="11" spans="1:26" ht="36.75" hidden="1" customHeight="1" x14ac:dyDescent="0.25">
      <c r="A11" s="573" t="s">
        <v>199</v>
      </c>
      <c r="B11" s="573" t="s">
        <v>68</v>
      </c>
      <c r="C11" s="441"/>
      <c r="D11" s="476" t="s">
        <v>40</v>
      </c>
      <c r="E11" s="605"/>
      <c r="F11" s="282"/>
      <c r="G11" s="564">
        <f t="shared" ref="G11:G18" si="3">H11+J11+O11+P11</f>
        <v>116</v>
      </c>
      <c r="H11" s="562">
        <f t="shared" ref="H11:H31" si="4">R11+T11+V11+X11</f>
        <v>12</v>
      </c>
      <c r="I11" s="564">
        <v>84</v>
      </c>
      <c r="J11" s="562">
        <f t="shared" ref="J11:J44" si="5">Q11+S11+U11+W11</f>
        <v>98</v>
      </c>
      <c r="K11" s="564">
        <f t="shared" ref="K11:K18" si="6">J11-L11</f>
        <v>0</v>
      </c>
      <c r="L11" s="564">
        <v>98</v>
      </c>
      <c r="M11" s="562"/>
      <c r="N11" s="562"/>
      <c r="O11" s="291"/>
      <c r="P11" s="291">
        <v>6</v>
      </c>
      <c r="Q11" s="577">
        <v>34</v>
      </c>
      <c r="R11" s="577">
        <v>4</v>
      </c>
      <c r="S11" s="476">
        <v>64</v>
      </c>
      <c r="T11" s="476">
        <v>8</v>
      </c>
      <c r="U11" s="605"/>
      <c r="V11" s="605"/>
      <c r="W11" s="282"/>
      <c r="X11" s="282"/>
      <c r="Y11" s="350">
        <f t="shared" si="2"/>
        <v>0</v>
      </c>
      <c r="Z11" s="350"/>
    </row>
    <row r="12" spans="1:26" ht="21" customHeight="1" x14ac:dyDescent="0.25">
      <c r="A12" s="573" t="s">
        <v>684</v>
      </c>
      <c r="B12" s="573" t="s">
        <v>124</v>
      </c>
      <c r="C12" s="441"/>
      <c r="D12" s="476"/>
      <c r="E12" s="605"/>
      <c r="F12" s="282" t="s">
        <v>29</v>
      </c>
      <c r="G12" s="564">
        <f t="shared" si="3"/>
        <v>76</v>
      </c>
      <c r="H12" s="562">
        <f t="shared" si="4"/>
        <v>8</v>
      </c>
      <c r="I12" s="564">
        <v>28</v>
      </c>
      <c r="J12" s="562">
        <f t="shared" si="5"/>
        <v>68</v>
      </c>
      <c r="K12" s="564">
        <f t="shared" si="6"/>
        <v>40</v>
      </c>
      <c r="L12" s="564">
        <v>28</v>
      </c>
      <c r="M12" s="562"/>
      <c r="N12" s="562"/>
      <c r="O12" s="291"/>
      <c r="P12" s="291"/>
      <c r="Q12" s="577"/>
      <c r="R12" s="577"/>
      <c r="S12" s="476"/>
      <c r="T12" s="476"/>
      <c r="U12" s="599">
        <v>32</v>
      </c>
      <c r="V12" s="605">
        <v>4</v>
      </c>
      <c r="W12" s="282">
        <v>36</v>
      </c>
      <c r="X12" s="282">
        <v>4</v>
      </c>
      <c r="Y12" s="350">
        <f t="shared" si="2"/>
        <v>68</v>
      </c>
      <c r="Z12" s="350" t="s">
        <v>1141</v>
      </c>
    </row>
    <row r="13" spans="1:26" ht="25.5" customHeight="1" x14ac:dyDescent="0.25">
      <c r="A13" s="573" t="s">
        <v>200</v>
      </c>
      <c r="B13" s="573" t="s">
        <v>6</v>
      </c>
      <c r="C13" s="441" t="s">
        <v>201</v>
      </c>
      <c r="D13" s="476" t="s">
        <v>29</v>
      </c>
      <c r="E13" s="605" t="s">
        <v>201</v>
      </c>
      <c r="F13" s="282" t="s">
        <v>29</v>
      </c>
      <c r="G13" s="564">
        <f t="shared" si="3"/>
        <v>138</v>
      </c>
      <c r="H13" s="562">
        <f t="shared" si="4"/>
        <v>16</v>
      </c>
      <c r="I13" s="564">
        <v>120</v>
      </c>
      <c r="J13" s="562">
        <f t="shared" si="5"/>
        <v>122</v>
      </c>
      <c r="K13" s="564">
        <f t="shared" si="6"/>
        <v>2</v>
      </c>
      <c r="L13" s="564">
        <v>120</v>
      </c>
      <c r="M13" s="562"/>
      <c r="N13" s="562"/>
      <c r="O13" s="291"/>
      <c r="P13" s="291"/>
      <c r="Q13" s="577">
        <v>34</v>
      </c>
      <c r="R13" s="577">
        <v>4</v>
      </c>
      <c r="S13" s="476">
        <v>32</v>
      </c>
      <c r="T13" s="476">
        <v>4</v>
      </c>
      <c r="U13" s="599">
        <v>32</v>
      </c>
      <c r="V13" s="605">
        <v>4</v>
      </c>
      <c r="W13" s="282">
        <v>24</v>
      </c>
      <c r="X13" s="282">
        <v>4</v>
      </c>
      <c r="Y13" s="350">
        <f t="shared" si="2"/>
        <v>56</v>
      </c>
      <c r="Z13" s="691" t="s">
        <v>1135</v>
      </c>
    </row>
    <row r="14" spans="1:26" ht="45" customHeight="1" x14ac:dyDescent="0.25">
      <c r="A14" s="573" t="s">
        <v>202</v>
      </c>
      <c r="B14" s="573" t="s">
        <v>203</v>
      </c>
      <c r="C14" s="441"/>
      <c r="D14" s="476"/>
      <c r="E14" s="605"/>
      <c r="F14" s="282" t="s">
        <v>29</v>
      </c>
      <c r="G14" s="564">
        <f t="shared" si="3"/>
        <v>64</v>
      </c>
      <c r="H14" s="562">
        <f t="shared" si="4"/>
        <v>8</v>
      </c>
      <c r="I14" s="564">
        <v>24</v>
      </c>
      <c r="J14" s="562">
        <f t="shared" si="5"/>
        <v>56</v>
      </c>
      <c r="K14" s="564">
        <f t="shared" si="6"/>
        <v>32</v>
      </c>
      <c r="L14" s="564">
        <v>24</v>
      </c>
      <c r="M14" s="562"/>
      <c r="N14" s="562"/>
      <c r="O14" s="291"/>
      <c r="P14" s="291"/>
      <c r="Q14" s="577"/>
      <c r="R14" s="577"/>
      <c r="S14" s="476"/>
      <c r="T14" s="476"/>
      <c r="U14" s="599">
        <v>32</v>
      </c>
      <c r="V14" s="605">
        <v>4</v>
      </c>
      <c r="W14" s="282">
        <v>24</v>
      </c>
      <c r="X14" s="282">
        <v>4</v>
      </c>
      <c r="Y14" s="350">
        <f t="shared" si="2"/>
        <v>56</v>
      </c>
      <c r="Z14" s="691" t="s">
        <v>1180</v>
      </c>
    </row>
    <row r="15" spans="1:26" ht="47.25" customHeight="1" x14ac:dyDescent="0.25">
      <c r="A15" s="573" t="s">
        <v>204</v>
      </c>
      <c r="B15" s="573" t="s">
        <v>205</v>
      </c>
      <c r="C15" s="441"/>
      <c r="D15" s="476"/>
      <c r="E15" s="605" t="s">
        <v>29</v>
      </c>
      <c r="F15" s="282"/>
      <c r="G15" s="564">
        <f t="shared" si="3"/>
        <v>36</v>
      </c>
      <c r="H15" s="562">
        <f t="shared" si="4"/>
        <v>4</v>
      </c>
      <c r="I15" s="564">
        <v>14</v>
      </c>
      <c r="J15" s="562">
        <f t="shared" si="5"/>
        <v>32</v>
      </c>
      <c r="K15" s="564">
        <f t="shared" si="6"/>
        <v>18</v>
      </c>
      <c r="L15" s="564">
        <v>14</v>
      </c>
      <c r="M15" s="562"/>
      <c r="N15" s="562"/>
      <c r="O15" s="291"/>
      <c r="P15" s="291"/>
      <c r="Q15" s="577"/>
      <c r="R15" s="577"/>
      <c r="S15" s="476"/>
      <c r="T15" s="476"/>
      <c r="U15" s="599">
        <v>32</v>
      </c>
      <c r="V15" s="605">
        <v>4</v>
      </c>
      <c r="W15" s="282"/>
      <c r="X15" s="282"/>
      <c r="Y15" s="350">
        <f t="shared" si="2"/>
        <v>32</v>
      </c>
      <c r="Z15" s="350" t="s">
        <v>1144</v>
      </c>
    </row>
    <row r="16" spans="1:26" ht="39.75" hidden="1" customHeight="1" x14ac:dyDescent="0.25">
      <c r="A16" s="573" t="s">
        <v>206</v>
      </c>
      <c r="B16" s="573" t="s">
        <v>207</v>
      </c>
      <c r="C16" s="441" t="s">
        <v>399</v>
      </c>
      <c r="D16" s="476"/>
      <c r="E16" s="605"/>
      <c r="F16" s="282"/>
      <c r="G16" s="564">
        <f t="shared" si="3"/>
        <v>38</v>
      </c>
      <c r="H16" s="562">
        <f t="shared" si="4"/>
        <v>4</v>
      </c>
      <c r="I16" s="564">
        <v>20</v>
      </c>
      <c r="J16" s="562">
        <f t="shared" si="5"/>
        <v>34</v>
      </c>
      <c r="K16" s="564">
        <f t="shared" si="6"/>
        <v>14</v>
      </c>
      <c r="L16" s="564">
        <v>20</v>
      </c>
      <c r="M16" s="562"/>
      <c r="N16" s="562"/>
      <c r="O16" s="291"/>
      <c r="P16" s="291"/>
      <c r="Q16" s="577">
        <v>34</v>
      </c>
      <c r="R16" s="577">
        <v>4</v>
      </c>
      <c r="S16" s="476"/>
      <c r="T16" s="476"/>
      <c r="U16" s="605"/>
      <c r="V16" s="605"/>
      <c r="W16" s="282"/>
      <c r="X16" s="282"/>
      <c r="Y16" s="350">
        <f t="shared" si="2"/>
        <v>0</v>
      </c>
      <c r="Z16" s="350"/>
    </row>
    <row r="17" spans="1:26" ht="25.5" customHeight="1" x14ac:dyDescent="0.25">
      <c r="A17" s="573" t="s">
        <v>208</v>
      </c>
      <c r="B17" s="572" t="s">
        <v>685</v>
      </c>
      <c r="C17" s="449"/>
      <c r="D17" s="476"/>
      <c r="E17" s="605"/>
      <c r="F17" s="282" t="s">
        <v>29</v>
      </c>
      <c r="G17" s="564">
        <f t="shared" si="3"/>
        <v>40</v>
      </c>
      <c r="H17" s="562">
        <f t="shared" si="4"/>
        <v>4</v>
      </c>
      <c r="I17" s="564">
        <v>18</v>
      </c>
      <c r="J17" s="562">
        <f t="shared" si="5"/>
        <v>36</v>
      </c>
      <c r="K17" s="564">
        <f t="shared" si="6"/>
        <v>18</v>
      </c>
      <c r="L17" s="564">
        <v>18</v>
      </c>
      <c r="M17" s="562"/>
      <c r="N17" s="562"/>
      <c r="O17" s="291"/>
      <c r="P17" s="291"/>
      <c r="Q17" s="577"/>
      <c r="R17" s="577"/>
      <c r="S17" s="476"/>
      <c r="T17" s="476"/>
      <c r="U17" s="605"/>
      <c r="V17" s="605"/>
      <c r="W17" s="282">
        <v>36</v>
      </c>
      <c r="X17" s="282">
        <v>4</v>
      </c>
      <c r="Y17" s="350">
        <f t="shared" si="2"/>
        <v>36</v>
      </c>
      <c r="Z17" s="479" t="s">
        <v>1093</v>
      </c>
    </row>
    <row r="18" spans="1:26" ht="21.75" hidden="1" customHeight="1" x14ac:dyDescent="0.25">
      <c r="A18" s="573" t="s">
        <v>465</v>
      </c>
      <c r="B18" s="573" t="s">
        <v>167</v>
      </c>
      <c r="C18" s="441" t="s">
        <v>399</v>
      </c>
      <c r="D18" s="476"/>
      <c r="E18" s="605"/>
      <c r="F18" s="282"/>
      <c r="G18" s="564">
        <f t="shared" si="3"/>
        <v>38</v>
      </c>
      <c r="H18" s="562">
        <f t="shared" si="4"/>
        <v>4</v>
      </c>
      <c r="I18" s="564">
        <v>12</v>
      </c>
      <c r="J18" s="562">
        <f t="shared" si="5"/>
        <v>34</v>
      </c>
      <c r="K18" s="564">
        <f t="shared" si="6"/>
        <v>22</v>
      </c>
      <c r="L18" s="564">
        <v>12</v>
      </c>
      <c r="M18" s="562"/>
      <c r="N18" s="562"/>
      <c r="O18" s="291"/>
      <c r="P18" s="291"/>
      <c r="Q18" s="577">
        <v>34</v>
      </c>
      <c r="R18" s="577">
        <v>4</v>
      </c>
      <c r="S18" s="476"/>
      <c r="T18" s="476"/>
      <c r="U18" s="605"/>
      <c r="V18" s="605"/>
      <c r="W18" s="282"/>
      <c r="X18" s="282"/>
      <c r="Y18" s="350">
        <f t="shared" si="2"/>
        <v>0</v>
      </c>
      <c r="Z18" s="350"/>
    </row>
    <row r="19" spans="1:26" ht="39.75" customHeight="1" x14ac:dyDescent="0.25">
      <c r="A19" s="566" t="s">
        <v>10</v>
      </c>
      <c r="B19" s="566" t="s">
        <v>70</v>
      </c>
      <c r="C19" s="1472"/>
      <c r="D19" s="1473"/>
      <c r="E19" s="1473"/>
      <c r="F19" s="1474"/>
      <c r="G19" s="536">
        <f>SUM(G20:G31)</f>
        <v>840</v>
      </c>
      <c r="H19" s="536">
        <f t="shared" ref="H19:X19" si="7">SUM(H20:H31)</f>
        <v>112</v>
      </c>
      <c r="I19" s="536">
        <f t="shared" si="7"/>
        <v>358</v>
      </c>
      <c r="J19" s="536">
        <f t="shared" si="7"/>
        <v>698</v>
      </c>
      <c r="K19" s="536">
        <f t="shared" si="7"/>
        <v>340</v>
      </c>
      <c r="L19" s="536">
        <f t="shared" si="7"/>
        <v>358</v>
      </c>
      <c r="M19" s="536">
        <f t="shared" si="7"/>
        <v>0</v>
      </c>
      <c r="N19" s="536">
        <f t="shared" si="7"/>
        <v>0</v>
      </c>
      <c r="O19" s="536">
        <f t="shared" si="7"/>
        <v>0</v>
      </c>
      <c r="P19" s="536">
        <f t="shared" si="7"/>
        <v>30</v>
      </c>
      <c r="Q19" s="536">
        <f t="shared" si="7"/>
        <v>170</v>
      </c>
      <c r="R19" s="536">
        <f t="shared" si="7"/>
        <v>24</v>
      </c>
      <c r="S19" s="536">
        <f t="shared" si="7"/>
        <v>128</v>
      </c>
      <c r="T19" s="536">
        <f t="shared" si="7"/>
        <v>16</v>
      </c>
      <c r="U19" s="536">
        <f t="shared" si="7"/>
        <v>256</v>
      </c>
      <c r="V19" s="536">
        <f t="shared" si="7"/>
        <v>32</v>
      </c>
      <c r="W19" s="536">
        <f t="shared" si="7"/>
        <v>144</v>
      </c>
      <c r="X19" s="536">
        <f t="shared" si="7"/>
        <v>20</v>
      </c>
      <c r="Y19" s="350">
        <f t="shared" si="2"/>
        <v>400</v>
      </c>
      <c r="Z19" s="350"/>
    </row>
    <row r="20" spans="1:26" ht="31.5" hidden="1" customHeight="1" x14ac:dyDescent="0.25">
      <c r="A20" s="573" t="s">
        <v>117</v>
      </c>
      <c r="B20" s="573" t="s">
        <v>209</v>
      </c>
      <c r="C20" s="441" t="s">
        <v>29</v>
      </c>
      <c r="D20" s="476"/>
      <c r="E20" s="605"/>
      <c r="F20" s="282"/>
      <c r="G20" s="564">
        <f>H20+J20+O20+P20</f>
        <v>80</v>
      </c>
      <c r="H20" s="562">
        <f t="shared" si="4"/>
        <v>12</v>
      </c>
      <c r="I20" s="564">
        <v>30</v>
      </c>
      <c r="J20" s="562">
        <f t="shared" si="5"/>
        <v>68</v>
      </c>
      <c r="K20" s="564">
        <f>J20-L20</f>
        <v>38</v>
      </c>
      <c r="L20" s="564">
        <v>30</v>
      </c>
      <c r="M20" s="562"/>
      <c r="N20" s="562"/>
      <c r="O20" s="291"/>
      <c r="P20" s="291"/>
      <c r="Q20" s="577">
        <v>68</v>
      </c>
      <c r="R20" s="577">
        <v>12</v>
      </c>
      <c r="S20" s="476"/>
      <c r="T20" s="476"/>
      <c r="U20" s="605"/>
      <c r="V20" s="605"/>
      <c r="W20" s="282"/>
      <c r="X20" s="282"/>
      <c r="Y20" s="350">
        <f t="shared" si="2"/>
        <v>0</v>
      </c>
      <c r="Z20" s="350"/>
    </row>
    <row r="21" spans="1:26" ht="45" customHeight="1" x14ac:dyDescent="0.25">
      <c r="A21" s="573" t="s">
        <v>686</v>
      </c>
      <c r="B21" s="630" t="s">
        <v>514</v>
      </c>
      <c r="C21" s="441"/>
      <c r="D21" s="476"/>
      <c r="E21" s="605" t="s">
        <v>40</v>
      </c>
      <c r="F21" s="282"/>
      <c r="G21" s="564">
        <f t="shared" ref="G21:G31" si="8">H21+J21+O21+P21</f>
        <v>66</v>
      </c>
      <c r="H21" s="562">
        <v>12</v>
      </c>
      <c r="I21" s="564">
        <v>22</v>
      </c>
      <c r="J21" s="562">
        <f t="shared" si="5"/>
        <v>48</v>
      </c>
      <c r="K21" s="564">
        <f t="shared" ref="K21:K31" si="9">J21-L21</f>
        <v>26</v>
      </c>
      <c r="L21" s="564">
        <v>22</v>
      </c>
      <c r="M21" s="562"/>
      <c r="N21" s="562"/>
      <c r="O21" s="291"/>
      <c r="P21" s="291">
        <v>6</v>
      </c>
      <c r="Q21" s="577"/>
      <c r="R21" s="577"/>
      <c r="S21" s="476"/>
      <c r="T21" s="476"/>
      <c r="U21" s="599">
        <v>48</v>
      </c>
      <c r="V21" s="605">
        <v>6</v>
      </c>
      <c r="W21" s="282"/>
      <c r="X21" s="282"/>
      <c r="Y21" s="350">
        <f t="shared" si="2"/>
        <v>48</v>
      </c>
      <c r="Z21" s="691" t="s">
        <v>1179</v>
      </c>
    </row>
    <row r="22" spans="1:26" ht="46.5" customHeight="1" x14ac:dyDescent="0.25">
      <c r="A22" s="573" t="s">
        <v>687</v>
      </c>
      <c r="B22" s="573" t="s">
        <v>688</v>
      </c>
      <c r="C22" s="441"/>
      <c r="D22" s="476"/>
      <c r="E22" s="605" t="s">
        <v>40</v>
      </c>
      <c r="F22" s="282"/>
      <c r="G22" s="564">
        <f t="shared" si="8"/>
        <v>84</v>
      </c>
      <c r="H22" s="562">
        <v>14</v>
      </c>
      <c r="I22" s="564">
        <v>24</v>
      </c>
      <c r="J22" s="562">
        <f t="shared" si="5"/>
        <v>64</v>
      </c>
      <c r="K22" s="564">
        <f t="shared" si="9"/>
        <v>40</v>
      </c>
      <c r="L22" s="564">
        <v>24</v>
      </c>
      <c r="M22" s="562"/>
      <c r="N22" s="562"/>
      <c r="O22" s="291"/>
      <c r="P22" s="291">
        <v>6</v>
      </c>
      <c r="Q22" s="577"/>
      <c r="R22" s="577"/>
      <c r="S22" s="476"/>
      <c r="T22" s="476"/>
      <c r="U22" s="599">
        <v>64</v>
      </c>
      <c r="V22" s="605">
        <v>8</v>
      </c>
      <c r="W22" s="282"/>
      <c r="X22" s="282"/>
      <c r="Y22" s="350">
        <f t="shared" si="2"/>
        <v>64</v>
      </c>
      <c r="Z22" s="479" t="s">
        <v>1116</v>
      </c>
    </row>
    <row r="23" spans="1:26" ht="34.5" customHeight="1" x14ac:dyDescent="0.25">
      <c r="A23" s="573" t="s">
        <v>689</v>
      </c>
      <c r="B23" s="573" t="s">
        <v>516</v>
      </c>
      <c r="C23" s="441"/>
      <c r="D23" s="476"/>
      <c r="E23" s="605" t="s">
        <v>40</v>
      </c>
      <c r="F23" s="282"/>
      <c r="G23" s="564">
        <f t="shared" si="8"/>
        <v>66</v>
      </c>
      <c r="H23" s="562">
        <v>12</v>
      </c>
      <c r="I23" s="564">
        <v>18</v>
      </c>
      <c r="J23" s="562">
        <f t="shared" si="5"/>
        <v>48</v>
      </c>
      <c r="K23" s="564">
        <f t="shared" si="9"/>
        <v>30</v>
      </c>
      <c r="L23" s="564">
        <v>18</v>
      </c>
      <c r="M23" s="562"/>
      <c r="N23" s="562"/>
      <c r="O23" s="291"/>
      <c r="P23" s="291">
        <v>6</v>
      </c>
      <c r="Q23" s="577"/>
      <c r="R23" s="577"/>
      <c r="S23" s="476"/>
      <c r="T23" s="476"/>
      <c r="U23" s="599">
        <v>48</v>
      </c>
      <c r="V23" s="605">
        <v>6</v>
      </c>
      <c r="W23" s="282"/>
      <c r="X23" s="282"/>
      <c r="Y23" s="350">
        <f t="shared" si="2"/>
        <v>48</v>
      </c>
      <c r="Z23" s="479" t="s">
        <v>1123</v>
      </c>
    </row>
    <row r="24" spans="1:26" ht="42.75" hidden="1" customHeight="1" x14ac:dyDescent="0.25">
      <c r="A24" s="573" t="s">
        <v>15</v>
      </c>
      <c r="B24" s="573" t="s">
        <v>210</v>
      </c>
      <c r="C24" s="441"/>
      <c r="D24" s="476" t="s">
        <v>40</v>
      </c>
      <c r="E24" s="605"/>
      <c r="F24" s="282"/>
      <c r="G24" s="564">
        <f t="shared" si="8"/>
        <v>116</v>
      </c>
      <c r="H24" s="562">
        <f t="shared" si="4"/>
        <v>12</v>
      </c>
      <c r="I24" s="564">
        <v>74</v>
      </c>
      <c r="J24" s="562">
        <f t="shared" si="5"/>
        <v>98</v>
      </c>
      <c r="K24" s="564">
        <f t="shared" si="9"/>
        <v>24</v>
      </c>
      <c r="L24" s="564">
        <v>74</v>
      </c>
      <c r="M24" s="562"/>
      <c r="N24" s="562"/>
      <c r="O24" s="562"/>
      <c r="P24" s="562">
        <v>6</v>
      </c>
      <c r="Q24" s="577">
        <v>34</v>
      </c>
      <c r="R24" s="577">
        <v>4</v>
      </c>
      <c r="S24" s="476">
        <v>64</v>
      </c>
      <c r="T24" s="476">
        <v>8</v>
      </c>
      <c r="U24" s="605"/>
      <c r="V24" s="605"/>
      <c r="W24" s="282"/>
      <c r="X24" s="282"/>
      <c r="Y24" s="350">
        <f t="shared" si="2"/>
        <v>0</v>
      </c>
      <c r="Z24" s="350"/>
    </row>
    <row r="25" spans="1:26" ht="47.25" customHeight="1" x14ac:dyDescent="0.25">
      <c r="A25" s="576" t="s">
        <v>16</v>
      </c>
      <c r="B25" s="573" t="s">
        <v>211</v>
      </c>
      <c r="C25" s="441"/>
      <c r="D25" s="476"/>
      <c r="E25" s="605"/>
      <c r="F25" s="282" t="s">
        <v>29</v>
      </c>
      <c r="G25" s="564">
        <f t="shared" si="8"/>
        <v>64</v>
      </c>
      <c r="H25" s="562">
        <f t="shared" si="4"/>
        <v>8</v>
      </c>
      <c r="I25" s="564">
        <v>28</v>
      </c>
      <c r="J25" s="562">
        <f t="shared" si="5"/>
        <v>56</v>
      </c>
      <c r="K25" s="564">
        <f t="shared" si="9"/>
        <v>28</v>
      </c>
      <c r="L25" s="564">
        <v>28</v>
      </c>
      <c r="M25" s="562"/>
      <c r="N25" s="562"/>
      <c r="O25" s="562"/>
      <c r="P25" s="562"/>
      <c r="Q25" s="577"/>
      <c r="R25" s="577"/>
      <c r="S25" s="476"/>
      <c r="T25" s="476"/>
      <c r="U25" s="599">
        <v>32</v>
      </c>
      <c r="V25" s="605">
        <v>4</v>
      </c>
      <c r="W25" s="282">
        <v>24</v>
      </c>
      <c r="X25" s="282">
        <v>4</v>
      </c>
      <c r="Y25" s="350">
        <f t="shared" si="2"/>
        <v>56</v>
      </c>
      <c r="Z25" s="691" t="s">
        <v>1105</v>
      </c>
    </row>
    <row r="26" spans="1:26" ht="33" customHeight="1" x14ac:dyDescent="0.25">
      <c r="A26" s="576" t="s">
        <v>690</v>
      </c>
      <c r="B26" s="576" t="s">
        <v>517</v>
      </c>
      <c r="C26" s="448"/>
      <c r="D26" s="476"/>
      <c r="E26" s="605"/>
      <c r="F26" s="282" t="s">
        <v>29</v>
      </c>
      <c r="G26" s="564">
        <f t="shared" si="8"/>
        <v>64</v>
      </c>
      <c r="H26" s="562">
        <f t="shared" si="4"/>
        <v>8</v>
      </c>
      <c r="I26" s="571">
        <v>56</v>
      </c>
      <c r="J26" s="562">
        <f t="shared" si="5"/>
        <v>56</v>
      </c>
      <c r="K26" s="564">
        <f t="shared" si="9"/>
        <v>0</v>
      </c>
      <c r="L26" s="571">
        <v>56</v>
      </c>
      <c r="M26" s="538"/>
      <c r="N26" s="562"/>
      <c r="O26" s="562"/>
      <c r="P26" s="562"/>
      <c r="Q26" s="577"/>
      <c r="R26" s="577"/>
      <c r="S26" s="476"/>
      <c r="T26" s="476"/>
      <c r="U26" s="599">
        <v>32</v>
      </c>
      <c r="V26" s="605">
        <v>4</v>
      </c>
      <c r="W26" s="282">
        <v>24</v>
      </c>
      <c r="X26" s="282">
        <v>4</v>
      </c>
      <c r="Y26" s="350">
        <f t="shared" si="2"/>
        <v>56</v>
      </c>
      <c r="Z26" s="479" t="s">
        <v>1149</v>
      </c>
    </row>
    <row r="27" spans="1:26" ht="36" hidden="1" customHeight="1" x14ac:dyDescent="0.25">
      <c r="A27" s="576" t="s">
        <v>17</v>
      </c>
      <c r="B27" s="50" t="s">
        <v>212</v>
      </c>
      <c r="C27" s="448"/>
      <c r="D27" s="476" t="s">
        <v>29</v>
      </c>
      <c r="E27" s="605"/>
      <c r="F27" s="282"/>
      <c r="G27" s="564">
        <f t="shared" si="8"/>
        <v>74</v>
      </c>
      <c r="H27" s="562">
        <f t="shared" si="4"/>
        <v>8</v>
      </c>
      <c r="I27" s="571">
        <v>22</v>
      </c>
      <c r="J27" s="562">
        <f t="shared" si="5"/>
        <v>66</v>
      </c>
      <c r="K27" s="564">
        <f t="shared" si="9"/>
        <v>44</v>
      </c>
      <c r="L27" s="571">
        <v>22</v>
      </c>
      <c r="M27" s="538"/>
      <c r="N27" s="562"/>
      <c r="O27" s="562"/>
      <c r="P27" s="562"/>
      <c r="Q27" s="577">
        <v>34</v>
      </c>
      <c r="R27" s="577">
        <v>4</v>
      </c>
      <c r="S27" s="476">
        <v>32</v>
      </c>
      <c r="T27" s="476">
        <v>4</v>
      </c>
      <c r="U27" s="605"/>
      <c r="V27" s="605"/>
      <c r="W27" s="282"/>
      <c r="X27" s="282"/>
      <c r="Y27" s="350">
        <f t="shared" si="2"/>
        <v>0</v>
      </c>
      <c r="Z27" s="691"/>
    </row>
    <row r="28" spans="1:26" ht="37.5" customHeight="1" x14ac:dyDescent="0.25">
      <c r="A28" s="576" t="s">
        <v>691</v>
      </c>
      <c r="B28" s="50" t="s">
        <v>692</v>
      </c>
      <c r="C28" s="448"/>
      <c r="D28" s="476"/>
      <c r="E28" s="605"/>
      <c r="F28" s="282" t="s">
        <v>40</v>
      </c>
      <c r="G28" s="564">
        <f t="shared" si="8"/>
        <v>72</v>
      </c>
      <c r="H28" s="562">
        <v>10</v>
      </c>
      <c r="I28" s="571">
        <v>24</v>
      </c>
      <c r="J28" s="562">
        <f t="shared" si="5"/>
        <v>56</v>
      </c>
      <c r="K28" s="564">
        <f t="shared" si="9"/>
        <v>32</v>
      </c>
      <c r="L28" s="571">
        <v>24</v>
      </c>
      <c r="M28" s="538"/>
      <c r="N28" s="538"/>
      <c r="O28" s="538"/>
      <c r="P28" s="538">
        <v>6</v>
      </c>
      <c r="Q28" s="577"/>
      <c r="R28" s="577"/>
      <c r="S28" s="476"/>
      <c r="T28" s="476"/>
      <c r="U28" s="599">
        <v>32</v>
      </c>
      <c r="V28" s="605">
        <v>4</v>
      </c>
      <c r="W28" s="282">
        <v>24</v>
      </c>
      <c r="X28" s="282">
        <v>4</v>
      </c>
      <c r="Y28" s="350">
        <f t="shared" si="2"/>
        <v>56</v>
      </c>
      <c r="Z28" s="1293" t="s">
        <v>1098</v>
      </c>
    </row>
    <row r="29" spans="1:26" ht="29.25" customHeight="1" x14ac:dyDescent="0.25">
      <c r="A29" s="576" t="s">
        <v>18</v>
      </c>
      <c r="B29" s="482" t="s">
        <v>693</v>
      </c>
      <c r="C29" s="610"/>
      <c r="D29" s="476"/>
      <c r="E29" s="605"/>
      <c r="F29" s="282" t="s">
        <v>29</v>
      </c>
      <c r="G29" s="564">
        <f t="shared" si="8"/>
        <v>40</v>
      </c>
      <c r="H29" s="562">
        <f t="shared" si="4"/>
        <v>4</v>
      </c>
      <c r="I29" s="571">
        <v>16</v>
      </c>
      <c r="J29" s="562">
        <f t="shared" si="5"/>
        <v>36</v>
      </c>
      <c r="K29" s="564">
        <f t="shared" si="9"/>
        <v>20</v>
      </c>
      <c r="L29" s="571">
        <v>16</v>
      </c>
      <c r="M29" s="538"/>
      <c r="N29" s="538"/>
      <c r="O29" s="611"/>
      <c r="P29" s="350"/>
      <c r="Q29" s="577"/>
      <c r="R29" s="577"/>
      <c r="S29" s="476"/>
      <c r="T29" s="476"/>
      <c r="U29" s="605"/>
      <c r="V29" s="605"/>
      <c r="W29" s="282">
        <v>36</v>
      </c>
      <c r="X29" s="282">
        <v>4</v>
      </c>
      <c r="Y29" s="350">
        <f t="shared" si="2"/>
        <v>36</v>
      </c>
      <c r="Z29" s="1271" t="s">
        <v>1084</v>
      </c>
    </row>
    <row r="30" spans="1:26" ht="36.75" hidden="1" customHeight="1" x14ac:dyDescent="0.25">
      <c r="A30" s="576" t="s">
        <v>590</v>
      </c>
      <c r="B30" s="482" t="s">
        <v>591</v>
      </c>
      <c r="C30" s="483"/>
      <c r="D30" s="476" t="s">
        <v>29</v>
      </c>
      <c r="E30" s="605"/>
      <c r="F30" s="282"/>
      <c r="G30" s="564">
        <f t="shared" si="8"/>
        <v>74</v>
      </c>
      <c r="H30" s="562">
        <f t="shared" si="4"/>
        <v>8</v>
      </c>
      <c r="I30" s="571">
        <v>26</v>
      </c>
      <c r="J30" s="562">
        <f t="shared" si="5"/>
        <v>66</v>
      </c>
      <c r="K30" s="564">
        <f t="shared" si="9"/>
        <v>40</v>
      </c>
      <c r="L30" s="571">
        <v>26</v>
      </c>
      <c r="M30" s="538"/>
      <c r="N30" s="538"/>
      <c r="O30" s="538"/>
      <c r="P30" s="562"/>
      <c r="Q30" s="577">
        <v>34</v>
      </c>
      <c r="R30" s="577">
        <v>4</v>
      </c>
      <c r="S30" s="476">
        <v>32</v>
      </c>
      <c r="T30" s="476">
        <v>4</v>
      </c>
      <c r="U30" s="605"/>
      <c r="V30" s="605"/>
      <c r="W30" s="282"/>
      <c r="X30" s="282"/>
      <c r="Y30" s="350">
        <f t="shared" si="2"/>
        <v>0</v>
      </c>
      <c r="Z30" s="1250"/>
    </row>
    <row r="31" spans="1:26" ht="36" customHeight="1" x14ac:dyDescent="0.25">
      <c r="A31" s="576" t="s">
        <v>694</v>
      </c>
      <c r="B31" s="482" t="s">
        <v>695</v>
      </c>
      <c r="C31" s="610"/>
      <c r="D31" s="476"/>
      <c r="E31" s="605"/>
      <c r="F31" s="282" t="s">
        <v>29</v>
      </c>
      <c r="G31" s="564">
        <f t="shared" si="8"/>
        <v>40</v>
      </c>
      <c r="H31" s="562">
        <f t="shared" si="4"/>
        <v>4</v>
      </c>
      <c r="I31" s="571">
        <v>18</v>
      </c>
      <c r="J31" s="562">
        <f t="shared" si="5"/>
        <v>36</v>
      </c>
      <c r="K31" s="564">
        <f t="shared" si="9"/>
        <v>18</v>
      </c>
      <c r="L31" s="571">
        <v>18</v>
      </c>
      <c r="M31" s="538"/>
      <c r="N31" s="538"/>
      <c r="O31" s="538"/>
      <c r="P31" s="562"/>
      <c r="Q31" s="577"/>
      <c r="R31" s="577"/>
      <c r="S31" s="476"/>
      <c r="T31" s="476"/>
      <c r="U31" s="605"/>
      <c r="V31" s="605"/>
      <c r="W31" s="282">
        <v>36</v>
      </c>
      <c r="X31" s="282">
        <v>4</v>
      </c>
      <c r="Y31" s="350">
        <f t="shared" si="2"/>
        <v>36</v>
      </c>
      <c r="Z31" s="1271" t="s">
        <v>1099</v>
      </c>
    </row>
    <row r="32" spans="1:26" ht="33.75" hidden="1" customHeight="1" x14ac:dyDescent="0.25">
      <c r="A32" s="569" t="s">
        <v>26</v>
      </c>
      <c r="B32" s="484" t="s">
        <v>27</v>
      </c>
      <c r="C32" s="1469"/>
      <c r="D32" s="1470"/>
      <c r="E32" s="1470"/>
      <c r="F32" s="1471"/>
      <c r="G32" s="536">
        <f>G33+G40+G48</f>
        <v>1276</v>
      </c>
      <c r="H32" s="536">
        <f t="shared" ref="H32:X32" si="10">H33+H40+H48</f>
        <v>92</v>
      </c>
      <c r="I32" s="536">
        <f t="shared" si="10"/>
        <v>406</v>
      </c>
      <c r="J32" s="536">
        <f t="shared" si="10"/>
        <v>708</v>
      </c>
      <c r="K32" s="536">
        <f t="shared" si="10"/>
        <v>282</v>
      </c>
      <c r="L32" s="536">
        <f t="shared" si="10"/>
        <v>406</v>
      </c>
      <c r="M32" s="536">
        <f t="shared" si="10"/>
        <v>20</v>
      </c>
      <c r="N32" s="536">
        <f t="shared" si="10"/>
        <v>432</v>
      </c>
      <c r="O32" s="536">
        <f t="shared" si="10"/>
        <v>8</v>
      </c>
      <c r="P32" s="536">
        <f t="shared" si="10"/>
        <v>36</v>
      </c>
      <c r="Q32" s="536">
        <f t="shared" si="10"/>
        <v>204</v>
      </c>
      <c r="R32" s="536">
        <f t="shared" si="10"/>
        <v>24</v>
      </c>
      <c r="S32" s="536">
        <f t="shared" si="10"/>
        <v>256</v>
      </c>
      <c r="T32" s="536">
        <f t="shared" si="10"/>
        <v>32</v>
      </c>
      <c r="U32" s="536">
        <f t="shared" si="10"/>
        <v>128</v>
      </c>
      <c r="V32" s="536">
        <f t="shared" si="10"/>
        <v>16</v>
      </c>
      <c r="W32" s="536">
        <f t="shared" si="10"/>
        <v>120</v>
      </c>
      <c r="X32" s="536">
        <f t="shared" si="10"/>
        <v>12</v>
      </c>
      <c r="Y32" s="350">
        <f t="shared" si="2"/>
        <v>248</v>
      </c>
      <c r="Z32" s="278"/>
    </row>
    <row r="33" spans="1:26" ht="44.25" hidden="1" customHeight="1" x14ac:dyDescent="0.25">
      <c r="A33" s="414" t="s">
        <v>592</v>
      </c>
      <c r="B33" s="414" t="s">
        <v>520</v>
      </c>
      <c r="C33" s="1497" t="s">
        <v>593</v>
      </c>
      <c r="D33" s="1498"/>
      <c r="E33" s="1498"/>
      <c r="F33" s="1499"/>
      <c r="G33" s="536">
        <f>SUM(G34:G39)</f>
        <v>292</v>
      </c>
      <c r="H33" s="536">
        <f t="shared" ref="H33:P33" si="11">SUM(H34:H39)</f>
        <v>22</v>
      </c>
      <c r="I33" s="536">
        <f t="shared" si="11"/>
        <v>80</v>
      </c>
      <c r="J33" s="536">
        <f t="shared" si="11"/>
        <v>190</v>
      </c>
      <c r="K33" s="536">
        <f t="shared" si="11"/>
        <v>110</v>
      </c>
      <c r="L33" s="536">
        <f t="shared" si="11"/>
        <v>80</v>
      </c>
      <c r="M33" s="536">
        <f t="shared" si="11"/>
        <v>0</v>
      </c>
      <c r="N33" s="536">
        <f t="shared" si="11"/>
        <v>72</v>
      </c>
      <c r="O33" s="536">
        <f t="shared" si="11"/>
        <v>2</v>
      </c>
      <c r="P33" s="536">
        <f t="shared" si="11"/>
        <v>6</v>
      </c>
      <c r="Q33" s="536">
        <f t="shared" ref="Q33:X33" si="12">SUM(Q34:Q37)</f>
        <v>102</v>
      </c>
      <c r="R33" s="536">
        <f t="shared" si="12"/>
        <v>12</v>
      </c>
      <c r="S33" s="536">
        <f t="shared" si="12"/>
        <v>88</v>
      </c>
      <c r="T33" s="536">
        <f t="shared" si="12"/>
        <v>10</v>
      </c>
      <c r="U33" s="536">
        <f t="shared" si="12"/>
        <v>0</v>
      </c>
      <c r="V33" s="536">
        <f t="shared" si="12"/>
        <v>0</v>
      </c>
      <c r="W33" s="536">
        <f t="shared" si="12"/>
        <v>0</v>
      </c>
      <c r="X33" s="536">
        <f t="shared" si="12"/>
        <v>0</v>
      </c>
      <c r="Y33" s="350">
        <f t="shared" si="2"/>
        <v>0</v>
      </c>
      <c r="Z33" s="350"/>
    </row>
    <row r="34" spans="1:26" ht="43.5" hidden="1" customHeight="1" x14ac:dyDescent="0.25">
      <c r="A34" s="560" t="s">
        <v>155</v>
      </c>
      <c r="B34" s="55" t="s">
        <v>594</v>
      </c>
      <c r="C34" s="485"/>
      <c r="D34" s="476" t="s">
        <v>283</v>
      </c>
      <c r="E34" s="605"/>
      <c r="F34" s="282"/>
      <c r="G34" s="564">
        <f t="shared" ref="G34:G37" si="13">H34+J34+O34+P34</f>
        <v>64</v>
      </c>
      <c r="H34" s="562">
        <f t="shared" ref="H34:H50" si="14">R34+T34+V34+X34</f>
        <v>6</v>
      </c>
      <c r="I34" s="571">
        <v>20</v>
      </c>
      <c r="J34" s="562">
        <f t="shared" si="5"/>
        <v>58</v>
      </c>
      <c r="K34" s="564">
        <f t="shared" ref="K34:K37" si="15">J34-L34</f>
        <v>38</v>
      </c>
      <c r="L34" s="564">
        <v>20</v>
      </c>
      <c r="M34" s="562"/>
      <c r="N34" s="564"/>
      <c r="O34" s="564"/>
      <c r="P34" s="562"/>
      <c r="Q34" s="577">
        <v>34</v>
      </c>
      <c r="R34" s="577">
        <v>4</v>
      </c>
      <c r="S34" s="476">
        <v>24</v>
      </c>
      <c r="T34" s="476">
        <v>2</v>
      </c>
      <c r="U34" s="605"/>
      <c r="V34" s="605"/>
      <c r="W34" s="282"/>
      <c r="X34" s="282"/>
      <c r="Y34" s="350">
        <f t="shared" si="2"/>
        <v>0</v>
      </c>
      <c r="Z34" s="350"/>
    </row>
    <row r="35" spans="1:26" ht="30" hidden="1" customHeight="1" x14ac:dyDescent="0.25">
      <c r="A35" s="560" t="s">
        <v>156</v>
      </c>
      <c r="B35" s="55" t="s">
        <v>215</v>
      </c>
      <c r="C35" s="485" t="s">
        <v>29</v>
      </c>
      <c r="D35" s="476"/>
      <c r="E35" s="605"/>
      <c r="F35" s="282"/>
      <c r="G35" s="564">
        <f t="shared" si="13"/>
        <v>38</v>
      </c>
      <c r="H35" s="562">
        <f t="shared" si="14"/>
        <v>4</v>
      </c>
      <c r="I35" s="571">
        <v>10</v>
      </c>
      <c r="J35" s="562">
        <f t="shared" si="5"/>
        <v>34</v>
      </c>
      <c r="K35" s="564">
        <f t="shared" si="15"/>
        <v>24</v>
      </c>
      <c r="L35" s="564">
        <v>10</v>
      </c>
      <c r="M35" s="562"/>
      <c r="N35" s="564"/>
      <c r="O35" s="564"/>
      <c r="P35" s="562"/>
      <c r="Q35" s="577">
        <v>34</v>
      </c>
      <c r="R35" s="577">
        <v>4</v>
      </c>
      <c r="S35" s="476"/>
      <c r="T35" s="476"/>
      <c r="U35" s="605"/>
      <c r="V35" s="605"/>
      <c r="W35" s="282"/>
      <c r="X35" s="282"/>
      <c r="Y35" s="350">
        <f t="shared" si="2"/>
        <v>0</v>
      </c>
      <c r="Z35" s="350"/>
    </row>
    <row r="36" spans="1:26" ht="36" hidden="1" customHeight="1" x14ac:dyDescent="0.25">
      <c r="A36" s="560" t="s">
        <v>280</v>
      </c>
      <c r="B36" s="55" t="s">
        <v>521</v>
      </c>
      <c r="C36" s="485" t="s">
        <v>29</v>
      </c>
      <c r="D36" s="476"/>
      <c r="E36" s="605"/>
      <c r="F36" s="282"/>
      <c r="G36" s="564">
        <f t="shared" si="13"/>
        <v>38</v>
      </c>
      <c r="H36" s="562">
        <f t="shared" si="14"/>
        <v>4</v>
      </c>
      <c r="I36" s="571">
        <v>18</v>
      </c>
      <c r="J36" s="562">
        <f t="shared" si="5"/>
        <v>34</v>
      </c>
      <c r="K36" s="564">
        <f t="shared" si="15"/>
        <v>16</v>
      </c>
      <c r="L36" s="564">
        <v>18</v>
      </c>
      <c r="M36" s="562"/>
      <c r="N36" s="564"/>
      <c r="O36" s="564"/>
      <c r="P36" s="562"/>
      <c r="Q36" s="577">
        <v>34</v>
      </c>
      <c r="R36" s="577">
        <v>4</v>
      </c>
      <c r="S36" s="476"/>
      <c r="T36" s="476"/>
      <c r="U36" s="605"/>
      <c r="V36" s="605"/>
      <c r="W36" s="282"/>
      <c r="X36" s="282"/>
      <c r="Y36" s="350">
        <f t="shared" si="2"/>
        <v>0</v>
      </c>
      <c r="Z36" s="350"/>
    </row>
    <row r="37" spans="1:26" ht="45" hidden="1" customHeight="1" x14ac:dyDescent="0.25">
      <c r="A37" s="560" t="s">
        <v>367</v>
      </c>
      <c r="B37" s="55" t="s">
        <v>522</v>
      </c>
      <c r="C37" s="485"/>
      <c r="D37" s="476" t="s">
        <v>283</v>
      </c>
      <c r="E37" s="605"/>
      <c r="F37" s="282"/>
      <c r="G37" s="564">
        <f t="shared" si="13"/>
        <v>72</v>
      </c>
      <c r="H37" s="562">
        <f t="shared" si="14"/>
        <v>8</v>
      </c>
      <c r="I37" s="564">
        <v>32</v>
      </c>
      <c r="J37" s="562">
        <f t="shared" si="5"/>
        <v>64</v>
      </c>
      <c r="K37" s="564">
        <f t="shared" si="15"/>
        <v>32</v>
      </c>
      <c r="L37" s="564">
        <v>32</v>
      </c>
      <c r="M37" s="562"/>
      <c r="N37" s="564"/>
      <c r="O37" s="564"/>
      <c r="P37" s="562"/>
      <c r="Q37" s="577"/>
      <c r="R37" s="577"/>
      <c r="S37" s="476">
        <v>64</v>
      </c>
      <c r="T37" s="476">
        <v>8</v>
      </c>
      <c r="U37" s="605"/>
      <c r="V37" s="605"/>
      <c r="W37" s="282"/>
      <c r="X37" s="282"/>
      <c r="Y37" s="350">
        <f t="shared" si="2"/>
        <v>0</v>
      </c>
      <c r="Z37" s="350"/>
    </row>
    <row r="38" spans="1:26" ht="21.75" hidden="1" customHeight="1" x14ac:dyDescent="0.25">
      <c r="A38" s="55" t="s">
        <v>353</v>
      </c>
      <c r="B38" s="55" t="s">
        <v>43</v>
      </c>
      <c r="C38" s="485"/>
      <c r="D38" s="476" t="s">
        <v>29</v>
      </c>
      <c r="E38" s="605"/>
      <c r="F38" s="282"/>
      <c r="G38" s="564">
        <v>72</v>
      </c>
      <c r="H38" s="562"/>
      <c r="I38" s="564"/>
      <c r="J38" s="562"/>
      <c r="K38" s="564"/>
      <c r="L38" s="564"/>
      <c r="M38" s="562"/>
      <c r="N38" s="564">
        <v>72</v>
      </c>
      <c r="O38" s="564"/>
      <c r="P38" s="562"/>
      <c r="Q38" s="577"/>
      <c r="R38" s="577"/>
      <c r="S38" s="486">
        <v>72</v>
      </c>
      <c r="T38" s="476"/>
      <c r="U38" s="605"/>
      <c r="V38" s="605"/>
      <c r="W38" s="282"/>
      <c r="X38" s="282"/>
      <c r="Y38" s="350">
        <f t="shared" si="2"/>
        <v>0</v>
      </c>
      <c r="Z38" s="350"/>
    </row>
    <row r="39" spans="1:26" ht="24.75" hidden="1" customHeight="1" x14ac:dyDescent="0.25">
      <c r="A39" s="55" t="s">
        <v>282</v>
      </c>
      <c r="B39" s="55"/>
      <c r="C39" s="487"/>
      <c r="D39" s="476" t="s">
        <v>40</v>
      </c>
      <c r="E39" s="605"/>
      <c r="F39" s="282"/>
      <c r="G39" s="564">
        <f t="shared" ref="G39" si="16">H39+J39+O39+P39</f>
        <v>8</v>
      </c>
      <c r="H39" s="562">
        <f t="shared" si="14"/>
        <v>0</v>
      </c>
      <c r="I39" s="564"/>
      <c r="J39" s="562">
        <f t="shared" si="5"/>
        <v>0</v>
      </c>
      <c r="K39" s="564"/>
      <c r="L39" s="564"/>
      <c r="M39" s="562"/>
      <c r="N39" s="564"/>
      <c r="O39" s="564">
        <v>2</v>
      </c>
      <c r="P39" s="562">
        <v>6</v>
      </c>
      <c r="Q39" s="577"/>
      <c r="R39" s="577"/>
      <c r="S39" s="486"/>
      <c r="T39" s="476"/>
      <c r="U39" s="605"/>
      <c r="V39" s="605"/>
      <c r="W39" s="282"/>
      <c r="X39" s="282"/>
      <c r="Y39" s="350">
        <f t="shared" si="2"/>
        <v>0</v>
      </c>
      <c r="Z39" s="350"/>
    </row>
    <row r="40" spans="1:26" ht="24" customHeight="1" x14ac:dyDescent="0.25">
      <c r="A40" s="566" t="s">
        <v>595</v>
      </c>
      <c r="B40" s="566" t="s">
        <v>583</v>
      </c>
      <c r="C40" s="1472"/>
      <c r="D40" s="1473"/>
      <c r="E40" s="1473"/>
      <c r="F40" s="1474"/>
      <c r="G40" s="536">
        <f>SUM(G41:G47)</f>
        <v>612</v>
      </c>
      <c r="H40" s="536">
        <f t="shared" ref="H40:X40" si="17">SUM(H41:H44)</f>
        <v>50</v>
      </c>
      <c r="I40" s="536">
        <f t="shared" si="17"/>
        <v>204</v>
      </c>
      <c r="J40" s="536">
        <f t="shared" si="17"/>
        <v>354</v>
      </c>
      <c r="K40" s="536">
        <f t="shared" si="17"/>
        <v>130</v>
      </c>
      <c r="L40" s="536">
        <f t="shared" si="17"/>
        <v>204</v>
      </c>
      <c r="M40" s="536">
        <f t="shared" si="17"/>
        <v>20</v>
      </c>
      <c r="N40" s="536">
        <f>N45+N46</f>
        <v>180</v>
      </c>
      <c r="O40" s="536">
        <f>SUM(O41:O47)</f>
        <v>4</v>
      </c>
      <c r="P40" s="536">
        <f>SUM(P41:P47)</f>
        <v>24</v>
      </c>
      <c r="Q40" s="536">
        <f t="shared" si="17"/>
        <v>34</v>
      </c>
      <c r="R40" s="536">
        <f t="shared" si="17"/>
        <v>4</v>
      </c>
      <c r="S40" s="536">
        <f t="shared" si="17"/>
        <v>72</v>
      </c>
      <c r="T40" s="536">
        <f t="shared" si="17"/>
        <v>10</v>
      </c>
      <c r="U40" s="536">
        <f t="shared" si="17"/>
        <v>128</v>
      </c>
      <c r="V40" s="536">
        <f t="shared" si="17"/>
        <v>16</v>
      </c>
      <c r="W40" s="536">
        <f t="shared" si="17"/>
        <v>120</v>
      </c>
      <c r="X40" s="536">
        <f t="shared" si="17"/>
        <v>12</v>
      </c>
      <c r="Y40" s="350">
        <f t="shared" si="2"/>
        <v>248</v>
      </c>
      <c r="Z40" s="350"/>
    </row>
    <row r="41" spans="1:26" ht="58.5" customHeight="1" x14ac:dyDescent="0.25">
      <c r="A41" s="573" t="s">
        <v>696</v>
      </c>
      <c r="B41" s="573" t="s">
        <v>677</v>
      </c>
      <c r="C41" s="441"/>
      <c r="D41" s="476"/>
      <c r="E41" s="605"/>
      <c r="F41" s="282" t="s">
        <v>546</v>
      </c>
      <c r="G41" s="564">
        <f t="shared" ref="G41:G44" si="18">H41+J41+O41+P41</f>
        <v>126</v>
      </c>
      <c r="H41" s="562">
        <v>15</v>
      </c>
      <c r="I41" s="564">
        <v>50</v>
      </c>
      <c r="J41" s="562">
        <f t="shared" si="5"/>
        <v>108</v>
      </c>
      <c r="K41" s="564">
        <v>38</v>
      </c>
      <c r="L41" s="564">
        <v>50</v>
      </c>
      <c r="M41" s="562">
        <v>20</v>
      </c>
      <c r="N41" s="564"/>
      <c r="O41" s="564"/>
      <c r="P41" s="562">
        <v>3</v>
      </c>
      <c r="Q41" s="577"/>
      <c r="R41" s="577"/>
      <c r="S41" s="476"/>
      <c r="T41" s="476"/>
      <c r="U41" s="599">
        <v>48</v>
      </c>
      <c r="V41" s="605">
        <v>6</v>
      </c>
      <c r="W41" s="282">
        <v>60</v>
      </c>
      <c r="X41" s="282">
        <v>8</v>
      </c>
      <c r="Y41" s="350">
        <f t="shared" si="2"/>
        <v>108</v>
      </c>
      <c r="Z41" s="479" t="s">
        <v>1093</v>
      </c>
    </row>
    <row r="42" spans="1:26" ht="46.5" hidden="1" customHeight="1" x14ac:dyDescent="0.25">
      <c r="A42" s="573" t="s">
        <v>596</v>
      </c>
      <c r="B42" s="573" t="s">
        <v>584</v>
      </c>
      <c r="C42" s="441"/>
      <c r="D42" s="476" t="s">
        <v>40</v>
      </c>
      <c r="E42" s="605"/>
      <c r="F42" s="282"/>
      <c r="G42" s="564">
        <f t="shared" si="18"/>
        <v>130</v>
      </c>
      <c r="H42" s="562">
        <v>16</v>
      </c>
      <c r="I42" s="564">
        <v>50</v>
      </c>
      <c r="J42" s="562">
        <f t="shared" si="5"/>
        <v>106</v>
      </c>
      <c r="K42" s="564">
        <f t="shared" ref="K42:K44" si="19">J42-L42</f>
        <v>56</v>
      </c>
      <c r="L42" s="564">
        <v>50</v>
      </c>
      <c r="M42" s="562"/>
      <c r="N42" s="564"/>
      <c r="O42" s="564">
        <v>2</v>
      </c>
      <c r="P42" s="562">
        <v>6</v>
      </c>
      <c r="Q42" s="577">
        <v>34</v>
      </c>
      <c r="R42" s="577">
        <v>4</v>
      </c>
      <c r="S42" s="476">
        <v>72</v>
      </c>
      <c r="T42" s="476">
        <v>10</v>
      </c>
      <c r="U42" s="605"/>
      <c r="V42" s="605"/>
      <c r="W42" s="282"/>
      <c r="X42" s="282"/>
      <c r="Y42" s="350">
        <f t="shared" si="2"/>
        <v>0</v>
      </c>
      <c r="Z42" s="350"/>
    </row>
    <row r="43" spans="1:26" ht="32.25" customHeight="1" x14ac:dyDescent="0.25">
      <c r="A43" s="573" t="s">
        <v>697</v>
      </c>
      <c r="B43" s="573" t="s">
        <v>678</v>
      </c>
      <c r="C43" s="441"/>
      <c r="D43" s="476"/>
      <c r="E43" s="605"/>
      <c r="F43" s="282" t="s">
        <v>40</v>
      </c>
      <c r="G43" s="564">
        <f t="shared" si="18"/>
        <v>90</v>
      </c>
      <c r="H43" s="562">
        <v>12</v>
      </c>
      <c r="I43" s="564">
        <v>36</v>
      </c>
      <c r="J43" s="562">
        <f t="shared" si="5"/>
        <v>72</v>
      </c>
      <c r="K43" s="564">
        <f t="shared" si="19"/>
        <v>36</v>
      </c>
      <c r="L43" s="564">
        <v>36</v>
      </c>
      <c r="M43" s="562"/>
      <c r="N43" s="564"/>
      <c r="O43" s="564"/>
      <c r="P43" s="562">
        <v>6</v>
      </c>
      <c r="Q43" s="577"/>
      <c r="R43" s="577"/>
      <c r="S43" s="476"/>
      <c r="T43" s="476"/>
      <c r="U43" s="599">
        <v>48</v>
      </c>
      <c r="V43" s="605">
        <v>6</v>
      </c>
      <c r="W43" s="282">
        <v>24</v>
      </c>
      <c r="X43" s="282">
        <v>2</v>
      </c>
      <c r="Y43" s="350">
        <f t="shared" si="2"/>
        <v>72</v>
      </c>
      <c r="Z43" s="691" t="s">
        <v>1090</v>
      </c>
    </row>
    <row r="44" spans="1:26" ht="32.25" customHeight="1" x14ac:dyDescent="0.25">
      <c r="A44" s="573" t="s">
        <v>698</v>
      </c>
      <c r="B44" s="573" t="s">
        <v>699</v>
      </c>
      <c r="C44" s="441"/>
      <c r="D44" s="476"/>
      <c r="E44" s="605"/>
      <c r="F44" s="282" t="s">
        <v>546</v>
      </c>
      <c r="G44" s="564">
        <f t="shared" si="18"/>
        <v>78</v>
      </c>
      <c r="H44" s="562">
        <v>7</v>
      </c>
      <c r="I44" s="564">
        <v>68</v>
      </c>
      <c r="J44" s="562">
        <f t="shared" si="5"/>
        <v>68</v>
      </c>
      <c r="K44" s="564">
        <f t="shared" si="19"/>
        <v>0</v>
      </c>
      <c r="L44" s="564">
        <v>68</v>
      </c>
      <c r="M44" s="562"/>
      <c r="N44" s="564"/>
      <c r="O44" s="564"/>
      <c r="P44" s="562">
        <v>3</v>
      </c>
      <c r="Q44" s="577"/>
      <c r="R44" s="577"/>
      <c r="S44" s="476"/>
      <c r="T44" s="476"/>
      <c r="U44" s="605">
        <v>32</v>
      </c>
      <c r="V44" s="605">
        <v>4</v>
      </c>
      <c r="W44" s="282">
        <v>36</v>
      </c>
      <c r="X44" s="282">
        <v>2</v>
      </c>
      <c r="Y44" s="350">
        <f t="shared" si="2"/>
        <v>68</v>
      </c>
      <c r="Z44" s="691" t="s">
        <v>1082</v>
      </c>
    </row>
    <row r="45" spans="1:26" x14ac:dyDescent="0.25">
      <c r="A45" s="573" t="s">
        <v>700</v>
      </c>
      <c r="B45" s="573" t="s">
        <v>43</v>
      </c>
      <c r="C45" s="441"/>
      <c r="D45" s="476"/>
      <c r="E45" s="605"/>
      <c r="F45" s="282" t="s">
        <v>29</v>
      </c>
      <c r="G45" s="564">
        <v>72</v>
      </c>
      <c r="H45" s="562"/>
      <c r="I45" s="564"/>
      <c r="J45" s="562"/>
      <c r="K45" s="564"/>
      <c r="L45" s="564"/>
      <c r="M45" s="562"/>
      <c r="N45" s="564">
        <v>72</v>
      </c>
      <c r="O45" s="564"/>
      <c r="P45" s="562"/>
      <c r="Q45" s="577"/>
      <c r="R45" s="577"/>
      <c r="S45" s="486"/>
      <c r="T45" s="476"/>
      <c r="U45" s="612"/>
      <c r="V45" s="605"/>
      <c r="W45" s="600">
        <v>72</v>
      </c>
      <c r="X45" s="282"/>
      <c r="Y45" s="350">
        <f t="shared" si="2"/>
        <v>72</v>
      </c>
      <c r="Z45" s="479" t="s">
        <v>1171</v>
      </c>
    </row>
    <row r="46" spans="1:26" x14ac:dyDescent="0.25">
      <c r="A46" s="573" t="s">
        <v>220</v>
      </c>
      <c r="B46" s="573" t="s">
        <v>73</v>
      </c>
      <c r="C46" s="441"/>
      <c r="D46" s="476"/>
      <c r="E46" s="605"/>
      <c r="F46" s="282" t="s">
        <v>29</v>
      </c>
      <c r="G46" s="564">
        <v>108</v>
      </c>
      <c r="H46" s="562"/>
      <c r="I46" s="564"/>
      <c r="J46" s="562"/>
      <c r="K46" s="564"/>
      <c r="L46" s="564"/>
      <c r="M46" s="562"/>
      <c r="N46" s="564">
        <v>108</v>
      </c>
      <c r="O46" s="564"/>
      <c r="P46" s="562"/>
      <c r="Q46" s="577"/>
      <c r="R46" s="577"/>
      <c r="S46" s="476"/>
      <c r="T46" s="476"/>
      <c r="U46" s="612"/>
      <c r="V46" s="605"/>
      <c r="W46" s="600">
        <v>108</v>
      </c>
      <c r="X46" s="282"/>
      <c r="Y46" s="350">
        <f t="shared" si="2"/>
        <v>108</v>
      </c>
      <c r="Z46" s="479" t="s">
        <v>1093</v>
      </c>
    </row>
    <row r="47" spans="1:26" x14ac:dyDescent="0.25">
      <c r="A47" s="613" t="s">
        <v>263</v>
      </c>
      <c r="B47" s="573"/>
      <c r="C47" s="441"/>
      <c r="D47" s="476"/>
      <c r="E47" s="605"/>
      <c r="F47" s="282" t="s">
        <v>40</v>
      </c>
      <c r="G47" s="564">
        <f>O47+P47</f>
        <v>8</v>
      </c>
      <c r="H47" s="562"/>
      <c r="I47" s="564"/>
      <c r="J47" s="562"/>
      <c r="K47" s="564"/>
      <c r="L47" s="564"/>
      <c r="M47" s="562"/>
      <c r="N47" s="564"/>
      <c r="O47" s="564">
        <v>2</v>
      </c>
      <c r="P47" s="562">
        <v>6</v>
      </c>
      <c r="Q47" s="577"/>
      <c r="R47" s="577"/>
      <c r="S47" s="476"/>
      <c r="T47" s="476"/>
      <c r="U47" s="612"/>
      <c r="V47" s="605"/>
      <c r="W47" s="282"/>
      <c r="X47" s="282"/>
      <c r="Y47" s="350">
        <f t="shared" si="2"/>
        <v>0</v>
      </c>
      <c r="Z47" s="479" t="s">
        <v>1093</v>
      </c>
    </row>
    <row r="48" spans="1:26" ht="26.4" hidden="1" x14ac:dyDescent="0.25">
      <c r="A48" s="488" t="s">
        <v>33</v>
      </c>
      <c r="B48" s="566" t="s">
        <v>597</v>
      </c>
      <c r="C48" s="1472"/>
      <c r="D48" s="1473"/>
      <c r="E48" s="1473"/>
      <c r="F48" s="1474"/>
      <c r="G48" s="536">
        <f>SUM(G49:G53)</f>
        <v>372</v>
      </c>
      <c r="H48" s="536">
        <f t="shared" ref="H48:P48" si="20">SUM(H49:H53)</f>
        <v>20</v>
      </c>
      <c r="I48" s="536">
        <f t="shared" si="20"/>
        <v>122</v>
      </c>
      <c r="J48" s="536">
        <f t="shared" si="20"/>
        <v>164</v>
      </c>
      <c r="K48" s="536">
        <f t="shared" si="20"/>
        <v>42</v>
      </c>
      <c r="L48" s="536">
        <f t="shared" si="20"/>
        <v>122</v>
      </c>
      <c r="M48" s="536">
        <f t="shared" si="20"/>
        <v>0</v>
      </c>
      <c r="N48" s="536">
        <f t="shared" si="20"/>
        <v>180</v>
      </c>
      <c r="O48" s="536">
        <f t="shared" si="20"/>
        <v>2</v>
      </c>
      <c r="P48" s="536">
        <f t="shared" si="20"/>
        <v>6</v>
      </c>
      <c r="Q48" s="536">
        <f t="shared" ref="Q48:X48" si="21">SUM(Q49:Q50)</f>
        <v>68</v>
      </c>
      <c r="R48" s="536">
        <f t="shared" si="21"/>
        <v>8</v>
      </c>
      <c r="S48" s="536">
        <f t="shared" si="21"/>
        <v>96</v>
      </c>
      <c r="T48" s="536">
        <f t="shared" si="21"/>
        <v>12</v>
      </c>
      <c r="U48" s="536">
        <f t="shared" si="21"/>
        <v>0</v>
      </c>
      <c r="V48" s="536">
        <f t="shared" si="21"/>
        <v>0</v>
      </c>
      <c r="W48" s="536">
        <f t="shared" si="21"/>
        <v>0</v>
      </c>
      <c r="X48" s="536">
        <f t="shared" si="21"/>
        <v>0</v>
      </c>
      <c r="Y48" s="350">
        <f t="shared" si="2"/>
        <v>0</v>
      </c>
      <c r="Z48" s="350"/>
    </row>
    <row r="49" spans="1:27" ht="39.6" hidden="1" x14ac:dyDescent="0.25">
      <c r="A49" s="573" t="s">
        <v>221</v>
      </c>
      <c r="B49" s="573" t="s">
        <v>598</v>
      </c>
      <c r="C49" s="441"/>
      <c r="D49" s="1503" t="s">
        <v>29</v>
      </c>
      <c r="E49" s="605"/>
      <c r="F49" s="282"/>
      <c r="G49" s="564">
        <f t="shared" ref="G49:G50" si="22">H49+J49+O49+P49</f>
        <v>108</v>
      </c>
      <c r="H49" s="562">
        <f t="shared" si="14"/>
        <v>10</v>
      </c>
      <c r="I49" s="573">
        <v>56</v>
      </c>
      <c r="J49" s="562">
        <f t="shared" ref="J49:J50" si="23">Q49+S49+U49+W49</f>
        <v>98</v>
      </c>
      <c r="K49" s="572">
        <v>42</v>
      </c>
      <c r="L49" s="572">
        <v>56</v>
      </c>
      <c r="M49" s="562"/>
      <c r="N49" s="573"/>
      <c r="O49" s="573"/>
      <c r="P49" s="562"/>
      <c r="Q49" s="577">
        <v>34</v>
      </c>
      <c r="R49" s="577">
        <v>4</v>
      </c>
      <c r="S49" s="476">
        <v>64</v>
      </c>
      <c r="T49" s="476">
        <v>6</v>
      </c>
      <c r="U49" s="605"/>
      <c r="V49" s="605"/>
      <c r="W49" s="282"/>
      <c r="X49" s="282"/>
      <c r="Y49" s="350">
        <f t="shared" si="2"/>
        <v>0</v>
      </c>
      <c r="Z49" s="350"/>
    </row>
    <row r="50" spans="1:27" ht="26.4" hidden="1" x14ac:dyDescent="0.25">
      <c r="A50" s="573" t="s">
        <v>223</v>
      </c>
      <c r="B50" s="573" t="s">
        <v>599</v>
      </c>
      <c r="C50" s="441"/>
      <c r="D50" s="1504"/>
      <c r="E50" s="605"/>
      <c r="F50" s="282"/>
      <c r="G50" s="564">
        <f t="shared" si="22"/>
        <v>76</v>
      </c>
      <c r="H50" s="562">
        <f t="shared" si="14"/>
        <v>10</v>
      </c>
      <c r="I50" s="573">
        <v>66</v>
      </c>
      <c r="J50" s="562">
        <f t="shared" si="23"/>
        <v>66</v>
      </c>
      <c r="K50" s="573">
        <v>0</v>
      </c>
      <c r="L50" s="573">
        <v>66</v>
      </c>
      <c r="M50" s="562"/>
      <c r="N50" s="573"/>
      <c r="O50" s="573"/>
      <c r="P50" s="562"/>
      <c r="Q50" s="577">
        <v>34</v>
      </c>
      <c r="R50" s="577">
        <v>4</v>
      </c>
      <c r="S50" s="476">
        <v>32</v>
      </c>
      <c r="T50" s="476">
        <v>6</v>
      </c>
      <c r="U50" s="605"/>
      <c r="V50" s="605"/>
      <c r="W50" s="282"/>
      <c r="X50" s="282"/>
      <c r="Y50" s="350">
        <f t="shared" si="2"/>
        <v>0</v>
      </c>
      <c r="Z50" s="350"/>
    </row>
    <row r="51" spans="1:27" hidden="1" x14ac:dyDescent="0.25">
      <c r="A51" s="573" t="s">
        <v>225</v>
      </c>
      <c r="B51" s="573" t="s">
        <v>43</v>
      </c>
      <c r="C51" s="441"/>
      <c r="D51" s="1503" t="s">
        <v>29</v>
      </c>
      <c r="E51" s="605"/>
      <c r="F51" s="282"/>
      <c r="G51" s="564">
        <v>72</v>
      </c>
      <c r="H51" s="562"/>
      <c r="I51" s="474"/>
      <c r="J51" s="474"/>
      <c r="K51" s="573"/>
      <c r="L51" s="573"/>
      <c r="M51" s="562"/>
      <c r="N51" s="573">
        <v>72</v>
      </c>
      <c r="O51" s="573"/>
      <c r="P51" s="562"/>
      <c r="Q51" s="577"/>
      <c r="R51" s="577"/>
      <c r="S51" s="486">
        <v>72</v>
      </c>
      <c r="T51" s="476"/>
      <c r="U51" s="605"/>
      <c r="V51" s="605"/>
      <c r="W51" s="600"/>
      <c r="X51" s="282"/>
      <c r="Y51" s="350">
        <f t="shared" si="2"/>
        <v>0</v>
      </c>
      <c r="Z51" s="350"/>
    </row>
    <row r="52" spans="1:27" hidden="1" x14ac:dyDescent="0.25">
      <c r="A52" s="572" t="s">
        <v>540</v>
      </c>
      <c r="B52" s="572" t="s">
        <v>73</v>
      </c>
      <c r="C52" s="449"/>
      <c r="D52" s="1504"/>
      <c r="E52" s="605"/>
      <c r="F52" s="282"/>
      <c r="G52" s="564">
        <v>108</v>
      </c>
      <c r="H52" s="562"/>
      <c r="I52" s="474"/>
      <c r="J52" s="474"/>
      <c r="K52" s="573"/>
      <c r="L52" s="573"/>
      <c r="M52" s="562"/>
      <c r="N52" s="573">
        <v>108</v>
      </c>
      <c r="O52" s="573"/>
      <c r="P52" s="562"/>
      <c r="Q52" s="577"/>
      <c r="R52" s="577"/>
      <c r="S52" s="486">
        <v>108</v>
      </c>
      <c r="T52" s="476"/>
      <c r="U52" s="605"/>
      <c r="V52" s="605"/>
      <c r="W52" s="600"/>
      <c r="X52" s="282"/>
      <c r="Y52" s="350">
        <f t="shared" si="2"/>
        <v>0</v>
      </c>
      <c r="Z52" s="350"/>
    </row>
    <row r="53" spans="1:27" hidden="1" x14ac:dyDescent="0.25">
      <c r="A53" s="573" t="s">
        <v>226</v>
      </c>
      <c r="B53" s="573" t="s">
        <v>216</v>
      </c>
      <c r="C53" s="441"/>
      <c r="D53" s="476" t="s">
        <v>40</v>
      </c>
      <c r="E53" s="605"/>
      <c r="F53" s="282"/>
      <c r="G53" s="564">
        <f>O53+P53</f>
        <v>8</v>
      </c>
      <c r="H53" s="562"/>
      <c r="I53" s="573"/>
      <c r="J53" s="562"/>
      <c r="K53" s="573"/>
      <c r="L53" s="573"/>
      <c r="M53" s="562"/>
      <c r="N53" s="573"/>
      <c r="O53" s="573">
        <v>2</v>
      </c>
      <c r="P53" s="562">
        <v>6</v>
      </c>
      <c r="Q53" s="577"/>
      <c r="R53" s="577"/>
      <c r="S53" s="476"/>
      <c r="T53" s="476"/>
      <c r="U53" s="605"/>
      <c r="V53" s="605"/>
      <c r="W53" s="282"/>
      <c r="X53" s="282"/>
      <c r="Y53" s="350">
        <f t="shared" si="2"/>
        <v>0</v>
      </c>
      <c r="Z53" s="350"/>
    </row>
    <row r="54" spans="1:27" x14ac:dyDescent="0.25">
      <c r="A54" s="573" t="s">
        <v>259</v>
      </c>
      <c r="B54" s="573" t="s">
        <v>600</v>
      </c>
      <c r="C54" s="441"/>
      <c r="D54" s="476"/>
      <c r="E54" s="605"/>
      <c r="F54" s="282"/>
      <c r="G54" s="564">
        <f>W54</f>
        <v>216</v>
      </c>
      <c r="H54" s="562"/>
      <c r="I54" s="573"/>
      <c r="J54" s="562"/>
      <c r="K54" s="573"/>
      <c r="L54" s="573"/>
      <c r="M54" s="562"/>
      <c r="N54" s="573"/>
      <c r="O54" s="573"/>
      <c r="P54" s="562"/>
      <c r="Q54" s="577"/>
      <c r="R54" s="577"/>
      <c r="S54" s="476"/>
      <c r="T54" s="476"/>
      <c r="U54" s="605"/>
      <c r="V54" s="605"/>
      <c r="W54" s="282">
        <v>216</v>
      </c>
      <c r="X54" s="282"/>
      <c r="Y54" s="350"/>
      <c r="Z54" s="350"/>
    </row>
    <row r="55" spans="1:27" ht="23.25" customHeight="1" x14ac:dyDescent="0.25">
      <c r="A55" s="350"/>
      <c r="B55" s="614" t="s">
        <v>601</v>
      </c>
      <c r="C55" s="350"/>
      <c r="D55" s="350"/>
      <c r="E55" s="350"/>
      <c r="F55" s="350"/>
      <c r="G55" s="564"/>
      <c r="H55" s="350"/>
      <c r="I55" s="350"/>
      <c r="J55" s="350"/>
      <c r="K55" s="350"/>
      <c r="L55" s="350"/>
      <c r="M55" s="350"/>
      <c r="N55" s="350"/>
      <c r="O55" s="350"/>
      <c r="P55" s="350"/>
      <c r="Q55" s="350">
        <f>Q9+Q19+Q32</f>
        <v>544</v>
      </c>
      <c r="R55" s="350">
        <f t="shared" ref="R55:X55" si="24">R9+R19+R32</f>
        <v>68</v>
      </c>
      <c r="S55" s="350">
        <f t="shared" si="24"/>
        <v>512</v>
      </c>
      <c r="T55" s="350">
        <f t="shared" si="24"/>
        <v>64</v>
      </c>
      <c r="U55" s="350">
        <f t="shared" si="24"/>
        <v>512</v>
      </c>
      <c r="V55" s="350">
        <f t="shared" si="24"/>
        <v>64</v>
      </c>
      <c r="W55" s="350">
        <f t="shared" si="24"/>
        <v>384</v>
      </c>
      <c r="X55" s="350">
        <f t="shared" si="24"/>
        <v>48</v>
      </c>
      <c r="Y55" s="350"/>
      <c r="Z55" s="350"/>
    </row>
    <row r="56" spans="1:27" x14ac:dyDescent="0.25">
      <c r="A56" s="350"/>
      <c r="B56" s="566" t="s">
        <v>701</v>
      </c>
      <c r="C56" s="350"/>
      <c r="D56" s="350"/>
      <c r="E56" s="350"/>
      <c r="F56" s="350"/>
      <c r="G56" s="350">
        <f>G32+G19+G9+G54</f>
        <v>2952</v>
      </c>
      <c r="H56" s="350">
        <f t="shared" ref="H56:X56" si="25">H32+H19+H9</f>
        <v>272</v>
      </c>
      <c r="I56" s="350">
        <f t="shared" si="25"/>
        <v>1104</v>
      </c>
      <c r="J56" s="350">
        <f t="shared" si="25"/>
        <v>1952</v>
      </c>
      <c r="K56" s="350">
        <f t="shared" si="25"/>
        <v>814</v>
      </c>
      <c r="L56" s="350">
        <f t="shared" si="25"/>
        <v>1118</v>
      </c>
      <c r="M56" s="350">
        <f t="shared" si="25"/>
        <v>20</v>
      </c>
      <c r="N56" s="350">
        <f t="shared" si="25"/>
        <v>432</v>
      </c>
      <c r="O56" s="350">
        <f t="shared" si="25"/>
        <v>8</v>
      </c>
      <c r="P56" s="350">
        <f t="shared" si="25"/>
        <v>72</v>
      </c>
      <c r="Q56" s="350">
        <f t="shared" si="25"/>
        <v>544</v>
      </c>
      <c r="R56" s="350">
        <f t="shared" si="25"/>
        <v>68</v>
      </c>
      <c r="S56" s="350">
        <f t="shared" si="25"/>
        <v>512</v>
      </c>
      <c r="T56" s="350">
        <f t="shared" si="25"/>
        <v>64</v>
      </c>
      <c r="U56" s="350">
        <f t="shared" si="25"/>
        <v>512</v>
      </c>
      <c r="V56" s="350">
        <f t="shared" si="25"/>
        <v>64</v>
      </c>
      <c r="W56" s="350">
        <f t="shared" si="25"/>
        <v>384</v>
      </c>
      <c r="X56" s="350">
        <f t="shared" si="25"/>
        <v>48</v>
      </c>
      <c r="Y56" s="350"/>
      <c r="Z56" s="350"/>
    </row>
    <row r="58" spans="1:27" s="565" customFormat="1" ht="16.5" customHeight="1" x14ac:dyDescent="0.3">
      <c r="A58" s="1406" t="s">
        <v>702</v>
      </c>
      <c r="B58" s="1406"/>
      <c r="C58" s="1406"/>
      <c r="D58" s="1406"/>
      <c r="E58" s="1406"/>
      <c r="F58" s="1406"/>
      <c r="G58" s="1386" t="s">
        <v>660</v>
      </c>
      <c r="H58" s="1386"/>
      <c r="I58" s="1386"/>
      <c r="J58" s="1386"/>
      <c r="K58" s="1386"/>
      <c r="L58" s="1386"/>
      <c r="M58" s="1386"/>
      <c r="N58" s="1386"/>
      <c r="O58" s="1386"/>
      <c r="P58" s="1386"/>
      <c r="Q58" s="562">
        <v>15</v>
      </c>
      <c r="R58" s="562"/>
      <c r="S58" s="562">
        <v>11</v>
      </c>
      <c r="T58" s="562"/>
      <c r="U58" s="562">
        <v>13</v>
      </c>
      <c r="V58" s="562"/>
      <c r="W58" s="562">
        <v>10</v>
      </c>
      <c r="X58" s="562"/>
    </row>
    <row r="59" spans="1:27" s="565" customFormat="1" ht="18" customHeight="1" x14ac:dyDescent="0.3">
      <c r="A59" s="1406"/>
      <c r="B59" s="1406"/>
      <c r="C59" s="1406"/>
      <c r="D59" s="1406"/>
      <c r="E59" s="1406"/>
      <c r="F59" s="1406"/>
      <c r="G59" s="1339" t="s">
        <v>661</v>
      </c>
      <c r="H59" s="1339"/>
      <c r="I59" s="1339"/>
      <c r="J59" s="1339"/>
      <c r="K59" s="1339"/>
      <c r="L59" s="1339"/>
      <c r="M59" s="1339"/>
      <c r="N59" s="1339"/>
      <c r="O59" s="1339"/>
      <c r="P59" s="1339"/>
      <c r="Q59" s="562">
        <v>0</v>
      </c>
      <c r="R59" s="562"/>
      <c r="S59" s="562">
        <v>144</v>
      </c>
      <c r="T59" s="562"/>
      <c r="U59" s="562">
        <v>0</v>
      </c>
      <c r="V59" s="562"/>
      <c r="W59" s="562">
        <v>72</v>
      </c>
      <c r="X59" s="562"/>
    </row>
    <row r="60" spans="1:27" s="565" customFormat="1" ht="16.5" customHeight="1" x14ac:dyDescent="0.3">
      <c r="A60" s="1406"/>
      <c r="B60" s="1406"/>
      <c r="C60" s="1406"/>
      <c r="D60" s="1406"/>
      <c r="E60" s="1406"/>
      <c r="F60" s="1406"/>
      <c r="G60" s="1339" t="s">
        <v>703</v>
      </c>
      <c r="H60" s="1339"/>
      <c r="I60" s="1339"/>
      <c r="J60" s="1339"/>
      <c r="K60" s="1339"/>
      <c r="L60" s="1339"/>
      <c r="M60" s="1339"/>
      <c r="N60" s="1339"/>
      <c r="O60" s="1339"/>
      <c r="P60" s="1339"/>
      <c r="Q60" s="562">
        <v>0</v>
      </c>
      <c r="R60" s="562"/>
      <c r="S60" s="562">
        <v>108</v>
      </c>
      <c r="T60" s="562"/>
      <c r="U60" s="562">
        <v>0</v>
      </c>
      <c r="V60" s="562"/>
      <c r="W60" s="567">
        <v>108</v>
      </c>
      <c r="X60" s="562"/>
      <c r="AA60" s="558"/>
    </row>
    <row r="61" spans="1:27" s="565" customFormat="1" ht="17.25" customHeight="1" x14ac:dyDescent="0.3">
      <c r="A61" s="1406"/>
      <c r="B61" s="1406"/>
      <c r="C61" s="1406"/>
      <c r="D61" s="1406"/>
      <c r="E61" s="1406"/>
      <c r="F61" s="1406"/>
      <c r="G61" s="1339" t="s">
        <v>664</v>
      </c>
      <c r="H61" s="1339"/>
      <c r="I61" s="1339"/>
      <c r="J61" s="1339"/>
      <c r="K61" s="1339"/>
      <c r="L61" s="1339"/>
      <c r="M61" s="1339"/>
      <c r="N61" s="1339"/>
      <c r="O61" s="1339"/>
      <c r="P61" s="1339"/>
      <c r="Q61" s="562">
        <v>0</v>
      </c>
      <c r="R61" s="562"/>
      <c r="S61" s="562">
        <v>5</v>
      </c>
      <c r="T61" s="562"/>
      <c r="U61" s="562">
        <v>3</v>
      </c>
      <c r="V61" s="562"/>
      <c r="W61" s="562">
        <v>4</v>
      </c>
      <c r="X61" s="562"/>
    </row>
    <row r="62" spans="1:27" s="565" customFormat="1" ht="15" customHeight="1" x14ac:dyDescent="0.3">
      <c r="A62" s="1406"/>
      <c r="B62" s="1406"/>
      <c r="C62" s="1406"/>
      <c r="D62" s="1406"/>
      <c r="E62" s="1406"/>
      <c r="F62" s="1406"/>
      <c r="G62" s="1339" t="s">
        <v>665</v>
      </c>
      <c r="H62" s="1339"/>
      <c r="I62" s="1339"/>
      <c r="J62" s="1339"/>
      <c r="K62" s="1339"/>
      <c r="L62" s="1339"/>
      <c r="M62" s="1339"/>
      <c r="N62" s="1339"/>
      <c r="O62" s="1339"/>
      <c r="P62" s="1339"/>
      <c r="Q62" s="562">
        <v>3</v>
      </c>
      <c r="R62" s="562"/>
      <c r="S62" s="562">
        <v>7</v>
      </c>
      <c r="T62" s="562"/>
      <c r="U62" s="562">
        <v>1</v>
      </c>
      <c r="V62" s="562"/>
      <c r="W62" s="562">
        <v>9</v>
      </c>
      <c r="X62" s="562"/>
    </row>
    <row r="63" spans="1:27" s="565" customFormat="1" ht="29.25" customHeight="1" x14ac:dyDescent="0.3">
      <c r="B63" s="1496" t="s">
        <v>666</v>
      </c>
      <c r="C63" s="1496"/>
      <c r="D63" s="1496"/>
      <c r="E63" s="1496"/>
      <c r="F63" s="1496"/>
      <c r="G63" s="1496"/>
      <c r="H63" s="1496"/>
      <c r="I63" s="1496"/>
      <c r="J63" s="1496"/>
      <c r="K63" s="1496"/>
      <c r="L63" s="1496"/>
      <c r="M63" s="1496"/>
      <c r="N63" s="1496"/>
      <c r="O63" s="1496"/>
      <c r="P63" s="1496"/>
      <c r="Q63" s="1496"/>
      <c r="R63" s="1496"/>
      <c r="S63" s="1496"/>
      <c r="T63" s="1496"/>
      <c r="U63" s="1496"/>
      <c r="V63" s="1496"/>
      <c r="W63" s="1496"/>
      <c r="X63" s="1496"/>
    </row>
    <row r="64" spans="1:27" s="565" customFormat="1" ht="18.75" customHeight="1" x14ac:dyDescent="0.3">
      <c r="B64" s="1493" t="s">
        <v>667</v>
      </c>
      <c r="C64" s="1493"/>
      <c r="D64" s="1493"/>
      <c r="E64" s="1493"/>
      <c r="F64" s="1493"/>
      <c r="G64" s="1493"/>
      <c r="H64" s="1493"/>
      <c r="I64" s="1493"/>
      <c r="J64" s="1493"/>
      <c r="K64" s="1493"/>
      <c r="L64" s="1493"/>
      <c r="M64" s="1493"/>
      <c r="N64" s="1493"/>
      <c r="O64" s="1493"/>
      <c r="P64" s="1493"/>
      <c r="Q64" s="1493"/>
      <c r="R64" s="1493"/>
      <c r="S64" s="1493"/>
      <c r="T64" s="1493"/>
      <c r="U64" s="1493"/>
      <c r="V64" s="1493"/>
      <c r="W64" s="1493"/>
      <c r="X64" s="1493"/>
    </row>
  </sheetData>
  <mergeCells count="56">
    <mergeCell ref="A1:A7"/>
    <mergeCell ref="B1:B7"/>
    <mergeCell ref="C1:F5"/>
    <mergeCell ref="G1:P1"/>
    <mergeCell ref="Q1:T1"/>
    <mergeCell ref="J3:M3"/>
    <mergeCell ref="N3:N7"/>
    <mergeCell ref="Q3:R3"/>
    <mergeCell ref="S3:T3"/>
    <mergeCell ref="S4:T4"/>
    <mergeCell ref="C6:F6"/>
    <mergeCell ref="Y1:Y8"/>
    <mergeCell ref="Z1:Z8"/>
    <mergeCell ref="G2:G7"/>
    <mergeCell ref="H2:H7"/>
    <mergeCell ref="I2:I7"/>
    <mergeCell ref="J2:N2"/>
    <mergeCell ref="O2:O7"/>
    <mergeCell ref="P2:P7"/>
    <mergeCell ref="Q2:T2"/>
    <mergeCell ref="U2:X2"/>
    <mergeCell ref="U1:X1"/>
    <mergeCell ref="U3:V3"/>
    <mergeCell ref="W3:X3"/>
    <mergeCell ref="J4:J7"/>
    <mergeCell ref="K4:M4"/>
    <mergeCell ref="Q4:R4"/>
    <mergeCell ref="U4:V4"/>
    <mergeCell ref="W4:X4"/>
    <mergeCell ref="K5:K7"/>
    <mergeCell ref="L5:L7"/>
    <mergeCell ref="W5:X5"/>
    <mergeCell ref="Q6:R6"/>
    <mergeCell ref="S6:T6"/>
    <mergeCell ref="U6:V6"/>
    <mergeCell ref="W6:X6"/>
    <mergeCell ref="C48:F48"/>
    <mergeCell ref="M5:M7"/>
    <mergeCell ref="Q5:R5"/>
    <mergeCell ref="S5:T5"/>
    <mergeCell ref="U5:V5"/>
    <mergeCell ref="C9:F9"/>
    <mergeCell ref="C19:F19"/>
    <mergeCell ref="C32:F32"/>
    <mergeCell ref="C33:F33"/>
    <mergeCell ref="C40:F40"/>
    <mergeCell ref="B63:X63"/>
    <mergeCell ref="B64:X64"/>
    <mergeCell ref="D49:D50"/>
    <mergeCell ref="D51:D52"/>
    <mergeCell ref="A58:F62"/>
    <mergeCell ref="G58:P58"/>
    <mergeCell ref="G59:P59"/>
    <mergeCell ref="G60:P60"/>
    <mergeCell ref="G61:P61"/>
    <mergeCell ref="G62:P62"/>
  </mergeCells>
  <conditionalFormatting sqref="Q1:R1 J2:J3 A7:C7 H2:H7 N3 J4:K4 J5:M7 G1 C1 A1:B6 C6">
    <cfRule type="cellIs" dxfId="2303" priority="7" operator="equal">
      <formula>0</formula>
    </cfRule>
  </conditionalFormatting>
  <conditionalFormatting sqref="Q2:Q6 S3:S6">
    <cfRule type="cellIs" dxfId="2302" priority="5" operator="equal">
      <formula>0</formula>
    </cfRule>
  </conditionalFormatting>
  <conditionalFormatting sqref="Q7:T7">
    <cfRule type="cellIs" dxfId="2301" priority="6" operator="equal">
      <formula>0</formula>
    </cfRule>
  </conditionalFormatting>
  <conditionalFormatting sqref="U1:V1">
    <cfRule type="cellIs" dxfId="2300" priority="4" operator="equal">
      <formula>0</formula>
    </cfRule>
  </conditionalFormatting>
  <conditionalFormatting sqref="U2:U6 W3:W6">
    <cfRule type="cellIs" dxfId="2299" priority="2" operator="equal">
      <formula>0</formula>
    </cfRule>
  </conditionalFormatting>
  <conditionalFormatting sqref="U7:X7">
    <cfRule type="cellIs" dxfId="2298" priority="3" operator="equal">
      <formula>0</formula>
    </cfRule>
  </conditionalFormatting>
  <conditionalFormatting sqref="B64">
    <cfRule type="cellIs" dxfId="2297" priority="1" operator="equal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A63"/>
  <sheetViews>
    <sheetView workbookViewId="0">
      <selection activeCell="AJ19" sqref="AJ19"/>
    </sheetView>
  </sheetViews>
  <sheetFormatPr defaultColWidth="9.109375" defaultRowHeight="13.8" x14ac:dyDescent="0.25"/>
  <cols>
    <col min="1" max="1" width="9.109375" style="91"/>
    <col min="2" max="2" width="33" style="91" customWidth="1"/>
    <col min="3" max="3" width="4.88671875" style="91" customWidth="1"/>
    <col min="4" max="5" width="4.6640625" style="91" customWidth="1"/>
    <col min="6" max="6" width="5.44140625" style="91" customWidth="1"/>
    <col min="7" max="7" width="6.88671875" style="91" customWidth="1"/>
    <col min="8" max="8" width="7.44140625" style="91" customWidth="1"/>
    <col min="9" max="12" width="9.109375" style="91"/>
    <col min="13" max="13" width="6.33203125" style="91" customWidth="1"/>
    <col min="14" max="14" width="7.6640625" style="91" customWidth="1"/>
    <col min="15" max="15" width="7.44140625" style="91" customWidth="1"/>
    <col min="16" max="16" width="7" style="91" customWidth="1"/>
    <col min="17" max="18" width="7.44140625" style="91" customWidth="1"/>
    <col min="19" max="19" width="7.33203125" style="91" customWidth="1"/>
    <col min="20" max="20" width="7.44140625" style="91" customWidth="1"/>
    <col min="21" max="21" width="7.5546875" style="91" hidden="1" customWidth="1"/>
    <col min="22" max="22" width="6.5546875" style="91" hidden="1" customWidth="1"/>
    <col min="23" max="23" width="8.6640625" style="91" hidden="1" customWidth="1"/>
    <col min="24" max="24" width="7.5546875" style="91" hidden="1" customWidth="1"/>
    <col min="25" max="25" width="7" style="695" customWidth="1"/>
    <col min="26" max="26" width="24.33203125" style="694" customWidth="1"/>
    <col min="27" max="16384" width="9.109375" style="91"/>
  </cols>
  <sheetData>
    <row r="1" spans="1:26" ht="26.25" customHeight="1" x14ac:dyDescent="0.25">
      <c r="A1" s="1457" t="s">
        <v>45</v>
      </c>
      <c r="B1" s="1483" t="s">
        <v>173</v>
      </c>
      <c r="C1" s="1484" t="s">
        <v>174</v>
      </c>
      <c r="D1" s="1484"/>
      <c r="E1" s="1484"/>
      <c r="F1" s="1484"/>
      <c r="G1" s="1485" t="s">
        <v>175</v>
      </c>
      <c r="H1" s="1449"/>
      <c r="I1" s="1449"/>
      <c r="J1" s="1449"/>
      <c r="K1" s="1449"/>
      <c r="L1" s="1449"/>
      <c r="M1" s="1449"/>
      <c r="N1" s="1449"/>
      <c r="O1" s="1449"/>
      <c r="P1" s="1449"/>
      <c r="Q1" s="1366" t="s">
        <v>176</v>
      </c>
      <c r="R1" s="1366"/>
      <c r="S1" s="1366"/>
      <c r="T1" s="1366"/>
      <c r="U1" s="1366" t="s">
        <v>176</v>
      </c>
      <c r="V1" s="1366"/>
      <c r="W1" s="1366"/>
      <c r="X1" s="1401"/>
      <c r="Y1" s="1494" t="s">
        <v>668</v>
      </c>
      <c r="Z1" s="1495" t="s">
        <v>55</v>
      </c>
    </row>
    <row r="2" spans="1:26" x14ac:dyDescent="0.25">
      <c r="A2" s="1443"/>
      <c r="B2" s="1452"/>
      <c r="C2" s="1484"/>
      <c r="D2" s="1484"/>
      <c r="E2" s="1484"/>
      <c r="F2" s="1484"/>
      <c r="G2" s="1468" t="s">
        <v>98</v>
      </c>
      <c r="H2" s="1445" t="s">
        <v>177</v>
      </c>
      <c r="I2" s="1446" t="s">
        <v>178</v>
      </c>
      <c r="J2" s="1464" t="s">
        <v>179</v>
      </c>
      <c r="K2" s="1449"/>
      <c r="L2" s="1449"/>
      <c r="M2" s="1449"/>
      <c r="N2" s="1449"/>
      <c r="O2" s="1451" t="s">
        <v>464</v>
      </c>
      <c r="P2" s="1451" t="s">
        <v>180</v>
      </c>
      <c r="Q2" s="1372" t="s">
        <v>181</v>
      </c>
      <c r="R2" s="1372"/>
      <c r="S2" s="1372"/>
      <c r="T2" s="1372"/>
      <c r="U2" s="1372" t="s">
        <v>318</v>
      </c>
      <c r="V2" s="1372"/>
      <c r="W2" s="1372"/>
      <c r="X2" s="1398"/>
      <c r="Y2" s="1494"/>
      <c r="Z2" s="1495"/>
    </row>
    <row r="3" spans="1:26" x14ac:dyDescent="0.25">
      <c r="A3" s="1443"/>
      <c r="B3" s="1452"/>
      <c r="C3" s="1484"/>
      <c r="D3" s="1484"/>
      <c r="E3" s="1484"/>
      <c r="F3" s="1484"/>
      <c r="G3" s="1444"/>
      <c r="H3" s="1443"/>
      <c r="I3" s="1447"/>
      <c r="J3" s="1448" t="s">
        <v>182</v>
      </c>
      <c r="K3" s="1449"/>
      <c r="L3" s="1449"/>
      <c r="M3" s="1450"/>
      <c r="N3" s="1445" t="s">
        <v>183</v>
      </c>
      <c r="O3" s="1452"/>
      <c r="P3" s="1452"/>
      <c r="Q3" s="1491" t="s">
        <v>184</v>
      </c>
      <c r="R3" s="1491"/>
      <c r="S3" s="1492" t="s">
        <v>185</v>
      </c>
      <c r="T3" s="1492"/>
      <c r="U3" s="1475" t="s">
        <v>679</v>
      </c>
      <c r="V3" s="1475"/>
      <c r="W3" s="1476" t="s">
        <v>680</v>
      </c>
      <c r="X3" s="1477"/>
      <c r="Y3" s="1494"/>
      <c r="Z3" s="1495"/>
    </row>
    <row r="4" spans="1:26" x14ac:dyDescent="0.25">
      <c r="A4" s="1443"/>
      <c r="B4" s="1452"/>
      <c r="C4" s="1484"/>
      <c r="D4" s="1484"/>
      <c r="E4" s="1484"/>
      <c r="F4" s="1484"/>
      <c r="G4" s="1444"/>
      <c r="H4" s="1443"/>
      <c r="I4" s="1447"/>
      <c r="J4" s="1445" t="s">
        <v>186</v>
      </c>
      <c r="K4" s="1448" t="s">
        <v>187</v>
      </c>
      <c r="L4" s="1449"/>
      <c r="M4" s="1450"/>
      <c r="N4" s="1443"/>
      <c r="O4" s="1452"/>
      <c r="P4" s="1452"/>
      <c r="Q4" s="1481" t="s">
        <v>585</v>
      </c>
      <c r="R4" s="1481"/>
      <c r="S4" s="1482" t="s">
        <v>586</v>
      </c>
      <c r="T4" s="1482"/>
      <c r="U4" s="1478" t="s">
        <v>681</v>
      </c>
      <c r="V4" s="1478"/>
      <c r="W4" s="1479" t="s">
        <v>682</v>
      </c>
      <c r="X4" s="1480"/>
      <c r="Y4" s="1494"/>
      <c r="Z4" s="1495"/>
    </row>
    <row r="5" spans="1:26" x14ac:dyDescent="0.25">
      <c r="A5" s="1443"/>
      <c r="B5" s="1452"/>
      <c r="C5" s="1484"/>
      <c r="D5" s="1484"/>
      <c r="E5" s="1484"/>
      <c r="F5" s="1484"/>
      <c r="G5" s="1444"/>
      <c r="H5" s="1443"/>
      <c r="I5" s="1447"/>
      <c r="J5" s="1443"/>
      <c r="K5" s="1445" t="s">
        <v>188</v>
      </c>
      <c r="L5" s="1445" t="s">
        <v>189</v>
      </c>
      <c r="M5" s="1445" t="s">
        <v>190</v>
      </c>
      <c r="N5" s="1443"/>
      <c r="O5" s="1452"/>
      <c r="P5" s="1452"/>
      <c r="Q5" s="1481" t="s">
        <v>587</v>
      </c>
      <c r="R5" s="1481"/>
      <c r="S5" s="1482" t="s">
        <v>588</v>
      </c>
      <c r="T5" s="1482"/>
      <c r="U5" s="1478" t="s">
        <v>588</v>
      </c>
      <c r="V5" s="1478"/>
      <c r="W5" s="1479" t="s">
        <v>683</v>
      </c>
      <c r="X5" s="1480"/>
      <c r="Y5" s="1494"/>
      <c r="Z5" s="1495"/>
    </row>
    <row r="6" spans="1:26" x14ac:dyDescent="0.25">
      <c r="A6" s="1443"/>
      <c r="B6" s="1452"/>
      <c r="C6" s="1366" t="s">
        <v>149</v>
      </c>
      <c r="D6" s="1366"/>
      <c r="E6" s="1366"/>
      <c r="F6" s="1366"/>
      <c r="G6" s="1444"/>
      <c r="H6" s="1443"/>
      <c r="I6" s="1447"/>
      <c r="J6" s="1443"/>
      <c r="K6" s="1443"/>
      <c r="L6" s="1443"/>
      <c r="M6" s="1443"/>
      <c r="N6" s="1443"/>
      <c r="O6" s="1452"/>
      <c r="P6" s="1452"/>
      <c r="Q6" s="1486" t="s">
        <v>192</v>
      </c>
      <c r="R6" s="1486"/>
      <c r="S6" s="1487" t="s">
        <v>192</v>
      </c>
      <c r="T6" s="1487"/>
      <c r="U6" s="1488" t="s">
        <v>192</v>
      </c>
      <c r="V6" s="1488"/>
      <c r="W6" s="1489" t="s">
        <v>192</v>
      </c>
      <c r="X6" s="1490"/>
      <c r="Y6" s="1494"/>
      <c r="Z6" s="1495"/>
    </row>
    <row r="7" spans="1:26" x14ac:dyDescent="0.25">
      <c r="A7" s="1443"/>
      <c r="B7" s="1452"/>
      <c r="C7" s="475">
        <v>1</v>
      </c>
      <c r="D7" s="476">
        <v>2</v>
      </c>
      <c r="E7" s="605">
        <v>3</v>
      </c>
      <c r="F7" s="282">
        <v>4</v>
      </c>
      <c r="G7" s="1444"/>
      <c r="H7" s="1443"/>
      <c r="I7" s="1447"/>
      <c r="J7" s="1443"/>
      <c r="K7" s="1443"/>
      <c r="L7" s="1443"/>
      <c r="M7" s="1443"/>
      <c r="N7" s="1443"/>
      <c r="O7" s="1452"/>
      <c r="P7" s="1452"/>
      <c r="Q7" s="477" t="s">
        <v>193</v>
      </c>
      <c r="R7" s="477" t="s">
        <v>194</v>
      </c>
      <c r="S7" s="478" t="s">
        <v>193</v>
      </c>
      <c r="T7" s="478" t="s">
        <v>194</v>
      </c>
      <c r="U7" s="606" t="s">
        <v>193</v>
      </c>
      <c r="V7" s="606" t="s">
        <v>194</v>
      </c>
      <c r="W7" s="607" t="s">
        <v>193</v>
      </c>
      <c r="X7" s="684" t="s">
        <v>194</v>
      </c>
      <c r="Y7" s="1494"/>
      <c r="Z7" s="1495"/>
    </row>
    <row r="8" spans="1:26" x14ac:dyDescent="0.25">
      <c r="A8" s="350"/>
      <c r="B8" s="350"/>
      <c r="C8" s="479"/>
      <c r="D8" s="476"/>
      <c r="E8" s="605"/>
      <c r="F8" s="282"/>
      <c r="G8" s="350"/>
      <c r="H8" s="350"/>
      <c r="I8" s="350"/>
      <c r="J8" s="350"/>
      <c r="K8" s="350"/>
      <c r="L8" s="350"/>
      <c r="M8" s="350"/>
      <c r="N8" s="350"/>
      <c r="O8" s="350"/>
      <c r="P8" s="350"/>
      <c r="Q8" s="480">
        <f t="shared" ref="Q8:X8" si="0">Q9+Q18+Q31</f>
        <v>544</v>
      </c>
      <c r="R8" s="480">
        <f t="shared" si="0"/>
        <v>68</v>
      </c>
      <c r="S8" s="480">
        <f t="shared" si="0"/>
        <v>512</v>
      </c>
      <c r="T8" s="480">
        <f t="shared" si="0"/>
        <v>64</v>
      </c>
      <c r="U8" s="480">
        <f t="shared" si="0"/>
        <v>512</v>
      </c>
      <c r="V8" s="480">
        <f t="shared" si="0"/>
        <v>64</v>
      </c>
      <c r="W8" s="480">
        <f t="shared" si="0"/>
        <v>384</v>
      </c>
      <c r="X8" s="685">
        <f t="shared" si="0"/>
        <v>48</v>
      </c>
      <c r="Y8" s="1494"/>
      <c r="Z8" s="1495"/>
    </row>
    <row r="9" spans="1:26" x14ac:dyDescent="0.25">
      <c r="A9" s="585" t="s">
        <v>195</v>
      </c>
      <c r="B9" s="585" t="s">
        <v>196</v>
      </c>
      <c r="C9" s="1472" t="s">
        <v>589</v>
      </c>
      <c r="D9" s="1473"/>
      <c r="E9" s="1473"/>
      <c r="F9" s="1474"/>
      <c r="G9" s="536">
        <f t="shared" ref="G9:X9" si="1">SUM(G10:G17)</f>
        <v>562</v>
      </c>
      <c r="H9" s="536">
        <f t="shared" si="1"/>
        <v>62</v>
      </c>
      <c r="I9" s="536">
        <f t="shared" si="1"/>
        <v>322</v>
      </c>
      <c r="J9" s="536">
        <f t="shared" si="1"/>
        <v>494</v>
      </c>
      <c r="K9" s="536">
        <f t="shared" si="1"/>
        <v>158</v>
      </c>
      <c r="L9" s="536">
        <f t="shared" si="1"/>
        <v>336</v>
      </c>
      <c r="M9" s="536">
        <f t="shared" si="1"/>
        <v>0</v>
      </c>
      <c r="N9" s="536">
        <f t="shared" si="1"/>
        <v>0</v>
      </c>
      <c r="O9" s="536">
        <f t="shared" si="1"/>
        <v>0</v>
      </c>
      <c r="P9" s="536">
        <f t="shared" si="1"/>
        <v>6</v>
      </c>
      <c r="Q9" s="452">
        <f t="shared" si="1"/>
        <v>180</v>
      </c>
      <c r="R9" s="452">
        <f t="shared" si="1"/>
        <v>20</v>
      </c>
      <c r="S9" s="452">
        <f t="shared" si="1"/>
        <v>126</v>
      </c>
      <c r="T9" s="452">
        <f t="shared" si="1"/>
        <v>16</v>
      </c>
      <c r="U9" s="452">
        <f t="shared" si="1"/>
        <v>128</v>
      </c>
      <c r="V9" s="452">
        <f t="shared" si="1"/>
        <v>16</v>
      </c>
      <c r="W9" s="452">
        <f t="shared" si="1"/>
        <v>60</v>
      </c>
      <c r="X9" s="686">
        <f t="shared" si="1"/>
        <v>10</v>
      </c>
      <c r="Y9" s="692">
        <f>Q9+S9</f>
        <v>306</v>
      </c>
      <c r="Z9" s="691"/>
    </row>
    <row r="10" spans="1:26" x14ac:dyDescent="0.25">
      <c r="A10" s="595" t="s">
        <v>197</v>
      </c>
      <c r="B10" s="595" t="s">
        <v>198</v>
      </c>
      <c r="C10" s="441"/>
      <c r="D10" s="476" t="s">
        <v>29</v>
      </c>
      <c r="E10" s="605"/>
      <c r="F10" s="282"/>
      <c r="G10" s="580">
        <f>H10+J10+O10+P10</f>
        <v>68</v>
      </c>
      <c r="H10" s="579">
        <f>R10+T10+V10+X10</f>
        <v>8</v>
      </c>
      <c r="I10" s="580">
        <v>20</v>
      </c>
      <c r="J10" s="579">
        <f>Q10+S10+U10+W10</f>
        <v>60</v>
      </c>
      <c r="K10" s="580">
        <f>J10-L10</f>
        <v>40</v>
      </c>
      <c r="L10" s="580">
        <v>20</v>
      </c>
      <c r="M10" s="579"/>
      <c r="N10" s="579"/>
      <c r="O10" s="291"/>
      <c r="P10" s="291"/>
      <c r="Q10" s="282">
        <v>30</v>
      </c>
      <c r="R10" s="599">
        <v>4</v>
      </c>
      <c r="S10" s="476">
        <v>30</v>
      </c>
      <c r="T10" s="476">
        <v>4</v>
      </c>
      <c r="U10" s="605"/>
      <c r="V10" s="605"/>
      <c r="W10" s="282"/>
      <c r="X10" s="687"/>
      <c r="Y10" s="692">
        <f t="shared" ref="Y10:Y55" si="2">Q10+S10</f>
        <v>60</v>
      </c>
      <c r="Z10" s="1230" t="s">
        <v>1070</v>
      </c>
    </row>
    <row r="11" spans="1:26" ht="26.4" x14ac:dyDescent="0.25">
      <c r="A11" s="595" t="s">
        <v>199</v>
      </c>
      <c r="B11" s="595" t="s">
        <v>68</v>
      </c>
      <c r="C11" s="441"/>
      <c r="D11" s="476" t="s">
        <v>40</v>
      </c>
      <c r="E11" s="605"/>
      <c r="F11" s="282"/>
      <c r="G11" s="580">
        <f t="shared" ref="G11:G17" si="3">H11+J11+O11+P11</f>
        <v>116</v>
      </c>
      <c r="H11" s="579">
        <f t="shared" ref="H11:H29" si="4">R11+T11+V11+X11</f>
        <v>12</v>
      </c>
      <c r="I11" s="580">
        <v>84</v>
      </c>
      <c r="J11" s="579">
        <f t="shared" ref="J11:J43" si="5">Q11+S11+U11+W11</f>
        <v>98</v>
      </c>
      <c r="K11" s="580">
        <f t="shared" ref="K11:K17" si="6">J11-L11</f>
        <v>0</v>
      </c>
      <c r="L11" s="580">
        <v>98</v>
      </c>
      <c r="M11" s="579"/>
      <c r="N11" s="579"/>
      <c r="O11" s="291"/>
      <c r="P11" s="291">
        <v>6</v>
      </c>
      <c r="Q11" s="282">
        <v>34</v>
      </c>
      <c r="R11" s="599">
        <v>4</v>
      </c>
      <c r="S11" s="476">
        <v>64</v>
      </c>
      <c r="T11" s="476">
        <v>8</v>
      </c>
      <c r="U11" s="605"/>
      <c r="V11" s="605"/>
      <c r="W11" s="282"/>
      <c r="X11" s="687"/>
      <c r="Y11" s="692">
        <f t="shared" si="2"/>
        <v>98</v>
      </c>
      <c r="Z11" s="1287" t="s">
        <v>1082</v>
      </c>
    </row>
    <row r="12" spans="1:26" hidden="1" x14ac:dyDescent="0.25">
      <c r="A12" s="595" t="s">
        <v>684</v>
      </c>
      <c r="B12" s="595" t="s">
        <v>124</v>
      </c>
      <c r="C12" s="441"/>
      <c r="D12" s="476"/>
      <c r="E12" s="605"/>
      <c r="F12" s="282" t="s">
        <v>29</v>
      </c>
      <c r="G12" s="580">
        <f t="shared" si="3"/>
        <v>78</v>
      </c>
      <c r="H12" s="579">
        <f t="shared" si="4"/>
        <v>10</v>
      </c>
      <c r="I12" s="580">
        <v>28</v>
      </c>
      <c r="J12" s="579">
        <f t="shared" si="5"/>
        <v>68</v>
      </c>
      <c r="K12" s="580">
        <f t="shared" si="6"/>
        <v>40</v>
      </c>
      <c r="L12" s="580">
        <v>28</v>
      </c>
      <c r="M12" s="579"/>
      <c r="N12" s="579"/>
      <c r="O12" s="291"/>
      <c r="P12" s="291"/>
      <c r="Q12" s="599"/>
      <c r="R12" s="599"/>
      <c r="S12" s="476"/>
      <c r="T12" s="476"/>
      <c r="U12" s="605">
        <v>32</v>
      </c>
      <c r="V12" s="605">
        <v>4</v>
      </c>
      <c r="W12" s="282">
        <v>36</v>
      </c>
      <c r="X12" s="687">
        <v>6</v>
      </c>
      <c r="Y12" s="692">
        <f t="shared" si="2"/>
        <v>0</v>
      </c>
      <c r="Z12" s="1230"/>
    </row>
    <row r="13" spans="1:26" x14ac:dyDescent="0.25">
      <c r="A13" s="595" t="s">
        <v>200</v>
      </c>
      <c r="B13" s="595" t="s">
        <v>6</v>
      </c>
      <c r="C13" s="441" t="s">
        <v>201</v>
      </c>
      <c r="D13" s="476" t="s">
        <v>201</v>
      </c>
      <c r="E13" s="605" t="s">
        <v>201</v>
      </c>
      <c r="F13" s="282" t="s">
        <v>29</v>
      </c>
      <c r="G13" s="580">
        <f t="shared" si="3"/>
        <v>138</v>
      </c>
      <c r="H13" s="579">
        <f t="shared" si="4"/>
        <v>16</v>
      </c>
      <c r="I13" s="580">
        <v>120</v>
      </c>
      <c r="J13" s="579">
        <f t="shared" si="5"/>
        <v>122</v>
      </c>
      <c r="K13" s="580">
        <f t="shared" si="6"/>
        <v>2</v>
      </c>
      <c r="L13" s="580">
        <v>120</v>
      </c>
      <c r="M13" s="579"/>
      <c r="N13" s="579"/>
      <c r="O13" s="291"/>
      <c r="P13" s="291"/>
      <c r="Q13" s="282">
        <v>34</v>
      </c>
      <c r="R13" s="599">
        <v>4</v>
      </c>
      <c r="S13" s="476">
        <v>32</v>
      </c>
      <c r="T13" s="476">
        <v>4</v>
      </c>
      <c r="U13" s="605">
        <v>32</v>
      </c>
      <c r="V13" s="605">
        <v>4</v>
      </c>
      <c r="W13" s="282">
        <v>24</v>
      </c>
      <c r="X13" s="687">
        <v>4</v>
      </c>
      <c r="Y13" s="692">
        <f t="shared" si="2"/>
        <v>66</v>
      </c>
      <c r="Z13" s="1270" t="s">
        <v>1135</v>
      </c>
    </row>
    <row r="14" spans="1:26" hidden="1" x14ac:dyDescent="0.25">
      <c r="A14" s="595" t="s">
        <v>202</v>
      </c>
      <c r="B14" s="595" t="s">
        <v>203</v>
      </c>
      <c r="C14" s="441"/>
      <c r="D14" s="476"/>
      <c r="E14" s="605" t="s">
        <v>29</v>
      </c>
      <c r="F14" s="282"/>
      <c r="G14" s="580">
        <f t="shared" si="3"/>
        <v>36</v>
      </c>
      <c r="H14" s="579">
        <f t="shared" si="4"/>
        <v>4</v>
      </c>
      <c r="I14" s="580">
        <v>24</v>
      </c>
      <c r="J14" s="579">
        <f t="shared" si="5"/>
        <v>32</v>
      </c>
      <c r="K14" s="580">
        <f t="shared" si="6"/>
        <v>8</v>
      </c>
      <c r="L14" s="580">
        <v>24</v>
      </c>
      <c r="M14" s="579"/>
      <c r="N14" s="579"/>
      <c r="O14" s="291"/>
      <c r="P14" s="291"/>
      <c r="Q14" s="599"/>
      <c r="R14" s="599"/>
      <c r="S14" s="476"/>
      <c r="T14" s="476"/>
      <c r="U14" s="605">
        <v>32</v>
      </c>
      <c r="V14" s="605">
        <v>4</v>
      </c>
      <c r="W14" s="282"/>
      <c r="X14" s="687"/>
      <c r="Y14" s="692">
        <f t="shared" si="2"/>
        <v>0</v>
      </c>
      <c r="Z14" s="1230"/>
    </row>
    <row r="15" spans="1:26" hidden="1" x14ac:dyDescent="0.25">
      <c r="A15" s="595" t="s">
        <v>204</v>
      </c>
      <c r="B15" s="595" t="s">
        <v>205</v>
      </c>
      <c r="C15" s="441"/>
      <c r="D15" s="476"/>
      <c r="E15" s="605" t="s">
        <v>29</v>
      </c>
      <c r="F15" s="282"/>
      <c r="G15" s="580">
        <f t="shared" si="3"/>
        <v>36</v>
      </c>
      <c r="H15" s="579">
        <f t="shared" si="4"/>
        <v>4</v>
      </c>
      <c r="I15" s="580">
        <v>14</v>
      </c>
      <c r="J15" s="579">
        <f t="shared" si="5"/>
        <v>32</v>
      </c>
      <c r="K15" s="580">
        <f t="shared" si="6"/>
        <v>18</v>
      </c>
      <c r="L15" s="580">
        <v>14</v>
      </c>
      <c r="M15" s="579"/>
      <c r="N15" s="579"/>
      <c r="O15" s="291"/>
      <c r="P15" s="291"/>
      <c r="Q15" s="599"/>
      <c r="R15" s="599"/>
      <c r="S15" s="476"/>
      <c r="T15" s="476"/>
      <c r="U15" s="605">
        <v>32</v>
      </c>
      <c r="V15" s="605">
        <v>4</v>
      </c>
      <c r="W15" s="282"/>
      <c r="X15" s="687"/>
      <c r="Y15" s="692">
        <f t="shared" si="2"/>
        <v>0</v>
      </c>
      <c r="Z15" s="1230"/>
    </row>
    <row r="16" spans="1:26" x14ac:dyDescent="0.25">
      <c r="A16" s="595" t="s">
        <v>206</v>
      </c>
      <c r="B16" s="114" t="s">
        <v>207</v>
      </c>
      <c r="C16" s="441" t="s">
        <v>399</v>
      </c>
      <c r="D16" s="476"/>
      <c r="E16" s="605"/>
      <c r="F16" s="282"/>
      <c r="G16" s="580">
        <f t="shared" si="3"/>
        <v>38</v>
      </c>
      <c r="H16" s="579">
        <f t="shared" si="4"/>
        <v>4</v>
      </c>
      <c r="I16" s="580">
        <v>20</v>
      </c>
      <c r="J16" s="579">
        <f t="shared" si="5"/>
        <v>34</v>
      </c>
      <c r="K16" s="580">
        <f t="shared" si="6"/>
        <v>14</v>
      </c>
      <c r="L16" s="580">
        <v>20</v>
      </c>
      <c r="M16" s="579"/>
      <c r="N16" s="579"/>
      <c r="O16" s="291"/>
      <c r="P16" s="291"/>
      <c r="Q16" s="282">
        <v>34</v>
      </c>
      <c r="R16" s="599">
        <v>4</v>
      </c>
      <c r="S16" s="476"/>
      <c r="T16" s="476"/>
      <c r="U16" s="605"/>
      <c r="V16" s="605"/>
      <c r="W16" s="282"/>
      <c r="X16" s="687"/>
      <c r="Y16" s="692">
        <f t="shared" si="2"/>
        <v>34</v>
      </c>
      <c r="Z16" s="1284" t="s">
        <v>1089</v>
      </c>
    </row>
    <row r="17" spans="1:26" x14ac:dyDescent="0.25">
      <c r="A17" s="595" t="s">
        <v>465</v>
      </c>
      <c r="B17" s="595" t="s">
        <v>685</v>
      </c>
      <c r="C17" s="441" t="s">
        <v>399</v>
      </c>
      <c r="D17" s="476"/>
      <c r="E17" s="605"/>
      <c r="F17" s="282"/>
      <c r="G17" s="580">
        <f t="shared" si="3"/>
        <v>52</v>
      </c>
      <c r="H17" s="579">
        <f t="shared" si="4"/>
        <v>4</v>
      </c>
      <c r="I17" s="580">
        <v>12</v>
      </c>
      <c r="J17" s="579">
        <f t="shared" si="5"/>
        <v>48</v>
      </c>
      <c r="K17" s="580">
        <f t="shared" si="6"/>
        <v>36</v>
      </c>
      <c r="L17" s="580">
        <v>12</v>
      </c>
      <c r="M17" s="579"/>
      <c r="N17" s="579"/>
      <c r="O17" s="291"/>
      <c r="P17" s="291"/>
      <c r="Q17" s="282">
        <v>48</v>
      </c>
      <c r="R17" s="599">
        <v>4</v>
      </c>
      <c r="S17" s="476"/>
      <c r="T17" s="476"/>
      <c r="U17" s="605"/>
      <c r="V17" s="605"/>
      <c r="W17" s="282"/>
      <c r="X17" s="687"/>
      <c r="Y17" s="692">
        <f t="shared" si="2"/>
        <v>48</v>
      </c>
      <c r="Z17" s="1287" t="s">
        <v>1093</v>
      </c>
    </row>
    <row r="18" spans="1:26" x14ac:dyDescent="0.25">
      <c r="A18" s="585" t="s">
        <v>10</v>
      </c>
      <c r="B18" s="585" t="s">
        <v>70</v>
      </c>
      <c r="C18" s="1472"/>
      <c r="D18" s="1473"/>
      <c r="E18" s="1473"/>
      <c r="F18" s="1474"/>
      <c r="G18" s="536">
        <f>SUM(G19:G30)</f>
        <v>832</v>
      </c>
      <c r="H18" s="536">
        <f t="shared" ref="H18:P18" si="7">SUM(H19:H29)</f>
        <v>104</v>
      </c>
      <c r="I18" s="536">
        <f t="shared" si="7"/>
        <v>342</v>
      </c>
      <c r="J18" s="536">
        <f t="shared" si="7"/>
        <v>638</v>
      </c>
      <c r="K18" s="536">
        <f t="shared" si="7"/>
        <v>312</v>
      </c>
      <c r="L18" s="536">
        <f t="shared" si="7"/>
        <v>326</v>
      </c>
      <c r="M18" s="536">
        <f t="shared" si="7"/>
        <v>0</v>
      </c>
      <c r="N18" s="536">
        <f t="shared" si="7"/>
        <v>0</v>
      </c>
      <c r="O18" s="536">
        <f t="shared" si="7"/>
        <v>0</v>
      </c>
      <c r="P18" s="536">
        <f t="shared" si="7"/>
        <v>30</v>
      </c>
      <c r="Q18" s="536">
        <f>SUM(Q19:Q30)</f>
        <v>146</v>
      </c>
      <c r="R18" s="536">
        <f t="shared" ref="R18:X18" si="8">SUM(R19:R30)</f>
        <v>22</v>
      </c>
      <c r="S18" s="536">
        <f t="shared" si="8"/>
        <v>128</v>
      </c>
      <c r="T18" s="536">
        <f t="shared" si="8"/>
        <v>16</v>
      </c>
      <c r="U18" s="536">
        <f t="shared" si="8"/>
        <v>256</v>
      </c>
      <c r="V18" s="536">
        <f t="shared" si="8"/>
        <v>32</v>
      </c>
      <c r="W18" s="536">
        <f t="shared" si="8"/>
        <v>164</v>
      </c>
      <c r="X18" s="688">
        <f t="shared" si="8"/>
        <v>20</v>
      </c>
      <c r="Y18" s="692">
        <f t="shared" si="2"/>
        <v>274</v>
      </c>
      <c r="Z18" s="691"/>
    </row>
    <row r="19" spans="1:26" ht="26.4" x14ac:dyDescent="0.25">
      <c r="A19" s="595" t="s">
        <v>117</v>
      </c>
      <c r="B19" s="114" t="s">
        <v>209</v>
      </c>
      <c r="C19" s="441" t="s">
        <v>29</v>
      </c>
      <c r="D19" s="476"/>
      <c r="E19" s="605"/>
      <c r="F19" s="282"/>
      <c r="G19" s="580">
        <f>H19+J19+O19+P19</f>
        <v>54</v>
      </c>
      <c r="H19" s="579">
        <f t="shared" si="4"/>
        <v>10</v>
      </c>
      <c r="I19" s="580">
        <v>30</v>
      </c>
      <c r="J19" s="579">
        <f t="shared" si="5"/>
        <v>44</v>
      </c>
      <c r="K19" s="580">
        <v>30</v>
      </c>
      <c r="L19" s="580">
        <v>14</v>
      </c>
      <c r="M19" s="579"/>
      <c r="N19" s="579"/>
      <c r="O19" s="291"/>
      <c r="P19" s="291"/>
      <c r="Q19" s="282">
        <v>44</v>
      </c>
      <c r="R19" s="599">
        <v>10</v>
      </c>
      <c r="S19" s="476"/>
      <c r="T19" s="476"/>
      <c r="U19" s="605"/>
      <c r="V19" s="605"/>
      <c r="W19" s="282"/>
      <c r="X19" s="687"/>
      <c r="Y19" s="692">
        <f t="shared" si="2"/>
        <v>44</v>
      </c>
      <c r="Z19" s="479" t="s">
        <v>1098</v>
      </c>
    </row>
    <row r="20" spans="1:26" ht="26.4" hidden="1" x14ac:dyDescent="0.25">
      <c r="A20" s="595" t="s">
        <v>686</v>
      </c>
      <c r="B20" s="595" t="s">
        <v>514</v>
      </c>
      <c r="C20" s="441"/>
      <c r="D20" s="476"/>
      <c r="E20" s="605" t="s">
        <v>40</v>
      </c>
      <c r="F20" s="282"/>
      <c r="G20" s="580">
        <f t="shared" ref="G20:G29" si="9">H20+J20+O20+P20</f>
        <v>66</v>
      </c>
      <c r="H20" s="579">
        <v>12</v>
      </c>
      <c r="I20" s="580">
        <v>22</v>
      </c>
      <c r="J20" s="579">
        <f t="shared" si="5"/>
        <v>48</v>
      </c>
      <c r="K20" s="580">
        <f t="shared" ref="K20:K29" si="10">J20-L20</f>
        <v>26</v>
      </c>
      <c r="L20" s="580">
        <v>22</v>
      </c>
      <c r="M20" s="579"/>
      <c r="N20" s="579"/>
      <c r="O20" s="291"/>
      <c r="P20" s="291">
        <v>6</v>
      </c>
      <c r="Q20" s="599"/>
      <c r="R20" s="599"/>
      <c r="S20" s="476"/>
      <c r="T20" s="476"/>
      <c r="U20" s="605">
        <v>48</v>
      </c>
      <c r="V20" s="605">
        <v>6</v>
      </c>
      <c r="W20" s="282"/>
      <c r="X20" s="687"/>
      <c r="Y20" s="692">
        <f t="shared" si="2"/>
        <v>0</v>
      </c>
      <c r="Z20" s="350"/>
    </row>
    <row r="21" spans="1:26" ht="39.6" hidden="1" x14ac:dyDescent="0.25">
      <c r="A21" s="595" t="s">
        <v>687</v>
      </c>
      <c r="B21" s="595" t="s">
        <v>688</v>
      </c>
      <c r="C21" s="441"/>
      <c r="D21" s="476"/>
      <c r="E21" s="605" t="s">
        <v>40</v>
      </c>
      <c r="F21" s="282"/>
      <c r="G21" s="580">
        <f t="shared" si="9"/>
        <v>84</v>
      </c>
      <c r="H21" s="579">
        <v>14</v>
      </c>
      <c r="I21" s="580">
        <v>24</v>
      </c>
      <c r="J21" s="579">
        <f t="shared" si="5"/>
        <v>64</v>
      </c>
      <c r="K21" s="580">
        <f t="shared" si="10"/>
        <v>40</v>
      </c>
      <c r="L21" s="580">
        <v>24</v>
      </c>
      <c r="M21" s="579"/>
      <c r="N21" s="579"/>
      <c r="O21" s="291"/>
      <c r="P21" s="291">
        <v>6</v>
      </c>
      <c r="Q21" s="599"/>
      <c r="R21" s="599"/>
      <c r="S21" s="476"/>
      <c r="T21" s="476"/>
      <c r="U21" s="605">
        <v>64</v>
      </c>
      <c r="V21" s="605">
        <v>8</v>
      </c>
      <c r="W21" s="282"/>
      <c r="X21" s="687"/>
      <c r="Y21" s="692">
        <f t="shared" si="2"/>
        <v>0</v>
      </c>
      <c r="Z21" s="350"/>
    </row>
    <row r="22" spans="1:26" ht="26.4" hidden="1" x14ac:dyDescent="0.25">
      <c r="A22" s="595" t="s">
        <v>689</v>
      </c>
      <c r="B22" s="595" t="s">
        <v>516</v>
      </c>
      <c r="C22" s="441"/>
      <c r="D22" s="476"/>
      <c r="E22" s="605" t="s">
        <v>40</v>
      </c>
      <c r="F22" s="282"/>
      <c r="G22" s="580">
        <f t="shared" si="9"/>
        <v>66</v>
      </c>
      <c r="H22" s="579">
        <v>12</v>
      </c>
      <c r="I22" s="580">
        <v>18</v>
      </c>
      <c r="J22" s="579">
        <f t="shared" si="5"/>
        <v>48</v>
      </c>
      <c r="K22" s="580">
        <f t="shared" si="10"/>
        <v>30</v>
      </c>
      <c r="L22" s="580">
        <v>18</v>
      </c>
      <c r="M22" s="579"/>
      <c r="N22" s="579"/>
      <c r="O22" s="291"/>
      <c r="P22" s="291">
        <v>6</v>
      </c>
      <c r="Q22" s="599"/>
      <c r="R22" s="599"/>
      <c r="S22" s="476"/>
      <c r="T22" s="476"/>
      <c r="U22" s="605">
        <v>48</v>
      </c>
      <c r="V22" s="605">
        <v>6</v>
      </c>
      <c r="W22" s="282"/>
      <c r="X22" s="687"/>
      <c r="Y22" s="692">
        <f t="shared" si="2"/>
        <v>0</v>
      </c>
      <c r="Z22" s="350"/>
    </row>
    <row r="23" spans="1:26" ht="26.4" x14ac:dyDescent="0.25">
      <c r="A23" s="595" t="s">
        <v>15</v>
      </c>
      <c r="B23" s="595" t="s">
        <v>210</v>
      </c>
      <c r="C23" s="441"/>
      <c r="D23" s="476" t="s">
        <v>40</v>
      </c>
      <c r="E23" s="605"/>
      <c r="F23" s="282"/>
      <c r="G23" s="580">
        <f t="shared" si="9"/>
        <v>116</v>
      </c>
      <c r="H23" s="579">
        <f t="shared" si="4"/>
        <v>12</v>
      </c>
      <c r="I23" s="580">
        <v>74</v>
      </c>
      <c r="J23" s="579">
        <f t="shared" si="5"/>
        <v>98</v>
      </c>
      <c r="K23" s="580">
        <f t="shared" si="10"/>
        <v>24</v>
      </c>
      <c r="L23" s="580">
        <v>74</v>
      </c>
      <c r="M23" s="579"/>
      <c r="N23" s="579"/>
      <c r="O23" s="579"/>
      <c r="P23" s="579">
        <v>6</v>
      </c>
      <c r="Q23" s="282">
        <v>34</v>
      </c>
      <c r="R23" s="599">
        <v>4</v>
      </c>
      <c r="S23" s="476">
        <v>64</v>
      </c>
      <c r="T23" s="476">
        <v>8</v>
      </c>
      <c r="U23" s="605"/>
      <c r="V23" s="605"/>
      <c r="W23" s="282"/>
      <c r="X23" s="687"/>
      <c r="Y23" s="692">
        <f t="shared" si="2"/>
        <v>98</v>
      </c>
      <c r="Z23" s="479" t="s">
        <v>1147</v>
      </c>
    </row>
    <row r="24" spans="1:26" ht="39.6" hidden="1" x14ac:dyDescent="0.25">
      <c r="A24" s="596" t="s">
        <v>16</v>
      </c>
      <c r="B24" s="595" t="s">
        <v>211</v>
      </c>
      <c r="C24" s="441"/>
      <c r="D24" s="476"/>
      <c r="E24" s="605"/>
      <c r="F24" s="282" t="s">
        <v>29</v>
      </c>
      <c r="G24" s="580">
        <f t="shared" si="9"/>
        <v>64</v>
      </c>
      <c r="H24" s="579">
        <f t="shared" si="4"/>
        <v>8</v>
      </c>
      <c r="I24" s="580">
        <v>28</v>
      </c>
      <c r="J24" s="579">
        <f t="shared" si="5"/>
        <v>56</v>
      </c>
      <c r="K24" s="580">
        <f t="shared" si="10"/>
        <v>28</v>
      </c>
      <c r="L24" s="580">
        <v>28</v>
      </c>
      <c r="M24" s="579"/>
      <c r="N24" s="579"/>
      <c r="O24" s="579"/>
      <c r="P24" s="579"/>
      <c r="Q24" s="599"/>
      <c r="R24" s="599"/>
      <c r="S24" s="476"/>
      <c r="T24" s="476"/>
      <c r="U24" s="605">
        <v>32</v>
      </c>
      <c r="V24" s="605">
        <v>4</v>
      </c>
      <c r="W24" s="282">
        <v>24</v>
      </c>
      <c r="X24" s="687">
        <v>4</v>
      </c>
      <c r="Y24" s="692">
        <f t="shared" si="2"/>
        <v>0</v>
      </c>
      <c r="Z24" s="350"/>
    </row>
    <row r="25" spans="1:26" hidden="1" x14ac:dyDescent="0.25">
      <c r="A25" s="596" t="s">
        <v>690</v>
      </c>
      <c r="B25" s="596" t="s">
        <v>517</v>
      </c>
      <c r="C25" s="448"/>
      <c r="D25" s="476"/>
      <c r="E25" s="605"/>
      <c r="F25" s="282" t="s">
        <v>29</v>
      </c>
      <c r="G25" s="580">
        <f t="shared" si="9"/>
        <v>64</v>
      </c>
      <c r="H25" s="579">
        <f t="shared" si="4"/>
        <v>8</v>
      </c>
      <c r="I25" s="593">
        <v>56</v>
      </c>
      <c r="J25" s="579">
        <f t="shared" si="5"/>
        <v>56</v>
      </c>
      <c r="K25" s="580">
        <f t="shared" si="10"/>
        <v>0</v>
      </c>
      <c r="L25" s="593">
        <v>56</v>
      </c>
      <c r="M25" s="538"/>
      <c r="N25" s="579"/>
      <c r="O25" s="579"/>
      <c r="P25" s="579"/>
      <c r="Q25" s="599"/>
      <c r="R25" s="599"/>
      <c r="S25" s="476"/>
      <c r="T25" s="476"/>
      <c r="U25" s="605">
        <v>32</v>
      </c>
      <c r="V25" s="605">
        <v>4</v>
      </c>
      <c r="W25" s="282">
        <v>24</v>
      </c>
      <c r="X25" s="687">
        <v>4</v>
      </c>
      <c r="Y25" s="692">
        <f t="shared" si="2"/>
        <v>0</v>
      </c>
      <c r="Z25" s="350"/>
    </row>
    <row r="26" spans="1:26" ht="26.4" x14ac:dyDescent="0.25">
      <c r="A26" s="596" t="s">
        <v>17</v>
      </c>
      <c r="B26" s="596" t="s">
        <v>212</v>
      </c>
      <c r="C26" s="448"/>
      <c r="D26" s="476" t="s">
        <v>29</v>
      </c>
      <c r="E26" s="605"/>
      <c r="F26" s="282"/>
      <c r="G26" s="580">
        <f t="shared" si="9"/>
        <v>74</v>
      </c>
      <c r="H26" s="579">
        <f t="shared" si="4"/>
        <v>8</v>
      </c>
      <c r="I26" s="593">
        <v>22</v>
      </c>
      <c r="J26" s="579">
        <f t="shared" si="5"/>
        <v>66</v>
      </c>
      <c r="K26" s="580">
        <f t="shared" si="10"/>
        <v>44</v>
      </c>
      <c r="L26" s="593">
        <v>22</v>
      </c>
      <c r="M26" s="538"/>
      <c r="N26" s="579"/>
      <c r="O26" s="579"/>
      <c r="P26" s="579"/>
      <c r="Q26" s="282">
        <v>34</v>
      </c>
      <c r="R26" s="599">
        <v>4</v>
      </c>
      <c r="S26" s="476">
        <v>32</v>
      </c>
      <c r="T26" s="476">
        <v>4</v>
      </c>
      <c r="U26" s="605"/>
      <c r="V26" s="605"/>
      <c r="W26" s="282"/>
      <c r="X26" s="687"/>
      <c r="Y26" s="692">
        <f t="shared" si="2"/>
        <v>66</v>
      </c>
      <c r="Z26" s="691" t="s">
        <v>1099</v>
      </c>
    </row>
    <row r="27" spans="1:26" ht="26.4" hidden="1" x14ac:dyDescent="0.25">
      <c r="A27" s="596" t="s">
        <v>691</v>
      </c>
      <c r="B27" s="50" t="s">
        <v>692</v>
      </c>
      <c r="C27" s="448"/>
      <c r="D27" s="476"/>
      <c r="E27" s="605"/>
      <c r="F27" s="282" t="s">
        <v>40</v>
      </c>
      <c r="G27" s="580">
        <f t="shared" si="9"/>
        <v>70</v>
      </c>
      <c r="H27" s="579">
        <f t="shared" si="4"/>
        <v>8</v>
      </c>
      <c r="I27" s="593">
        <v>24</v>
      </c>
      <c r="J27" s="579">
        <f t="shared" si="5"/>
        <v>56</v>
      </c>
      <c r="K27" s="580">
        <f t="shared" si="10"/>
        <v>32</v>
      </c>
      <c r="L27" s="593">
        <v>24</v>
      </c>
      <c r="M27" s="538"/>
      <c r="N27" s="538"/>
      <c r="O27" s="538"/>
      <c r="P27" s="538">
        <v>6</v>
      </c>
      <c r="Q27" s="599"/>
      <c r="R27" s="599"/>
      <c r="S27" s="476"/>
      <c r="T27" s="476"/>
      <c r="U27" s="605">
        <v>32</v>
      </c>
      <c r="V27" s="605">
        <v>4</v>
      </c>
      <c r="W27" s="282">
        <v>24</v>
      </c>
      <c r="X27" s="687">
        <v>4</v>
      </c>
      <c r="Y27" s="692">
        <f t="shared" si="2"/>
        <v>0</v>
      </c>
      <c r="Z27" s="615"/>
    </row>
    <row r="28" spans="1:26" x14ac:dyDescent="0.25">
      <c r="A28" s="596" t="s">
        <v>18</v>
      </c>
      <c r="B28" s="482" t="s">
        <v>591</v>
      </c>
      <c r="C28" s="483"/>
      <c r="D28" s="476" t="s">
        <v>29</v>
      </c>
      <c r="E28" s="605"/>
      <c r="F28" s="282"/>
      <c r="G28" s="580">
        <f t="shared" si="9"/>
        <v>74</v>
      </c>
      <c r="H28" s="579">
        <f t="shared" si="4"/>
        <v>8</v>
      </c>
      <c r="I28" s="593">
        <v>26</v>
      </c>
      <c r="J28" s="579">
        <f t="shared" si="5"/>
        <v>66</v>
      </c>
      <c r="K28" s="580">
        <f t="shared" si="10"/>
        <v>40</v>
      </c>
      <c r="L28" s="593">
        <v>26</v>
      </c>
      <c r="M28" s="538"/>
      <c r="N28" s="538"/>
      <c r="O28" s="538"/>
      <c r="P28" s="579"/>
      <c r="Q28" s="282">
        <v>34</v>
      </c>
      <c r="R28" s="599">
        <v>4</v>
      </c>
      <c r="S28" s="476">
        <v>32</v>
      </c>
      <c r="T28" s="476">
        <v>4</v>
      </c>
      <c r="U28" s="605"/>
      <c r="V28" s="605"/>
      <c r="W28" s="282"/>
      <c r="X28" s="687"/>
      <c r="Y28" s="692">
        <f t="shared" si="2"/>
        <v>66</v>
      </c>
      <c r="Z28" s="1271" t="s">
        <v>1090</v>
      </c>
    </row>
    <row r="29" spans="1:26" ht="26.4" hidden="1" x14ac:dyDescent="0.25">
      <c r="A29" s="596" t="s">
        <v>20</v>
      </c>
      <c r="B29" s="482" t="s">
        <v>695</v>
      </c>
      <c r="C29" s="610"/>
      <c r="D29" s="476"/>
      <c r="E29" s="605"/>
      <c r="F29" s="282" t="s">
        <v>29</v>
      </c>
      <c r="G29" s="580">
        <f t="shared" si="9"/>
        <v>40</v>
      </c>
      <c r="H29" s="579">
        <f t="shared" si="4"/>
        <v>4</v>
      </c>
      <c r="I29" s="593">
        <v>18</v>
      </c>
      <c r="J29" s="579">
        <f t="shared" si="5"/>
        <v>36</v>
      </c>
      <c r="K29" s="580">
        <f t="shared" si="10"/>
        <v>18</v>
      </c>
      <c r="L29" s="593">
        <v>18</v>
      </c>
      <c r="M29" s="538"/>
      <c r="N29" s="538"/>
      <c r="O29" s="538"/>
      <c r="P29" s="579"/>
      <c r="Q29" s="599"/>
      <c r="R29" s="599"/>
      <c r="S29" s="476"/>
      <c r="T29" s="476"/>
      <c r="U29" s="605"/>
      <c r="V29" s="605"/>
      <c r="W29" s="282">
        <v>36</v>
      </c>
      <c r="X29" s="687">
        <v>4</v>
      </c>
      <c r="Y29" s="692">
        <f t="shared" si="2"/>
        <v>0</v>
      </c>
      <c r="Z29" s="278"/>
    </row>
    <row r="30" spans="1:26" ht="26.4" hidden="1" x14ac:dyDescent="0.25">
      <c r="A30" s="596" t="s">
        <v>22</v>
      </c>
      <c r="B30" s="594" t="s">
        <v>755</v>
      </c>
      <c r="C30" s="449"/>
      <c r="D30" s="476"/>
      <c r="E30" s="605"/>
      <c r="F30" s="282" t="s">
        <v>29</v>
      </c>
      <c r="G30" s="580">
        <f>H30+J30+O30+P30</f>
        <v>60</v>
      </c>
      <c r="H30" s="579">
        <f>R30+T30+V30+X30</f>
        <v>4</v>
      </c>
      <c r="I30" s="580">
        <v>18</v>
      </c>
      <c r="J30" s="579">
        <f>Q30+S30+U30+W30</f>
        <v>56</v>
      </c>
      <c r="K30" s="580">
        <f>J30-L30</f>
        <v>38</v>
      </c>
      <c r="L30" s="580">
        <v>18</v>
      </c>
      <c r="M30" s="579"/>
      <c r="N30" s="579"/>
      <c r="O30" s="291"/>
      <c r="P30" s="291"/>
      <c r="Q30" s="599"/>
      <c r="R30" s="599"/>
      <c r="S30" s="476"/>
      <c r="T30" s="476"/>
      <c r="U30" s="605"/>
      <c r="V30" s="605"/>
      <c r="W30" s="282">
        <v>56</v>
      </c>
      <c r="X30" s="687">
        <v>4</v>
      </c>
      <c r="Y30" s="692">
        <f t="shared" si="2"/>
        <v>0</v>
      </c>
      <c r="Z30" s="278"/>
    </row>
    <row r="31" spans="1:26" x14ac:dyDescent="0.25">
      <c r="A31" s="592" t="s">
        <v>26</v>
      </c>
      <c r="B31" s="484" t="s">
        <v>27</v>
      </c>
      <c r="C31" s="1469"/>
      <c r="D31" s="1470"/>
      <c r="E31" s="1470"/>
      <c r="F31" s="1471"/>
      <c r="G31" s="536">
        <f>G32+G39+G47</f>
        <v>1342</v>
      </c>
      <c r="H31" s="536">
        <f t="shared" ref="H31:X31" si="11">H32+H39+H47</f>
        <v>98</v>
      </c>
      <c r="I31" s="536">
        <f t="shared" si="11"/>
        <v>406</v>
      </c>
      <c r="J31" s="536">
        <f t="shared" si="11"/>
        <v>764</v>
      </c>
      <c r="K31" s="536">
        <f t="shared" si="11"/>
        <v>300</v>
      </c>
      <c r="L31" s="536">
        <f t="shared" si="11"/>
        <v>406</v>
      </c>
      <c r="M31" s="536">
        <f t="shared" si="11"/>
        <v>20</v>
      </c>
      <c r="N31" s="536">
        <f t="shared" si="11"/>
        <v>432</v>
      </c>
      <c r="O31" s="536">
        <f t="shared" si="11"/>
        <v>6</v>
      </c>
      <c r="P31" s="536">
        <f t="shared" si="11"/>
        <v>36</v>
      </c>
      <c r="Q31" s="536">
        <f t="shared" si="11"/>
        <v>218</v>
      </c>
      <c r="R31" s="536">
        <f t="shared" si="11"/>
        <v>26</v>
      </c>
      <c r="S31" s="536">
        <f t="shared" si="11"/>
        <v>258</v>
      </c>
      <c r="T31" s="536">
        <f t="shared" si="11"/>
        <v>32</v>
      </c>
      <c r="U31" s="536">
        <f t="shared" si="11"/>
        <v>128</v>
      </c>
      <c r="V31" s="536">
        <f t="shared" si="11"/>
        <v>16</v>
      </c>
      <c r="W31" s="536">
        <f t="shared" si="11"/>
        <v>160</v>
      </c>
      <c r="X31" s="688">
        <f t="shared" si="11"/>
        <v>18</v>
      </c>
      <c r="Y31" s="692">
        <f t="shared" si="2"/>
        <v>476</v>
      </c>
      <c r="Z31" s="600"/>
    </row>
    <row r="32" spans="1:26" ht="39.6" x14ac:dyDescent="0.25">
      <c r="A32" s="414" t="s">
        <v>592</v>
      </c>
      <c r="B32" s="414" t="s">
        <v>520</v>
      </c>
      <c r="C32" s="1497" t="s">
        <v>593</v>
      </c>
      <c r="D32" s="1498"/>
      <c r="E32" s="1498"/>
      <c r="F32" s="1499"/>
      <c r="G32" s="536">
        <f>SUM(G33:G38)</f>
        <v>272</v>
      </c>
      <c r="H32" s="536">
        <f t="shared" ref="H32:P32" si="12">SUM(H33:H38)</f>
        <v>26</v>
      </c>
      <c r="I32" s="536">
        <f t="shared" si="12"/>
        <v>80</v>
      </c>
      <c r="J32" s="536">
        <f t="shared" si="12"/>
        <v>166</v>
      </c>
      <c r="K32" s="536">
        <f t="shared" si="12"/>
        <v>86</v>
      </c>
      <c r="L32" s="536">
        <f t="shared" si="12"/>
        <v>80</v>
      </c>
      <c r="M32" s="536">
        <f t="shared" si="12"/>
        <v>0</v>
      </c>
      <c r="N32" s="536">
        <f t="shared" si="12"/>
        <v>72</v>
      </c>
      <c r="O32" s="536">
        <f t="shared" si="12"/>
        <v>2</v>
      </c>
      <c r="P32" s="536">
        <f t="shared" si="12"/>
        <v>6</v>
      </c>
      <c r="Q32" s="536">
        <f t="shared" ref="Q32:X32" si="13">SUM(Q33:Q36)</f>
        <v>102</v>
      </c>
      <c r="R32" s="536">
        <f t="shared" si="13"/>
        <v>12</v>
      </c>
      <c r="S32" s="536">
        <f t="shared" si="13"/>
        <v>64</v>
      </c>
      <c r="T32" s="536">
        <f t="shared" si="13"/>
        <v>8</v>
      </c>
      <c r="U32" s="536">
        <f t="shared" si="13"/>
        <v>0</v>
      </c>
      <c r="V32" s="536">
        <f t="shared" si="13"/>
        <v>0</v>
      </c>
      <c r="W32" s="536">
        <f t="shared" si="13"/>
        <v>0</v>
      </c>
      <c r="X32" s="688">
        <f t="shared" si="13"/>
        <v>0</v>
      </c>
      <c r="Y32" s="692">
        <f t="shared" si="2"/>
        <v>166</v>
      </c>
      <c r="Z32" s="691"/>
    </row>
    <row r="33" spans="1:26" ht="26.4" x14ac:dyDescent="0.25">
      <c r="A33" s="616" t="s">
        <v>155</v>
      </c>
      <c r="B33" s="55" t="s">
        <v>594</v>
      </c>
      <c r="C33" s="1500" t="s">
        <v>283</v>
      </c>
      <c r="D33" s="476"/>
      <c r="E33" s="605"/>
      <c r="F33" s="282"/>
      <c r="G33" s="580">
        <f t="shared" ref="G33:G36" si="14">H33+J33+O33+P33</f>
        <v>38</v>
      </c>
      <c r="H33" s="579">
        <f t="shared" ref="H33:H49" si="15">R33+T33+V33+X33</f>
        <v>4</v>
      </c>
      <c r="I33" s="593">
        <v>20</v>
      </c>
      <c r="J33" s="579">
        <f t="shared" si="5"/>
        <v>34</v>
      </c>
      <c r="K33" s="580">
        <f t="shared" ref="K33:K36" si="16">J33-L33</f>
        <v>14</v>
      </c>
      <c r="L33" s="580">
        <v>20</v>
      </c>
      <c r="M33" s="579"/>
      <c r="N33" s="580"/>
      <c r="O33" s="580"/>
      <c r="P33" s="579"/>
      <c r="Q33" s="282">
        <v>34</v>
      </c>
      <c r="R33" s="599">
        <v>4</v>
      </c>
      <c r="S33" s="476"/>
      <c r="T33" s="476"/>
      <c r="U33" s="605"/>
      <c r="V33" s="605"/>
      <c r="W33" s="282"/>
      <c r="X33" s="687"/>
      <c r="Y33" s="692">
        <f t="shared" si="2"/>
        <v>34</v>
      </c>
      <c r="Z33" s="691" t="s">
        <v>1069</v>
      </c>
    </row>
    <row r="34" spans="1:26" x14ac:dyDescent="0.25">
      <c r="A34" s="616" t="s">
        <v>156</v>
      </c>
      <c r="B34" s="55" t="s">
        <v>215</v>
      </c>
      <c r="C34" s="1501"/>
      <c r="D34" s="476"/>
      <c r="E34" s="605"/>
      <c r="F34" s="282"/>
      <c r="G34" s="580">
        <f t="shared" si="14"/>
        <v>38</v>
      </c>
      <c r="H34" s="579">
        <f t="shared" si="15"/>
        <v>4</v>
      </c>
      <c r="I34" s="593">
        <v>10</v>
      </c>
      <c r="J34" s="579">
        <f t="shared" si="5"/>
        <v>34</v>
      </c>
      <c r="K34" s="580">
        <f t="shared" si="16"/>
        <v>24</v>
      </c>
      <c r="L34" s="580">
        <v>10</v>
      </c>
      <c r="M34" s="579"/>
      <c r="N34" s="580"/>
      <c r="O34" s="580"/>
      <c r="P34" s="579"/>
      <c r="Q34" s="282">
        <v>34</v>
      </c>
      <c r="R34" s="599">
        <v>4</v>
      </c>
      <c r="S34" s="476"/>
      <c r="T34" s="476"/>
      <c r="U34" s="605"/>
      <c r="V34" s="605"/>
      <c r="W34" s="282"/>
      <c r="X34" s="687"/>
      <c r="Y34" s="692">
        <f t="shared" si="2"/>
        <v>34</v>
      </c>
      <c r="Z34" s="479" t="s">
        <v>1107</v>
      </c>
    </row>
    <row r="35" spans="1:26" ht="26.4" x14ac:dyDescent="0.25">
      <c r="A35" s="616" t="s">
        <v>280</v>
      </c>
      <c r="B35" s="55" t="s">
        <v>521</v>
      </c>
      <c r="C35" s="1502"/>
      <c r="D35" s="476"/>
      <c r="E35" s="605"/>
      <c r="F35" s="282"/>
      <c r="G35" s="580">
        <f t="shared" si="14"/>
        <v>38</v>
      </c>
      <c r="H35" s="579">
        <f t="shared" si="15"/>
        <v>4</v>
      </c>
      <c r="I35" s="593">
        <v>18</v>
      </c>
      <c r="J35" s="579">
        <f t="shared" si="5"/>
        <v>34</v>
      </c>
      <c r="K35" s="580">
        <f t="shared" si="16"/>
        <v>16</v>
      </c>
      <c r="L35" s="580">
        <v>18</v>
      </c>
      <c r="M35" s="579"/>
      <c r="N35" s="580"/>
      <c r="O35" s="580"/>
      <c r="P35" s="579"/>
      <c r="Q35" s="282">
        <v>34</v>
      </c>
      <c r="R35" s="599">
        <v>4</v>
      </c>
      <c r="S35" s="476"/>
      <c r="T35" s="476"/>
      <c r="U35" s="605"/>
      <c r="V35" s="605"/>
      <c r="W35" s="282"/>
      <c r="X35" s="687"/>
      <c r="Y35" s="692">
        <f t="shared" si="2"/>
        <v>34</v>
      </c>
      <c r="Z35" s="691" t="s">
        <v>1157</v>
      </c>
    </row>
    <row r="36" spans="1:26" ht="39.6" x14ac:dyDescent="0.25">
      <c r="A36" s="616" t="s">
        <v>367</v>
      </c>
      <c r="B36" s="55" t="s">
        <v>522</v>
      </c>
      <c r="C36" s="485"/>
      <c r="D36" s="476" t="s">
        <v>29</v>
      </c>
      <c r="E36" s="605"/>
      <c r="F36" s="282"/>
      <c r="G36" s="580">
        <f t="shared" si="14"/>
        <v>72</v>
      </c>
      <c r="H36" s="579">
        <f t="shared" si="15"/>
        <v>8</v>
      </c>
      <c r="I36" s="580">
        <v>32</v>
      </c>
      <c r="J36" s="579">
        <f t="shared" si="5"/>
        <v>64</v>
      </c>
      <c r="K36" s="580">
        <f t="shared" si="16"/>
        <v>32</v>
      </c>
      <c r="L36" s="580">
        <v>32</v>
      </c>
      <c r="M36" s="579"/>
      <c r="N36" s="580"/>
      <c r="O36" s="580"/>
      <c r="P36" s="579"/>
      <c r="Q36" s="599"/>
      <c r="R36" s="599"/>
      <c r="S36" s="476">
        <v>64</v>
      </c>
      <c r="T36" s="476">
        <v>8</v>
      </c>
      <c r="U36" s="605"/>
      <c r="V36" s="605"/>
      <c r="W36" s="282"/>
      <c r="X36" s="687"/>
      <c r="Y36" s="692">
        <f t="shared" si="2"/>
        <v>64</v>
      </c>
      <c r="Z36" s="479" t="s">
        <v>1084</v>
      </c>
    </row>
    <row r="37" spans="1:26" x14ac:dyDescent="0.25">
      <c r="A37" s="55" t="s">
        <v>353</v>
      </c>
      <c r="B37" s="55" t="s">
        <v>43</v>
      </c>
      <c r="C37" s="485"/>
      <c r="D37" s="476" t="s">
        <v>29</v>
      </c>
      <c r="E37" s="605"/>
      <c r="F37" s="282"/>
      <c r="G37" s="580">
        <v>72</v>
      </c>
      <c r="H37" s="579"/>
      <c r="I37" s="580"/>
      <c r="J37" s="579"/>
      <c r="K37" s="580"/>
      <c r="L37" s="580"/>
      <c r="M37" s="579"/>
      <c r="N37" s="580">
        <v>72</v>
      </c>
      <c r="O37" s="580"/>
      <c r="P37" s="579"/>
      <c r="Q37" s="599"/>
      <c r="R37" s="599"/>
      <c r="S37" s="486">
        <v>72</v>
      </c>
      <c r="T37" s="476"/>
      <c r="U37" s="605"/>
      <c r="V37" s="605"/>
      <c r="W37" s="282"/>
      <c r="X37" s="687"/>
      <c r="Y37" s="692">
        <f t="shared" si="2"/>
        <v>72</v>
      </c>
      <c r="Z37" s="479" t="s">
        <v>1084</v>
      </c>
    </row>
    <row r="38" spans="1:26" x14ac:dyDescent="0.25">
      <c r="A38" s="55" t="s">
        <v>282</v>
      </c>
      <c r="B38" s="55"/>
      <c r="C38" s="487"/>
      <c r="D38" s="476" t="s">
        <v>40</v>
      </c>
      <c r="E38" s="605"/>
      <c r="F38" s="282"/>
      <c r="G38" s="580">
        <f t="shared" ref="G38" si="17">H38+J38+O38+P38</f>
        <v>14</v>
      </c>
      <c r="H38" s="579">
        <v>6</v>
      </c>
      <c r="I38" s="580"/>
      <c r="J38" s="579">
        <f t="shared" si="5"/>
        <v>0</v>
      </c>
      <c r="K38" s="580"/>
      <c r="L38" s="580"/>
      <c r="M38" s="579"/>
      <c r="N38" s="580"/>
      <c r="O38" s="580">
        <v>2</v>
      </c>
      <c r="P38" s="579">
        <v>6</v>
      </c>
      <c r="Q38" s="599"/>
      <c r="R38" s="599"/>
      <c r="S38" s="486"/>
      <c r="T38" s="476"/>
      <c r="U38" s="605"/>
      <c r="V38" s="605"/>
      <c r="W38" s="282"/>
      <c r="X38" s="687"/>
      <c r="Y38" s="692">
        <f t="shared" si="2"/>
        <v>0</v>
      </c>
      <c r="Z38" s="350"/>
    </row>
    <row r="39" spans="1:26" ht="26.4" x14ac:dyDescent="0.25">
      <c r="A39" s="585" t="s">
        <v>595</v>
      </c>
      <c r="B39" s="585" t="s">
        <v>583</v>
      </c>
      <c r="C39" s="1472"/>
      <c r="D39" s="1473"/>
      <c r="E39" s="1473"/>
      <c r="F39" s="1474"/>
      <c r="G39" s="536">
        <f>SUM(G40:G46)</f>
        <v>698</v>
      </c>
      <c r="H39" s="536">
        <f t="shared" ref="H39:X39" si="18">SUM(H40:H43)</f>
        <v>52</v>
      </c>
      <c r="I39" s="536">
        <f t="shared" si="18"/>
        <v>204</v>
      </c>
      <c r="J39" s="536">
        <f t="shared" si="18"/>
        <v>434</v>
      </c>
      <c r="K39" s="536">
        <f t="shared" si="18"/>
        <v>172</v>
      </c>
      <c r="L39" s="536">
        <f t="shared" si="18"/>
        <v>204</v>
      </c>
      <c r="M39" s="536">
        <f t="shared" si="18"/>
        <v>20</v>
      </c>
      <c r="N39" s="536">
        <f>N44+N45</f>
        <v>180</v>
      </c>
      <c r="O39" s="536">
        <f>SUM(O40:O46)</f>
        <v>2</v>
      </c>
      <c r="P39" s="536">
        <f>SUM(P40:P46)</f>
        <v>24</v>
      </c>
      <c r="Q39" s="536">
        <f t="shared" si="18"/>
        <v>48</v>
      </c>
      <c r="R39" s="536">
        <f t="shared" si="18"/>
        <v>6</v>
      </c>
      <c r="S39" s="536">
        <f t="shared" si="18"/>
        <v>98</v>
      </c>
      <c r="T39" s="536">
        <f t="shared" si="18"/>
        <v>12</v>
      </c>
      <c r="U39" s="536">
        <f t="shared" si="18"/>
        <v>128</v>
      </c>
      <c r="V39" s="536">
        <f t="shared" si="18"/>
        <v>16</v>
      </c>
      <c r="W39" s="536">
        <f t="shared" si="18"/>
        <v>160</v>
      </c>
      <c r="X39" s="688">
        <f t="shared" si="18"/>
        <v>18</v>
      </c>
      <c r="Y39" s="692">
        <f t="shared" si="2"/>
        <v>146</v>
      </c>
      <c r="Z39" s="691"/>
    </row>
    <row r="40" spans="1:26" ht="39.6" x14ac:dyDescent="0.25">
      <c r="A40" s="595" t="s">
        <v>696</v>
      </c>
      <c r="B40" s="595" t="s">
        <v>677</v>
      </c>
      <c r="C40" s="441"/>
      <c r="D40" s="476" t="s">
        <v>40</v>
      </c>
      <c r="E40" s="605"/>
      <c r="F40" s="282"/>
      <c r="G40" s="580">
        <f t="shared" ref="G40:G43" si="19">H40+J40+O40+P40</f>
        <v>170</v>
      </c>
      <c r="H40" s="579">
        <f t="shared" si="15"/>
        <v>18</v>
      </c>
      <c r="I40" s="580">
        <v>50</v>
      </c>
      <c r="J40" s="579">
        <f t="shared" si="5"/>
        <v>146</v>
      </c>
      <c r="K40" s="580">
        <v>38</v>
      </c>
      <c r="L40" s="580">
        <v>50</v>
      </c>
      <c r="M40" s="579">
        <v>20</v>
      </c>
      <c r="N40" s="580"/>
      <c r="O40" s="580"/>
      <c r="P40" s="579">
        <v>6</v>
      </c>
      <c r="Q40" s="282">
        <v>48</v>
      </c>
      <c r="R40" s="599">
        <v>6</v>
      </c>
      <c r="S40" s="476">
        <v>98</v>
      </c>
      <c r="T40" s="476">
        <v>12</v>
      </c>
      <c r="U40" s="605"/>
      <c r="V40" s="605"/>
      <c r="W40" s="282"/>
      <c r="X40" s="687"/>
      <c r="Y40" s="692">
        <f t="shared" si="2"/>
        <v>146</v>
      </c>
      <c r="Z40" s="479" t="s">
        <v>1084</v>
      </c>
    </row>
    <row r="41" spans="1:26" ht="39.6" hidden="1" x14ac:dyDescent="0.25">
      <c r="A41" s="595" t="s">
        <v>596</v>
      </c>
      <c r="B41" s="595" t="s">
        <v>584</v>
      </c>
      <c r="C41" s="441"/>
      <c r="D41" s="476"/>
      <c r="E41" s="605"/>
      <c r="F41" s="372" t="s">
        <v>40</v>
      </c>
      <c r="G41" s="580">
        <f t="shared" si="19"/>
        <v>132</v>
      </c>
      <c r="H41" s="579">
        <f t="shared" si="15"/>
        <v>16</v>
      </c>
      <c r="I41" s="580">
        <v>50</v>
      </c>
      <c r="J41" s="579">
        <f t="shared" si="5"/>
        <v>110</v>
      </c>
      <c r="K41" s="580">
        <f t="shared" ref="K41:K43" si="20">J41-L41</f>
        <v>60</v>
      </c>
      <c r="L41" s="580">
        <v>50</v>
      </c>
      <c r="M41" s="579"/>
      <c r="N41" s="580"/>
      <c r="O41" s="580"/>
      <c r="P41" s="579">
        <v>6</v>
      </c>
      <c r="Q41" s="599"/>
      <c r="R41" s="599"/>
      <c r="S41" s="476"/>
      <c r="T41" s="476"/>
      <c r="U41" s="605">
        <v>34</v>
      </c>
      <c r="V41" s="605">
        <v>4</v>
      </c>
      <c r="W41" s="282">
        <v>76</v>
      </c>
      <c r="X41" s="687">
        <v>12</v>
      </c>
      <c r="Y41" s="692">
        <f t="shared" si="2"/>
        <v>0</v>
      </c>
      <c r="Z41" s="350"/>
    </row>
    <row r="42" spans="1:26" ht="26.4" hidden="1" x14ac:dyDescent="0.25">
      <c r="A42" s="595" t="s">
        <v>697</v>
      </c>
      <c r="B42" s="595" t="s">
        <v>678</v>
      </c>
      <c r="C42" s="441"/>
      <c r="D42" s="476"/>
      <c r="E42" s="605"/>
      <c r="F42" s="282" t="s">
        <v>29</v>
      </c>
      <c r="G42" s="580">
        <f t="shared" si="19"/>
        <v>92</v>
      </c>
      <c r="H42" s="579">
        <v>8</v>
      </c>
      <c r="I42" s="580">
        <v>36</v>
      </c>
      <c r="J42" s="579">
        <f t="shared" si="5"/>
        <v>84</v>
      </c>
      <c r="K42" s="580">
        <f t="shared" si="20"/>
        <v>48</v>
      </c>
      <c r="L42" s="580">
        <v>36</v>
      </c>
      <c r="M42" s="579"/>
      <c r="N42" s="580"/>
      <c r="O42" s="580"/>
      <c r="P42" s="579"/>
      <c r="Q42" s="599"/>
      <c r="R42" s="599"/>
      <c r="S42" s="476"/>
      <c r="T42" s="476"/>
      <c r="U42" s="605">
        <v>48</v>
      </c>
      <c r="V42" s="605">
        <v>6</v>
      </c>
      <c r="W42" s="282">
        <v>36</v>
      </c>
      <c r="X42" s="687">
        <v>2</v>
      </c>
      <c r="Y42" s="692">
        <f t="shared" si="2"/>
        <v>0</v>
      </c>
      <c r="Z42" s="350"/>
    </row>
    <row r="43" spans="1:26" ht="26.4" hidden="1" x14ac:dyDescent="0.25">
      <c r="A43" s="595" t="s">
        <v>698</v>
      </c>
      <c r="B43" s="595" t="s">
        <v>699</v>
      </c>
      <c r="C43" s="441"/>
      <c r="D43" s="476"/>
      <c r="E43" s="605"/>
      <c r="F43" s="682" t="s">
        <v>40</v>
      </c>
      <c r="G43" s="580">
        <f t="shared" si="19"/>
        <v>110</v>
      </c>
      <c r="H43" s="579">
        <f t="shared" si="15"/>
        <v>10</v>
      </c>
      <c r="I43" s="580">
        <v>68</v>
      </c>
      <c r="J43" s="579">
        <f t="shared" si="5"/>
        <v>94</v>
      </c>
      <c r="K43" s="580">
        <f t="shared" si="20"/>
        <v>26</v>
      </c>
      <c r="L43" s="580">
        <v>68</v>
      </c>
      <c r="M43" s="579"/>
      <c r="N43" s="580"/>
      <c r="O43" s="580"/>
      <c r="P43" s="579">
        <v>6</v>
      </c>
      <c r="Q43" s="599"/>
      <c r="R43" s="599"/>
      <c r="S43" s="476"/>
      <c r="T43" s="476"/>
      <c r="U43" s="605">
        <v>46</v>
      </c>
      <c r="V43" s="605">
        <v>6</v>
      </c>
      <c r="W43" s="282">
        <v>48</v>
      </c>
      <c r="X43" s="687">
        <v>4</v>
      </c>
      <c r="Y43" s="692">
        <f t="shared" si="2"/>
        <v>0</v>
      </c>
      <c r="Z43" s="350"/>
    </row>
    <row r="44" spans="1:26" hidden="1" x14ac:dyDescent="0.25">
      <c r="A44" s="595" t="s">
        <v>700</v>
      </c>
      <c r="B44" s="595" t="s">
        <v>43</v>
      </c>
      <c r="C44" s="441"/>
      <c r="D44" s="476"/>
      <c r="E44" s="605"/>
      <c r="F44" s="282" t="s">
        <v>29</v>
      </c>
      <c r="G44" s="580">
        <v>72</v>
      </c>
      <c r="H44" s="579"/>
      <c r="I44" s="580"/>
      <c r="J44" s="579"/>
      <c r="K44" s="580"/>
      <c r="L44" s="580"/>
      <c r="M44" s="579"/>
      <c r="N44" s="580">
        <v>72</v>
      </c>
      <c r="O44" s="580"/>
      <c r="P44" s="579"/>
      <c r="Q44" s="599"/>
      <c r="R44" s="599"/>
      <c r="S44" s="486"/>
      <c r="T44" s="476"/>
      <c r="U44" s="612"/>
      <c r="V44" s="605"/>
      <c r="W44" s="600">
        <v>72</v>
      </c>
      <c r="X44" s="687"/>
      <c r="Y44" s="692">
        <f t="shared" si="2"/>
        <v>0</v>
      </c>
      <c r="Z44" s="350"/>
    </row>
    <row r="45" spans="1:26" hidden="1" x14ac:dyDescent="0.25">
      <c r="A45" s="595" t="s">
        <v>220</v>
      </c>
      <c r="B45" s="595" t="s">
        <v>73</v>
      </c>
      <c r="C45" s="441"/>
      <c r="D45" s="476"/>
      <c r="E45" s="605"/>
      <c r="F45" s="282" t="s">
        <v>29</v>
      </c>
      <c r="G45" s="580">
        <v>108</v>
      </c>
      <c r="H45" s="579"/>
      <c r="I45" s="580"/>
      <c r="J45" s="579"/>
      <c r="K45" s="580"/>
      <c r="L45" s="580"/>
      <c r="M45" s="579"/>
      <c r="N45" s="580">
        <v>108</v>
      </c>
      <c r="O45" s="580"/>
      <c r="P45" s="579"/>
      <c r="Q45" s="599"/>
      <c r="R45" s="599"/>
      <c r="S45" s="476"/>
      <c r="T45" s="476"/>
      <c r="U45" s="612"/>
      <c r="V45" s="605"/>
      <c r="W45" s="600">
        <v>108</v>
      </c>
      <c r="X45" s="687"/>
      <c r="Y45" s="692">
        <f t="shared" si="2"/>
        <v>0</v>
      </c>
      <c r="Z45" s="350"/>
    </row>
    <row r="46" spans="1:26" hidden="1" x14ac:dyDescent="0.25">
      <c r="A46" s="613" t="s">
        <v>263</v>
      </c>
      <c r="B46" s="595"/>
      <c r="C46" s="441"/>
      <c r="D46" s="476"/>
      <c r="E46" s="605"/>
      <c r="F46" s="282" t="s">
        <v>40</v>
      </c>
      <c r="G46" s="580">
        <f>O46+P46+H46</f>
        <v>14</v>
      </c>
      <c r="H46" s="579">
        <v>6</v>
      </c>
      <c r="I46" s="580"/>
      <c r="J46" s="579"/>
      <c r="K46" s="580"/>
      <c r="L46" s="580"/>
      <c r="M46" s="579"/>
      <c r="N46" s="580"/>
      <c r="O46" s="580">
        <v>2</v>
      </c>
      <c r="P46" s="579">
        <v>6</v>
      </c>
      <c r="Q46" s="599"/>
      <c r="R46" s="599"/>
      <c r="S46" s="476"/>
      <c r="T46" s="476"/>
      <c r="U46" s="612"/>
      <c r="V46" s="605"/>
      <c r="W46" s="282"/>
      <c r="X46" s="687"/>
      <c r="Y46" s="692">
        <f t="shared" si="2"/>
        <v>0</v>
      </c>
      <c r="Z46" s="350"/>
    </row>
    <row r="47" spans="1:26" ht="26.4" x14ac:dyDescent="0.25">
      <c r="A47" s="488" t="s">
        <v>33</v>
      </c>
      <c r="B47" s="585" t="s">
        <v>597</v>
      </c>
      <c r="C47" s="1472"/>
      <c r="D47" s="1473"/>
      <c r="E47" s="1473"/>
      <c r="F47" s="1474"/>
      <c r="G47" s="536">
        <f>SUM(G48:G52)</f>
        <v>372</v>
      </c>
      <c r="H47" s="536">
        <f t="shared" ref="H47:P47" si="21">SUM(H48:H52)</f>
        <v>20</v>
      </c>
      <c r="I47" s="536">
        <f t="shared" si="21"/>
        <v>122</v>
      </c>
      <c r="J47" s="536">
        <f t="shared" si="21"/>
        <v>164</v>
      </c>
      <c r="K47" s="536">
        <f t="shared" si="21"/>
        <v>42</v>
      </c>
      <c r="L47" s="536">
        <f t="shared" si="21"/>
        <v>122</v>
      </c>
      <c r="M47" s="536">
        <f t="shared" si="21"/>
        <v>0</v>
      </c>
      <c r="N47" s="536">
        <f t="shared" si="21"/>
        <v>180</v>
      </c>
      <c r="O47" s="536">
        <f t="shared" si="21"/>
        <v>2</v>
      </c>
      <c r="P47" s="536">
        <f t="shared" si="21"/>
        <v>6</v>
      </c>
      <c r="Q47" s="536">
        <f t="shared" ref="Q47:X47" si="22">SUM(Q48:Q49)</f>
        <v>68</v>
      </c>
      <c r="R47" s="536">
        <f t="shared" si="22"/>
        <v>8</v>
      </c>
      <c r="S47" s="536">
        <f t="shared" si="22"/>
        <v>96</v>
      </c>
      <c r="T47" s="536">
        <f t="shared" si="22"/>
        <v>12</v>
      </c>
      <c r="U47" s="536">
        <f t="shared" si="22"/>
        <v>0</v>
      </c>
      <c r="V47" s="536">
        <f t="shared" si="22"/>
        <v>0</v>
      </c>
      <c r="W47" s="536">
        <f t="shared" si="22"/>
        <v>0</v>
      </c>
      <c r="X47" s="688">
        <f t="shared" si="22"/>
        <v>0</v>
      </c>
      <c r="Y47" s="692">
        <f t="shared" si="2"/>
        <v>164</v>
      </c>
      <c r="Z47" s="691"/>
    </row>
    <row r="48" spans="1:26" ht="39.6" x14ac:dyDescent="0.25">
      <c r="A48" s="595" t="s">
        <v>221</v>
      </c>
      <c r="B48" s="595" t="s">
        <v>598</v>
      </c>
      <c r="C48" s="441"/>
      <c r="D48" s="1503" t="s">
        <v>283</v>
      </c>
      <c r="E48" s="605"/>
      <c r="F48" s="282"/>
      <c r="G48" s="580">
        <f t="shared" ref="G48:G49" si="23">H48+J48+O48+P48</f>
        <v>108</v>
      </c>
      <c r="H48" s="579">
        <f t="shared" si="15"/>
        <v>10</v>
      </c>
      <c r="I48" s="595">
        <v>56</v>
      </c>
      <c r="J48" s="579">
        <f t="shared" ref="J48:J49" si="24">Q48+S48+U48+W48</f>
        <v>98</v>
      </c>
      <c r="K48" s="594">
        <v>42</v>
      </c>
      <c r="L48" s="594">
        <v>56</v>
      </c>
      <c r="M48" s="579"/>
      <c r="N48" s="595"/>
      <c r="O48" s="595"/>
      <c r="P48" s="579"/>
      <c r="Q48" s="282">
        <v>34</v>
      </c>
      <c r="R48" s="599">
        <v>4</v>
      </c>
      <c r="S48" s="476">
        <v>64</v>
      </c>
      <c r="T48" s="476">
        <v>6</v>
      </c>
      <c r="U48" s="605"/>
      <c r="V48" s="605"/>
      <c r="W48" s="282"/>
      <c r="X48" s="687"/>
      <c r="Y48" s="692">
        <f t="shared" si="2"/>
        <v>98</v>
      </c>
      <c r="Z48" s="479" t="s">
        <v>1093</v>
      </c>
    </row>
    <row r="49" spans="1:27" ht="26.4" x14ac:dyDescent="0.25">
      <c r="A49" s="595" t="s">
        <v>223</v>
      </c>
      <c r="B49" s="595" t="s">
        <v>599</v>
      </c>
      <c r="C49" s="441"/>
      <c r="D49" s="1504"/>
      <c r="E49" s="605"/>
      <c r="F49" s="282"/>
      <c r="G49" s="580">
        <f t="shared" si="23"/>
        <v>76</v>
      </c>
      <c r="H49" s="579">
        <f t="shared" si="15"/>
        <v>10</v>
      </c>
      <c r="I49" s="595">
        <v>66</v>
      </c>
      <c r="J49" s="579">
        <f t="shared" si="24"/>
        <v>66</v>
      </c>
      <c r="K49" s="595">
        <v>0</v>
      </c>
      <c r="L49" s="595">
        <v>66</v>
      </c>
      <c r="M49" s="579"/>
      <c r="N49" s="595"/>
      <c r="O49" s="595"/>
      <c r="P49" s="579"/>
      <c r="Q49" s="282">
        <v>34</v>
      </c>
      <c r="R49" s="599">
        <v>4</v>
      </c>
      <c r="S49" s="476">
        <v>32</v>
      </c>
      <c r="T49" s="476">
        <v>6</v>
      </c>
      <c r="U49" s="605"/>
      <c r="V49" s="605"/>
      <c r="W49" s="282"/>
      <c r="X49" s="687"/>
      <c r="Y49" s="692">
        <f t="shared" si="2"/>
        <v>66</v>
      </c>
      <c r="Z49" s="479" t="s">
        <v>1082</v>
      </c>
    </row>
    <row r="50" spans="1:27" x14ac:dyDescent="0.25">
      <c r="A50" s="595" t="s">
        <v>225</v>
      </c>
      <c r="B50" s="595" t="s">
        <v>43</v>
      </c>
      <c r="C50" s="441"/>
      <c r="D50" s="476" t="s">
        <v>29</v>
      </c>
      <c r="E50" s="605"/>
      <c r="F50" s="282"/>
      <c r="G50" s="580">
        <v>72</v>
      </c>
      <c r="H50" s="579"/>
      <c r="I50" s="474"/>
      <c r="J50" s="474"/>
      <c r="K50" s="595"/>
      <c r="L50" s="595"/>
      <c r="M50" s="579"/>
      <c r="N50" s="595">
        <v>72</v>
      </c>
      <c r="O50" s="595"/>
      <c r="P50" s="579"/>
      <c r="Q50" s="599"/>
      <c r="R50" s="599"/>
      <c r="S50" s="486">
        <v>72</v>
      </c>
      <c r="T50" s="476"/>
      <c r="U50" s="605"/>
      <c r="V50" s="605"/>
      <c r="W50" s="600"/>
      <c r="X50" s="687"/>
      <c r="Y50" s="692">
        <f t="shared" si="2"/>
        <v>72</v>
      </c>
      <c r="Z50" s="479" t="s">
        <v>1094</v>
      </c>
    </row>
    <row r="51" spans="1:27" x14ac:dyDescent="0.25">
      <c r="A51" s="594" t="s">
        <v>540</v>
      </c>
      <c r="B51" s="594" t="s">
        <v>73</v>
      </c>
      <c r="C51" s="449"/>
      <c r="D51" s="476" t="s">
        <v>29</v>
      </c>
      <c r="E51" s="605"/>
      <c r="F51" s="282"/>
      <c r="G51" s="580">
        <v>108</v>
      </c>
      <c r="H51" s="579"/>
      <c r="I51" s="474"/>
      <c r="J51" s="474"/>
      <c r="K51" s="595"/>
      <c r="L51" s="595"/>
      <c r="M51" s="579"/>
      <c r="N51" s="595">
        <v>108</v>
      </c>
      <c r="O51" s="595"/>
      <c r="P51" s="579"/>
      <c r="Q51" s="599"/>
      <c r="R51" s="599"/>
      <c r="S51" s="486">
        <v>108</v>
      </c>
      <c r="T51" s="476"/>
      <c r="U51" s="605"/>
      <c r="V51" s="605"/>
      <c r="W51" s="600"/>
      <c r="X51" s="687"/>
      <c r="Y51" s="692">
        <f t="shared" si="2"/>
        <v>108</v>
      </c>
      <c r="Z51" s="479" t="s">
        <v>1093</v>
      </c>
    </row>
    <row r="52" spans="1:27" x14ac:dyDescent="0.25">
      <c r="A52" s="595" t="s">
        <v>226</v>
      </c>
      <c r="B52" s="595" t="s">
        <v>216</v>
      </c>
      <c r="C52" s="441"/>
      <c r="D52" s="476" t="s">
        <v>40</v>
      </c>
      <c r="E52" s="605"/>
      <c r="F52" s="282"/>
      <c r="G52" s="580">
        <f>O52+P52</f>
        <v>8</v>
      </c>
      <c r="H52" s="579"/>
      <c r="I52" s="595"/>
      <c r="J52" s="579"/>
      <c r="K52" s="595"/>
      <c r="L52" s="595"/>
      <c r="M52" s="579"/>
      <c r="N52" s="595"/>
      <c r="O52" s="595">
        <v>2</v>
      </c>
      <c r="P52" s="579">
        <v>6</v>
      </c>
      <c r="Q52" s="599"/>
      <c r="R52" s="599"/>
      <c r="S52" s="476"/>
      <c r="T52" s="476"/>
      <c r="U52" s="605"/>
      <c r="V52" s="605"/>
      <c r="W52" s="282"/>
      <c r="X52" s="687"/>
      <c r="Y52" s="692">
        <f>Q52+S52</f>
        <v>0</v>
      </c>
      <c r="Z52" s="479" t="s">
        <v>1094</v>
      </c>
    </row>
    <row r="53" spans="1:27" x14ac:dyDescent="0.25">
      <c r="A53" s="595" t="s">
        <v>259</v>
      </c>
      <c r="B53" s="595" t="s">
        <v>600</v>
      </c>
      <c r="C53" s="441"/>
      <c r="D53" s="476"/>
      <c r="E53" s="605"/>
      <c r="F53" s="282"/>
      <c r="G53" s="580">
        <f>W53</f>
        <v>216</v>
      </c>
      <c r="H53" s="579"/>
      <c r="I53" s="595"/>
      <c r="J53" s="579"/>
      <c r="K53" s="595"/>
      <c r="L53" s="595"/>
      <c r="M53" s="579"/>
      <c r="N53" s="595"/>
      <c r="O53" s="595"/>
      <c r="P53" s="579"/>
      <c r="Q53" s="599"/>
      <c r="R53" s="599"/>
      <c r="S53" s="476"/>
      <c r="T53" s="476"/>
      <c r="U53" s="605"/>
      <c r="V53" s="605"/>
      <c r="W53" s="282">
        <v>216</v>
      </c>
      <c r="X53" s="687"/>
      <c r="Y53" s="692">
        <f t="shared" si="2"/>
        <v>0</v>
      </c>
      <c r="Z53" s="691"/>
    </row>
    <row r="54" spans="1:27" x14ac:dyDescent="0.25">
      <c r="A54" s="350"/>
      <c r="B54" s="614" t="s">
        <v>601</v>
      </c>
      <c r="C54" s="350"/>
      <c r="D54" s="350"/>
      <c r="E54" s="350"/>
      <c r="F54" s="350"/>
      <c r="G54" s="580"/>
      <c r="H54" s="350"/>
      <c r="I54" s="350"/>
      <c r="J54" s="350"/>
      <c r="K54" s="350"/>
      <c r="L54" s="350"/>
      <c r="M54" s="350"/>
      <c r="N54" s="350"/>
      <c r="O54" s="350"/>
      <c r="P54" s="350"/>
      <c r="Q54" s="350">
        <f t="shared" ref="Q54:X54" si="25">Q9+Q18+Q31</f>
        <v>544</v>
      </c>
      <c r="R54" s="350">
        <f t="shared" si="25"/>
        <v>68</v>
      </c>
      <c r="S54" s="350">
        <f t="shared" si="25"/>
        <v>512</v>
      </c>
      <c r="T54" s="350">
        <f t="shared" si="25"/>
        <v>64</v>
      </c>
      <c r="U54" s="350">
        <f t="shared" si="25"/>
        <v>512</v>
      </c>
      <c r="V54" s="350">
        <f t="shared" si="25"/>
        <v>64</v>
      </c>
      <c r="W54" s="350">
        <f t="shared" si="25"/>
        <v>384</v>
      </c>
      <c r="X54" s="611">
        <f t="shared" si="25"/>
        <v>48</v>
      </c>
      <c r="Y54" s="692">
        <f t="shared" si="2"/>
        <v>1056</v>
      </c>
      <c r="Z54" s="691"/>
    </row>
    <row r="55" spans="1:27" x14ac:dyDescent="0.25">
      <c r="A55" s="350"/>
      <c r="B55" s="585" t="s">
        <v>701</v>
      </c>
      <c r="C55" s="350"/>
      <c r="D55" s="350"/>
      <c r="E55" s="350"/>
      <c r="F55" s="350"/>
      <c r="G55" s="683">
        <f>G31+G18+G9+G53</f>
        <v>2952</v>
      </c>
      <c r="H55" s="683">
        <f t="shared" ref="H55:X55" si="26">H31+H18+H9</f>
        <v>264</v>
      </c>
      <c r="I55" s="683">
        <f t="shared" si="26"/>
        <v>1070</v>
      </c>
      <c r="J55" s="683">
        <f t="shared" si="26"/>
        <v>1896</v>
      </c>
      <c r="K55" s="683">
        <f t="shared" si="26"/>
        <v>770</v>
      </c>
      <c r="L55" s="683">
        <f t="shared" si="26"/>
        <v>1068</v>
      </c>
      <c r="M55" s="683">
        <f t="shared" si="26"/>
        <v>20</v>
      </c>
      <c r="N55" s="683">
        <f t="shared" si="26"/>
        <v>432</v>
      </c>
      <c r="O55" s="683">
        <f t="shared" si="26"/>
        <v>6</v>
      </c>
      <c r="P55" s="683">
        <f t="shared" si="26"/>
        <v>72</v>
      </c>
      <c r="Q55" s="683">
        <f t="shared" si="26"/>
        <v>544</v>
      </c>
      <c r="R55" s="683">
        <f t="shared" si="26"/>
        <v>68</v>
      </c>
      <c r="S55" s="683">
        <f t="shared" si="26"/>
        <v>512</v>
      </c>
      <c r="T55" s="683">
        <f t="shared" si="26"/>
        <v>64</v>
      </c>
      <c r="U55" s="683">
        <f t="shared" si="26"/>
        <v>512</v>
      </c>
      <c r="V55" s="683">
        <f t="shared" si="26"/>
        <v>64</v>
      </c>
      <c r="W55" s="683">
        <f t="shared" si="26"/>
        <v>384</v>
      </c>
      <c r="X55" s="689">
        <f t="shared" si="26"/>
        <v>48</v>
      </c>
      <c r="Y55" s="692">
        <f t="shared" si="2"/>
        <v>1056</v>
      </c>
      <c r="Z55" s="691"/>
    </row>
    <row r="57" spans="1:27" s="590" customFormat="1" ht="16.5" customHeight="1" x14ac:dyDescent="0.3">
      <c r="A57" s="1406" t="s">
        <v>702</v>
      </c>
      <c r="B57" s="1406"/>
      <c r="C57" s="1406"/>
      <c r="D57" s="1406"/>
      <c r="E57" s="1406"/>
      <c r="F57" s="1406"/>
      <c r="G57" s="1386" t="s">
        <v>660</v>
      </c>
      <c r="H57" s="1386"/>
      <c r="I57" s="1386"/>
      <c r="J57" s="1386"/>
      <c r="K57" s="1386"/>
      <c r="L57" s="1386"/>
      <c r="M57" s="1386"/>
      <c r="N57" s="1386"/>
      <c r="O57" s="1386"/>
      <c r="P57" s="1386"/>
      <c r="Q57" s="579">
        <v>15</v>
      </c>
      <c r="R57" s="579"/>
      <c r="S57" s="579">
        <v>11</v>
      </c>
      <c r="T57" s="579"/>
      <c r="U57" s="579">
        <v>13</v>
      </c>
      <c r="V57" s="579"/>
      <c r="W57" s="579">
        <v>10</v>
      </c>
      <c r="X57" s="690"/>
      <c r="Y57" s="696"/>
      <c r="Z57" s="591"/>
    </row>
    <row r="58" spans="1:27" s="590" customFormat="1" ht="18" customHeight="1" x14ac:dyDescent="0.3">
      <c r="A58" s="1406"/>
      <c r="B58" s="1406"/>
      <c r="C58" s="1406"/>
      <c r="D58" s="1406"/>
      <c r="E58" s="1406"/>
      <c r="F58" s="1406"/>
      <c r="G58" s="1339" t="s">
        <v>661</v>
      </c>
      <c r="H58" s="1339"/>
      <c r="I58" s="1339"/>
      <c r="J58" s="1339"/>
      <c r="K58" s="1339"/>
      <c r="L58" s="1339"/>
      <c r="M58" s="1339"/>
      <c r="N58" s="1339"/>
      <c r="O58" s="1339"/>
      <c r="P58" s="1339"/>
      <c r="Q58" s="579">
        <v>0</v>
      </c>
      <c r="R58" s="579"/>
      <c r="S58" s="579">
        <v>144</v>
      </c>
      <c r="T58" s="579"/>
      <c r="U58" s="579">
        <v>0</v>
      </c>
      <c r="V58" s="579"/>
      <c r="W58" s="579">
        <v>72</v>
      </c>
      <c r="X58" s="690"/>
      <c r="Y58" s="696"/>
      <c r="Z58" s="591"/>
    </row>
    <row r="59" spans="1:27" s="590" customFormat="1" ht="16.5" customHeight="1" x14ac:dyDescent="0.3">
      <c r="A59" s="1406"/>
      <c r="B59" s="1406"/>
      <c r="C59" s="1406"/>
      <c r="D59" s="1406"/>
      <c r="E59" s="1406"/>
      <c r="F59" s="1406"/>
      <c r="G59" s="1339" t="s">
        <v>703</v>
      </c>
      <c r="H59" s="1339"/>
      <c r="I59" s="1339"/>
      <c r="J59" s="1339"/>
      <c r="K59" s="1339"/>
      <c r="L59" s="1339"/>
      <c r="M59" s="1339"/>
      <c r="N59" s="1339"/>
      <c r="O59" s="1339"/>
      <c r="P59" s="1339"/>
      <c r="Q59" s="579">
        <v>0</v>
      </c>
      <c r="R59" s="579"/>
      <c r="S59" s="579">
        <v>108</v>
      </c>
      <c r="T59" s="579"/>
      <c r="U59" s="579">
        <v>0</v>
      </c>
      <c r="V59" s="579"/>
      <c r="W59" s="586">
        <v>108</v>
      </c>
      <c r="X59" s="690"/>
      <c r="Y59" s="696"/>
      <c r="Z59" s="591"/>
      <c r="AA59" s="558"/>
    </row>
    <row r="60" spans="1:27" s="590" customFormat="1" ht="17.25" customHeight="1" x14ac:dyDescent="0.3">
      <c r="A60" s="1406"/>
      <c r="B60" s="1406"/>
      <c r="C60" s="1406"/>
      <c r="D60" s="1406"/>
      <c r="E60" s="1406"/>
      <c r="F60" s="1406"/>
      <c r="G60" s="1339" t="s">
        <v>664</v>
      </c>
      <c r="H60" s="1339"/>
      <c r="I60" s="1339"/>
      <c r="J60" s="1339"/>
      <c r="K60" s="1339"/>
      <c r="L60" s="1339"/>
      <c r="M60" s="1339"/>
      <c r="N60" s="1339"/>
      <c r="O60" s="1339"/>
      <c r="P60" s="1339"/>
      <c r="Q60" s="579">
        <v>0</v>
      </c>
      <c r="R60" s="579"/>
      <c r="S60" s="579">
        <v>5</v>
      </c>
      <c r="T60" s="579"/>
      <c r="U60" s="579">
        <v>3</v>
      </c>
      <c r="V60" s="579"/>
      <c r="W60" s="579">
        <v>4</v>
      </c>
      <c r="X60" s="690"/>
      <c r="Y60" s="696"/>
      <c r="Z60" s="591"/>
    </row>
    <row r="61" spans="1:27" s="590" customFormat="1" ht="15" customHeight="1" x14ac:dyDescent="0.3">
      <c r="A61" s="1406"/>
      <c r="B61" s="1406"/>
      <c r="C61" s="1406"/>
      <c r="D61" s="1406"/>
      <c r="E61" s="1406"/>
      <c r="F61" s="1406"/>
      <c r="G61" s="1339" t="s">
        <v>665</v>
      </c>
      <c r="H61" s="1339"/>
      <c r="I61" s="1339"/>
      <c r="J61" s="1339"/>
      <c r="K61" s="1339"/>
      <c r="L61" s="1339"/>
      <c r="M61" s="1339"/>
      <c r="N61" s="1339"/>
      <c r="O61" s="1339"/>
      <c r="P61" s="1339"/>
      <c r="Q61" s="579">
        <v>2</v>
      </c>
      <c r="R61" s="579"/>
      <c r="S61" s="579">
        <v>8</v>
      </c>
      <c r="T61" s="579"/>
      <c r="U61" s="579">
        <v>2</v>
      </c>
      <c r="V61" s="579"/>
      <c r="W61" s="579">
        <v>8</v>
      </c>
      <c r="X61" s="690"/>
      <c r="Y61" s="696"/>
      <c r="Z61" s="591"/>
    </row>
    <row r="62" spans="1:27" s="590" customFormat="1" ht="29.25" customHeight="1" x14ac:dyDescent="0.3">
      <c r="B62" s="1496" t="s">
        <v>666</v>
      </c>
      <c r="C62" s="1496"/>
      <c r="D62" s="1496"/>
      <c r="E62" s="1496"/>
      <c r="F62" s="1496"/>
      <c r="G62" s="1496"/>
      <c r="H62" s="1496"/>
      <c r="I62" s="1496"/>
      <c r="J62" s="1496"/>
      <c r="K62" s="1496"/>
      <c r="L62" s="1496"/>
      <c r="M62" s="1496"/>
      <c r="N62" s="1496"/>
      <c r="O62" s="1496"/>
      <c r="P62" s="1496"/>
      <c r="Q62" s="1496"/>
      <c r="R62" s="1496"/>
      <c r="S62" s="1496"/>
      <c r="T62" s="1496"/>
      <c r="U62" s="1496"/>
      <c r="V62" s="1496"/>
      <c r="W62" s="1496"/>
      <c r="X62" s="1496"/>
      <c r="Y62" s="696"/>
      <c r="Z62" s="591"/>
    </row>
    <row r="63" spans="1:27" s="590" customFormat="1" ht="18.75" customHeight="1" x14ac:dyDescent="0.3">
      <c r="B63" s="1493" t="s">
        <v>667</v>
      </c>
      <c r="C63" s="1493"/>
      <c r="D63" s="1493"/>
      <c r="E63" s="1493"/>
      <c r="F63" s="1493"/>
      <c r="G63" s="1493"/>
      <c r="H63" s="1493"/>
      <c r="I63" s="1493"/>
      <c r="J63" s="1493"/>
      <c r="K63" s="1493"/>
      <c r="L63" s="1493"/>
      <c r="M63" s="1493"/>
      <c r="N63" s="1493"/>
      <c r="O63" s="1493"/>
      <c r="P63" s="1493"/>
      <c r="Q63" s="1493"/>
      <c r="R63" s="1493"/>
      <c r="S63" s="1493"/>
      <c r="T63" s="1493"/>
      <c r="U63" s="1493"/>
      <c r="V63" s="1493"/>
      <c r="W63" s="1493"/>
      <c r="X63" s="1493"/>
      <c r="Y63" s="696"/>
      <c r="Z63" s="591"/>
    </row>
  </sheetData>
  <mergeCells count="56">
    <mergeCell ref="B62:X62"/>
    <mergeCell ref="B63:X63"/>
    <mergeCell ref="C47:F47"/>
    <mergeCell ref="D48:D49"/>
    <mergeCell ref="A57:F61"/>
    <mergeCell ref="G57:P57"/>
    <mergeCell ref="G58:P58"/>
    <mergeCell ref="G59:P59"/>
    <mergeCell ref="G60:P60"/>
    <mergeCell ref="G61:P61"/>
    <mergeCell ref="C39:F39"/>
    <mergeCell ref="M5:M7"/>
    <mergeCell ref="Q5:R5"/>
    <mergeCell ref="S5:T5"/>
    <mergeCell ref="U5:V5"/>
    <mergeCell ref="C9:F9"/>
    <mergeCell ref="C18:F18"/>
    <mergeCell ref="C31:F31"/>
    <mergeCell ref="C32:F32"/>
    <mergeCell ref="C33:C35"/>
    <mergeCell ref="U4:V4"/>
    <mergeCell ref="W4:X4"/>
    <mergeCell ref="K5:K7"/>
    <mergeCell ref="L5:L7"/>
    <mergeCell ref="W5:X5"/>
    <mergeCell ref="Q6:R6"/>
    <mergeCell ref="S6:T6"/>
    <mergeCell ref="U6:V6"/>
    <mergeCell ref="W6:X6"/>
    <mergeCell ref="Y1:Y8"/>
    <mergeCell ref="Z1:Z8"/>
    <mergeCell ref="G2:G7"/>
    <mergeCell ref="H2:H7"/>
    <mergeCell ref="I2:I7"/>
    <mergeCell ref="J2:N2"/>
    <mergeCell ref="O2:O7"/>
    <mergeCell ref="P2:P7"/>
    <mergeCell ref="Q2:T2"/>
    <mergeCell ref="U2:X2"/>
    <mergeCell ref="U1:X1"/>
    <mergeCell ref="U3:V3"/>
    <mergeCell ref="W3:X3"/>
    <mergeCell ref="J4:J7"/>
    <mergeCell ref="K4:M4"/>
    <mergeCell ref="Q4:R4"/>
    <mergeCell ref="A1:A7"/>
    <mergeCell ref="B1:B7"/>
    <mergeCell ref="C1:F5"/>
    <mergeCell ref="G1:P1"/>
    <mergeCell ref="Q1:T1"/>
    <mergeCell ref="J3:M3"/>
    <mergeCell ref="N3:N7"/>
    <mergeCell ref="Q3:R3"/>
    <mergeCell ref="S3:T3"/>
    <mergeCell ref="S4:T4"/>
    <mergeCell ref="C6:F6"/>
  </mergeCells>
  <conditionalFormatting sqref="Q1:R1 J2:J3 A7:C7 H2:H7 N3 J4:K4 J5:M7 G1 C1 A1:B6 C6">
    <cfRule type="cellIs" dxfId="2296" priority="7" operator="equal">
      <formula>0</formula>
    </cfRule>
  </conditionalFormatting>
  <conditionalFormatting sqref="Q2:Q6 S3:S6">
    <cfRule type="cellIs" dxfId="2295" priority="5" operator="equal">
      <formula>0</formula>
    </cfRule>
  </conditionalFormatting>
  <conditionalFormatting sqref="Q7:T7">
    <cfRule type="cellIs" dxfId="2294" priority="6" operator="equal">
      <formula>0</formula>
    </cfRule>
  </conditionalFormatting>
  <conditionalFormatting sqref="U1:V1">
    <cfRule type="cellIs" dxfId="2293" priority="4" operator="equal">
      <formula>0</formula>
    </cfRule>
  </conditionalFormatting>
  <conditionalFormatting sqref="U2:U6 W3:W6">
    <cfRule type="cellIs" dxfId="2292" priority="2" operator="equal">
      <formula>0</formula>
    </cfRule>
  </conditionalFormatting>
  <conditionalFormatting sqref="U7:X7">
    <cfRule type="cellIs" dxfId="2291" priority="3" operator="equal">
      <formula>0</formula>
    </cfRule>
  </conditionalFormatting>
  <conditionalFormatting sqref="B63">
    <cfRule type="cellIs" dxfId="2290" priority="1" operator="equal">
      <formula>0</formula>
    </cfRule>
  </conditionalFormatting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A63"/>
  <sheetViews>
    <sheetView workbookViewId="0">
      <selection activeCell="L23" sqref="L23"/>
    </sheetView>
  </sheetViews>
  <sheetFormatPr defaultColWidth="9.109375" defaultRowHeight="13.8" x14ac:dyDescent="0.25"/>
  <cols>
    <col min="1" max="1" width="9.109375" style="91"/>
    <col min="2" max="2" width="33" style="91" customWidth="1"/>
    <col min="3" max="3" width="4.88671875" style="91" customWidth="1"/>
    <col min="4" max="5" width="4.6640625" style="91" customWidth="1"/>
    <col min="6" max="6" width="5.44140625" style="91" customWidth="1"/>
    <col min="7" max="7" width="6.88671875" style="91" customWidth="1"/>
    <col min="8" max="8" width="7.44140625" style="91" customWidth="1"/>
    <col min="9" max="12" width="9.109375" style="91"/>
    <col min="13" max="13" width="6.33203125" style="91" customWidth="1"/>
    <col min="14" max="14" width="7.6640625" style="91" customWidth="1"/>
    <col min="15" max="15" width="7.44140625" style="91" customWidth="1"/>
    <col min="16" max="16" width="7" style="91" customWidth="1"/>
    <col min="17" max="18" width="7.44140625" style="91" customWidth="1"/>
    <col min="19" max="19" width="7.33203125" style="91" customWidth="1"/>
    <col min="20" max="20" width="7.44140625" style="91" customWidth="1"/>
    <col min="21" max="21" width="7.5546875" style="91" hidden="1" customWidth="1"/>
    <col min="22" max="22" width="6.5546875" style="91" hidden="1" customWidth="1"/>
    <col min="23" max="23" width="8.6640625" style="91" hidden="1" customWidth="1"/>
    <col min="24" max="24" width="7.5546875" style="91" hidden="1" customWidth="1"/>
    <col min="25" max="25" width="7" style="695" customWidth="1"/>
    <col min="26" max="26" width="24.33203125" style="694" customWidth="1"/>
    <col min="27" max="16384" width="9.109375" style="91"/>
  </cols>
  <sheetData>
    <row r="1" spans="1:26" x14ac:dyDescent="0.25">
      <c r="A1" s="1457" t="s">
        <v>45</v>
      </c>
      <c r="B1" s="1483" t="s">
        <v>173</v>
      </c>
      <c r="C1" s="1484" t="s">
        <v>174</v>
      </c>
      <c r="D1" s="1484"/>
      <c r="E1" s="1484"/>
      <c r="F1" s="1484"/>
      <c r="G1" s="1485" t="s">
        <v>175</v>
      </c>
      <c r="H1" s="1449"/>
      <c r="I1" s="1449"/>
      <c r="J1" s="1449"/>
      <c r="K1" s="1449"/>
      <c r="L1" s="1449"/>
      <c r="M1" s="1449"/>
      <c r="N1" s="1449"/>
      <c r="O1" s="1449"/>
      <c r="P1" s="1449"/>
      <c r="Q1" s="1366" t="s">
        <v>176</v>
      </c>
      <c r="R1" s="1366"/>
      <c r="S1" s="1366"/>
      <c r="T1" s="1366"/>
      <c r="U1" s="1366" t="s">
        <v>176</v>
      </c>
      <c r="V1" s="1366"/>
      <c r="W1" s="1366"/>
      <c r="X1" s="1401"/>
      <c r="Y1" s="1494" t="s">
        <v>668</v>
      </c>
      <c r="Z1" s="1495" t="s">
        <v>55</v>
      </c>
    </row>
    <row r="2" spans="1:26" x14ac:dyDescent="0.25">
      <c r="A2" s="1443"/>
      <c r="B2" s="1452"/>
      <c r="C2" s="1484"/>
      <c r="D2" s="1484"/>
      <c r="E2" s="1484"/>
      <c r="F2" s="1484"/>
      <c r="G2" s="1468" t="s">
        <v>98</v>
      </c>
      <c r="H2" s="1445" t="s">
        <v>177</v>
      </c>
      <c r="I2" s="1446" t="s">
        <v>178</v>
      </c>
      <c r="J2" s="1464" t="s">
        <v>179</v>
      </c>
      <c r="K2" s="1449"/>
      <c r="L2" s="1449"/>
      <c r="M2" s="1449"/>
      <c r="N2" s="1449"/>
      <c r="O2" s="1451" t="s">
        <v>464</v>
      </c>
      <c r="P2" s="1451" t="s">
        <v>180</v>
      </c>
      <c r="Q2" s="1372" t="s">
        <v>181</v>
      </c>
      <c r="R2" s="1372"/>
      <c r="S2" s="1372"/>
      <c r="T2" s="1372"/>
      <c r="U2" s="1372" t="s">
        <v>318</v>
      </c>
      <c r="V2" s="1372"/>
      <c r="W2" s="1372"/>
      <c r="X2" s="1398"/>
      <c r="Y2" s="1494"/>
      <c r="Z2" s="1495"/>
    </row>
    <row r="3" spans="1:26" x14ac:dyDescent="0.25">
      <c r="A3" s="1443"/>
      <c r="B3" s="1452"/>
      <c r="C3" s="1484"/>
      <c r="D3" s="1484"/>
      <c r="E3" s="1484"/>
      <c r="F3" s="1484"/>
      <c r="G3" s="1444"/>
      <c r="H3" s="1443"/>
      <c r="I3" s="1447"/>
      <c r="J3" s="1448" t="s">
        <v>182</v>
      </c>
      <c r="K3" s="1449"/>
      <c r="L3" s="1449"/>
      <c r="M3" s="1450"/>
      <c r="N3" s="1445" t="s">
        <v>183</v>
      </c>
      <c r="O3" s="1452"/>
      <c r="P3" s="1452"/>
      <c r="Q3" s="1491" t="s">
        <v>184</v>
      </c>
      <c r="R3" s="1491"/>
      <c r="S3" s="1492" t="s">
        <v>185</v>
      </c>
      <c r="T3" s="1492"/>
      <c r="U3" s="1475" t="s">
        <v>679</v>
      </c>
      <c r="V3" s="1475"/>
      <c r="W3" s="1476" t="s">
        <v>680</v>
      </c>
      <c r="X3" s="1477"/>
      <c r="Y3" s="1494"/>
      <c r="Z3" s="1495"/>
    </row>
    <row r="4" spans="1:26" x14ac:dyDescent="0.25">
      <c r="A4" s="1443"/>
      <c r="B4" s="1452"/>
      <c r="C4" s="1484"/>
      <c r="D4" s="1484"/>
      <c r="E4" s="1484"/>
      <c r="F4" s="1484"/>
      <c r="G4" s="1444"/>
      <c r="H4" s="1443"/>
      <c r="I4" s="1447"/>
      <c r="J4" s="1445" t="s">
        <v>186</v>
      </c>
      <c r="K4" s="1448" t="s">
        <v>187</v>
      </c>
      <c r="L4" s="1449"/>
      <c r="M4" s="1450"/>
      <c r="N4" s="1443"/>
      <c r="O4" s="1452"/>
      <c r="P4" s="1452"/>
      <c r="Q4" s="1481" t="s">
        <v>585</v>
      </c>
      <c r="R4" s="1481"/>
      <c r="S4" s="1482" t="s">
        <v>586</v>
      </c>
      <c r="T4" s="1482"/>
      <c r="U4" s="1478" t="s">
        <v>681</v>
      </c>
      <c r="V4" s="1478"/>
      <c r="W4" s="1479" t="s">
        <v>682</v>
      </c>
      <c r="X4" s="1480"/>
      <c r="Y4" s="1494"/>
      <c r="Z4" s="1495"/>
    </row>
    <row r="5" spans="1:26" x14ac:dyDescent="0.25">
      <c r="A5" s="1443"/>
      <c r="B5" s="1452"/>
      <c r="C5" s="1484"/>
      <c r="D5" s="1484"/>
      <c r="E5" s="1484"/>
      <c r="F5" s="1484"/>
      <c r="G5" s="1444"/>
      <c r="H5" s="1443"/>
      <c r="I5" s="1447"/>
      <c r="J5" s="1443"/>
      <c r="K5" s="1445" t="s">
        <v>188</v>
      </c>
      <c r="L5" s="1445" t="s">
        <v>189</v>
      </c>
      <c r="M5" s="1445" t="s">
        <v>190</v>
      </c>
      <c r="N5" s="1443"/>
      <c r="O5" s="1452"/>
      <c r="P5" s="1452"/>
      <c r="Q5" s="1481" t="s">
        <v>587</v>
      </c>
      <c r="R5" s="1481"/>
      <c r="S5" s="1482" t="s">
        <v>588</v>
      </c>
      <c r="T5" s="1482"/>
      <c r="U5" s="1478" t="s">
        <v>588</v>
      </c>
      <c r="V5" s="1478"/>
      <c r="W5" s="1479" t="s">
        <v>683</v>
      </c>
      <c r="X5" s="1480"/>
      <c r="Y5" s="1494"/>
      <c r="Z5" s="1495"/>
    </row>
    <row r="6" spans="1:26" x14ac:dyDescent="0.25">
      <c r="A6" s="1443"/>
      <c r="B6" s="1452"/>
      <c r="C6" s="1366" t="s">
        <v>149</v>
      </c>
      <c r="D6" s="1366"/>
      <c r="E6" s="1366"/>
      <c r="F6" s="1366"/>
      <c r="G6" s="1444"/>
      <c r="H6" s="1443"/>
      <c r="I6" s="1447"/>
      <c r="J6" s="1443"/>
      <c r="K6" s="1443"/>
      <c r="L6" s="1443"/>
      <c r="M6" s="1443"/>
      <c r="N6" s="1443"/>
      <c r="O6" s="1452"/>
      <c r="P6" s="1452"/>
      <c r="Q6" s="1486" t="s">
        <v>192</v>
      </c>
      <c r="R6" s="1486"/>
      <c r="S6" s="1487" t="s">
        <v>192</v>
      </c>
      <c r="T6" s="1487"/>
      <c r="U6" s="1488" t="s">
        <v>192</v>
      </c>
      <c r="V6" s="1488"/>
      <c r="W6" s="1489" t="s">
        <v>192</v>
      </c>
      <c r="X6" s="1490"/>
      <c r="Y6" s="1494"/>
      <c r="Z6" s="1495"/>
    </row>
    <row r="7" spans="1:26" x14ac:dyDescent="0.25">
      <c r="A7" s="1443"/>
      <c r="B7" s="1452"/>
      <c r="C7" s="475">
        <v>1</v>
      </c>
      <c r="D7" s="476">
        <v>2</v>
      </c>
      <c r="E7" s="605">
        <v>3</v>
      </c>
      <c r="F7" s="282">
        <v>4</v>
      </c>
      <c r="G7" s="1444"/>
      <c r="H7" s="1443"/>
      <c r="I7" s="1447"/>
      <c r="J7" s="1443"/>
      <c r="K7" s="1443"/>
      <c r="L7" s="1443"/>
      <c r="M7" s="1443"/>
      <c r="N7" s="1443"/>
      <c r="O7" s="1452"/>
      <c r="P7" s="1452"/>
      <c r="Q7" s="477" t="s">
        <v>193</v>
      </c>
      <c r="R7" s="477" t="s">
        <v>194</v>
      </c>
      <c r="S7" s="478" t="s">
        <v>193</v>
      </c>
      <c r="T7" s="478" t="s">
        <v>194</v>
      </c>
      <c r="U7" s="606" t="s">
        <v>193</v>
      </c>
      <c r="V7" s="606" t="s">
        <v>194</v>
      </c>
      <c r="W7" s="607" t="s">
        <v>193</v>
      </c>
      <c r="X7" s="684" t="s">
        <v>194</v>
      </c>
      <c r="Y7" s="1494"/>
      <c r="Z7" s="1495"/>
    </row>
    <row r="8" spans="1:26" x14ac:dyDescent="0.25">
      <c r="A8" s="350"/>
      <c r="B8" s="350"/>
      <c r="C8" s="479"/>
      <c r="D8" s="476"/>
      <c r="E8" s="605"/>
      <c r="F8" s="282"/>
      <c r="G8" s="350"/>
      <c r="H8" s="350"/>
      <c r="I8" s="350"/>
      <c r="J8" s="350"/>
      <c r="K8" s="350"/>
      <c r="L8" s="350"/>
      <c r="M8" s="350"/>
      <c r="N8" s="350"/>
      <c r="O8" s="350"/>
      <c r="P8" s="350"/>
      <c r="Q8" s="480">
        <f t="shared" ref="Q8:X8" si="0">Q9+Q18+Q31</f>
        <v>544</v>
      </c>
      <c r="R8" s="480">
        <f t="shared" si="0"/>
        <v>68</v>
      </c>
      <c r="S8" s="480">
        <f t="shared" si="0"/>
        <v>512</v>
      </c>
      <c r="T8" s="480">
        <f t="shared" si="0"/>
        <v>64</v>
      </c>
      <c r="U8" s="480">
        <f t="shared" si="0"/>
        <v>512</v>
      </c>
      <c r="V8" s="480">
        <f t="shared" si="0"/>
        <v>64</v>
      </c>
      <c r="W8" s="480">
        <f t="shared" si="0"/>
        <v>384</v>
      </c>
      <c r="X8" s="685">
        <f t="shared" si="0"/>
        <v>48</v>
      </c>
      <c r="Y8" s="1494"/>
      <c r="Z8" s="1495"/>
    </row>
    <row r="9" spans="1:26" x14ac:dyDescent="0.25">
      <c r="A9" s="585" t="s">
        <v>195</v>
      </c>
      <c r="B9" s="585" t="s">
        <v>196</v>
      </c>
      <c r="C9" s="1472" t="s">
        <v>589</v>
      </c>
      <c r="D9" s="1473"/>
      <c r="E9" s="1473"/>
      <c r="F9" s="1474"/>
      <c r="G9" s="536">
        <f t="shared" ref="G9:X9" si="1">SUM(G10:G17)</f>
        <v>562</v>
      </c>
      <c r="H9" s="536">
        <f t="shared" si="1"/>
        <v>62</v>
      </c>
      <c r="I9" s="536">
        <f t="shared" si="1"/>
        <v>322</v>
      </c>
      <c r="J9" s="536">
        <f t="shared" si="1"/>
        <v>494</v>
      </c>
      <c r="K9" s="536">
        <f t="shared" si="1"/>
        <v>158</v>
      </c>
      <c r="L9" s="536">
        <f t="shared" si="1"/>
        <v>336</v>
      </c>
      <c r="M9" s="536">
        <f t="shared" si="1"/>
        <v>0</v>
      </c>
      <c r="N9" s="536">
        <f t="shared" si="1"/>
        <v>0</v>
      </c>
      <c r="O9" s="536">
        <f t="shared" si="1"/>
        <v>0</v>
      </c>
      <c r="P9" s="536">
        <f t="shared" si="1"/>
        <v>6</v>
      </c>
      <c r="Q9" s="452">
        <f t="shared" si="1"/>
        <v>180</v>
      </c>
      <c r="R9" s="452">
        <f t="shared" si="1"/>
        <v>20</v>
      </c>
      <c r="S9" s="452">
        <f t="shared" si="1"/>
        <v>126</v>
      </c>
      <c r="T9" s="452">
        <f t="shared" si="1"/>
        <v>16</v>
      </c>
      <c r="U9" s="452">
        <f t="shared" si="1"/>
        <v>128</v>
      </c>
      <c r="V9" s="452">
        <f t="shared" si="1"/>
        <v>16</v>
      </c>
      <c r="W9" s="452">
        <f t="shared" si="1"/>
        <v>60</v>
      </c>
      <c r="X9" s="686">
        <f t="shared" si="1"/>
        <v>10</v>
      </c>
      <c r="Y9" s="692">
        <f>Q9+S9</f>
        <v>306</v>
      </c>
      <c r="Z9" s="691"/>
    </row>
    <row r="10" spans="1:26" x14ac:dyDescent="0.25">
      <c r="A10" s="595" t="s">
        <v>197</v>
      </c>
      <c r="B10" s="595" t="s">
        <v>198</v>
      </c>
      <c r="C10" s="441"/>
      <c r="D10" s="476" t="s">
        <v>29</v>
      </c>
      <c r="E10" s="605"/>
      <c r="F10" s="282"/>
      <c r="G10" s="580">
        <f>H10+J10+O10+P10</f>
        <v>68</v>
      </c>
      <c r="H10" s="579">
        <f>R10+T10+V10+X10</f>
        <v>8</v>
      </c>
      <c r="I10" s="580">
        <v>20</v>
      </c>
      <c r="J10" s="579">
        <f>Q10+S10+U10+W10</f>
        <v>60</v>
      </c>
      <c r="K10" s="580">
        <f>J10-L10</f>
        <v>40</v>
      </c>
      <c r="L10" s="580">
        <v>20</v>
      </c>
      <c r="M10" s="579"/>
      <c r="N10" s="579"/>
      <c r="O10" s="291"/>
      <c r="P10" s="291"/>
      <c r="Q10" s="282">
        <v>30</v>
      </c>
      <c r="R10" s="599">
        <v>4</v>
      </c>
      <c r="S10" s="476">
        <v>30</v>
      </c>
      <c r="T10" s="476">
        <v>4</v>
      </c>
      <c r="U10" s="605"/>
      <c r="V10" s="605"/>
      <c r="W10" s="282"/>
      <c r="X10" s="687"/>
      <c r="Y10" s="692">
        <f t="shared" ref="Y10:Y55" si="2">Q10+S10</f>
        <v>60</v>
      </c>
      <c r="Z10" s="350" t="s">
        <v>1136</v>
      </c>
    </row>
    <row r="11" spans="1:26" ht="26.4" x14ac:dyDescent="0.25">
      <c r="A11" s="595" t="s">
        <v>199</v>
      </c>
      <c r="B11" s="595" t="s">
        <v>68</v>
      </c>
      <c r="C11" s="441"/>
      <c r="D11" s="476" t="s">
        <v>40</v>
      </c>
      <c r="E11" s="605"/>
      <c r="F11" s="282"/>
      <c r="G11" s="580">
        <f t="shared" ref="G11:G17" si="3">H11+J11+O11+P11</f>
        <v>116</v>
      </c>
      <c r="H11" s="579">
        <f t="shared" ref="H11:H29" si="4">R11+T11+V11+X11</f>
        <v>12</v>
      </c>
      <c r="I11" s="580">
        <v>84</v>
      </c>
      <c r="J11" s="579">
        <f t="shared" ref="J11:J43" si="5">Q11+S11+U11+W11</f>
        <v>98</v>
      </c>
      <c r="K11" s="580">
        <f t="shared" ref="K11:K17" si="6">J11-L11</f>
        <v>0</v>
      </c>
      <c r="L11" s="580">
        <v>98</v>
      </c>
      <c r="M11" s="579"/>
      <c r="N11" s="579"/>
      <c r="O11" s="291"/>
      <c r="P11" s="291">
        <v>6</v>
      </c>
      <c r="Q11" s="282">
        <v>34</v>
      </c>
      <c r="R11" s="599">
        <v>4</v>
      </c>
      <c r="S11" s="476">
        <v>64</v>
      </c>
      <c r="T11" s="476">
        <v>8</v>
      </c>
      <c r="U11" s="605"/>
      <c r="V11" s="605"/>
      <c r="W11" s="282"/>
      <c r="X11" s="687"/>
      <c r="Y11" s="692">
        <f t="shared" si="2"/>
        <v>98</v>
      </c>
      <c r="Z11" s="691" t="s">
        <v>1161</v>
      </c>
    </row>
    <row r="12" spans="1:26" hidden="1" x14ac:dyDescent="0.25">
      <c r="A12" s="595" t="s">
        <v>684</v>
      </c>
      <c r="B12" s="595" t="s">
        <v>124</v>
      </c>
      <c r="C12" s="441"/>
      <c r="D12" s="476"/>
      <c r="E12" s="605"/>
      <c r="F12" s="282" t="s">
        <v>29</v>
      </c>
      <c r="G12" s="580">
        <f t="shared" si="3"/>
        <v>78</v>
      </c>
      <c r="H12" s="579">
        <f t="shared" si="4"/>
        <v>10</v>
      </c>
      <c r="I12" s="580">
        <v>28</v>
      </c>
      <c r="J12" s="579">
        <f t="shared" si="5"/>
        <v>68</v>
      </c>
      <c r="K12" s="580">
        <f t="shared" si="6"/>
        <v>40</v>
      </c>
      <c r="L12" s="580">
        <v>28</v>
      </c>
      <c r="M12" s="579"/>
      <c r="N12" s="579"/>
      <c r="O12" s="291"/>
      <c r="P12" s="291"/>
      <c r="Q12" s="599"/>
      <c r="R12" s="599"/>
      <c r="S12" s="476"/>
      <c r="T12" s="476"/>
      <c r="U12" s="605">
        <v>32</v>
      </c>
      <c r="V12" s="605">
        <v>4</v>
      </c>
      <c r="W12" s="282">
        <v>36</v>
      </c>
      <c r="X12" s="687">
        <v>6</v>
      </c>
      <c r="Y12" s="692">
        <f t="shared" si="2"/>
        <v>0</v>
      </c>
      <c r="Z12" s="350"/>
    </row>
    <row r="13" spans="1:26" x14ac:dyDescent="0.25">
      <c r="A13" s="595" t="s">
        <v>200</v>
      </c>
      <c r="B13" s="595" t="s">
        <v>6</v>
      </c>
      <c r="C13" s="441" t="s">
        <v>201</v>
      </c>
      <c r="D13" s="476" t="s">
        <v>201</v>
      </c>
      <c r="E13" s="605" t="s">
        <v>201</v>
      </c>
      <c r="F13" s="282" t="s">
        <v>29</v>
      </c>
      <c r="G13" s="580">
        <f t="shared" si="3"/>
        <v>138</v>
      </c>
      <c r="H13" s="579">
        <f t="shared" si="4"/>
        <v>16</v>
      </c>
      <c r="I13" s="580">
        <v>120</v>
      </c>
      <c r="J13" s="579">
        <f t="shared" si="5"/>
        <v>122</v>
      </c>
      <c r="K13" s="580">
        <f t="shared" si="6"/>
        <v>2</v>
      </c>
      <c r="L13" s="580">
        <v>120</v>
      </c>
      <c r="M13" s="579"/>
      <c r="N13" s="579"/>
      <c r="O13" s="291"/>
      <c r="P13" s="291"/>
      <c r="Q13" s="282">
        <v>34</v>
      </c>
      <c r="R13" s="599">
        <v>4</v>
      </c>
      <c r="S13" s="476">
        <v>32</v>
      </c>
      <c r="T13" s="476">
        <v>4</v>
      </c>
      <c r="U13" s="605">
        <v>32</v>
      </c>
      <c r="V13" s="605">
        <v>4</v>
      </c>
      <c r="W13" s="282">
        <v>24</v>
      </c>
      <c r="X13" s="687">
        <v>4</v>
      </c>
      <c r="Y13" s="692">
        <f t="shared" si="2"/>
        <v>66</v>
      </c>
      <c r="Z13" s="691" t="s">
        <v>1135</v>
      </c>
    </row>
    <row r="14" spans="1:26" hidden="1" x14ac:dyDescent="0.25">
      <c r="A14" s="595" t="s">
        <v>202</v>
      </c>
      <c r="B14" s="595" t="s">
        <v>203</v>
      </c>
      <c r="C14" s="441"/>
      <c r="D14" s="476"/>
      <c r="E14" s="605" t="s">
        <v>29</v>
      </c>
      <c r="F14" s="282"/>
      <c r="G14" s="580">
        <f t="shared" si="3"/>
        <v>36</v>
      </c>
      <c r="H14" s="579">
        <f t="shared" si="4"/>
        <v>4</v>
      </c>
      <c r="I14" s="580">
        <v>24</v>
      </c>
      <c r="J14" s="579">
        <f t="shared" si="5"/>
        <v>32</v>
      </c>
      <c r="K14" s="580">
        <f t="shared" si="6"/>
        <v>8</v>
      </c>
      <c r="L14" s="580">
        <v>24</v>
      </c>
      <c r="M14" s="579"/>
      <c r="N14" s="579"/>
      <c r="O14" s="291"/>
      <c r="P14" s="291"/>
      <c r="Q14" s="599"/>
      <c r="R14" s="599"/>
      <c r="S14" s="476"/>
      <c r="T14" s="476"/>
      <c r="U14" s="605">
        <v>32</v>
      </c>
      <c r="V14" s="605">
        <v>4</v>
      </c>
      <c r="W14" s="282"/>
      <c r="X14" s="687"/>
      <c r="Y14" s="692">
        <f t="shared" si="2"/>
        <v>0</v>
      </c>
      <c r="Z14" s="350"/>
    </row>
    <row r="15" spans="1:26" hidden="1" x14ac:dyDescent="0.25">
      <c r="A15" s="595" t="s">
        <v>204</v>
      </c>
      <c r="B15" s="595" t="s">
        <v>205</v>
      </c>
      <c r="C15" s="441"/>
      <c r="D15" s="476"/>
      <c r="E15" s="605" t="s">
        <v>29</v>
      </c>
      <c r="F15" s="282"/>
      <c r="G15" s="580">
        <f t="shared" si="3"/>
        <v>36</v>
      </c>
      <c r="H15" s="579">
        <f t="shared" si="4"/>
        <v>4</v>
      </c>
      <c r="I15" s="580">
        <v>14</v>
      </c>
      <c r="J15" s="579">
        <f t="shared" si="5"/>
        <v>32</v>
      </c>
      <c r="K15" s="580">
        <f t="shared" si="6"/>
        <v>18</v>
      </c>
      <c r="L15" s="580">
        <v>14</v>
      </c>
      <c r="M15" s="579"/>
      <c r="N15" s="579"/>
      <c r="O15" s="291"/>
      <c r="P15" s="291"/>
      <c r="Q15" s="599"/>
      <c r="R15" s="599"/>
      <c r="S15" s="476"/>
      <c r="T15" s="476"/>
      <c r="U15" s="605">
        <v>32</v>
      </c>
      <c r="V15" s="605">
        <v>4</v>
      </c>
      <c r="W15" s="282"/>
      <c r="X15" s="687"/>
      <c r="Y15" s="692">
        <f t="shared" si="2"/>
        <v>0</v>
      </c>
      <c r="Z15" s="350"/>
    </row>
    <row r="16" spans="1:26" x14ac:dyDescent="0.25">
      <c r="A16" s="595" t="s">
        <v>206</v>
      </c>
      <c r="B16" s="114" t="s">
        <v>207</v>
      </c>
      <c r="C16" s="441" t="s">
        <v>399</v>
      </c>
      <c r="D16" s="476"/>
      <c r="E16" s="605"/>
      <c r="F16" s="282"/>
      <c r="G16" s="580">
        <f t="shared" si="3"/>
        <v>38</v>
      </c>
      <c r="H16" s="579">
        <f t="shared" si="4"/>
        <v>4</v>
      </c>
      <c r="I16" s="580">
        <v>20</v>
      </c>
      <c r="J16" s="579">
        <f t="shared" si="5"/>
        <v>34</v>
      </c>
      <c r="K16" s="580">
        <f t="shared" si="6"/>
        <v>14</v>
      </c>
      <c r="L16" s="580">
        <v>20</v>
      </c>
      <c r="M16" s="579"/>
      <c r="N16" s="579"/>
      <c r="O16" s="291"/>
      <c r="P16" s="291"/>
      <c r="Q16" s="282">
        <v>34</v>
      </c>
      <c r="R16" s="599">
        <v>4</v>
      </c>
      <c r="S16" s="476"/>
      <c r="T16" s="476"/>
      <c r="U16" s="605"/>
      <c r="V16" s="605"/>
      <c r="W16" s="282"/>
      <c r="X16" s="687"/>
      <c r="Y16" s="692">
        <f t="shared" si="2"/>
        <v>34</v>
      </c>
      <c r="Z16" s="1284" t="s">
        <v>1086</v>
      </c>
    </row>
    <row r="17" spans="1:26" x14ac:dyDescent="0.25">
      <c r="A17" s="595" t="s">
        <v>465</v>
      </c>
      <c r="B17" s="595" t="s">
        <v>685</v>
      </c>
      <c r="C17" s="441" t="s">
        <v>399</v>
      </c>
      <c r="D17" s="476"/>
      <c r="E17" s="605"/>
      <c r="F17" s="282"/>
      <c r="G17" s="580">
        <f t="shared" si="3"/>
        <v>52</v>
      </c>
      <c r="H17" s="579">
        <f t="shared" si="4"/>
        <v>4</v>
      </c>
      <c r="I17" s="580">
        <v>12</v>
      </c>
      <c r="J17" s="579">
        <f t="shared" si="5"/>
        <v>48</v>
      </c>
      <c r="K17" s="580">
        <f t="shared" si="6"/>
        <v>36</v>
      </c>
      <c r="L17" s="580">
        <v>12</v>
      </c>
      <c r="M17" s="579"/>
      <c r="N17" s="579"/>
      <c r="O17" s="291"/>
      <c r="P17" s="291"/>
      <c r="Q17" s="282">
        <v>48</v>
      </c>
      <c r="R17" s="599">
        <v>4</v>
      </c>
      <c r="S17" s="476"/>
      <c r="T17" s="476"/>
      <c r="U17" s="605"/>
      <c r="V17" s="605"/>
      <c r="W17" s="282"/>
      <c r="X17" s="687"/>
      <c r="Y17" s="692">
        <f t="shared" si="2"/>
        <v>48</v>
      </c>
      <c r="Z17" s="479" t="s">
        <v>1084</v>
      </c>
    </row>
    <row r="18" spans="1:26" x14ac:dyDescent="0.25">
      <c r="A18" s="585" t="s">
        <v>10</v>
      </c>
      <c r="B18" s="585" t="s">
        <v>70</v>
      </c>
      <c r="C18" s="1472"/>
      <c r="D18" s="1473"/>
      <c r="E18" s="1473"/>
      <c r="F18" s="1474"/>
      <c r="G18" s="536">
        <f>SUM(G19:G30)</f>
        <v>832</v>
      </c>
      <c r="H18" s="536">
        <f t="shared" ref="H18:P18" si="7">SUM(H19:H29)</f>
        <v>104</v>
      </c>
      <c r="I18" s="536">
        <f t="shared" si="7"/>
        <v>342</v>
      </c>
      <c r="J18" s="536">
        <f t="shared" si="7"/>
        <v>638</v>
      </c>
      <c r="K18" s="536">
        <f t="shared" si="7"/>
        <v>312</v>
      </c>
      <c r="L18" s="536">
        <f t="shared" si="7"/>
        <v>326</v>
      </c>
      <c r="M18" s="536">
        <f t="shared" si="7"/>
        <v>0</v>
      </c>
      <c r="N18" s="536">
        <f t="shared" si="7"/>
        <v>0</v>
      </c>
      <c r="O18" s="536">
        <f t="shared" si="7"/>
        <v>0</v>
      </c>
      <c r="P18" s="536">
        <f t="shared" si="7"/>
        <v>30</v>
      </c>
      <c r="Q18" s="536">
        <f>SUM(Q19:Q30)</f>
        <v>146</v>
      </c>
      <c r="R18" s="536">
        <f t="shared" ref="R18:X18" si="8">SUM(R19:R30)</f>
        <v>22</v>
      </c>
      <c r="S18" s="536">
        <f t="shared" si="8"/>
        <v>128</v>
      </c>
      <c r="T18" s="536">
        <f t="shared" si="8"/>
        <v>16</v>
      </c>
      <c r="U18" s="536">
        <f t="shared" si="8"/>
        <v>256</v>
      </c>
      <c r="V18" s="536">
        <f t="shared" si="8"/>
        <v>32</v>
      </c>
      <c r="W18" s="536">
        <f t="shared" si="8"/>
        <v>164</v>
      </c>
      <c r="X18" s="688">
        <f t="shared" si="8"/>
        <v>20</v>
      </c>
      <c r="Y18" s="692">
        <f t="shared" si="2"/>
        <v>274</v>
      </c>
      <c r="Z18" s="691"/>
    </row>
    <row r="19" spans="1:26" ht="26.4" x14ac:dyDescent="0.25">
      <c r="A19" s="595" t="s">
        <v>117</v>
      </c>
      <c r="B19" s="595" t="s">
        <v>209</v>
      </c>
      <c r="C19" s="441" t="s">
        <v>29</v>
      </c>
      <c r="D19" s="476"/>
      <c r="E19" s="605"/>
      <c r="F19" s="282"/>
      <c r="G19" s="580">
        <f>H19+J19+O19+P19</f>
        <v>54</v>
      </c>
      <c r="H19" s="579">
        <f t="shared" si="4"/>
        <v>10</v>
      </c>
      <c r="I19" s="580">
        <v>30</v>
      </c>
      <c r="J19" s="579">
        <f t="shared" si="5"/>
        <v>44</v>
      </c>
      <c r="K19" s="580">
        <v>30</v>
      </c>
      <c r="L19" s="580">
        <v>14</v>
      </c>
      <c r="M19" s="579"/>
      <c r="N19" s="579"/>
      <c r="O19" s="291"/>
      <c r="P19" s="291"/>
      <c r="Q19" s="282">
        <v>44</v>
      </c>
      <c r="R19" s="599">
        <v>10</v>
      </c>
      <c r="S19" s="476"/>
      <c r="T19" s="476"/>
      <c r="U19" s="605"/>
      <c r="V19" s="605"/>
      <c r="W19" s="282"/>
      <c r="X19" s="687"/>
      <c r="Y19" s="692">
        <f t="shared" si="2"/>
        <v>44</v>
      </c>
      <c r="Z19" s="479" t="s">
        <v>1098</v>
      </c>
    </row>
    <row r="20" spans="1:26" ht="26.4" hidden="1" x14ac:dyDescent="0.25">
      <c r="A20" s="595" t="s">
        <v>686</v>
      </c>
      <c r="B20" s="595" t="s">
        <v>514</v>
      </c>
      <c r="C20" s="441"/>
      <c r="D20" s="476"/>
      <c r="E20" s="605" t="s">
        <v>40</v>
      </c>
      <c r="F20" s="282"/>
      <c r="G20" s="580">
        <f t="shared" ref="G20:G29" si="9">H20+J20+O20+P20</f>
        <v>66</v>
      </c>
      <c r="H20" s="579">
        <v>12</v>
      </c>
      <c r="I20" s="580">
        <v>22</v>
      </c>
      <c r="J20" s="579">
        <f t="shared" si="5"/>
        <v>48</v>
      </c>
      <c r="K20" s="580">
        <f t="shared" ref="K20:K29" si="10">J20-L20</f>
        <v>26</v>
      </c>
      <c r="L20" s="580">
        <v>22</v>
      </c>
      <c r="M20" s="579"/>
      <c r="N20" s="579"/>
      <c r="O20" s="291"/>
      <c r="P20" s="291">
        <v>6</v>
      </c>
      <c r="Q20" s="599"/>
      <c r="R20" s="599"/>
      <c r="S20" s="476"/>
      <c r="T20" s="476"/>
      <c r="U20" s="605">
        <v>48</v>
      </c>
      <c r="V20" s="605">
        <v>6</v>
      </c>
      <c r="W20" s="282"/>
      <c r="X20" s="687"/>
      <c r="Y20" s="692">
        <f t="shared" si="2"/>
        <v>0</v>
      </c>
      <c r="Z20" s="350"/>
    </row>
    <row r="21" spans="1:26" ht="39.6" hidden="1" x14ac:dyDescent="0.25">
      <c r="A21" s="595" t="s">
        <v>687</v>
      </c>
      <c r="B21" s="595" t="s">
        <v>688</v>
      </c>
      <c r="C21" s="441"/>
      <c r="D21" s="476"/>
      <c r="E21" s="605" t="s">
        <v>40</v>
      </c>
      <c r="F21" s="282"/>
      <c r="G21" s="580">
        <f t="shared" si="9"/>
        <v>84</v>
      </c>
      <c r="H21" s="579">
        <v>14</v>
      </c>
      <c r="I21" s="580">
        <v>24</v>
      </c>
      <c r="J21" s="579">
        <f t="shared" si="5"/>
        <v>64</v>
      </c>
      <c r="K21" s="580">
        <f t="shared" si="10"/>
        <v>40</v>
      </c>
      <c r="L21" s="580">
        <v>24</v>
      </c>
      <c r="M21" s="579"/>
      <c r="N21" s="579"/>
      <c r="O21" s="291"/>
      <c r="P21" s="291">
        <v>6</v>
      </c>
      <c r="Q21" s="599"/>
      <c r="R21" s="599"/>
      <c r="S21" s="476"/>
      <c r="T21" s="476"/>
      <c r="U21" s="605">
        <v>64</v>
      </c>
      <c r="V21" s="605">
        <v>8</v>
      </c>
      <c r="W21" s="282"/>
      <c r="X21" s="687"/>
      <c r="Y21" s="692">
        <f t="shared" si="2"/>
        <v>0</v>
      </c>
      <c r="Z21" s="350"/>
    </row>
    <row r="22" spans="1:26" ht="26.4" hidden="1" x14ac:dyDescent="0.25">
      <c r="A22" s="595" t="s">
        <v>689</v>
      </c>
      <c r="B22" s="595" t="s">
        <v>516</v>
      </c>
      <c r="C22" s="441"/>
      <c r="D22" s="476"/>
      <c r="E22" s="605" t="s">
        <v>40</v>
      </c>
      <c r="F22" s="282"/>
      <c r="G22" s="580">
        <f t="shared" si="9"/>
        <v>66</v>
      </c>
      <c r="H22" s="579">
        <v>12</v>
      </c>
      <c r="I22" s="580">
        <v>18</v>
      </c>
      <c r="J22" s="579">
        <f t="shared" si="5"/>
        <v>48</v>
      </c>
      <c r="K22" s="580">
        <f t="shared" si="10"/>
        <v>30</v>
      </c>
      <c r="L22" s="580">
        <v>18</v>
      </c>
      <c r="M22" s="579"/>
      <c r="N22" s="579"/>
      <c r="O22" s="291"/>
      <c r="P22" s="291">
        <v>6</v>
      </c>
      <c r="Q22" s="599"/>
      <c r="R22" s="599"/>
      <c r="S22" s="476"/>
      <c r="T22" s="476"/>
      <c r="U22" s="605">
        <v>48</v>
      </c>
      <c r="V22" s="605">
        <v>6</v>
      </c>
      <c r="W22" s="282"/>
      <c r="X22" s="687"/>
      <c r="Y22" s="692">
        <f t="shared" si="2"/>
        <v>0</v>
      </c>
      <c r="Z22" s="350"/>
    </row>
    <row r="23" spans="1:26" ht="26.4" x14ac:dyDescent="0.25">
      <c r="A23" s="595" t="s">
        <v>15</v>
      </c>
      <c r="B23" s="595" t="s">
        <v>210</v>
      </c>
      <c r="C23" s="441"/>
      <c r="D23" s="476" t="s">
        <v>40</v>
      </c>
      <c r="E23" s="605"/>
      <c r="F23" s="282"/>
      <c r="G23" s="580">
        <f t="shared" si="9"/>
        <v>116</v>
      </c>
      <c r="H23" s="579">
        <f t="shared" si="4"/>
        <v>12</v>
      </c>
      <c r="I23" s="580">
        <v>74</v>
      </c>
      <c r="J23" s="579">
        <f t="shared" si="5"/>
        <v>98</v>
      </c>
      <c r="K23" s="580">
        <f t="shared" si="10"/>
        <v>24</v>
      </c>
      <c r="L23" s="580">
        <v>74</v>
      </c>
      <c r="M23" s="579"/>
      <c r="N23" s="579"/>
      <c r="O23" s="579"/>
      <c r="P23" s="579">
        <v>6</v>
      </c>
      <c r="Q23" s="282">
        <v>34</v>
      </c>
      <c r="R23" s="599">
        <v>4</v>
      </c>
      <c r="S23" s="476">
        <v>64</v>
      </c>
      <c r="T23" s="476">
        <v>8</v>
      </c>
      <c r="U23" s="605"/>
      <c r="V23" s="605"/>
      <c r="W23" s="282"/>
      <c r="X23" s="687"/>
      <c r="Y23" s="692">
        <f t="shared" si="2"/>
        <v>98</v>
      </c>
      <c r="Z23" s="479" t="s">
        <v>1147</v>
      </c>
    </row>
    <row r="24" spans="1:26" ht="39" hidden="1" customHeight="1" x14ac:dyDescent="0.25">
      <c r="A24" s="596" t="s">
        <v>16</v>
      </c>
      <c r="B24" s="595" t="s">
        <v>211</v>
      </c>
      <c r="C24" s="441"/>
      <c r="D24" s="476"/>
      <c r="E24" s="605"/>
      <c r="F24" s="282" t="s">
        <v>29</v>
      </c>
      <c r="G24" s="580">
        <f t="shared" si="9"/>
        <v>64</v>
      </c>
      <c r="H24" s="579">
        <f t="shared" si="4"/>
        <v>8</v>
      </c>
      <c r="I24" s="580">
        <v>28</v>
      </c>
      <c r="J24" s="579">
        <f t="shared" si="5"/>
        <v>56</v>
      </c>
      <c r="K24" s="580">
        <f t="shared" si="10"/>
        <v>28</v>
      </c>
      <c r="L24" s="580">
        <v>28</v>
      </c>
      <c r="M24" s="579"/>
      <c r="N24" s="579"/>
      <c r="O24" s="579"/>
      <c r="P24" s="579"/>
      <c r="Q24" s="599"/>
      <c r="R24" s="599"/>
      <c r="S24" s="476"/>
      <c r="T24" s="476"/>
      <c r="U24" s="605">
        <v>32</v>
      </c>
      <c r="V24" s="605">
        <v>4</v>
      </c>
      <c r="W24" s="282">
        <v>24</v>
      </c>
      <c r="X24" s="687">
        <v>4</v>
      </c>
      <c r="Y24" s="692">
        <f t="shared" si="2"/>
        <v>0</v>
      </c>
      <c r="Z24" s="350"/>
    </row>
    <row r="25" spans="1:26" ht="39" hidden="1" customHeight="1" x14ac:dyDescent="0.25">
      <c r="A25" s="596" t="s">
        <v>690</v>
      </c>
      <c r="B25" s="596" t="s">
        <v>517</v>
      </c>
      <c r="C25" s="448"/>
      <c r="D25" s="476"/>
      <c r="E25" s="605"/>
      <c r="F25" s="282" t="s">
        <v>29</v>
      </c>
      <c r="G25" s="580">
        <f t="shared" si="9"/>
        <v>64</v>
      </c>
      <c r="H25" s="579">
        <f t="shared" si="4"/>
        <v>8</v>
      </c>
      <c r="I25" s="593">
        <v>56</v>
      </c>
      <c r="J25" s="579">
        <f t="shared" si="5"/>
        <v>56</v>
      </c>
      <c r="K25" s="580">
        <f t="shared" si="10"/>
        <v>0</v>
      </c>
      <c r="L25" s="593">
        <v>56</v>
      </c>
      <c r="M25" s="538"/>
      <c r="N25" s="579"/>
      <c r="O25" s="579"/>
      <c r="P25" s="579"/>
      <c r="Q25" s="599"/>
      <c r="R25" s="599"/>
      <c r="S25" s="476"/>
      <c r="T25" s="476"/>
      <c r="U25" s="605">
        <v>32</v>
      </c>
      <c r="V25" s="605">
        <v>4</v>
      </c>
      <c r="W25" s="282">
        <v>24</v>
      </c>
      <c r="X25" s="687">
        <v>4</v>
      </c>
      <c r="Y25" s="692">
        <f t="shared" si="2"/>
        <v>0</v>
      </c>
      <c r="Z25" s="350"/>
    </row>
    <row r="26" spans="1:26" ht="26.4" x14ac:dyDescent="0.25">
      <c r="A26" s="596" t="s">
        <v>17</v>
      </c>
      <c r="B26" s="596" t="s">
        <v>212</v>
      </c>
      <c r="C26" s="448"/>
      <c r="D26" s="476" t="s">
        <v>29</v>
      </c>
      <c r="E26" s="605"/>
      <c r="F26" s="282"/>
      <c r="G26" s="580">
        <f t="shared" si="9"/>
        <v>74</v>
      </c>
      <c r="H26" s="579">
        <f t="shared" si="4"/>
        <v>8</v>
      </c>
      <c r="I26" s="593">
        <v>22</v>
      </c>
      <c r="J26" s="579">
        <f t="shared" si="5"/>
        <v>66</v>
      </c>
      <c r="K26" s="580">
        <f t="shared" si="10"/>
        <v>44</v>
      </c>
      <c r="L26" s="593">
        <v>22</v>
      </c>
      <c r="M26" s="538"/>
      <c r="N26" s="579"/>
      <c r="O26" s="579"/>
      <c r="P26" s="579"/>
      <c r="Q26" s="282">
        <v>34</v>
      </c>
      <c r="R26" s="599">
        <v>4</v>
      </c>
      <c r="S26" s="476">
        <v>32</v>
      </c>
      <c r="T26" s="476">
        <v>4</v>
      </c>
      <c r="U26" s="605"/>
      <c r="V26" s="605"/>
      <c r="W26" s="282"/>
      <c r="X26" s="687"/>
      <c r="Y26" s="692">
        <f t="shared" si="2"/>
        <v>66</v>
      </c>
      <c r="Z26" s="691" t="s">
        <v>1099</v>
      </c>
    </row>
    <row r="27" spans="1:26" ht="26.4" hidden="1" x14ac:dyDescent="0.25">
      <c r="A27" s="596" t="s">
        <v>691</v>
      </c>
      <c r="B27" s="50" t="s">
        <v>692</v>
      </c>
      <c r="C27" s="448"/>
      <c r="D27" s="476"/>
      <c r="E27" s="605"/>
      <c r="F27" s="282" t="s">
        <v>40</v>
      </c>
      <c r="G27" s="580">
        <f t="shared" si="9"/>
        <v>70</v>
      </c>
      <c r="H27" s="579">
        <f t="shared" si="4"/>
        <v>8</v>
      </c>
      <c r="I27" s="593">
        <v>24</v>
      </c>
      <c r="J27" s="579">
        <f t="shared" si="5"/>
        <v>56</v>
      </c>
      <c r="K27" s="580">
        <f t="shared" si="10"/>
        <v>32</v>
      </c>
      <c r="L27" s="593">
        <v>24</v>
      </c>
      <c r="M27" s="538"/>
      <c r="N27" s="538"/>
      <c r="O27" s="538"/>
      <c r="P27" s="538">
        <v>6</v>
      </c>
      <c r="Q27" s="599"/>
      <c r="R27" s="599"/>
      <c r="S27" s="476"/>
      <c r="T27" s="476"/>
      <c r="U27" s="605">
        <v>32</v>
      </c>
      <c r="V27" s="605">
        <v>4</v>
      </c>
      <c r="W27" s="282">
        <v>24</v>
      </c>
      <c r="X27" s="687">
        <v>4</v>
      </c>
      <c r="Y27" s="692">
        <f t="shared" si="2"/>
        <v>0</v>
      </c>
      <c r="Z27" s="615"/>
    </row>
    <row r="28" spans="1:26" x14ac:dyDescent="0.25">
      <c r="A28" s="596" t="s">
        <v>18</v>
      </c>
      <c r="B28" s="482" t="s">
        <v>591</v>
      </c>
      <c r="C28" s="483"/>
      <c r="D28" s="476" t="s">
        <v>29</v>
      </c>
      <c r="E28" s="605"/>
      <c r="F28" s="282"/>
      <c r="G28" s="580">
        <f t="shared" si="9"/>
        <v>74</v>
      </c>
      <c r="H28" s="579">
        <f t="shared" si="4"/>
        <v>8</v>
      </c>
      <c r="I28" s="593">
        <v>26</v>
      </c>
      <c r="J28" s="579">
        <f t="shared" si="5"/>
        <v>66</v>
      </c>
      <c r="K28" s="580">
        <f t="shared" si="10"/>
        <v>40</v>
      </c>
      <c r="L28" s="593">
        <v>26</v>
      </c>
      <c r="M28" s="538"/>
      <c r="N28" s="538"/>
      <c r="O28" s="538"/>
      <c r="P28" s="579"/>
      <c r="Q28" s="282">
        <v>34</v>
      </c>
      <c r="R28" s="599">
        <v>4</v>
      </c>
      <c r="S28" s="476">
        <v>32</v>
      </c>
      <c r="T28" s="476">
        <v>4</v>
      </c>
      <c r="U28" s="605"/>
      <c r="V28" s="605"/>
      <c r="W28" s="282"/>
      <c r="X28" s="687"/>
      <c r="Y28" s="692">
        <f t="shared" si="2"/>
        <v>66</v>
      </c>
      <c r="Z28" s="1271" t="s">
        <v>1090</v>
      </c>
    </row>
    <row r="29" spans="1:26" ht="26.4" hidden="1" x14ac:dyDescent="0.25">
      <c r="A29" s="596" t="s">
        <v>20</v>
      </c>
      <c r="B29" s="482" t="s">
        <v>695</v>
      </c>
      <c r="C29" s="610"/>
      <c r="D29" s="476"/>
      <c r="E29" s="605"/>
      <c r="F29" s="282" t="s">
        <v>29</v>
      </c>
      <c r="G29" s="580">
        <f t="shared" si="9"/>
        <v>40</v>
      </c>
      <c r="H29" s="579">
        <f t="shared" si="4"/>
        <v>4</v>
      </c>
      <c r="I29" s="593">
        <v>18</v>
      </c>
      <c r="J29" s="579">
        <f t="shared" si="5"/>
        <v>36</v>
      </c>
      <c r="K29" s="580">
        <f t="shared" si="10"/>
        <v>18</v>
      </c>
      <c r="L29" s="593">
        <v>18</v>
      </c>
      <c r="M29" s="538"/>
      <c r="N29" s="538"/>
      <c r="O29" s="538"/>
      <c r="P29" s="579"/>
      <c r="Q29" s="599"/>
      <c r="R29" s="599"/>
      <c r="S29" s="476"/>
      <c r="T29" s="476"/>
      <c r="U29" s="605"/>
      <c r="V29" s="605"/>
      <c r="W29" s="282">
        <v>36</v>
      </c>
      <c r="X29" s="687">
        <v>4</v>
      </c>
      <c r="Y29" s="692">
        <f t="shared" si="2"/>
        <v>0</v>
      </c>
      <c r="Z29" s="278"/>
    </row>
    <row r="30" spans="1:26" ht="26.4" hidden="1" x14ac:dyDescent="0.25">
      <c r="A30" s="596" t="s">
        <v>22</v>
      </c>
      <c r="B30" s="594" t="s">
        <v>755</v>
      </c>
      <c r="C30" s="449"/>
      <c r="D30" s="476"/>
      <c r="E30" s="605"/>
      <c r="F30" s="282" t="s">
        <v>29</v>
      </c>
      <c r="G30" s="580">
        <f>H30+J30+O30+P30</f>
        <v>60</v>
      </c>
      <c r="H30" s="579">
        <f>R30+T30+V30+X30</f>
        <v>4</v>
      </c>
      <c r="I30" s="580">
        <v>18</v>
      </c>
      <c r="J30" s="579">
        <f>Q30+S30+U30+W30</f>
        <v>56</v>
      </c>
      <c r="K30" s="580">
        <f>J30-L30</f>
        <v>38</v>
      </c>
      <c r="L30" s="580">
        <v>18</v>
      </c>
      <c r="M30" s="579"/>
      <c r="N30" s="579"/>
      <c r="O30" s="291"/>
      <c r="P30" s="291"/>
      <c r="Q30" s="599"/>
      <c r="R30" s="599"/>
      <c r="S30" s="476"/>
      <c r="T30" s="476"/>
      <c r="U30" s="605"/>
      <c r="V30" s="605"/>
      <c r="W30" s="282">
        <v>56</v>
      </c>
      <c r="X30" s="687">
        <v>4</v>
      </c>
      <c r="Y30" s="692">
        <f t="shared" si="2"/>
        <v>0</v>
      </c>
      <c r="Z30" s="278"/>
    </row>
    <row r="31" spans="1:26" x14ac:dyDescent="0.25">
      <c r="A31" s="592" t="s">
        <v>26</v>
      </c>
      <c r="B31" s="484" t="s">
        <v>27</v>
      </c>
      <c r="C31" s="1469"/>
      <c r="D31" s="1470"/>
      <c r="E31" s="1470"/>
      <c r="F31" s="1471"/>
      <c r="G31" s="536">
        <f>G32+G39+G47</f>
        <v>1342</v>
      </c>
      <c r="H31" s="536">
        <f t="shared" ref="H31:X31" si="11">H32+H39+H47</f>
        <v>98</v>
      </c>
      <c r="I31" s="536">
        <f t="shared" si="11"/>
        <v>406</v>
      </c>
      <c r="J31" s="536">
        <f t="shared" si="11"/>
        <v>764</v>
      </c>
      <c r="K31" s="536">
        <f t="shared" si="11"/>
        <v>300</v>
      </c>
      <c r="L31" s="536">
        <f t="shared" si="11"/>
        <v>406</v>
      </c>
      <c r="M31" s="536">
        <f t="shared" si="11"/>
        <v>20</v>
      </c>
      <c r="N31" s="536">
        <f t="shared" si="11"/>
        <v>432</v>
      </c>
      <c r="O31" s="536">
        <f t="shared" si="11"/>
        <v>6</v>
      </c>
      <c r="P31" s="536">
        <f t="shared" si="11"/>
        <v>36</v>
      </c>
      <c r="Q31" s="536">
        <f t="shared" si="11"/>
        <v>218</v>
      </c>
      <c r="R31" s="536">
        <f t="shared" si="11"/>
        <v>26</v>
      </c>
      <c r="S31" s="536">
        <f t="shared" si="11"/>
        <v>258</v>
      </c>
      <c r="T31" s="536">
        <f t="shared" si="11"/>
        <v>32</v>
      </c>
      <c r="U31" s="536">
        <f t="shared" si="11"/>
        <v>128</v>
      </c>
      <c r="V31" s="536">
        <f t="shared" si="11"/>
        <v>16</v>
      </c>
      <c r="W31" s="536">
        <f t="shared" si="11"/>
        <v>160</v>
      </c>
      <c r="X31" s="688">
        <f t="shared" si="11"/>
        <v>18</v>
      </c>
      <c r="Y31" s="692">
        <f t="shared" si="2"/>
        <v>476</v>
      </c>
      <c r="Z31" s="600"/>
    </row>
    <row r="32" spans="1:26" ht="39.6" x14ac:dyDescent="0.25">
      <c r="A32" s="414" t="s">
        <v>592</v>
      </c>
      <c r="B32" s="414" t="s">
        <v>520</v>
      </c>
      <c r="C32" s="1497" t="s">
        <v>593</v>
      </c>
      <c r="D32" s="1498"/>
      <c r="E32" s="1498"/>
      <c r="F32" s="1499"/>
      <c r="G32" s="536">
        <f>SUM(G33:G38)</f>
        <v>272</v>
      </c>
      <c r="H32" s="536">
        <f t="shared" ref="H32:P32" si="12">SUM(H33:H38)</f>
        <v>26</v>
      </c>
      <c r="I32" s="536">
        <f t="shared" si="12"/>
        <v>80</v>
      </c>
      <c r="J32" s="536">
        <f t="shared" si="12"/>
        <v>166</v>
      </c>
      <c r="K32" s="536">
        <f t="shared" si="12"/>
        <v>86</v>
      </c>
      <c r="L32" s="536">
        <f t="shared" si="12"/>
        <v>80</v>
      </c>
      <c r="M32" s="536">
        <f t="shared" si="12"/>
        <v>0</v>
      </c>
      <c r="N32" s="536">
        <f t="shared" si="12"/>
        <v>72</v>
      </c>
      <c r="O32" s="536">
        <f t="shared" si="12"/>
        <v>2</v>
      </c>
      <c r="P32" s="536">
        <f t="shared" si="12"/>
        <v>6</v>
      </c>
      <c r="Q32" s="536">
        <f t="shared" ref="Q32:X32" si="13">SUM(Q33:Q36)</f>
        <v>102</v>
      </c>
      <c r="R32" s="536">
        <f t="shared" si="13"/>
        <v>12</v>
      </c>
      <c r="S32" s="536">
        <f t="shared" si="13"/>
        <v>64</v>
      </c>
      <c r="T32" s="536">
        <f t="shared" si="13"/>
        <v>8</v>
      </c>
      <c r="U32" s="536">
        <f t="shared" si="13"/>
        <v>0</v>
      </c>
      <c r="V32" s="536">
        <f t="shared" si="13"/>
        <v>0</v>
      </c>
      <c r="W32" s="536">
        <f t="shared" si="13"/>
        <v>0</v>
      </c>
      <c r="X32" s="688">
        <f t="shared" si="13"/>
        <v>0</v>
      </c>
      <c r="Y32" s="692">
        <f t="shared" si="2"/>
        <v>166</v>
      </c>
      <c r="Z32" s="691"/>
    </row>
    <row r="33" spans="1:26" ht="26.4" x14ac:dyDescent="0.25">
      <c r="A33" s="616" t="s">
        <v>155</v>
      </c>
      <c r="B33" s="55" t="s">
        <v>594</v>
      </c>
      <c r="C33" s="1500" t="s">
        <v>283</v>
      </c>
      <c r="D33" s="476"/>
      <c r="E33" s="605"/>
      <c r="F33" s="282"/>
      <c r="G33" s="580">
        <f t="shared" ref="G33:G36" si="14">H33+J33+O33+P33</f>
        <v>38</v>
      </c>
      <c r="H33" s="579">
        <f t="shared" ref="H33:H49" si="15">R33+T33+V33+X33</f>
        <v>4</v>
      </c>
      <c r="I33" s="593">
        <v>20</v>
      </c>
      <c r="J33" s="579">
        <f t="shared" si="5"/>
        <v>34</v>
      </c>
      <c r="K33" s="580">
        <f t="shared" ref="K33:K36" si="16">J33-L33</f>
        <v>14</v>
      </c>
      <c r="L33" s="580">
        <v>20</v>
      </c>
      <c r="M33" s="579"/>
      <c r="N33" s="580"/>
      <c r="O33" s="580"/>
      <c r="P33" s="579"/>
      <c r="Q33" s="282">
        <v>34</v>
      </c>
      <c r="R33" s="599">
        <v>4</v>
      </c>
      <c r="S33" s="476"/>
      <c r="T33" s="476"/>
      <c r="U33" s="605"/>
      <c r="V33" s="605"/>
      <c r="W33" s="282"/>
      <c r="X33" s="687"/>
      <c r="Y33" s="692">
        <f t="shared" si="2"/>
        <v>34</v>
      </c>
      <c r="Z33" s="691" t="s">
        <v>1069</v>
      </c>
    </row>
    <row r="34" spans="1:26" x14ac:dyDescent="0.25">
      <c r="A34" s="616" t="s">
        <v>156</v>
      </c>
      <c r="B34" s="55" t="s">
        <v>215</v>
      </c>
      <c r="C34" s="1501"/>
      <c r="D34" s="476"/>
      <c r="E34" s="605"/>
      <c r="F34" s="282"/>
      <c r="G34" s="580">
        <f t="shared" si="14"/>
        <v>38</v>
      </c>
      <c r="H34" s="579">
        <f t="shared" si="15"/>
        <v>4</v>
      </c>
      <c r="I34" s="593">
        <v>10</v>
      </c>
      <c r="J34" s="579">
        <f t="shared" si="5"/>
        <v>34</v>
      </c>
      <c r="K34" s="580">
        <f t="shared" si="16"/>
        <v>24</v>
      </c>
      <c r="L34" s="580">
        <v>10</v>
      </c>
      <c r="M34" s="579"/>
      <c r="N34" s="580"/>
      <c r="O34" s="580"/>
      <c r="P34" s="579"/>
      <c r="Q34" s="282">
        <v>34</v>
      </c>
      <c r="R34" s="599">
        <v>4</v>
      </c>
      <c r="S34" s="476"/>
      <c r="T34" s="476"/>
      <c r="U34" s="605"/>
      <c r="V34" s="605"/>
      <c r="W34" s="282"/>
      <c r="X34" s="687"/>
      <c r="Y34" s="692">
        <f t="shared" si="2"/>
        <v>34</v>
      </c>
      <c r="Z34" s="479" t="s">
        <v>1107</v>
      </c>
    </row>
    <row r="35" spans="1:26" ht="26.4" x14ac:dyDescent="0.25">
      <c r="A35" s="616" t="s">
        <v>280</v>
      </c>
      <c r="B35" s="55" t="s">
        <v>521</v>
      </c>
      <c r="C35" s="1502"/>
      <c r="D35" s="476"/>
      <c r="E35" s="605"/>
      <c r="F35" s="282"/>
      <c r="G35" s="580">
        <f t="shared" si="14"/>
        <v>38</v>
      </c>
      <c r="H35" s="579">
        <f t="shared" si="15"/>
        <v>4</v>
      </c>
      <c r="I35" s="593">
        <v>18</v>
      </c>
      <c r="J35" s="579">
        <f t="shared" si="5"/>
        <v>34</v>
      </c>
      <c r="K35" s="580">
        <f t="shared" si="16"/>
        <v>16</v>
      </c>
      <c r="L35" s="580">
        <v>18</v>
      </c>
      <c r="M35" s="579"/>
      <c r="N35" s="580"/>
      <c r="O35" s="580"/>
      <c r="P35" s="579"/>
      <c r="Q35" s="282">
        <v>34</v>
      </c>
      <c r="R35" s="599">
        <v>4</v>
      </c>
      <c r="S35" s="476"/>
      <c r="T35" s="476"/>
      <c r="U35" s="605"/>
      <c r="V35" s="605"/>
      <c r="W35" s="282"/>
      <c r="X35" s="687"/>
      <c r="Y35" s="692">
        <f t="shared" si="2"/>
        <v>34</v>
      </c>
      <c r="Z35" s="691" t="s">
        <v>1157</v>
      </c>
    </row>
    <row r="36" spans="1:26" ht="39.6" x14ac:dyDescent="0.25">
      <c r="A36" s="616" t="s">
        <v>367</v>
      </c>
      <c r="B36" s="55" t="s">
        <v>522</v>
      </c>
      <c r="C36" s="485"/>
      <c r="D36" s="476" t="s">
        <v>29</v>
      </c>
      <c r="E36" s="605"/>
      <c r="F36" s="282"/>
      <c r="G36" s="580">
        <f t="shared" si="14"/>
        <v>72</v>
      </c>
      <c r="H36" s="579">
        <f t="shared" si="15"/>
        <v>8</v>
      </c>
      <c r="I36" s="580">
        <v>32</v>
      </c>
      <c r="J36" s="579">
        <f t="shared" si="5"/>
        <v>64</v>
      </c>
      <c r="K36" s="580">
        <f t="shared" si="16"/>
        <v>32</v>
      </c>
      <c r="L36" s="580">
        <v>32</v>
      </c>
      <c r="M36" s="579"/>
      <c r="N36" s="580"/>
      <c r="O36" s="580"/>
      <c r="P36" s="579"/>
      <c r="Q36" s="599"/>
      <c r="R36" s="599"/>
      <c r="S36" s="476">
        <v>64</v>
      </c>
      <c r="T36" s="476">
        <v>8</v>
      </c>
      <c r="U36" s="605"/>
      <c r="V36" s="605"/>
      <c r="W36" s="282"/>
      <c r="X36" s="687"/>
      <c r="Y36" s="692">
        <f t="shared" si="2"/>
        <v>64</v>
      </c>
      <c r="Z36" s="479" t="s">
        <v>1093</v>
      </c>
    </row>
    <row r="37" spans="1:26" x14ac:dyDescent="0.25">
      <c r="A37" s="55" t="s">
        <v>353</v>
      </c>
      <c r="B37" s="55" t="s">
        <v>43</v>
      </c>
      <c r="C37" s="485"/>
      <c r="D37" s="476" t="s">
        <v>29</v>
      </c>
      <c r="E37" s="605"/>
      <c r="F37" s="282"/>
      <c r="G37" s="580">
        <v>72</v>
      </c>
      <c r="H37" s="579"/>
      <c r="I37" s="580"/>
      <c r="J37" s="579"/>
      <c r="K37" s="580"/>
      <c r="L37" s="580"/>
      <c r="M37" s="579"/>
      <c r="N37" s="580">
        <v>72</v>
      </c>
      <c r="O37" s="580"/>
      <c r="P37" s="579"/>
      <c r="Q37" s="599"/>
      <c r="R37" s="599"/>
      <c r="S37" s="486">
        <v>72</v>
      </c>
      <c r="T37" s="476"/>
      <c r="U37" s="605"/>
      <c r="V37" s="605"/>
      <c r="W37" s="282"/>
      <c r="X37" s="687"/>
      <c r="Y37" s="692">
        <f t="shared" si="2"/>
        <v>72</v>
      </c>
      <c r="Z37" s="479" t="s">
        <v>1093</v>
      </c>
    </row>
    <row r="38" spans="1:26" x14ac:dyDescent="0.25">
      <c r="A38" s="55" t="s">
        <v>282</v>
      </c>
      <c r="B38" s="55"/>
      <c r="C38" s="487"/>
      <c r="D38" s="476" t="s">
        <v>40</v>
      </c>
      <c r="E38" s="605"/>
      <c r="F38" s="282"/>
      <c r="G38" s="580">
        <f t="shared" ref="G38" si="17">H38+J38+O38+P38</f>
        <v>14</v>
      </c>
      <c r="H38" s="579">
        <v>6</v>
      </c>
      <c r="I38" s="580"/>
      <c r="J38" s="579">
        <f t="shared" si="5"/>
        <v>0</v>
      </c>
      <c r="K38" s="580"/>
      <c r="L38" s="580"/>
      <c r="M38" s="579"/>
      <c r="N38" s="580"/>
      <c r="O38" s="580">
        <v>2</v>
      </c>
      <c r="P38" s="579">
        <v>6</v>
      </c>
      <c r="Q38" s="599"/>
      <c r="R38" s="599"/>
      <c r="S38" s="486"/>
      <c r="T38" s="476"/>
      <c r="U38" s="605"/>
      <c r="V38" s="605"/>
      <c r="W38" s="282"/>
      <c r="X38" s="687"/>
      <c r="Y38" s="692">
        <f t="shared" si="2"/>
        <v>0</v>
      </c>
      <c r="Z38" s="479" t="s">
        <v>1093</v>
      </c>
    </row>
    <row r="39" spans="1:26" ht="26.4" x14ac:dyDescent="0.25">
      <c r="A39" s="585" t="s">
        <v>595</v>
      </c>
      <c r="B39" s="585" t="s">
        <v>583</v>
      </c>
      <c r="C39" s="1472"/>
      <c r="D39" s="1473"/>
      <c r="E39" s="1473"/>
      <c r="F39" s="1474"/>
      <c r="G39" s="536">
        <f>SUM(G40:G46)</f>
        <v>698</v>
      </c>
      <c r="H39" s="536">
        <f t="shared" ref="H39:X39" si="18">SUM(H40:H43)</f>
        <v>52</v>
      </c>
      <c r="I39" s="536">
        <f t="shared" si="18"/>
        <v>204</v>
      </c>
      <c r="J39" s="536">
        <f t="shared" si="18"/>
        <v>434</v>
      </c>
      <c r="K39" s="536">
        <f t="shared" si="18"/>
        <v>172</v>
      </c>
      <c r="L39" s="536">
        <f t="shared" si="18"/>
        <v>204</v>
      </c>
      <c r="M39" s="536">
        <f t="shared" si="18"/>
        <v>20</v>
      </c>
      <c r="N39" s="536">
        <f>N44+N45</f>
        <v>180</v>
      </c>
      <c r="O39" s="536">
        <f>SUM(O40:O46)</f>
        <v>2</v>
      </c>
      <c r="P39" s="536">
        <f>SUM(P40:P46)</f>
        <v>24</v>
      </c>
      <c r="Q39" s="536">
        <f t="shared" si="18"/>
        <v>48</v>
      </c>
      <c r="R39" s="536">
        <f t="shared" si="18"/>
        <v>6</v>
      </c>
      <c r="S39" s="536">
        <f t="shared" si="18"/>
        <v>98</v>
      </c>
      <c r="T39" s="536">
        <f t="shared" si="18"/>
        <v>12</v>
      </c>
      <c r="U39" s="536">
        <f t="shared" si="18"/>
        <v>128</v>
      </c>
      <c r="V39" s="536">
        <f t="shared" si="18"/>
        <v>16</v>
      </c>
      <c r="W39" s="536">
        <f t="shared" si="18"/>
        <v>160</v>
      </c>
      <c r="X39" s="688">
        <f t="shared" si="18"/>
        <v>18</v>
      </c>
      <c r="Y39" s="692">
        <f t="shared" si="2"/>
        <v>146</v>
      </c>
      <c r="Z39" s="691"/>
    </row>
    <row r="40" spans="1:26" ht="39.6" x14ac:dyDescent="0.25">
      <c r="A40" s="595" t="s">
        <v>696</v>
      </c>
      <c r="B40" s="595" t="s">
        <v>677</v>
      </c>
      <c r="C40" s="441"/>
      <c r="D40" s="476" t="s">
        <v>40</v>
      </c>
      <c r="E40" s="605"/>
      <c r="F40" s="282"/>
      <c r="G40" s="580">
        <f t="shared" ref="G40:G43" si="19">H40+J40+O40+P40</f>
        <v>170</v>
      </c>
      <c r="H40" s="579">
        <f t="shared" si="15"/>
        <v>18</v>
      </c>
      <c r="I40" s="580">
        <v>50</v>
      </c>
      <c r="J40" s="579">
        <f t="shared" si="5"/>
        <v>146</v>
      </c>
      <c r="K40" s="580">
        <v>38</v>
      </c>
      <c r="L40" s="580">
        <v>50</v>
      </c>
      <c r="M40" s="579">
        <v>20</v>
      </c>
      <c r="N40" s="580"/>
      <c r="O40" s="580"/>
      <c r="P40" s="579">
        <v>6</v>
      </c>
      <c r="Q40" s="282">
        <v>48</v>
      </c>
      <c r="R40" s="599">
        <v>6</v>
      </c>
      <c r="S40" s="476">
        <v>98</v>
      </c>
      <c r="T40" s="476">
        <v>12</v>
      </c>
      <c r="U40" s="605"/>
      <c r="V40" s="605"/>
      <c r="W40" s="282"/>
      <c r="X40" s="687"/>
      <c r="Y40" s="692">
        <f t="shared" si="2"/>
        <v>146</v>
      </c>
      <c r="Z40" s="479" t="s">
        <v>1084</v>
      </c>
    </row>
    <row r="41" spans="1:26" ht="39.6" hidden="1" x14ac:dyDescent="0.25">
      <c r="A41" s="595" t="s">
        <v>596</v>
      </c>
      <c r="B41" s="595" t="s">
        <v>584</v>
      </c>
      <c r="C41" s="441"/>
      <c r="D41" s="476"/>
      <c r="E41" s="605"/>
      <c r="F41" s="372" t="s">
        <v>40</v>
      </c>
      <c r="G41" s="580">
        <f t="shared" si="19"/>
        <v>132</v>
      </c>
      <c r="H41" s="579">
        <f t="shared" si="15"/>
        <v>16</v>
      </c>
      <c r="I41" s="580">
        <v>50</v>
      </c>
      <c r="J41" s="579">
        <f t="shared" si="5"/>
        <v>110</v>
      </c>
      <c r="K41" s="580">
        <f t="shared" ref="K41:K43" si="20">J41-L41</f>
        <v>60</v>
      </c>
      <c r="L41" s="580">
        <v>50</v>
      </c>
      <c r="M41" s="579"/>
      <c r="N41" s="580"/>
      <c r="O41" s="580"/>
      <c r="P41" s="579">
        <v>6</v>
      </c>
      <c r="Q41" s="599"/>
      <c r="R41" s="599"/>
      <c r="S41" s="476"/>
      <c r="T41" s="476"/>
      <c r="U41" s="605">
        <v>34</v>
      </c>
      <c r="V41" s="605">
        <v>4</v>
      </c>
      <c r="W41" s="282">
        <v>76</v>
      </c>
      <c r="X41" s="687">
        <v>12</v>
      </c>
      <c r="Y41" s="692">
        <f t="shared" si="2"/>
        <v>0</v>
      </c>
      <c r="Z41" s="350"/>
    </row>
    <row r="42" spans="1:26" ht="26.4" hidden="1" x14ac:dyDescent="0.25">
      <c r="A42" s="595" t="s">
        <v>697</v>
      </c>
      <c r="B42" s="595" t="s">
        <v>678</v>
      </c>
      <c r="C42" s="441"/>
      <c r="D42" s="476"/>
      <c r="E42" s="605"/>
      <c r="F42" s="282" t="s">
        <v>29</v>
      </c>
      <c r="G42" s="580">
        <f t="shared" si="19"/>
        <v>92</v>
      </c>
      <c r="H42" s="579">
        <v>8</v>
      </c>
      <c r="I42" s="580">
        <v>36</v>
      </c>
      <c r="J42" s="579">
        <f t="shared" si="5"/>
        <v>84</v>
      </c>
      <c r="K42" s="580">
        <f t="shared" si="20"/>
        <v>48</v>
      </c>
      <c r="L42" s="580">
        <v>36</v>
      </c>
      <c r="M42" s="579"/>
      <c r="N42" s="580"/>
      <c r="O42" s="580"/>
      <c r="P42" s="579"/>
      <c r="Q42" s="599"/>
      <c r="R42" s="599"/>
      <c r="S42" s="476"/>
      <c r="T42" s="476"/>
      <c r="U42" s="605">
        <v>48</v>
      </c>
      <c r="V42" s="605">
        <v>6</v>
      </c>
      <c r="W42" s="282">
        <v>36</v>
      </c>
      <c r="X42" s="687">
        <v>2</v>
      </c>
      <c r="Y42" s="692">
        <f t="shared" si="2"/>
        <v>0</v>
      </c>
      <c r="Z42" s="350"/>
    </row>
    <row r="43" spans="1:26" ht="26.4" hidden="1" x14ac:dyDescent="0.25">
      <c r="A43" s="595" t="s">
        <v>698</v>
      </c>
      <c r="B43" s="595" t="s">
        <v>699</v>
      </c>
      <c r="C43" s="441"/>
      <c r="D43" s="476"/>
      <c r="E43" s="605"/>
      <c r="F43" s="682" t="s">
        <v>40</v>
      </c>
      <c r="G43" s="580">
        <f t="shared" si="19"/>
        <v>110</v>
      </c>
      <c r="H43" s="579">
        <f t="shared" si="15"/>
        <v>10</v>
      </c>
      <c r="I43" s="580">
        <v>68</v>
      </c>
      <c r="J43" s="579">
        <f t="shared" si="5"/>
        <v>94</v>
      </c>
      <c r="K43" s="580">
        <f t="shared" si="20"/>
        <v>26</v>
      </c>
      <c r="L43" s="580">
        <v>68</v>
      </c>
      <c r="M43" s="579"/>
      <c r="N43" s="580"/>
      <c r="O43" s="580"/>
      <c r="P43" s="579">
        <v>6</v>
      </c>
      <c r="Q43" s="599"/>
      <c r="R43" s="599"/>
      <c r="S43" s="476"/>
      <c r="T43" s="476"/>
      <c r="U43" s="605">
        <v>46</v>
      </c>
      <c r="V43" s="605">
        <v>6</v>
      </c>
      <c r="W43" s="282">
        <v>48</v>
      </c>
      <c r="X43" s="687">
        <v>4</v>
      </c>
      <c r="Y43" s="692">
        <f t="shared" si="2"/>
        <v>0</v>
      </c>
      <c r="Z43" s="350"/>
    </row>
    <row r="44" spans="1:26" hidden="1" x14ac:dyDescent="0.25">
      <c r="A44" s="595" t="s">
        <v>700</v>
      </c>
      <c r="B44" s="595" t="s">
        <v>43</v>
      </c>
      <c r="C44" s="441"/>
      <c r="D44" s="476"/>
      <c r="E44" s="605"/>
      <c r="F44" s="282" t="s">
        <v>29</v>
      </c>
      <c r="G44" s="580">
        <v>72</v>
      </c>
      <c r="H44" s="579"/>
      <c r="I44" s="580"/>
      <c r="J44" s="579"/>
      <c r="K44" s="580"/>
      <c r="L44" s="580"/>
      <c r="M44" s="579"/>
      <c r="N44" s="580">
        <v>72</v>
      </c>
      <c r="O44" s="580"/>
      <c r="P44" s="579"/>
      <c r="Q44" s="599"/>
      <c r="R44" s="599"/>
      <c r="S44" s="486"/>
      <c r="T44" s="476"/>
      <c r="U44" s="612"/>
      <c r="V44" s="605"/>
      <c r="W44" s="600">
        <v>72</v>
      </c>
      <c r="X44" s="687"/>
      <c r="Y44" s="692">
        <f t="shared" si="2"/>
        <v>0</v>
      </c>
      <c r="Z44" s="350"/>
    </row>
    <row r="45" spans="1:26" hidden="1" x14ac:dyDescent="0.25">
      <c r="A45" s="595" t="s">
        <v>220</v>
      </c>
      <c r="B45" s="595" t="s">
        <v>73</v>
      </c>
      <c r="C45" s="441"/>
      <c r="D45" s="476"/>
      <c r="E45" s="605"/>
      <c r="F45" s="282" t="s">
        <v>29</v>
      </c>
      <c r="G45" s="580">
        <v>108</v>
      </c>
      <c r="H45" s="579"/>
      <c r="I45" s="580"/>
      <c r="J45" s="579"/>
      <c r="K45" s="580"/>
      <c r="L45" s="580"/>
      <c r="M45" s="579"/>
      <c r="N45" s="580">
        <v>108</v>
      </c>
      <c r="O45" s="580"/>
      <c r="P45" s="579"/>
      <c r="Q45" s="599"/>
      <c r="R45" s="599"/>
      <c r="S45" s="476"/>
      <c r="T45" s="476"/>
      <c r="U45" s="612"/>
      <c r="V45" s="605"/>
      <c r="W45" s="600">
        <v>108</v>
      </c>
      <c r="X45" s="687"/>
      <c r="Y45" s="692">
        <f t="shared" si="2"/>
        <v>0</v>
      </c>
      <c r="Z45" s="350"/>
    </row>
    <row r="46" spans="1:26" hidden="1" x14ac:dyDescent="0.25">
      <c r="A46" s="613" t="s">
        <v>263</v>
      </c>
      <c r="B46" s="595"/>
      <c r="C46" s="441"/>
      <c r="D46" s="476"/>
      <c r="E46" s="605"/>
      <c r="F46" s="282" t="s">
        <v>40</v>
      </c>
      <c r="G46" s="580">
        <f>O46+P46+H46</f>
        <v>14</v>
      </c>
      <c r="H46" s="579">
        <v>6</v>
      </c>
      <c r="I46" s="580"/>
      <c r="J46" s="579"/>
      <c r="K46" s="580"/>
      <c r="L46" s="580"/>
      <c r="M46" s="579"/>
      <c r="N46" s="580"/>
      <c r="O46" s="580">
        <v>2</v>
      </c>
      <c r="P46" s="579">
        <v>6</v>
      </c>
      <c r="Q46" s="599"/>
      <c r="R46" s="599"/>
      <c r="S46" s="476"/>
      <c r="T46" s="476"/>
      <c r="U46" s="612"/>
      <c r="V46" s="605"/>
      <c r="W46" s="282"/>
      <c r="X46" s="687"/>
      <c r="Y46" s="692">
        <f t="shared" si="2"/>
        <v>0</v>
      </c>
      <c r="Z46" s="350"/>
    </row>
    <row r="47" spans="1:26" ht="26.4" x14ac:dyDescent="0.25">
      <c r="A47" s="488" t="s">
        <v>33</v>
      </c>
      <c r="B47" s="585" t="s">
        <v>597</v>
      </c>
      <c r="C47" s="1472"/>
      <c r="D47" s="1473"/>
      <c r="E47" s="1473"/>
      <c r="F47" s="1474"/>
      <c r="G47" s="536">
        <f>SUM(G48:G52)</f>
        <v>372</v>
      </c>
      <c r="H47" s="536">
        <f t="shared" ref="H47:P47" si="21">SUM(H48:H52)</f>
        <v>20</v>
      </c>
      <c r="I47" s="536">
        <f t="shared" si="21"/>
        <v>122</v>
      </c>
      <c r="J47" s="536">
        <f t="shared" si="21"/>
        <v>164</v>
      </c>
      <c r="K47" s="536">
        <f t="shared" si="21"/>
        <v>42</v>
      </c>
      <c r="L47" s="536">
        <f t="shared" si="21"/>
        <v>122</v>
      </c>
      <c r="M47" s="536">
        <f t="shared" si="21"/>
        <v>0</v>
      </c>
      <c r="N47" s="536">
        <f t="shared" si="21"/>
        <v>180</v>
      </c>
      <c r="O47" s="536">
        <f t="shared" si="21"/>
        <v>2</v>
      </c>
      <c r="P47" s="536">
        <f t="shared" si="21"/>
        <v>6</v>
      </c>
      <c r="Q47" s="536">
        <f t="shared" ref="Q47:X47" si="22">SUM(Q48:Q49)</f>
        <v>68</v>
      </c>
      <c r="R47" s="536">
        <f t="shared" si="22"/>
        <v>8</v>
      </c>
      <c r="S47" s="536">
        <f t="shared" si="22"/>
        <v>96</v>
      </c>
      <c r="T47" s="536">
        <f t="shared" si="22"/>
        <v>12</v>
      </c>
      <c r="U47" s="536">
        <f t="shared" si="22"/>
        <v>0</v>
      </c>
      <c r="V47" s="536">
        <f t="shared" si="22"/>
        <v>0</v>
      </c>
      <c r="W47" s="536">
        <f t="shared" si="22"/>
        <v>0</v>
      </c>
      <c r="X47" s="688">
        <f t="shared" si="22"/>
        <v>0</v>
      </c>
      <c r="Y47" s="692">
        <f t="shared" si="2"/>
        <v>164</v>
      </c>
      <c r="Z47" s="691"/>
    </row>
    <row r="48" spans="1:26" ht="39.6" x14ac:dyDescent="0.25">
      <c r="A48" s="595" t="s">
        <v>221</v>
      </c>
      <c r="B48" s="595" t="s">
        <v>598</v>
      </c>
      <c r="C48" s="441"/>
      <c r="D48" s="1503" t="s">
        <v>283</v>
      </c>
      <c r="E48" s="605"/>
      <c r="F48" s="282"/>
      <c r="G48" s="580">
        <f t="shared" ref="G48:G49" si="23">H48+J48+O48+P48</f>
        <v>108</v>
      </c>
      <c r="H48" s="579">
        <f t="shared" si="15"/>
        <v>10</v>
      </c>
      <c r="I48" s="595">
        <v>56</v>
      </c>
      <c r="J48" s="579">
        <f t="shared" ref="J48:J49" si="24">Q48+S48+U48+W48</f>
        <v>98</v>
      </c>
      <c r="K48" s="594">
        <v>42</v>
      </c>
      <c r="L48" s="594">
        <v>56</v>
      </c>
      <c r="M48" s="579"/>
      <c r="N48" s="595"/>
      <c r="O48" s="595"/>
      <c r="P48" s="579"/>
      <c r="Q48" s="282">
        <v>34</v>
      </c>
      <c r="R48" s="599">
        <v>4</v>
      </c>
      <c r="S48" s="476">
        <v>64</v>
      </c>
      <c r="T48" s="476">
        <v>6</v>
      </c>
      <c r="U48" s="605"/>
      <c r="V48" s="605"/>
      <c r="W48" s="282"/>
      <c r="X48" s="687"/>
      <c r="Y48" s="692">
        <f t="shared" si="2"/>
        <v>98</v>
      </c>
      <c r="Z48" s="479" t="s">
        <v>1093</v>
      </c>
    </row>
    <row r="49" spans="1:27" ht="26.4" x14ac:dyDescent="0.25">
      <c r="A49" s="595" t="s">
        <v>223</v>
      </c>
      <c r="B49" s="595" t="s">
        <v>599</v>
      </c>
      <c r="C49" s="441"/>
      <c r="D49" s="1504"/>
      <c r="E49" s="605"/>
      <c r="F49" s="282"/>
      <c r="G49" s="580">
        <f t="shared" si="23"/>
        <v>76</v>
      </c>
      <c r="H49" s="579">
        <f t="shared" si="15"/>
        <v>10</v>
      </c>
      <c r="I49" s="595">
        <v>66</v>
      </c>
      <c r="J49" s="579">
        <f t="shared" si="24"/>
        <v>66</v>
      </c>
      <c r="K49" s="595">
        <v>0</v>
      </c>
      <c r="L49" s="595">
        <v>66</v>
      </c>
      <c r="M49" s="579"/>
      <c r="N49" s="595"/>
      <c r="O49" s="595"/>
      <c r="P49" s="579"/>
      <c r="Q49" s="282">
        <v>34</v>
      </c>
      <c r="R49" s="599">
        <v>4</v>
      </c>
      <c r="S49" s="476">
        <v>32</v>
      </c>
      <c r="T49" s="476">
        <v>6</v>
      </c>
      <c r="U49" s="605"/>
      <c r="V49" s="605"/>
      <c r="W49" s="282"/>
      <c r="X49" s="687"/>
      <c r="Y49" s="692">
        <f t="shared" si="2"/>
        <v>66</v>
      </c>
      <c r="Z49" s="691" t="s">
        <v>1161</v>
      </c>
    </row>
    <row r="50" spans="1:27" x14ac:dyDescent="0.25">
      <c r="A50" s="595" t="s">
        <v>225</v>
      </c>
      <c r="B50" s="595" t="s">
        <v>43</v>
      </c>
      <c r="C50" s="441"/>
      <c r="D50" s="476" t="s">
        <v>29</v>
      </c>
      <c r="E50" s="605"/>
      <c r="F50" s="282"/>
      <c r="G50" s="580">
        <v>72</v>
      </c>
      <c r="H50" s="579"/>
      <c r="I50" s="474"/>
      <c r="J50" s="474"/>
      <c r="K50" s="595"/>
      <c r="L50" s="595"/>
      <c r="M50" s="579"/>
      <c r="N50" s="595">
        <v>72</v>
      </c>
      <c r="O50" s="595"/>
      <c r="P50" s="579"/>
      <c r="Q50" s="599"/>
      <c r="R50" s="599"/>
      <c r="S50" s="486">
        <v>72</v>
      </c>
      <c r="T50" s="476"/>
      <c r="U50" s="605"/>
      <c r="V50" s="605"/>
      <c r="W50" s="600"/>
      <c r="X50" s="687"/>
      <c r="Y50" s="692">
        <f t="shared" si="2"/>
        <v>72</v>
      </c>
      <c r="Z50" s="691" t="s">
        <v>1172</v>
      </c>
    </row>
    <row r="51" spans="1:27" x14ac:dyDescent="0.25">
      <c r="A51" s="594" t="s">
        <v>540</v>
      </c>
      <c r="B51" s="594" t="s">
        <v>73</v>
      </c>
      <c r="C51" s="449"/>
      <c r="D51" s="476" t="s">
        <v>29</v>
      </c>
      <c r="E51" s="605"/>
      <c r="F51" s="282"/>
      <c r="G51" s="580">
        <v>108</v>
      </c>
      <c r="H51" s="579"/>
      <c r="I51" s="474"/>
      <c r="J51" s="474"/>
      <c r="K51" s="595"/>
      <c r="L51" s="595"/>
      <c r="M51" s="579"/>
      <c r="N51" s="595">
        <v>108</v>
      </c>
      <c r="O51" s="595"/>
      <c r="P51" s="579"/>
      <c r="Q51" s="599"/>
      <c r="R51" s="599"/>
      <c r="S51" s="486">
        <v>108</v>
      </c>
      <c r="T51" s="476"/>
      <c r="U51" s="605"/>
      <c r="V51" s="605"/>
      <c r="W51" s="600"/>
      <c r="X51" s="687"/>
      <c r="Y51" s="692">
        <f t="shared" si="2"/>
        <v>108</v>
      </c>
      <c r="Z51" s="691" t="s">
        <v>1093</v>
      </c>
    </row>
    <row r="52" spans="1:27" x14ac:dyDescent="0.25">
      <c r="A52" s="595" t="s">
        <v>226</v>
      </c>
      <c r="B52" s="595" t="s">
        <v>216</v>
      </c>
      <c r="C52" s="441"/>
      <c r="D52" s="476" t="s">
        <v>40</v>
      </c>
      <c r="E52" s="605"/>
      <c r="F52" s="282"/>
      <c r="G52" s="580">
        <f>O52+P52</f>
        <v>8</v>
      </c>
      <c r="H52" s="579"/>
      <c r="I52" s="595"/>
      <c r="J52" s="579"/>
      <c r="K52" s="595"/>
      <c r="L52" s="595"/>
      <c r="M52" s="579"/>
      <c r="N52" s="595"/>
      <c r="O52" s="595">
        <v>2</v>
      </c>
      <c r="P52" s="579">
        <v>6</v>
      </c>
      <c r="Q52" s="599"/>
      <c r="R52" s="599"/>
      <c r="S52" s="476"/>
      <c r="T52" s="476"/>
      <c r="U52" s="605"/>
      <c r="V52" s="605"/>
      <c r="W52" s="282"/>
      <c r="X52" s="687"/>
      <c r="Y52" s="692">
        <f>Q52+S52</f>
        <v>0</v>
      </c>
      <c r="Z52" s="691" t="s">
        <v>1172</v>
      </c>
    </row>
    <row r="53" spans="1:27" x14ac:dyDescent="0.25">
      <c r="A53" s="595" t="s">
        <v>259</v>
      </c>
      <c r="B53" s="595" t="s">
        <v>600</v>
      </c>
      <c r="C53" s="441"/>
      <c r="D53" s="476"/>
      <c r="E53" s="605"/>
      <c r="F53" s="282"/>
      <c r="G53" s="580">
        <f>W53</f>
        <v>216</v>
      </c>
      <c r="H53" s="579"/>
      <c r="I53" s="595"/>
      <c r="J53" s="579"/>
      <c r="K53" s="595"/>
      <c r="L53" s="595"/>
      <c r="M53" s="579"/>
      <c r="N53" s="595"/>
      <c r="O53" s="595"/>
      <c r="P53" s="579"/>
      <c r="Q53" s="599"/>
      <c r="R53" s="599"/>
      <c r="S53" s="476"/>
      <c r="T53" s="476"/>
      <c r="U53" s="605"/>
      <c r="V53" s="605"/>
      <c r="W53" s="282">
        <v>216</v>
      </c>
      <c r="X53" s="687"/>
      <c r="Y53" s="692">
        <f t="shared" si="2"/>
        <v>0</v>
      </c>
      <c r="Z53" s="691"/>
    </row>
    <row r="54" spans="1:27" x14ac:dyDescent="0.25">
      <c r="A54" s="350"/>
      <c r="B54" s="614" t="s">
        <v>601</v>
      </c>
      <c r="C54" s="350"/>
      <c r="D54" s="350"/>
      <c r="E54" s="350"/>
      <c r="F54" s="350"/>
      <c r="G54" s="580"/>
      <c r="H54" s="350"/>
      <c r="I54" s="350"/>
      <c r="J54" s="350"/>
      <c r="K54" s="350"/>
      <c r="L54" s="350"/>
      <c r="M54" s="350"/>
      <c r="N54" s="350"/>
      <c r="O54" s="350"/>
      <c r="P54" s="350"/>
      <c r="Q54" s="350">
        <f t="shared" ref="Q54:X54" si="25">Q9+Q18+Q31</f>
        <v>544</v>
      </c>
      <c r="R54" s="350">
        <f t="shared" si="25"/>
        <v>68</v>
      </c>
      <c r="S54" s="350">
        <f t="shared" si="25"/>
        <v>512</v>
      </c>
      <c r="T54" s="350">
        <f t="shared" si="25"/>
        <v>64</v>
      </c>
      <c r="U54" s="350">
        <f t="shared" si="25"/>
        <v>512</v>
      </c>
      <c r="V54" s="350">
        <f t="shared" si="25"/>
        <v>64</v>
      </c>
      <c r="W54" s="350">
        <f t="shared" si="25"/>
        <v>384</v>
      </c>
      <c r="X54" s="611">
        <f t="shared" si="25"/>
        <v>48</v>
      </c>
      <c r="Y54" s="692">
        <f t="shared" si="2"/>
        <v>1056</v>
      </c>
      <c r="Z54" s="691"/>
    </row>
    <row r="55" spans="1:27" x14ac:dyDescent="0.25">
      <c r="A55" s="350"/>
      <c r="B55" s="585" t="s">
        <v>701</v>
      </c>
      <c r="C55" s="350"/>
      <c r="D55" s="350"/>
      <c r="E55" s="350"/>
      <c r="F55" s="350"/>
      <c r="G55" s="683">
        <f>G31+G18+G9+G53</f>
        <v>2952</v>
      </c>
      <c r="H55" s="683">
        <f t="shared" ref="H55:X55" si="26">H31+H18+H9</f>
        <v>264</v>
      </c>
      <c r="I55" s="683">
        <f t="shared" si="26"/>
        <v>1070</v>
      </c>
      <c r="J55" s="683">
        <f t="shared" si="26"/>
        <v>1896</v>
      </c>
      <c r="K55" s="683">
        <f t="shared" si="26"/>
        <v>770</v>
      </c>
      <c r="L55" s="683">
        <f t="shared" si="26"/>
        <v>1068</v>
      </c>
      <c r="M55" s="683">
        <f t="shared" si="26"/>
        <v>20</v>
      </c>
      <c r="N55" s="683">
        <f t="shared" si="26"/>
        <v>432</v>
      </c>
      <c r="O55" s="683">
        <f t="shared" si="26"/>
        <v>6</v>
      </c>
      <c r="P55" s="683">
        <f t="shared" si="26"/>
        <v>72</v>
      </c>
      <c r="Q55" s="683">
        <f t="shared" si="26"/>
        <v>544</v>
      </c>
      <c r="R55" s="683">
        <f t="shared" si="26"/>
        <v>68</v>
      </c>
      <c r="S55" s="683">
        <f t="shared" si="26"/>
        <v>512</v>
      </c>
      <c r="T55" s="683">
        <f t="shared" si="26"/>
        <v>64</v>
      </c>
      <c r="U55" s="683">
        <f t="shared" si="26"/>
        <v>512</v>
      </c>
      <c r="V55" s="683">
        <f t="shared" si="26"/>
        <v>64</v>
      </c>
      <c r="W55" s="683">
        <f t="shared" si="26"/>
        <v>384</v>
      </c>
      <c r="X55" s="689">
        <f t="shared" si="26"/>
        <v>48</v>
      </c>
      <c r="Y55" s="692">
        <f t="shared" si="2"/>
        <v>1056</v>
      </c>
      <c r="Z55" s="691"/>
    </row>
    <row r="57" spans="1:27" s="590" customFormat="1" ht="16.5" customHeight="1" x14ac:dyDescent="0.3">
      <c r="A57" s="1406" t="s">
        <v>702</v>
      </c>
      <c r="B57" s="1406"/>
      <c r="C57" s="1406"/>
      <c r="D57" s="1406"/>
      <c r="E57" s="1406"/>
      <c r="F57" s="1406"/>
      <c r="G57" s="1386" t="s">
        <v>660</v>
      </c>
      <c r="H57" s="1386"/>
      <c r="I57" s="1386"/>
      <c r="J57" s="1386"/>
      <c r="K57" s="1386"/>
      <c r="L57" s="1386"/>
      <c r="M57" s="1386"/>
      <c r="N57" s="1386"/>
      <c r="O57" s="1386"/>
      <c r="P57" s="1386"/>
      <c r="Q57" s="579">
        <v>15</v>
      </c>
      <c r="R57" s="579"/>
      <c r="S57" s="579">
        <v>11</v>
      </c>
      <c r="T57" s="579"/>
      <c r="U57" s="579">
        <v>13</v>
      </c>
      <c r="V57" s="579"/>
      <c r="W57" s="579">
        <v>10</v>
      </c>
      <c r="X57" s="690"/>
      <c r="Y57" s="696"/>
      <c r="Z57" s="591"/>
    </row>
    <row r="58" spans="1:27" s="590" customFormat="1" ht="18" customHeight="1" x14ac:dyDescent="0.3">
      <c r="A58" s="1406"/>
      <c r="B58" s="1406"/>
      <c r="C58" s="1406"/>
      <c r="D58" s="1406"/>
      <c r="E58" s="1406"/>
      <c r="F58" s="1406"/>
      <c r="G58" s="1339" t="s">
        <v>661</v>
      </c>
      <c r="H58" s="1339"/>
      <c r="I58" s="1339"/>
      <c r="J58" s="1339"/>
      <c r="K58" s="1339"/>
      <c r="L58" s="1339"/>
      <c r="M58" s="1339"/>
      <c r="N58" s="1339"/>
      <c r="O58" s="1339"/>
      <c r="P58" s="1339"/>
      <c r="Q58" s="579">
        <v>0</v>
      </c>
      <c r="R58" s="579"/>
      <c r="S58" s="579">
        <v>144</v>
      </c>
      <c r="T58" s="579"/>
      <c r="U58" s="579">
        <v>0</v>
      </c>
      <c r="V58" s="579"/>
      <c r="W58" s="579">
        <v>72</v>
      </c>
      <c r="X58" s="690"/>
      <c r="Y58" s="696"/>
      <c r="Z58" s="591"/>
    </row>
    <row r="59" spans="1:27" s="590" customFormat="1" ht="16.5" customHeight="1" x14ac:dyDescent="0.3">
      <c r="A59" s="1406"/>
      <c r="B59" s="1406"/>
      <c r="C59" s="1406"/>
      <c r="D59" s="1406"/>
      <c r="E59" s="1406"/>
      <c r="F59" s="1406"/>
      <c r="G59" s="1339" t="s">
        <v>703</v>
      </c>
      <c r="H59" s="1339"/>
      <c r="I59" s="1339"/>
      <c r="J59" s="1339"/>
      <c r="K59" s="1339"/>
      <c r="L59" s="1339"/>
      <c r="M59" s="1339"/>
      <c r="N59" s="1339"/>
      <c r="O59" s="1339"/>
      <c r="P59" s="1339"/>
      <c r="Q59" s="579">
        <v>0</v>
      </c>
      <c r="R59" s="579"/>
      <c r="S59" s="579">
        <v>108</v>
      </c>
      <c r="T59" s="579"/>
      <c r="U59" s="579">
        <v>0</v>
      </c>
      <c r="V59" s="579"/>
      <c r="W59" s="586">
        <v>108</v>
      </c>
      <c r="X59" s="690"/>
      <c r="Y59" s="696"/>
      <c r="Z59" s="591"/>
      <c r="AA59" s="558"/>
    </row>
    <row r="60" spans="1:27" s="590" customFormat="1" ht="17.25" customHeight="1" x14ac:dyDescent="0.3">
      <c r="A60" s="1406"/>
      <c r="B60" s="1406"/>
      <c r="C60" s="1406"/>
      <c r="D60" s="1406"/>
      <c r="E60" s="1406"/>
      <c r="F60" s="1406"/>
      <c r="G60" s="1339" t="s">
        <v>664</v>
      </c>
      <c r="H60" s="1339"/>
      <c r="I60" s="1339"/>
      <c r="J60" s="1339"/>
      <c r="K60" s="1339"/>
      <c r="L60" s="1339"/>
      <c r="M60" s="1339"/>
      <c r="N60" s="1339"/>
      <c r="O60" s="1339"/>
      <c r="P60" s="1339"/>
      <c r="Q60" s="579">
        <v>0</v>
      </c>
      <c r="R60" s="579"/>
      <c r="S60" s="579">
        <v>5</v>
      </c>
      <c r="T60" s="579"/>
      <c r="U60" s="579">
        <v>3</v>
      </c>
      <c r="V60" s="579"/>
      <c r="W60" s="579">
        <v>4</v>
      </c>
      <c r="X60" s="690"/>
      <c r="Y60" s="696"/>
      <c r="Z60" s="591"/>
    </row>
    <row r="61" spans="1:27" s="590" customFormat="1" ht="15" customHeight="1" x14ac:dyDescent="0.3">
      <c r="A61" s="1406"/>
      <c r="B61" s="1406"/>
      <c r="C61" s="1406"/>
      <c r="D61" s="1406"/>
      <c r="E61" s="1406"/>
      <c r="F61" s="1406"/>
      <c r="G61" s="1339" t="s">
        <v>665</v>
      </c>
      <c r="H61" s="1339"/>
      <c r="I61" s="1339"/>
      <c r="J61" s="1339"/>
      <c r="K61" s="1339"/>
      <c r="L61" s="1339"/>
      <c r="M61" s="1339"/>
      <c r="N61" s="1339"/>
      <c r="O61" s="1339"/>
      <c r="P61" s="1339"/>
      <c r="Q61" s="579">
        <v>2</v>
      </c>
      <c r="R61" s="579"/>
      <c r="S61" s="579">
        <v>8</v>
      </c>
      <c r="T61" s="579"/>
      <c r="U61" s="579">
        <v>2</v>
      </c>
      <c r="V61" s="579"/>
      <c r="W61" s="579">
        <v>8</v>
      </c>
      <c r="X61" s="690"/>
      <c r="Y61" s="696"/>
      <c r="Z61" s="591"/>
    </row>
    <row r="62" spans="1:27" s="590" customFormat="1" ht="29.25" customHeight="1" x14ac:dyDescent="0.3">
      <c r="B62" s="1496" t="s">
        <v>666</v>
      </c>
      <c r="C62" s="1496"/>
      <c r="D62" s="1496"/>
      <c r="E62" s="1496"/>
      <c r="F62" s="1496"/>
      <c r="G62" s="1496"/>
      <c r="H62" s="1496"/>
      <c r="I62" s="1496"/>
      <c r="J62" s="1496"/>
      <c r="K62" s="1496"/>
      <c r="L62" s="1496"/>
      <c r="M62" s="1496"/>
      <c r="N62" s="1496"/>
      <c r="O62" s="1496"/>
      <c r="P62" s="1496"/>
      <c r="Q62" s="1496"/>
      <c r="R62" s="1496"/>
      <c r="S62" s="1496"/>
      <c r="T62" s="1496"/>
      <c r="U62" s="1496"/>
      <c r="V62" s="1496"/>
      <c r="W62" s="1496"/>
      <c r="X62" s="1496"/>
      <c r="Y62" s="696"/>
      <c r="Z62" s="591"/>
    </row>
    <row r="63" spans="1:27" s="590" customFormat="1" ht="18.75" customHeight="1" x14ac:dyDescent="0.3">
      <c r="B63" s="1493" t="s">
        <v>667</v>
      </c>
      <c r="C63" s="1493"/>
      <c r="D63" s="1493"/>
      <c r="E63" s="1493"/>
      <c r="F63" s="1493"/>
      <c r="G63" s="1493"/>
      <c r="H63" s="1493"/>
      <c r="I63" s="1493"/>
      <c r="J63" s="1493"/>
      <c r="K63" s="1493"/>
      <c r="L63" s="1493"/>
      <c r="M63" s="1493"/>
      <c r="N63" s="1493"/>
      <c r="O63" s="1493"/>
      <c r="P63" s="1493"/>
      <c r="Q63" s="1493"/>
      <c r="R63" s="1493"/>
      <c r="S63" s="1493"/>
      <c r="T63" s="1493"/>
      <c r="U63" s="1493"/>
      <c r="V63" s="1493"/>
      <c r="W63" s="1493"/>
      <c r="X63" s="1493"/>
      <c r="Y63" s="696"/>
      <c r="Z63" s="591"/>
    </row>
  </sheetData>
  <mergeCells count="56">
    <mergeCell ref="B62:X62"/>
    <mergeCell ref="B63:X63"/>
    <mergeCell ref="C47:F47"/>
    <mergeCell ref="D48:D49"/>
    <mergeCell ref="A57:F61"/>
    <mergeCell ref="G57:P57"/>
    <mergeCell ref="G58:P58"/>
    <mergeCell ref="G59:P59"/>
    <mergeCell ref="G60:P60"/>
    <mergeCell ref="G61:P61"/>
    <mergeCell ref="C39:F39"/>
    <mergeCell ref="M5:M7"/>
    <mergeCell ref="Q5:R5"/>
    <mergeCell ref="S5:T5"/>
    <mergeCell ref="U5:V5"/>
    <mergeCell ref="C9:F9"/>
    <mergeCell ref="C18:F18"/>
    <mergeCell ref="C31:F31"/>
    <mergeCell ref="C32:F32"/>
    <mergeCell ref="C33:C35"/>
    <mergeCell ref="U4:V4"/>
    <mergeCell ref="W4:X4"/>
    <mergeCell ref="K5:K7"/>
    <mergeCell ref="L5:L7"/>
    <mergeCell ref="W5:X5"/>
    <mergeCell ref="Q6:R6"/>
    <mergeCell ref="S6:T6"/>
    <mergeCell ref="U6:V6"/>
    <mergeCell ref="W6:X6"/>
    <mergeCell ref="Y1:Y8"/>
    <mergeCell ref="Z1:Z8"/>
    <mergeCell ref="G2:G7"/>
    <mergeCell ref="H2:H7"/>
    <mergeCell ref="I2:I7"/>
    <mergeCell ref="J2:N2"/>
    <mergeCell ref="O2:O7"/>
    <mergeCell ref="P2:P7"/>
    <mergeCell ref="Q2:T2"/>
    <mergeCell ref="U2:X2"/>
    <mergeCell ref="U1:X1"/>
    <mergeCell ref="U3:V3"/>
    <mergeCell ref="W3:X3"/>
    <mergeCell ref="J4:J7"/>
    <mergeCell ref="K4:M4"/>
    <mergeCell ref="Q4:R4"/>
    <mergeCell ref="A1:A7"/>
    <mergeCell ref="B1:B7"/>
    <mergeCell ref="C1:F5"/>
    <mergeCell ref="G1:P1"/>
    <mergeCell ref="Q1:T1"/>
    <mergeCell ref="J3:M3"/>
    <mergeCell ref="N3:N7"/>
    <mergeCell ref="Q3:R3"/>
    <mergeCell ref="S3:T3"/>
    <mergeCell ref="S4:T4"/>
    <mergeCell ref="C6:F6"/>
  </mergeCells>
  <conditionalFormatting sqref="Q1:R1 J2:J3 A7:C7 H2:H7 N3 J4:K4 J5:M7 G1 C1 A1:B6 C6">
    <cfRule type="cellIs" dxfId="2289" priority="7" operator="equal">
      <formula>0</formula>
    </cfRule>
  </conditionalFormatting>
  <conditionalFormatting sqref="Q2:Q6 S3:S6">
    <cfRule type="cellIs" dxfId="2288" priority="5" operator="equal">
      <formula>0</formula>
    </cfRule>
  </conditionalFormatting>
  <conditionalFormatting sqref="Q7:T7">
    <cfRule type="cellIs" dxfId="2287" priority="6" operator="equal">
      <formula>0</formula>
    </cfRule>
  </conditionalFormatting>
  <conditionalFormatting sqref="U1:V1">
    <cfRule type="cellIs" dxfId="2286" priority="4" operator="equal">
      <formula>0</formula>
    </cfRule>
  </conditionalFormatting>
  <conditionalFormatting sqref="U2:U6 W3:W6">
    <cfRule type="cellIs" dxfId="2285" priority="2" operator="equal">
      <formula>0</formula>
    </cfRule>
  </conditionalFormatting>
  <conditionalFormatting sqref="U7:X7">
    <cfRule type="cellIs" dxfId="2284" priority="3" operator="equal">
      <formula>0</formula>
    </cfRule>
  </conditionalFormatting>
  <conditionalFormatting sqref="B63">
    <cfRule type="cellIs" dxfId="2283" priority="1" operator="equal">
      <formula>0</formula>
    </cfRule>
  </conditionalFormatting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G89"/>
  <sheetViews>
    <sheetView topLeftCell="A7" workbookViewId="0">
      <selection activeCell="Y44" sqref="Y44"/>
    </sheetView>
  </sheetViews>
  <sheetFormatPr defaultColWidth="9.109375" defaultRowHeight="13.8" x14ac:dyDescent="0.3"/>
  <cols>
    <col min="1" max="1" width="6.6640625" style="396" customWidth="1"/>
    <col min="2" max="2" width="24.109375" style="396" customWidth="1"/>
    <col min="3" max="3" width="3.44140625" style="389" hidden="1" customWidth="1"/>
    <col min="4" max="4" width="3.6640625" style="389" hidden="1" customWidth="1"/>
    <col min="5" max="5" width="5.88671875" style="396" customWidth="1"/>
    <col min="6" max="6" width="5" style="396" customWidth="1"/>
    <col min="7" max="8" width="5.33203125" style="396" hidden="1" customWidth="1"/>
    <col min="9" max="9" width="6" style="396" customWidth="1"/>
    <col min="10" max="10" width="5.33203125" style="396" customWidth="1"/>
    <col min="11" max="11" width="5" style="396" customWidth="1"/>
    <col min="12" max="12" width="5.109375" style="396" customWidth="1"/>
    <col min="13" max="13" width="4" style="396" customWidth="1"/>
    <col min="14" max="15" width="5" style="396" customWidth="1"/>
    <col min="16" max="16" width="4.88671875" style="396" customWidth="1"/>
    <col min="17" max="17" width="5.88671875" style="396" customWidth="1"/>
    <col min="18" max="18" width="4.109375" style="396" customWidth="1"/>
    <col min="19" max="19" width="9.109375" style="396" hidden="1" customWidth="1"/>
    <col min="20" max="20" width="0" style="396" hidden="1" customWidth="1"/>
    <col min="21" max="21" width="12.88671875" style="396" hidden="1" customWidth="1"/>
    <col min="22" max="22" width="9.109375" style="396" hidden="1" customWidth="1"/>
    <col min="23" max="23" width="11.33203125" style="396" customWidth="1"/>
    <col min="24" max="25" width="9.109375" style="396" customWidth="1"/>
    <col min="26" max="26" width="9.109375" style="396"/>
    <col min="27" max="31" width="0" style="396" hidden="1" customWidth="1"/>
    <col min="32" max="32" width="9.109375" style="396"/>
    <col min="33" max="33" width="22.33203125" style="396" customWidth="1"/>
    <col min="34" max="16384" width="9.109375" style="396"/>
  </cols>
  <sheetData>
    <row r="1" spans="1:33" ht="30.75" customHeight="1" x14ac:dyDescent="0.3">
      <c r="A1" s="1457" t="s">
        <v>45</v>
      </c>
      <c r="B1" s="1457" t="s">
        <v>173</v>
      </c>
      <c r="C1" s="1458" t="s">
        <v>174</v>
      </c>
      <c r="D1" s="1459"/>
      <c r="E1" s="1459"/>
      <c r="F1" s="1459"/>
      <c r="G1" s="1459"/>
      <c r="H1" s="1459"/>
      <c r="I1" s="1366" t="s">
        <v>175</v>
      </c>
      <c r="J1" s="1393"/>
      <c r="K1" s="1393"/>
      <c r="L1" s="1393"/>
      <c r="M1" s="1393"/>
      <c r="N1" s="1393"/>
      <c r="O1" s="1393"/>
      <c r="P1" s="1393"/>
      <c r="Q1" s="1393"/>
      <c r="R1" s="1393"/>
      <c r="S1" s="1366" t="s">
        <v>176</v>
      </c>
      <c r="T1" s="1366"/>
      <c r="U1" s="1366"/>
      <c r="V1" s="1366"/>
      <c r="W1" s="1366"/>
      <c r="X1" s="1366"/>
      <c r="Y1" s="1366"/>
      <c r="Z1" s="1366"/>
      <c r="AA1" s="1366"/>
      <c r="AB1" s="1366"/>
      <c r="AC1" s="1366"/>
      <c r="AD1" s="1366"/>
      <c r="AE1" s="549"/>
      <c r="AF1" s="1512" t="s">
        <v>676</v>
      </c>
      <c r="AG1" s="1345" t="s">
        <v>55</v>
      </c>
    </row>
    <row r="2" spans="1:33" ht="27" customHeight="1" x14ac:dyDescent="0.3">
      <c r="A2" s="1443"/>
      <c r="B2" s="1443"/>
      <c r="C2" s="1461"/>
      <c r="D2" s="1462"/>
      <c r="E2" s="1462"/>
      <c r="F2" s="1462"/>
      <c r="G2" s="1462"/>
      <c r="H2" s="1463"/>
      <c r="I2" s="1517" t="s">
        <v>98</v>
      </c>
      <c r="J2" s="1518" t="s">
        <v>177</v>
      </c>
      <c r="K2" s="1447" t="s">
        <v>178</v>
      </c>
      <c r="L2" s="1519" t="s">
        <v>179</v>
      </c>
      <c r="M2" s="1520"/>
      <c r="N2" s="1520"/>
      <c r="O2" s="1520"/>
      <c r="P2" s="1520"/>
      <c r="Q2" s="1520"/>
      <c r="R2" s="1521" t="s">
        <v>180</v>
      </c>
      <c r="S2" s="1522" t="s">
        <v>181</v>
      </c>
      <c r="T2" s="1523"/>
      <c r="U2" s="1523"/>
      <c r="V2" s="1524"/>
      <c r="W2" s="1525" t="s">
        <v>509</v>
      </c>
      <c r="X2" s="1526"/>
      <c r="Y2" s="1526"/>
      <c r="Z2" s="1526"/>
      <c r="AA2" s="1525" t="s">
        <v>276</v>
      </c>
      <c r="AB2" s="1526"/>
      <c r="AC2" s="1526"/>
      <c r="AD2" s="1526"/>
      <c r="AE2" s="549"/>
      <c r="AF2" s="1512"/>
      <c r="AG2" s="1345"/>
    </row>
    <row r="3" spans="1:33" ht="40.5" customHeight="1" x14ac:dyDescent="0.3">
      <c r="A3" s="1443"/>
      <c r="B3" s="1443"/>
      <c r="C3" s="1461"/>
      <c r="D3" s="1462"/>
      <c r="E3" s="1462"/>
      <c r="F3" s="1462"/>
      <c r="G3" s="1462"/>
      <c r="H3" s="1463"/>
      <c r="I3" s="1443"/>
      <c r="J3" s="1443"/>
      <c r="K3" s="1447"/>
      <c r="L3" s="1448" t="s">
        <v>182</v>
      </c>
      <c r="M3" s="1449"/>
      <c r="N3" s="1449"/>
      <c r="O3" s="1450"/>
      <c r="P3" s="1445" t="s">
        <v>183</v>
      </c>
      <c r="Q3" s="1451" t="s">
        <v>370</v>
      </c>
      <c r="R3" s="1452"/>
      <c r="S3" s="1366" t="s">
        <v>184</v>
      </c>
      <c r="T3" s="1366"/>
      <c r="U3" s="1366" t="s">
        <v>185</v>
      </c>
      <c r="V3" s="1366"/>
      <c r="W3" s="1366" t="s">
        <v>164</v>
      </c>
      <c r="X3" s="1393"/>
      <c r="Y3" s="1366" t="s">
        <v>165</v>
      </c>
      <c r="Z3" s="1393"/>
      <c r="AA3" s="1366" t="s">
        <v>277</v>
      </c>
      <c r="AB3" s="1393"/>
      <c r="AC3" s="1366" t="s">
        <v>278</v>
      </c>
      <c r="AD3" s="1393"/>
      <c r="AE3" s="549"/>
      <c r="AF3" s="1512"/>
      <c r="AG3" s="1345"/>
    </row>
    <row r="4" spans="1:33" ht="15" customHeight="1" x14ac:dyDescent="0.3">
      <c r="A4" s="1443"/>
      <c r="B4" s="1443"/>
      <c r="C4" s="1461"/>
      <c r="D4" s="1462"/>
      <c r="E4" s="1462"/>
      <c r="F4" s="1462"/>
      <c r="G4" s="1462"/>
      <c r="H4" s="1463"/>
      <c r="I4" s="1443"/>
      <c r="J4" s="1443"/>
      <c r="K4" s="1447"/>
      <c r="L4" s="1445" t="s">
        <v>186</v>
      </c>
      <c r="M4" s="1448" t="s">
        <v>187</v>
      </c>
      <c r="N4" s="1449"/>
      <c r="O4" s="1450"/>
      <c r="P4" s="1443"/>
      <c r="Q4" s="1452"/>
      <c r="R4" s="1452"/>
      <c r="S4" s="1372" t="s">
        <v>672</v>
      </c>
      <c r="T4" s="1372"/>
      <c r="U4" s="1372" t="s">
        <v>673</v>
      </c>
      <c r="V4" s="1372"/>
      <c r="W4" s="1372" t="s">
        <v>558</v>
      </c>
      <c r="X4" s="1372"/>
      <c r="Y4" s="1372" t="s">
        <v>559</v>
      </c>
      <c r="Z4" s="1372"/>
      <c r="AA4" s="1372" t="s">
        <v>510</v>
      </c>
      <c r="AB4" s="1393"/>
      <c r="AC4" s="1372" t="s">
        <v>657</v>
      </c>
      <c r="AD4" s="1393"/>
      <c r="AE4" s="549"/>
      <c r="AF4" s="1512"/>
      <c r="AG4" s="1345"/>
    </row>
    <row r="5" spans="1:33" ht="15" customHeight="1" x14ac:dyDescent="0.3">
      <c r="A5" s="1443"/>
      <c r="B5" s="1443"/>
      <c r="C5" s="1461"/>
      <c r="D5" s="1462"/>
      <c r="E5" s="1462"/>
      <c r="F5" s="1462"/>
      <c r="G5" s="1462"/>
      <c r="H5" s="1463"/>
      <c r="I5" s="1443"/>
      <c r="J5" s="1443"/>
      <c r="K5" s="1447"/>
      <c r="L5" s="1443"/>
      <c r="M5" s="1445" t="s">
        <v>188</v>
      </c>
      <c r="N5" s="1445" t="s">
        <v>189</v>
      </c>
      <c r="O5" s="1445" t="s">
        <v>190</v>
      </c>
      <c r="P5" s="1443"/>
      <c r="Q5" s="1452"/>
      <c r="R5" s="1452"/>
      <c r="S5" s="1372" t="s">
        <v>674</v>
      </c>
      <c r="T5" s="1372"/>
      <c r="U5" s="1372" t="s">
        <v>675</v>
      </c>
      <c r="V5" s="1372"/>
      <c r="W5" s="1372" t="s">
        <v>469</v>
      </c>
      <c r="X5" s="1372"/>
      <c r="Y5" s="1372" t="s">
        <v>470</v>
      </c>
      <c r="Z5" s="1372"/>
      <c r="AA5" s="1372" t="s">
        <v>511</v>
      </c>
      <c r="AB5" s="1372"/>
      <c r="AC5" s="1372" t="s">
        <v>512</v>
      </c>
      <c r="AD5" s="1393"/>
      <c r="AE5" s="549"/>
      <c r="AF5" s="1512"/>
      <c r="AG5" s="1345"/>
    </row>
    <row r="6" spans="1:33" ht="24.75" customHeight="1" x14ac:dyDescent="0.3">
      <c r="A6" s="1443"/>
      <c r="B6" s="1443"/>
      <c r="C6" s="1439" t="s">
        <v>149</v>
      </c>
      <c r="D6" s="1440"/>
      <c r="E6" s="1440"/>
      <c r="F6" s="1440"/>
      <c r="G6" s="1440"/>
      <c r="H6" s="1441"/>
      <c r="I6" s="1443"/>
      <c r="J6" s="1443"/>
      <c r="K6" s="1447"/>
      <c r="L6" s="1443"/>
      <c r="M6" s="1443"/>
      <c r="N6" s="1443"/>
      <c r="O6" s="1443"/>
      <c r="P6" s="1443"/>
      <c r="Q6" s="1452"/>
      <c r="R6" s="1452"/>
      <c r="S6" s="1370" t="s">
        <v>192</v>
      </c>
      <c r="T6" s="1370"/>
      <c r="U6" s="1370" t="s">
        <v>192</v>
      </c>
      <c r="V6" s="1370"/>
      <c r="W6" s="1370" t="s">
        <v>192</v>
      </c>
      <c r="X6" s="1370"/>
      <c r="Y6" s="1370" t="s">
        <v>192</v>
      </c>
      <c r="Z6" s="1370"/>
      <c r="AA6" s="1370" t="s">
        <v>192</v>
      </c>
      <c r="AB6" s="1393"/>
      <c r="AC6" s="1370" t="s">
        <v>373</v>
      </c>
      <c r="AD6" s="1393"/>
      <c r="AE6" s="549"/>
      <c r="AF6" s="1512"/>
      <c r="AG6" s="1345"/>
    </row>
    <row r="7" spans="1:33" ht="27.75" customHeight="1" x14ac:dyDescent="0.3">
      <c r="A7" s="1443"/>
      <c r="B7" s="1452"/>
      <c r="C7" s="559">
        <v>1</v>
      </c>
      <c r="D7" s="559">
        <v>2</v>
      </c>
      <c r="E7" s="544">
        <v>3</v>
      </c>
      <c r="F7" s="453">
        <v>4</v>
      </c>
      <c r="G7" s="369">
        <v>5</v>
      </c>
      <c r="H7" s="370">
        <v>6</v>
      </c>
      <c r="I7" s="1444"/>
      <c r="J7" s="1443"/>
      <c r="K7" s="1447"/>
      <c r="L7" s="1443"/>
      <c r="M7" s="1443"/>
      <c r="N7" s="1443"/>
      <c r="O7" s="1443"/>
      <c r="P7" s="1443"/>
      <c r="Q7" s="1452"/>
      <c r="R7" s="1452"/>
      <c r="S7" s="560" t="s">
        <v>193</v>
      </c>
      <c r="T7" s="560" t="s">
        <v>194</v>
      </c>
      <c r="U7" s="560" t="s">
        <v>193</v>
      </c>
      <c r="V7" s="560" t="s">
        <v>194</v>
      </c>
      <c r="W7" s="530" t="s">
        <v>193</v>
      </c>
      <c r="X7" s="530" t="s">
        <v>194</v>
      </c>
      <c r="Y7" s="530" t="s">
        <v>193</v>
      </c>
      <c r="Z7" s="530" t="s">
        <v>194</v>
      </c>
      <c r="AA7" s="530" t="s">
        <v>193</v>
      </c>
      <c r="AB7" s="530" t="s">
        <v>194</v>
      </c>
      <c r="AC7" s="530" t="s">
        <v>193</v>
      </c>
      <c r="AD7" s="530" t="s">
        <v>194</v>
      </c>
      <c r="AE7" s="549"/>
      <c r="AF7" s="1512"/>
      <c r="AG7" s="1345"/>
    </row>
    <row r="8" spans="1:33" ht="15" hidden="1" customHeight="1" x14ac:dyDescent="0.3">
      <c r="A8" s="445" t="s">
        <v>374</v>
      </c>
      <c r="B8" s="445" t="s">
        <v>375</v>
      </c>
      <c r="C8" s="445"/>
      <c r="D8" s="445"/>
      <c r="E8" s="445"/>
      <c r="F8" s="445"/>
      <c r="G8" s="445"/>
      <c r="H8" s="445"/>
      <c r="I8" s="445">
        <f>J8+L8+Q8+R8</f>
        <v>1476</v>
      </c>
      <c r="J8" s="445">
        <f>J9+J29+J33</f>
        <v>91</v>
      </c>
      <c r="K8" s="445"/>
      <c r="L8" s="445">
        <f>S8+U8</f>
        <v>1365</v>
      </c>
      <c r="M8" s="445">
        <f>L8-N8</f>
        <v>782</v>
      </c>
      <c r="N8" s="445">
        <f t="shared" ref="N8" si="0">SUM(N10:N28,N29:N30)</f>
        <v>583</v>
      </c>
      <c r="O8" s="445"/>
      <c r="P8" s="445"/>
      <c r="Q8" s="445">
        <f t="shared" ref="Q8:R8" si="1">SUM(Q10:Q28,Q29:Q30)</f>
        <v>8</v>
      </c>
      <c r="R8" s="445">
        <f t="shared" si="1"/>
        <v>12</v>
      </c>
      <c r="S8" s="445">
        <f t="shared" ref="S8:V8" si="2">SUM(S11:S33)</f>
        <v>560</v>
      </c>
      <c r="T8" s="445">
        <f t="shared" si="2"/>
        <v>16</v>
      </c>
      <c r="U8" s="445">
        <f t="shared" si="2"/>
        <v>805</v>
      </c>
      <c r="V8" s="445">
        <f t="shared" si="2"/>
        <v>23</v>
      </c>
      <c r="W8" s="445"/>
      <c r="X8" s="445"/>
      <c r="Y8" s="445"/>
      <c r="Z8" s="445"/>
      <c r="AA8" s="445"/>
      <c r="AB8" s="445"/>
      <c r="AC8" s="445"/>
      <c r="AD8" s="445"/>
      <c r="AE8" s="541"/>
      <c r="AF8" s="540"/>
      <c r="AG8" s="540"/>
    </row>
    <row r="9" spans="1:33" ht="41.25" hidden="1" customHeight="1" x14ac:dyDescent="0.3">
      <c r="A9" s="445" t="s">
        <v>669</v>
      </c>
      <c r="B9" s="445" t="s">
        <v>376</v>
      </c>
      <c r="C9" s="445"/>
      <c r="D9" s="445"/>
      <c r="E9" s="445"/>
      <c r="F9" s="445"/>
      <c r="G9" s="445"/>
      <c r="H9" s="445"/>
      <c r="I9" s="445">
        <f t="shared" ref="I9:I33" si="3">J9+L9+Q9+R9</f>
        <v>1297</v>
      </c>
      <c r="J9" s="445">
        <f t="shared" ref="J9" si="4">SUM(J10:J28)</f>
        <v>52</v>
      </c>
      <c r="K9" s="445">
        <f>SUM(K10:K28)</f>
        <v>0</v>
      </c>
      <c r="L9" s="445">
        <f t="shared" ref="L9:L33" si="5">S9+U9</f>
        <v>1225</v>
      </c>
      <c r="M9" s="445">
        <f t="shared" ref="M9:M33" si="6">L9-N9</f>
        <v>678</v>
      </c>
      <c r="N9" s="445">
        <f t="shared" ref="N9" si="7">SUM(N11:N28)</f>
        <v>547</v>
      </c>
      <c r="O9" s="445"/>
      <c r="P9" s="445"/>
      <c r="Q9" s="445">
        <f t="shared" ref="Q9:V9" si="8">SUM(Q11:Q28)</f>
        <v>8</v>
      </c>
      <c r="R9" s="445">
        <f t="shared" si="8"/>
        <v>12</v>
      </c>
      <c r="S9" s="445">
        <f t="shared" si="8"/>
        <v>500</v>
      </c>
      <c r="T9" s="445">
        <f t="shared" si="8"/>
        <v>0</v>
      </c>
      <c r="U9" s="445">
        <f t="shared" si="8"/>
        <v>725</v>
      </c>
      <c r="V9" s="445">
        <f t="shared" si="8"/>
        <v>0</v>
      </c>
      <c r="W9" s="445"/>
      <c r="X9" s="445"/>
      <c r="Y9" s="445"/>
      <c r="Z9" s="445"/>
      <c r="AA9" s="445"/>
      <c r="AB9" s="445"/>
      <c r="AC9" s="445"/>
      <c r="AD9" s="445"/>
      <c r="AE9" s="541"/>
      <c r="AF9" s="540"/>
      <c r="AG9" s="540"/>
    </row>
    <row r="10" spans="1:33" ht="24.75" hidden="1" customHeight="1" x14ac:dyDescent="0.3">
      <c r="A10" s="1527" t="s">
        <v>377</v>
      </c>
      <c r="B10" s="1528"/>
      <c r="C10" s="540"/>
      <c r="D10" s="540"/>
      <c r="E10" s="540"/>
      <c r="F10" s="540"/>
      <c r="G10" s="540"/>
      <c r="H10" s="540"/>
      <c r="I10" s="540">
        <f t="shared" si="3"/>
        <v>0</v>
      </c>
      <c r="J10" s="540">
        <f t="shared" ref="J10:J33" si="9">T10+V10</f>
        <v>0</v>
      </c>
      <c r="K10" s="540"/>
      <c r="L10" s="540">
        <f t="shared" si="5"/>
        <v>0</v>
      </c>
      <c r="M10" s="540">
        <f t="shared" si="6"/>
        <v>0</v>
      </c>
      <c r="N10" s="540"/>
      <c r="O10" s="540"/>
      <c r="P10" s="540"/>
      <c r="Q10" s="540"/>
      <c r="R10" s="540"/>
      <c r="S10" s="540"/>
      <c r="T10" s="540"/>
      <c r="U10" s="540"/>
      <c r="V10" s="540"/>
      <c r="W10" s="540"/>
      <c r="X10" s="540"/>
      <c r="Y10" s="540"/>
      <c r="Z10" s="540"/>
      <c r="AA10" s="540"/>
      <c r="AB10" s="540"/>
      <c r="AC10" s="540"/>
      <c r="AD10" s="540"/>
      <c r="AE10" s="541"/>
      <c r="AF10" s="540"/>
      <c r="AG10" s="540"/>
    </row>
    <row r="11" spans="1:33" ht="26.4" hidden="1" x14ac:dyDescent="0.3">
      <c r="A11" s="540" t="s">
        <v>378</v>
      </c>
      <c r="B11" s="540" t="s">
        <v>379</v>
      </c>
      <c r="C11" s="540"/>
      <c r="D11" s="540" t="s">
        <v>29</v>
      </c>
      <c r="E11" s="540"/>
      <c r="F11" s="540"/>
      <c r="G11" s="540"/>
      <c r="H11" s="540"/>
      <c r="I11" s="540">
        <f t="shared" si="3"/>
        <v>78</v>
      </c>
      <c r="J11" s="540">
        <f t="shared" si="9"/>
        <v>0</v>
      </c>
      <c r="K11" s="540"/>
      <c r="L11" s="540">
        <f t="shared" si="5"/>
        <v>78</v>
      </c>
      <c r="M11" s="540">
        <f t="shared" si="6"/>
        <v>39</v>
      </c>
      <c r="N11" s="540">
        <v>39</v>
      </c>
      <c r="O11" s="540"/>
      <c r="P11" s="540"/>
      <c r="Q11" s="540"/>
      <c r="R11" s="540"/>
      <c r="S11" s="540">
        <v>32</v>
      </c>
      <c r="T11" s="540"/>
      <c r="U11" s="540">
        <v>46</v>
      </c>
      <c r="V11" s="540"/>
      <c r="W11" s="540"/>
      <c r="X11" s="540"/>
      <c r="Y11" s="540"/>
      <c r="Z11" s="540"/>
      <c r="AA11" s="540"/>
      <c r="AB11" s="540"/>
      <c r="AC11" s="540"/>
      <c r="AD11" s="540"/>
      <c r="AE11" s="541"/>
      <c r="AF11" s="540"/>
      <c r="AG11" s="540"/>
    </row>
    <row r="12" spans="1:33" ht="26.4" hidden="1" x14ac:dyDescent="0.3">
      <c r="A12" s="540" t="s">
        <v>381</v>
      </c>
      <c r="B12" s="540" t="s">
        <v>382</v>
      </c>
      <c r="C12" s="540"/>
      <c r="D12" s="540" t="s">
        <v>29</v>
      </c>
      <c r="E12" s="540"/>
      <c r="F12" s="540"/>
      <c r="G12" s="540"/>
      <c r="H12" s="540"/>
      <c r="I12" s="540">
        <f t="shared" si="3"/>
        <v>116</v>
      </c>
      <c r="J12" s="540">
        <f t="shared" si="9"/>
        <v>0</v>
      </c>
      <c r="K12" s="540"/>
      <c r="L12" s="540">
        <f t="shared" si="5"/>
        <v>116</v>
      </c>
      <c r="M12" s="540">
        <f t="shared" si="6"/>
        <v>116</v>
      </c>
      <c r="N12" s="540"/>
      <c r="O12" s="540"/>
      <c r="P12" s="540"/>
      <c r="Q12" s="540"/>
      <c r="R12" s="540"/>
      <c r="S12" s="540">
        <v>48</v>
      </c>
      <c r="T12" s="540"/>
      <c r="U12" s="540">
        <v>68</v>
      </c>
      <c r="V12" s="540"/>
      <c r="W12" s="540"/>
      <c r="X12" s="540"/>
      <c r="Y12" s="540"/>
      <c r="Z12" s="540"/>
      <c r="AA12" s="540"/>
      <c r="AB12" s="540"/>
      <c r="AC12" s="540"/>
      <c r="AD12" s="540"/>
      <c r="AE12" s="541"/>
      <c r="AF12" s="540"/>
      <c r="AG12" s="540"/>
    </row>
    <row r="13" spans="1:33" ht="33.75" hidden="1" customHeight="1" x14ac:dyDescent="0.3">
      <c r="A13" s="1527" t="s">
        <v>383</v>
      </c>
      <c r="B13" s="1528"/>
      <c r="C13" s="540"/>
      <c r="D13" s="540"/>
      <c r="E13" s="540"/>
      <c r="F13" s="540"/>
      <c r="G13" s="540"/>
      <c r="H13" s="540"/>
      <c r="I13" s="540">
        <f t="shared" si="3"/>
        <v>0</v>
      </c>
      <c r="J13" s="540">
        <f t="shared" si="9"/>
        <v>0</v>
      </c>
      <c r="K13" s="540"/>
      <c r="L13" s="540">
        <f t="shared" si="5"/>
        <v>0</v>
      </c>
      <c r="M13" s="540">
        <f t="shared" si="6"/>
        <v>0</v>
      </c>
      <c r="N13" s="540"/>
      <c r="O13" s="540"/>
      <c r="P13" s="540"/>
      <c r="Q13" s="540"/>
      <c r="R13" s="540"/>
      <c r="S13" s="540"/>
      <c r="T13" s="540"/>
      <c r="U13" s="540"/>
      <c r="V13" s="540"/>
      <c r="W13" s="540"/>
      <c r="X13" s="540"/>
      <c r="Y13" s="540"/>
      <c r="Z13" s="540"/>
      <c r="AA13" s="540"/>
      <c r="AB13" s="540"/>
      <c r="AC13" s="540"/>
      <c r="AD13" s="540"/>
      <c r="AE13" s="541"/>
      <c r="AF13" s="540"/>
      <c r="AG13" s="540"/>
    </row>
    <row r="14" spans="1:33" ht="30.75" hidden="1" customHeight="1" x14ac:dyDescent="0.3">
      <c r="A14" s="540" t="s">
        <v>474</v>
      </c>
      <c r="B14" s="540" t="s">
        <v>4</v>
      </c>
      <c r="C14" s="540" t="s">
        <v>40</v>
      </c>
      <c r="D14" s="540" t="s">
        <v>40</v>
      </c>
      <c r="E14" s="540"/>
      <c r="F14" s="540"/>
      <c r="G14" s="540"/>
      <c r="H14" s="540"/>
      <c r="I14" s="540">
        <f t="shared" si="3"/>
        <v>176</v>
      </c>
      <c r="J14" s="540">
        <v>26</v>
      </c>
      <c r="K14" s="540"/>
      <c r="L14" s="540">
        <f t="shared" si="5"/>
        <v>140</v>
      </c>
      <c r="M14" s="540">
        <f t="shared" si="6"/>
        <v>0</v>
      </c>
      <c r="N14" s="540">
        <v>140</v>
      </c>
      <c r="O14" s="540"/>
      <c r="P14" s="540"/>
      <c r="Q14" s="540">
        <v>4</v>
      </c>
      <c r="R14" s="540">
        <v>6</v>
      </c>
      <c r="S14" s="540">
        <v>48</v>
      </c>
      <c r="T14" s="540"/>
      <c r="U14" s="540">
        <v>92</v>
      </c>
      <c r="V14" s="540"/>
      <c r="W14" s="540"/>
      <c r="X14" s="540"/>
      <c r="Y14" s="540"/>
      <c r="Z14" s="540"/>
      <c r="AA14" s="540"/>
      <c r="AB14" s="540"/>
      <c r="AC14" s="540"/>
      <c r="AD14" s="540"/>
      <c r="AE14" s="541"/>
      <c r="AF14" s="540"/>
      <c r="AG14" s="540"/>
    </row>
    <row r="15" spans="1:33" ht="36" hidden="1" customHeight="1" x14ac:dyDescent="0.3">
      <c r="A15" s="1527" t="s">
        <v>385</v>
      </c>
      <c r="B15" s="1528"/>
      <c r="C15" s="540"/>
      <c r="D15" s="540"/>
      <c r="E15" s="540"/>
      <c r="F15" s="540"/>
      <c r="G15" s="540"/>
      <c r="H15" s="540"/>
      <c r="I15" s="540">
        <f t="shared" si="3"/>
        <v>0</v>
      </c>
      <c r="J15" s="540">
        <f t="shared" si="9"/>
        <v>0</v>
      </c>
      <c r="K15" s="540"/>
      <c r="L15" s="540">
        <f t="shared" si="5"/>
        <v>0</v>
      </c>
      <c r="M15" s="540">
        <f t="shared" si="6"/>
        <v>0</v>
      </c>
      <c r="N15" s="540"/>
      <c r="O15" s="540"/>
      <c r="P15" s="540"/>
      <c r="Q15" s="540"/>
      <c r="R15" s="540"/>
      <c r="S15" s="540"/>
      <c r="T15" s="540"/>
      <c r="U15" s="540"/>
      <c r="V15" s="540"/>
      <c r="W15" s="540"/>
      <c r="X15" s="540"/>
      <c r="Y15" s="540"/>
      <c r="Z15" s="540"/>
      <c r="AA15" s="540"/>
      <c r="AB15" s="540"/>
      <c r="AC15" s="540"/>
      <c r="AD15" s="540"/>
      <c r="AE15" s="541"/>
      <c r="AF15" s="540"/>
      <c r="AG15" s="540"/>
    </row>
    <row r="16" spans="1:33" ht="19.5" hidden="1" customHeight="1" x14ac:dyDescent="0.3">
      <c r="A16" s="540" t="s">
        <v>386</v>
      </c>
      <c r="B16" s="540" t="s">
        <v>350</v>
      </c>
      <c r="C16" s="540"/>
      <c r="D16" s="540" t="s">
        <v>29</v>
      </c>
      <c r="E16" s="540"/>
      <c r="F16" s="540"/>
      <c r="G16" s="540"/>
      <c r="H16" s="540"/>
      <c r="I16" s="540">
        <f t="shared" si="3"/>
        <v>196</v>
      </c>
      <c r="J16" s="540">
        <f t="shared" si="9"/>
        <v>0</v>
      </c>
      <c r="K16" s="540"/>
      <c r="L16" s="540">
        <f t="shared" si="5"/>
        <v>196</v>
      </c>
      <c r="M16" s="540">
        <f t="shared" si="6"/>
        <v>128</v>
      </c>
      <c r="N16" s="540">
        <v>68</v>
      </c>
      <c r="O16" s="540"/>
      <c r="P16" s="540"/>
      <c r="Q16" s="540"/>
      <c r="R16" s="540"/>
      <c r="S16" s="540">
        <v>82</v>
      </c>
      <c r="T16" s="540"/>
      <c r="U16" s="540">
        <v>114</v>
      </c>
      <c r="V16" s="540"/>
      <c r="W16" s="540"/>
      <c r="X16" s="540"/>
      <c r="Y16" s="540"/>
      <c r="Z16" s="540"/>
      <c r="AA16" s="540"/>
      <c r="AB16" s="540"/>
      <c r="AC16" s="540"/>
      <c r="AD16" s="540"/>
      <c r="AE16" s="541"/>
      <c r="AF16" s="540"/>
      <c r="AG16" s="540"/>
    </row>
    <row r="17" spans="1:33" ht="30.75" hidden="1" customHeight="1" x14ac:dyDescent="0.3">
      <c r="A17" s="540" t="s">
        <v>387</v>
      </c>
      <c r="B17" s="540" t="s">
        <v>388</v>
      </c>
      <c r="C17" s="540"/>
      <c r="D17" s="540" t="s">
        <v>29</v>
      </c>
      <c r="E17" s="540"/>
      <c r="F17" s="540"/>
      <c r="G17" s="540"/>
      <c r="H17" s="540"/>
      <c r="I17" s="540">
        <f t="shared" si="3"/>
        <v>109</v>
      </c>
      <c r="J17" s="540">
        <f t="shared" si="9"/>
        <v>0</v>
      </c>
      <c r="K17" s="540"/>
      <c r="L17" s="540">
        <f t="shared" si="5"/>
        <v>109</v>
      </c>
      <c r="M17" s="540">
        <f t="shared" si="6"/>
        <v>49</v>
      </c>
      <c r="N17" s="540">
        <v>60</v>
      </c>
      <c r="O17" s="540"/>
      <c r="P17" s="540"/>
      <c r="Q17" s="540"/>
      <c r="R17" s="540"/>
      <c r="S17" s="540">
        <v>28</v>
      </c>
      <c r="T17" s="540"/>
      <c r="U17" s="540">
        <v>81</v>
      </c>
      <c r="V17" s="540"/>
      <c r="W17" s="540"/>
      <c r="X17" s="540"/>
      <c r="Y17" s="540"/>
      <c r="Z17" s="540"/>
      <c r="AA17" s="540"/>
      <c r="AB17" s="540"/>
      <c r="AC17" s="540"/>
      <c r="AD17" s="540"/>
      <c r="AE17" s="541"/>
      <c r="AF17" s="540"/>
      <c r="AG17" s="540"/>
    </row>
    <row r="18" spans="1:33" ht="60" hidden="1" customHeight="1" x14ac:dyDescent="0.3">
      <c r="A18" s="1527" t="s">
        <v>389</v>
      </c>
      <c r="B18" s="1528"/>
      <c r="C18" s="540"/>
      <c r="D18" s="540"/>
      <c r="E18" s="540"/>
      <c r="F18" s="540"/>
      <c r="G18" s="540"/>
      <c r="H18" s="540"/>
      <c r="I18" s="540">
        <f t="shared" si="3"/>
        <v>0</v>
      </c>
      <c r="J18" s="540">
        <f t="shared" si="9"/>
        <v>0</v>
      </c>
      <c r="K18" s="540"/>
      <c r="L18" s="540">
        <f t="shared" si="5"/>
        <v>0</v>
      </c>
      <c r="M18" s="540">
        <f t="shared" si="6"/>
        <v>0</v>
      </c>
      <c r="N18" s="540"/>
      <c r="O18" s="540"/>
      <c r="P18" s="540"/>
      <c r="Q18" s="540"/>
      <c r="R18" s="540"/>
      <c r="S18" s="540"/>
      <c r="T18" s="540"/>
      <c r="U18" s="540"/>
      <c r="V18" s="540"/>
      <c r="W18" s="540"/>
      <c r="X18" s="540"/>
      <c r="Y18" s="540"/>
      <c r="Z18" s="540"/>
      <c r="AA18" s="540"/>
      <c r="AB18" s="540"/>
      <c r="AC18" s="540"/>
      <c r="AD18" s="540"/>
      <c r="AE18" s="541"/>
      <c r="AF18" s="540"/>
      <c r="AG18" s="540"/>
    </row>
    <row r="19" spans="1:33" ht="26.4" hidden="1" x14ac:dyDescent="0.3">
      <c r="A19" s="540" t="s">
        <v>390</v>
      </c>
      <c r="B19" s="540" t="s">
        <v>166</v>
      </c>
      <c r="C19" s="540"/>
      <c r="D19" s="540" t="s">
        <v>29</v>
      </c>
      <c r="E19" s="540"/>
      <c r="F19" s="540"/>
      <c r="G19" s="540"/>
      <c r="H19" s="540"/>
      <c r="I19" s="540">
        <f t="shared" si="3"/>
        <v>116</v>
      </c>
      <c r="J19" s="540">
        <f t="shared" si="9"/>
        <v>0</v>
      </c>
      <c r="K19" s="540"/>
      <c r="L19" s="540">
        <f t="shared" si="5"/>
        <v>116</v>
      </c>
      <c r="M19" s="540">
        <f t="shared" si="6"/>
        <v>80</v>
      </c>
      <c r="N19" s="540">
        <v>36</v>
      </c>
      <c r="O19" s="540"/>
      <c r="P19" s="540"/>
      <c r="Q19" s="540"/>
      <c r="R19" s="540"/>
      <c r="S19" s="540">
        <v>38</v>
      </c>
      <c r="T19" s="540"/>
      <c r="U19" s="540">
        <v>78</v>
      </c>
      <c r="V19" s="540"/>
      <c r="W19" s="540"/>
      <c r="X19" s="540"/>
      <c r="Y19" s="540"/>
      <c r="Z19" s="540"/>
      <c r="AA19" s="540"/>
      <c r="AB19" s="540"/>
      <c r="AC19" s="540"/>
      <c r="AD19" s="540"/>
      <c r="AE19" s="541"/>
      <c r="AF19" s="540"/>
      <c r="AG19" s="540"/>
    </row>
    <row r="20" spans="1:33" ht="26.4" hidden="1" x14ac:dyDescent="0.3">
      <c r="A20" s="540" t="s">
        <v>415</v>
      </c>
      <c r="B20" s="540" t="s">
        <v>392</v>
      </c>
      <c r="C20" s="540"/>
      <c r="D20" s="540" t="s">
        <v>67</v>
      </c>
      <c r="E20" s="540"/>
      <c r="F20" s="540"/>
      <c r="G20" s="540"/>
      <c r="H20" s="540"/>
      <c r="I20" s="540">
        <f t="shared" si="3"/>
        <v>78</v>
      </c>
      <c r="J20" s="540">
        <f t="shared" si="9"/>
        <v>0</v>
      </c>
      <c r="K20" s="540"/>
      <c r="L20" s="540">
        <f t="shared" si="5"/>
        <v>78</v>
      </c>
      <c r="M20" s="540">
        <f t="shared" si="6"/>
        <v>34</v>
      </c>
      <c r="N20" s="540">
        <v>44</v>
      </c>
      <c r="O20" s="540"/>
      <c r="P20" s="540"/>
      <c r="Q20" s="540"/>
      <c r="R20" s="540"/>
      <c r="S20" s="540">
        <v>32</v>
      </c>
      <c r="T20" s="540"/>
      <c r="U20" s="540">
        <v>46</v>
      </c>
      <c r="V20" s="540"/>
      <c r="W20" s="540"/>
      <c r="X20" s="540"/>
      <c r="Y20" s="540"/>
      <c r="Z20" s="540"/>
      <c r="AA20" s="540"/>
      <c r="AB20" s="540"/>
      <c r="AC20" s="540"/>
      <c r="AD20" s="540"/>
      <c r="AE20" s="541"/>
      <c r="AF20" s="540"/>
      <c r="AG20" s="540"/>
    </row>
    <row r="21" spans="1:33" ht="26.4" hidden="1" x14ac:dyDescent="0.3">
      <c r="A21" s="540" t="s">
        <v>393</v>
      </c>
      <c r="B21" s="540" t="s">
        <v>394</v>
      </c>
      <c r="C21" s="540" t="s">
        <v>40</v>
      </c>
      <c r="D21" s="540" t="s">
        <v>40</v>
      </c>
      <c r="E21" s="540"/>
      <c r="F21" s="540"/>
      <c r="G21" s="540"/>
      <c r="H21" s="540"/>
      <c r="I21" s="540">
        <f t="shared" si="3"/>
        <v>152</v>
      </c>
      <c r="J21" s="540">
        <v>26</v>
      </c>
      <c r="K21" s="540"/>
      <c r="L21" s="540">
        <f t="shared" si="5"/>
        <v>116</v>
      </c>
      <c r="M21" s="540">
        <f t="shared" si="6"/>
        <v>72</v>
      </c>
      <c r="N21" s="540">
        <v>44</v>
      </c>
      <c r="O21" s="540"/>
      <c r="P21" s="540"/>
      <c r="Q21" s="540">
        <v>4</v>
      </c>
      <c r="R21" s="540">
        <v>6</v>
      </c>
      <c r="S21" s="540">
        <v>48</v>
      </c>
      <c r="T21" s="540"/>
      <c r="U21" s="540">
        <v>68</v>
      </c>
      <c r="V21" s="540"/>
      <c r="W21" s="540"/>
      <c r="X21" s="540"/>
      <c r="Y21" s="540"/>
      <c r="Z21" s="540"/>
      <c r="AA21" s="540"/>
      <c r="AB21" s="540"/>
      <c r="AC21" s="540"/>
      <c r="AD21" s="540"/>
      <c r="AE21" s="541"/>
      <c r="AF21" s="540"/>
      <c r="AG21" s="540"/>
    </row>
    <row r="22" spans="1:33" ht="36" hidden="1" customHeight="1" x14ac:dyDescent="0.3">
      <c r="A22" s="1527" t="s">
        <v>395</v>
      </c>
      <c r="B22" s="1528"/>
      <c r="C22" s="540"/>
      <c r="D22" s="540"/>
      <c r="E22" s="540"/>
      <c r="F22" s="540"/>
      <c r="G22" s="540"/>
      <c r="H22" s="540"/>
      <c r="I22" s="540">
        <f t="shared" si="3"/>
        <v>0</v>
      </c>
      <c r="J22" s="540">
        <f t="shared" si="9"/>
        <v>0</v>
      </c>
      <c r="K22" s="540"/>
      <c r="L22" s="540">
        <f t="shared" si="5"/>
        <v>0</v>
      </c>
      <c r="M22" s="540">
        <f t="shared" si="6"/>
        <v>0</v>
      </c>
      <c r="N22" s="540"/>
      <c r="O22" s="540"/>
      <c r="P22" s="540"/>
      <c r="Q22" s="540"/>
      <c r="R22" s="540"/>
      <c r="S22" s="540"/>
      <c r="T22" s="540"/>
      <c r="U22" s="540"/>
      <c r="V22" s="540"/>
      <c r="W22" s="540"/>
      <c r="X22" s="540"/>
      <c r="Y22" s="540"/>
      <c r="Z22" s="540"/>
      <c r="AA22" s="540"/>
      <c r="AB22" s="540"/>
      <c r="AC22" s="540"/>
      <c r="AD22" s="540"/>
      <c r="AE22" s="541"/>
      <c r="AF22" s="540"/>
      <c r="AG22" s="540"/>
    </row>
    <row r="23" spans="1:33" s="389" customFormat="1" ht="26.4" hidden="1" x14ac:dyDescent="0.3">
      <c r="A23" s="540" t="s">
        <v>396</v>
      </c>
      <c r="B23" s="540" t="s">
        <v>397</v>
      </c>
      <c r="C23" s="540"/>
      <c r="D23" s="540" t="s">
        <v>29</v>
      </c>
      <c r="E23" s="540"/>
      <c r="F23" s="540"/>
      <c r="G23" s="540"/>
      <c r="H23" s="540"/>
      <c r="I23" s="540">
        <f t="shared" si="3"/>
        <v>40</v>
      </c>
      <c r="J23" s="540">
        <f t="shared" si="9"/>
        <v>0</v>
      </c>
      <c r="K23" s="540"/>
      <c r="L23" s="540">
        <f t="shared" si="5"/>
        <v>40</v>
      </c>
      <c r="M23" s="540">
        <f t="shared" si="6"/>
        <v>34</v>
      </c>
      <c r="N23" s="540">
        <v>6</v>
      </c>
      <c r="O23" s="540"/>
      <c r="P23" s="540"/>
      <c r="Q23" s="540"/>
      <c r="R23" s="540"/>
      <c r="S23" s="540">
        <v>0</v>
      </c>
      <c r="T23" s="540"/>
      <c r="U23" s="540">
        <v>40</v>
      </c>
      <c r="V23" s="540"/>
      <c r="W23" s="540"/>
      <c r="X23" s="540"/>
      <c r="Y23" s="540"/>
      <c r="Z23" s="540"/>
      <c r="AA23" s="540"/>
      <c r="AB23" s="540"/>
      <c r="AC23" s="540"/>
      <c r="AD23" s="540"/>
      <c r="AE23" s="541"/>
      <c r="AF23" s="540"/>
      <c r="AG23" s="540"/>
    </row>
    <row r="24" spans="1:33" ht="26.4" hidden="1" x14ac:dyDescent="0.3">
      <c r="A24" s="540" t="s">
        <v>398</v>
      </c>
      <c r="B24" s="540" t="s">
        <v>356</v>
      </c>
      <c r="C24" s="540" t="s">
        <v>29</v>
      </c>
      <c r="D24" s="540"/>
      <c r="E24" s="540"/>
      <c r="F24" s="540"/>
      <c r="G24" s="540"/>
      <c r="H24" s="540"/>
      <c r="I24" s="540">
        <f t="shared" si="3"/>
        <v>40</v>
      </c>
      <c r="J24" s="540">
        <f t="shared" si="9"/>
        <v>0</v>
      </c>
      <c r="K24" s="540"/>
      <c r="L24" s="540">
        <f t="shared" si="5"/>
        <v>40</v>
      </c>
      <c r="M24" s="540">
        <f t="shared" si="6"/>
        <v>32</v>
      </c>
      <c r="N24" s="540">
        <v>8</v>
      </c>
      <c r="O24" s="540"/>
      <c r="P24" s="540"/>
      <c r="Q24" s="540"/>
      <c r="R24" s="540"/>
      <c r="S24" s="540">
        <v>40</v>
      </c>
      <c r="T24" s="540"/>
      <c r="U24" s="540">
        <v>0</v>
      </c>
      <c r="V24" s="540"/>
      <c r="W24" s="540"/>
      <c r="X24" s="540"/>
      <c r="Y24" s="540"/>
      <c r="Z24" s="540"/>
      <c r="AA24" s="540"/>
      <c r="AB24" s="540"/>
      <c r="AC24" s="540"/>
      <c r="AD24" s="540"/>
      <c r="AE24" s="541"/>
      <c r="AF24" s="540"/>
      <c r="AG24" s="540"/>
    </row>
    <row r="25" spans="1:33" ht="26.4" hidden="1" x14ac:dyDescent="0.3">
      <c r="A25" s="540" t="s">
        <v>400</v>
      </c>
      <c r="B25" s="540" t="s">
        <v>401</v>
      </c>
      <c r="C25" s="540" t="s">
        <v>29</v>
      </c>
      <c r="D25" s="540"/>
      <c r="E25" s="540"/>
      <c r="F25" s="540"/>
      <c r="G25" s="540"/>
      <c r="H25" s="540"/>
      <c r="I25" s="540">
        <f t="shared" si="3"/>
        <v>40</v>
      </c>
      <c r="J25" s="540">
        <f t="shared" si="9"/>
        <v>0</v>
      </c>
      <c r="K25" s="540"/>
      <c r="L25" s="540">
        <f t="shared" si="5"/>
        <v>40</v>
      </c>
      <c r="M25" s="540">
        <f t="shared" si="6"/>
        <v>30</v>
      </c>
      <c r="N25" s="540">
        <v>10</v>
      </c>
      <c r="O25" s="540"/>
      <c r="P25" s="540"/>
      <c r="Q25" s="540"/>
      <c r="R25" s="540"/>
      <c r="S25" s="540">
        <v>40</v>
      </c>
      <c r="T25" s="540"/>
      <c r="U25" s="540">
        <v>0</v>
      </c>
      <c r="V25" s="540"/>
      <c r="W25" s="540"/>
      <c r="X25" s="540"/>
      <c r="Y25" s="540"/>
      <c r="Z25" s="540"/>
      <c r="AA25" s="540"/>
      <c r="AB25" s="540"/>
      <c r="AC25" s="540"/>
      <c r="AD25" s="540"/>
      <c r="AE25" s="541"/>
      <c r="AF25" s="540"/>
      <c r="AG25" s="540"/>
    </row>
    <row r="26" spans="1:33" ht="15" hidden="1" customHeight="1" x14ac:dyDescent="0.3">
      <c r="A26" s="1527" t="s">
        <v>402</v>
      </c>
      <c r="B26" s="1528"/>
      <c r="C26" s="540"/>
      <c r="D26" s="540"/>
      <c r="E26" s="540"/>
      <c r="F26" s="540"/>
      <c r="G26" s="540"/>
      <c r="H26" s="540"/>
      <c r="I26" s="540">
        <f t="shared" si="3"/>
        <v>0</v>
      </c>
      <c r="J26" s="540">
        <f t="shared" si="9"/>
        <v>0</v>
      </c>
      <c r="K26" s="540"/>
      <c r="L26" s="540">
        <f t="shared" si="5"/>
        <v>0</v>
      </c>
      <c r="M26" s="540">
        <f t="shared" si="6"/>
        <v>0</v>
      </c>
      <c r="N26" s="540"/>
      <c r="O26" s="540"/>
      <c r="P26" s="540"/>
      <c r="Q26" s="540"/>
      <c r="R26" s="540"/>
      <c r="S26" s="540"/>
      <c r="T26" s="540"/>
      <c r="U26" s="540"/>
      <c r="V26" s="540"/>
      <c r="W26" s="540"/>
      <c r="X26" s="540"/>
      <c r="Y26" s="540"/>
      <c r="Z26" s="540"/>
      <c r="AA26" s="540"/>
      <c r="AB26" s="540"/>
      <c r="AC26" s="540"/>
      <c r="AD26" s="540"/>
      <c r="AE26" s="541"/>
      <c r="AF26" s="540"/>
      <c r="AG26" s="540"/>
    </row>
    <row r="27" spans="1:33" ht="26.4" hidden="1" x14ac:dyDescent="0.3">
      <c r="A27" s="540" t="s">
        <v>403</v>
      </c>
      <c r="B27" s="540" t="s">
        <v>6</v>
      </c>
      <c r="C27" s="540" t="s">
        <v>29</v>
      </c>
      <c r="D27" s="540" t="s">
        <v>29</v>
      </c>
      <c r="E27" s="540"/>
      <c r="F27" s="540"/>
      <c r="G27" s="540"/>
      <c r="H27" s="540"/>
      <c r="I27" s="540">
        <f t="shared" si="3"/>
        <v>78</v>
      </c>
      <c r="J27" s="540">
        <f t="shared" si="9"/>
        <v>0</v>
      </c>
      <c r="K27" s="540"/>
      <c r="L27" s="540">
        <f t="shared" si="5"/>
        <v>78</v>
      </c>
      <c r="M27" s="540">
        <f t="shared" si="6"/>
        <v>4</v>
      </c>
      <c r="N27" s="540">
        <v>74</v>
      </c>
      <c r="O27" s="540"/>
      <c r="P27" s="540"/>
      <c r="Q27" s="540"/>
      <c r="R27" s="540"/>
      <c r="S27" s="540">
        <v>32</v>
      </c>
      <c r="T27" s="540"/>
      <c r="U27" s="540">
        <v>46</v>
      </c>
      <c r="V27" s="540"/>
      <c r="W27" s="540"/>
      <c r="X27" s="540"/>
      <c r="Y27" s="540"/>
      <c r="Z27" s="540"/>
      <c r="AA27" s="540"/>
      <c r="AB27" s="540"/>
      <c r="AC27" s="540"/>
      <c r="AD27" s="540"/>
      <c r="AE27" s="541"/>
      <c r="AF27" s="540"/>
      <c r="AG27" s="540"/>
    </row>
    <row r="28" spans="1:33" ht="26.4" hidden="1" x14ac:dyDescent="0.3">
      <c r="A28" s="540" t="s">
        <v>404</v>
      </c>
      <c r="B28" s="540" t="s">
        <v>531</v>
      </c>
      <c r="C28" s="540"/>
      <c r="D28" s="540" t="s">
        <v>29</v>
      </c>
      <c r="E28" s="540"/>
      <c r="F28" s="540"/>
      <c r="G28" s="540"/>
      <c r="H28" s="540"/>
      <c r="I28" s="540">
        <f t="shared" si="3"/>
        <v>78</v>
      </c>
      <c r="J28" s="540">
        <f t="shared" si="9"/>
        <v>0</v>
      </c>
      <c r="K28" s="540"/>
      <c r="L28" s="540">
        <f t="shared" si="5"/>
        <v>78</v>
      </c>
      <c r="M28" s="540">
        <f t="shared" si="6"/>
        <v>60</v>
      </c>
      <c r="N28" s="540">
        <v>18</v>
      </c>
      <c r="O28" s="540"/>
      <c r="P28" s="540"/>
      <c r="Q28" s="540"/>
      <c r="R28" s="540"/>
      <c r="S28" s="540">
        <v>32</v>
      </c>
      <c r="T28" s="540"/>
      <c r="U28" s="540">
        <v>46</v>
      </c>
      <c r="V28" s="540"/>
      <c r="W28" s="540"/>
      <c r="X28" s="540"/>
      <c r="Y28" s="540"/>
      <c r="Z28" s="540"/>
      <c r="AA28" s="540"/>
      <c r="AB28" s="540"/>
      <c r="AC28" s="540"/>
      <c r="AD28" s="540"/>
      <c r="AE28" s="541"/>
      <c r="AF28" s="540"/>
      <c r="AG28" s="540"/>
    </row>
    <row r="29" spans="1:33" ht="15" hidden="1" customHeight="1" x14ac:dyDescent="0.3">
      <c r="A29" s="1529" t="s">
        <v>405</v>
      </c>
      <c r="B29" s="1530"/>
      <c r="C29" s="445"/>
      <c r="D29" s="445"/>
      <c r="E29" s="445"/>
      <c r="F29" s="445"/>
      <c r="G29" s="445"/>
      <c r="H29" s="445"/>
      <c r="I29" s="445">
        <f t="shared" si="3"/>
        <v>0</v>
      </c>
      <c r="J29" s="445">
        <f t="shared" si="9"/>
        <v>0</v>
      </c>
      <c r="K29" s="445"/>
      <c r="L29" s="445">
        <f t="shared" si="5"/>
        <v>0</v>
      </c>
      <c r="M29" s="445">
        <f t="shared" si="6"/>
        <v>0</v>
      </c>
      <c r="N29" s="445"/>
      <c r="O29" s="445"/>
      <c r="P29" s="445"/>
      <c r="Q29" s="445"/>
      <c r="R29" s="445"/>
      <c r="S29" s="445"/>
      <c r="T29" s="445"/>
      <c r="U29" s="445"/>
      <c r="V29" s="445"/>
      <c r="W29" s="445"/>
      <c r="X29" s="445"/>
      <c r="Y29" s="445"/>
      <c r="Z29" s="445"/>
      <c r="AA29" s="445"/>
      <c r="AB29" s="445"/>
      <c r="AC29" s="445"/>
      <c r="AD29" s="445"/>
      <c r="AE29" s="541"/>
      <c r="AF29" s="540"/>
      <c r="AG29" s="540"/>
    </row>
    <row r="30" spans="1:33" s="399" customFormat="1" ht="52.8" hidden="1" x14ac:dyDescent="0.3">
      <c r="A30" s="540" t="s">
        <v>421</v>
      </c>
      <c r="B30" s="540" t="s">
        <v>407</v>
      </c>
      <c r="C30" s="540"/>
      <c r="D30" s="540" t="s">
        <v>399</v>
      </c>
      <c r="E30" s="540"/>
      <c r="F30" s="540"/>
      <c r="G30" s="540"/>
      <c r="H30" s="540"/>
      <c r="I30" s="540">
        <f t="shared" si="3"/>
        <v>36</v>
      </c>
      <c r="J30" s="540">
        <f t="shared" si="9"/>
        <v>0</v>
      </c>
      <c r="K30" s="540"/>
      <c r="L30" s="540">
        <f t="shared" si="5"/>
        <v>36</v>
      </c>
      <c r="M30" s="540">
        <f t="shared" si="6"/>
        <v>0</v>
      </c>
      <c r="N30" s="540">
        <v>36</v>
      </c>
      <c r="O30" s="540"/>
      <c r="P30" s="540"/>
      <c r="Q30" s="540"/>
      <c r="R30" s="540"/>
      <c r="S30" s="540">
        <v>16</v>
      </c>
      <c r="T30" s="540"/>
      <c r="U30" s="540">
        <v>20</v>
      </c>
      <c r="V30" s="540"/>
      <c r="W30" s="540"/>
      <c r="X30" s="540"/>
      <c r="Y30" s="540"/>
      <c r="Z30" s="540"/>
      <c r="AA30" s="540"/>
      <c r="AB30" s="540"/>
      <c r="AC30" s="540"/>
      <c r="AD30" s="540"/>
      <c r="AE30" s="541"/>
      <c r="AF30" s="540"/>
      <c r="AG30" s="540"/>
    </row>
    <row r="31" spans="1:33" ht="26.4" hidden="1" x14ac:dyDescent="0.3">
      <c r="A31" s="540" t="s">
        <v>406</v>
      </c>
      <c r="B31" s="540" t="s">
        <v>422</v>
      </c>
      <c r="C31" s="540"/>
      <c r="D31" s="540" t="s">
        <v>399</v>
      </c>
      <c r="E31" s="540"/>
      <c r="F31" s="540"/>
      <c r="G31" s="540"/>
      <c r="H31" s="540"/>
      <c r="I31" s="540">
        <f t="shared" si="3"/>
        <v>72</v>
      </c>
      <c r="J31" s="540">
        <f t="shared" si="9"/>
        <v>0</v>
      </c>
      <c r="K31" s="540"/>
      <c r="L31" s="540">
        <f t="shared" si="5"/>
        <v>72</v>
      </c>
      <c r="M31" s="540">
        <f t="shared" si="6"/>
        <v>50</v>
      </c>
      <c r="N31" s="540">
        <v>22</v>
      </c>
      <c r="O31" s="540"/>
      <c r="P31" s="540"/>
      <c r="Q31" s="540"/>
      <c r="R31" s="540"/>
      <c r="S31" s="540">
        <v>24</v>
      </c>
      <c r="T31" s="540"/>
      <c r="U31" s="540">
        <v>48</v>
      </c>
      <c r="V31" s="540"/>
      <c r="W31" s="540"/>
      <c r="X31" s="540"/>
      <c r="Y31" s="540"/>
      <c r="Z31" s="540"/>
      <c r="AA31" s="540"/>
      <c r="AB31" s="540"/>
      <c r="AC31" s="540"/>
      <c r="AD31" s="540"/>
      <c r="AE31" s="541"/>
      <c r="AF31" s="540"/>
      <c r="AG31" s="540"/>
    </row>
    <row r="32" spans="1:33" ht="25.5" hidden="1" customHeight="1" x14ac:dyDescent="0.3">
      <c r="A32" s="540" t="s">
        <v>408</v>
      </c>
      <c r="B32" s="540" t="s">
        <v>467</v>
      </c>
      <c r="C32" s="540"/>
      <c r="D32" s="540" t="s">
        <v>399</v>
      </c>
      <c r="E32" s="540"/>
      <c r="F32" s="540"/>
      <c r="G32" s="540"/>
      <c r="H32" s="540"/>
      <c r="I32" s="540">
        <f t="shared" si="3"/>
        <v>32</v>
      </c>
      <c r="J32" s="540">
        <f t="shared" si="9"/>
        <v>0</v>
      </c>
      <c r="K32" s="540"/>
      <c r="L32" s="540">
        <f t="shared" si="5"/>
        <v>32</v>
      </c>
      <c r="M32" s="540">
        <f t="shared" si="6"/>
        <v>10</v>
      </c>
      <c r="N32" s="540">
        <v>22</v>
      </c>
      <c r="O32" s="540"/>
      <c r="P32" s="540"/>
      <c r="Q32" s="540"/>
      <c r="R32" s="540"/>
      <c r="S32" s="540">
        <v>20</v>
      </c>
      <c r="T32" s="540"/>
      <c r="U32" s="540">
        <v>12</v>
      </c>
      <c r="V32" s="540"/>
      <c r="W32" s="540"/>
      <c r="X32" s="540"/>
      <c r="Y32" s="540"/>
      <c r="Z32" s="540"/>
      <c r="AA32" s="540"/>
      <c r="AB32" s="540"/>
      <c r="AC32" s="540"/>
      <c r="AD32" s="540"/>
      <c r="AE32" s="541"/>
      <c r="AF32" s="540"/>
      <c r="AG32" s="540"/>
    </row>
    <row r="33" spans="1:33" ht="15" hidden="1" customHeight="1" x14ac:dyDescent="0.3">
      <c r="A33" s="1529" t="s">
        <v>412</v>
      </c>
      <c r="B33" s="1530"/>
      <c r="C33" s="445"/>
      <c r="D33" s="445"/>
      <c r="E33" s="445"/>
      <c r="F33" s="445"/>
      <c r="G33" s="445"/>
      <c r="H33" s="445"/>
      <c r="I33" s="445">
        <f t="shared" si="3"/>
        <v>39</v>
      </c>
      <c r="J33" s="445">
        <f t="shared" si="9"/>
        <v>39</v>
      </c>
      <c r="K33" s="445"/>
      <c r="L33" s="445">
        <f t="shared" si="5"/>
        <v>0</v>
      </c>
      <c r="M33" s="445">
        <f t="shared" si="6"/>
        <v>0</v>
      </c>
      <c r="N33" s="445">
        <v>0</v>
      </c>
      <c r="O33" s="445"/>
      <c r="P33" s="445"/>
      <c r="Q33" s="445"/>
      <c r="R33" s="445"/>
      <c r="S33" s="445"/>
      <c r="T33" s="445">
        <v>16</v>
      </c>
      <c r="U33" s="445"/>
      <c r="V33" s="445">
        <v>23</v>
      </c>
      <c r="W33" s="445"/>
      <c r="X33" s="445"/>
      <c r="Y33" s="445"/>
      <c r="Z33" s="445"/>
      <c r="AA33" s="445"/>
      <c r="AB33" s="445"/>
      <c r="AC33" s="445"/>
      <c r="AD33" s="445"/>
      <c r="AE33" s="541"/>
      <c r="AF33" s="540"/>
      <c r="AG33" s="540"/>
    </row>
    <row r="34" spans="1:33" ht="15" customHeight="1" x14ac:dyDescent="0.3">
      <c r="A34" s="1433" t="s">
        <v>425</v>
      </c>
      <c r="B34" s="1434"/>
      <c r="C34" s="533"/>
      <c r="D34" s="533"/>
      <c r="E34" s="543"/>
      <c r="F34" s="48"/>
      <c r="G34" s="282"/>
      <c r="H34" s="371"/>
      <c r="I34" s="532">
        <f>I35+I45+I58+I80+I79</f>
        <v>2952</v>
      </c>
      <c r="J34" s="532">
        <f t="shared" ref="J34:O34" si="10">J35+J45+J58+J80</f>
        <v>160</v>
      </c>
      <c r="K34" s="532">
        <f t="shared" si="10"/>
        <v>1702</v>
      </c>
      <c r="L34" s="532">
        <f t="shared" si="10"/>
        <v>2156</v>
      </c>
      <c r="M34" s="532">
        <f t="shared" si="10"/>
        <v>966</v>
      </c>
      <c r="N34" s="532">
        <f t="shared" si="10"/>
        <v>1174</v>
      </c>
      <c r="O34" s="532">
        <f t="shared" si="10"/>
        <v>20</v>
      </c>
      <c r="P34" s="532">
        <f>P58+P79</f>
        <v>432</v>
      </c>
      <c r="Q34" s="532">
        <f>Q35+Q45+Q58+Q80</f>
        <v>26</v>
      </c>
      <c r="R34" s="532">
        <f>R35+R45+R58+R80</f>
        <v>78</v>
      </c>
      <c r="S34" s="532"/>
      <c r="T34" s="532"/>
      <c r="U34" s="532"/>
      <c r="V34" s="532"/>
      <c r="W34" s="532">
        <f t="shared" ref="W34:AD34" si="11">W35+W45+W58</f>
        <v>561</v>
      </c>
      <c r="X34" s="532">
        <f t="shared" si="11"/>
        <v>33</v>
      </c>
      <c r="Y34" s="532">
        <f t="shared" si="11"/>
        <v>629</v>
      </c>
      <c r="Z34" s="532">
        <f t="shared" si="11"/>
        <v>37</v>
      </c>
      <c r="AA34" s="532">
        <f t="shared" si="11"/>
        <v>476</v>
      </c>
      <c r="AB34" s="532">
        <f t="shared" si="11"/>
        <v>28</v>
      </c>
      <c r="AC34" s="532">
        <f t="shared" si="11"/>
        <v>374</v>
      </c>
      <c r="AD34" s="532">
        <f t="shared" si="11"/>
        <v>22</v>
      </c>
      <c r="AE34" s="549">
        <f>SUM(W34:AD34)</f>
        <v>2160</v>
      </c>
      <c r="AF34" s="693">
        <f>W34+Y34</f>
        <v>1190</v>
      </c>
      <c r="AG34" s="529"/>
    </row>
    <row r="35" spans="1:33" ht="26.4" x14ac:dyDescent="0.3">
      <c r="A35" s="532" t="s">
        <v>195</v>
      </c>
      <c r="B35" s="532" t="s">
        <v>196</v>
      </c>
      <c r="C35" s="532"/>
      <c r="D35" s="532"/>
      <c r="E35" s="543"/>
      <c r="F35" s="48"/>
      <c r="G35" s="282"/>
      <c r="H35" s="371"/>
      <c r="I35" s="536">
        <f>SUM(I36:I44)</f>
        <v>631</v>
      </c>
      <c r="J35" s="536">
        <f t="shared" ref="J35:R35" si="12">SUM(J36:J44)</f>
        <v>35</v>
      </c>
      <c r="K35" s="536">
        <f t="shared" si="12"/>
        <v>370</v>
      </c>
      <c r="L35" s="536">
        <f t="shared" si="12"/>
        <v>588</v>
      </c>
      <c r="M35" s="536">
        <f t="shared" si="12"/>
        <v>228</v>
      </c>
      <c r="N35" s="536">
        <f t="shared" si="12"/>
        <v>360</v>
      </c>
      <c r="O35" s="536">
        <f t="shared" si="12"/>
        <v>0</v>
      </c>
      <c r="P35" s="536">
        <f t="shared" si="12"/>
        <v>0</v>
      </c>
      <c r="Q35" s="536">
        <f t="shared" si="12"/>
        <v>2</v>
      </c>
      <c r="R35" s="536">
        <f t="shared" si="12"/>
        <v>6</v>
      </c>
      <c r="S35" s="536"/>
      <c r="T35" s="536"/>
      <c r="U35" s="536"/>
      <c r="V35" s="536"/>
      <c r="W35" s="536">
        <f t="shared" ref="W35:AD35" si="13">SUM(W36:W44)</f>
        <v>267</v>
      </c>
      <c r="X35" s="536">
        <f t="shared" si="13"/>
        <v>13</v>
      </c>
      <c r="Y35" s="536">
        <f t="shared" si="13"/>
        <v>203</v>
      </c>
      <c r="Z35" s="536">
        <f t="shared" si="13"/>
        <v>15</v>
      </c>
      <c r="AA35" s="536">
        <f t="shared" si="13"/>
        <v>70</v>
      </c>
      <c r="AB35" s="536">
        <f t="shared" si="13"/>
        <v>2</v>
      </c>
      <c r="AC35" s="536">
        <f t="shared" si="13"/>
        <v>48</v>
      </c>
      <c r="AD35" s="536">
        <f t="shared" si="13"/>
        <v>4</v>
      </c>
      <c r="AE35" s="549">
        <f t="shared" ref="AE35:AE36" si="14">SUM(W35:AD35)</f>
        <v>622</v>
      </c>
      <c r="AF35" s="693">
        <f t="shared" ref="AF35:AF78" si="15">W35+Y35</f>
        <v>470</v>
      </c>
      <c r="AG35" s="529"/>
    </row>
    <row r="36" spans="1:33" x14ac:dyDescent="0.3">
      <c r="A36" s="540" t="s">
        <v>197</v>
      </c>
      <c r="B36" s="540" t="s">
        <v>198</v>
      </c>
      <c r="C36" s="540"/>
      <c r="D36" s="540"/>
      <c r="E36" s="543"/>
      <c r="F36" s="48" t="s">
        <v>29</v>
      </c>
      <c r="G36" s="282"/>
      <c r="H36" s="371"/>
      <c r="I36" s="531">
        <f>L36+J36+Q36+R36</f>
        <v>64</v>
      </c>
      <c r="J36" s="529">
        <v>4</v>
      </c>
      <c r="K36" s="531">
        <v>20</v>
      </c>
      <c r="L36" s="529">
        <f>W36+Y36+AA36+AC36</f>
        <v>60</v>
      </c>
      <c r="M36" s="531">
        <v>40</v>
      </c>
      <c r="N36" s="531">
        <v>20</v>
      </c>
      <c r="O36" s="529"/>
      <c r="P36" s="529"/>
      <c r="Q36" s="529"/>
      <c r="R36" s="291"/>
      <c r="S36" s="291"/>
      <c r="T36" s="291"/>
      <c r="U36" s="291"/>
      <c r="V36" s="291"/>
      <c r="W36" s="282">
        <v>46</v>
      </c>
      <c r="X36" s="529">
        <v>2</v>
      </c>
      <c r="Y36" s="48">
        <v>14</v>
      </c>
      <c r="Z36" s="529">
        <v>2</v>
      </c>
      <c r="AA36" s="48"/>
      <c r="AB36" s="529"/>
      <c r="AC36" s="48"/>
      <c r="AD36" s="529"/>
      <c r="AE36" s="549">
        <f t="shared" si="14"/>
        <v>64</v>
      </c>
      <c r="AF36" s="455">
        <f t="shared" si="15"/>
        <v>60</v>
      </c>
      <c r="AG36" s="529" t="s">
        <v>1134</v>
      </c>
    </row>
    <row r="37" spans="1:33" ht="39.6" x14ac:dyDescent="0.3">
      <c r="A37" s="540" t="s">
        <v>199</v>
      </c>
      <c r="B37" s="540" t="s">
        <v>68</v>
      </c>
      <c r="C37" s="540"/>
      <c r="D37" s="540"/>
      <c r="E37" s="543"/>
      <c r="F37" s="48" t="s">
        <v>40</v>
      </c>
      <c r="G37" s="282"/>
      <c r="H37" s="371"/>
      <c r="I37" s="531">
        <f t="shared" ref="I37:I57" si="16">L37+J37+Q37+R37</f>
        <v>111</v>
      </c>
      <c r="J37" s="529">
        <v>9</v>
      </c>
      <c r="K37" s="531">
        <v>94</v>
      </c>
      <c r="L37" s="529">
        <f t="shared" ref="L37:L57" si="17">W37+Y37+AA37+AC37</f>
        <v>94</v>
      </c>
      <c r="M37" s="531">
        <v>0</v>
      </c>
      <c r="N37" s="531">
        <v>94</v>
      </c>
      <c r="O37" s="529"/>
      <c r="P37" s="529"/>
      <c r="Q37" s="529">
        <v>2</v>
      </c>
      <c r="R37" s="291">
        <v>6</v>
      </c>
      <c r="S37" s="291"/>
      <c r="T37" s="291"/>
      <c r="U37" s="291"/>
      <c r="V37" s="291"/>
      <c r="W37" s="282">
        <v>48</v>
      </c>
      <c r="X37" s="529">
        <v>4</v>
      </c>
      <c r="Y37" s="48">
        <v>46</v>
      </c>
      <c r="Z37" s="529">
        <v>4</v>
      </c>
      <c r="AA37" s="48"/>
      <c r="AB37" s="529"/>
      <c r="AC37" s="48"/>
      <c r="AD37" s="529"/>
      <c r="AE37" s="549">
        <f>SUM(W37:AD37)</f>
        <v>102</v>
      </c>
      <c r="AF37" s="455">
        <f t="shared" si="15"/>
        <v>94</v>
      </c>
      <c r="AG37" s="599" t="s">
        <v>1113</v>
      </c>
    </row>
    <row r="38" spans="1:33" ht="26.4" hidden="1" x14ac:dyDescent="0.3">
      <c r="A38" s="540" t="s">
        <v>513</v>
      </c>
      <c r="B38" s="540" t="s">
        <v>124</v>
      </c>
      <c r="C38" s="540"/>
      <c r="D38" s="540"/>
      <c r="E38" s="543"/>
      <c r="F38" s="48"/>
      <c r="G38" s="282"/>
      <c r="H38" s="371" t="s">
        <v>29</v>
      </c>
      <c r="I38" s="531">
        <f t="shared" si="16"/>
        <v>70</v>
      </c>
      <c r="J38" s="529">
        <v>2</v>
      </c>
      <c r="K38" s="531">
        <v>38</v>
      </c>
      <c r="L38" s="529">
        <f t="shared" si="17"/>
        <v>68</v>
      </c>
      <c r="M38" s="531">
        <v>40</v>
      </c>
      <c r="N38" s="531">
        <v>28</v>
      </c>
      <c r="O38" s="529"/>
      <c r="P38" s="529"/>
      <c r="Q38" s="529"/>
      <c r="R38" s="291"/>
      <c r="S38" s="291"/>
      <c r="T38" s="291"/>
      <c r="U38" s="291"/>
      <c r="V38" s="291"/>
      <c r="W38" s="48"/>
      <c r="X38" s="529"/>
      <c r="Y38" s="48"/>
      <c r="Z38" s="529"/>
      <c r="AA38" s="48">
        <v>42</v>
      </c>
      <c r="AB38" s="529"/>
      <c r="AC38" s="48">
        <v>26</v>
      </c>
      <c r="AD38" s="529">
        <v>2</v>
      </c>
      <c r="AE38" s="549">
        <f t="shared" ref="AE38:AE77" si="18">SUM(W38:AD38)</f>
        <v>70</v>
      </c>
      <c r="AF38" s="455">
        <f t="shared" si="15"/>
        <v>0</v>
      </c>
      <c r="AG38" s="529"/>
    </row>
    <row r="39" spans="1:33" x14ac:dyDescent="0.3">
      <c r="A39" s="540" t="s">
        <v>200</v>
      </c>
      <c r="B39" s="540" t="s">
        <v>6</v>
      </c>
      <c r="C39" s="540"/>
      <c r="D39" s="540"/>
      <c r="E39" s="543" t="s">
        <v>201</v>
      </c>
      <c r="F39" s="48" t="s">
        <v>201</v>
      </c>
      <c r="G39" s="282" t="s">
        <v>201</v>
      </c>
      <c r="H39" s="371" t="s">
        <v>29</v>
      </c>
      <c r="I39" s="531">
        <f t="shared" si="16"/>
        <v>126</v>
      </c>
      <c r="J39" s="529">
        <v>6</v>
      </c>
      <c r="K39" s="531">
        <v>116</v>
      </c>
      <c r="L39" s="529">
        <f t="shared" si="17"/>
        <v>120</v>
      </c>
      <c r="M39" s="531">
        <v>4</v>
      </c>
      <c r="N39" s="531">
        <v>116</v>
      </c>
      <c r="O39" s="529"/>
      <c r="P39" s="529"/>
      <c r="Q39" s="529"/>
      <c r="R39" s="291"/>
      <c r="S39" s="291"/>
      <c r="T39" s="291"/>
      <c r="U39" s="291"/>
      <c r="V39" s="291"/>
      <c r="W39" s="282">
        <v>33</v>
      </c>
      <c r="X39" s="529">
        <v>1</v>
      </c>
      <c r="Y39" s="48">
        <v>37</v>
      </c>
      <c r="Z39" s="529">
        <v>1</v>
      </c>
      <c r="AA39" s="48">
        <v>28</v>
      </c>
      <c r="AB39" s="529">
        <v>2</v>
      </c>
      <c r="AC39" s="48">
        <v>22</v>
      </c>
      <c r="AD39" s="529">
        <v>2</v>
      </c>
      <c r="AE39" s="549">
        <f t="shared" si="18"/>
        <v>126</v>
      </c>
      <c r="AF39" s="455">
        <f t="shared" si="15"/>
        <v>70</v>
      </c>
      <c r="AG39" s="282" t="s">
        <v>1141</v>
      </c>
    </row>
    <row r="40" spans="1:33" ht="26.4" x14ac:dyDescent="0.3">
      <c r="A40" s="540" t="s">
        <v>202</v>
      </c>
      <c r="B40" s="540" t="s">
        <v>203</v>
      </c>
      <c r="C40" s="540"/>
      <c r="D40" s="540"/>
      <c r="E40" s="543"/>
      <c r="F40" s="48" t="s">
        <v>29</v>
      </c>
      <c r="G40" s="282"/>
      <c r="H40" s="371"/>
      <c r="I40" s="531">
        <f t="shared" si="16"/>
        <v>56</v>
      </c>
      <c r="J40" s="529">
        <v>2</v>
      </c>
      <c r="K40" s="531">
        <v>24</v>
      </c>
      <c r="L40" s="529">
        <f t="shared" si="17"/>
        <v>54</v>
      </c>
      <c r="M40" s="531">
        <v>30</v>
      </c>
      <c r="N40" s="531">
        <v>24</v>
      </c>
      <c r="O40" s="529"/>
      <c r="P40" s="529"/>
      <c r="Q40" s="529"/>
      <c r="R40" s="291"/>
      <c r="S40" s="291"/>
      <c r="T40" s="291"/>
      <c r="U40" s="291"/>
      <c r="V40" s="291"/>
      <c r="W40" s="282">
        <v>34</v>
      </c>
      <c r="X40" s="529"/>
      <c r="Y40" s="48">
        <v>20</v>
      </c>
      <c r="Z40" s="529">
        <v>2</v>
      </c>
      <c r="AA40" s="48"/>
      <c r="AB40" s="529"/>
      <c r="AC40" s="48"/>
      <c r="AD40" s="529"/>
      <c r="AE40" s="549">
        <f t="shared" si="18"/>
        <v>56</v>
      </c>
      <c r="AF40" s="455">
        <f t="shared" si="15"/>
        <v>54</v>
      </c>
      <c r="AG40" s="282" t="s">
        <v>1104</v>
      </c>
    </row>
    <row r="41" spans="1:33" ht="26.4" x14ac:dyDescent="0.3">
      <c r="A41" s="540" t="s">
        <v>204</v>
      </c>
      <c r="B41" s="540" t="s">
        <v>205</v>
      </c>
      <c r="C41" s="540"/>
      <c r="D41" s="540"/>
      <c r="E41" s="543" t="s">
        <v>29</v>
      </c>
      <c r="F41" s="48"/>
      <c r="G41" s="282"/>
      <c r="H41" s="371"/>
      <c r="I41" s="531">
        <f t="shared" si="16"/>
        <v>42</v>
      </c>
      <c r="J41" s="529">
        <v>2</v>
      </c>
      <c r="K41" s="531">
        <v>14</v>
      </c>
      <c r="L41" s="529">
        <f t="shared" si="17"/>
        <v>40</v>
      </c>
      <c r="M41" s="531">
        <v>26</v>
      </c>
      <c r="N41" s="531">
        <v>14</v>
      </c>
      <c r="O41" s="529"/>
      <c r="P41" s="529"/>
      <c r="Q41" s="529"/>
      <c r="R41" s="291"/>
      <c r="S41" s="291"/>
      <c r="T41" s="291"/>
      <c r="U41" s="291"/>
      <c r="V41" s="291"/>
      <c r="W41" s="282">
        <v>40</v>
      </c>
      <c r="X41" s="529">
        <v>2</v>
      </c>
      <c r="Y41" s="48"/>
      <c r="Z41" s="529"/>
      <c r="AA41" s="48"/>
      <c r="AB41" s="549"/>
      <c r="AC41" s="48"/>
      <c r="AD41" s="529"/>
      <c r="AE41" s="549">
        <f>SUM(W41:Z41)</f>
        <v>42</v>
      </c>
      <c r="AF41" s="455">
        <f t="shared" si="15"/>
        <v>40</v>
      </c>
      <c r="AG41" s="282" t="s">
        <v>1090</v>
      </c>
    </row>
    <row r="42" spans="1:33" ht="26.4" x14ac:dyDescent="0.3">
      <c r="A42" s="540" t="s">
        <v>206</v>
      </c>
      <c r="B42" s="540" t="s">
        <v>207</v>
      </c>
      <c r="C42" s="540"/>
      <c r="D42" s="540"/>
      <c r="E42" s="543"/>
      <c r="F42" s="48" t="s">
        <v>399</v>
      </c>
      <c r="G42" s="282"/>
      <c r="H42" s="371"/>
      <c r="I42" s="531">
        <f t="shared" si="16"/>
        <v>66</v>
      </c>
      <c r="J42" s="529">
        <v>4</v>
      </c>
      <c r="K42" s="531">
        <v>32</v>
      </c>
      <c r="L42" s="529">
        <f t="shared" si="17"/>
        <v>62</v>
      </c>
      <c r="M42" s="531">
        <v>30</v>
      </c>
      <c r="N42" s="531">
        <v>32</v>
      </c>
      <c r="O42" s="529"/>
      <c r="P42" s="529"/>
      <c r="Q42" s="529"/>
      <c r="R42" s="291"/>
      <c r="S42" s="291"/>
      <c r="T42" s="291"/>
      <c r="U42" s="291"/>
      <c r="V42" s="291"/>
      <c r="W42" s="282">
        <v>34</v>
      </c>
      <c r="X42" s="529">
        <v>2</v>
      </c>
      <c r="Y42" s="48">
        <v>28</v>
      </c>
      <c r="Z42" s="529">
        <v>2</v>
      </c>
      <c r="AA42" s="48"/>
      <c r="AB42" s="529"/>
      <c r="AC42" s="48"/>
      <c r="AD42" s="529"/>
      <c r="AE42" s="549">
        <f t="shared" si="18"/>
        <v>66</v>
      </c>
      <c r="AF42" s="455">
        <f t="shared" si="15"/>
        <v>62</v>
      </c>
      <c r="AG42" s="599" t="s">
        <v>1089</v>
      </c>
    </row>
    <row r="43" spans="1:33" x14ac:dyDescent="0.3">
      <c r="A43" s="540" t="s">
        <v>208</v>
      </c>
      <c r="B43" s="540" t="s">
        <v>172</v>
      </c>
      <c r="C43" s="540"/>
      <c r="D43" s="540"/>
      <c r="E43" s="543"/>
      <c r="F43" s="48" t="s">
        <v>399</v>
      </c>
      <c r="G43" s="282"/>
      <c r="H43" s="371"/>
      <c r="I43" s="531">
        <f t="shared" si="16"/>
        <v>62</v>
      </c>
      <c r="J43" s="529">
        <v>4</v>
      </c>
      <c r="K43" s="531">
        <v>20</v>
      </c>
      <c r="L43" s="529">
        <f t="shared" si="17"/>
        <v>58</v>
      </c>
      <c r="M43" s="531">
        <v>38</v>
      </c>
      <c r="N43" s="531">
        <v>20</v>
      </c>
      <c r="O43" s="529"/>
      <c r="P43" s="529"/>
      <c r="Q43" s="529"/>
      <c r="R43" s="291"/>
      <c r="S43" s="291"/>
      <c r="T43" s="291"/>
      <c r="U43" s="291"/>
      <c r="V43" s="291"/>
      <c r="W43" s="282">
        <v>0</v>
      </c>
      <c r="X43" s="529"/>
      <c r="Y43" s="48">
        <v>58</v>
      </c>
      <c r="Z43" s="529">
        <v>4</v>
      </c>
      <c r="AA43" s="48"/>
      <c r="AB43" s="529"/>
      <c r="AC43" s="48"/>
      <c r="AD43" s="529"/>
      <c r="AE43" s="549">
        <f t="shared" si="18"/>
        <v>62</v>
      </c>
      <c r="AF43" s="455">
        <f t="shared" si="15"/>
        <v>58</v>
      </c>
      <c r="AG43" s="599" t="s">
        <v>1068</v>
      </c>
    </row>
    <row r="44" spans="1:33" x14ac:dyDescent="0.3">
      <c r="A44" s="540" t="s">
        <v>465</v>
      </c>
      <c r="B44" s="542" t="s">
        <v>167</v>
      </c>
      <c r="C44" s="542"/>
      <c r="D44" s="542"/>
      <c r="E44" s="49" t="s">
        <v>399</v>
      </c>
      <c r="F44" s="275"/>
      <c r="G44" s="372"/>
      <c r="H44" s="373"/>
      <c r="I44" s="531">
        <f t="shared" si="16"/>
        <v>34</v>
      </c>
      <c r="J44" s="538">
        <v>2</v>
      </c>
      <c r="K44" s="539">
        <v>12</v>
      </c>
      <c r="L44" s="529">
        <f t="shared" si="17"/>
        <v>32</v>
      </c>
      <c r="M44" s="539">
        <v>20</v>
      </c>
      <c r="N44" s="539">
        <v>12</v>
      </c>
      <c r="O44" s="538"/>
      <c r="P44" s="538"/>
      <c r="Q44" s="291"/>
      <c r="R44" s="529"/>
      <c r="S44" s="529"/>
      <c r="T44" s="529"/>
      <c r="U44" s="529"/>
      <c r="V44" s="529"/>
      <c r="W44" s="282">
        <v>32</v>
      </c>
      <c r="X44" s="529">
        <v>2</v>
      </c>
      <c r="Y44" s="48"/>
      <c r="Z44" s="529"/>
      <c r="AA44" s="48"/>
      <c r="AB44" s="529"/>
      <c r="AC44" s="48"/>
      <c r="AD44" s="529"/>
      <c r="AE44" s="549">
        <f>SUM(W44:AD44)</f>
        <v>34</v>
      </c>
      <c r="AF44" s="455">
        <f t="shared" si="15"/>
        <v>32</v>
      </c>
      <c r="AG44" s="529" t="s">
        <v>1088</v>
      </c>
    </row>
    <row r="45" spans="1:33" ht="26.4" x14ac:dyDescent="0.3">
      <c r="A45" s="532" t="s">
        <v>10</v>
      </c>
      <c r="B45" s="532" t="s">
        <v>70</v>
      </c>
      <c r="C45" s="532"/>
      <c r="D45" s="532"/>
      <c r="E45" s="543"/>
      <c r="F45" s="48"/>
      <c r="G45" s="282"/>
      <c r="H45" s="374"/>
      <c r="I45" s="536">
        <f>SUM(I46:I57)</f>
        <v>833</v>
      </c>
      <c r="J45" s="536">
        <f>SUM(J46:J57)</f>
        <v>57</v>
      </c>
      <c r="K45" s="536">
        <f>SUM(K46:K57)</f>
        <v>468</v>
      </c>
      <c r="L45" s="529">
        <f t="shared" ref="L45" si="19">M45+N45</f>
        <v>860</v>
      </c>
      <c r="M45" s="536">
        <f t="shared" ref="M45:AD45" si="20">SUM(M46:M57)</f>
        <v>402</v>
      </c>
      <c r="N45" s="536">
        <f t="shared" si="20"/>
        <v>458</v>
      </c>
      <c r="O45" s="536">
        <f t="shared" si="20"/>
        <v>0</v>
      </c>
      <c r="P45" s="536">
        <f t="shared" si="20"/>
        <v>0</v>
      </c>
      <c r="Q45" s="536">
        <f t="shared" si="20"/>
        <v>8</v>
      </c>
      <c r="R45" s="536">
        <f t="shared" si="20"/>
        <v>24</v>
      </c>
      <c r="S45" s="536"/>
      <c r="T45" s="536"/>
      <c r="U45" s="536"/>
      <c r="V45" s="536"/>
      <c r="W45" s="47">
        <f t="shared" si="20"/>
        <v>172</v>
      </c>
      <c r="X45" s="536">
        <f t="shared" si="20"/>
        <v>12</v>
      </c>
      <c r="Y45" s="47">
        <f t="shared" si="20"/>
        <v>158</v>
      </c>
      <c r="Z45" s="536">
        <f t="shared" si="20"/>
        <v>8</v>
      </c>
      <c r="AA45" s="47">
        <f t="shared" si="20"/>
        <v>216</v>
      </c>
      <c r="AB45" s="536">
        <f t="shared" si="20"/>
        <v>12</v>
      </c>
      <c r="AC45" s="47">
        <f t="shared" si="20"/>
        <v>198</v>
      </c>
      <c r="AD45" s="536">
        <f t="shared" si="20"/>
        <v>12</v>
      </c>
      <c r="AE45" s="549">
        <f t="shared" si="18"/>
        <v>788</v>
      </c>
      <c r="AF45" s="455">
        <f t="shared" si="15"/>
        <v>330</v>
      </c>
      <c r="AG45" s="529"/>
    </row>
    <row r="46" spans="1:33" ht="26.4" x14ac:dyDescent="0.3">
      <c r="A46" s="540" t="s">
        <v>117</v>
      </c>
      <c r="B46" s="540" t="s">
        <v>209</v>
      </c>
      <c r="C46" s="540"/>
      <c r="D46" s="540"/>
      <c r="E46" s="543" t="s">
        <v>40</v>
      </c>
      <c r="F46" s="48"/>
      <c r="G46" s="282"/>
      <c r="H46" s="371"/>
      <c r="I46" s="531">
        <f t="shared" si="16"/>
        <v>82</v>
      </c>
      <c r="J46" s="529">
        <v>14</v>
      </c>
      <c r="K46" s="531">
        <v>32</v>
      </c>
      <c r="L46" s="529">
        <f t="shared" si="17"/>
        <v>60</v>
      </c>
      <c r="M46" s="531">
        <v>38</v>
      </c>
      <c r="N46" s="531">
        <v>22</v>
      </c>
      <c r="O46" s="529"/>
      <c r="P46" s="529"/>
      <c r="Q46" s="529">
        <v>2</v>
      </c>
      <c r="R46" s="291">
        <v>6</v>
      </c>
      <c r="S46" s="291"/>
      <c r="T46" s="291"/>
      <c r="U46" s="291"/>
      <c r="V46" s="291"/>
      <c r="W46" s="282">
        <v>60</v>
      </c>
      <c r="X46" s="529">
        <v>4</v>
      </c>
      <c r="Y46" s="48"/>
      <c r="Z46" s="529"/>
      <c r="AA46" s="48"/>
      <c r="AB46" s="529"/>
      <c r="AC46" s="48"/>
      <c r="AD46" s="529"/>
      <c r="AE46" s="549">
        <f t="shared" si="18"/>
        <v>64</v>
      </c>
      <c r="AF46" s="455">
        <f t="shared" si="15"/>
        <v>60</v>
      </c>
      <c r="AG46" s="282" t="s">
        <v>1069</v>
      </c>
    </row>
    <row r="47" spans="1:33" ht="52.8" hidden="1" x14ac:dyDescent="0.3">
      <c r="A47" s="540" t="s">
        <v>12</v>
      </c>
      <c r="B47" s="540" t="s">
        <v>514</v>
      </c>
      <c r="C47" s="540"/>
      <c r="D47" s="540"/>
      <c r="E47" s="543"/>
      <c r="F47" s="48"/>
      <c r="G47" s="282"/>
      <c r="H47" s="371" t="s">
        <v>29</v>
      </c>
      <c r="I47" s="531">
        <f t="shared" si="16"/>
        <v>36</v>
      </c>
      <c r="J47" s="529">
        <v>2</v>
      </c>
      <c r="K47" s="531">
        <v>24</v>
      </c>
      <c r="L47" s="529">
        <f t="shared" si="17"/>
        <v>34</v>
      </c>
      <c r="M47" s="531">
        <v>34</v>
      </c>
      <c r="N47" s="531">
        <v>24</v>
      </c>
      <c r="O47" s="529"/>
      <c r="P47" s="529"/>
      <c r="Q47" s="529"/>
      <c r="R47" s="291"/>
      <c r="S47" s="291"/>
      <c r="T47" s="291"/>
      <c r="U47" s="291"/>
      <c r="V47" s="291"/>
      <c r="W47" s="48"/>
      <c r="X47" s="529"/>
      <c r="Y47" s="48"/>
      <c r="Z47" s="529"/>
      <c r="AA47" s="48"/>
      <c r="AB47" s="529"/>
      <c r="AC47" s="48">
        <v>34</v>
      </c>
      <c r="AD47" s="529">
        <v>2</v>
      </c>
      <c r="AE47" s="549">
        <f t="shared" si="18"/>
        <v>36</v>
      </c>
      <c r="AF47" s="455">
        <f t="shared" si="15"/>
        <v>0</v>
      </c>
      <c r="AG47" s="529"/>
    </row>
    <row r="48" spans="1:33" ht="52.8" hidden="1" x14ac:dyDescent="0.3">
      <c r="A48" s="542" t="s">
        <v>13</v>
      </c>
      <c r="B48" s="542" t="s">
        <v>515</v>
      </c>
      <c r="C48" s="542"/>
      <c r="D48" s="542"/>
      <c r="E48" s="49"/>
      <c r="F48" s="275"/>
      <c r="G48" s="372"/>
      <c r="H48" s="373" t="s">
        <v>29</v>
      </c>
      <c r="I48" s="531">
        <f t="shared" si="16"/>
        <v>68</v>
      </c>
      <c r="J48" s="538">
        <v>4</v>
      </c>
      <c r="K48" s="539">
        <v>32</v>
      </c>
      <c r="L48" s="529">
        <f t="shared" si="17"/>
        <v>64</v>
      </c>
      <c r="M48" s="539">
        <v>56</v>
      </c>
      <c r="N48" s="539">
        <v>32</v>
      </c>
      <c r="O48" s="538"/>
      <c r="P48" s="538"/>
      <c r="Q48" s="538"/>
      <c r="R48" s="274"/>
      <c r="S48" s="274"/>
      <c r="T48" s="274"/>
      <c r="U48" s="274"/>
      <c r="V48" s="274"/>
      <c r="W48" s="275"/>
      <c r="X48" s="538"/>
      <c r="Y48" s="48"/>
      <c r="Z48" s="549"/>
      <c r="AA48" s="275">
        <v>32</v>
      </c>
      <c r="AB48" s="538">
        <v>2</v>
      </c>
      <c r="AC48" s="275">
        <v>32</v>
      </c>
      <c r="AD48" s="538">
        <v>2</v>
      </c>
      <c r="AE48" s="549">
        <f>SUM(W48:AD48)</f>
        <v>68</v>
      </c>
      <c r="AF48" s="455">
        <f t="shared" si="15"/>
        <v>0</v>
      </c>
      <c r="AG48" s="529"/>
    </row>
    <row r="49" spans="1:33" ht="26.4" hidden="1" x14ac:dyDescent="0.3">
      <c r="A49" s="540" t="s">
        <v>14</v>
      </c>
      <c r="B49" s="540" t="s">
        <v>516</v>
      </c>
      <c r="C49" s="540"/>
      <c r="D49" s="540"/>
      <c r="E49" s="543"/>
      <c r="F49" s="48"/>
      <c r="G49" s="282"/>
      <c r="H49" s="371" t="s">
        <v>29</v>
      </c>
      <c r="I49" s="531">
        <f t="shared" si="16"/>
        <v>64</v>
      </c>
      <c r="J49" s="529">
        <v>2</v>
      </c>
      <c r="K49" s="531">
        <v>38</v>
      </c>
      <c r="L49" s="529">
        <f t="shared" si="17"/>
        <v>62</v>
      </c>
      <c r="M49" s="531">
        <v>30</v>
      </c>
      <c r="N49" s="531">
        <v>38</v>
      </c>
      <c r="O49" s="529"/>
      <c r="P49" s="529"/>
      <c r="Q49" s="529"/>
      <c r="R49" s="529"/>
      <c r="S49" s="529"/>
      <c r="T49" s="529"/>
      <c r="U49" s="529"/>
      <c r="V49" s="529"/>
      <c r="W49" s="48"/>
      <c r="X49" s="529"/>
      <c r="Y49" s="48"/>
      <c r="Z49" s="529"/>
      <c r="AA49" s="48">
        <v>30</v>
      </c>
      <c r="AB49" s="529"/>
      <c r="AC49" s="48">
        <v>32</v>
      </c>
      <c r="AD49" s="529">
        <v>2</v>
      </c>
      <c r="AE49" s="549">
        <f t="shared" si="18"/>
        <v>64</v>
      </c>
      <c r="AF49" s="455">
        <f t="shared" si="15"/>
        <v>0</v>
      </c>
      <c r="AG49" s="529"/>
    </row>
    <row r="50" spans="1:33" ht="52.8" x14ac:dyDescent="0.3">
      <c r="A50" s="542" t="s">
        <v>15</v>
      </c>
      <c r="B50" s="540" t="s">
        <v>210</v>
      </c>
      <c r="C50" s="540"/>
      <c r="D50" s="540"/>
      <c r="E50" s="543"/>
      <c r="F50" s="48" t="s">
        <v>29</v>
      </c>
      <c r="G50" s="282"/>
      <c r="H50" s="371"/>
      <c r="I50" s="531">
        <f t="shared" si="16"/>
        <v>90</v>
      </c>
      <c r="J50" s="529">
        <v>6</v>
      </c>
      <c r="K50" s="531">
        <v>72</v>
      </c>
      <c r="L50" s="529">
        <f t="shared" si="17"/>
        <v>84</v>
      </c>
      <c r="M50" s="531">
        <v>32</v>
      </c>
      <c r="N50" s="531">
        <v>72</v>
      </c>
      <c r="O50" s="529"/>
      <c r="P50" s="529"/>
      <c r="Q50" s="529"/>
      <c r="R50" s="529"/>
      <c r="S50" s="529"/>
      <c r="T50" s="529"/>
      <c r="U50" s="529"/>
      <c r="V50" s="529"/>
      <c r="W50" s="282">
        <v>28</v>
      </c>
      <c r="X50" s="529">
        <v>4</v>
      </c>
      <c r="Y50" s="48">
        <v>56</v>
      </c>
      <c r="Z50" s="529">
        <v>2</v>
      </c>
      <c r="AA50" s="48"/>
      <c r="AB50" s="529"/>
      <c r="AC50" s="48"/>
      <c r="AD50" s="529"/>
      <c r="AE50" s="549">
        <f t="shared" si="18"/>
        <v>90</v>
      </c>
      <c r="AF50" s="455">
        <f t="shared" si="15"/>
        <v>84</v>
      </c>
      <c r="AG50" s="599" t="s">
        <v>1147</v>
      </c>
    </row>
    <row r="51" spans="1:33" ht="39.6" x14ac:dyDescent="0.3">
      <c r="A51" s="540" t="s">
        <v>16</v>
      </c>
      <c r="B51" s="540" t="s">
        <v>211</v>
      </c>
      <c r="C51" s="540"/>
      <c r="D51" s="540"/>
      <c r="E51" s="543"/>
      <c r="F51" s="48" t="s">
        <v>40</v>
      </c>
      <c r="G51" s="282"/>
      <c r="H51" s="371"/>
      <c r="I51" s="531">
        <f t="shared" si="16"/>
        <v>85</v>
      </c>
      <c r="J51" s="529">
        <v>5</v>
      </c>
      <c r="K51" s="531">
        <v>28</v>
      </c>
      <c r="L51" s="529">
        <f t="shared" si="17"/>
        <v>72</v>
      </c>
      <c r="M51" s="531">
        <v>50</v>
      </c>
      <c r="N51" s="531">
        <v>28</v>
      </c>
      <c r="O51" s="529"/>
      <c r="P51" s="529"/>
      <c r="Q51" s="529">
        <v>2</v>
      </c>
      <c r="R51" s="529">
        <v>6</v>
      </c>
      <c r="S51" s="529"/>
      <c r="T51" s="529"/>
      <c r="U51" s="529"/>
      <c r="V51" s="529"/>
      <c r="W51" s="282">
        <v>32</v>
      </c>
      <c r="X51" s="529">
        <v>2</v>
      </c>
      <c r="Y51" s="48">
        <v>40</v>
      </c>
      <c r="Z51" s="529">
        <v>2</v>
      </c>
      <c r="AA51" s="48"/>
      <c r="AB51" s="529"/>
      <c r="AC51" s="48"/>
      <c r="AD51" s="529"/>
      <c r="AE51" s="549">
        <f t="shared" si="18"/>
        <v>76</v>
      </c>
      <c r="AF51" s="455">
        <f t="shared" si="15"/>
        <v>72</v>
      </c>
      <c r="AG51" s="282" t="s">
        <v>1105</v>
      </c>
    </row>
    <row r="52" spans="1:33" hidden="1" x14ac:dyDescent="0.3">
      <c r="A52" s="542" t="s">
        <v>121</v>
      </c>
      <c r="B52" s="540" t="s">
        <v>517</v>
      </c>
      <c r="C52" s="540"/>
      <c r="D52" s="540"/>
      <c r="E52" s="543"/>
      <c r="F52" s="48"/>
      <c r="G52" s="282"/>
      <c r="H52" s="371" t="s">
        <v>40</v>
      </c>
      <c r="I52" s="531">
        <f t="shared" si="16"/>
        <v>117</v>
      </c>
      <c r="J52" s="529">
        <v>7</v>
      </c>
      <c r="K52" s="531">
        <v>102</v>
      </c>
      <c r="L52" s="529">
        <f t="shared" si="17"/>
        <v>102</v>
      </c>
      <c r="M52" s="531">
        <v>0</v>
      </c>
      <c r="N52" s="531">
        <v>102</v>
      </c>
      <c r="O52" s="529"/>
      <c r="P52" s="529"/>
      <c r="Q52" s="529">
        <v>2</v>
      </c>
      <c r="R52" s="529">
        <v>6</v>
      </c>
      <c r="S52" s="529"/>
      <c r="T52" s="529"/>
      <c r="U52" s="529"/>
      <c r="V52" s="529"/>
      <c r="W52" s="48"/>
      <c r="X52" s="529"/>
      <c r="Y52" s="48"/>
      <c r="Z52" s="529"/>
      <c r="AA52" s="48">
        <v>58</v>
      </c>
      <c r="AB52" s="529">
        <v>4</v>
      </c>
      <c r="AC52" s="48">
        <v>44</v>
      </c>
      <c r="AD52" s="529">
        <v>2</v>
      </c>
      <c r="AE52" s="549">
        <f t="shared" si="18"/>
        <v>108</v>
      </c>
      <c r="AF52" s="455">
        <f t="shared" si="15"/>
        <v>0</v>
      </c>
      <c r="AG52" s="529"/>
    </row>
    <row r="53" spans="1:33" ht="26.4" x14ac:dyDescent="0.3">
      <c r="A53" s="540" t="s">
        <v>17</v>
      </c>
      <c r="B53" s="540" t="s">
        <v>212</v>
      </c>
      <c r="C53" s="542"/>
      <c r="D53" s="542"/>
      <c r="E53" s="49"/>
      <c r="F53" s="275" t="s">
        <v>40</v>
      </c>
      <c r="G53" s="372"/>
      <c r="H53" s="373"/>
      <c r="I53" s="531">
        <f t="shared" si="16"/>
        <v>73</v>
      </c>
      <c r="J53" s="538">
        <v>5</v>
      </c>
      <c r="K53" s="539">
        <v>36</v>
      </c>
      <c r="L53" s="529">
        <f t="shared" si="17"/>
        <v>60</v>
      </c>
      <c r="M53" s="539">
        <v>44</v>
      </c>
      <c r="N53" s="539">
        <v>36</v>
      </c>
      <c r="O53" s="538"/>
      <c r="P53" s="538"/>
      <c r="Q53" s="529">
        <v>2</v>
      </c>
      <c r="R53" s="529">
        <v>6</v>
      </c>
      <c r="S53" s="529"/>
      <c r="T53" s="529"/>
      <c r="U53" s="529"/>
      <c r="V53" s="529"/>
      <c r="W53" s="282">
        <v>32</v>
      </c>
      <c r="X53" s="529">
        <v>2</v>
      </c>
      <c r="Y53" s="48">
        <v>28</v>
      </c>
      <c r="Z53" s="529">
        <v>2</v>
      </c>
      <c r="AA53" s="48"/>
      <c r="AB53" s="529"/>
      <c r="AC53" s="48"/>
      <c r="AD53" s="529"/>
      <c r="AE53" s="549">
        <f t="shared" si="18"/>
        <v>64</v>
      </c>
      <c r="AF53" s="455">
        <f t="shared" si="15"/>
        <v>60</v>
      </c>
      <c r="AG53" s="282" t="s">
        <v>1099</v>
      </c>
    </row>
    <row r="54" spans="1:33" ht="26.4" hidden="1" x14ac:dyDescent="0.3">
      <c r="A54" s="542" t="s">
        <v>123</v>
      </c>
      <c r="B54" s="542" t="s">
        <v>19</v>
      </c>
      <c r="C54" s="542"/>
      <c r="D54" s="542"/>
      <c r="E54" s="49"/>
      <c r="F54" s="275"/>
      <c r="G54" s="372"/>
      <c r="H54" s="373" t="s">
        <v>29</v>
      </c>
      <c r="I54" s="531">
        <f t="shared" si="16"/>
        <v>70</v>
      </c>
      <c r="J54" s="538">
        <v>4</v>
      </c>
      <c r="K54" s="539">
        <v>46</v>
      </c>
      <c r="L54" s="529">
        <f t="shared" si="17"/>
        <v>66</v>
      </c>
      <c r="M54" s="539">
        <v>40</v>
      </c>
      <c r="N54" s="539">
        <v>46</v>
      </c>
      <c r="O54" s="538"/>
      <c r="P54" s="538"/>
      <c r="Q54" s="291"/>
      <c r="R54" s="529"/>
      <c r="S54" s="529"/>
      <c r="T54" s="529"/>
      <c r="U54" s="529"/>
      <c r="V54" s="529"/>
      <c r="W54" s="48"/>
      <c r="X54" s="529"/>
      <c r="Y54" s="48"/>
      <c r="Z54" s="529"/>
      <c r="AA54" s="48">
        <v>34</v>
      </c>
      <c r="AB54" s="529">
        <v>2</v>
      </c>
      <c r="AC54" s="48">
        <v>32</v>
      </c>
      <c r="AD54" s="529">
        <v>2</v>
      </c>
      <c r="AE54" s="549">
        <f t="shared" si="18"/>
        <v>70</v>
      </c>
      <c r="AF54" s="455">
        <f t="shared" si="15"/>
        <v>0</v>
      </c>
      <c r="AG54" s="529"/>
    </row>
    <row r="55" spans="1:33" ht="39.6" x14ac:dyDescent="0.3">
      <c r="A55" s="540" t="s">
        <v>18</v>
      </c>
      <c r="B55" s="51" t="s">
        <v>213</v>
      </c>
      <c r="C55" s="51"/>
      <c r="D55" s="51"/>
      <c r="E55" s="49"/>
      <c r="F55" s="275" t="s">
        <v>29</v>
      </c>
      <c r="G55" s="372"/>
      <c r="H55" s="373"/>
      <c r="I55" s="531">
        <f t="shared" si="16"/>
        <v>56</v>
      </c>
      <c r="J55" s="52">
        <v>2</v>
      </c>
      <c r="K55" s="53">
        <v>20</v>
      </c>
      <c r="L55" s="529">
        <f t="shared" si="17"/>
        <v>54</v>
      </c>
      <c r="M55" s="53">
        <v>34</v>
      </c>
      <c r="N55" s="53">
        <v>20</v>
      </c>
      <c r="O55" s="52"/>
      <c r="P55" s="52"/>
      <c r="Q55" s="534"/>
      <c r="R55" s="54"/>
      <c r="S55" s="54"/>
      <c r="T55" s="54"/>
      <c r="U55" s="54"/>
      <c r="V55" s="54"/>
      <c r="W55" s="282">
        <v>20</v>
      </c>
      <c r="X55" s="54"/>
      <c r="Y55" s="48">
        <v>34</v>
      </c>
      <c r="Z55" s="54">
        <v>2</v>
      </c>
      <c r="AA55" s="48"/>
      <c r="AB55" s="54"/>
      <c r="AC55" s="48"/>
      <c r="AD55" s="54"/>
      <c r="AE55" s="549">
        <f t="shared" si="18"/>
        <v>56</v>
      </c>
      <c r="AF55" s="455">
        <f t="shared" si="15"/>
        <v>54</v>
      </c>
      <c r="AG55" s="282" t="s">
        <v>1090</v>
      </c>
    </row>
    <row r="56" spans="1:33" ht="26.4" hidden="1" x14ac:dyDescent="0.3">
      <c r="A56" s="542" t="s">
        <v>20</v>
      </c>
      <c r="B56" s="55" t="s">
        <v>518</v>
      </c>
      <c r="C56" s="55"/>
      <c r="D56" s="55"/>
      <c r="E56" s="552"/>
      <c r="F56" s="553"/>
      <c r="G56" s="375" t="s">
        <v>29</v>
      </c>
      <c r="H56" s="376"/>
      <c r="I56" s="531">
        <f t="shared" si="16"/>
        <v>46</v>
      </c>
      <c r="J56" s="554">
        <v>4</v>
      </c>
      <c r="K56" s="55">
        <v>22</v>
      </c>
      <c r="L56" s="529">
        <f t="shared" si="17"/>
        <v>42</v>
      </c>
      <c r="M56" s="55">
        <v>20</v>
      </c>
      <c r="N56" s="55">
        <v>22</v>
      </c>
      <c r="O56" s="276"/>
      <c r="P56" s="276"/>
      <c r="Q56" s="277"/>
      <c r="R56" s="278"/>
      <c r="S56" s="278"/>
      <c r="T56" s="278"/>
      <c r="U56" s="278"/>
      <c r="V56" s="278"/>
      <c r="W56" s="555"/>
      <c r="X56" s="278"/>
      <c r="Y56" s="279"/>
      <c r="Z56" s="535"/>
      <c r="AA56" s="279">
        <v>42</v>
      </c>
      <c r="AB56" s="535">
        <v>4</v>
      </c>
      <c r="AC56" s="279"/>
      <c r="AD56" s="535"/>
      <c r="AE56" s="549">
        <f t="shared" si="18"/>
        <v>46</v>
      </c>
      <c r="AF56" s="455">
        <f t="shared" si="15"/>
        <v>0</v>
      </c>
      <c r="AG56" s="278"/>
    </row>
    <row r="57" spans="1:33" ht="26.4" hidden="1" x14ac:dyDescent="0.3">
      <c r="A57" s="540" t="s">
        <v>22</v>
      </c>
      <c r="B57" s="542" t="s">
        <v>519</v>
      </c>
      <c r="C57" s="542"/>
      <c r="D57" s="542"/>
      <c r="E57" s="49"/>
      <c r="F57" s="275"/>
      <c r="G57" s="372"/>
      <c r="H57" s="373" t="s">
        <v>29</v>
      </c>
      <c r="I57" s="531">
        <f t="shared" si="16"/>
        <v>46</v>
      </c>
      <c r="J57" s="538">
        <v>2</v>
      </c>
      <c r="K57" s="539">
        <v>16</v>
      </c>
      <c r="L57" s="529">
        <f t="shared" si="17"/>
        <v>44</v>
      </c>
      <c r="M57" s="539">
        <v>24</v>
      </c>
      <c r="N57" s="539">
        <v>16</v>
      </c>
      <c r="O57" s="538"/>
      <c r="P57" s="538"/>
      <c r="Q57" s="291"/>
      <c r="R57" s="529"/>
      <c r="S57" s="529"/>
      <c r="T57" s="529"/>
      <c r="U57" s="529"/>
      <c r="V57" s="529"/>
      <c r="W57" s="48"/>
      <c r="X57" s="529"/>
      <c r="Y57" s="48"/>
      <c r="Z57" s="529"/>
      <c r="AA57" s="48">
        <v>20</v>
      </c>
      <c r="AB57" s="529"/>
      <c r="AC57" s="48">
        <v>24</v>
      </c>
      <c r="AD57" s="529">
        <v>2</v>
      </c>
      <c r="AE57" s="549">
        <f t="shared" si="18"/>
        <v>46</v>
      </c>
      <c r="AF57" s="455">
        <f t="shared" si="15"/>
        <v>0</v>
      </c>
      <c r="AG57" s="529"/>
    </row>
    <row r="58" spans="1:33" x14ac:dyDescent="0.3">
      <c r="A58" s="532" t="s">
        <v>8</v>
      </c>
      <c r="B58" s="532" t="s">
        <v>9</v>
      </c>
      <c r="C58" s="532"/>
      <c r="D58" s="532"/>
      <c r="E58" s="543"/>
      <c r="F58" s="48"/>
      <c r="G58" s="282"/>
      <c r="H58" s="371"/>
      <c r="I58" s="532">
        <f>I59+I67+I74</f>
        <v>1128</v>
      </c>
      <c r="J58" s="532">
        <f t="shared" ref="J58:R58" si="21">J59+J67+J74</f>
        <v>68</v>
      </c>
      <c r="K58" s="532">
        <f t="shared" si="21"/>
        <v>648</v>
      </c>
      <c r="L58" s="532">
        <f t="shared" si="21"/>
        <v>708</v>
      </c>
      <c r="M58" s="532">
        <f t="shared" si="21"/>
        <v>336</v>
      </c>
      <c r="N58" s="532">
        <f t="shared" si="21"/>
        <v>356</v>
      </c>
      <c r="O58" s="532">
        <f t="shared" si="21"/>
        <v>20</v>
      </c>
      <c r="P58" s="532">
        <f t="shared" si="21"/>
        <v>288</v>
      </c>
      <c r="Q58" s="532">
        <f t="shared" si="21"/>
        <v>16</v>
      </c>
      <c r="R58" s="532">
        <f t="shared" si="21"/>
        <v>48</v>
      </c>
      <c r="S58" s="532"/>
      <c r="T58" s="532"/>
      <c r="U58" s="532"/>
      <c r="V58" s="532"/>
      <c r="W58" s="532">
        <f t="shared" ref="W58:AD58" si="22">W59+W67+W74</f>
        <v>122</v>
      </c>
      <c r="X58" s="532">
        <f t="shared" si="22"/>
        <v>8</v>
      </c>
      <c r="Y58" s="532">
        <f t="shared" si="22"/>
        <v>268</v>
      </c>
      <c r="Z58" s="532">
        <f t="shared" si="22"/>
        <v>14</v>
      </c>
      <c r="AA58" s="532">
        <f t="shared" si="22"/>
        <v>190</v>
      </c>
      <c r="AB58" s="532">
        <f t="shared" si="22"/>
        <v>14</v>
      </c>
      <c r="AC58" s="532">
        <f t="shared" si="22"/>
        <v>128</v>
      </c>
      <c r="AD58" s="532">
        <f t="shared" si="22"/>
        <v>6</v>
      </c>
      <c r="AE58" s="549">
        <f t="shared" si="18"/>
        <v>750</v>
      </c>
      <c r="AF58" s="455">
        <f t="shared" si="15"/>
        <v>390</v>
      </c>
      <c r="AG58" s="529"/>
    </row>
    <row r="59" spans="1:33" ht="52.8" x14ac:dyDescent="0.3">
      <c r="A59" s="532" t="s">
        <v>153</v>
      </c>
      <c r="B59" s="532" t="s">
        <v>520</v>
      </c>
      <c r="C59" s="537"/>
      <c r="D59" s="537"/>
      <c r="E59" s="1513" t="s">
        <v>560</v>
      </c>
      <c r="F59" s="1427"/>
      <c r="G59" s="1427"/>
      <c r="H59" s="1428"/>
      <c r="I59" s="536">
        <f>SUM(I60:I66)</f>
        <v>329</v>
      </c>
      <c r="J59" s="536">
        <f t="shared" ref="J59:R59" si="23">SUM(J60:J66)</f>
        <v>33</v>
      </c>
      <c r="K59" s="536">
        <f t="shared" si="23"/>
        <v>176</v>
      </c>
      <c r="L59" s="536">
        <f t="shared" si="23"/>
        <v>200</v>
      </c>
      <c r="M59" s="536">
        <f t="shared" si="23"/>
        <v>126</v>
      </c>
      <c r="N59" s="536">
        <f t="shared" si="23"/>
        <v>100</v>
      </c>
      <c r="O59" s="536">
        <f t="shared" si="23"/>
        <v>0</v>
      </c>
      <c r="P59" s="536">
        <f t="shared" si="23"/>
        <v>72</v>
      </c>
      <c r="Q59" s="536">
        <f t="shared" si="23"/>
        <v>6</v>
      </c>
      <c r="R59" s="536">
        <f t="shared" si="23"/>
        <v>18</v>
      </c>
      <c r="S59" s="536"/>
      <c r="T59" s="536"/>
      <c r="U59" s="536"/>
      <c r="V59" s="536"/>
      <c r="W59" s="47">
        <f>SUM(W60:W63)</f>
        <v>0</v>
      </c>
      <c r="X59" s="47">
        <f t="shared" ref="X59:AD59" si="24">SUM(X60:X63)</f>
        <v>0</v>
      </c>
      <c r="Y59" s="47">
        <f t="shared" si="24"/>
        <v>98</v>
      </c>
      <c r="Z59" s="47">
        <f t="shared" si="24"/>
        <v>6</v>
      </c>
      <c r="AA59" s="47">
        <f t="shared" si="24"/>
        <v>102</v>
      </c>
      <c r="AB59" s="47">
        <f t="shared" si="24"/>
        <v>6</v>
      </c>
      <c r="AC59" s="47">
        <f t="shared" si="24"/>
        <v>0</v>
      </c>
      <c r="AD59" s="47">
        <f t="shared" si="24"/>
        <v>0</v>
      </c>
      <c r="AE59" s="549">
        <f t="shared" si="18"/>
        <v>212</v>
      </c>
      <c r="AF59" s="455">
        <f t="shared" si="15"/>
        <v>98</v>
      </c>
      <c r="AG59" s="529"/>
    </row>
    <row r="60" spans="1:33" ht="39.6" x14ac:dyDescent="0.3">
      <c r="A60" s="55" t="s">
        <v>155</v>
      </c>
      <c r="B60" s="55" t="s">
        <v>214</v>
      </c>
      <c r="C60" s="55"/>
      <c r="D60" s="55"/>
      <c r="E60" s="543"/>
      <c r="F60" s="48" t="s">
        <v>40</v>
      </c>
      <c r="G60" s="282"/>
      <c r="H60" s="371"/>
      <c r="I60" s="531">
        <f t="shared" ref="I60:I63" si="25">L60+J60+Q60+R60</f>
        <v>75</v>
      </c>
      <c r="J60" s="529">
        <v>5</v>
      </c>
      <c r="K60" s="531">
        <v>24</v>
      </c>
      <c r="L60" s="529">
        <f t="shared" ref="L60:L63" si="26">W60+Y60+AA60+AC60</f>
        <v>62</v>
      </c>
      <c r="M60" s="531">
        <v>42</v>
      </c>
      <c r="N60" s="531">
        <v>20</v>
      </c>
      <c r="O60" s="529"/>
      <c r="P60" s="531" t="s">
        <v>104</v>
      </c>
      <c r="Q60" s="291">
        <v>2</v>
      </c>
      <c r="R60" s="529">
        <v>6</v>
      </c>
      <c r="S60" s="529"/>
      <c r="T60" s="529"/>
      <c r="U60" s="529"/>
      <c r="V60" s="529"/>
      <c r="W60" s="48"/>
      <c r="X60" s="529"/>
      <c r="Y60" s="48">
        <v>62</v>
      </c>
      <c r="Z60" s="529">
        <v>4</v>
      </c>
      <c r="AA60" s="48"/>
      <c r="AB60" s="529"/>
      <c r="AC60" s="48"/>
      <c r="AD60" s="529"/>
      <c r="AE60" s="549">
        <f t="shared" si="18"/>
        <v>66</v>
      </c>
      <c r="AF60" s="455">
        <f t="shared" si="15"/>
        <v>62</v>
      </c>
      <c r="AG60" s="282" t="s">
        <v>1069</v>
      </c>
    </row>
    <row r="61" spans="1:33" ht="26.4" x14ac:dyDescent="0.3">
      <c r="A61" s="55" t="s">
        <v>156</v>
      </c>
      <c r="B61" s="55" t="s">
        <v>215</v>
      </c>
      <c r="C61" s="55"/>
      <c r="D61" s="55"/>
      <c r="E61" s="543"/>
      <c r="F61" s="48" t="s">
        <v>29</v>
      </c>
      <c r="G61" s="282"/>
      <c r="H61" s="371"/>
      <c r="I61" s="531">
        <f t="shared" si="25"/>
        <v>38</v>
      </c>
      <c r="J61" s="529">
        <v>2</v>
      </c>
      <c r="K61" s="531">
        <v>16</v>
      </c>
      <c r="L61" s="529">
        <f t="shared" si="26"/>
        <v>36</v>
      </c>
      <c r="M61" s="531">
        <v>20</v>
      </c>
      <c r="N61" s="531">
        <v>16</v>
      </c>
      <c r="O61" s="529"/>
      <c r="P61" s="531"/>
      <c r="Q61" s="291"/>
      <c r="R61" s="529"/>
      <c r="S61" s="529"/>
      <c r="T61" s="529"/>
      <c r="U61" s="529"/>
      <c r="V61" s="529"/>
      <c r="W61" s="48"/>
      <c r="X61" s="529"/>
      <c r="Y61" s="48">
        <v>36</v>
      </c>
      <c r="Z61" s="529">
        <v>2</v>
      </c>
      <c r="AA61" s="48"/>
      <c r="AB61" s="529"/>
      <c r="AC61" s="48"/>
      <c r="AD61" s="529"/>
      <c r="AE61" s="549">
        <f t="shared" si="18"/>
        <v>38</v>
      </c>
      <c r="AF61" s="455">
        <f t="shared" si="15"/>
        <v>36</v>
      </c>
      <c r="AG61" s="599" t="s">
        <v>1107</v>
      </c>
    </row>
    <row r="62" spans="1:33" ht="26.4" hidden="1" x14ac:dyDescent="0.3">
      <c r="A62" s="55" t="s">
        <v>280</v>
      </c>
      <c r="B62" s="498" t="s">
        <v>521</v>
      </c>
      <c r="C62" s="498"/>
      <c r="D62" s="498"/>
      <c r="E62" s="543"/>
      <c r="F62" s="48"/>
      <c r="G62" s="282" t="s">
        <v>29</v>
      </c>
      <c r="H62" s="371"/>
      <c r="I62" s="531">
        <f t="shared" si="25"/>
        <v>38</v>
      </c>
      <c r="J62" s="529">
        <v>2</v>
      </c>
      <c r="K62" s="531">
        <v>20</v>
      </c>
      <c r="L62" s="529">
        <f t="shared" si="26"/>
        <v>36</v>
      </c>
      <c r="M62" s="531">
        <v>42</v>
      </c>
      <c r="N62" s="531">
        <v>20</v>
      </c>
      <c r="O62" s="529"/>
      <c r="P62" s="531"/>
      <c r="Q62" s="291"/>
      <c r="R62" s="529"/>
      <c r="S62" s="529"/>
      <c r="T62" s="529"/>
      <c r="U62" s="529"/>
      <c r="V62" s="529"/>
      <c r="W62" s="48"/>
      <c r="X62" s="529"/>
      <c r="Y62" s="48"/>
      <c r="Z62" s="529"/>
      <c r="AA62" s="48">
        <v>36</v>
      </c>
      <c r="AB62" s="529">
        <v>2</v>
      </c>
      <c r="AC62" s="48"/>
      <c r="AD62" s="529"/>
      <c r="AE62" s="549">
        <f t="shared" si="18"/>
        <v>38</v>
      </c>
      <c r="AF62" s="455">
        <f t="shared" si="15"/>
        <v>0</v>
      </c>
      <c r="AG62" s="529"/>
    </row>
    <row r="63" spans="1:33" ht="52.8" hidden="1" x14ac:dyDescent="0.3">
      <c r="A63" s="540" t="s">
        <v>367</v>
      </c>
      <c r="B63" s="540" t="s">
        <v>522</v>
      </c>
      <c r="C63" s="540"/>
      <c r="D63" s="540"/>
      <c r="E63" s="543"/>
      <c r="F63" s="48"/>
      <c r="G63" s="282" t="s">
        <v>40</v>
      </c>
      <c r="H63" s="371"/>
      <c r="I63" s="531">
        <f t="shared" si="25"/>
        <v>88</v>
      </c>
      <c r="J63" s="529">
        <v>14</v>
      </c>
      <c r="K63" s="531">
        <v>44</v>
      </c>
      <c r="L63" s="529">
        <f t="shared" si="26"/>
        <v>66</v>
      </c>
      <c r="M63" s="531">
        <v>22</v>
      </c>
      <c r="N63" s="531">
        <v>44</v>
      </c>
      <c r="O63" s="529"/>
      <c r="P63" s="531" t="s">
        <v>104</v>
      </c>
      <c r="Q63" s="529">
        <v>2</v>
      </c>
      <c r="R63" s="529">
        <v>6</v>
      </c>
      <c r="S63" s="529"/>
      <c r="T63" s="529"/>
      <c r="U63" s="529"/>
      <c r="V63" s="529"/>
      <c r="W63" s="48"/>
      <c r="X63" s="529"/>
      <c r="Y63" s="48"/>
      <c r="Z63" s="529"/>
      <c r="AA63" s="48">
        <v>66</v>
      </c>
      <c r="AB63" s="529">
        <v>4</v>
      </c>
      <c r="AC63" s="48"/>
      <c r="AD63" s="529"/>
      <c r="AE63" s="549">
        <f t="shared" si="18"/>
        <v>70</v>
      </c>
      <c r="AF63" s="455">
        <f t="shared" si="15"/>
        <v>0</v>
      </c>
      <c r="AG63" s="529"/>
    </row>
    <row r="64" spans="1:33" hidden="1" x14ac:dyDescent="0.3">
      <c r="A64" s="540" t="s">
        <v>353</v>
      </c>
      <c r="B64" s="529" t="s">
        <v>43</v>
      </c>
      <c r="C64" s="529"/>
      <c r="D64" s="529"/>
      <c r="E64" s="543"/>
      <c r="F64" s="48"/>
      <c r="G64" s="282" t="s">
        <v>556</v>
      </c>
      <c r="H64" s="371"/>
      <c r="I64" s="531">
        <v>36</v>
      </c>
      <c r="J64" s="529"/>
      <c r="K64" s="531">
        <v>36</v>
      </c>
      <c r="L64" s="529"/>
      <c r="M64" s="531" t="s">
        <v>104</v>
      </c>
      <c r="N64" s="531" t="s">
        <v>104</v>
      </c>
      <c r="O64" s="529"/>
      <c r="P64" s="531">
        <v>36</v>
      </c>
      <c r="Q64" s="529"/>
      <c r="R64" s="529"/>
      <c r="S64" s="529"/>
      <c r="T64" s="529"/>
      <c r="U64" s="529"/>
      <c r="V64" s="529"/>
      <c r="W64" s="48"/>
      <c r="X64" s="529"/>
      <c r="Y64" s="48"/>
      <c r="Z64" s="529"/>
      <c r="AA64" s="48">
        <v>36</v>
      </c>
      <c r="AB64" s="529"/>
      <c r="AC64" s="48"/>
      <c r="AD64" s="529"/>
      <c r="AE64" s="549">
        <f t="shared" si="18"/>
        <v>36</v>
      </c>
      <c r="AF64" s="455">
        <f t="shared" si="15"/>
        <v>0</v>
      </c>
      <c r="AG64" s="529"/>
    </row>
    <row r="65" spans="1:33" ht="27.6" hidden="1" x14ac:dyDescent="0.3">
      <c r="A65" s="542" t="s">
        <v>281</v>
      </c>
      <c r="B65" s="108" t="s">
        <v>73</v>
      </c>
      <c r="C65" s="108"/>
      <c r="D65" s="108"/>
      <c r="E65" s="49"/>
      <c r="F65" s="275"/>
      <c r="G65" s="372" t="s">
        <v>556</v>
      </c>
      <c r="H65" s="373"/>
      <c r="I65" s="531">
        <v>36</v>
      </c>
      <c r="J65" s="538"/>
      <c r="K65" s="539">
        <v>36</v>
      </c>
      <c r="L65" s="529"/>
      <c r="M65" s="539"/>
      <c r="N65" s="539"/>
      <c r="O65" s="538"/>
      <c r="P65" s="539">
        <v>36</v>
      </c>
      <c r="Q65" s="529"/>
      <c r="R65" s="529"/>
      <c r="S65" s="529"/>
      <c r="T65" s="529"/>
      <c r="U65" s="529"/>
      <c r="V65" s="529"/>
      <c r="W65" s="48"/>
      <c r="X65" s="529"/>
      <c r="Y65" s="48"/>
      <c r="Z65" s="529"/>
      <c r="AA65" s="48">
        <v>36</v>
      </c>
      <c r="AB65" s="529"/>
      <c r="AC65" s="48"/>
      <c r="AD65" s="529"/>
      <c r="AE65" s="549">
        <f t="shared" si="18"/>
        <v>36</v>
      </c>
      <c r="AF65" s="455">
        <f t="shared" si="15"/>
        <v>0</v>
      </c>
      <c r="AG65" s="529"/>
    </row>
    <row r="66" spans="1:33" hidden="1" x14ac:dyDescent="0.3">
      <c r="A66" s="542" t="s">
        <v>434</v>
      </c>
      <c r="B66" s="542" t="s">
        <v>216</v>
      </c>
      <c r="C66" s="542"/>
      <c r="D66" s="542"/>
      <c r="E66" s="49"/>
      <c r="F66" s="275"/>
      <c r="G66" s="372" t="s">
        <v>40</v>
      </c>
      <c r="H66" s="373"/>
      <c r="I66" s="531">
        <v>18</v>
      </c>
      <c r="J66" s="538">
        <v>10</v>
      </c>
      <c r="K66" s="539"/>
      <c r="L66" s="529"/>
      <c r="M66" s="539"/>
      <c r="N66" s="539"/>
      <c r="O66" s="538"/>
      <c r="P66" s="539"/>
      <c r="Q66" s="529">
        <v>2</v>
      </c>
      <c r="R66" s="529">
        <v>6</v>
      </c>
      <c r="S66" s="529"/>
      <c r="T66" s="529"/>
      <c r="U66" s="529"/>
      <c r="V66" s="529"/>
      <c r="W66" s="48"/>
      <c r="X66" s="529"/>
      <c r="Y66" s="48"/>
      <c r="Z66" s="529"/>
      <c r="AA66" s="48"/>
      <c r="AB66" s="529"/>
      <c r="AC66" s="48"/>
      <c r="AD66" s="529"/>
      <c r="AE66" s="549">
        <f t="shared" si="18"/>
        <v>0</v>
      </c>
      <c r="AF66" s="455">
        <f t="shared" si="15"/>
        <v>0</v>
      </c>
      <c r="AG66" s="529"/>
    </row>
    <row r="67" spans="1:33" ht="39.6" x14ac:dyDescent="0.3">
      <c r="A67" s="532" t="s">
        <v>217</v>
      </c>
      <c r="B67" s="532" t="s">
        <v>218</v>
      </c>
      <c r="C67" s="537"/>
      <c r="D67" s="537"/>
      <c r="E67" s="1513" t="s">
        <v>561</v>
      </c>
      <c r="F67" s="1427"/>
      <c r="G67" s="1427"/>
      <c r="H67" s="1428"/>
      <c r="I67" s="536">
        <f>SUM(I68:I73)</f>
        <v>566</v>
      </c>
      <c r="J67" s="536">
        <f t="shared" ref="J67:R67" si="27">SUM(J68:J73)</f>
        <v>26</v>
      </c>
      <c r="K67" s="536">
        <f t="shared" si="27"/>
        <v>300</v>
      </c>
      <c r="L67" s="536">
        <f t="shared" si="27"/>
        <v>364</v>
      </c>
      <c r="M67" s="536">
        <f t="shared" si="27"/>
        <v>166</v>
      </c>
      <c r="N67" s="536">
        <f t="shared" si="27"/>
        <v>156</v>
      </c>
      <c r="O67" s="536">
        <f t="shared" si="27"/>
        <v>20</v>
      </c>
      <c r="P67" s="536">
        <f t="shared" si="27"/>
        <v>144</v>
      </c>
      <c r="Q67" s="536">
        <f t="shared" si="27"/>
        <v>8</v>
      </c>
      <c r="R67" s="536">
        <f t="shared" si="27"/>
        <v>24</v>
      </c>
      <c r="S67" s="536"/>
      <c r="T67" s="536"/>
      <c r="U67" s="536"/>
      <c r="V67" s="536"/>
      <c r="W67" s="47">
        <f>SUM(W68:W70)</f>
        <v>50</v>
      </c>
      <c r="X67" s="47">
        <f t="shared" ref="X67:AD67" si="28">SUM(X68:X70)</f>
        <v>4</v>
      </c>
      <c r="Y67" s="47">
        <f t="shared" si="28"/>
        <v>98</v>
      </c>
      <c r="Z67" s="47">
        <f t="shared" si="28"/>
        <v>4</v>
      </c>
      <c r="AA67" s="47">
        <f t="shared" si="28"/>
        <v>88</v>
      </c>
      <c r="AB67" s="47">
        <f t="shared" si="28"/>
        <v>8</v>
      </c>
      <c r="AC67" s="47">
        <f t="shared" si="28"/>
        <v>128</v>
      </c>
      <c r="AD67" s="47">
        <f t="shared" si="28"/>
        <v>6</v>
      </c>
      <c r="AE67" s="549">
        <f t="shared" si="18"/>
        <v>386</v>
      </c>
      <c r="AF67" s="455">
        <f t="shared" si="15"/>
        <v>148</v>
      </c>
      <c r="AG67" s="529"/>
    </row>
    <row r="68" spans="1:33" ht="26.4" x14ac:dyDescent="0.3">
      <c r="A68" s="540" t="s">
        <v>219</v>
      </c>
      <c r="B68" s="540" t="s">
        <v>158</v>
      </c>
      <c r="C68" s="540"/>
      <c r="D68" s="540"/>
      <c r="E68" s="543"/>
      <c r="F68" s="48" t="s">
        <v>40</v>
      </c>
      <c r="G68" s="282"/>
      <c r="H68" s="371"/>
      <c r="I68" s="531">
        <f t="shared" ref="I68:I76" si="29">L68+J68+Q68+R68</f>
        <v>165</v>
      </c>
      <c r="J68" s="529">
        <v>9</v>
      </c>
      <c r="K68" s="531">
        <v>38</v>
      </c>
      <c r="L68" s="529">
        <f t="shared" ref="L68:L70" si="30">W68+Y68+AA68+AC68</f>
        <v>148</v>
      </c>
      <c r="M68" s="531">
        <v>70</v>
      </c>
      <c r="N68" s="531">
        <v>38</v>
      </c>
      <c r="O68" s="529">
        <v>20</v>
      </c>
      <c r="P68" s="531" t="s">
        <v>104</v>
      </c>
      <c r="Q68" s="529">
        <v>2</v>
      </c>
      <c r="R68" s="529">
        <v>6</v>
      </c>
      <c r="S68" s="529"/>
      <c r="T68" s="529"/>
      <c r="U68" s="529"/>
      <c r="V68" s="529"/>
      <c r="W68" s="282">
        <v>50</v>
      </c>
      <c r="X68" s="529">
        <v>4</v>
      </c>
      <c r="Y68" s="48">
        <v>98</v>
      </c>
      <c r="Z68" s="529">
        <v>4</v>
      </c>
      <c r="AA68" s="48"/>
      <c r="AB68" s="529"/>
      <c r="AC68" s="48"/>
      <c r="AD68" s="529"/>
      <c r="AE68" s="549">
        <f t="shared" si="18"/>
        <v>156</v>
      </c>
      <c r="AF68" s="455">
        <f t="shared" si="15"/>
        <v>148</v>
      </c>
      <c r="AG68" s="282" t="s">
        <v>1069</v>
      </c>
    </row>
    <row r="69" spans="1:33" ht="26.4" hidden="1" x14ac:dyDescent="0.3">
      <c r="A69" s="540" t="s">
        <v>437</v>
      </c>
      <c r="B69" s="540" t="s">
        <v>154</v>
      </c>
      <c r="C69" s="540"/>
      <c r="D69" s="540"/>
      <c r="E69" s="543"/>
      <c r="F69" s="48"/>
      <c r="G69" s="282"/>
      <c r="H69" s="371" t="s">
        <v>40</v>
      </c>
      <c r="I69" s="531">
        <f t="shared" si="29"/>
        <v>151</v>
      </c>
      <c r="J69" s="529">
        <v>9</v>
      </c>
      <c r="K69" s="531">
        <v>70</v>
      </c>
      <c r="L69" s="529">
        <f t="shared" si="30"/>
        <v>134</v>
      </c>
      <c r="M69" s="531">
        <v>48</v>
      </c>
      <c r="N69" s="531">
        <v>70</v>
      </c>
      <c r="O69" s="529"/>
      <c r="P69" s="531" t="s">
        <v>104</v>
      </c>
      <c r="Q69" s="529">
        <v>2</v>
      </c>
      <c r="R69" s="529">
        <v>6</v>
      </c>
      <c r="S69" s="529"/>
      <c r="T69" s="529"/>
      <c r="U69" s="529"/>
      <c r="V69" s="529"/>
      <c r="W69" s="48"/>
      <c r="X69" s="529"/>
      <c r="Y69" s="48"/>
      <c r="Z69" s="529"/>
      <c r="AA69" s="48">
        <v>52</v>
      </c>
      <c r="AB69" s="529">
        <v>4</v>
      </c>
      <c r="AC69" s="48">
        <v>82</v>
      </c>
      <c r="AD69" s="529">
        <v>4</v>
      </c>
      <c r="AE69" s="549">
        <f t="shared" si="18"/>
        <v>142</v>
      </c>
      <c r="AF69" s="455">
        <f t="shared" si="15"/>
        <v>0</v>
      </c>
      <c r="AG69" s="282" t="s">
        <v>1069</v>
      </c>
    </row>
    <row r="70" spans="1:33" ht="26.4" hidden="1" x14ac:dyDescent="0.3">
      <c r="A70" s="540" t="s">
        <v>523</v>
      </c>
      <c r="B70" s="540" t="s">
        <v>524</v>
      </c>
      <c r="C70" s="540"/>
      <c r="D70" s="540"/>
      <c r="E70" s="543"/>
      <c r="F70" s="48"/>
      <c r="G70" s="282"/>
      <c r="H70" s="371" t="s">
        <v>40</v>
      </c>
      <c r="I70" s="531">
        <f t="shared" si="29"/>
        <v>97</v>
      </c>
      <c r="J70" s="529">
        <v>7</v>
      </c>
      <c r="K70" s="531">
        <v>48</v>
      </c>
      <c r="L70" s="529">
        <f t="shared" si="30"/>
        <v>82</v>
      </c>
      <c r="M70" s="531">
        <v>48</v>
      </c>
      <c r="N70" s="531">
        <v>48</v>
      </c>
      <c r="O70" s="529"/>
      <c r="P70" s="531" t="s">
        <v>104</v>
      </c>
      <c r="Q70" s="529">
        <v>2</v>
      </c>
      <c r="R70" s="529">
        <v>6</v>
      </c>
      <c r="S70" s="529"/>
      <c r="T70" s="529"/>
      <c r="U70" s="529"/>
      <c r="V70" s="529"/>
      <c r="W70" s="48"/>
      <c r="X70" s="529"/>
      <c r="Y70" s="48"/>
      <c r="Z70" s="549"/>
      <c r="AA70" s="48">
        <v>36</v>
      </c>
      <c r="AB70" s="529">
        <v>4</v>
      </c>
      <c r="AC70" s="48">
        <v>46</v>
      </c>
      <c r="AD70" s="529">
        <v>2</v>
      </c>
      <c r="AE70" s="549">
        <f>SUM(W70:AD70)</f>
        <v>88</v>
      </c>
      <c r="AF70" s="455">
        <f t="shared" si="15"/>
        <v>0</v>
      </c>
      <c r="AG70" s="282" t="s">
        <v>1069</v>
      </c>
    </row>
    <row r="71" spans="1:33" ht="15" customHeight="1" x14ac:dyDescent="0.3">
      <c r="A71" s="540" t="s">
        <v>220</v>
      </c>
      <c r="B71" s="540" t="s">
        <v>43</v>
      </c>
      <c r="C71" s="540"/>
      <c r="D71" s="540"/>
      <c r="E71" s="543"/>
      <c r="F71" s="1514" t="s">
        <v>283</v>
      </c>
      <c r="G71" s="282"/>
      <c r="H71" s="1437" t="s">
        <v>283</v>
      </c>
      <c r="I71" s="531">
        <v>72</v>
      </c>
      <c r="J71" s="529"/>
      <c r="K71" s="531">
        <v>72</v>
      </c>
      <c r="L71" s="529"/>
      <c r="M71" s="531" t="s">
        <v>104</v>
      </c>
      <c r="N71" s="531" t="s">
        <v>104</v>
      </c>
      <c r="O71" s="529"/>
      <c r="P71" s="531">
        <v>72</v>
      </c>
      <c r="Q71" s="529"/>
      <c r="R71" s="529"/>
      <c r="S71" s="529"/>
      <c r="T71" s="529"/>
      <c r="U71" s="529"/>
      <c r="V71" s="529"/>
      <c r="W71" s="48"/>
      <c r="X71" s="529"/>
      <c r="Y71" s="48">
        <v>36</v>
      </c>
      <c r="Z71" s="529"/>
      <c r="AA71" s="48"/>
      <c r="AB71" s="529"/>
      <c r="AC71" s="356">
        <v>36</v>
      </c>
      <c r="AD71" s="529"/>
      <c r="AE71" s="549">
        <f>SUM(W71:AD71)</f>
        <v>72</v>
      </c>
      <c r="AF71" s="455">
        <f t="shared" si="15"/>
        <v>36</v>
      </c>
      <c r="AG71" s="282" t="s">
        <v>1069</v>
      </c>
    </row>
    <row r="72" spans="1:33" x14ac:dyDescent="0.3">
      <c r="A72" s="540" t="s">
        <v>220</v>
      </c>
      <c r="B72" s="540" t="s">
        <v>73</v>
      </c>
      <c r="C72" s="540"/>
      <c r="D72" s="540"/>
      <c r="E72" s="543"/>
      <c r="F72" s="1515"/>
      <c r="G72" s="282"/>
      <c r="H72" s="1438"/>
      <c r="I72" s="531">
        <v>72</v>
      </c>
      <c r="J72" s="529"/>
      <c r="K72" s="531">
        <v>72</v>
      </c>
      <c r="L72" s="529"/>
      <c r="M72" s="531" t="s">
        <v>104</v>
      </c>
      <c r="N72" s="531" t="s">
        <v>104</v>
      </c>
      <c r="O72" s="529"/>
      <c r="P72" s="531">
        <v>72</v>
      </c>
      <c r="Q72" s="529"/>
      <c r="R72" s="529"/>
      <c r="S72" s="529"/>
      <c r="T72" s="529"/>
      <c r="U72" s="529"/>
      <c r="V72" s="529"/>
      <c r="W72" s="48"/>
      <c r="X72" s="529"/>
      <c r="Y72" s="48">
        <v>36</v>
      </c>
      <c r="Z72" s="529"/>
      <c r="AA72" s="48"/>
      <c r="AB72" s="529"/>
      <c r="AC72" s="356">
        <v>36</v>
      </c>
      <c r="AD72" s="529"/>
      <c r="AE72" s="549">
        <f>SUM(W72:AD72)</f>
        <v>72</v>
      </c>
      <c r="AF72" s="455">
        <f t="shared" si="15"/>
        <v>36</v>
      </c>
      <c r="AG72" s="282" t="s">
        <v>1069</v>
      </c>
    </row>
    <row r="73" spans="1:33" hidden="1" x14ac:dyDescent="0.3">
      <c r="A73" s="540" t="s">
        <v>439</v>
      </c>
      <c r="B73" s="540" t="s">
        <v>216</v>
      </c>
      <c r="C73" s="540"/>
      <c r="D73" s="540"/>
      <c r="E73" s="543"/>
      <c r="F73" s="48"/>
      <c r="G73" s="282"/>
      <c r="H73" s="371" t="s">
        <v>40</v>
      </c>
      <c r="I73" s="531">
        <f t="shared" si="29"/>
        <v>9</v>
      </c>
      <c r="J73" s="529">
        <v>1</v>
      </c>
      <c r="K73" s="531" t="s">
        <v>104</v>
      </c>
      <c r="L73" s="529"/>
      <c r="M73" s="531" t="s">
        <v>104</v>
      </c>
      <c r="N73" s="531" t="s">
        <v>104</v>
      </c>
      <c r="O73" s="529"/>
      <c r="P73" s="531" t="s">
        <v>104</v>
      </c>
      <c r="Q73" s="529">
        <v>2</v>
      </c>
      <c r="R73" s="529">
        <v>6</v>
      </c>
      <c r="S73" s="529"/>
      <c r="T73" s="529"/>
      <c r="U73" s="529"/>
      <c r="V73" s="529"/>
      <c r="W73" s="48"/>
      <c r="X73" s="529"/>
      <c r="Y73" s="48"/>
      <c r="Z73" s="529"/>
      <c r="AA73" s="48"/>
      <c r="AB73" s="529"/>
      <c r="AC73" s="48"/>
      <c r="AD73" s="529"/>
      <c r="AE73" s="549">
        <f t="shared" si="18"/>
        <v>0</v>
      </c>
      <c r="AF73" s="455">
        <f t="shared" si="15"/>
        <v>0</v>
      </c>
      <c r="AG73" s="529"/>
    </row>
    <row r="74" spans="1:33" ht="39.6" x14ac:dyDescent="0.3">
      <c r="A74" s="532" t="s">
        <v>33</v>
      </c>
      <c r="B74" s="532" t="s">
        <v>562</v>
      </c>
      <c r="C74" s="537"/>
      <c r="D74" s="537"/>
      <c r="E74" s="1513" t="s">
        <v>563</v>
      </c>
      <c r="F74" s="1427"/>
      <c r="G74" s="1427"/>
      <c r="H74" s="1428"/>
      <c r="I74" s="536">
        <f>SUM(I75:I78)</f>
        <v>233</v>
      </c>
      <c r="J74" s="536">
        <f t="shared" ref="J74:R74" si="31">SUM(J75:J78)</f>
        <v>9</v>
      </c>
      <c r="K74" s="536">
        <f t="shared" si="31"/>
        <v>172</v>
      </c>
      <c r="L74" s="536">
        <f t="shared" si="31"/>
        <v>144</v>
      </c>
      <c r="M74" s="536">
        <f t="shared" si="31"/>
        <v>44</v>
      </c>
      <c r="N74" s="536">
        <f t="shared" si="31"/>
        <v>100</v>
      </c>
      <c r="O74" s="536">
        <f t="shared" si="31"/>
        <v>0</v>
      </c>
      <c r="P74" s="536">
        <f t="shared" si="31"/>
        <v>72</v>
      </c>
      <c r="Q74" s="536">
        <f t="shared" si="31"/>
        <v>2</v>
      </c>
      <c r="R74" s="536">
        <f t="shared" si="31"/>
        <v>6</v>
      </c>
      <c r="S74" s="536"/>
      <c r="T74" s="536"/>
      <c r="U74" s="536"/>
      <c r="V74" s="536"/>
      <c r="W74" s="56">
        <f>SUM(W75:W76)</f>
        <v>72</v>
      </c>
      <c r="X74" s="56">
        <f t="shared" ref="X74:AD74" si="32">SUM(X75:X76)</f>
        <v>4</v>
      </c>
      <c r="Y74" s="56">
        <f t="shared" si="32"/>
        <v>72</v>
      </c>
      <c r="Z74" s="56">
        <f t="shared" si="32"/>
        <v>4</v>
      </c>
      <c r="AA74" s="56">
        <f t="shared" si="32"/>
        <v>0</v>
      </c>
      <c r="AB74" s="56">
        <f t="shared" si="32"/>
        <v>0</v>
      </c>
      <c r="AC74" s="56">
        <f t="shared" si="32"/>
        <v>0</v>
      </c>
      <c r="AD74" s="56">
        <f t="shared" si="32"/>
        <v>0</v>
      </c>
      <c r="AE74" s="549">
        <f t="shared" si="18"/>
        <v>152</v>
      </c>
      <c r="AF74" s="455">
        <f t="shared" si="15"/>
        <v>144</v>
      </c>
      <c r="AG74" s="529"/>
    </row>
    <row r="75" spans="1:33" ht="25.5" customHeight="1" x14ac:dyDescent="0.3">
      <c r="A75" s="540" t="s">
        <v>221</v>
      </c>
      <c r="B75" s="540" t="s">
        <v>222</v>
      </c>
      <c r="C75" s="540"/>
      <c r="D75" s="540"/>
      <c r="E75" s="543"/>
      <c r="F75" s="1514" t="s">
        <v>283</v>
      </c>
      <c r="G75" s="282"/>
      <c r="H75" s="371"/>
      <c r="I75" s="531">
        <f t="shared" si="29"/>
        <v>76</v>
      </c>
      <c r="J75" s="529">
        <v>4</v>
      </c>
      <c r="K75" s="540">
        <v>50</v>
      </c>
      <c r="L75" s="529">
        <f t="shared" ref="L75:L76" si="33">W75+Y75+AA75+AC75</f>
        <v>72</v>
      </c>
      <c r="M75" s="540">
        <v>22</v>
      </c>
      <c r="N75" s="540">
        <v>50</v>
      </c>
      <c r="O75" s="529"/>
      <c r="P75" s="540"/>
      <c r="Q75" s="529"/>
      <c r="R75" s="529"/>
      <c r="S75" s="529"/>
      <c r="T75" s="529"/>
      <c r="U75" s="529"/>
      <c r="V75" s="529"/>
      <c r="W75" s="282">
        <v>36</v>
      </c>
      <c r="X75" s="529">
        <v>2</v>
      </c>
      <c r="Y75" s="48">
        <v>36</v>
      </c>
      <c r="Z75" s="529">
        <v>2</v>
      </c>
      <c r="AA75" s="48"/>
      <c r="AB75" s="529"/>
      <c r="AC75" s="48"/>
      <c r="AD75" s="529"/>
      <c r="AE75" s="549">
        <f t="shared" si="18"/>
        <v>76</v>
      </c>
      <c r="AF75" s="455">
        <f t="shared" si="15"/>
        <v>72</v>
      </c>
      <c r="AG75" s="282" t="s">
        <v>1088</v>
      </c>
    </row>
    <row r="76" spans="1:33" ht="26.4" x14ac:dyDescent="0.3">
      <c r="A76" s="540" t="s">
        <v>223</v>
      </c>
      <c r="B76" s="540" t="s">
        <v>224</v>
      </c>
      <c r="C76" s="540"/>
      <c r="D76" s="540"/>
      <c r="E76" s="543"/>
      <c r="F76" s="1515"/>
      <c r="G76" s="282"/>
      <c r="H76" s="371"/>
      <c r="I76" s="531">
        <f t="shared" si="29"/>
        <v>76</v>
      </c>
      <c r="J76" s="529">
        <v>4</v>
      </c>
      <c r="K76" s="540">
        <v>50</v>
      </c>
      <c r="L76" s="529">
        <f t="shared" si="33"/>
        <v>72</v>
      </c>
      <c r="M76" s="540">
        <v>22</v>
      </c>
      <c r="N76" s="540">
        <v>50</v>
      </c>
      <c r="O76" s="529"/>
      <c r="P76" s="540"/>
      <c r="Q76" s="529"/>
      <c r="R76" s="529"/>
      <c r="S76" s="529"/>
      <c r="T76" s="529"/>
      <c r="U76" s="529"/>
      <c r="V76" s="529"/>
      <c r="W76" s="282">
        <v>36</v>
      </c>
      <c r="X76" s="529">
        <v>2</v>
      </c>
      <c r="Y76" s="48">
        <v>36</v>
      </c>
      <c r="Z76" s="529">
        <v>2</v>
      </c>
      <c r="AA76" s="48"/>
      <c r="AB76" s="529"/>
      <c r="AC76" s="48"/>
      <c r="AD76" s="529"/>
      <c r="AE76" s="549">
        <f t="shared" si="18"/>
        <v>76</v>
      </c>
      <c r="AF76" s="455">
        <f t="shared" si="15"/>
        <v>72</v>
      </c>
      <c r="AG76" s="282" t="s">
        <v>1099</v>
      </c>
    </row>
    <row r="77" spans="1:33" x14ac:dyDescent="0.3">
      <c r="A77" s="540" t="s">
        <v>225</v>
      </c>
      <c r="B77" s="540" t="s">
        <v>43</v>
      </c>
      <c r="C77" s="540"/>
      <c r="D77" s="540"/>
      <c r="E77" s="543"/>
      <c r="F77" s="48" t="s">
        <v>29</v>
      </c>
      <c r="G77" s="282"/>
      <c r="H77" s="371"/>
      <c r="I77" s="540">
        <v>72</v>
      </c>
      <c r="J77" s="529"/>
      <c r="K77" s="540">
        <v>72</v>
      </c>
      <c r="L77" s="529"/>
      <c r="M77" s="540"/>
      <c r="N77" s="540"/>
      <c r="O77" s="529"/>
      <c r="P77" s="540">
        <v>72</v>
      </c>
      <c r="Q77" s="529"/>
      <c r="R77" s="529"/>
      <c r="S77" s="529"/>
      <c r="T77" s="529"/>
      <c r="U77" s="529"/>
      <c r="V77" s="529"/>
      <c r="W77" s="48"/>
      <c r="X77" s="529"/>
      <c r="Y77" s="48">
        <v>72</v>
      </c>
      <c r="Z77" s="529"/>
      <c r="AA77" s="361"/>
      <c r="AB77" s="529"/>
      <c r="AC77" s="48"/>
      <c r="AD77" s="529"/>
      <c r="AE77" s="549">
        <f t="shared" si="18"/>
        <v>72</v>
      </c>
      <c r="AF77" s="455">
        <f t="shared" si="15"/>
        <v>72</v>
      </c>
      <c r="AG77" s="282" t="s">
        <v>1099</v>
      </c>
    </row>
    <row r="78" spans="1:33" x14ac:dyDescent="0.3">
      <c r="A78" s="540" t="s">
        <v>226</v>
      </c>
      <c r="B78" s="540" t="s">
        <v>216</v>
      </c>
      <c r="C78" s="540"/>
      <c r="D78" s="540"/>
      <c r="E78" s="543"/>
      <c r="F78" s="48" t="s">
        <v>40</v>
      </c>
      <c r="G78" s="282"/>
      <c r="H78" s="371"/>
      <c r="I78" s="540">
        <v>9</v>
      </c>
      <c r="J78" s="529">
        <v>1</v>
      </c>
      <c r="K78" s="540"/>
      <c r="L78" s="529"/>
      <c r="M78" s="540"/>
      <c r="N78" s="540"/>
      <c r="O78" s="529"/>
      <c r="P78" s="540"/>
      <c r="Q78" s="529">
        <v>2</v>
      </c>
      <c r="R78" s="529">
        <v>6</v>
      </c>
      <c r="S78" s="529"/>
      <c r="T78" s="529"/>
      <c r="U78" s="529"/>
      <c r="V78" s="529"/>
      <c r="W78" s="48"/>
      <c r="X78" s="529"/>
      <c r="Y78" s="48"/>
      <c r="Z78" s="529"/>
      <c r="AA78" s="361"/>
      <c r="AB78" s="529"/>
      <c r="AC78" s="48"/>
      <c r="AD78" s="529"/>
      <c r="AE78" s="549"/>
      <c r="AF78" s="455">
        <f t="shared" si="15"/>
        <v>0</v>
      </c>
      <c r="AG78" s="529" t="s">
        <v>1152</v>
      </c>
    </row>
    <row r="79" spans="1:33" ht="26.4" hidden="1" x14ac:dyDescent="0.3">
      <c r="A79" s="540"/>
      <c r="B79" s="540" t="s">
        <v>525</v>
      </c>
      <c r="C79" s="540"/>
      <c r="D79" s="540"/>
      <c r="E79" s="543"/>
      <c r="F79" s="48"/>
      <c r="G79" s="282"/>
      <c r="H79" s="371"/>
      <c r="I79" s="540">
        <v>144</v>
      </c>
      <c r="J79" s="529"/>
      <c r="K79" s="540">
        <v>144</v>
      </c>
      <c r="L79" s="529"/>
      <c r="M79" s="540"/>
      <c r="N79" s="540"/>
      <c r="O79" s="529"/>
      <c r="P79" s="540">
        <v>144</v>
      </c>
      <c r="Q79" s="529"/>
      <c r="R79" s="529"/>
      <c r="S79" s="529"/>
      <c r="T79" s="529"/>
      <c r="U79" s="529"/>
      <c r="V79" s="529"/>
      <c r="W79" s="48"/>
      <c r="X79" s="529"/>
      <c r="Y79" s="48"/>
      <c r="Z79" s="529"/>
      <c r="AA79" s="361"/>
      <c r="AB79" s="529"/>
      <c r="AC79" s="48">
        <v>144</v>
      </c>
      <c r="AD79" s="529"/>
    </row>
    <row r="80" spans="1:33" ht="27.6" hidden="1" x14ac:dyDescent="0.3">
      <c r="A80" s="532" t="s">
        <v>526</v>
      </c>
      <c r="B80" s="377" t="s">
        <v>527</v>
      </c>
      <c r="C80" s="377"/>
      <c r="D80" s="377"/>
      <c r="E80" s="543"/>
      <c r="F80" s="48"/>
      <c r="G80" s="282"/>
      <c r="H80" s="371"/>
      <c r="I80" s="532">
        <v>216</v>
      </c>
      <c r="J80" s="529"/>
      <c r="K80" s="532">
        <v>216</v>
      </c>
      <c r="L80" s="529"/>
      <c r="M80" s="532"/>
      <c r="N80" s="532"/>
      <c r="O80" s="529"/>
      <c r="P80" s="532">
        <v>216</v>
      </c>
      <c r="Q80" s="529"/>
      <c r="R80" s="529"/>
      <c r="S80" s="529"/>
      <c r="T80" s="529"/>
      <c r="U80" s="529"/>
      <c r="V80" s="529"/>
      <c r="W80" s="48"/>
      <c r="X80" s="529"/>
      <c r="Y80" s="48"/>
      <c r="Z80" s="529"/>
      <c r="AA80" s="48"/>
      <c r="AB80" s="529"/>
      <c r="AC80" s="48">
        <v>216</v>
      </c>
      <c r="AD80" s="529"/>
    </row>
    <row r="81" spans="1:30" hidden="1" x14ac:dyDescent="0.3">
      <c r="A81" s="532"/>
      <c r="B81" s="532" t="s">
        <v>670</v>
      </c>
      <c r="C81" s="532"/>
      <c r="D81" s="532"/>
      <c r="E81" s="543"/>
      <c r="F81" s="48"/>
      <c r="G81" s="282"/>
      <c r="H81" s="371"/>
      <c r="I81" s="561">
        <f>I34+I8</f>
        <v>4428</v>
      </c>
      <c r="J81" s="561">
        <f t="shared" ref="J81:AD81" si="34">J34+J8</f>
        <v>251</v>
      </c>
      <c r="K81" s="561">
        <f t="shared" si="34"/>
        <v>1702</v>
      </c>
      <c r="L81" s="561">
        <f t="shared" si="34"/>
        <v>3521</v>
      </c>
      <c r="M81" s="561">
        <f t="shared" si="34"/>
        <v>1748</v>
      </c>
      <c r="N81" s="561">
        <f t="shared" si="34"/>
        <v>1757</v>
      </c>
      <c r="O81" s="561">
        <f t="shared" si="34"/>
        <v>20</v>
      </c>
      <c r="P81" s="561">
        <f t="shared" si="34"/>
        <v>432</v>
      </c>
      <c r="Q81" s="561">
        <f t="shared" si="34"/>
        <v>34</v>
      </c>
      <c r="R81" s="561">
        <f t="shared" si="34"/>
        <v>90</v>
      </c>
      <c r="S81" s="561">
        <f t="shared" si="34"/>
        <v>560</v>
      </c>
      <c r="T81" s="561">
        <f t="shared" si="34"/>
        <v>16</v>
      </c>
      <c r="U81" s="561">
        <f t="shared" si="34"/>
        <v>805</v>
      </c>
      <c r="V81" s="561">
        <f t="shared" si="34"/>
        <v>23</v>
      </c>
      <c r="W81" s="561">
        <f t="shared" si="34"/>
        <v>561</v>
      </c>
      <c r="X81" s="561">
        <f t="shared" si="34"/>
        <v>33</v>
      </c>
      <c r="Y81" s="561">
        <f t="shared" si="34"/>
        <v>629</v>
      </c>
      <c r="Z81" s="561">
        <f t="shared" si="34"/>
        <v>37</v>
      </c>
      <c r="AA81" s="561">
        <f t="shared" si="34"/>
        <v>476</v>
      </c>
      <c r="AB81" s="561">
        <f t="shared" si="34"/>
        <v>28</v>
      </c>
      <c r="AC81" s="561">
        <f t="shared" si="34"/>
        <v>374</v>
      </c>
      <c r="AD81" s="561">
        <f t="shared" si="34"/>
        <v>22</v>
      </c>
    </row>
    <row r="82" spans="1:30" hidden="1" x14ac:dyDescent="0.3">
      <c r="A82" s="532"/>
      <c r="B82" s="532" t="s">
        <v>180</v>
      </c>
      <c r="C82" s="532"/>
      <c r="D82" s="532"/>
      <c r="E82" s="543"/>
      <c r="F82" s="48"/>
      <c r="G82" s="282"/>
      <c r="H82" s="371"/>
      <c r="I82" s="532"/>
      <c r="J82" s="529"/>
      <c r="K82" s="532"/>
      <c r="L82" s="529"/>
      <c r="M82" s="532"/>
      <c r="N82" s="532"/>
      <c r="O82" s="529"/>
      <c r="P82" s="532"/>
      <c r="Q82" s="529"/>
      <c r="R82" s="529"/>
      <c r="S82" s="529"/>
      <c r="T82" s="529"/>
      <c r="U82" s="529"/>
      <c r="V82" s="529"/>
      <c r="W82" s="48"/>
      <c r="X82" s="529"/>
      <c r="Y82" s="48"/>
      <c r="Z82" s="529"/>
      <c r="AA82" s="48"/>
      <c r="AB82" s="529"/>
      <c r="AC82" s="48"/>
      <c r="AD82" s="529"/>
    </row>
    <row r="83" spans="1:30" hidden="1" x14ac:dyDescent="0.3">
      <c r="A83" s="532"/>
      <c r="B83" s="532" t="s">
        <v>658</v>
      </c>
      <c r="C83" s="532"/>
      <c r="D83" s="532"/>
      <c r="E83" s="543"/>
      <c r="F83" s="48"/>
      <c r="G83" s="282"/>
      <c r="H83" s="371"/>
      <c r="I83" s="532"/>
      <c r="J83" s="529"/>
      <c r="K83" s="532"/>
      <c r="L83" s="529"/>
      <c r="M83" s="532"/>
      <c r="N83" s="532"/>
      <c r="O83" s="529"/>
      <c r="P83" s="532"/>
      <c r="Q83" s="529"/>
      <c r="R83" s="529"/>
      <c r="S83" s="529"/>
      <c r="T83" s="529"/>
      <c r="U83" s="529"/>
      <c r="V83" s="529"/>
      <c r="W83" s="48"/>
      <c r="X83" s="529"/>
      <c r="Y83" s="48"/>
      <c r="Z83" s="529"/>
      <c r="AA83" s="48"/>
      <c r="AB83" s="529"/>
      <c r="AC83" s="48"/>
      <c r="AD83" s="529"/>
    </row>
    <row r="84" spans="1:30" ht="15.75" hidden="1" customHeight="1" x14ac:dyDescent="0.3">
      <c r="A84" s="1406" t="s">
        <v>659</v>
      </c>
      <c r="B84" s="1406"/>
      <c r="C84" s="1406"/>
      <c r="D84" s="1406"/>
      <c r="E84" s="1406"/>
      <c r="F84" s="1406"/>
      <c r="G84" s="1406"/>
      <c r="H84" s="1406"/>
      <c r="I84" s="1386" t="s">
        <v>660</v>
      </c>
      <c r="J84" s="1386"/>
      <c r="K84" s="1386"/>
      <c r="L84" s="1386"/>
      <c r="M84" s="1386"/>
      <c r="N84" s="1386"/>
      <c r="O84" s="1386"/>
      <c r="P84" s="1386"/>
      <c r="Q84" s="1386"/>
      <c r="R84" s="1386"/>
      <c r="S84" s="557"/>
      <c r="T84" s="557"/>
      <c r="U84" s="557"/>
      <c r="V84" s="557"/>
      <c r="W84" s="529">
        <v>16</v>
      </c>
      <c r="X84" s="529"/>
      <c r="Y84" s="529">
        <v>15</v>
      </c>
      <c r="Z84" s="529"/>
      <c r="AA84" s="529">
        <v>13</v>
      </c>
      <c r="AB84" s="529"/>
      <c r="AC84" s="529">
        <v>10</v>
      </c>
      <c r="AD84" s="529"/>
    </row>
    <row r="85" spans="1:30" ht="15.75" hidden="1" customHeight="1" x14ac:dyDescent="0.3">
      <c r="A85" s="1406"/>
      <c r="B85" s="1406"/>
      <c r="C85" s="1406"/>
      <c r="D85" s="1406"/>
      <c r="E85" s="1406"/>
      <c r="F85" s="1406"/>
      <c r="G85" s="1406"/>
      <c r="H85" s="1406"/>
      <c r="I85" s="1339" t="s">
        <v>661</v>
      </c>
      <c r="J85" s="1339"/>
      <c r="K85" s="1339"/>
      <c r="L85" s="1339"/>
      <c r="M85" s="1339"/>
      <c r="N85" s="1339"/>
      <c r="O85" s="1339"/>
      <c r="P85" s="1339"/>
      <c r="Q85" s="1339"/>
      <c r="R85" s="1339"/>
      <c r="S85" s="528"/>
      <c r="T85" s="528"/>
      <c r="U85" s="528"/>
      <c r="V85" s="528"/>
      <c r="W85" s="529">
        <v>0</v>
      </c>
      <c r="X85" s="529"/>
      <c r="Y85" s="529">
        <v>108</v>
      </c>
      <c r="Z85" s="529"/>
      <c r="AA85" s="529">
        <v>72</v>
      </c>
      <c r="AB85" s="529"/>
      <c r="AC85" s="529">
        <v>36</v>
      </c>
      <c r="AD85" s="529"/>
    </row>
    <row r="86" spans="1:30" ht="15.75" hidden="1" customHeight="1" x14ac:dyDescent="0.3">
      <c r="A86" s="1406"/>
      <c r="B86" s="1406"/>
      <c r="C86" s="1406"/>
      <c r="D86" s="1406"/>
      <c r="E86" s="1406"/>
      <c r="F86" s="1406"/>
      <c r="G86" s="1406"/>
      <c r="H86" s="1406"/>
      <c r="I86" s="1339" t="s">
        <v>662</v>
      </c>
      <c r="J86" s="1339"/>
      <c r="K86" s="1339"/>
      <c r="L86" s="1339"/>
      <c r="M86" s="1339"/>
      <c r="N86" s="1339"/>
      <c r="O86" s="1339"/>
      <c r="P86" s="1339"/>
      <c r="Q86" s="1339"/>
      <c r="R86" s="1339"/>
      <c r="S86" s="528"/>
      <c r="T86" s="528"/>
      <c r="U86" s="528"/>
      <c r="V86" s="528"/>
      <c r="W86" s="529">
        <v>0</v>
      </c>
      <c r="X86" s="529"/>
      <c r="Y86" s="529">
        <v>36</v>
      </c>
      <c r="Z86" s="529"/>
      <c r="AA86" s="529">
        <v>0</v>
      </c>
      <c r="AB86" s="529"/>
      <c r="AC86" s="556" t="s">
        <v>671</v>
      </c>
      <c r="AD86" s="529"/>
    </row>
    <row r="87" spans="1:30" ht="15.75" hidden="1" customHeight="1" x14ac:dyDescent="0.3">
      <c r="A87" s="1406"/>
      <c r="B87" s="1406"/>
      <c r="C87" s="1406"/>
      <c r="D87" s="1406"/>
      <c r="E87" s="1406"/>
      <c r="F87" s="1406"/>
      <c r="G87" s="1406"/>
      <c r="H87" s="1406"/>
      <c r="I87" s="1339" t="s">
        <v>664</v>
      </c>
      <c r="J87" s="1339"/>
      <c r="K87" s="1339"/>
      <c r="L87" s="1339"/>
      <c r="M87" s="1339"/>
      <c r="N87" s="1339"/>
      <c r="O87" s="1339"/>
      <c r="P87" s="1339"/>
      <c r="Q87" s="1339"/>
      <c r="R87" s="1339"/>
      <c r="S87" s="528"/>
      <c r="T87" s="528"/>
      <c r="U87" s="528"/>
      <c r="V87" s="528"/>
      <c r="W87" s="529">
        <v>1</v>
      </c>
      <c r="X87" s="529"/>
      <c r="Y87" s="529">
        <v>6</v>
      </c>
      <c r="Z87" s="529"/>
      <c r="AA87" s="529">
        <v>2</v>
      </c>
      <c r="AB87" s="529"/>
      <c r="AC87" s="529">
        <v>4</v>
      </c>
      <c r="AD87" s="529"/>
    </row>
    <row r="88" spans="1:30" ht="15.75" hidden="1" customHeight="1" x14ac:dyDescent="0.3">
      <c r="A88" s="1406"/>
      <c r="B88" s="1406"/>
      <c r="C88" s="1406"/>
      <c r="D88" s="1406"/>
      <c r="E88" s="1406"/>
      <c r="F88" s="1406"/>
      <c r="G88" s="1406"/>
      <c r="H88" s="1406"/>
      <c r="I88" s="1339" t="s">
        <v>665</v>
      </c>
      <c r="J88" s="1339"/>
      <c r="K88" s="1339"/>
      <c r="L88" s="1339"/>
      <c r="M88" s="1339"/>
      <c r="N88" s="1339"/>
      <c r="O88" s="1339"/>
      <c r="P88" s="1339"/>
      <c r="Q88" s="1339"/>
      <c r="R88" s="1339"/>
      <c r="S88" s="528"/>
      <c r="T88" s="528"/>
      <c r="U88" s="528"/>
      <c r="V88" s="528"/>
      <c r="W88" s="529">
        <v>1</v>
      </c>
      <c r="X88" s="529"/>
      <c r="Y88" s="529">
        <v>9</v>
      </c>
      <c r="Z88" s="529"/>
      <c r="AA88" s="529">
        <v>3</v>
      </c>
      <c r="AB88" s="529"/>
      <c r="AC88" s="529">
        <v>7</v>
      </c>
      <c r="AD88" s="529"/>
    </row>
    <row r="89" spans="1:30" hidden="1" x14ac:dyDescent="0.3"/>
  </sheetData>
  <mergeCells count="69">
    <mergeCell ref="A29:B29"/>
    <mergeCell ref="A33:B33"/>
    <mergeCell ref="A34:B34"/>
    <mergeCell ref="A13:B13"/>
    <mergeCell ref="A15:B15"/>
    <mergeCell ref="A18:B18"/>
    <mergeCell ref="A22:B22"/>
    <mergeCell ref="A26:B26"/>
    <mergeCell ref="B1:B7"/>
    <mergeCell ref="A1:A7"/>
    <mergeCell ref="C1:H5"/>
    <mergeCell ref="I1:R1"/>
    <mergeCell ref="A10:B10"/>
    <mergeCell ref="S1:AD1"/>
    <mergeCell ref="I2:I7"/>
    <mergeCell ref="J2:J7"/>
    <mergeCell ref="K2:K7"/>
    <mergeCell ref="L2:Q2"/>
    <mergeCell ref="R2:R7"/>
    <mergeCell ref="S2:V2"/>
    <mergeCell ref="W2:Z2"/>
    <mergeCell ref="AA2:AD2"/>
    <mergeCell ref="L3:O3"/>
    <mergeCell ref="P3:P7"/>
    <mergeCell ref="Q3:Q7"/>
    <mergeCell ref="S3:T3"/>
    <mergeCell ref="U3:V3"/>
    <mergeCell ref="W3:X3"/>
    <mergeCell ref="Y3:Z3"/>
    <mergeCell ref="AA3:AB3"/>
    <mergeCell ref="AC3:AD3"/>
    <mergeCell ref="L4:L7"/>
    <mergeCell ref="M4:O4"/>
    <mergeCell ref="S4:T4"/>
    <mergeCell ref="U4:V4"/>
    <mergeCell ref="W4:X4"/>
    <mergeCell ref="Y4:Z4"/>
    <mergeCell ref="AA4:AB4"/>
    <mergeCell ref="AC4:AD4"/>
    <mergeCell ref="M5:M7"/>
    <mergeCell ref="N5:N7"/>
    <mergeCell ref="O5:O7"/>
    <mergeCell ref="S5:T5"/>
    <mergeCell ref="U5:V5"/>
    <mergeCell ref="W5:X5"/>
    <mergeCell ref="AC5:AD5"/>
    <mergeCell ref="C6:H6"/>
    <mergeCell ref="S6:T6"/>
    <mergeCell ref="U6:V6"/>
    <mergeCell ref="W6:X6"/>
    <mergeCell ref="Y6:Z6"/>
    <mergeCell ref="AA6:AB6"/>
    <mergeCell ref="AC6:AD6"/>
    <mergeCell ref="AF1:AF7"/>
    <mergeCell ref="AG1:AG7"/>
    <mergeCell ref="F75:F76"/>
    <mergeCell ref="A84:H88"/>
    <mergeCell ref="I84:R84"/>
    <mergeCell ref="I85:R85"/>
    <mergeCell ref="I86:R86"/>
    <mergeCell ref="I87:R87"/>
    <mergeCell ref="I88:R88"/>
    <mergeCell ref="E59:H59"/>
    <mergeCell ref="E67:H67"/>
    <mergeCell ref="F71:F72"/>
    <mergeCell ref="H71:H72"/>
    <mergeCell ref="E74:H74"/>
    <mergeCell ref="Y5:Z5"/>
    <mergeCell ref="AA5:AB5"/>
  </mergeCells>
  <conditionalFormatting sqref="P3:Q3 AA7:AD7 L5:O7 L4:M4 L2:L3 Y5:Y6 AC5:AC6 AC3 AA6 W5:W6 I1 A1:C1 A2:B7 C6 U3 Y3 E7:H7 J2:J7 AA3 W2:W3 S1:S3">
    <cfRule type="cellIs" dxfId="2282" priority="12" operator="equal">
      <formula>0</formula>
    </cfRule>
  </conditionalFormatting>
  <conditionalFormatting sqref="W7:Z7">
    <cfRule type="cellIs" dxfId="2281" priority="11" operator="equal">
      <formula>0</formula>
    </cfRule>
  </conditionalFormatting>
  <conditionalFormatting sqref="Y4 AC4 AA4 W4">
    <cfRule type="cellIs" dxfId="2280" priority="10" operator="equal">
      <formula>0</formula>
    </cfRule>
  </conditionalFormatting>
  <conditionalFormatting sqref="AA5">
    <cfRule type="cellIs" dxfId="2279" priority="9" operator="equal">
      <formula>0</formula>
    </cfRule>
  </conditionalFormatting>
  <conditionalFormatting sqref="S6">
    <cfRule type="cellIs" dxfId="2278" priority="8" operator="equal">
      <formula>0</formula>
    </cfRule>
  </conditionalFormatting>
  <conditionalFormatting sqref="U6">
    <cfRule type="cellIs" dxfId="2277" priority="7" operator="equal">
      <formula>0</formula>
    </cfRule>
  </conditionalFormatting>
  <conditionalFormatting sqref="S7:V7">
    <cfRule type="cellIs" dxfId="2276" priority="6" operator="equal">
      <formula>0</formula>
    </cfRule>
  </conditionalFormatting>
  <conditionalFormatting sqref="C7:D7">
    <cfRule type="cellIs" dxfId="2275" priority="5" operator="equal">
      <formula>0</formula>
    </cfRule>
  </conditionalFormatting>
  <conditionalFormatting sqref="S4 U4">
    <cfRule type="cellIs" dxfId="2274" priority="4" operator="equal">
      <formula>0</formula>
    </cfRule>
  </conditionalFormatting>
  <conditionalFormatting sqref="S5">
    <cfRule type="cellIs" dxfId="2273" priority="3" operator="equal">
      <formula>0</formula>
    </cfRule>
  </conditionalFormatting>
  <conditionalFormatting sqref="U5">
    <cfRule type="cellIs" dxfId="2272" priority="2" operator="equal">
      <formula>0</formula>
    </cfRule>
  </conditionalFormatting>
  <conditionalFormatting sqref="AA2">
    <cfRule type="cellIs" dxfId="2271" priority="1" operator="equal">
      <formula>0</formula>
    </cfRule>
  </conditionalFormatting>
  <pageMargins left="0.7" right="0.7" top="0.75" bottom="0.75" header="0.3" footer="0.3"/>
  <pageSetup paperSize="9" scale="5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G88"/>
  <sheetViews>
    <sheetView topLeftCell="A7" workbookViewId="0">
      <selection activeCell="Y44" sqref="Y44"/>
    </sheetView>
  </sheetViews>
  <sheetFormatPr defaultColWidth="9.109375" defaultRowHeight="13.8" x14ac:dyDescent="0.3"/>
  <cols>
    <col min="1" max="1" width="6.6640625" style="590" customWidth="1"/>
    <col min="2" max="2" width="24.109375" style="590" customWidth="1"/>
    <col min="3" max="3" width="3.44140625" style="588" hidden="1" customWidth="1"/>
    <col min="4" max="4" width="3.6640625" style="588" hidden="1" customWidth="1"/>
    <col min="5" max="5" width="5.88671875" style="590" customWidth="1"/>
    <col min="6" max="6" width="5" style="590" customWidth="1"/>
    <col min="7" max="8" width="5.33203125" style="590" hidden="1" customWidth="1"/>
    <col min="9" max="9" width="6" style="590" customWidth="1"/>
    <col min="10" max="10" width="5.33203125" style="590" customWidth="1"/>
    <col min="11" max="11" width="5" style="590" customWidth="1"/>
    <col min="12" max="12" width="5.109375" style="590" customWidth="1"/>
    <col min="13" max="13" width="4" style="590" customWidth="1"/>
    <col min="14" max="15" width="5" style="590" customWidth="1"/>
    <col min="16" max="16" width="4.88671875" style="590" customWidth="1"/>
    <col min="17" max="17" width="5.88671875" style="590" customWidth="1"/>
    <col min="18" max="18" width="4.109375" style="590" customWidth="1"/>
    <col min="19" max="19" width="9.109375" style="590" hidden="1" customWidth="1"/>
    <col min="20" max="20" width="0" style="590" hidden="1" customWidth="1"/>
    <col min="21" max="21" width="12.88671875" style="590" hidden="1" customWidth="1"/>
    <col min="22" max="22" width="9.109375" style="590" hidden="1" customWidth="1"/>
    <col min="23" max="23" width="11.33203125" style="590" customWidth="1"/>
    <col min="24" max="25" width="9.109375" style="590" customWidth="1"/>
    <col min="26" max="26" width="9.109375" style="590"/>
    <col min="27" max="31" width="0" style="590" hidden="1" customWidth="1"/>
    <col min="32" max="32" width="9.109375" style="590"/>
    <col min="33" max="33" width="22.33203125" style="590" customWidth="1"/>
    <col min="34" max="16384" width="9.109375" style="590"/>
  </cols>
  <sheetData>
    <row r="1" spans="1:33" ht="30.75" customHeight="1" x14ac:dyDescent="0.3">
      <c r="A1" s="1457" t="s">
        <v>45</v>
      </c>
      <c r="B1" s="1457" t="s">
        <v>173</v>
      </c>
      <c r="C1" s="1458" t="s">
        <v>174</v>
      </c>
      <c r="D1" s="1459"/>
      <c r="E1" s="1459"/>
      <c r="F1" s="1459"/>
      <c r="G1" s="1459"/>
      <c r="H1" s="1459"/>
      <c r="I1" s="1366" t="s">
        <v>175</v>
      </c>
      <c r="J1" s="1393"/>
      <c r="K1" s="1393"/>
      <c r="L1" s="1393"/>
      <c r="M1" s="1393"/>
      <c r="N1" s="1393"/>
      <c r="O1" s="1393"/>
      <c r="P1" s="1393"/>
      <c r="Q1" s="1393"/>
      <c r="R1" s="1393"/>
      <c r="S1" s="1366" t="s">
        <v>176</v>
      </c>
      <c r="T1" s="1366"/>
      <c r="U1" s="1366"/>
      <c r="V1" s="1366"/>
      <c r="W1" s="1366"/>
      <c r="X1" s="1366"/>
      <c r="Y1" s="1366"/>
      <c r="Z1" s="1366"/>
      <c r="AA1" s="1366"/>
      <c r="AB1" s="1366"/>
      <c r="AC1" s="1366"/>
      <c r="AD1" s="1366"/>
      <c r="AF1" s="1512" t="s">
        <v>676</v>
      </c>
      <c r="AG1" s="1345" t="s">
        <v>55</v>
      </c>
    </row>
    <row r="2" spans="1:33" ht="27" customHeight="1" x14ac:dyDescent="0.3">
      <c r="A2" s="1443"/>
      <c r="B2" s="1443"/>
      <c r="C2" s="1461"/>
      <c r="D2" s="1462"/>
      <c r="E2" s="1462"/>
      <c r="F2" s="1462"/>
      <c r="G2" s="1462"/>
      <c r="H2" s="1463"/>
      <c r="I2" s="1517" t="s">
        <v>98</v>
      </c>
      <c r="J2" s="1518" t="s">
        <v>177</v>
      </c>
      <c r="K2" s="1447" t="s">
        <v>178</v>
      </c>
      <c r="L2" s="1519" t="s">
        <v>179</v>
      </c>
      <c r="M2" s="1520"/>
      <c r="N2" s="1520"/>
      <c r="O2" s="1520"/>
      <c r="P2" s="1520"/>
      <c r="Q2" s="1520"/>
      <c r="R2" s="1521" t="s">
        <v>180</v>
      </c>
      <c r="S2" s="1522" t="s">
        <v>181</v>
      </c>
      <c r="T2" s="1523"/>
      <c r="U2" s="1523"/>
      <c r="V2" s="1524"/>
      <c r="W2" s="1525" t="s">
        <v>509</v>
      </c>
      <c r="X2" s="1526"/>
      <c r="Y2" s="1526"/>
      <c r="Z2" s="1526"/>
      <c r="AA2" s="1525" t="s">
        <v>276</v>
      </c>
      <c r="AB2" s="1526"/>
      <c r="AC2" s="1526"/>
      <c r="AD2" s="1526"/>
      <c r="AF2" s="1512"/>
      <c r="AG2" s="1345"/>
    </row>
    <row r="3" spans="1:33" ht="40.5" customHeight="1" x14ac:dyDescent="0.3">
      <c r="A3" s="1443"/>
      <c r="B3" s="1443"/>
      <c r="C3" s="1461"/>
      <c r="D3" s="1462"/>
      <c r="E3" s="1462"/>
      <c r="F3" s="1462"/>
      <c r="G3" s="1462"/>
      <c r="H3" s="1463"/>
      <c r="I3" s="1443"/>
      <c r="J3" s="1443"/>
      <c r="K3" s="1447"/>
      <c r="L3" s="1448" t="s">
        <v>182</v>
      </c>
      <c r="M3" s="1449"/>
      <c r="N3" s="1449"/>
      <c r="O3" s="1450"/>
      <c r="P3" s="1445" t="s">
        <v>183</v>
      </c>
      <c r="Q3" s="1451" t="s">
        <v>370</v>
      </c>
      <c r="R3" s="1452"/>
      <c r="S3" s="1366" t="s">
        <v>184</v>
      </c>
      <c r="T3" s="1366"/>
      <c r="U3" s="1366" t="s">
        <v>185</v>
      </c>
      <c r="V3" s="1366"/>
      <c r="W3" s="1366" t="s">
        <v>164</v>
      </c>
      <c r="X3" s="1393"/>
      <c r="Y3" s="1366" t="s">
        <v>165</v>
      </c>
      <c r="Z3" s="1393"/>
      <c r="AA3" s="1366" t="s">
        <v>277</v>
      </c>
      <c r="AB3" s="1393"/>
      <c r="AC3" s="1366" t="s">
        <v>278</v>
      </c>
      <c r="AD3" s="1393"/>
      <c r="AF3" s="1512"/>
      <c r="AG3" s="1345"/>
    </row>
    <row r="4" spans="1:33" ht="15" customHeight="1" x14ac:dyDescent="0.3">
      <c r="A4" s="1443"/>
      <c r="B4" s="1443"/>
      <c r="C4" s="1461"/>
      <c r="D4" s="1462"/>
      <c r="E4" s="1462"/>
      <c r="F4" s="1462"/>
      <c r="G4" s="1462"/>
      <c r="H4" s="1463"/>
      <c r="I4" s="1443"/>
      <c r="J4" s="1443"/>
      <c r="K4" s="1447"/>
      <c r="L4" s="1445" t="s">
        <v>186</v>
      </c>
      <c r="M4" s="1448" t="s">
        <v>187</v>
      </c>
      <c r="N4" s="1449"/>
      <c r="O4" s="1450"/>
      <c r="P4" s="1443"/>
      <c r="Q4" s="1452"/>
      <c r="R4" s="1452"/>
      <c r="S4" s="1372" t="s">
        <v>672</v>
      </c>
      <c r="T4" s="1372"/>
      <c r="U4" s="1372" t="s">
        <v>673</v>
      </c>
      <c r="V4" s="1372"/>
      <c r="W4" s="1372" t="s">
        <v>558</v>
      </c>
      <c r="X4" s="1372"/>
      <c r="Y4" s="1372" t="s">
        <v>559</v>
      </c>
      <c r="Z4" s="1372"/>
      <c r="AA4" s="1372" t="s">
        <v>510</v>
      </c>
      <c r="AB4" s="1393"/>
      <c r="AC4" s="1372" t="s">
        <v>657</v>
      </c>
      <c r="AD4" s="1393"/>
      <c r="AF4" s="1512"/>
      <c r="AG4" s="1345"/>
    </row>
    <row r="5" spans="1:33" ht="15" customHeight="1" x14ac:dyDescent="0.3">
      <c r="A5" s="1443"/>
      <c r="B5" s="1443"/>
      <c r="C5" s="1461"/>
      <c r="D5" s="1462"/>
      <c r="E5" s="1462"/>
      <c r="F5" s="1462"/>
      <c r="G5" s="1462"/>
      <c r="H5" s="1463"/>
      <c r="I5" s="1443"/>
      <c r="J5" s="1443"/>
      <c r="K5" s="1447"/>
      <c r="L5" s="1443"/>
      <c r="M5" s="1445" t="s">
        <v>188</v>
      </c>
      <c r="N5" s="1445" t="s">
        <v>189</v>
      </c>
      <c r="O5" s="1445" t="s">
        <v>190</v>
      </c>
      <c r="P5" s="1443"/>
      <c r="Q5" s="1452"/>
      <c r="R5" s="1452"/>
      <c r="S5" s="1372" t="s">
        <v>674</v>
      </c>
      <c r="T5" s="1372"/>
      <c r="U5" s="1372" t="s">
        <v>675</v>
      </c>
      <c r="V5" s="1372"/>
      <c r="W5" s="1372" t="s">
        <v>469</v>
      </c>
      <c r="X5" s="1372"/>
      <c r="Y5" s="1372" t="s">
        <v>470</v>
      </c>
      <c r="Z5" s="1372"/>
      <c r="AA5" s="1372" t="s">
        <v>511</v>
      </c>
      <c r="AB5" s="1372"/>
      <c r="AC5" s="1372" t="s">
        <v>512</v>
      </c>
      <c r="AD5" s="1393"/>
      <c r="AF5" s="1512"/>
      <c r="AG5" s="1345"/>
    </row>
    <row r="6" spans="1:33" ht="24.75" customHeight="1" x14ac:dyDescent="0.3">
      <c r="A6" s="1443"/>
      <c r="B6" s="1443"/>
      <c r="C6" s="1439" t="s">
        <v>149</v>
      </c>
      <c r="D6" s="1440"/>
      <c r="E6" s="1440"/>
      <c r="F6" s="1440"/>
      <c r="G6" s="1440"/>
      <c r="H6" s="1441"/>
      <c r="I6" s="1443"/>
      <c r="J6" s="1443"/>
      <c r="K6" s="1447"/>
      <c r="L6" s="1443"/>
      <c r="M6" s="1443"/>
      <c r="N6" s="1443"/>
      <c r="O6" s="1443"/>
      <c r="P6" s="1443"/>
      <c r="Q6" s="1452"/>
      <c r="R6" s="1452"/>
      <c r="S6" s="1370" t="s">
        <v>192</v>
      </c>
      <c r="T6" s="1370"/>
      <c r="U6" s="1370" t="s">
        <v>192</v>
      </c>
      <c r="V6" s="1370"/>
      <c r="W6" s="1370" t="s">
        <v>192</v>
      </c>
      <c r="X6" s="1370"/>
      <c r="Y6" s="1370" t="s">
        <v>192</v>
      </c>
      <c r="Z6" s="1370"/>
      <c r="AA6" s="1370" t="s">
        <v>192</v>
      </c>
      <c r="AB6" s="1393"/>
      <c r="AC6" s="1370" t="s">
        <v>373</v>
      </c>
      <c r="AD6" s="1393"/>
      <c r="AF6" s="1512"/>
      <c r="AG6" s="1345"/>
    </row>
    <row r="7" spans="1:33" ht="27.75" customHeight="1" x14ac:dyDescent="0.3">
      <c r="A7" s="1443"/>
      <c r="B7" s="1452"/>
      <c r="C7" s="559">
        <v>1</v>
      </c>
      <c r="D7" s="559">
        <v>2</v>
      </c>
      <c r="E7" s="582">
        <v>3</v>
      </c>
      <c r="F7" s="453">
        <v>4</v>
      </c>
      <c r="G7" s="604">
        <v>5</v>
      </c>
      <c r="H7" s="370">
        <v>6</v>
      </c>
      <c r="I7" s="1444"/>
      <c r="J7" s="1443"/>
      <c r="K7" s="1447"/>
      <c r="L7" s="1443"/>
      <c r="M7" s="1443"/>
      <c r="N7" s="1443"/>
      <c r="O7" s="1443"/>
      <c r="P7" s="1443"/>
      <c r="Q7" s="1452"/>
      <c r="R7" s="1452"/>
      <c r="S7" s="616" t="s">
        <v>193</v>
      </c>
      <c r="T7" s="616" t="s">
        <v>194</v>
      </c>
      <c r="U7" s="616" t="s">
        <v>193</v>
      </c>
      <c r="V7" s="616" t="s">
        <v>194</v>
      </c>
      <c r="W7" s="581" t="s">
        <v>193</v>
      </c>
      <c r="X7" s="581" t="s">
        <v>194</v>
      </c>
      <c r="Y7" s="581" t="s">
        <v>193</v>
      </c>
      <c r="Z7" s="581" t="s">
        <v>194</v>
      </c>
      <c r="AA7" s="581" t="s">
        <v>193</v>
      </c>
      <c r="AB7" s="581" t="s">
        <v>194</v>
      </c>
      <c r="AC7" s="581" t="s">
        <v>193</v>
      </c>
      <c r="AD7" s="581" t="s">
        <v>194</v>
      </c>
      <c r="AF7" s="1512"/>
      <c r="AG7" s="1345"/>
    </row>
    <row r="8" spans="1:33" ht="15" hidden="1" customHeight="1" x14ac:dyDescent="0.3">
      <c r="A8" s="445" t="s">
        <v>374</v>
      </c>
      <c r="B8" s="445" t="s">
        <v>375</v>
      </c>
      <c r="C8" s="445"/>
      <c r="D8" s="445"/>
      <c r="E8" s="445"/>
      <c r="F8" s="445"/>
      <c r="G8" s="445"/>
      <c r="H8" s="445"/>
      <c r="I8" s="445">
        <f>J8+L8+Q8+R8</f>
        <v>1476</v>
      </c>
      <c r="J8" s="445">
        <f>J9+J29+J33</f>
        <v>91</v>
      </c>
      <c r="K8" s="445"/>
      <c r="L8" s="445">
        <f>S8+U8</f>
        <v>1365</v>
      </c>
      <c r="M8" s="445">
        <f>L8-N8</f>
        <v>782</v>
      </c>
      <c r="N8" s="445">
        <f t="shared" ref="N8" si="0">SUM(N10:N28,N29:N30)</f>
        <v>583</v>
      </c>
      <c r="O8" s="445"/>
      <c r="P8" s="445"/>
      <c r="Q8" s="445">
        <f t="shared" ref="Q8:R8" si="1">SUM(Q10:Q28,Q29:Q30)</f>
        <v>8</v>
      </c>
      <c r="R8" s="445">
        <f t="shared" si="1"/>
        <v>12</v>
      </c>
      <c r="S8" s="445">
        <f t="shared" ref="S8:V8" si="2">SUM(S11:S33)</f>
        <v>560</v>
      </c>
      <c r="T8" s="445">
        <f t="shared" si="2"/>
        <v>16</v>
      </c>
      <c r="U8" s="445">
        <f t="shared" si="2"/>
        <v>805</v>
      </c>
      <c r="V8" s="445">
        <f t="shared" si="2"/>
        <v>23</v>
      </c>
      <c r="W8" s="445"/>
      <c r="X8" s="445"/>
      <c r="Y8" s="445"/>
      <c r="Z8" s="445"/>
      <c r="AA8" s="445"/>
      <c r="AB8" s="445"/>
      <c r="AC8" s="445"/>
      <c r="AD8" s="445"/>
      <c r="AE8" s="597"/>
      <c r="AF8" s="595"/>
      <c r="AG8" s="595"/>
    </row>
    <row r="9" spans="1:33" ht="41.25" hidden="1" customHeight="1" x14ac:dyDescent="0.3">
      <c r="A9" s="445" t="s">
        <v>669</v>
      </c>
      <c r="B9" s="445" t="s">
        <v>376</v>
      </c>
      <c r="C9" s="445"/>
      <c r="D9" s="445"/>
      <c r="E9" s="445"/>
      <c r="F9" s="445"/>
      <c r="G9" s="445"/>
      <c r="H9" s="445"/>
      <c r="I9" s="445">
        <f t="shared" ref="I9:I33" si="3">J9+L9+Q9+R9</f>
        <v>1297</v>
      </c>
      <c r="J9" s="445">
        <f t="shared" ref="J9" si="4">SUM(J10:J28)</f>
        <v>52</v>
      </c>
      <c r="K9" s="445">
        <f>SUM(K10:K28)</f>
        <v>0</v>
      </c>
      <c r="L9" s="445">
        <f t="shared" ref="L9:L33" si="5">S9+U9</f>
        <v>1225</v>
      </c>
      <c r="M9" s="445">
        <f t="shared" ref="M9:M33" si="6">L9-N9</f>
        <v>678</v>
      </c>
      <c r="N9" s="445">
        <f t="shared" ref="N9" si="7">SUM(N11:N28)</f>
        <v>547</v>
      </c>
      <c r="O9" s="445"/>
      <c r="P9" s="445"/>
      <c r="Q9" s="445">
        <f t="shared" ref="Q9:V9" si="8">SUM(Q11:Q28)</f>
        <v>8</v>
      </c>
      <c r="R9" s="445">
        <f t="shared" si="8"/>
        <v>12</v>
      </c>
      <c r="S9" s="445">
        <f t="shared" si="8"/>
        <v>500</v>
      </c>
      <c r="T9" s="445">
        <f t="shared" si="8"/>
        <v>0</v>
      </c>
      <c r="U9" s="445">
        <f t="shared" si="8"/>
        <v>725</v>
      </c>
      <c r="V9" s="445">
        <f t="shared" si="8"/>
        <v>0</v>
      </c>
      <c r="W9" s="445"/>
      <c r="X9" s="445"/>
      <c r="Y9" s="445"/>
      <c r="Z9" s="445"/>
      <c r="AA9" s="445"/>
      <c r="AB9" s="445"/>
      <c r="AC9" s="445"/>
      <c r="AD9" s="445"/>
      <c r="AE9" s="597"/>
      <c r="AF9" s="595"/>
      <c r="AG9" s="595"/>
    </row>
    <row r="10" spans="1:33" ht="24.75" hidden="1" customHeight="1" x14ac:dyDescent="0.3">
      <c r="A10" s="1527" t="s">
        <v>377</v>
      </c>
      <c r="B10" s="1528"/>
      <c r="C10" s="595"/>
      <c r="D10" s="595"/>
      <c r="E10" s="595"/>
      <c r="F10" s="595"/>
      <c r="G10" s="595"/>
      <c r="H10" s="595"/>
      <c r="I10" s="595">
        <f t="shared" si="3"/>
        <v>0</v>
      </c>
      <c r="J10" s="595">
        <f t="shared" ref="J10:J33" si="9">T10+V10</f>
        <v>0</v>
      </c>
      <c r="K10" s="595"/>
      <c r="L10" s="595">
        <f t="shared" si="5"/>
        <v>0</v>
      </c>
      <c r="M10" s="595">
        <f t="shared" si="6"/>
        <v>0</v>
      </c>
      <c r="N10" s="595"/>
      <c r="O10" s="595"/>
      <c r="P10" s="595"/>
      <c r="Q10" s="595"/>
      <c r="R10" s="595"/>
      <c r="S10" s="595"/>
      <c r="T10" s="595"/>
      <c r="U10" s="595"/>
      <c r="V10" s="595"/>
      <c r="W10" s="595"/>
      <c r="X10" s="595"/>
      <c r="Y10" s="595"/>
      <c r="Z10" s="595"/>
      <c r="AA10" s="595"/>
      <c r="AB10" s="595"/>
      <c r="AC10" s="595"/>
      <c r="AD10" s="595"/>
      <c r="AE10" s="597"/>
      <c r="AF10" s="595"/>
      <c r="AG10" s="595"/>
    </row>
    <row r="11" spans="1:33" ht="26.4" hidden="1" x14ac:dyDescent="0.3">
      <c r="A11" s="595" t="s">
        <v>378</v>
      </c>
      <c r="B11" s="595" t="s">
        <v>379</v>
      </c>
      <c r="C11" s="595"/>
      <c r="D11" s="595" t="s">
        <v>29</v>
      </c>
      <c r="E11" s="595"/>
      <c r="F11" s="595"/>
      <c r="G11" s="595"/>
      <c r="H11" s="595"/>
      <c r="I11" s="595">
        <f t="shared" si="3"/>
        <v>78</v>
      </c>
      <c r="J11" s="595">
        <f t="shared" si="9"/>
        <v>0</v>
      </c>
      <c r="K11" s="595"/>
      <c r="L11" s="595">
        <f t="shared" si="5"/>
        <v>78</v>
      </c>
      <c r="M11" s="595">
        <f t="shared" si="6"/>
        <v>39</v>
      </c>
      <c r="N11" s="595">
        <v>39</v>
      </c>
      <c r="O11" s="595"/>
      <c r="P11" s="595"/>
      <c r="Q11" s="595"/>
      <c r="R11" s="595"/>
      <c r="S11" s="595">
        <v>32</v>
      </c>
      <c r="T11" s="595"/>
      <c r="U11" s="595">
        <v>46</v>
      </c>
      <c r="V11" s="595"/>
      <c r="W11" s="595"/>
      <c r="X11" s="595"/>
      <c r="Y11" s="595"/>
      <c r="Z11" s="595"/>
      <c r="AA11" s="595"/>
      <c r="AB11" s="595"/>
      <c r="AC11" s="595"/>
      <c r="AD11" s="595"/>
      <c r="AE11" s="597"/>
      <c r="AF11" s="595"/>
      <c r="AG11" s="595"/>
    </row>
    <row r="12" spans="1:33" ht="26.4" hidden="1" x14ac:dyDescent="0.3">
      <c r="A12" s="595" t="s">
        <v>381</v>
      </c>
      <c r="B12" s="595" t="s">
        <v>382</v>
      </c>
      <c r="C12" s="595"/>
      <c r="D12" s="595" t="s">
        <v>29</v>
      </c>
      <c r="E12" s="595"/>
      <c r="F12" s="595"/>
      <c r="G12" s="595"/>
      <c r="H12" s="595"/>
      <c r="I12" s="595">
        <f t="shared" si="3"/>
        <v>116</v>
      </c>
      <c r="J12" s="595">
        <f t="shared" si="9"/>
        <v>0</v>
      </c>
      <c r="K12" s="595"/>
      <c r="L12" s="595">
        <f t="shared" si="5"/>
        <v>116</v>
      </c>
      <c r="M12" s="595">
        <f t="shared" si="6"/>
        <v>116</v>
      </c>
      <c r="N12" s="595"/>
      <c r="O12" s="595"/>
      <c r="P12" s="595"/>
      <c r="Q12" s="595"/>
      <c r="R12" s="595"/>
      <c r="S12" s="595">
        <v>48</v>
      </c>
      <c r="T12" s="595"/>
      <c r="U12" s="595">
        <v>68</v>
      </c>
      <c r="V12" s="595"/>
      <c r="W12" s="595"/>
      <c r="X12" s="595"/>
      <c r="Y12" s="595"/>
      <c r="Z12" s="595"/>
      <c r="AA12" s="595"/>
      <c r="AB12" s="595"/>
      <c r="AC12" s="595"/>
      <c r="AD12" s="595"/>
      <c r="AE12" s="597"/>
      <c r="AF12" s="595"/>
      <c r="AG12" s="595"/>
    </row>
    <row r="13" spans="1:33" ht="33.75" hidden="1" customHeight="1" x14ac:dyDescent="0.3">
      <c r="A13" s="1527" t="s">
        <v>383</v>
      </c>
      <c r="B13" s="1528"/>
      <c r="C13" s="595"/>
      <c r="D13" s="595"/>
      <c r="E13" s="595"/>
      <c r="F13" s="595"/>
      <c r="G13" s="595"/>
      <c r="H13" s="595"/>
      <c r="I13" s="595">
        <f t="shared" si="3"/>
        <v>0</v>
      </c>
      <c r="J13" s="595">
        <f t="shared" si="9"/>
        <v>0</v>
      </c>
      <c r="K13" s="595"/>
      <c r="L13" s="595">
        <f t="shared" si="5"/>
        <v>0</v>
      </c>
      <c r="M13" s="595">
        <f t="shared" si="6"/>
        <v>0</v>
      </c>
      <c r="N13" s="595"/>
      <c r="O13" s="595"/>
      <c r="P13" s="595"/>
      <c r="Q13" s="595"/>
      <c r="R13" s="595"/>
      <c r="S13" s="595"/>
      <c r="T13" s="595"/>
      <c r="U13" s="595"/>
      <c r="V13" s="595"/>
      <c r="W13" s="595"/>
      <c r="X13" s="595"/>
      <c r="Y13" s="595"/>
      <c r="Z13" s="595"/>
      <c r="AA13" s="595"/>
      <c r="AB13" s="595"/>
      <c r="AC13" s="595"/>
      <c r="AD13" s="595"/>
      <c r="AE13" s="597"/>
      <c r="AF13" s="595"/>
      <c r="AG13" s="595"/>
    </row>
    <row r="14" spans="1:33" ht="30.75" hidden="1" customHeight="1" x14ac:dyDescent="0.3">
      <c r="A14" s="595" t="s">
        <v>474</v>
      </c>
      <c r="B14" s="595" t="s">
        <v>4</v>
      </c>
      <c r="C14" s="595" t="s">
        <v>40</v>
      </c>
      <c r="D14" s="595" t="s">
        <v>40</v>
      </c>
      <c r="E14" s="595"/>
      <c r="F14" s="595"/>
      <c r="G14" s="595"/>
      <c r="H14" s="595"/>
      <c r="I14" s="595">
        <f t="shared" si="3"/>
        <v>176</v>
      </c>
      <c r="J14" s="595">
        <v>26</v>
      </c>
      <c r="K14" s="595"/>
      <c r="L14" s="595">
        <f t="shared" si="5"/>
        <v>140</v>
      </c>
      <c r="M14" s="595">
        <f t="shared" si="6"/>
        <v>0</v>
      </c>
      <c r="N14" s="595">
        <v>140</v>
      </c>
      <c r="O14" s="595"/>
      <c r="P14" s="595"/>
      <c r="Q14" s="595">
        <v>4</v>
      </c>
      <c r="R14" s="595">
        <v>6</v>
      </c>
      <c r="S14" s="595">
        <v>48</v>
      </c>
      <c r="T14" s="595"/>
      <c r="U14" s="595">
        <v>92</v>
      </c>
      <c r="V14" s="595"/>
      <c r="W14" s="595"/>
      <c r="X14" s="595"/>
      <c r="Y14" s="595"/>
      <c r="Z14" s="595"/>
      <c r="AA14" s="595"/>
      <c r="AB14" s="595"/>
      <c r="AC14" s="595"/>
      <c r="AD14" s="595"/>
      <c r="AE14" s="597"/>
      <c r="AF14" s="595"/>
      <c r="AG14" s="595"/>
    </row>
    <row r="15" spans="1:33" ht="36" hidden="1" customHeight="1" x14ac:dyDescent="0.3">
      <c r="A15" s="1527" t="s">
        <v>385</v>
      </c>
      <c r="B15" s="1528"/>
      <c r="C15" s="595"/>
      <c r="D15" s="595"/>
      <c r="E15" s="595"/>
      <c r="F15" s="595"/>
      <c r="G15" s="595"/>
      <c r="H15" s="595"/>
      <c r="I15" s="595">
        <f t="shared" si="3"/>
        <v>0</v>
      </c>
      <c r="J15" s="595">
        <f t="shared" si="9"/>
        <v>0</v>
      </c>
      <c r="K15" s="595"/>
      <c r="L15" s="595">
        <f t="shared" si="5"/>
        <v>0</v>
      </c>
      <c r="M15" s="595">
        <f t="shared" si="6"/>
        <v>0</v>
      </c>
      <c r="N15" s="595"/>
      <c r="O15" s="595"/>
      <c r="P15" s="595"/>
      <c r="Q15" s="595"/>
      <c r="R15" s="595"/>
      <c r="S15" s="595"/>
      <c r="T15" s="595"/>
      <c r="U15" s="595"/>
      <c r="V15" s="595"/>
      <c r="W15" s="595"/>
      <c r="X15" s="595"/>
      <c r="Y15" s="595"/>
      <c r="Z15" s="595"/>
      <c r="AA15" s="595"/>
      <c r="AB15" s="595"/>
      <c r="AC15" s="595"/>
      <c r="AD15" s="595"/>
      <c r="AE15" s="597"/>
      <c r="AF15" s="595"/>
      <c r="AG15" s="595"/>
    </row>
    <row r="16" spans="1:33" ht="19.5" hidden="1" customHeight="1" x14ac:dyDescent="0.3">
      <c r="A16" s="595" t="s">
        <v>386</v>
      </c>
      <c r="B16" s="595" t="s">
        <v>350</v>
      </c>
      <c r="C16" s="595"/>
      <c r="D16" s="595" t="s">
        <v>29</v>
      </c>
      <c r="E16" s="595"/>
      <c r="F16" s="595"/>
      <c r="G16" s="595"/>
      <c r="H16" s="595"/>
      <c r="I16" s="595">
        <f t="shared" si="3"/>
        <v>196</v>
      </c>
      <c r="J16" s="595">
        <f t="shared" si="9"/>
        <v>0</v>
      </c>
      <c r="K16" s="595"/>
      <c r="L16" s="595">
        <f t="shared" si="5"/>
        <v>196</v>
      </c>
      <c r="M16" s="595">
        <f t="shared" si="6"/>
        <v>128</v>
      </c>
      <c r="N16" s="595">
        <v>68</v>
      </c>
      <c r="O16" s="595"/>
      <c r="P16" s="595"/>
      <c r="Q16" s="595"/>
      <c r="R16" s="595"/>
      <c r="S16" s="595">
        <v>82</v>
      </c>
      <c r="T16" s="595"/>
      <c r="U16" s="595">
        <v>114</v>
      </c>
      <c r="V16" s="595"/>
      <c r="W16" s="595"/>
      <c r="X16" s="595"/>
      <c r="Y16" s="595"/>
      <c r="Z16" s="595"/>
      <c r="AA16" s="595"/>
      <c r="AB16" s="595"/>
      <c r="AC16" s="595"/>
      <c r="AD16" s="595"/>
      <c r="AE16" s="597"/>
      <c r="AF16" s="595"/>
      <c r="AG16" s="595"/>
    </row>
    <row r="17" spans="1:33" ht="30.75" hidden="1" customHeight="1" x14ac:dyDescent="0.3">
      <c r="A17" s="595" t="s">
        <v>387</v>
      </c>
      <c r="B17" s="595" t="s">
        <v>388</v>
      </c>
      <c r="C17" s="595"/>
      <c r="D17" s="595" t="s">
        <v>29</v>
      </c>
      <c r="E17" s="595"/>
      <c r="F17" s="595"/>
      <c r="G17" s="595"/>
      <c r="H17" s="595"/>
      <c r="I17" s="595">
        <f t="shared" si="3"/>
        <v>109</v>
      </c>
      <c r="J17" s="595">
        <f t="shared" si="9"/>
        <v>0</v>
      </c>
      <c r="K17" s="595"/>
      <c r="L17" s="595">
        <f t="shared" si="5"/>
        <v>109</v>
      </c>
      <c r="M17" s="595">
        <f t="shared" si="6"/>
        <v>49</v>
      </c>
      <c r="N17" s="595">
        <v>60</v>
      </c>
      <c r="O17" s="595"/>
      <c r="P17" s="595"/>
      <c r="Q17" s="595"/>
      <c r="R17" s="595"/>
      <c r="S17" s="595">
        <v>28</v>
      </c>
      <c r="T17" s="595"/>
      <c r="U17" s="595">
        <v>81</v>
      </c>
      <c r="V17" s="595"/>
      <c r="W17" s="595"/>
      <c r="X17" s="595"/>
      <c r="Y17" s="595"/>
      <c r="Z17" s="595"/>
      <c r="AA17" s="595"/>
      <c r="AB17" s="595"/>
      <c r="AC17" s="595"/>
      <c r="AD17" s="595"/>
      <c r="AE17" s="597"/>
      <c r="AF17" s="595"/>
      <c r="AG17" s="595"/>
    </row>
    <row r="18" spans="1:33" ht="60" hidden="1" customHeight="1" x14ac:dyDescent="0.3">
      <c r="A18" s="1527" t="s">
        <v>389</v>
      </c>
      <c r="B18" s="1528"/>
      <c r="C18" s="595"/>
      <c r="D18" s="595"/>
      <c r="E18" s="595"/>
      <c r="F18" s="595"/>
      <c r="G18" s="595"/>
      <c r="H18" s="595"/>
      <c r="I18" s="595">
        <f t="shared" si="3"/>
        <v>0</v>
      </c>
      <c r="J18" s="595">
        <f t="shared" si="9"/>
        <v>0</v>
      </c>
      <c r="K18" s="595"/>
      <c r="L18" s="595">
        <f t="shared" si="5"/>
        <v>0</v>
      </c>
      <c r="M18" s="595">
        <f t="shared" si="6"/>
        <v>0</v>
      </c>
      <c r="N18" s="595"/>
      <c r="O18" s="595"/>
      <c r="P18" s="595"/>
      <c r="Q18" s="595"/>
      <c r="R18" s="595"/>
      <c r="S18" s="595"/>
      <c r="T18" s="595"/>
      <c r="U18" s="595"/>
      <c r="V18" s="595"/>
      <c r="W18" s="595"/>
      <c r="X18" s="595"/>
      <c r="Y18" s="595"/>
      <c r="Z18" s="595"/>
      <c r="AA18" s="595"/>
      <c r="AB18" s="595"/>
      <c r="AC18" s="595"/>
      <c r="AD18" s="595"/>
      <c r="AE18" s="597"/>
      <c r="AF18" s="595"/>
      <c r="AG18" s="595"/>
    </row>
    <row r="19" spans="1:33" ht="26.4" hidden="1" x14ac:dyDescent="0.3">
      <c r="A19" s="595" t="s">
        <v>390</v>
      </c>
      <c r="B19" s="595" t="s">
        <v>166</v>
      </c>
      <c r="C19" s="595"/>
      <c r="D19" s="595" t="s">
        <v>29</v>
      </c>
      <c r="E19" s="595"/>
      <c r="F19" s="595"/>
      <c r="G19" s="595"/>
      <c r="H19" s="595"/>
      <c r="I19" s="595">
        <f t="shared" si="3"/>
        <v>116</v>
      </c>
      <c r="J19" s="595">
        <f t="shared" si="9"/>
        <v>0</v>
      </c>
      <c r="K19" s="595"/>
      <c r="L19" s="595">
        <f t="shared" si="5"/>
        <v>116</v>
      </c>
      <c r="M19" s="595">
        <f t="shared" si="6"/>
        <v>80</v>
      </c>
      <c r="N19" s="595">
        <v>36</v>
      </c>
      <c r="O19" s="595"/>
      <c r="P19" s="595"/>
      <c r="Q19" s="595"/>
      <c r="R19" s="595"/>
      <c r="S19" s="595">
        <v>38</v>
      </c>
      <c r="T19" s="595"/>
      <c r="U19" s="595">
        <v>78</v>
      </c>
      <c r="V19" s="595"/>
      <c r="W19" s="595"/>
      <c r="X19" s="595"/>
      <c r="Y19" s="595"/>
      <c r="Z19" s="595"/>
      <c r="AA19" s="595"/>
      <c r="AB19" s="595"/>
      <c r="AC19" s="595"/>
      <c r="AD19" s="595"/>
      <c r="AE19" s="597"/>
      <c r="AF19" s="595"/>
      <c r="AG19" s="595"/>
    </row>
    <row r="20" spans="1:33" ht="26.4" hidden="1" x14ac:dyDescent="0.3">
      <c r="A20" s="595" t="s">
        <v>415</v>
      </c>
      <c r="B20" s="595" t="s">
        <v>392</v>
      </c>
      <c r="C20" s="595"/>
      <c r="D20" s="595" t="s">
        <v>67</v>
      </c>
      <c r="E20" s="595"/>
      <c r="F20" s="595"/>
      <c r="G20" s="595"/>
      <c r="H20" s="595"/>
      <c r="I20" s="595">
        <f t="shared" si="3"/>
        <v>78</v>
      </c>
      <c r="J20" s="595">
        <f t="shared" si="9"/>
        <v>0</v>
      </c>
      <c r="K20" s="595"/>
      <c r="L20" s="595">
        <f t="shared" si="5"/>
        <v>78</v>
      </c>
      <c r="M20" s="595">
        <f t="shared" si="6"/>
        <v>34</v>
      </c>
      <c r="N20" s="595">
        <v>44</v>
      </c>
      <c r="O20" s="595"/>
      <c r="P20" s="595"/>
      <c r="Q20" s="595"/>
      <c r="R20" s="595"/>
      <c r="S20" s="595">
        <v>32</v>
      </c>
      <c r="T20" s="595"/>
      <c r="U20" s="595">
        <v>46</v>
      </c>
      <c r="V20" s="595"/>
      <c r="W20" s="595"/>
      <c r="X20" s="595"/>
      <c r="Y20" s="595"/>
      <c r="Z20" s="595"/>
      <c r="AA20" s="595"/>
      <c r="AB20" s="595"/>
      <c r="AC20" s="595"/>
      <c r="AD20" s="595"/>
      <c r="AE20" s="597"/>
      <c r="AF20" s="595"/>
      <c r="AG20" s="595"/>
    </row>
    <row r="21" spans="1:33" ht="26.4" hidden="1" x14ac:dyDescent="0.3">
      <c r="A21" s="595" t="s">
        <v>393</v>
      </c>
      <c r="B21" s="595" t="s">
        <v>394</v>
      </c>
      <c r="C21" s="595" t="s">
        <v>40</v>
      </c>
      <c r="D21" s="595" t="s">
        <v>40</v>
      </c>
      <c r="E21" s="595"/>
      <c r="F21" s="595"/>
      <c r="G21" s="595"/>
      <c r="H21" s="595"/>
      <c r="I21" s="595">
        <f t="shared" si="3"/>
        <v>152</v>
      </c>
      <c r="J21" s="595">
        <v>26</v>
      </c>
      <c r="K21" s="595"/>
      <c r="L21" s="595">
        <f t="shared" si="5"/>
        <v>116</v>
      </c>
      <c r="M21" s="595">
        <f t="shared" si="6"/>
        <v>72</v>
      </c>
      <c r="N21" s="595">
        <v>44</v>
      </c>
      <c r="O21" s="595"/>
      <c r="P21" s="595"/>
      <c r="Q21" s="595">
        <v>4</v>
      </c>
      <c r="R21" s="595">
        <v>6</v>
      </c>
      <c r="S21" s="595">
        <v>48</v>
      </c>
      <c r="T21" s="595"/>
      <c r="U21" s="595">
        <v>68</v>
      </c>
      <c r="V21" s="595"/>
      <c r="W21" s="595"/>
      <c r="X21" s="595"/>
      <c r="Y21" s="595"/>
      <c r="Z21" s="595"/>
      <c r="AA21" s="595"/>
      <c r="AB21" s="595"/>
      <c r="AC21" s="595"/>
      <c r="AD21" s="595"/>
      <c r="AE21" s="597"/>
      <c r="AF21" s="595"/>
      <c r="AG21" s="595"/>
    </row>
    <row r="22" spans="1:33" ht="36" hidden="1" customHeight="1" x14ac:dyDescent="0.3">
      <c r="A22" s="1527" t="s">
        <v>395</v>
      </c>
      <c r="B22" s="1528"/>
      <c r="C22" s="595"/>
      <c r="D22" s="595"/>
      <c r="E22" s="595"/>
      <c r="F22" s="595"/>
      <c r="G22" s="595"/>
      <c r="H22" s="595"/>
      <c r="I22" s="595">
        <f t="shared" si="3"/>
        <v>0</v>
      </c>
      <c r="J22" s="595">
        <f t="shared" si="9"/>
        <v>0</v>
      </c>
      <c r="K22" s="595"/>
      <c r="L22" s="595">
        <f t="shared" si="5"/>
        <v>0</v>
      </c>
      <c r="M22" s="595">
        <f t="shared" si="6"/>
        <v>0</v>
      </c>
      <c r="N22" s="595"/>
      <c r="O22" s="595"/>
      <c r="P22" s="595"/>
      <c r="Q22" s="595"/>
      <c r="R22" s="595"/>
      <c r="S22" s="595"/>
      <c r="T22" s="595"/>
      <c r="U22" s="595"/>
      <c r="V22" s="595"/>
      <c r="W22" s="595"/>
      <c r="X22" s="595"/>
      <c r="Y22" s="595"/>
      <c r="Z22" s="595"/>
      <c r="AA22" s="595"/>
      <c r="AB22" s="595"/>
      <c r="AC22" s="595"/>
      <c r="AD22" s="595"/>
      <c r="AE22" s="597"/>
      <c r="AF22" s="595"/>
      <c r="AG22" s="595"/>
    </row>
    <row r="23" spans="1:33" s="588" customFormat="1" ht="26.4" hidden="1" x14ac:dyDescent="0.3">
      <c r="A23" s="595" t="s">
        <v>396</v>
      </c>
      <c r="B23" s="595" t="s">
        <v>397</v>
      </c>
      <c r="C23" s="595"/>
      <c r="D23" s="595" t="s">
        <v>29</v>
      </c>
      <c r="E23" s="595"/>
      <c r="F23" s="595"/>
      <c r="G23" s="595"/>
      <c r="H23" s="595"/>
      <c r="I23" s="595">
        <f t="shared" si="3"/>
        <v>40</v>
      </c>
      <c r="J23" s="595">
        <f t="shared" si="9"/>
        <v>0</v>
      </c>
      <c r="K23" s="595"/>
      <c r="L23" s="595">
        <f t="shared" si="5"/>
        <v>40</v>
      </c>
      <c r="M23" s="595">
        <f t="shared" si="6"/>
        <v>34</v>
      </c>
      <c r="N23" s="595">
        <v>6</v>
      </c>
      <c r="O23" s="595"/>
      <c r="P23" s="595"/>
      <c r="Q23" s="595"/>
      <c r="R23" s="595"/>
      <c r="S23" s="595">
        <v>0</v>
      </c>
      <c r="T23" s="595"/>
      <c r="U23" s="595">
        <v>40</v>
      </c>
      <c r="V23" s="595"/>
      <c r="W23" s="595"/>
      <c r="X23" s="595"/>
      <c r="Y23" s="595"/>
      <c r="Z23" s="595"/>
      <c r="AA23" s="595"/>
      <c r="AB23" s="595"/>
      <c r="AC23" s="595"/>
      <c r="AD23" s="595"/>
      <c r="AE23" s="597"/>
      <c r="AF23" s="595"/>
      <c r="AG23" s="595"/>
    </row>
    <row r="24" spans="1:33" ht="26.4" hidden="1" x14ac:dyDescent="0.3">
      <c r="A24" s="595" t="s">
        <v>398</v>
      </c>
      <c r="B24" s="595" t="s">
        <v>356</v>
      </c>
      <c r="C24" s="595" t="s">
        <v>29</v>
      </c>
      <c r="D24" s="595"/>
      <c r="E24" s="595"/>
      <c r="F24" s="595"/>
      <c r="G24" s="595"/>
      <c r="H24" s="595"/>
      <c r="I24" s="595">
        <f t="shared" si="3"/>
        <v>40</v>
      </c>
      <c r="J24" s="595">
        <f t="shared" si="9"/>
        <v>0</v>
      </c>
      <c r="K24" s="595"/>
      <c r="L24" s="595">
        <f t="shared" si="5"/>
        <v>40</v>
      </c>
      <c r="M24" s="595">
        <f t="shared" si="6"/>
        <v>32</v>
      </c>
      <c r="N24" s="595">
        <v>8</v>
      </c>
      <c r="O24" s="595"/>
      <c r="P24" s="595"/>
      <c r="Q24" s="595"/>
      <c r="R24" s="595"/>
      <c r="S24" s="595">
        <v>40</v>
      </c>
      <c r="T24" s="595"/>
      <c r="U24" s="595">
        <v>0</v>
      </c>
      <c r="V24" s="595"/>
      <c r="W24" s="595"/>
      <c r="X24" s="595"/>
      <c r="Y24" s="595"/>
      <c r="Z24" s="595"/>
      <c r="AA24" s="595"/>
      <c r="AB24" s="595"/>
      <c r="AC24" s="595"/>
      <c r="AD24" s="595"/>
      <c r="AE24" s="597"/>
      <c r="AF24" s="595"/>
      <c r="AG24" s="595"/>
    </row>
    <row r="25" spans="1:33" ht="26.4" hidden="1" x14ac:dyDescent="0.3">
      <c r="A25" s="595" t="s">
        <v>400</v>
      </c>
      <c r="B25" s="595" t="s">
        <v>401</v>
      </c>
      <c r="C25" s="595" t="s">
        <v>29</v>
      </c>
      <c r="D25" s="595"/>
      <c r="E25" s="595"/>
      <c r="F25" s="595"/>
      <c r="G25" s="595"/>
      <c r="H25" s="595"/>
      <c r="I25" s="595">
        <f t="shared" si="3"/>
        <v>40</v>
      </c>
      <c r="J25" s="595">
        <f t="shared" si="9"/>
        <v>0</v>
      </c>
      <c r="K25" s="595"/>
      <c r="L25" s="595">
        <f t="shared" si="5"/>
        <v>40</v>
      </c>
      <c r="M25" s="595">
        <f t="shared" si="6"/>
        <v>30</v>
      </c>
      <c r="N25" s="595">
        <v>10</v>
      </c>
      <c r="O25" s="595"/>
      <c r="P25" s="595"/>
      <c r="Q25" s="595"/>
      <c r="R25" s="595"/>
      <c r="S25" s="595">
        <v>40</v>
      </c>
      <c r="T25" s="595"/>
      <c r="U25" s="595">
        <v>0</v>
      </c>
      <c r="V25" s="595"/>
      <c r="W25" s="595"/>
      <c r="X25" s="595"/>
      <c r="Y25" s="595"/>
      <c r="Z25" s="595"/>
      <c r="AA25" s="595"/>
      <c r="AB25" s="595"/>
      <c r="AC25" s="595"/>
      <c r="AD25" s="595"/>
      <c r="AE25" s="597"/>
      <c r="AF25" s="595"/>
      <c r="AG25" s="595"/>
    </row>
    <row r="26" spans="1:33" ht="15" hidden="1" customHeight="1" x14ac:dyDescent="0.3">
      <c r="A26" s="1527" t="s">
        <v>402</v>
      </c>
      <c r="B26" s="1528"/>
      <c r="C26" s="595"/>
      <c r="D26" s="595"/>
      <c r="E26" s="595"/>
      <c r="F26" s="595"/>
      <c r="G26" s="595"/>
      <c r="H26" s="595"/>
      <c r="I26" s="595">
        <f t="shared" si="3"/>
        <v>0</v>
      </c>
      <c r="J26" s="595">
        <f t="shared" si="9"/>
        <v>0</v>
      </c>
      <c r="K26" s="595"/>
      <c r="L26" s="595">
        <f t="shared" si="5"/>
        <v>0</v>
      </c>
      <c r="M26" s="595">
        <f t="shared" si="6"/>
        <v>0</v>
      </c>
      <c r="N26" s="595"/>
      <c r="O26" s="595"/>
      <c r="P26" s="595"/>
      <c r="Q26" s="595"/>
      <c r="R26" s="595"/>
      <c r="S26" s="595"/>
      <c r="T26" s="595"/>
      <c r="U26" s="595"/>
      <c r="V26" s="595"/>
      <c r="W26" s="595"/>
      <c r="X26" s="595"/>
      <c r="Y26" s="595"/>
      <c r="Z26" s="595"/>
      <c r="AA26" s="595"/>
      <c r="AB26" s="595"/>
      <c r="AC26" s="595"/>
      <c r="AD26" s="595"/>
      <c r="AE26" s="597"/>
      <c r="AF26" s="595"/>
      <c r="AG26" s="595"/>
    </row>
    <row r="27" spans="1:33" ht="26.4" hidden="1" x14ac:dyDescent="0.3">
      <c r="A27" s="595" t="s">
        <v>403</v>
      </c>
      <c r="B27" s="595" t="s">
        <v>6</v>
      </c>
      <c r="C27" s="595" t="s">
        <v>29</v>
      </c>
      <c r="D27" s="595" t="s">
        <v>29</v>
      </c>
      <c r="E27" s="595"/>
      <c r="F27" s="595"/>
      <c r="G27" s="595"/>
      <c r="H27" s="595"/>
      <c r="I27" s="595">
        <f t="shared" si="3"/>
        <v>78</v>
      </c>
      <c r="J27" s="595">
        <f t="shared" si="9"/>
        <v>0</v>
      </c>
      <c r="K27" s="595"/>
      <c r="L27" s="595">
        <f t="shared" si="5"/>
        <v>78</v>
      </c>
      <c r="M27" s="595">
        <f t="shared" si="6"/>
        <v>4</v>
      </c>
      <c r="N27" s="595">
        <v>74</v>
      </c>
      <c r="O27" s="595"/>
      <c r="P27" s="595"/>
      <c r="Q27" s="595"/>
      <c r="R27" s="595"/>
      <c r="S27" s="595">
        <v>32</v>
      </c>
      <c r="T27" s="595"/>
      <c r="U27" s="595">
        <v>46</v>
      </c>
      <c r="V27" s="595"/>
      <c r="W27" s="595"/>
      <c r="X27" s="595"/>
      <c r="Y27" s="595"/>
      <c r="Z27" s="595"/>
      <c r="AA27" s="595"/>
      <c r="AB27" s="595"/>
      <c r="AC27" s="595"/>
      <c r="AD27" s="595"/>
      <c r="AE27" s="597"/>
      <c r="AF27" s="595"/>
      <c r="AG27" s="595"/>
    </row>
    <row r="28" spans="1:33" ht="26.4" hidden="1" x14ac:dyDescent="0.3">
      <c r="A28" s="595" t="s">
        <v>404</v>
      </c>
      <c r="B28" s="595" t="s">
        <v>531</v>
      </c>
      <c r="C28" s="595"/>
      <c r="D28" s="595" t="s">
        <v>29</v>
      </c>
      <c r="E28" s="595"/>
      <c r="F28" s="595"/>
      <c r="G28" s="595"/>
      <c r="H28" s="595"/>
      <c r="I28" s="595">
        <f t="shared" si="3"/>
        <v>78</v>
      </c>
      <c r="J28" s="595">
        <f t="shared" si="9"/>
        <v>0</v>
      </c>
      <c r="K28" s="595"/>
      <c r="L28" s="595">
        <f t="shared" si="5"/>
        <v>78</v>
      </c>
      <c r="M28" s="595">
        <f t="shared" si="6"/>
        <v>60</v>
      </c>
      <c r="N28" s="595">
        <v>18</v>
      </c>
      <c r="O28" s="595"/>
      <c r="P28" s="595"/>
      <c r="Q28" s="595"/>
      <c r="R28" s="595"/>
      <c r="S28" s="595">
        <v>32</v>
      </c>
      <c r="T28" s="595"/>
      <c r="U28" s="595">
        <v>46</v>
      </c>
      <c r="V28" s="595"/>
      <c r="W28" s="595"/>
      <c r="X28" s="595"/>
      <c r="Y28" s="595"/>
      <c r="Z28" s="595"/>
      <c r="AA28" s="595"/>
      <c r="AB28" s="595"/>
      <c r="AC28" s="595"/>
      <c r="AD28" s="595"/>
      <c r="AE28" s="597"/>
      <c r="AF28" s="595"/>
      <c r="AG28" s="595"/>
    </row>
    <row r="29" spans="1:33" ht="15" hidden="1" customHeight="1" x14ac:dyDescent="0.3">
      <c r="A29" s="1529" t="s">
        <v>405</v>
      </c>
      <c r="B29" s="1530"/>
      <c r="C29" s="445"/>
      <c r="D29" s="445"/>
      <c r="E29" s="445"/>
      <c r="F29" s="445"/>
      <c r="G29" s="445"/>
      <c r="H29" s="445"/>
      <c r="I29" s="445">
        <f t="shared" si="3"/>
        <v>0</v>
      </c>
      <c r="J29" s="445">
        <f t="shared" si="9"/>
        <v>0</v>
      </c>
      <c r="K29" s="445"/>
      <c r="L29" s="445">
        <f t="shared" si="5"/>
        <v>0</v>
      </c>
      <c r="M29" s="445">
        <f t="shared" si="6"/>
        <v>0</v>
      </c>
      <c r="N29" s="445"/>
      <c r="O29" s="445"/>
      <c r="P29" s="445"/>
      <c r="Q29" s="445"/>
      <c r="R29" s="445"/>
      <c r="S29" s="445"/>
      <c r="T29" s="445"/>
      <c r="U29" s="445"/>
      <c r="V29" s="445"/>
      <c r="W29" s="445"/>
      <c r="X29" s="445"/>
      <c r="Y29" s="445"/>
      <c r="Z29" s="445"/>
      <c r="AA29" s="445"/>
      <c r="AB29" s="445"/>
      <c r="AC29" s="445"/>
      <c r="AD29" s="445"/>
      <c r="AE29" s="597"/>
      <c r="AF29" s="595"/>
      <c r="AG29" s="595"/>
    </row>
    <row r="30" spans="1:33" s="399" customFormat="1" ht="52.8" hidden="1" x14ac:dyDescent="0.3">
      <c r="A30" s="595" t="s">
        <v>421</v>
      </c>
      <c r="B30" s="595" t="s">
        <v>407</v>
      </c>
      <c r="C30" s="595"/>
      <c r="D30" s="595" t="s">
        <v>399</v>
      </c>
      <c r="E30" s="595"/>
      <c r="F30" s="595"/>
      <c r="G30" s="595"/>
      <c r="H30" s="595"/>
      <c r="I30" s="595">
        <f t="shared" si="3"/>
        <v>36</v>
      </c>
      <c r="J30" s="595">
        <f t="shared" si="9"/>
        <v>0</v>
      </c>
      <c r="K30" s="595"/>
      <c r="L30" s="595">
        <f t="shared" si="5"/>
        <v>36</v>
      </c>
      <c r="M30" s="595">
        <f t="shared" si="6"/>
        <v>0</v>
      </c>
      <c r="N30" s="595">
        <v>36</v>
      </c>
      <c r="O30" s="595"/>
      <c r="P30" s="595"/>
      <c r="Q30" s="595"/>
      <c r="R30" s="595"/>
      <c r="S30" s="595">
        <v>16</v>
      </c>
      <c r="T30" s="595"/>
      <c r="U30" s="595">
        <v>20</v>
      </c>
      <c r="V30" s="595"/>
      <c r="W30" s="595"/>
      <c r="X30" s="595"/>
      <c r="Y30" s="595"/>
      <c r="Z30" s="595"/>
      <c r="AA30" s="595"/>
      <c r="AB30" s="595"/>
      <c r="AC30" s="595"/>
      <c r="AD30" s="595"/>
      <c r="AE30" s="597"/>
      <c r="AF30" s="595"/>
      <c r="AG30" s="595"/>
    </row>
    <row r="31" spans="1:33" ht="26.4" hidden="1" x14ac:dyDescent="0.3">
      <c r="A31" s="595" t="s">
        <v>406</v>
      </c>
      <c r="B31" s="595" t="s">
        <v>422</v>
      </c>
      <c r="C31" s="595"/>
      <c r="D31" s="595" t="s">
        <v>399</v>
      </c>
      <c r="E31" s="595"/>
      <c r="F31" s="595"/>
      <c r="G31" s="595"/>
      <c r="H31" s="595"/>
      <c r="I31" s="595">
        <f t="shared" si="3"/>
        <v>72</v>
      </c>
      <c r="J31" s="595">
        <f t="shared" si="9"/>
        <v>0</v>
      </c>
      <c r="K31" s="595"/>
      <c r="L31" s="595">
        <f t="shared" si="5"/>
        <v>72</v>
      </c>
      <c r="M31" s="595">
        <f t="shared" si="6"/>
        <v>50</v>
      </c>
      <c r="N31" s="595">
        <v>22</v>
      </c>
      <c r="O31" s="595"/>
      <c r="P31" s="595"/>
      <c r="Q31" s="595"/>
      <c r="R31" s="595"/>
      <c r="S31" s="595">
        <v>24</v>
      </c>
      <c r="T31" s="595"/>
      <c r="U31" s="595">
        <v>48</v>
      </c>
      <c r="V31" s="595"/>
      <c r="W31" s="595"/>
      <c r="X31" s="595"/>
      <c r="Y31" s="595"/>
      <c r="Z31" s="595"/>
      <c r="AA31" s="595"/>
      <c r="AB31" s="595"/>
      <c r="AC31" s="595"/>
      <c r="AD31" s="595"/>
      <c r="AE31" s="597"/>
      <c r="AF31" s="595"/>
      <c r="AG31" s="595"/>
    </row>
    <row r="32" spans="1:33" ht="25.5" hidden="1" customHeight="1" x14ac:dyDescent="0.3">
      <c r="A32" s="595" t="s">
        <v>408</v>
      </c>
      <c r="B32" s="595" t="s">
        <v>467</v>
      </c>
      <c r="C32" s="595"/>
      <c r="D32" s="595" t="s">
        <v>399</v>
      </c>
      <c r="E32" s="595"/>
      <c r="F32" s="595"/>
      <c r="G32" s="595"/>
      <c r="H32" s="595"/>
      <c r="I32" s="595">
        <f t="shared" si="3"/>
        <v>32</v>
      </c>
      <c r="J32" s="595">
        <f t="shared" si="9"/>
        <v>0</v>
      </c>
      <c r="K32" s="595"/>
      <c r="L32" s="595">
        <f t="shared" si="5"/>
        <v>32</v>
      </c>
      <c r="M32" s="595">
        <f t="shared" si="6"/>
        <v>10</v>
      </c>
      <c r="N32" s="595">
        <v>22</v>
      </c>
      <c r="O32" s="595"/>
      <c r="P32" s="595"/>
      <c r="Q32" s="595"/>
      <c r="R32" s="595"/>
      <c r="S32" s="595">
        <v>20</v>
      </c>
      <c r="T32" s="595"/>
      <c r="U32" s="595">
        <v>12</v>
      </c>
      <c r="V32" s="595"/>
      <c r="W32" s="595"/>
      <c r="X32" s="595"/>
      <c r="Y32" s="595"/>
      <c r="Z32" s="595"/>
      <c r="AA32" s="595"/>
      <c r="AB32" s="595"/>
      <c r="AC32" s="595"/>
      <c r="AD32" s="595"/>
      <c r="AE32" s="597"/>
      <c r="AF32" s="595"/>
      <c r="AG32" s="595"/>
    </row>
    <row r="33" spans="1:33" ht="15" hidden="1" customHeight="1" x14ac:dyDescent="0.3">
      <c r="A33" s="1529" t="s">
        <v>412</v>
      </c>
      <c r="B33" s="1530"/>
      <c r="C33" s="445"/>
      <c r="D33" s="445"/>
      <c r="E33" s="445"/>
      <c r="F33" s="445"/>
      <c r="G33" s="445"/>
      <c r="H33" s="445"/>
      <c r="I33" s="445">
        <f t="shared" si="3"/>
        <v>39</v>
      </c>
      <c r="J33" s="445">
        <f t="shared" si="9"/>
        <v>39</v>
      </c>
      <c r="K33" s="445"/>
      <c r="L33" s="445">
        <f t="shared" si="5"/>
        <v>0</v>
      </c>
      <c r="M33" s="445">
        <f t="shared" si="6"/>
        <v>0</v>
      </c>
      <c r="N33" s="445">
        <v>0</v>
      </c>
      <c r="O33" s="445"/>
      <c r="P33" s="445"/>
      <c r="Q33" s="445"/>
      <c r="R33" s="445"/>
      <c r="S33" s="445"/>
      <c r="T33" s="445">
        <v>16</v>
      </c>
      <c r="U33" s="445"/>
      <c r="V33" s="445">
        <v>23</v>
      </c>
      <c r="W33" s="445"/>
      <c r="X33" s="445"/>
      <c r="Y33" s="445"/>
      <c r="Z33" s="445"/>
      <c r="AA33" s="445"/>
      <c r="AB33" s="445"/>
      <c r="AC33" s="445"/>
      <c r="AD33" s="445"/>
      <c r="AE33" s="597"/>
      <c r="AF33" s="595"/>
      <c r="AG33" s="595"/>
    </row>
    <row r="34" spans="1:33" ht="15" customHeight="1" x14ac:dyDescent="0.3">
      <c r="A34" s="1433" t="s">
        <v>425</v>
      </c>
      <c r="B34" s="1434"/>
      <c r="C34" s="587"/>
      <c r="D34" s="587"/>
      <c r="E34" s="599"/>
      <c r="F34" s="48"/>
      <c r="G34" s="282"/>
      <c r="H34" s="371"/>
      <c r="I34" s="585">
        <f>I35+I45+I58+I80+I79</f>
        <v>2952</v>
      </c>
      <c r="J34" s="585">
        <f t="shared" ref="J34:O34" si="10">J35+J45+J58+J80</f>
        <v>160</v>
      </c>
      <c r="K34" s="585">
        <f t="shared" si="10"/>
        <v>1702</v>
      </c>
      <c r="L34" s="585">
        <f t="shared" si="10"/>
        <v>2156</v>
      </c>
      <c r="M34" s="585">
        <f t="shared" si="10"/>
        <v>966</v>
      </c>
      <c r="N34" s="585">
        <f t="shared" si="10"/>
        <v>1174</v>
      </c>
      <c r="O34" s="585">
        <f t="shared" si="10"/>
        <v>20</v>
      </c>
      <c r="P34" s="585">
        <f>P58+P79</f>
        <v>432</v>
      </c>
      <c r="Q34" s="585">
        <f>Q35+Q45+Q58+Q80</f>
        <v>26</v>
      </c>
      <c r="R34" s="585">
        <f>R35+R45+R58+R80</f>
        <v>78</v>
      </c>
      <c r="S34" s="585"/>
      <c r="T34" s="585"/>
      <c r="U34" s="585"/>
      <c r="V34" s="585"/>
      <c r="W34" s="585">
        <f t="shared" ref="W34:AD34" si="11">W35+W45+W58</f>
        <v>561</v>
      </c>
      <c r="X34" s="585">
        <f t="shared" si="11"/>
        <v>33</v>
      </c>
      <c r="Y34" s="585">
        <f t="shared" si="11"/>
        <v>629</v>
      </c>
      <c r="Z34" s="585">
        <f t="shared" si="11"/>
        <v>37</v>
      </c>
      <c r="AA34" s="585">
        <f t="shared" si="11"/>
        <v>476</v>
      </c>
      <c r="AB34" s="585">
        <f t="shared" si="11"/>
        <v>28</v>
      </c>
      <c r="AC34" s="585">
        <f t="shared" si="11"/>
        <v>374</v>
      </c>
      <c r="AD34" s="585">
        <f t="shared" si="11"/>
        <v>22</v>
      </c>
      <c r="AE34" s="590">
        <f>SUM(W34:AD34)</f>
        <v>2160</v>
      </c>
      <c r="AF34" s="579">
        <f>W34+Y34</f>
        <v>1190</v>
      </c>
      <c r="AG34" s="579"/>
    </row>
    <row r="35" spans="1:33" ht="26.4" x14ac:dyDescent="0.3">
      <c r="A35" s="585" t="s">
        <v>195</v>
      </c>
      <c r="B35" s="585" t="s">
        <v>196</v>
      </c>
      <c r="C35" s="585"/>
      <c r="D35" s="585"/>
      <c r="E35" s="599"/>
      <c r="F35" s="48"/>
      <c r="G35" s="282"/>
      <c r="H35" s="371"/>
      <c r="I35" s="536">
        <f>SUM(I36:I44)</f>
        <v>631</v>
      </c>
      <c r="J35" s="536">
        <f t="shared" ref="J35:R35" si="12">SUM(J36:J44)</f>
        <v>35</v>
      </c>
      <c r="K35" s="536">
        <f t="shared" si="12"/>
        <v>370</v>
      </c>
      <c r="L35" s="536">
        <f t="shared" si="12"/>
        <v>588</v>
      </c>
      <c r="M35" s="536">
        <f t="shared" si="12"/>
        <v>228</v>
      </c>
      <c r="N35" s="536">
        <f t="shared" si="12"/>
        <v>360</v>
      </c>
      <c r="O35" s="536">
        <f t="shared" si="12"/>
        <v>0</v>
      </c>
      <c r="P35" s="536">
        <f t="shared" si="12"/>
        <v>0</v>
      </c>
      <c r="Q35" s="536">
        <f t="shared" si="12"/>
        <v>2</v>
      </c>
      <c r="R35" s="536">
        <f t="shared" si="12"/>
        <v>6</v>
      </c>
      <c r="S35" s="536"/>
      <c r="T35" s="536"/>
      <c r="U35" s="536"/>
      <c r="V35" s="536"/>
      <c r="W35" s="536">
        <f t="shared" ref="W35:AD35" si="13">SUM(W36:W44)</f>
        <v>255</v>
      </c>
      <c r="X35" s="536">
        <f t="shared" si="13"/>
        <v>13</v>
      </c>
      <c r="Y35" s="536">
        <f t="shared" si="13"/>
        <v>215</v>
      </c>
      <c r="Z35" s="536">
        <f t="shared" si="13"/>
        <v>15</v>
      </c>
      <c r="AA35" s="536">
        <f t="shared" si="13"/>
        <v>70</v>
      </c>
      <c r="AB35" s="536">
        <f t="shared" si="13"/>
        <v>2</v>
      </c>
      <c r="AC35" s="536">
        <f t="shared" si="13"/>
        <v>48</v>
      </c>
      <c r="AD35" s="536">
        <f t="shared" si="13"/>
        <v>4</v>
      </c>
      <c r="AE35" s="590">
        <f t="shared" ref="AE35:AE36" si="14">SUM(W35:AD35)</f>
        <v>622</v>
      </c>
      <c r="AF35" s="579">
        <f t="shared" ref="AF35:AF78" si="15">W35+Y35</f>
        <v>470</v>
      </c>
      <c r="AG35" s="579"/>
    </row>
    <row r="36" spans="1:33" x14ac:dyDescent="0.3">
      <c r="A36" s="595" t="s">
        <v>197</v>
      </c>
      <c r="B36" s="595" t="s">
        <v>198</v>
      </c>
      <c r="C36" s="595"/>
      <c r="D36" s="595"/>
      <c r="E36" s="599"/>
      <c r="F36" s="48" t="s">
        <v>29</v>
      </c>
      <c r="G36" s="282"/>
      <c r="H36" s="371"/>
      <c r="I36" s="580">
        <f>L36+J36+Q36+R36</f>
        <v>64</v>
      </c>
      <c r="J36" s="579">
        <v>4</v>
      </c>
      <c r="K36" s="580">
        <v>20</v>
      </c>
      <c r="L36" s="579">
        <f>W36+Y36+AA36+AC36</f>
        <v>60</v>
      </c>
      <c r="M36" s="580">
        <v>40</v>
      </c>
      <c r="N36" s="580">
        <v>20</v>
      </c>
      <c r="O36" s="579"/>
      <c r="P36" s="579"/>
      <c r="Q36" s="579"/>
      <c r="R36" s="291"/>
      <c r="S36" s="291"/>
      <c r="T36" s="291"/>
      <c r="U36" s="291"/>
      <c r="V36" s="291"/>
      <c r="W36" s="282">
        <v>30</v>
      </c>
      <c r="X36" s="579">
        <v>2</v>
      </c>
      <c r="Y36" s="48">
        <v>30</v>
      </c>
      <c r="Z36" s="579">
        <v>2</v>
      </c>
      <c r="AA36" s="48"/>
      <c r="AB36" s="579"/>
      <c r="AC36" s="48"/>
      <c r="AD36" s="579"/>
      <c r="AE36" s="590">
        <f t="shared" si="14"/>
        <v>64</v>
      </c>
      <c r="AF36" s="579">
        <f t="shared" si="15"/>
        <v>60</v>
      </c>
      <c r="AG36" s="579" t="s">
        <v>1136</v>
      </c>
    </row>
    <row r="37" spans="1:33" ht="39.6" x14ac:dyDescent="0.3">
      <c r="A37" s="595" t="s">
        <v>199</v>
      </c>
      <c r="B37" s="595" t="s">
        <v>68</v>
      </c>
      <c r="C37" s="595"/>
      <c r="D37" s="595"/>
      <c r="E37" s="599"/>
      <c r="F37" s="48" t="s">
        <v>40</v>
      </c>
      <c r="G37" s="282"/>
      <c r="H37" s="371"/>
      <c r="I37" s="580">
        <f t="shared" ref="I37:I57" si="16">L37+J37+Q37+R37</f>
        <v>111</v>
      </c>
      <c r="J37" s="579">
        <v>9</v>
      </c>
      <c r="K37" s="580">
        <v>94</v>
      </c>
      <c r="L37" s="579">
        <f t="shared" ref="L37:L57" si="17">W37+Y37+AA37+AC37</f>
        <v>94</v>
      </c>
      <c r="M37" s="580">
        <v>0</v>
      </c>
      <c r="N37" s="580">
        <v>94</v>
      </c>
      <c r="O37" s="579"/>
      <c r="P37" s="579"/>
      <c r="Q37" s="579">
        <v>2</v>
      </c>
      <c r="R37" s="291">
        <v>6</v>
      </c>
      <c r="S37" s="291"/>
      <c r="T37" s="291"/>
      <c r="U37" s="291"/>
      <c r="V37" s="291"/>
      <c r="W37" s="282">
        <v>52</v>
      </c>
      <c r="X37" s="579">
        <v>4</v>
      </c>
      <c r="Y37" s="48">
        <v>42</v>
      </c>
      <c r="Z37" s="579">
        <v>4</v>
      </c>
      <c r="AA37" s="48"/>
      <c r="AB37" s="579"/>
      <c r="AC37" s="48"/>
      <c r="AD37" s="579"/>
      <c r="AE37" s="590">
        <f>SUM(W37:AD37)</f>
        <v>102</v>
      </c>
      <c r="AF37" s="579">
        <f t="shared" si="15"/>
        <v>94</v>
      </c>
      <c r="AG37" s="579" t="s">
        <v>1149</v>
      </c>
    </row>
    <row r="38" spans="1:33" ht="26.4" hidden="1" x14ac:dyDescent="0.3">
      <c r="A38" s="595" t="s">
        <v>513</v>
      </c>
      <c r="B38" s="595" t="s">
        <v>124</v>
      </c>
      <c r="C38" s="595"/>
      <c r="D38" s="595"/>
      <c r="E38" s="599"/>
      <c r="F38" s="48"/>
      <c r="G38" s="282"/>
      <c r="H38" s="371" t="s">
        <v>29</v>
      </c>
      <c r="I38" s="580">
        <f t="shared" si="16"/>
        <v>70</v>
      </c>
      <c r="J38" s="579">
        <v>2</v>
      </c>
      <c r="K38" s="580">
        <v>38</v>
      </c>
      <c r="L38" s="579">
        <f t="shared" si="17"/>
        <v>68</v>
      </c>
      <c r="M38" s="580">
        <v>40</v>
      </c>
      <c r="N38" s="580">
        <v>28</v>
      </c>
      <c r="O38" s="579"/>
      <c r="P38" s="579"/>
      <c r="Q38" s="579"/>
      <c r="R38" s="291"/>
      <c r="S38" s="291"/>
      <c r="T38" s="291"/>
      <c r="U38" s="291"/>
      <c r="V38" s="291"/>
      <c r="W38" s="48"/>
      <c r="X38" s="579"/>
      <c r="Y38" s="48"/>
      <c r="Z38" s="579"/>
      <c r="AA38" s="48">
        <v>42</v>
      </c>
      <c r="AB38" s="579"/>
      <c r="AC38" s="48">
        <v>26</v>
      </c>
      <c r="AD38" s="579">
        <v>2</v>
      </c>
      <c r="AE38" s="590">
        <f t="shared" ref="AE38:AE77" si="18">SUM(W38:AD38)</f>
        <v>70</v>
      </c>
      <c r="AF38" s="579">
        <f t="shared" si="15"/>
        <v>0</v>
      </c>
      <c r="AG38" s="579"/>
    </row>
    <row r="39" spans="1:33" x14ac:dyDescent="0.3">
      <c r="A39" s="595" t="s">
        <v>200</v>
      </c>
      <c r="B39" s="595" t="s">
        <v>6</v>
      </c>
      <c r="C39" s="595"/>
      <c r="D39" s="595"/>
      <c r="E39" s="599" t="s">
        <v>201</v>
      </c>
      <c r="F39" s="48" t="s">
        <v>201</v>
      </c>
      <c r="G39" s="282" t="s">
        <v>201</v>
      </c>
      <c r="H39" s="371" t="s">
        <v>29</v>
      </c>
      <c r="I39" s="580">
        <f t="shared" si="16"/>
        <v>126</v>
      </c>
      <c r="J39" s="579">
        <v>6</v>
      </c>
      <c r="K39" s="580">
        <v>116</v>
      </c>
      <c r="L39" s="579">
        <f t="shared" si="17"/>
        <v>120</v>
      </c>
      <c r="M39" s="580">
        <v>4</v>
      </c>
      <c r="N39" s="580">
        <v>116</v>
      </c>
      <c r="O39" s="579"/>
      <c r="P39" s="579"/>
      <c r="Q39" s="579"/>
      <c r="R39" s="291"/>
      <c r="S39" s="291"/>
      <c r="T39" s="291"/>
      <c r="U39" s="291"/>
      <c r="V39" s="291"/>
      <c r="W39" s="282">
        <v>33</v>
      </c>
      <c r="X39" s="579">
        <v>1</v>
      </c>
      <c r="Y39" s="48">
        <v>37</v>
      </c>
      <c r="Z39" s="579">
        <v>1</v>
      </c>
      <c r="AA39" s="48">
        <v>28</v>
      </c>
      <c r="AB39" s="579">
        <v>2</v>
      </c>
      <c r="AC39" s="48">
        <v>22</v>
      </c>
      <c r="AD39" s="579">
        <v>2</v>
      </c>
      <c r="AE39" s="590">
        <f t="shared" si="18"/>
        <v>126</v>
      </c>
      <c r="AF39" s="579">
        <f t="shared" si="15"/>
        <v>70</v>
      </c>
      <c r="AG39" s="282" t="s">
        <v>1135</v>
      </c>
    </row>
    <row r="40" spans="1:33" ht="26.4" x14ac:dyDescent="0.3">
      <c r="A40" s="595" t="s">
        <v>202</v>
      </c>
      <c r="B40" s="595" t="s">
        <v>203</v>
      </c>
      <c r="C40" s="595"/>
      <c r="D40" s="595"/>
      <c r="E40" s="599"/>
      <c r="F40" s="48" t="s">
        <v>29</v>
      </c>
      <c r="G40" s="282"/>
      <c r="H40" s="371"/>
      <c r="I40" s="580">
        <f t="shared" si="16"/>
        <v>56</v>
      </c>
      <c r="J40" s="579">
        <v>2</v>
      </c>
      <c r="K40" s="580">
        <v>24</v>
      </c>
      <c r="L40" s="579">
        <f t="shared" si="17"/>
        <v>54</v>
      </c>
      <c r="M40" s="580">
        <v>30</v>
      </c>
      <c r="N40" s="580">
        <v>24</v>
      </c>
      <c r="O40" s="579"/>
      <c r="P40" s="579"/>
      <c r="Q40" s="579"/>
      <c r="R40" s="291"/>
      <c r="S40" s="291"/>
      <c r="T40" s="291"/>
      <c r="U40" s="291"/>
      <c r="V40" s="291"/>
      <c r="W40" s="282">
        <v>34</v>
      </c>
      <c r="X40" s="579"/>
      <c r="Y40" s="48">
        <v>20</v>
      </c>
      <c r="Z40" s="579">
        <v>2</v>
      </c>
      <c r="AA40" s="48"/>
      <c r="AB40" s="579"/>
      <c r="AC40" s="48"/>
      <c r="AD40" s="579"/>
      <c r="AE40" s="590">
        <f t="shared" si="18"/>
        <v>56</v>
      </c>
      <c r="AF40" s="579">
        <f t="shared" si="15"/>
        <v>54</v>
      </c>
      <c r="AG40" s="282" t="s">
        <v>1181</v>
      </c>
    </row>
    <row r="41" spans="1:33" ht="26.4" x14ac:dyDescent="0.3">
      <c r="A41" s="595" t="s">
        <v>204</v>
      </c>
      <c r="B41" s="595" t="s">
        <v>205</v>
      </c>
      <c r="C41" s="595"/>
      <c r="D41" s="595"/>
      <c r="E41" s="599" t="s">
        <v>29</v>
      </c>
      <c r="F41" s="48"/>
      <c r="G41" s="282"/>
      <c r="H41" s="371"/>
      <c r="I41" s="580">
        <f t="shared" si="16"/>
        <v>42</v>
      </c>
      <c r="J41" s="579">
        <v>2</v>
      </c>
      <c r="K41" s="580">
        <v>14</v>
      </c>
      <c r="L41" s="579">
        <f t="shared" si="17"/>
        <v>40</v>
      </c>
      <c r="M41" s="580">
        <v>26</v>
      </c>
      <c r="N41" s="580">
        <v>14</v>
      </c>
      <c r="O41" s="579"/>
      <c r="P41" s="579"/>
      <c r="Q41" s="579"/>
      <c r="R41" s="291"/>
      <c r="S41" s="291"/>
      <c r="T41" s="291"/>
      <c r="U41" s="291"/>
      <c r="V41" s="291"/>
      <c r="W41" s="282">
        <v>40</v>
      </c>
      <c r="X41" s="579">
        <v>2</v>
      </c>
      <c r="Y41" s="48"/>
      <c r="Z41" s="579"/>
      <c r="AA41" s="48"/>
      <c r="AC41" s="48"/>
      <c r="AD41" s="579"/>
      <c r="AE41" s="590">
        <f>SUM(W41:Z41)</f>
        <v>42</v>
      </c>
      <c r="AF41" s="579">
        <f t="shared" si="15"/>
        <v>40</v>
      </c>
      <c r="AG41" s="282" t="s">
        <v>1090</v>
      </c>
    </row>
    <row r="42" spans="1:33" ht="26.4" x14ac:dyDescent="0.3">
      <c r="A42" s="595" t="s">
        <v>206</v>
      </c>
      <c r="B42" s="595" t="s">
        <v>207</v>
      </c>
      <c r="C42" s="595"/>
      <c r="D42" s="595"/>
      <c r="E42" s="599"/>
      <c r="F42" s="48" t="s">
        <v>399</v>
      </c>
      <c r="G42" s="282"/>
      <c r="H42" s="371"/>
      <c r="I42" s="580">
        <f t="shared" si="16"/>
        <v>66</v>
      </c>
      <c r="J42" s="579">
        <v>4</v>
      </c>
      <c r="K42" s="580">
        <v>32</v>
      </c>
      <c r="L42" s="579">
        <f t="shared" si="17"/>
        <v>62</v>
      </c>
      <c r="M42" s="580">
        <v>30</v>
      </c>
      <c r="N42" s="580">
        <v>32</v>
      </c>
      <c r="O42" s="579"/>
      <c r="P42" s="579"/>
      <c r="Q42" s="579"/>
      <c r="R42" s="291"/>
      <c r="S42" s="291"/>
      <c r="T42" s="291"/>
      <c r="U42" s="291"/>
      <c r="V42" s="291"/>
      <c r="W42" s="282">
        <v>34</v>
      </c>
      <c r="X42" s="579">
        <v>2</v>
      </c>
      <c r="Y42" s="48">
        <v>28</v>
      </c>
      <c r="Z42" s="579">
        <v>2</v>
      </c>
      <c r="AA42" s="48"/>
      <c r="AB42" s="579"/>
      <c r="AC42" s="48"/>
      <c r="AD42" s="579"/>
      <c r="AE42" s="590">
        <f t="shared" si="18"/>
        <v>66</v>
      </c>
      <c r="AF42" s="579">
        <f t="shared" si="15"/>
        <v>62</v>
      </c>
      <c r="AG42" s="599" t="s">
        <v>1089</v>
      </c>
    </row>
    <row r="43" spans="1:33" x14ac:dyDescent="0.3">
      <c r="A43" s="595" t="s">
        <v>208</v>
      </c>
      <c r="B43" s="595" t="s">
        <v>172</v>
      </c>
      <c r="C43" s="595"/>
      <c r="D43" s="595"/>
      <c r="E43" s="599"/>
      <c r="F43" s="48" t="s">
        <v>399</v>
      </c>
      <c r="G43" s="282"/>
      <c r="H43" s="371"/>
      <c r="I43" s="580">
        <f t="shared" si="16"/>
        <v>62</v>
      </c>
      <c r="J43" s="579">
        <v>4</v>
      </c>
      <c r="K43" s="580">
        <v>20</v>
      </c>
      <c r="L43" s="579">
        <f t="shared" si="17"/>
        <v>58</v>
      </c>
      <c r="M43" s="580">
        <v>38</v>
      </c>
      <c r="N43" s="580">
        <v>20</v>
      </c>
      <c r="O43" s="579"/>
      <c r="P43" s="579"/>
      <c r="Q43" s="579"/>
      <c r="R43" s="291"/>
      <c r="S43" s="291"/>
      <c r="T43" s="291"/>
      <c r="U43" s="291"/>
      <c r="V43" s="291"/>
      <c r="W43" s="282">
        <v>0</v>
      </c>
      <c r="X43" s="579"/>
      <c r="Y43" s="48">
        <v>58</v>
      </c>
      <c r="Z43" s="579">
        <v>4</v>
      </c>
      <c r="AA43" s="48"/>
      <c r="AB43" s="579"/>
      <c r="AC43" s="48"/>
      <c r="AD43" s="579"/>
      <c r="AE43" s="590">
        <f t="shared" si="18"/>
        <v>62</v>
      </c>
      <c r="AF43" s="579">
        <f t="shared" si="15"/>
        <v>58</v>
      </c>
      <c r="AG43" s="599" t="s">
        <v>1068</v>
      </c>
    </row>
    <row r="44" spans="1:33" x14ac:dyDescent="0.3">
      <c r="A44" s="595" t="s">
        <v>465</v>
      </c>
      <c r="B44" s="596" t="s">
        <v>167</v>
      </c>
      <c r="C44" s="596"/>
      <c r="D44" s="596"/>
      <c r="E44" s="49" t="s">
        <v>399</v>
      </c>
      <c r="F44" s="275"/>
      <c r="G44" s="372"/>
      <c r="H44" s="373"/>
      <c r="I44" s="580">
        <f t="shared" si="16"/>
        <v>34</v>
      </c>
      <c r="J44" s="538">
        <v>2</v>
      </c>
      <c r="K44" s="593">
        <v>12</v>
      </c>
      <c r="L44" s="579">
        <f t="shared" si="17"/>
        <v>32</v>
      </c>
      <c r="M44" s="593">
        <v>20</v>
      </c>
      <c r="N44" s="593">
        <v>12</v>
      </c>
      <c r="O44" s="538"/>
      <c r="P44" s="538"/>
      <c r="Q44" s="291"/>
      <c r="R44" s="579"/>
      <c r="S44" s="579"/>
      <c r="T44" s="579"/>
      <c r="U44" s="579"/>
      <c r="V44" s="579"/>
      <c r="W44" s="282">
        <v>32</v>
      </c>
      <c r="X44" s="579">
        <v>2</v>
      </c>
      <c r="Y44" s="48"/>
      <c r="Z44" s="579"/>
      <c r="AA44" s="48"/>
      <c r="AB44" s="579"/>
      <c r="AC44" s="48"/>
      <c r="AD44" s="579"/>
      <c r="AE44" s="590">
        <f>SUM(W44:AD44)</f>
        <v>34</v>
      </c>
      <c r="AF44" s="579">
        <f t="shared" si="15"/>
        <v>32</v>
      </c>
      <c r="AG44" s="579" t="s">
        <v>1088</v>
      </c>
    </row>
    <row r="45" spans="1:33" ht="26.4" x14ac:dyDescent="0.3">
      <c r="A45" s="585" t="s">
        <v>10</v>
      </c>
      <c r="B45" s="585" t="s">
        <v>70</v>
      </c>
      <c r="C45" s="585"/>
      <c r="D45" s="585"/>
      <c r="E45" s="599"/>
      <c r="F45" s="48"/>
      <c r="G45" s="282"/>
      <c r="H45" s="374"/>
      <c r="I45" s="536">
        <f>SUM(I46:I57)</f>
        <v>833</v>
      </c>
      <c r="J45" s="536">
        <f>SUM(J46:J57)</f>
        <v>57</v>
      </c>
      <c r="K45" s="536">
        <f>SUM(K46:K57)</f>
        <v>468</v>
      </c>
      <c r="L45" s="579">
        <f t="shared" ref="L45" si="19">M45+N45</f>
        <v>860</v>
      </c>
      <c r="M45" s="536">
        <f t="shared" ref="M45:AD45" si="20">SUM(M46:M57)</f>
        <v>402</v>
      </c>
      <c r="N45" s="536">
        <f t="shared" si="20"/>
        <v>458</v>
      </c>
      <c r="O45" s="536">
        <f t="shared" si="20"/>
        <v>0</v>
      </c>
      <c r="P45" s="536">
        <f t="shared" si="20"/>
        <v>0</v>
      </c>
      <c r="Q45" s="536">
        <f t="shared" si="20"/>
        <v>8</v>
      </c>
      <c r="R45" s="536">
        <f t="shared" si="20"/>
        <v>24</v>
      </c>
      <c r="S45" s="536"/>
      <c r="T45" s="536"/>
      <c r="U45" s="536"/>
      <c r="V45" s="536"/>
      <c r="W45" s="47">
        <f t="shared" si="20"/>
        <v>184</v>
      </c>
      <c r="X45" s="536">
        <f t="shared" si="20"/>
        <v>12</v>
      </c>
      <c r="Y45" s="47">
        <f t="shared" si="20"/>
        <v>146</v>
      </c>
      <c r="Z45" s="536">
        <f t="shared" si="20"/>
        <v>8</v>
      </c>
      <c r="AA45" s="47">
        <f t="shared" si="20"/>
        <v>216</v>
      </c>
      <c r="AB45" s="536">
        <f t="shared" si="20"/>
        <v>12</v>
      </c>
      <c r="AC45" s="47">
        <f t="shared" si="20"/>
        <v>198</v>
      </c>
      <c r="AD45" s="536">
        <f t="shared" si="20"/>
        <v>12</v>
      </c>
      <c r="AE45" s="590">
        <f t="shared" si="18"/>
        <v>788</v>
      </c>
      <c r="AF45" s="579">
        <f t="shared" si="15"/>
        <v>330</v>
      </c>
      <c r="AG45" s="579"/>
    </row>
    <row r="46" spans="1:33" ht="26.4" x14ac:dyDescent="0.3">
      <c r="A46" s="595" t="s">
        <v>117</v>
      </c>
      <c r="B46" s="595" t="s">
        <v>209</v>
      </c>
      <c r="C46" s="595"/>
      <c r="D46" s="595"/>
      <c r="E46" s="599" t="s">
        <v>40</v>
      </c>
      <c r="F46" s="48"/>
      <c r="G46" s="282"/>
      <c r="H46" s="371"/>
      <c r="I46" s="580">
        <f t="shared" si="16"/>
        <v>82</v>
      </c>
      <c r="J46" s="579">
        <v>14</v>
      </c>
      <c r="K46" s="580">
        <v>32</v>
      </c>
      <c r="L46" s="579">
        <f t="shared" si="17"/>
        <v>60</v>
      </c>
      <c r="M46" s="580">
        <v>38</v>
      </c>
      <c r="N46" s="580">
        <v>22</v>
      </c>
      <c r="O46" s="579"/>
      <c r="P46" s="579"/>
      <c r="Q46" s="579">
        <v>2</v>
      </c>
      <c r="R46" s="291">
        <v>6</v>
      </c>
      <c r="S46" s="291"/>
      <c r="T46" s="291"/>
      <c r="U46" s="291"/>
      <c r="V46" s="291"/>
      <c r="W46" s="282">
        <v>60</v>
      </c>
      <c r="X46" s="579">
        <v>4</v>
      </c>
      <c r="Y46" s="48"/>
      <c r="Z46" s="579"/>
      <c r="AA46" s="48"/>
      <c r="AB46" s="579"/>
      <c r="AC46" s="48"/>
      <c r="AD46" s="579"/>
      <c r="AE46" s="590">
        <f t="shared" si="18"/>
        <v>64</v>
      </c>
      <c r="AF46" s="579">
        <f t="shared" si="15"/>
        <v>60</v>
      </c>
      <c r="AG46" s="282" t="s">
        <v>1069</v>
      </c>
    </row>
    <row r="47" spans="1:33" ht="52.8" hidden="1" x14ac:dyDescent="0.3">
      <c r="A47" s="595" t="s">
        <v>12</v>
      </c>
      <c r="B47" s="595" t="s">
        <v>514</v>
      </c>
      <c r="C47" s="595"/>
      <c r="D47" s="595"/>
      <c r="E47" s="599"/>
      <c r="F47" s="48"/>
      <c r="G47" s="282"/>
      <c r="H47" s="371" t="s">
        <v>29</v>
      </c>
      <c r="I47" s="580">
        <f t="shared" si="16"/>
        <v>36</v>
      </c>
      <c r="J47" s="579">
        <v>2</v>
      </c>
      <c r="K47" s="580">
        <v>24</v>
      </c>
      <c r="L47" s="579">
        <f t="shared" si="17"/>
        <v>34</v>
      </c>
      <c r="M47" s="580">
        <v>34</v>
      </c>
      <c r="N47" s="580">
        <v>24</v>
      </c>
      <c r="O47" s="579"/>
      <c r="P47" s="579"/>
      <c r="Q47" s="579"/>
      <c r="R47" s="291"/>
      <c r="S47" s="291"/>
      <c r="T47" s="291"/>
      <c r="U47" s="291"/>
      <c r="V47" s="291"/>
      <c r="W47" s="48"/>
      <c r="X47" s="579"/>
      <c r="Y47" s="48"/>
      <c r="Z47" s="579"/>
      <c r="AA47" s="48"/>
      <c r="AB47" s="579"/>
      <c r="AC47" s="48">
        <v>34</v>
      </c>
      <c r="AD47" s="579">
        <v>2</v>
      </c>
      <c r="AE47" s="590">
        <f t="shared" si="18"/>
        <v>36</v>
      </c>
      <c r="AF47" s="579">
        <f t="shared" si="15"/>
        <v>0</v>
      </c>
      <c r="AG47" s="579"/>
    </row>
    <row r="48" spans="1:33" ht="52.8" hidden="1" x14ac:dyDescent="0.3">
      <c r="A48" s="596" t="s">
        <v>13</v>
      </c>
      <c r="B48" s="596" t="s">
        <v>515</v>
      </c>
      <c r="C48" s="596"/>
      <c r="D48" s="596"/>
      <c r="E48" s="49"/>
      <c r="F48" s="275"/>
      <c r="G48" s="372"/>
      <c r="H48" s="373" t="s">
        <v>29</v>
      </c>
      <c r="I48" s="580">
        <f t="shared" si="16"/>
        <v>68</v>
      </c>
      <c r="J48" s="538">
        <v>4</v>
      </c>
      <c r="K48" s="593">
        <v>32</v>
      </c>
      <c r="L48" s="579">
        <f t="shared" si="17"/>
        <v>64</v>
      </c>
      <c r="M48" s="593">
        <v>56</v>
      </c>
      <c r="N48" s="593">
        <v>32</v>
      </c>
      <c r="O48" s="538"/>
      <c r="P48" s="538"/>
      <c r="Q48" s="538"/>
      <c r="R48" s="274"/>
      <c r="S48" s="274"/>
      <c r="T48" s="274"/>
      <c r="U48" s="274"/>
      <c r="V48" s="274"/>
      <c r="W48" s="275"/>
      <c r="X48" s="538"/>
      <c r="Y48" s="48"/>
      <c r="AA48" s="275">
        <v>32</v>
      </c>
      <c r="AB48" s="538">
        <v>2</v>
      </c>
      <c r="AC48" s="275">
        <v>32</v>
      </c>
      <c r="AD48" s="538">
        <v>2</v>
      </c>
      <c r="AE48" s="590">
        <f>SUM(W48:AD48)</f>
        <v>68</v>
      </c>
      <c r="AF48" s="579">
        <f t="shared" si="15"/>
        <v>0</v>
      </c>
      <c r="AG48" s="579"/>
    </row>
    <row r="49" spans="1:33" ht="26.4" hidden="1" x14ac:dyDescent="0.3">
      <c r="A49" s="595" t="s">
        <v>14</v>
      </c>
      <c r="B49" s="595" t="s">
        <v>516</v>
      </c>
      <c r="C49" s="595"/>
      <c r="D49" s="595"/>
      <c r="E49" s="599"/>
      <c r="F49" s="48"/>
      <c r="G49" s="282"/>
      <c r="H49" s="371" t="s">
        <v>29</v>
      </c>
      <c r="I49" s="580">
        <f t="shared" si="16"/>
        <v>64</v>
      </c>
      <c r="J49" s="579">
        <v>2</v>
      </c>
      <c r="K49" s="580">
        <v>38</v>
      </c>
      <c r="L49" s="579">
        <f t="shared" si="17"/>
        <v>62</v>
      </c>
      <c r="M49" s="580">
        <v>30</v>
      </c>
      <c r="N49" s="580">
        <v>38</v>
      </c>
      <c r="O49" s="579"/>
      <c r="P49" s="579"/>
      <c r="Q49" s="579"/>
      <c r="R49" s="579"/>
      <c r="S49" s="579"/>
      <c r="T49" s="579"/>
      <c r="U49" s="579"/>
      <c r="V49" s="579"/>
      <c r="W49" s="48"/>
      <c r="X49" s="579"/>
      <c r="Y49" s="48"/>
      <c r="Z49" s="579"/>
      <c r="AA49" s="48">
        <v>30</v>
      </c>
      <c r="AB49" s="579"/>
      <c r="AC49" s="48">
        <v>32</v>
      </c>
      <c r="AD49" s="579">
        <v>2</v>
      </c>
      <c r="AE49" s="590">
        <f t="shared" si="18"/>
        <v>64</v>
      </c>
      <c r="AF49" s="579">
        <f t="shared" si="15"/>
        <v>0</v>
      </c>
      <c r="AG49" s="579"/>
    </row>
    <row r="50" spans="1:33" ht="52.8" x14ac:dyDescent="0.3">
      <c r="A50" s="596" t="s">
        <v>15</v>
      </c>
      <c r="B50" s="595" t="s">
        <v>210</v>
      </c>
      <c r="C50" s="595"/>
      <c r="D50" s="595"/>
      <c r="E50" s="599"/>
      <c r="F50" s="48" t="s">
        <v>29</v>
      </c>
      <c r="G50" s="282"/>
      <c r="H50" s="371"/>
      <c r="I50" s="580">
        <f t="shared" si="16"/>
        <v>90</v>
      </c>
      <c r="J50" s="579">
        <v>6</v>
      </c>
      <c r="K50" s="580">
        <v>72</v>
      </c>
      <c r="L50" s="579">
        <f t="shared" si="17"/>
        <v>84</v>
      </c>
      <c r="M50" s="580">
        <v>32</v>
      </c>
      <c r="N50" s="580">
        <v>72</v>
      </c>
      <c r="O50" s="579"/>
      <c r="P50" s="579"/>
      <c r="Q50" s="579"/>
      <c r="R50" s="579"/>
      <c r="S50" s="579"/>
      <c r="T50" s="579"/>
      <c r="U50" s="579"/>
      <c r="V50" s="579"/>
      <c r="W50" s="282">
        <v>40</v>
      </c>
      <c r="X50" s="579">
        <v>4</v>
      </c>
      <c r="Y50" s="48">
        <v>44</v>
      </c>
      <c r="Z50" s="579">
        <v>2</v>
      </c>
      <c r="AA50" s="48"/>
      <c r="AB50" s="579"/>
      <c r="AC50" s="48"/>
      <c r="AD50" s="579"/>
      <c r="AE50" s="590">
        <f t="shared" si="18"/>
        <v>90</v>
      </c>
      <c r="AF50" s="579">
        <f t="shared" si="15"/>
        <v>84</v>
      </c>
      <c r="AG50" s="599" t="s">
        <v>1147</v>
      </c>
    </row>
    <row r="51" spans="1:33" ht="39.6" x14ac:dyDescent="0.3">
      <c r="A51" s="595" t="s">
        <v>16</v>
      </c>
      <c r="B51" s="595" t="s">
        <v>211</v>
      </c>
      <c r="C51" s="595"/>
      <c r="D51" s="595"/>
      <c r="E51" s="599"/>
      <c r="F51" s="48" t="s">
        <v>40</v>
      </c>
      <c r="G51" s="282"/>
      <c r="H51" s="371"/>
      <c r="I51" s="580">
        <f t="shared" si="16"/>
        <v>85</v>
      </c>
      <c r="J51" s="579">
        <v>5</v>
      </c>
      <c r="K51" s="580">
        <v>28</v>
      </c>
      <c r="L51" s="579">
        <f t="shared" si="17"/>
        <v>72</v>
      </c>
      <c r="M51" s="580">
        <v>50</v>
      </c>
      <c r="N51" s="580">
        <v>28</v>
      </c>
      <c r="O51" s="579"/>
      <c r="P51" s="579"/>
      <c r="Q51" s="579">
        <v>2</v>
      </c>
      <c r="R51" s="579">
        <v>6</v>
      </c>
      <c r="S51" s="579"/>
      <c r="T51" s="579"/>
      <c r="U51" s="579"/>
      <c r="V51" s="579"/>
      <c r="W51" s="282">
        <v>32</v>
      </c>
      <c r="X51" s="579">
        <v>2</v>
      </c>
      <c r="Y51" s="48">
        <v>40</v>
      </c>
      <c r="Z51" s="579">
        <v>2</v>
      </c>
      <c r="AA51" s="48"/>
      <c r="AB51" s="579"/>
      <c r="AC51" s="48"/>
      <c r="AD51" s="579"/>
      <c r="AE51" s="590">
        <f t="shared" si="18"/>
        <v>76</v>
      </c>
      <c r="AF51" s="579">
        <f t="shared" si="15"/>
        <v>72</v>
      </c>
      <c r="AG51" s="282" t="s">
        <v>1105</v>
      </c>
    </row>
    <row r="52" spans="1:33" hidden="1" x14ac:dyDescent="0.3">
      <c r="A52" s="596" t="s">
        <v>121</v>
      </c>
      <c r="B52" s="595" t="s">
        <v>517</v>
      </c>
      <c r="C52" s="595"/>
      <c r="D52" s="595"/>
      <c r="E52" s="599"/>
      <c r="F52" s="48"/>
      <c r="G52" s="282"/>
      <c r="H52" s="371" t="s">
        <v>40</v>
      </c>
      <c r="I52" s="580">
        <f t="shared" si="16"/>
        <v>117</v>
      </c>
      <c r="J52" s="579">
        <v>7</v>
      </c>
      <c r="K52" s="580">
        <v>102</v>
      </c>
      <c r="L52" s="579">
        <f t="shared" si="17"/>
        <v>102</v>
      </c>
      <c r="M52" s="580">
        <v>0</v>
      </c>
      <c r="N52" s="580">
        <v>102</v>
      </c>
      <c r="O52" s="579"/>
      <c r="P52" s="579"/>
      <c r="Q52" s="579">
        <v>2</v>
      </c>
      <c r="R52" s="579">
        <v>6</v>
      </c>
      <c r="S52" s="579"/>
      <c r="T52" s="579"/>
      <c r="U52" s="579"/>
      <c r="V52" s="579"/>
      <c r="W52" s="48"/>
      <c r="X52" s="579"/>
      <c r="Y52" s="48"/>
      <c r="Z52" s="579"/>
      <c r="AA52" s="48">
        <v>58</v>
      </c>
      <c r="AB52" s="579">
        <v>4</v>
      </c>
      <c r="AC52" s="48">
        <v>44</v>
      </c>
      <c r="AD52" s="579">
        <v>2</v>
      </c>
      <c r="AE52" s="590">
        <f t="shared" si="18"/>
        <v>108</v>
      </c>
      <c r="AF52" s="579">
        <f t="shared" si="15"/>
        <v>0</v>
      </c>
      <c r="AG52" s="579"/>
    </row>
    <row r="53" spans="1:33" ht="26.4" x14ac:dyDescent="0.3">
      <c r="A53" s="595" t="s">
        <v>17</v>
      </c>
      <c r="B53" s="595" t="s">
        <v>212</v>
      </c>
      <c r="C53" s="596"/>
      <c r="D53" s="596"/>
      <c r="E53" s="49"/>
      <c r="F53" s="275" t="s">
        <v>40</v>
      </c>
      <c r="G53" s="372"/>
      <c r="H53" s="373"/>
      <c r="I53" s="580">
        <f t="shared" si="16"/>
        <v>73</v>
      </c>
      <c r="J53" s="538">
        <v>5</v>
      </c>
      <c r="K53" s="593">
        <v>36</v>
      </c>
      <c r="L53" s="579">
        <f t="shared" si="17"/>
        <v>60</v>
      </c>
      <c r="M53" s="593">
        <v>44</v>
      </c>
      <c r="N53" s="593">
        <v>36</v>
      </c>
      <c r="O53" s="538"/>
      <c r="P53" s="538"/>
      <c r="Q53" s="579">
        <v>2</v>
      </c>
      <c r="R53" s="579">
        <v>6</v>
      </c>
      <c r="S53" s="579"/>
      <c r="T53" s="579"/>
      <c r="U53" s="579"/>
      <c r="V53" s="579"/>
      <c r="W53" s="282">
        <v>32</v>
      </c>
      <c r="X53" s="579">
        <v>2</v>
      </c>
      <c r="Y53" s="48">
        <v>28</v>
      </c>
      <c r="Z53" s="579">
        <v>2</v>
      </c>
      <c r="AA53" s="48"/>
      <c r="AB53" s="579"/>
      <c r="AC53" s="48"/>
      <c r="AD53" s="579"/>
      <c r="AE53" s="590">
        <f t="shared" si="18"/>
        <v>64</v>
      </c>
      <c r="AF53" s="579">
        <f t="shared" si="15"/>
        <v>60</v>
      </c>
      <c r="AG53" s="282" t="s">
        <v>1099</v>
      </c>
    </row>
    <row r="54" spans="1:33" ht="26.4" hidden="1" x14ac:dyDescent="0.3">
      <c r="A54" s="596" t="s">
        <v>123</v>
      </c>
      <c r="B54" s="596" t="s">
        <v>19</v>
      </c>
      <c r="C54" s="596"/>
      <c r="D54" s="596"/>
      <c r="E54" s="49"/>
      <c r="F54" s="275"/>
      <c r="G54" s="372"/>
      <c r="H54" s="373" t="s">
        <v>29</v>
      </c>
      <c r="I54" s="580">
        <f t="shared" si="16"/>
        <v>70</v>
      </c>
      <c r="J54" s="538">
        <v>4</v>
      </c>
      <c r="K54" s="593">
        <v>46</v>
      </c>
      <c r="L54" s="579">
        <f t="shared" si="17"/>
        <v>66</v>
      </c>
      <c r="M54" s="593">
        <v>40</v>
      </c>
      <c r="N54" s="593">
        <v>46</v>
      </c>
      <c r="O54" s="538"/>
      <c r="P54" s="538"/>
      <c r="Q54" s="291"/>
      <c r="R54" s="579"/>
      <c r="S54" s="579"/>
      <c r="T54" s="579"/>
      <c r="U54" s="579"/>
      <c r="V54" s="579"/>
      <c r="W54" s="48"/>
      <c r="X54" s="579"/>
      <c r="Y54" s="48"/>
      <c r="Z54" s="579"/>
      <c r="AA54" s="48">
        <v>34</v>
      </c>
      <c r="AB54" s="579">
        <v>2</v>
      </c>
      <c r="AC54" s="48">
        <v>32</v>
      </c>
      <c r="AD54" s="579">
        <v>2</v>
      </c>
      <c r="AE54" s="590">
        <f t="shared" si="18"/>
        <v>70</v>
      </c>
      <c r="AF54" s="579">
        <f t="shared" si="15"/>
        <v>0</v>
      </c>
      <c r="AG54" s="579"/>
    </row>
    <row r="55" spans="1:33" ht="39.6" x14ac:dyDescent="0.3">
      <c r="A55" s="595" t="s">
        <v>18</v>
      </c>
      <c r="B55" s="51" t="s">
        <v>213</v>
      </c>
      <c r="C55" s="51"/>
      <c r="D55" s="51"/>
      <c r="E55" s="49"/>
      <c r="F55" s="275" t="s">
        <v>29</v>
      </c>
      <c r="G55" s="372"/>
      <c r="H55" s="373"/>
      <c r="I55" s="580">
        <f t="shared" si="16"/>
        <v>56</v>
      </c>
      <c r="J55" s="52">
        <v>2</v>
      </c>
      <c r="K55" s="53">
        <v>20</v>
      </c>
      <c r="L55" s="579">
        <f t="shared" si="17"/>
        <v>54</v>
      </c>
      <c r="M55" s="53">
        <v>34</v>
      </c>
      <c r="N55" s="53">
        <v>20</v>
      </c>
      <c r="O55" s="52"/>
      <c r="P55" s="52"/>
      <c r="Q55" s="584"/>
      <c r="R55" s="54"/>
      <c r="S55" s="54"/>
      <c r="T55" s="54"/>
      <c r="U55" s="54"/>
      <c r="V55" s="54"/>
      <c r="W55" s="48">
        <v>20</v>
      </c>
      <c r="X55" s="54"/>
      <c r="Y55" s="48">
        <v>34</v>
      </c>
      <c r="Z55" s="54">
        <v>2</v>
      </c>
      <c r="AA55" s="48"/>
      <c r="AB55" s="54"/>
      <c r="AC55" s="48"/>
      <c r="AD55" s="54"/>
      <c r="AE55" s="590">
        <f t="shared" si="18"/>
        <v>56</v>
      </c>
      <c r="AF55" s="579">
        <f t="shared" si="15"/>
        <v>54</v>
      </c>
      <c r="AG55" s="1237"/>
    </row>
    <row r="56" spans="1:33" ht="26.4" hidden="1" x14ac:dyDescent="0.3">
      <c r="A56" s="596" t="s">
        <v>20</v>
      </c>
      <c r="B56" s="55" t="s">
        <v>518</v>
      </c>
      <c r="C56" s="55"/>
      <c r="D56" s="55"/>
      <c r="E56" s="552"/>
      <c r="F56" s="553"/>
      <c r="G56" s="375" t="s">
        <v>29</v>
      </c>
      <c r="H56" s="376"/>
      <c r="I56" s="580">
        <f t="shared" si="16"/>
        <v>46</v>
      </c>
      <c r="J56" s="554">
        <v>4</v>
      </c>
      <c r="K56" s="55">
        <v>22</v>
      </c>
      <c r="L56" s="579">
        <f t="shared" si="17"/>
        <v>42</v>
      </c>
      <c r="M56" s="55">
        <v>20</v>
      </c>
      <c r="N56" s="55">
        <v>22</v>
      </c>
      <c r="O56" s="276"/>
      <c r="P56" s="276"/>
      <c r="Q56" s="277"/>
      <c r="R56" s="278"/>
      <c r="S56" s="278"/>
      <c r="T56" s="278"/>
      <c r="U56" s="278"/>
      <c r="V56" s="278"/>
      <c r="W56" s="555"/>
      <c r="X56" s="278"/>
      <c r="Y56" s="279"/>
      <c r="Z56" s="589"/>
      <c r="AA56" s="279">
        <v>42</v>
      </c>
      <c r="AB56" s="589">
        <v>4</v>
      </c>
      <c r="AC56" s="279"/>
      <c r="AD56" s="589"/>
      <c r="AE56" s="590">
        <f t="shared" si="18"/>
        <v>46</v>
      </c>
      <c r="AF56" s="579">
        <f t="shared" si="15"/>
        <v>0</v>
      </c>
      <c r="AG56" s="278"/>
    </row>
    <row r="57" spans="1:33" ht="26.4" hidden="1" x14ac:dyDescent="0.3">
      <c r="A57" s="595" t="s">
        <v>22</v>
      </c>
      <c r="B57" s="596" t="s">
        <v>519</v>
      </c>
      <c r="C57" s="596"/>
      <c r="D57" s="596"/>
      <c r="E57" s="49"/>
      <c r="F57" s="275"/>
      <c r="G57" s="372"/>
      <c r="H57" s="373" t="s">
        <v>29</v>
      </c>
      <c r="I57" s="580">
        <f t="shared" si="16"/>
        <v>46</v>
      </c>
      <c r="J57" s="538">
        <v>2</v>
      </c>
      <c r="K57" s="593">
        <v>16</v>
      </c>
      <c r="L57" s="579">
        <f t="shared" si="17"/>
        <v>44</v>
      </c>
      <c r="M57" s="593">
        <v>24</v>
      </c>
      <c r="N57" s="593">
        <v>16</v>
      </c>
      <c r="O57" s="538"/>
      <c r="P57" s="538"/>
      <c r="Q57" s="291"/>
      <c r="R57" s="579"/>
      <c r="S57" s="579"/>
      <c r="T57" s="579"/>
      <c r="U57" s="579"/>
      <c r="V57" s="579"/>
      <c r="W57" s="48"/>
      <c r="X57" s="579"/>
      <c r="Y57" s="48"/>
      <c r="Z57" s="579"/>
      <c r="AA57" s="48">
        <v>20</v>
      </c>
      <c r="AB57" s="579"/>
      <c r="AC57" s="48">
        <v>24</v>
      </c>
      <c r="AD57" s="579">
        <v>2</v>
      </c>
      <c r="AE57" s="590">
        <f t="shared" si="18"/>
        <v>46</v>
      </c>
      <c r="AF57" s="579">
        <f t="shared" si="15"/>
        <v>0</v>
      </c>
      <c r="AG57" s="579"/>
    </row>
    <row r="58" spans="1:33" x14ac:dyDescent="0.3">
      <c r="A58" s="585" t="s">
        <v>8</v>
      </c>
      <c r="B58" s="585" t="s">
        <v>9</v>
      </c>
      <c r="C58" s="585"/>
      <c r="D58" s="585"/>
      <c r="E58" s="599"/>
      <c r="F58" s="48"/>
      <c r="G58" s="282"/>
      <c r="H58" s="371"/>
      <c r="I58" s="585">
        <f>I59+I67+I74</f>
        <v>1128</v>
      </c>
      <c r="J58" s="585">
        <f t="shared" ref="J58:R58" si="21">J59+J67+J74</f>
        <v>68</v>
      </c>
      <c r="K58" s="585">
        <f t="shared" si="21"/>
        <v>648</v>
      </c>
      <c r="L58" s="585">
        <f t="shared" si="21"/>
        <v>708</v>
      </c>
      <c r="M58" s="585">
        <f t="shared" si="21"/>
        <v>336</v>
      </c>
      <c r="N58" s="585">
        <f t="shared" si="21"/>
        <v>356</v>
      </c>
      <c r="O58" s="585">
        <f t="shared" si="21"/>
        <v>20</v>
      </c>
      <c r="P58" s="585">
        <f t="shared" si="21"/>
        <v>288</v>
      </c>
      <c r="Q58" s="585">
        <f t="shared" si="21"/>
        <v>16</v>
      </c>
      <c r="R58" s="585">
        <f t="shared" si="21"/>
        <v>48</v>
      </c>
      <c r="S58" s="585"/>
      <c r="T58" s="585"/>
      <c r="U58" s="585"/>
      <c r="V58" s="585"/>
      <c r="W58" s="585">
        <f t="shared" ref="W58:AD58" si="22">W59+W67+W74</f>
        <v>122</v>
      </c>
      <c r="X58" s="585">
        <f t="shared" si="22"/>
        <v>8</v>
      </c>
      <c r="Y58" s="585">
        <f t="shared" si="22"/>
        <v>268</v>
      </c>
      <c r="Z58" s="585">
        <f t="shared" si="22"/>
        <v>14</v>
      </c>
      <c r="AA58" s="585">
        <f t="shared" si="22"/>
        <v>190</v>
      </c>
      <c r="AB58" s="585">
        <f t="shared" si="22"/>
        <v>14</v>
      </c>
      <c r="AC58" s="585">
        <f t="shared" si="22"/>
        <v>128</v>
      </c>
      <c r="AD58" s="585">
        <f t="shared" si="22"/>
        <v>6</v>
      </c>
      <c r="AE58" s="590">
        <f t="shared" si="18"/>
        <v>750</v>
      </c>
      <c r="AF58" s="579">
        <f t="shared" si="15"/>
        <v>390</v>
      </c>
      <c r="AG58" s="579"/>
    </row>
    <row r="59" spans="1:33" ht="52.8" x14ac:dyDescent="0.3">
      <c r="A59" s="585" t="s">
        <v>153</v>
      </c>
      <c r="B59" s="585" t="s">
        <v>520</v>
      </c>
      <c r="C59" s="598"/>
      <c r="D59" s="598"/>
      <c r="E59" s="1513" t="s">
        <v>560</v>
      </c>
      <c r="F59" s="1427"/>
      <c r="G59" s="1427"/>
      <c r="H59" s="1428"/>
      <c r="I59" s="536">
        <f>SUM(I60:I66)</f>
        <v>329</v>
      </c>
      <c r="J59" s="536">
        <f t="shared" ref="J59:R59" si="23">SUM(J60:J66)</f>
        <v>33</v>
      </c>
      <c r="K59" s="536">
        <f t="shared" si="23"/>
        <v>176</v>
      </c>
      <c r="L59" s="536">
        <f t="shared" si="23"/>
        <v>200</v>
      </c>
      <c r="M59" s="536">
        <f t="shared" si="23"/>
        <v>126</v>
      </c>
      <c r="N59" s="536">
        <f t="shared" si="23"/>
        <v>100</v>
      </c>
      <c r="O59" s="536">
        <f t="shared" si="23"/>
        <v>0</v>
      </c>
      <c r="P59" s="536">
        <f t="shared" si="23"/>
        <v>72</v>
      </c>
      <c r="Q59" s="536">
        <f t="shared" si="23"/>
        <v>6</v>
      </c>
      <c r="R59" s="536">
        <f t="shared" si="23"/>
        <v>18</v>
      </c>
      <c r="S59" s="536"/>
      <c r="T59" s="536"/>
      <c r="U59" s="536"/>
      <c r="V59" s="536"/>
      <c r="W59" s="47">
        <f>SUM(W60:W63)</f>
        <v>0</v>
      </c>
      <c r="X59" s="47">
        <f t="shared" ref="X59:AD59" si="24">SUM(X60:X63)</f>
        <v>0</v>
      </c>
      <c r="Y59" s="47">
        <f t="shared" si="24"/>
        <v>98</v>
      </c>
      <c r="Z59" s="47">
        <f t="shared" si="24"/>
        <v>6</v>
      </c>
      <c r="AA59" s="47">
        <f t="shared" si="24"/>
        <v>102</v>
      </c>
      <c r="AB59" s="47">
        <f t="shared" si="24"/>
        <v>6</v>
      </c>
      <c r="AC59" s="47">
        <f t="shared" si="24"/>
        <v>0</v>
      </c>
      <c r="AD59" s="47">
        <f t="shared" si="24"/>
        <v>0</v>
      </c>
      <c r="AE59" s="590">
        <f t="shared" si="18"/>
        <v>212</v>
      </c>
      <c r="AF59" s="579">
        <f t="shared" si="15"/>
        <v>98</v>
      </c>
      <c r="AG59" s="579"/>
    </row>
    <row r="60" spans="1:33" ht="39.6" x14ac:dyDescent="0.3">
      <c r="A60" s="55" t="s">
        <v>155</v>
      </c>
      <c r="B60" s="55" t="s">
        <v>214</v>
      </c>
      <c r="C60" s="55"/>
      <c r="D60" s="55"/>
      <c r="E60" s="599"/>
      <c r="F60" s="48" t="s">
        <v>40</v>
      </c>
      <c r="G60" s="282"/>
      <c r="H60" s="371"/>
      <c r="I60" s="580">
        <f t="shared" ref="I60:I63" si="25">L60+J60+Q60+R60</f>
        <v>75</v>
      </c>
      <c r="J60" s="579">
        <v>5</v>
      </c>
      <c r="K60" s="580">
        <v>24</v>
      </c>
      <c r="L60" s="579">
        <f t="shared" ref="L60:L63" si="26">W60+Y60+AA60+AC60</f>
        <v>62</v>
      </c>
      <c r="M60" s="580">
        <v>42</v>
      </c>
      <c r="N60" s="580">
        <v>20</v>
      </c>
      <c r="O60" s="579"/>
      <c r="P60" s="580" t="s">
        <v>104</v>
      </c>
      <c r="Q60" s="291">
        <v>2</v>
      </c>
      <c r="R60" s="579">
        <v>6</v>
      </c>
      <c r="S60" s="579"/>
      <c r="T60" s="579"/>
      <c r="U60" s="579"/>
      <c r="V60" s="579"/>
      <c r="W60" s="48"/>
      <c r="X60" s="579"/>
      <c r="Y60" s="48">
        <v>62</v>
      </c>
      <c r="Z60" s="579">
        <v>4</v>
      </c>
      <c r="AA60" s="48"/>
      <c r="AB60" s="579"/>
      <c r="AC60" s="48"/>
      <c r="AD60" s="579"/>
      <c r="AE60" s="590">
        <f t="shared" si="18"/>
        <v>66</v>
      </c>
      <c r="AF60" s="579">
        <f t="shared" si="15"/>
        <v>62</v>
      </c>
      <c r="AG60" s="282" t="s">
        <v>1069</v>
      </c>
    </row>
    <row r="61" spans="1:33" ht="26.4" x14ac:dyDescent="0.3">
      <c r="A61" s="55" t="s">
        <v>156</v>
      </c>
      <c r="B61" s="55" t="s">
        <v>215</v>
      </c>
      <c r="C61" s="55"/>
      <c r="D61" s="55"/>
      <c r="E61" s="599"/>
      <c r="F61" s="48" t="s">
        <v>29</v>
      </c>
      <c r="G61" s="282"/>
      <c r="H61" s="371"/>
      <c r="I61" s="580">
        <f t="shared" si="25"/>
        <v>38</v>
      </c>
      <c r="J61" s="579">
        <v>2</v>
      </c>
      <c r="K61" s="580">
        <v>16</v>
      </c>
      <c r="L61" s="579">
        <f t="shared" si="26"/>
        <v>36</v>
      </c>
      <c r="M61" s="580">
        <v>20</v>
      </c>
      <c r="N61" s="580">
        <v>16</v>
      </c>
      <c r="O61" s="579"/>
      <c r="P61" s="580"/>
      <c r="Q61" s="291"/>
      <c r="R61" s="579"/>
      <c r="S61" s="579"/>
      <c r="T61" s="579"/>
      <c r="U61" s="579"/>
      <c r="V61" s="579"/>
      <c r="W61" s="48"/>
      <c r="X61" s="579"/>
      <c r="Y61" s="48">
        <v>36</v>
      </c>
      <c r="Z61" s="579">
        <v>2</v>
      </c>
      <c r="AA61" s="48"/>
      <c r="AB61" s="579"/>
      <c r="AC61" s="48"/>
      <c r="AD61" s="579"/>
      <c r="AE61" s="590">
        <f t="shared" si="18"/>
        <v>38</v>
      </c>
      <c r="AF61" s="579">
        <f t="shared" si="15"/>
        <v>36</v>
      </c>
      <c r="AG61" s="599" t="s">
        <v>1107</v>
      </c>
    </row>
    <row r="62" spans="1:33" ht="26.4" hidden="1" x14ac:dyDescent="0.3">
      <c r="A62" s="55" t="s">
        <v>280</v>
      </c>
      <c r="B62" s="498" t="s">
        <v>521</v>
      </c>
      <c r="C62" s="498"/>
      <c r="D62" s="498"/>
      <c r="E62" s="599"/>
      <c r="F62" s="48"/>
      <c r="G62" s="282" t="s">
        <v>29</v>
      </c>
      <c r="H62" s="371"/>
      <c r="I62" s="580">
        <f t="shared" si="25"/>
        <v>38</v>
      </c>
      <c r="J62" s="579">
        <v>2</v>
      </c>
      <c r="K62" s="580">
        <v>20</v>
      </c>
      <c r="L62" s="579">
        <f t="shared" si="26"/>
        <v>36</v>
      </c>
      <c r="M62" s="580">
        <v>42</v>
      </c>
      <c r="N62" s="580">
        <v>20</v>
      </c>
      <c r="O62" s="579"/>
      <c r="P62" s="580"/>
      <c r="Q62" s="291"/>
      <c r="R62" s="579"/>
      <c r="S62" s="579"/>
      <c r="T62" s="579"/>
      <c r="U62" s="579"/>
      <c r="V62" s="579"/>
      <c r="W62" s="48"/>
      <c r="X62" s="579"/>
      <c r="Y62" s="48"/>
      <c r="Z62" s="579"/>
      <c r="AA62" s="48">
        <v>36</v>
      </c>
      <c r="AB62" s="579">
        <v>2</v>
      </c>
      <c r="AC62" s="48"/>
      <c r="AD62" s="579"/>
      <c r="AE62" s="590">
        <f t="shared" si="18"/>
        <v>38</v>
      </c>
      <c r="AF62" s="579">
        <f t="shared" si="15"/>
        <v>0</v>
      </c>
      <c r="AG62" s="579"/>
    </row>
    <row r="63" spans="1:33" ht="52.8" hidden="1" x14ac:dyDescent="0.3">
      <c r="A63" s="595" t="s">
        <v>367</v>
      </c>
      <c r="B63" s="595" t="s">
        <v>522</v>
      </c>
      <c r="C63" s="595"/>
      <c r="D63" s="595"/>
      <c r="E63" s="599"/>
      <c r="F63" s="48"/>
      <c r="G63" s="282" t="s">
        <v>40</v>
      </c>
      <c r="H63" s="371"/>
      <c r="I63" s="580">
        <f t="shared" si="25"/>
        <v>88</v>
      </c>
      <c r="J63" s="579">
        <v>14</v>
      </c>
      <c r="K63" s="580">
        <v>44</v>
      </c>
      <c r="L63" s="579">
        <f t="shared" si="26"/>
        <v>66</v>
      </c>
      <c r="M63" s="580">
        <v>22</v>
      </c>
      <c r="N63" s="580">
        <v>44</v>
      </c>
      <c r="O63" s="579"/>
      <c r="P63" s="580" t="s">
        <v>104</v>
      </c>
      <c r="Q63" s="579">
        <v>2</v>
      </c>
      <c r="R63" s="579">
        <v>6</v>
      </c>
      <c r="S63" s="579"/>
      <c r="T63" s="579"/>
      <c r="U63" s="579"/>
      <c r="V63" s="579"/>
      <c r="W63" s="48"/>
      <c r="X63" s="579"/>
      <c r="Y63" s="48"/>
      <c r="Z63" s="579"/>
      <c r="AA63" s="48">
        <v>66</v>
      </c>
      <c r="AB63" s="579">
        <v>4</v>
      </c>
      <c r="AC63" s="48"/>
      <c r="AD63" s="579"/>
      <c r="AE63" s="590">
        <f t="shared" si="18"/>
        <v>70</v>
      </c>
      <c r="AF63" s="579">
        <f t="shared" si="15"/>
        <v>0</v>
      </c>
      <c r="AG63" s="579"/>
    </row>
    <row r="64" spans="1:33" hidden="1" x14ac:dyDescent="0.3">
      <c r="A64" s="595" t="s">
        <v>353</v>
      </c>
      <c r="B64" s="579" t="s">
        <v>43</v>
      </c>
      <c r="C64" s="579"/>
      <c r="D64" s="579"/>
      <c r="E64" s="599"/>
      <c r="F64" s="48"/>
      <c r="G64" s="282" t="s">
        <v>556</v>
      </c>
      <c r="H64" s="371"/>
      <c r="I64" s="580">
        <v>36</v>
      </c>
      <c r="J64" s="579"/>
      <c r="K64" s="580">
        <v>36</v>
      </c>
      <c r="L64" s="579"/>
      <c r="M64" s="580" t="s">
        <v>104</v>
      </c>
      <c r="N64" s="580" t="s">
        <v>104</v>
      </c>
      <c r="O64" s="579"/>
      <c r="P64" s="580">
        <v>36</v>
      </c>
      <c r="Q64" s="579"/>
      <c r="R64" s="579"/>
      <c r="S64" s="579"/>
      <c r="T64" s="579"/>
      <c r="U64" s="579"/>
      <c r="V64" s="579"/>
      <c r="W64" s="48"/>
      <c r="X64" s="579"/>
      <c r="Y64" s="48"/>
      <c r="Z64" s="579"/>
      <c r="AA64" s="48">
        <v>36</v>
      </c>
      <c r="AB64" s="579"/>
      <c r="AC64" s="48"/>
      <c r="AD64" s="579"/>
      <c r="AE64" s="590">
        <f t="shared" si="18"/>
        <v>36</v>
      </c>
      <c r="AF64" s="579">
        <f t="shared" si="15"/>
        <v>0</v>
      </c>
      <c r="AG64" s="579"/>
    </row>
    <row r="65" spans="1:33" ht="27.6" hidden="1" x14ac:dyDescent="0.3">
      <c r="A65" s="596" t="s">
        <v>281</v>
      </c>
      <c r="B65" s="108" t="s">
        <v>73</v>
      </c>
      <c r="C65" s="108"/>
      <c r="D65" s="108"/>
      <c r="E65" s="49"/>
      <c r="F65" s="275"/>
      <c r="G65" s="372" t="s">
        <v>556</v>
      </c>
      <c r="H65" s="373"/>
      <c r="I65" s="580">
        <v>36</v>
      </c>
      <c r="J65" s="538"/>
      <c r="K65" s="593">
        <v>36</v>
      </c>
      <c r="L65" s="579"/>
      <c r="M65" s="593"/>
      <c r="N65" s="593"/>
      <c r="O65" s="538"/>
      <c r="P65" s="593">
        <v>36</v>
      </c>
      <c r="Q65" s="579"/>
      <c r="R65" s="579"/>
      <c r="S65" s="579"/>
      <c r="T65" s="579"/>
      <c r="U65" s="579"/>
      <c r="V65" s="579"/>
      <c r="W65" s="48"/>
      <c r="X65" s="579"/>
      <c r="Y65" s="48"/>
      <c r="Z65" s="579"/>
      <c r="AA65" s="48">
        <v>36</v>
      </c>
      <c r="AB65" s="579"/>
      <c r="AC65" s="48"/>
      <c r="AD65" s="579"/>
      <c r="AE65" s="590">
        <f t="shared" si="18"/>
        <v>36</v>
      </c>
      <c r="AF65" s="579">
        <f t="shared" si="15"/>
        <v>0</v>
      </c>
      <c r="AG65" s="579"/>
    </row>
    <row r="66" spans="1:33" hidden="1" x14ac:dyDescent="0.3">
      <c r="A66" s="596" t="s">
        <v>434</v>
      </c>
      <c r="B66" s="596" t="s">
        <v>216</v>
      </c>
      <c r="C66" s="596"/>
      <c r="D66" s="596"/>
      <c r="E66" s="49"/>
      <c r="F66" s="275"/>
      <c r="G66" s="372" t="s">
        <v>40</v>
      </c>
      <c r="H66" s="373"/>
      <c r="I66" s="580">
        <v>18</v>
      </c>
      <c r="J66" s="538">
        <v>10</v>
      </c>
      <c r="K66" s="593"/>
      <c r="L66" s="579"/>
      <c r="M66" s="593"/>
      <c r="N66" s="593"/>
      <c r="O66" s="538"/>
      <c r="P66" s="593"/>
      <c r="Q66" s="579">
        <v>2</v>
      </c>
      <c r="R66" s="579">
        <v>6</v>
      </c>
      <c r="S66" s="579"/>
      <c r="T66" s="579"/>
      <c r="U66" s="579"/>
      <c r="V66" s="579"/>
      <c r="W66" s="48"/>
      <c r="X66" s="579"/>
      <c r="Y66" s="48"/>
      <c r="Z66" s="579"/>
      <c r="AA66" s="48"/>
      <c r="AB66" s="579"/>
      <c r="AC66" s="48"/>
      <c r="AD66" s="579"/>
      <c r="AE66" s="590">
        <f t="shared" si="18"/>
        <v>0</v>
      </c>
      <c r="AF66" s="579">
        <f t="shared" si="15"/>
        <v>0</v>
      </c>
      <c r="AG66" s="579"/>
    </row>
    <row r="67" spans="1:33" ht="39.6" x14ac:dyDescent="0.3">
      <c r="A67" s="585" t="s">
        <v>217</v>
      </c>
      <c r="B67" s="585" t="s">
        <v>218</v>
      </c>
      <c r="C67" s="598"/>
      <c r="D67" s="598"/>
      <c r="E67" s="1513" t="s">
        <v>561</v>
      </c>
      <c r="F67" s="1427"/>
      <c r="G67" s="1427"/>
      <c r="H67" s="1428"/>
      <c r="I67" s="536">
        <f>SUM(I68:I73)</f>
        <v>566</v>
      </c>
      <c r="J67" s="536">
        <f t="shared" ref="J67:R67" si="27">SUM(J68:J73)</f>
        <v>26</v>
      </c>
      <c r="K67" s="536">
        <f t="shared" si="27"/>
        <v>300</v>
      </c>
      <c r="L67" s="536">
        <f t="shared" si="27"/>
        <v>364</v>
      </c>
      <c r="M67" s="536">
        <f t="shared" si="27"/>
        <v>166</v>
      </c>
      <c r="N67" s="536">
        <f t="shared" si="27"/>
        <v>156</v>
      </c>
      <c r="O67" s="536">
        <f t="shared" si="27"/>
        <v>20</v>
      </c>
      <c r="P67" s="536">
        <f t="shared" si="27"/>
        <v>144</v>
      </c>
      <c r="Q67" s="536">
        <f t="shared" si="27"/>
        <v>8</v>
      </c>
      <c r="R67" s="536">
        <f t="shared" si="27"/>
        <v>24</v>
      </c>
      <c r="S67" s="536"/>
      <c r="T67" s="536"/>
      <c r="U67" s="536"/>
      <c r="V67" s="536"/>
      <c r="W67" s="47">
        <f>SUM(W68:W70)</f>
        <v>50</v>
      </c>
      <c r="X67" s="47">
        <f t="shared" ref="X67:AD67" si="28">SUM(X68:X70)</f>
        <v>4</v>
      </c>
      <c r="Y67" s="47">
        <f t="shared" si="28"/>
        <v>98</v>
      </c>
      <c r="Z67" s="47">
        <f t="shared" si="28"/>
        <v>4</v>
      </c>
      <c r="AA67" s="47">
        <f t="shared" si="28"/>
        <v>88</v>
      </c>
      <c r="AB67" s="47">
        <f t="shared" si="28"/>
        <v>8</v>
      </c>
      <c r="AC67" s="47">
        <f t="shared" si="28"/>
        <v>128</v>
      </c>
      <c r="AD67" s="47">
        <f t="shared" si="28"/>
        <v>6</v>
      </c>
      <c r="AE67" s="590">
        <f t="shared" si="18"/>
        <v>386</v>
      </c>
      <c r="AF67" s="579">
        <f t="shared" si="15"/>
        <v>148</v>
      </c>
      <c r="AG67" s="579"/>
    </row>
    <row r="68" spans="1:33" ht="26.4" x14ac:dyDescent="0.3">
      <c r="A68" s="595" t="s">
        <v>219</v>
      </c>
      <c r="B68" s="595" t="s">
        <v>158</v>
      </c>
      <c r="C68" s="595"/>
      <c r="D68" s="595"/>
      <c r="E68" s="599"/>
      <c r="F68" s="48" t="s">
        <v>40</v>
      </c>
      <c r="G68" s="282"/>
      <c r="H68" s="371"/>
      <c r="I68" s="580">
        <f t="shared" ref="I68:I76" si="29">L68+J68+Q68+R68</f>
        <v>165</v>
      </c>
      <c r="J68" s="579">
        <v>9</v>
      </c>
      <c r="K68" s="580">
        <v>38</v>
      </c>
      <c r="L68" s="579">
        <f t="shared" ref="L68:L70" si="30">W68+Y68+AA68+AC68</f>
        <v>148</v>
      </c>
      <c r="M68" s="580">
        <v>70</v>
      </c>
      <c r="N68" s="580">
        <v>38</v>
      </c>
      <c r="O68" s="579">
        <v>20</v>
      </c>
      <c r="P68" s="580" t="s">
        <v>104</v>
      </c>
      <c r="Q68" s="579">
        <v>2</v>
      </c>
      <c r="R68" s="579">
        <v>6</v>
      </c>
      <c r="S68" s="579"/>
      <c r="T68" s="579"/>
      <c r="U68" s="579"/>
      <c r="V68" s="579"/>
      <c r="W68" s="282">
        <v>50</v>
      </c>
      <c r="X68" s="579">
        <v>4</v>
      </c>
      <c r="Y68" s="48">
        <v>98</v>
      </c>
      <c r="Z68" s="579">
        <v>4</v>
      </c>
      <c r="AA68" s="48"/>
      <c r="AB68" s="579"/>
      <c r="AC68" s="48"/>
      <c r="AD68" s="579"/>
      <c r="AE68" s="590">
        <f t="shared" si="18"/>
        <v>156</v>
      </c>
      <c r="AF68" s="579">
        <f t="shared" si="15"/>
        <v>148</v>
      </c>
      <c r="AG68" s="282" t="s">
        <v>1069</v>
      </c>
    </row>
    <row r="69" spans="1:33" ht="26.4" hidden="1" x14ac:dyDescent="0.3">
      <c r="A69" s="595" t="s">
        <v>437</v>
      </c>
      <c r="B69" s="595" t="s">
        <v>154</v>
      </c>
      <c r="C69" s="595"/>
      <c r="D69" s="595"/>
      <c r="E69" s="599"/>
      <c r="F69" s="48"/>
      <c r="G69" s="282"/>
      <c r="H69" s="371" t="s">
        <v>40</v>
      </c>
      <c r="I69" s="580">
        <f t="shared" si="29"/>
        <v>151</v>
      </c>
      <c r="J69" s="579">
        <v>9</v>
      </c>
      <c r="K69" s="580">
        <v>70</v>
      </c>
      <c r="L69" s="579">
        <f t="shared" si="30"/>
        <v>134</v>
      </c>
      <c r="M69" s="580">
        <v>48</v>
      </c>
      <c r="N69" s="580">
        <v>70</v>
      </c>
      <c r="O69" s="579"/>
      <c r="P69" s="580" t="s">
        <v>104</v>
      </c>
      <c r="Q69" s="579">
        <v>2</v>
      </c>
      <c r="R69" s="579">
        <v>6</v>
      </c>
      <c r="S69" s="579"/>
      <c r="T69" s="579"/>
      <c r="U69" s="579"/>
      <c r="V69" s="579"/>
      <c r="W69" s="48"/>
      <c r="X69" s="579"/>
      <c r="Y69" s="48"/>
      <c r="Z69" s="579"/>
      <c r="AA69" s="48">
        <v>52</v>
      </c>
      <c r="AB69" s="579">
        <v>4</v>
      </c>
      <c r="AC69" s="48">
        <v>82</v>
      </c>
      <c r="AD69" s="579">
        <v>4</v>
      </c>
      <c r="AE69" s="590">
        <f t="shared" si="18"/>
        <v>142</v>
      </c>
      <c r="AF69" s="579">
        <f t="shared" si="15"/>
        <v>0</v>
      </c>
      <c r="AG69" s="282" t="s">
        <v>1069</v>
      </c>
    </row>
    <row r="70" spans="1:33" ht="26.4" hidden="1" x14ac:dyDescent="0.3">
      <c r="A70" s="595" t="s">
        <v>523</v>
      </c>
      <c r="B70" s="595" t="s">
        <v>524</v>
      </c>
      <c r="C70" s="595"/>
      <c r="D70" s="595"/>
      <c r="E70" s="599"/>
      <c r="F70" s="48"/>
      <c r="G70" s="282"/>
      <c r="H70" s="371" t="s">
        <v>40</v>
      </c>
      <c r="I70" s="580">
        <f t="shared" si="29"/>
        <v>97</v>
      </c>
      <c r="J70" s="579">
        <v>7</v>
      </c>
      <c r="K70" s="580">
        <v>48</v>
      </c>
      <c r="L70" s="579">
        <f t="shared" si="30"/>
        <v>82</v>
      </c>
      <c r="M70" s="580">
        <v>48</v>
      </c>
      <c r="N70" s="580">
        <v>48</v>
      </c>
      <c r="O70" s="579"/>
      <c r="P70" s="580" t="s">
        <v>104</v>
      </c>
      <c r="Q70" s="579">
        <v>2</v>
      </c>
      <c r="R70" s="579">
        <v>6</v>
      </c>
      <c r="S70" s="579"/>
      <c r="T70" s="579"/>
      <c r="U70" s="579"/>
      <c r="V70" s="579"/>
      <c r="W70" s="48"/>
      <c r="X70" s="579"/>
      <c r="Y70" s="48"/>
      <c r="AA70" s="48">
        <v>36</v>
      </c>
      <c r="AB70" s="579">
        <v>4</v>
      </c>
      <c r="AC70" s="48">
        <v>46</v>
      </c>
      <c r="AD70" s="579">
        <v>2</v>
      </c>
      <c r="AE70" s="590">
        <f>SUM(W70:AD70)</f>
        <v>88</v>
      </c>
      <c r="AF70" s="579">
        <f t="shared" si="15"/>
        <v>0</v>
      </c>
      <c r="AG70" s="282" t="s">
        <v>1069</v>
      </c>
    </row>
    <row r="71" spans="1:33" ht="15" customHeight="1" x14ac:dyDescent="0.3">
      <c r="A71" s="595" t="s">
        <v>220</v>
      </c>
      <c r="B71" s="595" t="s">
        <v>43</v>
      </c>
      <c r="C71" s="595"/>
      <c r="D71" s="595"/>
      <c r="E71" s="599"/>
      <c r="F71" s="1514" t="s">
        <v>283</v>
      </c>
      <c r="G71" s="282"/>
      <c r="H71" s="1437" t="s">
        <v>283</v>
      </c>
      <c r="I71" s="580">
        <v>72</v>
      </c>
      <c r="J71" s="579"/>
      <c r="K71" s="580">
        <v>72</v>
      </c>
      <c r="L71" s="579"/>
      <c r="M71" s="580" t="s">
        <v>104</v>
      </c>
      <c r="N71" s="580" t="s">
        <v>104</v>
      </c>
      <c r="O71" s="579"/>
      <c r="P71" s="580">
        <v>72</v>
      </c>
      <c r="Q71" s="579"/>
      <c r="R71" s="579"/>
      <c r="S71" s="579"/>
      <c r="T71" s="579"/>
      <c r="U71" s="579"/>
      <c r="V71" s="579"/>
      <c r="W71" s="48"/>
      <c r="X71" s="579"/>
      <c r="Y71" s="48">
        <v>36</v>
      </c>
      <c r="Z71" s="579"/>
      <c r="AA71" s="48"/>
      <c r="AB71" s="579"/>
      <c r="AC71" s="356">
        <v>36</v>
      </c>
      <c r="AD71" s="579"/>
      <c r="AE71" s="590">
        <f>SUM(W71:AD71)</f>
        <v>72</v>
      </c>
      <c r="AF71" s="579">
        <f t="shared" si="15"/>
        <v>36</v>
      </c>
      <c r="AG71" s="282" t="s">
        <v>1069</v>
      </c>
    </row>
    <row r="72" spans="1:33" x14ac:dyDescent="0.3">
      <c r="A72" s="595" t="s">
        <v>220</v>
      </c>
      <c r="B72" s="595" t="s">
        <v>73</v>
      </c>
      <c r="C72" s="595"/>
      <c r="D72" s="595"/>
      <c r="E72" s="599"/>
      <c r="F72" s="1515"/>
      <c r="G72" s="282"/>
      <c r="H72" s="1438"/>
      <c r="I72" s="580">
        <v>72</v>
      </c>
      <c r="J72" s="579"/>
      <c r="K72" s="580">
        <v>72</v>
      </c>
      <c r="L72" s="579"/>
      <c r="M72" s="580" t="s">
        <v>104</v>
      </c>
      <c r="N72" s="580" t="s">
        <v>104</v>
      </c>
      <c r="O72" s="579"/>
      <c r="P72" s="580">
        <v>72</v>
      </c>
      <c r="Q72" s="579"/>
      <c r="R72" s="579"/>
      <c r="S72" s="579"/>
      <c r="T72" s="579"/>
      <c r="U72" s="579"/>
      <c r="V72" s="579"/>
      <c r="W72" s="48"/>
      <c r="X72" s="579"/>
      <c r="Y72" s="48">
        <v>36</v>
      </c>
      <c r="Z72" s="579"/>
      <c r="AA72" s="48"/>
      <c r="AB72" s="579"/>
      <c r="AC72" s="356">
        <v>36</v>
      </c>
      <c r="AD72" s="579"/>
      <c r="AE72" s="590">
        <f>SUM(W72:AD72)</f>
        <v>72</v>
      </c>
      <c r="AF72" s="579">
        <f t="shared" si="15"/>
        <v>36</v>
      </c>
      <c r="AG72" s="282" t="s">
        <v>1069</v>
      </c>
    </row>
    <row r="73" spans="1:33" hidden="1" x14ac:dyDescent="0.3">
      <c r="A73" s="595" t="s">
        <v>439</v>
      </c>
      <c r="B73" s="595" t="s">
        <v>216</v>
      </c>
      <c r="C73" s="595"/>
      <c r="D73" s="595"/>
      <c r="E73" s="599"/>
      <c r="F73" s="48"/>
      <c r="G73" s="282"/>
      <c r="H73" s="371" t="s">
        <v>40</v>
      </c>
      <c r="I73" s="580">
        <f t="shared" si="29"/>
        <v>9</v>
      </c>
      <c r="J73" s="579">
        <v>1</v>
      </c>
      <c r="K73" s="580" t="s">
        <v>104</v>
      </c>
      <c r="L73" s="579"/>
      <c r="M73" s="580" t="s">
        <v>104</v>
      </c>
      <c r="N73" s="580" t="s">
        <v>104</v>
      </c>
      <c r="O73" s="579"/>
      <c r="P73" s="580" t="s">
        <v>104</v>
      </c>
      <c r="Q73" s="579">
        <v>2</v>
      </c>
      <c r="R73" s="579">
        <v>6</v>
      </c>
      <c r="S73" s="579"/>
      <c r="T73" s="579"/>
      <c r="U73" s="579"/>
      <c r="V73" s="579"/>
      <c r="W73" s="48"/>
      <c r="X73" s="579"/>
      <c r="Y73" s="48"/>
      <c r="Z73" s="579"/>
      <c r="AA73" s="48"/>
      <c r="AB73" s="579"/>
      <c r="AC73" s="48"/>
      <c r="AD73" s="579"/>
      <c r="AE73" s="590">
        <f t="shared" si="18"/>
        <v>0</v>
      </c>
      <c r="AF73" s="579">
        <f t="shared" si="15"/>
        <v>0</v>
      </c>
      <c r="AG73" s="579"/>
    </row>
    <row r="74" spans="1:33" ht="39.6" x14ac:dyDescent="0.3">
      <c r="A74" s="585" t="s">
        <v>33</v>
      </c>
      <c r="B74" s="585" t="s">
        <v>562</v>
      </c>
      <c r="C74" s="598"/>
      <c r="D74" s="598"/>
      <c r="E74" s="1513" t="s">
        <v>563</v>
      </c>
      <c r="F74" s="1427"/>
      <c r="G74" s="1427"/>
      <c r="H74" s="1428"/>
      <c r="I74" s="536">
        <f>SUM(I75:I78)</f>
        <v>233</v>
      </c>
      <c r="J74" s="536">
        <f t="shared" ref="J74:R74" si="31">SUM(J75:J78)</f>
        <v>9</v>
      </c>
      <c r="K74" s="536">
        <f t="shared" si="31"/>
        <v>172</v>
      </c>
      <c r="L74" s="536">
        <f t="shared" si="31"/>
        <v>144</v>
      </c>
      <c r="M74" s="536">
        <f t="shared" si="31"/>
        <v>44</v>
      </c>
      <c r="N74" s="536">
        <f t="shared" si="31"/>
        <v>100</v>
      </c>
      <c r="O74" s="536">
        <f t="shared" si="31"/>
        <v>0</v>
      </c>
      <c r="P74" s="536">
        <f t="shared" si="31"/>
        <v>72</v>
      </c>
      <c r="Q74" s="536">
        <f t="shared" si="31"/>
        <v>2</v>
      </c>
      <c r="R74" s="536">
        <f t="shared" si="31"/>
        <v>6</v>
      </c>
      <c r="S74" s="536"/>
      <c r="T74" s="536"/>
      <c r="U74" s="536"/>
      <c r="V74" s="536"/>
      <c r="W74" s="56">
        <f>SUM(W75:W76)</f>
        <v>72</v>
      </c>
      <c r="X74" s="56">
        <f t="shared" ref="X74:AD74" si="32">SUM(X75:X76)</f>
        <v>4</v>
      </c>
      <c r="Y74" s="56">
        <f t="shared" si="32"/>
        <v>72</v>
      </c>
      <c r="Z74" s="56">
        <f t="shared" si="32"/>
        <v>4</v>
      </c>
      <c r="AA74" s="56">
        <f t="shared" si="32"/>
        <v>0</v>
      </c>
      <c r="AB74" s="56">
        <f t="shared" si="32"/>
        <v>0</v>
      </c>
      <c r="AC74" s="56">
        <f t="shared" si="32"/>
        <v>0</v>
      </c>
      <c r="AD74" s="56">
        <f t="shared" si="32"/>
        <v>0</v>
      </c>
      <c r="AE74" s="590">
        <f t="shared" si="18"/>
        <v>152</v>
      </c>
      <c r="AF74" s="579">
        <f t="shared" si="15"/>
        <v>144</v>
      </c>
      <c r="AG74" s="579"/>
    </row>
    <row r="75" spans="1:33" ht="25.5" customHeight="1" x14ac:dyDescent="0.3">
      <c r="A75" s="595" t="s">
        <v>221</v>
      </c>
      <c r="B75" s="595" t="s">
        <v>222</v>
      </c>
      <c r="C75" s="595"/>
      <c r="D75" s="595"/>
      <c r="E75" s="599"/>
      <c r="F75" s="1514" t="s">
        <v>283</v>
      </c>
      <c r="G75" s="282"/>
      <c r="H75" s="371"/>
      <c r="I75" s="580">
        <f t="shared" si="29"/>
        <v>76</v>
      </c>
      <c r="J75" s="579">
        <v>4</v>
      </c>
      <c r="K75" s="595">
        <v>50</v>
      </c>
      <c r="L75" s="579">
        <f t="shared" ref="L75:L76" si="33">W75+Y75+AA75+AC75</f>
        <v>72</v>
      </c>
      <c r="M75" s="595">
        <v>22</v>
      </c>
      <c r="N75" s="595">
        <v>50</v>
      </c>
      <c r="O75" s="579"/>
      <c r="P75" s="595"/>
      <c r="Q75" s="579"/>
      <c r="R75" s="579"/>
      <c r="S75" s="579"/>
      <c r="T75" s="579"/>
      <c r="U75" s="579"/>
      <c r="V75" s="579"/>
      <c r="W75" s="282">
        <v>36</v>
      </c>
      <c r="X75" s="579">
        <v>2</v>
      </c>
      <c r="Y75" s="48">
        <v>36</v>
      </c>
      <c r="Z75" s="579">
        <v>2</v>
      </c>
      <c r="AA75" s="48"/>
      <c r="AB75" s="579"/>
      <c r="AC75" s="48"/>
      <c r="AD75" s="579"/>
      <c r="AE75" s="590">
        <f t="shared" si="18"/>
        <v>76</v>
      </c>
      <c r="AF75" s="579">
        <f t="shared" si="15"/>
        <v>72</v>
      </c>
      <c r="AG75" s="282" t="s">
        <v>1088</v>
      </c>
    </row>
    <row r="76" spans="1:33" ht="26.4" x14ac:dyDescent="0.3">
      <c r="A76" s="595" t="s">
        <v>223</v>
      </c>
      <c r="B76" s="595" t="s">
        <v>224</v>
      </c>
      <c r="C76" s="595"/>
      <c r="D76" s="595"/>
      <c r="E76" s="599"/>
      <c r="F76" s="1515"/>
      <c r="G76" s="282"/>
      <c r="H76" s="371"/>
      <c r="I76" s="580">
        <f t="shared" si="29"/>
        <v>76</v>
      </c>
      <c r="J76" s="579">
        <v>4</v>
      </c>
      <c r="K76" s="595">
        <v>50</v>
      </c>
      <c r="L76" s="579">
        <f t="shared" si="33"/>
        <v>72</v>
      </c>
      <c r="M76" s="595">
        <v>22</v>
      </c>
      <c r="N76" s="595">
        <v>50</v>
      </c>
      <c r="O76" s="579"/>
      <c r="P76" s="595"/>
      <c r="Q76" s="579"/>
      <c r="R76" s="579"/>
      <c r="S76" s="579"/>
      <c r="T76" s="579"/>
      <c r="U76" s="579"/>
      <c r="V76" s="579"/>
      <c r="W76" s="282">
        <v>36</v>
      </c>
      <c r="X76" s="579">
        <v>2</v>
      </c>
      <c r="Y76" s="48">
        <v>36</v>
      </c>
      <c r="Z76" s="579">
        <v>2</v>
      </c>
      <c r="AA76" s="48"/>
      <c r="AB76" s="579"/>
      <c r="AC76" s="48"/>
      <c r="AD76" s="579"/>
      <c r="AE76" s="590">
        <f t="shared" si="18"/>
        <v>76</v>
      </c>
      <c r="AF76" s="579">
        <f t="shared" si="15"/>
        <v>72</v>
      </c>
      <c r="AG76" s="282" t="s">
        <v>1099</v>
      </c>
    </row>
    <row r="77" spans="1:33" x14ac:dyDescent="0.3">
      <c r="A77" s="595" t="s">
        <v>225</v>
      </c>
      <c r="B77" s="595" t="s">
        <v>43</v>
      </c>
      <c r="C77" s="595"/>
      <c r="D77" s="595"/>
      <c r="E77" s="599"/>
      <c r="F77" s="48" t="s">
        <v>29</v>
      </c>
      <c r="G77" s="282"/>
      <c r="H77" s="371"/>
      <c r="I77" s="595">
        <v>72</v>
      </c>
      <c r="J77" s="579"/>
      <c r="K77" s="595">
        <v>72</v>
      </c>
      <c r="L77" s="579"/>
      <c r="M77" s="595"/>
      <c r="N77" s="595"/>
      <c r="O77" s="579"/>
      <c r="P77" s="595">
        <v>72</v>
      </c>
      <c r="Q77" s="579"/>
      <c r="R77" s="579"/>
      <c r="S77" s="579"/>
      <c r="T77" s="579"/>
      <c r="U77" s="579"/>
      <c r="V77" s="579"/>
      <c r="W77" s="48"/>
      <c r="X77" s="579"/>
      <c r="Y77" s="48">
        <v>72</v>
      </c>
      <c r="Z77" s="579"/>
      <c r="AA77" s="361"/>
      <c r="AB77" s="579"/>
      <c r="AC77" s="48"/>
      <c r="AD77" s="579"/>
      <c r="AE77" s="590">
        <f t="shared" si="18"/>
        <v>72</v>
      </c>
      <c r="AF77" s="579">
        <f t="shared" si="15"/>
        <v>72</v>
      </c>
      <c r="AG77" s="282" t="s">
        <v>1099</v>
      </c>
    </row>
    <row r="78" spans="1:33" x14ac:dyDescent="0.3">
      <c r="A78" s="595" t="s">
        <v>226</v>
      </c>
      <c r="B78" s="595" t="s">
        <v>216</v>
      </c>
      <c r="C78" s="595"/>
      <c r="D78" s="595"/>
      <c r="E78" s="599"/>
      <c r="F78" s="48" t="s">
        <v>40</v>
      </c>
      <c r="G78" s="282"/>
      <c r="H78" s="371"/>
      <c r="I78" s="595">
        <v>9</v>
      </c>
      <c r="J78" s="579">
        <v>1</v>
      </c>
      <c r="K78" s="595"/>
      <c r="L78" s="579"/>
      <c r="M78" s="595"/>
      <c r="N78" s="595"/>
      <c r="O78" s="579"/>
      <c r="P78" s="595"/>
      <c r="Q78" s="579">
        <v>2</v>
      </c>
      <c r="R78" s="579">
        <v>6</v>
      </c>
      <c r="S78" s="579"/>
      <c r="T78" s="579"/>
      <c r="U78" s="579"/>
      <c r="V78" s="579"/>
      <c r="W78" s="48"/>
      <c r="X78" s="579"/>
      <c r="Y78" s="48"/>
      <c r="Z78" s="579"/>
      <c r="AA78" s="361"/>
      <c r="AB78" s="579"/>
      <c r="AC78" s="48"/>
      <c r="AD78" s="579"/>
      <c r="AF78" s="579">
        <f t="shared" si="15"/>
        <v>0</v>
      </c>
      <c r="AG78" s="1255" t="s">
        <v>1152</v>
      </c>
    </row>
    <row r="79" spans="1:33" ht="26.4" hidden="1" x14ac:dyDescent="0.3">
      <c r="A79" s="595"/>
      <c r="B79" s="595" t="s">
        <v>525</v>
      </c>
      <c r="C79" s="595"/>
      <c r="D79" s="595"/>
      <c r="E79" s="599"/>
      <c r="F79" s="48"/>
      <c r="G79" s="282"/>
      <c r="H79" s="371"/>
      <c r="I79" s="595">
        <v>144</v>
      </c>
      <c r="J79" s="579"/>
      <c r="K79" s="595">
        <v>144</v>
      </c>
      <c r="L79" s="579"/>
      <c r="M79" s="595"/>
      <c r="N79" s="595"/>
      <c r="O79" s="579"/>
      <c r="P79" s="595">
        <v>144</v>
      </c>
      <c r="Q79" s="579"/>
      <c r="R79" s="579"/>
      <c r="S79" s="579"/>
      <c r="T79" s="579"/>
      <c r="U79" s="579"/>
      <c r="V79" s="579"/>
      <c r="W79" s="48"/>
      <c r="X79" s="579"/>
      <c r="Y79" s="48"/>
      <c r="Z79" s="579"/>
      <c r="AA79" s="361"/>
      <c r="AB79" s="579"/>
      <c r="AC79" s="48">
        <v>144</v>
      </c>
      <c r="AD79" s="579"/>
    </row>
    <row r="80" spans="1:33" ht="27.6" hidden="1" x14ac:dyDescent="0.3">
      <c r="A80" s="585" t="s">
        <v>526</v>
      </c>
      <c r="B80" s="377" t="s">
        <v>527</v>
      </c>
      <c r="C80" s="377"/>
      <c r="D80" s="377"/>
      <c r="E80" s="599"/>
      <c r="F80" s="48"/>
      <c r="G80" s="282"/>
      <c r="H80" s="371"/>
      <c r="I80" s="585">
        <v>216</v>
      </c>
      <c r="J80" s="579"/>
      <c r="K80" s="585">
        <v>216</v>
      </c>
      <c r="L80" s="579"/>
      <c r="M80" s="585"/>
      <c r="N80" s="585"/>
      <c r="O80" s="579"/>
      <c r="P80" s="585">
        <v>216</v>
      </c>
      <c r="Q80" s="579"/>
      <c r="R80" s="579"/>
      <c r="S80" s="579"/>
      <c r="T80" s="579"/>
      <c r="U80" s="579"/>
      <c r="V80" s="579"/>
      <c r="W80" s="48"/>
      <c r="X80" s="579"/>
      <c r="Y80" s="48"/>
      <c r="Z80" s="579"/>
      <c r="AA80" s="48"/>
      <c r="AB80" s="579"/>
      <c r="AC80" s="48">
        <v>216</v>
      </c>
      <c r="AD80" s="579"/>
    </row>
    <row r="81" spans="1:30" x14ac:dyDescent="0.3">
      <c r="A81" s="585"/>
      <c r="B81" s="585" t="s">
        <v>670</v>
      </c>
      <c r="C81" s="585"/>
      <c r="D81" s="585"/>
      <c r="E81" s="599"/>
      <c r="F81" s="48"/>
      <c r="G81" s="282"/>
      <c r="H81" s="371"/>
      <c r="I81" s="561">
        <f>I34+I8</f>
        <v>4428</v>
      </c>
      <c r="J81" s="561">
        <f t="shared" ref="J81:AD81" si="34">J34+J8</f>
        <v>251</v>
      </c>
      <c r="K81" s="561">
        <f t="shared" si="34"/>
        <v>1702</v>
      </c>
      <c r="L81" s="561">
        <f t="shared" si="34"/>
        <v>3521</v>
      </c>
      <c r="M81" s="561">
        <f t="shared" si="34"/>
        <v>1748</v>
      </c>
      <c r="N81" s="561">
        <f t="shared" si="34"/>
        <v>1757</v>
      </c>
      <c r="O81" s="561">
        <f t="shared" si="34"/>
        <v>20</v>
      </c>
      <c r="P81" s="561">
        <f t="shared" si="34"/>
        <v>432</v>
      </c>
      <c r="Q81" s="561">
        <f t="shared" si="34"/>
        <v>34</v>
      </c>
      <c r="R81" s="561">
        <f t="shared" si="34"/>
        <v>90</v>
      </c>
      <c r="S81" s="561">
        <f t="shared" si="34"/>
        <v>560</v>
      </c>
      <c r="T81" s="561">
        <f t="shared" si="34"/>
        <v>16</v>
      </c>
      <c r="U81" s="561">
        <f t="shared" si="34"/>
        <v>805</v>
      </c>
      <c r="V81" s="561">
        <f t="shared" si="34"/>
        <v>23</v>
      </c>
      <c r="W81" s="561">
        <f t="shared" si="34"/>
        <v>561</v>
      </c>
      <c r="X81" s="561">
        <f t="shared" si="34"/>
        <v>33</v>
      </c>
      <c r="Y81" s="561">
        <f t="shared" si="34"/>
        <v>629</v>
      </c>
      <c r="Z81" s="561">
        <f t="shared" si="34"/>
        <v>37</v>
      </c>
      <c r="AA81" s="561">
        <f t="shared" si="34"/>
        <v>476</v>
      </c>
      <c r="AB81" s="561">
        <f t="shared" si="34"/>
        <v>28</v>
      </c>
      <c r="AC81" s="561">
        <f t="shared" si="34"/>
        <v>374</v>
      </c>
      <c r="AD81" s="561">
        <f t="shared" si="34"/>
        <v>22</v>
      </c>
    </row>
    <row r="82" spans="1:30" x14ac:dyDescent="0.3">
      <c r="A82" s="585"/>
      <c r="B82" s="585" t="s">
        <v>180</v>
      </c>
      <c r="C82" s="585"/>
      <c r="D82" s="585"/>
      <c r="E82" s="599"/>
      <c r="F82" s="48"/>
      <c r="G82" s="282"/>
      <c r="H82" s="371"/>
      <c r="I82" s="585"/>
      <c r="J82" s="579"/>
      <c r="K82" s="585"/>
      <c r="L82" s="579"/>
      <c r="M82" s="585"/>
      <c r="N82" s="585"/>
      <c r="O82" s="579"/>
      <c r="P82" s="585"/>
      <c r="Q82" s="579"/>
      <c r="R82" s="579"/>
      <c r="S82" s="579"/>
      <c r="T82" s="579"/>
      <c r="U82" s="579"/>
      <c r="V82" s="579"/>
      <c r="W82" s="48"/>
      <c r="X82" s="579"/>
      <c r="Y82" s="48"/>
      <c r="Z82" s="579"/>
      <c r="AA82" s="48"/>
      <c r="AB82" s="579"/>
      <c r="AC82" s="48"/>
      <c r="AD82" s="579"/>
    </row>
    <row r="83" spans="1:30" x14ac:dyDescent="0.3">
      <c r="A83" s="585"/>
      <c r="B83" s="585" t="s">
        <v>658</v>
      </c>
      <c r="C83" s="585"/>
      <c r="D83" s="585"/>
      <c r="E83" s="599"/>
      <c r="F83" s="48"/>
      <c r="G83" s="282"/>
      <c r="H83" s="371"/>
      <c r="I83" s="585"/>
      <c r="J83" s="579"/>
      <c r="K83" s="585"/>
      <c r="L83" s="579"/>
      <c r="M83" s="585"/>
      <c r="N83" s="585"/>
      <c r="O83" s="579"/>
      <c r="P83" s="585"/>
      <c r="Q83" s="579"/>
      <c r="R83" s="579"/>
      <c r="S83" s="579"/>
      <c r="T83" s="579"/>
      <c r="U83" s="579"/>
      <c r="V83" s="579"/>
      <c r="W83" s="48"/>
      <c r="X83" s="579"/>
      <c r="Y83" s="48"/>
      <c r="Z83" s="579"/>
      <c r="AA83" s="48"/>
      <c r="AB83" s="579"/>
      <c r="AC83" s="48"/>
      <c r="AD83" s="579"/>
    </row>
    <row r="84" spans="1:30" ht="15.6" x14ac:dyDescent="0.3">
      <c r="A84" s="1406" t="s">
        <v>659</v>
      </c>
      <c r="B84" s="1406"/>
      <c r="C84" s="1406"/>
      <c r="D84" s="1406"/>
      <c r="E84" s="1406"/>
      <c r="F84" s="1406"/>
      <c r="G84" s="1406"/>
      <c r="H84" s="1406"/>
      <c r="I84" s="1386" t="s">
        <v>660</v>
      </c>
      <c r="J84" s="1386"/>
      <c r="K84" s="1386"/>
      <c r="L84" s="1386"/>
      <c r="M84" s="1386"/>
      <c r="N84" s="1386"/>
      <c r="O84" s="1386"/>
      <c r="P84" s="1386"/>
      <c r="Q84" s="1386"/>
      <c r="R84" s="1386"/>
      <c r="S84" s="583"/>
      <c r="T84" s="583"/>
      <c r="U84" s="583"/>
      <c r="V84" s="583"/>
      <c r="W84" s="579">
        <v>16</v>
      </c>
      <c r="X84" s="579"/>
      <c r="Y84" s="579">
        <v>15</v>
      </c>
      <c r="Z84" s="579"/>
      <c r="AA84" s="579">
        <v>13</v>
      </c>
      <c r="AB84" s="579"/>
      <c r="AC84" s="579">
        <v>10</v>
      </c>
      <c r="AD84" s="579"/>
    </row>
    <row r="85" spans="1:30" ht="15.6" x14ac:dyDescent="0.3">
      <c r="A85" s="1406"/>
      <c r="B85" s="1406"/>
      <c r="C85" s="1406"/>
      <c r="D85" s="1406"/>
      <c r="E85" s="1406"/>
      <c r="F85" s="1406"/>
      <c r="G85" s="1406"/>
      <c r="H85" s="1406"/>
      <c r="I85" s="1339" t="s">
        <v>661</v>
      </c>
      <c r="J85" s="1339"/>
      <c r="K85" s="1339"/>
      <c r="L85" s="1339"/>
      <c r="M85" s="1339"/>
      <c r="N85" s="1339"/>
      <c r="O85" s="1339"/>
      <c r="P85" s="1339"/>
      <c r="Q85" s="1339"/>
      <c r="R85" s="1339"/>
      <c r="S85" s="578"/>
      <c r="T85" s="578"/>
      <c r="U85" s="578"/>
      <c r="V85" s="578"/>
      <c r="W85" s="579">
        <v>0</v>
      </c>
      <c r="X85" s="579"/>
      <c r="Y85" s="579">
        <v>108</v>
      </c>
      <c r="Z85" s="579"/>
      <c r="AA85" s="579">
        <v>72</v>
      </c>
      <c r="AB85" s="579"/>
      <c r="AC85" s="579">
        <v>36</v>
      </c>
      <c r="AD85" s="579"/>
    </row>
    <row r="86" spans="1:30" ht="15.6" x14ac:dyDescent="0.3">
      <c r="A86" s="1406"/>
      <c r="B86" s="1406"/>
      <c r="C86" s="1406"/>
      <c r="D86" s="1406"/>
      <c r="E86" s="1406"/>
      <c r="F86" s="1406"/>
      <c r="G86" s="1406"/>
      <c r="H86" s="1406"/>
      <c r="I86" s="1339" t="s">
        <v>662</v>
      </c>
      <c r="J86" s="1339"/>
      <c r="K86" s="1339"/>
      <c r="L86" s="1339"/>
      <c r="M86" s="1339"/>
      <c r="N86" s="1339"/>
      <c r="O86" s="1339"/>
      <c r="P86" s="1339"/>
      <c r="Q86" s="1339"/>
      <c r="R86" s="1339"/>
      <c r="S86" s="578"/>
      <c r="T86" s="578"/>
      <c r="U86" s="578"/>
      <c r="V86" s="578"/>
      <c r="W86" s="579">
        <v>0</v>
      </c>
      <c r="X86" s="579"/>
      <c r="Y86" s="579">
        <v>36</v>
      </c>
      <c r="Z86" s="579"/>
      <c r="AA86" s="579">
        <v>0</v>
      </c>
      <c r="AB86" s="579"/>
      <c r="AC86" s="586" t="s">
        <v>671</v>
      </c>
      <c r="AD86" s="579"/>
    </row>
    <row r="87" spans="1:30" ht="15.6" x14ac:dyDescent="0.3">
      <c r="A87" s="1406"/>
      <c r="B87" s="1406"/>
      <c r="C87" s="1406"/>
      <c r="D87" s="1406"/>
      <c r="E87" s="1406"/>
      <c r="F87" s="1406"/>
      <c r="G87" s="1406"/>
      <c r="H87" s="1406"/>
      <c r="I87" s="1339" t="s">
        <v>664</v>
      </c>
      <c r="J87" s="1339"/>
      <c r="K87" s="1339"/>
      <c r="L87" s="1339"/>
      <c r="M87" s="1339"/>
      <c r="N87" s="1339"/>
      <c r="O87" s="1339"/>
      <c r="P87" s="1339"/>
      <c r="Q87" s="1339"/>
      <c r="R87" s="1339"/>
      <c r="S87" s="578"/>
      <c r="T87" s="578"/>
      <c r="U87" s="578"/>
      <c r="V87" s="578"/>
      <c r="W87" s="579">
        <v>1</v>
      </c>
      <c r="X87" s="579"/>
      <c r="Y87" s="579">
        <v>6</v>
      </c>
      <c r="Z87" s="579"/>
      <c r="AA87" s="579">
        <v>2</v>
      </c>
      <c r="AB87" s="579"/>
      <c r="AC87" s="579">
        <v>4</v>
      </c>
      <c r="AD87" s="579"/>
    </row>
    <row r="88" spans="1:30" ht="15.6" x14ac:dyDescent="0.3">
      <c r="A88" s="1406"/>
      <c r="B88" s="1406"/>
      <c r="C88" s="1406"/>
      <c r="D88" s="1406"/>
      <c r="E88" s="1406"/>
      <c r="F88" s="1406"/>
      <c r="G88" s="1406"/>
      <c r="H88" s="1406"/>
      <c r="I88" s="1339" t="s">
        <v>665</v>
      </c>
      <c r="J88" s="1339"/>
      <c r="K88" s="1339"/>
      <c r="L88" s="1339"/>
      <c r="M88" s="1339"/>
      <c r="N88" s="1339"/>
      <c r="O88" s="1339"/>
      <c r="P88" s="1339"/>
      <c r="Q88" s="1339"/>
      <c r="R88" s="1339"/>
      <c r="S88" s="578"/>
      <c r="T88" s="578"/>
      <c r="U88" s="578"/>
      <c r="V88" s="578"/>
      <c r="W88" s="579">
        <v>1</v>
      </c>
      <c r="X88" s="579"/>
      <c r="Y88" s="579">
        <v>9</v>
      </c>
      <c r="Z88" s="579"/>
      <c r="AA88" s="579">
        <v>3</v>
      </c>
      <c r="AB88" s="579"/>
      <c r="AC88" s="579">
        <v>7</v>
      </c>
      <c r="AD88" s="579"/>
    </row>
  </sheetData>
  <mergeCells count="69">
    <mergeCell ref="F75:F76"/>
    <mergeCell ref="A84:H88"/>
    <mergeCell ref="I84:R84"/>
    <mergeCell ref="I85:R85"/>
    <mergeCell ref="I86:R86"/>
    <mergeCell ref="I87:R87"/>
    <mergeCell ref="I88:R88"/>
    <mergeCell ref="E59:H59"/>
    <mergeCell ref="E67:H67"/>
    <mergeCell ref="F71:F72"/>
    <mergeCell ref="H71:H72"/>
    <mergeCell ref="E74:H74"/>
    <mergeCell ref="AA6:AB6"/>
    <mergeCell ref="AC6:AD6"/>
    <mergeCell ref="A10:B10"/>
    <mergeCell ref="A13:B13"/>
    <mergeCell ref="A15:B15"/>
    <mergeCell ref="C6:H6"/>
    <mergeCell ref="S6:T6"/>
    <mergeCell ref="U6:V6"/>
    <mergeCell ref="W6:X6"/>
    <mergeCell ref="Y6:Z6"/>
    <mergeCell ref="U5:V5"/>
    <mergeCell ref="W5:X5"/>
    <mergeCell ref="Y5:Z5"/>
    <mergeCell ref="AA5:AB5"/>
    <mergeCell ref="AC5:AD5"/>
    <mergeCell ref="W3:X3"/>
    <mergeCell ref="Y3:Z3"/>
    <mergeCell ref="AA3:AB3"/>
    <mergeCell ref="AC3:AD3"/>
    <mergeCell ref="L4:L7"/>
    <mergeCell ref="M4:O4"/>
    <mergeCell ref="S4:T4"/>
    <mergeCell ref="U4:V4"/>
    <mergeCell ref="W4:X4"/>
    <mergeCell ref="Y4:Z4"/>
    <mergeCell ref="AA4:AB4"/>
    <mergeCell ref="AC4:AD4"/>
    <mergeCell ref="M5:M7"/>
    <mergeCell ref="N5:N7"/>
    <mergeCell ref="O5:O7"/>
    <mergeCell ref="S5:T5"/>
    <mergeCell ref="S1:AD1"/>
    <mergeCell ref="AF1:AF7"/>
    <mergeCell ref="AG1:AG7"/>
    <mergeCell ref="I2:I7"/>
    <mergeCell ref="J2:J7"/>
    <mergeCell ref="K2:K7"/>
    <mergeCell ref="L2:Q2"/>
    <mergeCell ref="R2:R7"/>
    <mergeCell ref="S2:V2"/>
    <mergeCell ref="W2:Z2"/>
    <mergeCell ref="AA2:AD2"/>
    <mergeCell ref="L3:O3"/>
    <mergeCell ref="P3:P7"/>
    <mergeCell ref="Q3:Q7"/>
    <mergeCell ref="S3:T3"/>
    <mergeCell ref="U3:V3"/>
    <mergeCell ref="A34:B34"/>
    <mergeCell ref="A1:A7"/>
    <mergeCell ref="B1:B7"/>
    <mergeCell ref="C1:H5"/>
    <mergeCell ref="I1:R1"/>
    <mergeCell ref="A18:B18"/>
    <mergeCell ref="A22:B22"/>
    <mergeCell ref="A26:B26"/>
    <mergeCell ref="A29:B29"/>
    <mergeCell ref="A33:B33"/>
  </mergeCells>
  <conditionalFormatting sqref="P3:Q3 AA7:AD7 L5:O7 L4:M4 L2:L3 Y5:Y6 AC5:AC6 AC3 AA6 W5:W6 I1 A1:C1 A2:B7 C6 U3 Y3 E7:H7 J2:J7 AA3 W2:W3 S1:S3">
    <cfRule type="cellIs" dxfId="2270" priority="12" operator="equal">
      <formula>0</formula>
    </cfRule>
  </conditionalFormatting>
  <conditionalFormatting sqref="W7:Z7">
    <cfRule type="cellIs" dxfId="2269" priority="11" operator="equal">
      <formula>0</formula>
    </cfRule>
  </conditionalFormatting>
  <conditionalFormatting sqref="Y4 AC4 AA4 W4">
    <cfRule type="cellIs" dxfId="2268" priority="10" operator="equal">
      <formula>0</formula>
    </cfRule>
  </conditionalFormatting>
  <conditionalFormatting sqref="AA5">
    <cfRule type="cellIs" dxfId="2267" priority="9" operator="equal">
      <formula>0</formula>
    </cfRule>
  </conditionalFormatting>
  <conditionalFormatting sqref="S6">
    <cfRule type="cellIs" dxfId="2266" priority="8" operator="equal">
      <formula>0</formula>
    </cfRule>
  </conditionalFormatting>
  <conditionalFormatting sqref="U6">
    <cfRule type="cellIs" dxfId="2265" priority="7" operator="equal">
      <formula>0</formula>
    </cfRule>
  </conditionalFormatting>
  <conditionalFormatting sqref="S7:V7">
    <cfRule type="cellIs" dxfId="2264" priority="6" operator="equal">
      <formula>0</formula>
    </cfRule>
  </conditionalFormatting>
  <conditionalFormatting sqref="C7:D7">
    <cfRule type="cellIs" dxfId="2263" priority="5" operator="equal">
      <formula>0</formula>
    </cfRule>
  </conditionalFormatting>
  <conditionalFormatting sqref="S4 U4">
    <cfRule type="cellIs" dxfId="2262" priority="4" operator="equal">
      <formula>0</formula>
    </cfRule>
  </conditionalFormatting>
  <conditionalFormatting sqref="S5">
    <cfRule type="cellIs" dxfId="2261" priority="3" operator="equal">
      <formula>0</formula>
    </cfRule>
  </conditionalFormatting>
  <conditionalFormatting sqref="U5">
    <cfRule type="cellIs" dxfId="2260" priority="2" operator="equal">
      <formula>0</formula>
    </cfRule>
  </conditionalFormatting>
  <conditionalFormatting sqref="AA2">
    <cfRule type="cellIs" dxfId="2259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B66"/>
  <sheetViews>
    <sheetView topLeftCell="A12" workbookViewId="0">
      <selection activeCell="U44" sqref="U44"/>
    </sheetView>
  </sheetViews>
  <sheetFormatPr defaultColWidth="9.109375" defaultRowHeight="13.8" x14ac:dyDescent="0.3"/>
  <cols>
    <col min="1" max="1" width="6.6640625" style="590" customWidth="1"/>
    <col min="2" max="2" width="24.109375" style="590" customWidth="1"/>
    <col min="3" max="3" width="3.44140625" style="588" customWidth="1"/>
    <col min="4" max="4" width="3.6640625" style="588" customWidth="1"/>
    <col min="5" max="5" width="3.44140625" style="588" customWidth="1"/>
    <col min="6" max="6" width="3.6640625" style="588" customWidth="1"/>
    <col min="7" max="7" width="5.88671875" style="590" customWidth="1"/>
    <col min="8" max="8" width="5" style="590" customWidth="1"/>
    <col min="9" max="10" width="5.33203125" style="590" customWidth="1"/>
    <col min="11" max="11" width="6" style="590" customWidth="1"/>
    <col min="12" max="12" width="5.33203125" style="590" customWidth="1"/>
    <col min="13" max="13" width="3.88671875" style="590" customWidth="1"/>
    <col min="14" max="14" width="3.6640625" style="590" customWidth="1"/>
    <col min="15" max="15" width="4" style="590" customWidth="1"/>
    <col min="16" max="16" width="3.44140625" style="590" customWidth="1"/>
    <col min="17" max="17" width="5" style="590" hidden="1" customWidth="1"/>
    <col min="18" max="18" width="4.88671875" style="590" hidden="1" customWidth="1"/>
    <col min="19" max="19" width="5.88671875" style="590" hidden="1" customWidth="1"/>
    <col min="20" max="20" width="4.109375" style="590" hidden="1" customWidth="1"/>
    <col min="21" max="21" width="5.109375" style="590" customWidth="1"/>
    <col min="22" max="23" width="4.6640625" style="590" customWidth="1"/>
    <col min="24" max="24" width="5" style="590" customWidth="1"/>
    <col min="25" max="25" width="0" style="590" hidden="1" customWidth="1"/>
    <col min="26" max="26" width="9.109375" style="590"/>
    <col min="27" max="27" width="23.6640625" style="590" customWidth="1"/>
    <col min="28" max="16384" width="9.109375" style="590"/>
  </cols>
  <sheetData>
    <row r="1" spans="1:27" ht="45" customHeight="1" x14ac:dyDescent="0.3">
      <c r="A1" s="1457" t="s">
        <v>45</v>
      </c>
      <c r="B1" s="1457" t="s">
        <v>173</v>
      </c>
      <c r="C1" s="1458" t="s">
        <v>174</v>
      </c>
      <c r="D1" s="1506"/>
      <c r="E1" s="1506"/>
      <c r="F1" s="1506"/>
      <c r="G1" s="1464" t="s">
        <v>175</v>
      </c>
      <c r="H1" s="1449"/>
      <c r="I1" s="1449"/>
      <c r="J1" s="1449"/>
      <c r="K1" s="1449"/>
      <c r="L1" s="1449"/>
      <c r="M1" s="1449"/>
      <c r="N1" s="1449"/>
      <c r="O1" s="1449"/>
      <c r="P1" s="1449"/>
      <c r="Q1" s="1366" t="s">
        <v>176</v>
      </c>
      <c r="R1" s="1366"/>
      <c r="S1" s="1366"/>
      <c r="T1" s="1366"/>
      <c r="U1" s="1366"/>
      <c r="V1" s="1366"/>
      <c r="W1" s="1366"/>
      <c r="X1" s="1366"/>
      <c r="Z1" s="1531" t="s">
        <v>756</v>
      </c>
      <c r="AA1" s="1495" t="s">
        <v>55</v>
      </c>
    </row>
    <row r="2" spans="1:27" x14ac:dyDescent="0.3">
      <c r="A2" s="1443"/>
      <c r="B2" s="1443"/>
      <c r="C2" s="1507"/>
      <c r="D2" s="1508"/>
      <c r="E2" s="1508"/>
      <c r="F2" s="1508"/>
      <c r="G2" s="1442" t="s">
        <v>98</v>
      </c>
      <c r="H2" s="1445" t="s">
        <v>177</v>
      </c>
      <c r="I2" s="1446" t="s">
        <v>178</v>
      </c>
      <c r="J2" s="1464" t="s">
        <v>179</v>
      </c>
      <c r="K2" s="1449"/>
      <c r="L2" s="1449"/>
      <c r="M2" s="1449"/>
      <c r="N2" s="1449"/>
      <c r="O2" s="1449"/>
      <c r="P2" s="1451" t="s">
        <v>180</v>
      </c>
      <c r="Q2" s="1372" t="s">
        <v>181</v>
      </c>
      <c r="R2" s="1372"/>
      <c r="S2" s="1372"/>
      <c r="T2" s="1372"/>
      <c r="U2" s="1372" t="s">
        <v>509</v>
      </c>
      <c r="V2" s="1389"/>
      <c r="W2" s="1389"/>
      <c r="X2" s="1389"/>
      <c r="Z2" s="1532"/>
      <c r="AA2" s="1495"/>
    </row>
    <row r="3" spans="1:27" x14ac:dyDescent="0.3">
      <c r="A3" s="1443"/>
      <c r="B3" s="1443"/>
      <c r="C3" s="1507"/>
      <c r="D3" s="1508"/>
      <c r="E3" s="1508"/>
      <c r="F3" s="1508"/>
      <c r="G3" s="1443"/>
      <c r="H3" s="1443"/>
      <c r="I3" s="1447"/>
      <c r="J3" s="1448" t="s">
        <v>182</v>
      </c>
      <c r="K3" s="1449"/>
      <c r="L3" s="1449"/>
      <c r="M3" s="1450"/>
      <c r="N3" s="1445" t="s">
        <v>183</v>
      </c>
      <c r="O3" s="1451" t="s">
        <v>370</v>
      </c>
      <c r="P3" s="1452"/>
      <c r="Q3" s="1366" t="s">
        <v>184</v>
      </c>
      <c r="R3" s="1366"/>
      <c r="S3" s="1366" t="s">
        <v>185</v>
      </c>
      <c r="T3" s="1366"/>
      <c r="U3" s="1366" t="s">
        <v>164</v>
      </c>
      <c r="V3" s="1393"/>
      <c r="W3" s="1366" t="s">
        <v>165</v>
      </c>
      <c r="X3" s="1393"/>
      <c r="Z3" s="1532"/>
      <c r="AA3" s="1495"/>
    </row>
    <row r="4" spans="1:27" ht="20.25" customHeight="1" x14ac:dyDescent="0.3">
      <c r="A4" s="1443"/>
      <c r="B4" s="1443"/>
      <c r="C4" s="1507"/>
      <c r="D4" s="1508"/>
      <c r="E4" s="1508"/>
      <c r="F4" s="1508"/>
      <c r="G4" s="1443"/>
      <c r="H4" s="1443"/>
      <c r="I4" s="1447"/>
      <c r="J4" s="1445" t="s">
        <v>186</v>
      </c>
      <c r="K4" s="1448" t="s">
        <v>187</v>
      </c>
      <c r="L4" s="1449"/>
      <c r="M4" s="1450"/>
      <c r="N4" s="1443"/>
      <c r="O4" s="1452"/>
      <c r="P4" s="1452"/>
      <c r="Q4" s="1372" t="s">
        <v>558</v>
      </c>
      <c r="R4" s="1372"/>
      <c r="S4" s="1372" t="s">
        <v>559</v>
      </c>
      <c r="T4" s="1372"/>
      <c r="U4" s="1372" t="s">
        <v>510</v>
      </c>
      <c r="V4" s="1393"/>
      <c r="W4" s="1372" t="s">
        <v>657</v>
      </c>
      <c r="X4" s="1393"/>
      <c r="Z4" s="1532"/>
      <c r="AA4" s="1495"/>
    </row>
    <row r="5" spans="1:27" x14ac:dyDescent="0.3">
      <c r="A5" s="1443"/>
      <c r="B5" s="1443"/>
      <c r="C5" s="1509"/>
      <c r="D5" s="1510"/>
      <c r="E5" s="1510"/>
      <c r="F5" s="1510"/>
      <c r="G5" s="1443"/>
      <c r="H5" s="1443"/>
      <c r="I5" s="1447"/>
      <c r="J5" s="1443"/>
      <c r="K5" s="1445" t="s">
        <v>188</v>
      </c>
      <c r="L5" s="1445" t="s">
        <v>189</v>
      </c>
      <c r="M5" s="1445" t="s">
        <v>190</v>
      </c>
      <c r="N5" s="1443"/>
      <c r="O5" s="1452"/>
      <c r="P5" s="1452"/>
      <c r="Q5" s="1372" t="s">
        <v>469</v>
      </c>
      <c r="R5" s="1372"/>
      <c r="S5" s="1372" t="s">
        <v>470</v>
      </c>
      <c r="T5" s="1372"/>
      <c r="U5" s="1372" t="s">
        <v>511</v>
      </c>
      <c r="V5" s="1372"/>
      <c r="W5" s="1372" t="s">
        <v>512</v>
      </c>
      <c r="X5" s="1393"/>
      <c r="Z5" s="1532"/>
      <c r="AA5" s="1495"/>
    </row>
    <row r="6" spans="1:27" x14ac:dyDescent="0.3">
      <c r="A6" s="1443"/>
      <c r="B6" s="1443"/>
      <c r="C6" s="1511" t="s">
        <v>149</v>
      </c>
      <c r="D6" s="1506"/>
      <c r="E6" s="1506"/>
      <c r="F6" s="1506"/>
      <c r="G6" s="1443"/>
      <c r="H6" s="1443"/>
      <c r="I6" s="1447"/>
      <c r="J6" s="1443"/>
      <c r="K6" s="1443"/>
      <c r="L6" s="1443"/>
      <c r="M6" s="1443"/>
      <c r="N6" s="1443"/>
      <c r="O6" s="1452"/>
      <c r="P6" s="1452"/>
      <c r="Q6" s="1370" t="s">
        <v>192</v>
      </c>
      <c r="R6" s="1370"/>
      <c r="S6" s="1370" t="s">
        <v>192</v>
      </c>
      <c r="T6" s="1370"/>
      <c r="U6" s="1370" t="s">
        <v>192</v>
      </c>
      <c r="V6" s="1393"/>
      <c r="W6" s="1370" t="s">
        <v>373</v>
      </c>
      <c r="X6" s="1393"/>
      <c r="Z6" s="1532"/>
      <c r="AA6" s="1495"/>
    </row>
    <row r="7" spans="1:27" x14ac:dyDescent="0.3">
      <c r="A7" s="1443"/>
      <c r="B7" s="1452"/>
      <c r="C7" s="582">
        <v>1</v>
      </c>
      <c r="D7" s="453">
        <v>2</v>
      </c>
      <c r="E7" s="604">
        <v>3</v>
      </c>
      <c r="F7" s="370">
        <v>4</v>
      </c>
      <c r="G7" s="1444"/>
      <c r="H7" s="1443"/>
      <c r="I7" s="1447"/>
      <c r="J7" s="1443"/>
      <c r="K7" s="1443"/>
      <c r="L7" s="1443"/>
      <c r="M7" s="1443"/>
      <c r="N7" s="1443"/>
      <c r="O7" s="1452"/>
      <c r="P7" s="1453"/>
      <c r="Q7" s="581" t="s">
        <v>193</v>
      </c>
      <c r="R7" s="581" t="s">
        <v>194</v>
      </c>
      <c r="S7" s="581" t="s">
        <v>193</v>
      </c>
      <c r="T7" s="581" t="s">
        <v>194</v>
      </c>
      <c r="U7" s="581" t="s">
        <v>193</v>
      </c>
      <c r="V7" s="581" t="s">
        <v>194</v>
      </c>
      <c r="W7" s="581" t="s">
        <v>193</v>
      </c>
      <c r="X7" s="581" t="s">
        <v>194</v>
      </c>
      <c r="Z7" s="1532"/>
      <c r="AA7" s="1495"/>
    </row>
    <row r="8" spans="1:27" x14ac:dyDescent="0.3">
      <c r="A8" s="1433" t="s">
        <v>425</v>
      </c>
      <c r="B8" s="1434"/>
      <c r="C8" s="599"/>
      <c r="D8" s="48"/>
      <c r="E8" s="282"/>
      <c r="F8" s="371"/>
      <c r="G8" s="585">
        <f>G9+G19+G32+G54+G53</f>
        <v>2952</v>
      </c>
      <c r="H8" s="585">
        <f t="shared" ref="H8:M8" si="0">H9+H19+H32+H54</f>
        <v>160</v>
      </c>
      <c r="I8" s="585">
        <f t="shared" si="0"/>
        <v>1702</v>
      </c>
      <c r="J8" s="585">
        <f t="shared" si="0"/>
        <v>2116</v>
      </c>
      <c r="K8" s="585">
        <f t="shared" si="0"/>
        <v>966</v>
      </c>
      <c r="L8" s="585">
        <f t="shared" si="0"/>
        <v>1174</v>
      </c>
      <c r="M8" s="585">
        <f t="shared" si="0"/>
        <v>20</v>
      </c>
      <c r="N8" s="585">
        <f>N32+N53</f>
        <v>432</v>
      </c>
      <c r="O8" s="585">
        <f>O9+O19+O32+O54</f>
        <v>26</v>
      </c>
      <c r="P8" s="585">
        <f>P9+P19+P32+P54</f>
        <v>78</v>
      </c>
      <c r="Q8" s="585">
        <f t="shared" ref="Q8:X8" si="1">Q9+Q19+Q32</f>
        <v>561</v>
      </c>
      <c r="R8" s="585">
        <f t="shared" si="1"/>
        <v>33</v>
      </c>
      <c r="S8" s="585">
        <f t="shared" si="1"/>
        <v>629</v>
      </c>
      <c r="T8" s="585">
        <f t="shared" si="1"/>
        <v>37</v>
      </c>
      <c r="U8" s="585">
        <f t="shared" si="1"/>
        <v>476</v>
      </c>
      <c r="V8" s="585">
        <f t="shared" si="1"/>
        <v>28</v>
      </c>
      <c r="W8" s="585">
        <f t="shared" si="1"/>
        <v>374</v>
      </c>
      <c r="X8" s="585">
        <f t="shared" si="1"/>
        <v>22</v>
      </c>
      <c r="Y8" s="590">
        <f>SUM(Q8:X8)</f>
        <v>2160</v>
      </c>
      <c r="Z8" s="1533"/>
      <c r="AA8" s="1495"/>
    </row>
    <row r="9" spans="1:27" ht="26.4" x14ac:dyDescent="0.3">
      <c r="A9" s="585" t="s">
        <v>195</v>
      </c>
      <c r="B9" s="585" t="s">
        <v>196</v>
      </c>
      <c r="C9" s="599"/>
      <c r="D9" s="48"/>
      <c r="E9" s="282"/>
      <c r="F9" s="371"/>
      <c r="G9" s="536">
        <f>SUM(G10:G18)</f>
        <v>631</v>
      </c>
      <c r="H9" s="536">
        <f t="shared" ref="H9:X9" si="2">SUM(H10:H18)</f>
        <v>35</v>
      </c>
      <c r="I9" s="536">
        <f t="shared" si="2"/>
        <v>370</v>
      </c>
      <c r="J9" s="536">
        <f t="shared" si="2"/>
        <v>588</v>
      </c>
      <c r="K9" s="536">
        <f t="shared" si="2"/>
        <v>228</v>
      </c>
      <c r="L9" s="536">
        <f t="shared" si="2"/>
        <v>360</v>
      </c>
      <c r="M9" s="536">
        <f t="shared" si="2"/>
        <v>0</v>
      </c>
      <c r="N9" s="536">
        <f t="shared" si="2"/>
        <v>0</v>
      </c>
      <c r="O9" s="536">
        <f t="shared" si="2"/>
        <v>2</v>
      </c>
      <c r="P9" s="536">
        <f t="shared" si="2"/>
        <v>6</v>
      </c>
      <c r="Q9" s="536">
        <f t="shared" si="2"/>
        <v>267</v>
      </c>
      <c r="R9" s="536">
        <f t="shared" si="2"/>
        <v>13</v>
      </c>
      <c r="S9" s="536">
        <f t="shared" si="2"/>
        <v>203</v>
      </c>
      <c r="T9" s="536">
        <f t="shared" si="2"/>
        <v>15</v>
      </c>
      <c r="U9" s="536">
        <f t="shared" si="2"/>
        <v>70</v>
      </c>
      <c r="V9" s="536">
        <f t="shared" si="2"/>
        <v>2</v>
      </c>
      <c r="W9" s="536">
        <f t="shared" si="2"/>
        <v>48</v>
      </c>
      <c r="X9" s="536">
        <f t="shared" si="2"/>
        <v>4</v>
      </c>
      <c r="Y9" s="590">
        <f t="shared" ref="Y9:Y10" si="3">SUM(Q9:X9)</f>
        <v>622</v>
      </c>
      <c r="Z9" s="1074">
        <f>U9+W9</f>
        <v>118</v>
      </c>
      <c r="AA9" s="476"/>
    </row>
    <row r="10" spans="1:27" hidden="1" x14ac:dyDescent="0.3">
      <c r="A10" s="595" t="s">
        <v>197</v>
      </c>
      <c r="B10" s="595" t="s">
        <v>198</v>
      </c>
      <c r="C10" s="599"/>
      <c r="D10" s="48" t="s">
        <v>29</v>
      </c>
      <c r="E10" s="282"/>
      <c r="F10" s="371"/>
      <c r="G10" s="580">
        <f>J10+H10+O10+P10</f>
        <v>64</v>
      </c>
      <c r="H10" s="579">
        <v>4</v>
      </c>
      <c r="I10" s="580">
        <v>20</v>
      </c>
      <c r="J10" s="579">
        <f>Q10+S10+U10+W10</f>
        <v>60</v>
      </c>
      <c r="K10" s="580">
        <v>40</v>
      </c>
      <c r="L10" s="580">
        <v>20</v>
      </c>
      <c r="M10" s="579"/>
      <c r="N10" s="579"/>
      <c r="O10" s="579"/>
      <c r="P10" s="291"/>
      <c r="Q10" s="48">
        <v>30</v>
      </c>
      <c r="R10" s="579">
        <v>2</v>
      </c>
      <c r="S10" s="48">
        <v>30</v>
      </c>
      <c r="T10" s="579">
        <v>2</v>
      </c>
      <c r="U10" s="48"/>
      <c r="V10" s="579"/>
      <c r="W10" s="48"/>
      <c r="X10" s="579"/>
      <c r="Y10" s="590">
        <f t="shared" si="3"/>
        <v>64</v>
      </c>
      <c r="Z10" s="1074">
        <f t="shared" ref="Z10:Z57" si="4">U10+W10</f>
        <v>0</v>
      </c>
      <c r="AA10" s="579"/>
    </row>
    <row r="11" spans="1:27" ht="39.6" hidden="1" x14ac:dyDescent="0.3">
      <c r="A11" s="595" t="s">
        <v>199</v>
      </c>
      <c r="B11" s="595" t="s">
        <v>68</v>
      </c>
      <c r="C11" s="599"/>
      <c r="D11" s="48" t="s">
        <v>40</v>
      </c>
      <c r="E11" s="282"/>
      <c r="F11" s="371"/>
      <c r="G11" s="580">
        <f t="shared" ref="G11:G31" si="5">J11+H11+O11+P11</f>
        <v>111</v>
      </c>
      <c r="H11" s="579">
        <v>9</v>
      </c>
      <c r="I11" s="580">
        <v>94</v>
      </c>
      <c r="J11" s="579">
        <f t="shared" ref="J11:J31" si="6">Q11+S11+U11+W11</f>
        <v>94</v>
      </c>
      <c r="K11" s="580">
        <v>0</v>
      </c>
      <c r="L11" s="580">
        <v>94</v>
      </c>
      <c r="M11" s="579"/>
      <c r="N11" s="579"/>
      <c r="O11" s="579">
        <v>2</v>
      </c>
      <c r="P11" s="291">
        <v>6</v>
      </c>
      <c r="Q11" s="48">
        <v>32</v>
      </c>
      <c r="R11" s="579">
        <v>4</v>
      </c>
      <c r="S11" s="48">
        <v>62</v>
      </c>
      <c r="T11" s="579">
        <v>4</v>
      </c>
      <c r="U11" s="48"/>
      <c r="V11" s="579"/>
      <c r="W11" s="48"/>
      <c r="X11" s="579"/>
      <c r="Y11" s="590">
        <f>SUM(Q11:X11)</f>
        <v>102</v>
      </c>
      <c r="Z11" s="1074">
        <f t="shared" si="4"/>
        <v>0</v>
      </c>
      <c r="AA11" s="579"/>
    </row>
    <row r="12" spans="1:27" ht="26.4" x14ac:dyDescent="0.3">
      <c r="A12" s="595" t="s">
        <v>513</v>
      </c>
      <c r="B12" s="595" t="s">
        <v>124</v>
      </c>
      <c r="C12" s="599"/>
      <c r="D12" s="48"/>
      <c r="E12" s="282"/>
      <c r="F12" s="371" t="s">
        <v>29</v>
      </c>
      <c r="G12" s="580">
        <f t="shared" si="5"/>
        <v>70</v>
      </c>
      <c r="H12" s="579">
        <v>2</v>
      </c>
      <c r="I12" s="580">
        <v>38</v>
      </c>
      <c r="J12" s="579">
        <f t="shared" si="6"/>
        <v>68</v>
      </c>
      <c r="K12" s="580">
        <v>40</v>
      </c>
      <c r="L12" s="580">
        <v>28</v>
      </c>
      <c r="M12" s="579"/>
      <c r="N12" s="579"/>
      <c r="O12" s="579"/>
      <c r="P12" s="291"/>
      <c r="Q12" s="48"/>
      <c r="R12" s="579"/>
      <c r="S12" s="48"/>
      <c r="T12" s="579"/>
      <c r="U12" s="282">
        <v>42</v>
      </c>
      <c r="V12" s="579"/>
      <c r="W12" s="48">
        <v>26</v>
      </c>
      <c r="X12" s="579">
        <v>2</v>
      </c>
      <c r="Y12" s="590">
        <f t="shared" ref="Y12:Y54" si="7">SUM(Q12:X12)</f>
        <v>70</v>
      </c>
      <c r="Z12" s="1074">
        <f t="shared" si="4"/>
        <v>68</v>
      </c>
      <c r="AA12" s="579" t="s">
        <v>1076</v>
      </c>
    </row>
    <row r="13" spans="1:27" x14ac:dyDescent="0.3">
      <c r="A13" s="595" t="s">
        <v>200</v>
      </c>
      <c r="B13" s="595" t="s">
        <v>6</v>
      </c>
      <c r="C13" s="599" t="s">
        <v>201</v>
      </c>
      <c r="D13" s="48" t="s">
        <v>201</v>
      </c>
      <c r="E13" s="282" t="s">
        <v>201</v>
      </c>
      <c r="F13" s="371" t="s">
        <v>29</v>
      </c>
      <c r="G13" s="580">
        <f t="shared" si="5"/>
        <v>126</v>
      </c>
      <c r="H13" s="579">
        <v>6</v>
      </c>
      <c r="I13" s="580">
        <v>116</v>
      </c>
      <c r="J13" s="579">
        <f t="shared" si="6"/>
        <v>120</v>
      </c>
      <c r="K13" s="580">
        <v>4</v>
      </c>
      <c r="L13" s="580">
        <v>116</v>
      </c>
      <c r="M13" s="579"/>
      <c r="N13" s="579"/>
      <c r="O13" s="579"/>
      <c r="P13" s="291"/>
      <c r="Q13" s="48">
        <v>33</v>
      </c>
      <c r="R13" s="579">
        <v>1</v>
      </c>
      <c r="S13" s="48">
        <v>37</v>
      </c>
      <c r="T13" s="579">
        <v>1</v>
      </c>
      <c r="U13" s="282">
        <v>28</v>
      </c>
      <c r="V13" s="579">
        <v>2</v>
      </c>
      <c r="W13" s="48">
        <v>22</v>
      </c>
      <c r="X13" s="579">
        <v>2</v>
      </c>
      <c r="Y13" s="590">
        <f t="shared" si="7"/>
        <v>126</v>
      </c>
      <c r="Z13" s="1074">
        <f t="shared" si="4"/>
        <v>50</v>
      </c>
      <c r="AA13" s="282" t="s">
        <v>1135</v>
      </c>
    </row>
    <row r="14" spans="1:27" ht="26.4" hidden="1" x14ac:dyDescent="0.3">
      <c r="A14" s="595" t="s">
        <v>202</v>
      </c>
      <c r="B14" s="595" t="s">
        <v>203</v>
      </c>
      <c r="C14" s="599"/>
      <c r="D14" s="48" t="s">
        <v>29</v>
      </c>
      <c r="E14" s="282"/>
      <c r="F14" s="371"/>
      <c r="G14" s="580">
        <f t="shared" si="5"/>
        <v>56</v>
      </c>
      <c r="H14" s="579">
        <v>2</v>
      </c>
      <c r="I14" s="580">
        <v>24</v>
      </c>
      <c r="J14" s="579">
        <f t="shared" si="6"/>
        <v>54</v>
      </c>
      <c r="K14" s="580">
        <v>30</v>
      </c>
      <c r="L14" s="580">
        <v>24</v>
      </c>
      <c r="M14" s="579"/>
      <c r="N14" s="579"/>
      <c r="O14" s="579"/>
      <c r="P14" s="291"/>
      <c r="Q14" s="48">
        <v>34</v>
      </c>
      <c r="R14" s="579"/>
      <c r="S14" s="48">
        <v>20</v>
      </c>
      <c r="T14" s="579">
        <v>2</v>
      </c>
      <c r="U14" s="48"/>
      <c r="V14" s="579"/>
      <c r="W14" s="48"/>
      <c r="X14" s="579"/>
      <c r="Y14" s="590">
        <f t="shared" si="7"/>
        <v>56</v>
      </c>
      <c r="Z14" s="1074">
        <f t="shared" si="4"/>
        <v>0</v>
      </c>
      <c r="AA14" s="579"/>
    </row>
    <row r="15" spans="1:27" ht="26.4" hidden="1" x14ac:dyDescent="0.3">
      <c r="A15" s="595" t="s">
        <v>204</v>
      </c>
      <c r="B15" s="595" t="s">
        <v>205</v>
      </c>
      <c r="C15" s="599" t="s">
        <v>29</v>
      </c>
      <c r="D15" s="48"/>
      <c r="E15" s="282"/>
      <c r="F15" s="371"/>
      <c r="G15" s="580">
        <f t="shared" si="5"/>
        <v>42</v>
      </c>
      <c r="H15" s="579">
        <v>2</v>
      </c>
      <c r="I15" s="580">
        <v>14</v>
      </c>
      <c r="J15" s="579">
        <f t="shared" si="6"/>
        <v>40</v>
      </c>
      <c r="K15" s="580">
        <v>26</v>
      </c>
      <c r="L15" s="580">
        <v>14</v>
      </c>
      <c r="M15" s="579"/>
      <c r="N15" s="579"/>
      <c r="O15" s="579"/>
      <c r="P15" s="291"/>
      <c r="Q15" s="48">
        <v>40</v>
      </c>
      <c r="R15" s="579">
        <v>2</v>
      </c>
      <c r="S15" s="48"/>
      <c r="T15" s="579"/>
      <c r="U15" s="48"/>
      <c r="W15" s="48"/>
      <c r="X15" s="579"/>
      <c r="Y15" s="590">
        <f>SUM(Q15:T15)</f>
        <v>42</v>
      </c>
      <c r="Z15" s="1074">
        <f t="shared" si="4"/>
        <v>0</v>
      </c>
      <c r="AA15" s="579"/>
    </row>
    <row r="16" spans="1:27" ht="26.4" hidden="1" x14ac:dyDescent="0.3">
      <c r="A16" s="595" t="s">
        <v>206</v>
      </c>
      <c r="B16" s="595" t="s">
        <v>207</v>
      </c>
      <c r="C16" s="599"/>
      <c r="D16" s="48" t="s">
        <v>399</v>
      </c>
      <c r="E16" s="282"/>
      <c r="F16" s="371"/>
      <c r="G16" s="580">
        <f t="shared" si="5"/>
        <v>66</v>
      </c>
      <c r="H16" s="579">
        <v>4</v>
      </c>
      <c r="I16" s="580">
        <v>32</v>
      </c>
      <c r="J16" s="579">
        <f t="shared" si="6"/>
        <v>62</v>
      </c>
      <c r="K16" s="580">
        <v>30</v>
      </c>
      <c r="L16" s="580">
        <v>32</v>
      </c>
      <c r="M16" s="579"/>
      <c r="N16" s="579"/>
      <c r="O16" s="579"/>
      <c r="P16" s="291"/>
      <c r="Q16" s="48">
        <v>34</v>
      </c>
      <c r="R16" s="579">
        <v>2</v>
      </c>
      <c r="S16" s="48">
        <v>28</v>
      </c>
      <c r="T16" s="579">
        <v>2</v>
      </c>
      <c r="U16" s="48"/>
      <c r="V16" s="579"/>
      <c r="W16" s="48"/>
      <c r="X16" s="579"/>
      <c r="Y16" s="590">
        <f t="shared" si="7"/>
        <v>66</v>
      </c>
      <c r="Z16" s="1074">
        <f t="shared" si="4"/>
        <v>0</v>
      </c>
      <c r="AA16" s="579"/>
    </row>
    <row r="17" spans="1:27" hidden="1" x14ac:dyDescent="0.3">
      <c r="A17" s="595" t="s">
        <v>208</v>
      </c>
      <c r="B17" s="595" t="s">
        <v>172</v>
      </c>
      <c r="C17" s="599"/>
      <c r="D17" s="48" t="s">
        <v>399</v>
      </c>
      <c r="E17" s="282"/>
      <c r="F17" s="371"/>
      <c r="G17" s="580">
        <f t="shared" si="5"/>
        <v>62</v>
      </c>
      <c r="H17" s="579">
        <v>4</v>
      </c>
      <c r="I17" s="580">
        <v>20</v>
      </c>
      <c r="J17" s="579">
        <f t="shared" si="6"/>
        <v>58</v>
      </c>
      <c r="K17" s="580">
        <v>38</v>
      </c>
      <c r="L17" s="580">
        <v>20</v>
      </c>
      <c r="M17" s="579"/>
      <c r="N17" s="579"/>
      <c r="O17" s="579"/>
      <c r="P17" s="291"/>
      <c r="Q17" s="48">
        <v>32</v>
      </c>
      <c r="R17" s="579"/>
      <c r="S17" s="48">
        <v>26</v>
      </c>
      <c r="T17" s="579">
        <v>4</v>
      </c>
      <c r="U17" s="48"/>
      <c r="V17" s="579"/>
      <c r="W17" s="48"/>
      <c r="X17" s="579"/>
      <c r="Y17" s="590">
        <f t="shared" si="7"/>
        <v>62</v>
      </c>
      <c r="Z17" s="1074">
        <f t="shared" si="4"/>
        <v>0</v>
      </c>
      <c r="AA17" s="579"/>
    </row>
    <row r="18" spans="1:27" hidden="1" x14ac:dyDescent="0.3">
      <c r="A18" s="595" t="s">
        <v>465</v>
      </c>
      <c r="B18" s="596" t="s">
        <v>167</v>
      </c>
      <c r="C18" s="49" t="s">
        <v>399</v>
      </c>
      <c r="D18" s="275"/>
      <c r="E18" s="372"/>
      <c r="F18" s="373"/>
      <c r="G18" s="580">
        <f t="shared" si="5"/>
        <v>34</v>
      </c>
      <c r="H18" s="538">
        <v>2</v>
      </c>
      <c r="I18" s="593">
        <v>12</v>
      </c>
      <c r="J18" s="579">
        <f t="shared" si="6"/>
        <v>32</v>
      </c>
      <c r="K18" s="593">
        <v>20</v>
      </c>
      <c r="L18" s="593">
        <v>12</v>
      </c>
      <c r="M18" s="538"/>
      <c r="N18" s="538"/>
      <c r="O18" s="291"/>
      <c r="P18" s="579"/>
      <c r="Q18" s="48">
        <v>32</v>
      </c>
      <c r="R18" s="579">
        <v>2</v>
      </c>
      <c r="S18" s="48"/>
      <c r="T18" s="579"/>
      <c r="U18" s="48"/>
      <c r="V18" s="579"/>
      <c r="W18" s="48"/>
      <c r="X18" s="579"/>
      <c r="Y18" s="590">
        <f>SUM(Q18:X18)</f>
        <v>34</v>
      </c>
      <c r="Z18" s="1074">
        <f t="shared" si="4"/>
        <v>0</v>
      </c>
      <c r="AA18" s="579"/>
    </row>
    <row r="19" spans="1:27" ht="26.4" x14ac:dyDescent="0.3">
      <c r="A19" s="585" t="s">
        <v>10</v>
      </c>
      <c r="B19" s="585" t="s">
        <v>70</v>
      </c>
      <c r="C19" s="599"/>
      <c r="D19" s="48"/>
      <c r="E19" s="282"/>
      <c r="F19" s="374"/>
      <c r="G19" s="536">
        <f>SUM(G20:G31)</f>
        <v>873</v>
      </c>
      <c r="H19" s="536">
        <f>SUM(H20:H31)</f>
        <v>57</v>
      </c>
      <c r="I19" s="536">
        <f>SUM(I20:I31)</f>
        <v>468</v>
      </c>
      <c r="J19" s="579">
        <f t="shared" ref="J19" si="8">K19+L19</f>
        <v>860</v>
      </c>
      <c r="K19" s="536">
        <f t="shared" ref="K19:X19" si="9">SUM(K20:K31)</f>
        <v>402</v>
      </c>
      <c r="L19" s="536">
        <f t="shared" si="9"/>
        <v>458</v>
      </c>
      <c r="M19" s="536">
        <f t="shared" si="9"/>
        <v>0</v>
      </c>
      <c r="N19" s="536">
        <f t="shared" si="9"/>
        <v>0</v>
      </c>
      <c r="O19" s="536">
        <f t="shared" si="9"/>
        <v>8</v>
      </c>
      <c r="P19" s="536">
        <f t="shared" si="9"/>
        <v>24</v>
      </c>
      <c r="Q19" s="47">
        <f t="shared" si="9"/>
        <v>172</v>
      </c>
      <c r="R19" s="536">
        <f t="shared" si="9"/>
        <v>12</v>
      </c>
      <c r="S19" s="47">
        <f t="shared" si="9"/>
        <v>178</v>
      </c>
      <c r="T19" s="536">
        <f t="shared" si="9"/>
        <v>8</v>
      </c>
      <c r="U19" s="47">
        <f t="shared" si="9"/>
        <v>226</v>
      </c>
      <c r="V19" s="536">
        <f t="shared" si="9"/>
        <v>12</v>
      </c>
      <c r="W19" s="47">
        <f t="shared" si="9"/>
        <v>208</v>
      </c>
      <c r="X19" s="536">
        <f t="shared" si="9"/>
        <v>12</v>
      </c>
      <c r="Y19" s="590">
        <f t="shared" si="7"/>
        <v>828</v>
      </c>
      <c r="Z19" s="1074">
        <f t="shared" si="4"/>
        <v>434</v>
      </c>
      <c r="AA19" s="476"/>
    </row>
    <row r="20" spans="1:27" ht="26.4" hidden="1" x14ac:dyDescent="0.3">
      <c r="A20" s="595" t="s">
        <v>117</v>
      </c>
      <c r="B20" s="595" t="s">
        <v>209</v>
      </c>
      <c r="C20" s="599" t="s">
        <v>40</v>
      </c>
      <c r="D20" s="48"/>
      <c r="E20" s="282"/>
      <c r="F20" s="371"/>
      <c r="G20" s="580">
        <f t="shared" si="5"/>
        <v>82</v>
      </c>
      <c r="H20" s="579">
        <v>14</v>
      </c>
      <c r="I20" s="580">
        <v>32</v>
      </c>
      <c r="J20" s="579">
        <f t="shared" si="6"/>
        <v>60</v>
      </c>
      <c r="K20" s="580">
        <v>38</v>
      </c>
      <c r="L20" s="580">
        <v>22</v>
      </c>
      <c r="M20" s="579"/>
      <c r="N20" s="579"/>
      <c r="O20" s="579">
        <v>2</v>
      </c>
      <c r="P20" s="291">
        <v>6</v>
      </c>
      <c r="Q20" s="48">
        <v>60</v>
      </c>
      <c r="R20" s="579">
        <v>4</v>
      </c>
      <c r="S20" s="48"/>
      <c r="T20" s="579"/>
      <c r="U20" s="48"/>
      <c r="V20" s="579"/>
      <c r="W20" s="48"/>
      <c r="X20" s="579"/>
      <c r="Y20" s="590">
        <f t="shared" si="7"/>
        <v>64</v>
      </c>
      <c r="Z20" s="1074">
        <f t="shared" si="4"/>
        <v>0</v>
      </c>
      <c r="AA20" s="579"/>
    </row>
    <row r="21" spans="1:27" ht="52.8" x14ac:dyDescent="0.3">
      <c r="A21" s="595" t="s">
        <v>12</v>
      </c>
      <c r="B21" s="595" t="s">
        <v>514</v>
      </c>
      <c r="C21" s="599"/>
      <c r="D21" s="48"/>
      <c r="E21" s="282"/>
      <c r="F21" s="371" t="s">
        <v>29</v>
      </c>
      <c r="G21" s="580">
        <f t="shared" si="5"/>
        <v>36</v>
      </c>
      <c r="H21" s="579">
        <v>2</v>
      </c>
      <c r="I21" s="580">
        <v>24</v>
      </c>
      <c r="J21" s="579">
        <f t="shared" si="6"/>
        <v>34</v>
      </c>
      <c r="K21" s="580">
        <v>34</v>
      </c>
      <c r="L21" s="580">
        <v>24</v>
      </c>
      <c r="M21" s="579"/>
      <c r="N21" s="579"/>
      <c r="O21" s="579"/>
      <c r="P21" s="291"/>
      <c r="Q21" s="48"/>
      <c r="R21" s="579"/>
      <c r="S21" s="48"/>
      <c r="T21" s="579"/>
      <c r="U21" s="48"/>
      <c r="V21" s="579"/>
      <c r="W21" s="48">
        <v>34</v>
      </c>
      <c r="X21" s="579">
        <v>2</v>
      </c>
      <c r="Y21" s="590">
        <f t="shared" si="7"/>
        <v>36</v>
      </c>
      <c r="Z21" s="1074">
        <f t="shared" si="4"/>
        <v>34</v>
      </c>
      <c r="AA21" s="599" t="s">
        <v>1107</v>
      </c>
    </row>
    <row r="22" spans="1:27" ht="52.8" x14ac:dyDescent="0.3">
      <c r="A22" s="596" t="s">
        <v>13</v>
      </c>
      <c r="B22" s="596" t="s">
        <v>515</v>
      </c>
      <c r="C22" s="49"/>
      <c r="D22" s="275"/>
      <c r="E22" s="372"/>
      <c r="F22" s="373" t="s">
        <v>29</v>
      </c>
      <c r="G22" s="580">
        <f t="shared" si="5"/>
        <v>68</v>
      </c>
      <c r="H22" s="538">
        <v>4</v>
      </c>
      <c r="I22" s="593">
        <v>32</v>
      </c>
      <c r="J22" s="579">
        <f t="shared" si="6"/>
        <v>64</v>
      </c>
      <c r="K22" s="593">
        <v>56</v>
      </c>
      <c r="L22" s="593">
        <v>32</v>
      </c>
      <c r="M22" s="538"/>
      <c r="N22" s="538"/>
      <c r="O22" s="538"/>
      <c r="P22" s="274"/>
      <c r="Q22" s="275"/>
      <c r="R22" s="538"/>
      <c r="S22" s="48"/>
      <c r="U22" s="372">
        <v>32</v>
      </c>
      <c r="V22" s="538">
        <v>2</v>
      </c>
      <c r="W22" s="275">
        <v>32</v>
      </c>
      <c r="X22" s="538">
        <v>2</v>
      </c>
      <c r="Y22" s="590">
        <f>SUM(Q22:X22)</f>
        <v>68</v>
      </c>
      <c r="Z22" s="1074">
        <f t="shared" si="4"/>
        <v>64</v>
      </c>
      <c r="AA22" s="599" t="s">
        <v>1107</v>
      </c>
    </row>
    <row r="23" spans="1:27" ht="26.4" x14ac:dyDescent="0.3">
      <c r="A23" s="595" t="s">
        <v>14</v>
      </c>
      <c r="B23" s="595" t="s">
        <v>516</v>
      </c>
      <c r="C23" s="599"/>
      <c r="D23" s="48"/>
      <c r="E23" s="282"/>
      <c r="F23" s="371" t="s">
        <v>29</v>
      </c>
      <c r="G23" s="580">
        <f t="shared" si="5"/>
        <v>64</v>
      </c>
      <c r="H23" s="579">
        <v>2</v>
      </c>
      <c r="I23" s="580">
        <v>38</v>
      </c>
      <c r="J23" s="579">
        <f t="shared" si="6"/>
        <v>62</v>
      </c>
      <c r="K23" s="580">
        <v>30</v>
      </c>
      <c r="L23" s="580">
        <v>38</v>
      </c>
      <c r="M23" s="579"/>
      <c r="N23" s="579"/>
      <c r="O23" s="579"/>
      <c r="P23" s="579"/>
      <c r="Q23" s="48"/>
      <c r="R23" s="579"/>
      <c r="S23" s="48"/>
      <c r="T23" s="579"/>
      <c r="U23" s="282">
        <v>30</v>
      </c>
      <c r="V23" s="579"/>
      <c r="W23" s="48">
        <v>32</v>
      </c>
      <c r="X23" s="579">
        <v>2</v>
      </c>
      <c r="Y23" s="590">
        <f t="shared" si="7"/>
        <v>64</v>
      </c>
      <c r="Z23" s="1074">
        <f t="shared" si="4"/>
        <v>62</v>
      </c>
      <c r="AA23" s="282" t="s">
        <v>1163</v>
      </c>
    </row>
    <row r="24" spans="1:27" ht="52.8" hidden="1" x14ac:dyDescent="0.3">
      <c r="A24" s="595" t="s">
        <v>16</v>
      </c>
      <c r="B24" s="595" t="s">
        <v>210</v>
      </c>
      <c r="C24" s="599"/>
      <c r="D24" s="48" t="s">
        <v>29</v>
      </c>
      <c r="E24" s="282"/>
      <c r="F24" s="371"/>
      <c r="G24" s="580">
        <f t="shared" si="5"/>
        <v>90</v>
      </c>
      <c r="H24" s="579">
        <v>6</v>
      </c>
      <c r="I24" s="580">
        <v>72</v>
      </c>
      <c r="J24" s="579">
        <f t="shared" si="6"/>
        <v>84</v>
      </c>
      <c r="K24" s="580">
        <v>32</v>
      </c>
      <c r="L24" s="580">
        <v>72</v>
      </c>
      <c r="M24" s="579"/>
      <c r="N24" s="579"/>
      <c r="O24" s="579"/>
      <c r="P24" s="579"/>
      <c r="Q24" s="48">
        <v>28</v>
      </c>
      <c r="R24" s="579">
        <v>4</v>
      </c>
      <c r="S24" s="48">
        <v>56</v>
      </c>
      <c r="T24" s="579">
        <v>2</v>
      </c>
      <c r="U24" s="48"/>
      <c r="V24" s="579"/>
      <c r="W24" s="48"/>
      <c r="X24" s="579"/>
      <c r="Y24" s="590">
        <f t="shared" si="7"/>
        <v>90</v>
      </c>
      <c r="Z24" s="1074">
        <f t="shared" si="4"/>
        <v>0</v>
      </c>
      <c r="AA24" s="579"/>
    </row>
    <row r="25" spans="1:27" ht="39.6" hidden="1" x14ac:dyDescent="0.3">
      <c r="A25" s="596" t="s">
        <v>121</v>
      </c>
      <c r="B25" s="595" t="s">
        <v>211</v>
      </c>
      <c r="C25" s="599"/>
      <c r="D25" s="48" t="s">
        <v>40</v>
      </c>
      <c r="E25" s="282"/>
      <c r="F25" s="371"/>
      <c r="G25" s="580">
        <f t="shared" si="5"/>
        <v>85</v>
      </c>
      <c r="H25" s="579">
        <v>5</v>
      </c>
      <c r="I25" s="580">
        <v>28</v>
      </c>
      <c r="J25" s="579">
        <f t="shared" si="6"/>
        <v>72</v>
      </c>
      <c r="K25" s="580">
        <v>50</v>
      </c>
      <c r="L25" s="580">
        <v>28</v>
      </c>
      <c r="M25" s="579"/>
      <c r="N25" s="579"/>
      <c r="O25" s="579">
        <v>2</v>
      </c>
      <c r="P25" s="579">
        <v>6</v>
      </c>
      <c r="Q25" s="48">
        <v>32</v>
      </c>
      <c r="R25" s="579">
        <v>2</v>
      </c>
      <c r="S25" s="48">
        <v>40</v>
      </c>
      <c r="T25" s="579">
        <v>2</v>
      </c>
      <c r="U25" s="48"/>
      <c r="V25" s="579"/>
      <c r="W25" s="48"/>
      <c r="X25" s="579"/>
      <c r="Y25" s="590">
        <f t="shared" si="7"/>
        <v>76</v>
      </c>
      <c r="Z25" s="1074">
        <f t="shared" si="4"/>
        <v>0</v>
      </c>
      <c r="AA25" s="579"/>
    </row>
    <row r="26" spans="1:27" x14ac:dyDescent="0.3">
      <c r="A26" s="595" t="s">
        <v>17</v>
      </c>
      <c r="B26" s="595" t="s">
        <v>517</v>
      </c>
      <c r="C26" s="599"/>
      <c r="D26" s="48"/>
      <c r="E26" s="282"/>
      <c r="F26" s="371" t="s">
        <v>40</v>
      </c>
      <c r="G26" s="580">
        <f t="shared" si="5"/>
        <v>117</v>
      </c>
      <c r="H26" s="579">
        <v>7</v>
      </c>
      <c r="I26" s="580">
        <v>102</v>
      </c>
      <c r="J26" s="579">
        <f t="shared" si="6"/>
        <v>102</v>
      </c>
      <c r="K26" s="580">
        <v>0</v>
      </c>
      <c r="L26" s="580">
        <v>102</v>
      </c>
      <c r="M26" s="579"/>
      <c r="N26" s="579"/>
      <c r="O26" s="579">
        <v>2</v>
      </c>
      <c r="P26" s="579">
        <v>6</v>
      </c>
      <c r="Q26" s="48"/>
      <c r="R26" s="579"/>
      <c r="S26" s="48"/>
      <c r="T26" s="579"/>
      <c r="U26" s="282">
        <v>58</v>
      </c>
      <c r="V26" s="579">
        <v>4</v>
      </c>
      <c r="W26" s="48">
        <v>44</v>
      </c>
      <c r="X26" s="579">
        <v>2</v>
      </c>
      <c r="Y26" s="590">
        <f t="shared" si="7"/>
        <v>108</v>
      </c>
      <c r="Z26" s="1074">
        <f t="shared" si="4"/>
        <v>102</v>
      </c>
      <c r="AA26" s="282" t="s">
        <v>1149</v>
      </c>
    </row>
    <row r="27" spans="1:27" ht="26.4" hidden="1" x14ac:dyDescent="0.3">
      <c r="A27" s="596" t="s">
        <v>123</v>
      </c>
      <c r="B27" s="50" t="s">
        <v>212</v>
      </c>
      <c r="C27" s="49"/>
      <c r="D27" s="275" t="s">
        <v>40</v>
      </c>
      <c r="E27" s="372"/>
      <c r="F27" s="373"/>
      <c r="G27" s="580">
        <f t="shared" si="5"/>
        <v>93</v>
      </c>
      <c r="H27" s="538">
        <v>5</v>
      </c>
      <c r="I27" s="593">
        <v>36</v>
      </c>
      <c r="J27" s="579">
        <f t="shared" si="6"/>
        <v>80</v>
      </c>
      <c r="K27" s="593">
        <v>44</v>
      </c>
      <c r="L27" s="593">
        <v>36</v>
      </c>
      <c r="M27" s="538"/>
      <c r="N27" s="538"/>
      <c r="O27" s="579">
        <v>2</v>
      </c>
      <c r="P27" s="579">
        <v>6</v>
      </c>
      <c r="Q27" s="48">
        <v>32</v>
      </c>
      <c r="R27" s="579">
        <v>2</v>
      </c>
      <c r="S27" s="48">
        <v>48</v>
      </c>
      <c r="T27" s="579">
        <v>2</v>
      </c>
      <c r="U27" s="48"/>
      <c r="V27" s="579"/>
      <c r="W27" s="48"/>
      <c r="X27" s="579"/>
      <c r="Y27" s="590">
        <f t="shared" si="7"/>
        <v>84</v>
      </c>
      <c r="Z27" s="1074">
        <f t="shared" si="4"/>
        <v>0</v>
      </c>
      <c r="AA27" s="579"/>
    </row>
    <row r="28" spans="1:27" ht="26.4" x14ac:dyDescent="0.3">
      <c r="A28" s="595" t="s">
        <v>18</v>
      </c>
      <c r="B28" s="596" t="s">
        <v>19</v>
      </c>
      <c r="C28" s="49"/>
      <c r="D28" s="275"/>
      <c r="E28" s="372"/>
      <c r="F28" s="373" t="s">
        <v>29</v>
      </c>
      <c r="G28" s="580">
        <f t="shared" si="5"/>
        <v>90</v>
      </c>
      <c r="H28" s="538">
        <v>4</v>
      </c>
      <c r="I28" s="593">
        <v>46</v>
      </c>
      <c r="J28" s="579">
        <f t="shared" si="6"/>
        <v>86</v>
      </c>
      <c r="K28" s="593">
        <v>40</v>
      </c>
      <c r="L28" s="593">
        <v>46</v>
      </c>
      <c r="M28" s="538"/>
      <c r="N28" s="538"/>
      <c r="O28" s="291"/>
      <c r="P28" s="579"/>
      <c r="Q28" s="48"/>
      <c r="R28" s="579"/>
      <c r="S28" s="48"/>
      <c r="T28" s="579"/>
      <c r="U28" s="282">
        <v>44</v>
      </c>
      <c r="V28" s="579">
        <v>2</v>
      </c>
      <c r="W28" s="48">
        <v>42</v>
      </c>
      <c r="X28" s="579">
        <v>2</v>
      </c>
      <c r="Y28" s="590">
        <f t="shared" si="7"/>
        <v>90</v>
      </c>
      <c r="Z28" s="1074">
        <f t="shared" si="4"/>
        <v>86</v>
      </c>
      <c r="AA28" s="599" t="s">
        <v>1098</v>
      </c>
    </row>
    <row r="29" spans="1:27" s="588" customFormat="1" ht="39.6" hidden="1" x14ac:dyDescent="0.3">
      <c r="A29" s="596" t="s">
        <v>20</v>
      </c>
      <c r="B29" s="51" t="s">
        <v>213</v>
      </c>
      <c r="C29" s="49"/>
      <c r="D29" s="275" t="s">
        <v>29</v>
      </c>
      <c r="E29" s="372"/>
      <c r="F29" s="373"/>
      <c r="G29" s="580">
        <f t="shared" si="5"/>
        <v>56</v>
      </c>
      <c r="H29" s="52">
        <v>2</v>
      </c>
      <c r="I29" s="53">
        <v>20</v>
      </c>
      <c r="J29" s="579">
        <f t="shared" si="6"/>
        <v>54</v>
      </c>
      <c r="K29" s="53">
        <v>34</v>
      </c>
      <c r="L29" s="53">
        <v>20</v>
      </c>
      <c r="M29" s="52"/>
      <c r="N29" s="52"/>
      <c r="O29" s="584"/>
      <c r="P29" s="54"/>
      <c r="Q29" s="48">
        <v>20</v>
      </c>
      <c r="R29" s="54"/>
      <c r="S29" s="48">
        <v>34</v>
      </c>
      <c r="T29" s="54">
        <v>2</v>
      </c>
      <c r="U29" s="48"/>
      <c r="V29" s="54"/>
      <c r="W29" s="48"/>
      <c r="X29" s="54"/>
      <c r="Y29" s="590">
        <f t="shared" si="7"/>
        <v>56</v>
      </c>
      <c r="Z29" s="1074">
        <f t="shared" si="4"/>
        <v>0</v>
      </c>
      <c r="AA29" s="54"/>
    </row>
    <row r="30" spans="1:27" s="280" customFormat="1" ht="26.4" x14ac:dyDescent="0.3">
      <c r="A30" s="595" t="s">
        <v>22</v>
      </c>
      <c r="B30" s="55" t="s">
        <v>518</v>
      </c>
      <c r="C30" s="552"/>
      <c r="D30" s="553"/>
      <c r="E30" s="375" t="s">
        <v>29</v>
      </c>
      <c r="F30" s="376"/>
      <c r="G30" s="580">
        <f t="shared" si="5"/>
        <v>46</v>
      </c>
      <c r="H30" s="554">
        <v>4</v>
      </c>
      <c r="I30" s="55">
        <v>22</v>
      </c>
      <c r="J30" s="579">
        <f t="shared" si="6"/>
        <v>42</v>
      </c>
      <c r="K30" s="55">
        <v>20</v>
      </c>
      <c r="L30" s="55">
        <v>22</v>
      </c>
      <c r="M30" s="276"/>
      <c r="N30" s="276"/>
      <c r="O30" s="277"/>
      <c r="P30" s="278"/>
      <c r="Q30" s="555"/>
      <c r="R30" s="278"/>
      <c r="S30" s="279"/>
      <c r="T30" s="589"/>
      <c r="U30" s="1261">
        <v>42</v>
      </c>
      <c r="V30" s="589">
        <v>4</v>
      </c>
      <c r="W30" s="279"/>
      <c r="X30" s="589"/>
      <c r="Y30" s="590">
        <f t="shared" si="7"/>
        <v>46</v>
      </c>
      <c r="Z30" s="1074">
        <f t="shared" si="4"/>
        <v>42</v>
      </c>
      <c r="AA30" s="1261" t="s">
        <v>1069</v>
      </c>
    </row>
    <row r="31" spans="1:27" ht="26.4" x14ac:dyDescent="0.3">
      <c r="A31" s="595" t="s">
        <v>23</v>
      </c>
      <c r="B31" s="596" t="s">
        <v>519</v>
      </c>
      <c r="C31" s="49"/>
      <c r="D31" s="275"/>
      <c r="E31" s="372"/>
      <c r="F31" s="373" t="s">
        <v>29</v>
      </c>
      <c r="G31" s="580">
        <f t="shared" si="5"/>
        <v>46</v>
      </c>
      <c r="H31" s="538">
        <v>2</v>
      </c>
      <c r="I31" s="593">
        <v>16</v>
      </c>
      <c r="J31" s="579">
        <f t="shared" si="6"/>
        <v>44</v>
      </c>
      <c r="K31" s="593">
        <v>24</v>
      </c>
      <c r="L31" s="593">
        <v>16</v>
      </c>
      <c r="M31" s="538"/>
      <c r="N31" s="538"/>
      <c r="O31" s="291"/>
      <c r="P31" s="579"/>
      <c r="Q31" s="48"/>
      <c r="R31" s="579"/>
      <c r="S31" s="48"/>
      <c r="T31" s="579"/>
      <c r="U31" s="282">
        <v>20</v>
      </c>
      <c r="V31" s="579"/>
      <c r="W31" s="48">
        <v>24</v>
      </c>
      <c r="X31" s="579">
        <v>2</v>
      </c>
      <c r="Y31" s="590">
        <f t="shared" si="7"/>
        <v>46</v>
      </c>
      <c r="Z31" s="1074">
        <f t="shared" si="4"/>
        <v>44</v>
      </c>
      <c r="AA31" s="282" t="s">
        <v>1099</v>
      </c>
    </row>
    <row r="32" spans="1:27" x14ac:dyDescent="0.3">
      <c r="A32" s="585" t="s">
        <v>8</v>
      </c>
      <c r="B32" s="585" t="s">
        <v>9</v>
      </c>
      <c r="C32" s="599"/>
      <c r="D32" s="48"/>
      <c r="E32" s="282"/>
      <c r="F32" s="371"/>
      <c r="G32" s="585">
        <f t="shared" ref="G32:X32" si="10">G33+G41+G48</f>
        <v>1088</v>
      </c>
      <c r="H32" s="585">
        <f t="shared" si="10"/>
        <v>68</v>
      </c>
      <c r="I32" s="585">
        <f t="shared" si="10"/>
        <v>648</v>
      </c>
      <c r="J32" s="585">
        <f t="shared" si="10"/>
        <v>668</v>
      </c>
      <c r="K32" s="585">
        <f t="shared" si="10"/>
        <v>336</v>
      </c>
      <c r="L32" s="585">
        <f t="shared" si="10"/>
        <v>356</v>
      </c>
      <c r="M32" s="585">
        <f t="shared" si="10"/>
        <v>20</v>
      </c>
      <c r="N32" s="585">
        <f t="shared" si="10"/>
        <v>288</v>
      </c>
      <c r="O32" s="585">
        <f t="shared" si="10"/>
        <v>16</v>
      </c>
      <c r="P32" s="585">
        <f t="shared" si="10"/>
        <v>48</v>
      </c>
      <c r="Q32" s="585">
        <f t="shared" si="10"/>
        <v>122</v>
      </c>
      <c r="R32" s="585">
        <f t="shared" si="10"/>
        <v>8</v>
      </c>
      <c r="S32" s="585">
        <f t="shared" si="10"/>
        <v>248</v>
      </c>
      <c r="T32" s="585">
        <f t="shared" si="10"/>
        <v>14</v>
      </c>
      <c r="U32" s="585">
        <f t="shared" si="10"/>
        <v>180</v>
      </c>
      <c r="V32" s="585">
        <f t="shared" si="10"/>
        <v>14</v>
      </c>
      <c r="W32" s="585">
        <f t="shared" si="10"/>
        <v>118</v>
      </c>
      <c r="X32" s="585">
        <f t="shared" si="10"/>
        <v>6</v>
      </c>
      <c r="Y32" s="590">
        <f t="shared" si="7"/>
        <v>710</v>
      </c>
      <c r="Z32" s="1074">
        <f t="shared" si="4"/>
        <v>298</v>
      </c>
      <c r="AA32" s="476"/>
    </row>
    <row r="33" spans="1:27" ht="52.8" x14ac:dyDescent="0.3">
      <c r="A33" s="585" t="s">
        <v>153</v>
      </c>
      <c r="B33" s="585" t="s">
        <v>520</v>
      </c>
      <c r="C33" s="1513" t="s">
        <v>560</v>
      </c>
      <c r="D33" s="1427"/>
      <c r="E33" s="1427"/>
      <c r="F33" s="1428"/>
      <c r="G33" s="536">
        <f>SUM(G34:G40)</f>
        <v>329</v>
      </c>
      <c r="H33" s="536">
        <f t="shared" ref="H33:P33" si="11">SUM(H34:H40)</f>
        <v>33</v>
      </c>
      <c r="I33" s="536">
        <f t="shared" si="11"/>
        <v>176</v>
      </c>
      <c r="J33" s="536">
        <f t="shared" si="11"/>
        <v>200</v>
      </c>
      <c r="K33" s="536">
        <f t="shared" si="11"/>
        <v>126</v>
      </c>
      <c r="L33" s="536">
        <f t="shared" si="11"/>
        <v>100</v>
      </c>
      <c r="M33" s="536">
        <f t="shared" si="11"/>
        <v>0</v>
      </c>
      <c r="N33" s="536">
        <f t="shared" si="11"/>
        <v>72</v>
      </c>
      <c r="O33" s="536">
        <f t="shared" si="11"/>
        <v>6</v>
      </c>
      <c r="P33" s="536">
        <f t="shared" si="11"/>
        <v>18</v>
      </c>
      <c r="Q33" s="47">
        <f>SUM(Q34:Q37)</f>
        <v>0</v>
      </c>
      <c r="R33" s="47">
        <f t="shared" ref="R33:X33" si="12">SUM(R34:R37)</f>
        <v>0</v>
      </c>
      <c r="S33" s="47">
        <f t="shared" si="12"/>
        <v>98</v>
      </c>
      <c r="T33" s="47">
        <f t="shared" si="12"/>
        <v>6</v>
      </c>
      <c r="U33" s="47">
        <f t="shared" si="12"/>
        <v>102</v>
      </c>
      <c r="V33" s="47">
        <f t="shared" si="12"/>
        <v>6</v>
      </c>
      <c r="W33" s="47">
        <f t="shared" si="12"/>
        <v>0</v>
      </c>
      <c r="X33" s="47">
        <f t="shared" si="12"/>
        <v>0</v>
      </c>
      <c r="Y33" s="590">
        <f t="shared" si="7"/>
        <v>212</v>
      </c>
      <c r="Z33" s="1074">
        <f t="shared" si="4"/>
        <v>102</v>
      </c>
      <c r="AA33" s="476"/>
    </row>
    <row r="34" spans="1:27" ht="39.6" hidden="1" x14ac:dyDescent="0.3">
      <c r="A34" s="55" t="s">
        <v>155</v>
      </c>
      <c r="B34" s="55" t="s">
        <v>214</v>
      </c>
      <c r="C34" s="599"/>
      <c r="D34" s="48" t="s">
        <v>40</v>
      </c>
      <c r="E34" s="282"/>
      <c r="F34" s="371"/>
      <c r="G34" s="580">
        <f t="shared" ref="G34:G37" si="13">J34+H34+O34+P34</f>
        <v>75</v>
      </c>
      <c r="H34" s="579">
        <v>5</v>
      </c>
      <c r="I34" s="580">
        <v>24</v>
      </c>
      <c r="J34" s="579">
        <f t="shared" ref="J34:J37" si="14">Q34+S34+U34+W34</f>
        <v>62</v>
      </c>
      <c r="K34" s="580">
        <v>42</v>
      </c>
      <c r="L34" s="580">
        <v>20</v>
      </c>
      <c r="M34" s="579"/>
      <c r="N34" s="580" t="s">
        <v>104</v>
      </c>
      <c r="O34" s="291">
        <v>2</v>
      </c>
      <c r="P34" s="579">
        <v>6</v>
      </c>
      <c r="Q34" s="48"/>
      <c r="R34" s="579"/>
      <c r="S34" s="48">
        <v>62</v>
      </c>
      <c r="T34" s="579">
        <v>4</v>
      </c>
      <c r="U34" s="48"/>
      <c r="V34" s="579"/>
      <c r="W34" s="48"/>
      <c r="X34" s="579"/>
      <c r="Y34" s="590">
        <f t="shared" si="7"/>
        <v>66</v>
      </c>
      <c r="Z34" s="1074">
        <f t="shared" si="4"/>
        <v>0</v>
      </c>
      <c r="AA34" s="579"/>
    </row>
    <row r="35" spans="1:27" ht="26.4" hidden="1" x14ac:dyDescent="0.3">
      <c r="A35" s="55" t="s">
        <v>156</v>
      </c>
      <c r="B35" s="55" t="s">
        <v>215</v>
      </c>
      <c r="C35" s="599"/>
      <c r="D35" s="48" t="s">
        <v>29</v>
      </c>
      <c r="E35" s="282"/>
      <c r="F35" s="371"/>
      <c r="G35" s="580">
        <f t="shared" si="13"/>
        <v>38</v>
      </c>
      <c r="H35" s="579">
        <v>2</v>
      </c>
      <c r="I35" s="580">
        <v>16</v>
      </c>
      <c r="J35" s="579">
        <f t="shared" si="14"/>
        <v>36</v>
      </c>
      <c r="K35" s="580">
        <v>20</v>
      </c>
      <c r="L35" s="580">
        <v>16</v>
      </c>
      <c r="M35" s="579"/>
      <c r="N35" s="580"/>
      <c r="O35" s="291"/>
      <c r="P35" s="579"/>
      <c r="Q35" s="48"/>
      <c r="R35" s="579"/>
      <c r="S35" s="48">
        <v>36</v>
      </c>
      <c r="T35" s="579">
        <v>2</v>
      </c>
      <c r="U35" s="48"/>
      <c r="V35" s="579"/>
      <c r="W35" s="48"/>
      <c r="X35" s="579"/>
      <c r="Y35" s="590">
        <f t="shared" si="7"/>
        <v>38</v>
      </c>
      <c r="Z35" s="1074">
        <f t="shared" si="4"/>
        <v>0</v>
      </c>
      <c r="AA35" s="579"/>
    </row>
    <row r="36" spans="1:27" ht="26.4" x14ac:dyDescent="0.3">
      <c r="A36" s="55" t="s">
        <v>280</v>
      </c>
      <c r="B36" s="55" t="s">
        <v>521</v>
      </c>
      <c r="C36" s="599"/>
      <c r="D36" s="48"/>
      <c r="E36" s="282" t="s">
        <v>29</v>
      </c>
      <c r="F36" s="371"/>
      <c r="G36" s="580">
        <f t="shared" si="13"/>
        <v>38</v>
      </c>
      <c r="H36" s="579">
        <v>2</v>
      </c>
      <c r="I36" s="580">
        <v>20</v>
      </c>
      <c r="J36" s="579">
        <f t="shared" si="14"/>
        <v>36</v>
      </c>
      <c r="K36" s="580">
        <v>42</v>
      </c>
      <c r="L36" s="580">
        <v>20</v>
      </c>
      <c r="M36" s="579"/>
      <c r="N36" s="580"/>
      <c r="O36" s="291"/>
      <c r="P36" s="579"/>
      <c r="Q36" s="48"/>
      <c r="R36" s="579"/>
      <c r="S36" s="48"/>
      <c r="T36" s="579"/>
      <c r="U36" s="282">
        <v>36</v>
      </c>
      <c r="V36" s="579">
        <v>2</v>
      </c>
      <c r="W36" s="48"/>
      <c r="X36" s="579"/>
      <c r="Y36" s="590">
        <f t="shared" si="7"/>
        <v>38</v>
      </c>
      <c r="Z36" s="1074">
        <f t="shared" si="4"/>
        <v>36</v>
      </c>
      <c r="AA36" s="282" t="s">
        <v>1157</v>
      </c>
    </row>
    <row r="37" spans="1:27" ht="52.8" x14ac:dyDescent="0.3">
      <c r="A37" s="595" t="s">
        <v>367</v>
      </c>
      <c r="B37" s="595" t="s">
        <v>522</v>
      </c>
      <c r="C37" s="599"/>
      <c r="D37" s="48"/>
      <c r="E37" s="282" t="s">
        <v>40</v>
      </c>
      <c r="F37" s="371"/>
      <c r="G37" s="580">
        <f t="shared" si="13"/>
        <v>88</v>
      </c>
      <c r="H37" s="579">
        <v>14</v>
      </c>
      <c r="I37" s="580">
        <v>44</v>
      </c>
      <c r="J37" s="579">
        <f t="shared" si="14"/>
        <v>66</v>
      </c>
      <c r="K37" s="580">
        <v>22</v>
      </c>
      <c r="L37" s="580">
        <v>44</v>
      </c>
      <c r="M37" s="579"/>
      <c r="N37" s="580" t="s">
        <v>104</v>
      </c>
      <c r="O37" s="579">
        <v>2</v>
      </c>
      <c r="P37" s="579">
        <v>6</v>
      </c>
      <c r="Q37" s="48"/>
      <c r="R37" s="579"/>
      <c r="S37" s="48"/>
      <c r="T37" s="579"/>
      <c r="U37" s="282">
        <v>66</v>
      </c>
      <c r="V37" s="579">
        <v>4</v>
      </c>
      <c r="W37" s="48"/>
      <c r="X37" s="579"/>
      <c r="Y37" s="590">
        <f t="shared" si="7"/>
        <v>70</v>
      </c>
      <c r="Z37" s="1074">
        <f t="shared" si="4"/>
        <v>66</v>
      </c>
      <c r="AA37" s="282" t="s">
        <v>1069</v>
      </c>
    </row>
    <row r="38" spans="1:27" x14ac:dyDescent="0.3">
      <c r="A38" s="595" t="s">
        <v>353</v>
      </c>
      <c r="B38" s="579" t="s">
        <v>43</v>
      </c>
      <c r="C38" s="599"/>
      <c r="D38" s="48"/>
      <c r="E38" s="282" t="s">
        <v>556</v>
      </c>
      <c r="F38" s="371"/>
      <c r="G38" s="580">
        <v>36</v>
      </c>
      <c r="H38" s="579"/>
      <c r="I38" s="580">
        <v>36</v>
      </c>
      <c r="J38" s="579"/>
      <c r="K38" s="580" t="s">
        <v>104</v>
      </c>
      <c r="L38" s="580" t="s">
        <v>104</v>
      </c>
      <c r="M38" s="579"/>
      <c r="N38" s="580">
        <v>36</v>
      </c>
      <c r="O38" s="579"/>
      <c r="P38" s="579"/>
      <c r="Q38" s="48"/>
      <c r="R38" s="579"/>
      <c r="S38" s="48"/>
      <c r="T38" s="579"/>
      <c r="U38" s="48">
        <v>36</v>
      </c>
      <c r="V38" s="579"/>
      <c r="W38" s="48"/>
      <c r="X38" s="579"/>
      <c r="Y38" s="590">
        <f t="shared" si="7"/>
        <v>36</v>
      </c>
      <c r="Z38" s="1074">
        <f t="shared" si="4"/>
        <v>36</v>
      </c>
      <c r="AA38" s="282" t="s">
        <v>1069</v>
      </c>
    </row>
    <row r="39" spans="1:27" ht="27.6" x14ac:dyDescent="0.3">
      <c r="A39" s="596" t="s">
        <v>281</v>
      </c>
      <c r="B39" s="108" t="s">
        <v>73</v>
      </c>
      <c r="C39" s="49"/>
      <c r="D39" s="275"/>
      <c r="E39" s="372" t="s">
        <v>556</v>
      </c>
      <c r="F39" s="373"/>
      <c r="G39" s="580">
        <v>36</v>
      </c>
      <c r="H39" s="538"/>
      <c r="I39" s="593">
        <v>36</v>
      </c>
      <c r="J39" s="579"/>
      <c r="K39" s="593"/>
      <c r="L39" s="593"/>
      <c r="M39" s="538"/>
      <c r="N39" s="593">
        <v>36</v>
      </c>
      <c r="O39" s="579"/>
      <c r="P39" s="579"/>
      <c r="Q39" s="48"/>
      <c r="R39" s="579"/>
      <c r="S39" s="48"/>
      <c r="T39" s="579"/>
      <c r="U39" s="48">
        <v>36</v>
      </c>
      <c r="V39" s="579"/>
      <c r="W39" s="48"/>
      <c r="X39" s="579"/>
      <c r="Y39" s="590">
        <f t="shared" si="7"/>
        <v>36</v>
      </c>
      <c r="Z39" s="1074">
        <f t="shared" si="4"/>
        <v>36</v>
      </c>
      <c r="AA39" s="282" t="s">
        <v>1069</v>
      </c>
    </row>
    <row r="40" spans="1:27" x14ac:dyDescent="0.3">
      <c r="A40" s="596" t="s">
        <v>434</v>
      </c>
      <c r="B40" s="596" t="s">
        <v>216</v>
      </c>
      <c r="C40" s="49"/>
      <c r="D40" s="275"/>
      <c r="E40" s="372" t="s">
        <v>40</v>
      </c>
      <c r="F40" s="373"/>
      <c r="G40" s="580">
        <v>18</v>
      </c>
      <c r="H40" s="538">
        <v>10</v>
      </c>
      <c r="I40" s="593"/>
      <c r="J40" s="579"/>
      <c r="K40" s="593"/>
      <c r="L40" s="593"/>
      <c r="M40" s="538"/>
      <c r="N40" s="593"/>
      <c r="O40" s="579">
        <v>2</v>
      </c>
      <c r="P40" s="579">
        <v>6</v>
      </c>
      <c r="Q40" s="48"/>
      <c r="R40" s="579"/>
      <c r="S40" s="48"/>
      <c r="T40" s="579"/>
      <c r="U40" s="48"/>
      <c r="V40" s="579"/>
      <c r="W40" s="48"/>
      <c r="X40" s="579"/>
      <c r="Y40" s="590">
        <f t="shared" si="7"/>
        <v>0</v>
      </c>
      <c r="Z40" s="1074">
        <f t="shared" si="4"/>
        <v>0</v>
      </c>
      <c r="AA40" s="282" t="s">
        <v>1069</v>
      </c>
    </row>
    <row r="41" spans="1:27" ht="39.6" x14ac:dyDescent="0.3">
      <c r="A41" s="585" t="s">
        <v>217</v>
      </c>
      <c r="B41" s="585" t="s">
        <v>218</v>
      </c>
      <c r="C41" s="1513" t="s">
        <v>561</v>
      </c>
      <c r="D41" s="1427"/>
      <c r="E41" s="1427"/>
      <c r="F41" s="1428"/>
      <c r="G41" s="536">
        <f t="shared" ref="G41:P41" si="15">SUM(G42:G47)</f>
        <v>526</v>
      </c>
      <c r="H41" s="536">
        <f t="shared" si="15"/>
        <v>26</v>
      </c>
      <c r="I41" s="536">
        <f t="shared" si="15"/>
        <v>300</v>
      </c>
      <c r="J41" s="536">
        <f t="shared" si="15"/>
        <v>324</v>
      </c>
      <c r="K41" s="536">
        <f t="shared" si="15"/>
        <v>166</v>
      </c>
      <c r="L41" s="536">
        <f t="shared" si="15"/>
        <v>156</v>
      </c>
      <c r="M41" s="536">
        <f t="shared" si="15"/>
        <v>20</v>
      </c>
      <c r="N41" s="536">
        <f t="shared" si="15"/>
        <v>144</v>
      </c>
      <c r="O41" s="536">
        <f t="shared" si="15"/>
        <v>8</v>
      </c>
      <c r="P41" s="536">
        <f t="shared" si="15"/>
        <v>24</v>
      </c>
      <c r="Q41" s="47">
        <f>SUM(Q42:Q44)</f>
        <v>50</v>
      </c>
      <c r="R41" s="47">
        <f t="shared" ref="R41:X41" si="16">SUM(R42:R44)</f>
        <v>4</v>
      </c>
      <c r="S41" s="47">
        <f t="shared" si="16"/>
        <v>78</v>
      </c>
      <c r="T41" s="47">
        <f t="shared" si="16"/>
        <v>4</v>
      </c>
      <c r="U41" s="47">
        <f t="shared" si="16"/>
        <v>78</v>
      </c>
      <c r="V41" s="47">
        <f t="shared" si="16"/>
        <v>8</v>
      </c>
      <c r="W41" s="47">
        <f t="shared" si="16"/>
        <v>118</v>
      </c>
      <c r="X41" s="47">
        <f t="shared" si="16"/>
        <v>6</v>
      </c>
      <c r="Y41" s="590">
        <f t="shared" si="7"/>
        <v>346</v>
      </c>
      <c r="Z41" s="1074">
        <f t="shared" si="4"/>
        <v>196</v>
      </c>
      <c r="AA41" s="476"/>
    </row>
    <row r="42" spans="1:27" ht="26.4" hidden="1" x14ac:dyDescent="0.3">
      <c r="A42" s="595" t="s">
        <v>219</v>
      </c>
      <c r="B42" s="595" t="s">
        <v>158</v>
      </c>
      <c r="C42" s="599"/>
      <c r="D42" s="48" t="s">
        <v>40</v>
      </c>
      <c r="E42" s="282"/>
      <c r="F42" s="371"/>
      <c r="G42" s="580">
        <f t="shared" ref="G42:G50" si="17">J42+H42+O42+P42</f>
        <v>145</v>
      </c>
      <c r="H42" s="579">
        <v>9</v>
      </c>
      <c r="I42" s="580">
        <v>38</v>
      </c>
      <c r="J42" s="579">
        <f t="shared" ref="J42:J44" si="18">Q42+S42+U42+W42</f>
        <v>128</v>
      </c>
      <c r="K42" s="580">
        <v>70</v>
      </c>
      <c r="L42" s="580">
        <v>38</v>
      </c>
      <c r="M42" s="579">
        <v>20</v>
      </c>
      <c r="N42" s="580" t="s">
        <v>104</v>
      </c>
      <c r="O42" s="579">
        <v>2</v>
      </c>
      <c r="P42" s="579">
        <v>6</v>
      </c>
      <c r="Q42" s="48">
        <v>50</v>
      </c>
      <c r="R42" s="579">
        <v>4</v>
      </c>
      <c r="S42" s="48">
        <v>78</v>
      </c>
      <c r="T42" s="579">
        <v>4</v>
      </c>
      <c r="U42" s="48"/>
      <c r="V42" s="579"/>
      <c r="W42" s="48"/>
      <c r="X42" s="579"/>
      <c r="Y42" s="590">
        <f t="shared" si="7"/>
        <v>136</v>
      </c>
      <c r="Z42" s="1074">
        <f t="shared" si="4"/>
        <v>0</v>
      </c>
      <c r="AA42" s="579"/>
    </row>
    <row r="43" spans="1:27" ht="26.4" x14ac:dyDescent="0.3">
      <c r="A43" s="595" t="s">
        <v>437</v>
      </c>
      <c r="B43" s="595" t="s">
        <v>154</v>
      </c>
      <c r="C43" s="599"/>
      <c r="D43" s="48"/>
      <c r="E43" s="282"/>
      <c r="F43" s="371" t="s">
        <v>40</v>
      </c>
      <c r="G43" s="580">
        <f t="shared" si="17"/>
        <v>131</v>
      </c>
      <c r="H43" s="579">
        <v>9</v>
      </c>
      <c r="I43" s="580">
        <v>70</v>
      </c>
      <c r="J43" s="579">
        <f t="shared" si="18"/>
        <v>114</v>
      </c>
      <c r="K43" s="580">
        <v>48</v>
      </c>
      <c r="L43" s="580">
        <v>70</v>
      </c>
      <c r="M43" s="579"/>
      <c r="N43" s="580" t="s">
        <v>104</v>
      </c>
      <c r="O43" s="579">
        <v>2</v>
      </c>
      <c r="P43" s="579">
        <v>6</v>
      </c>
      <c r="Q43" s="48"/>
      <c r="R43" s="579"/>
      <c r="S43" s="48"/>
      <c r="T43" s="579"/>
      <c r="U43" s="282">
        <v>42</v>
      </c>
      <c r="V43" s="579">
        <v>4</v>
      </c>
      <c r="W43" s="48">
        <v>72</v>
      </c>
      <c r="X43" s="579">
        <v>4</v>
      </c>
      <c r="Y43" s="590">
        <f t="shared" si="7"/>
        <v>122</v>
      </c>
      <c r="Z43" s="1074">
        <f t="shared" si="4"/>
        <v>114</v>
      </c>
      <c r="AA43" s="599" t="s">
        <v>1093</v>
      </c>
    </row>
    <row r="44" spans="1:27" ht="26.4" x14ac:dyDescent="0.3">
      <c r="A44" s="595" t="s">
        <v>523</v>
      </c>
      <c r="B44" s="595" t="s">
        <v>524</v>
      </c>
      <c r="C44" s="599"/>
      <c r="D44" s="48"/>
      <c r="E44" s="282"/>
      <c r="F44" s="371" t="s">
        <v>40</v>
      </c>
      <c r="G44" s="580">
        <f t="shared" si="17"/>
        <v>97</v>
      </c>
      <c r="H44" s="579">
        <v>7</v>
      </c>
      <c r="I44" s="580">
        <v>48</v>
      </c>
      <c r="J44" s="579">
        <f t="shared" si="18"/>
        <v>82</v>
      </c>
      <c r="K44" s="580">
        <v>48</v>
      </c>
      <c r="L44" s="580">
        <v>48</v>
      </c>
      <c r="M44" s="579"/>
      <c r="N44" s="580" t="s">
        <v>104</v>
      </c>
      <c r="O44" s="579">
        <v>2</v>
      </c>
      <c r="P44" s="579">
        <v>6</v>
      </c>
      <c r="Q44" s="48"/>
      <c r="R44" s="579"/>
      <c r="S44" s="48"/>
      <c r="U44" s="282">
        <v>36</v>
      </c>
      <c r="V44" s="579">
        <v>4</v>
      </c>
      <c r="W44" s="48">
        <v>46</v>
      </c>
      <c r="X44" s="579">
        <v>2</v>
      </c>
      <c r="Y44" s="590">
        <f>SUM(Q44:X44)</f>
        <v>88</v>
      </c>
      <c r="Z44" s="1074">
        <f t="shared" si="4"/>
        <v>82</v>
      </c>
      <c r="AA44" s="282" t="s">
        <v>1090</v>
      </c>
    </row>
    <row r="45" spans="1:27" hidden="1" x14ac:dyDescent="0.3">
      <c r="A45" s="595" t="s">
        <v>220</v>
      </c>
      <c r="B45" s="595" t="s">
        <v>43</v>
      </c>
      <c r="C45" s="599"/>
      <c r="D45" s="48" t="s">
        <v>29</v>
      </c>
      <c r="E45" s="282"/>
      <c r="F45" s="371"/>
      <c r="G45" s="580">
        <v>72</v>
      </c>
      <c r="H45" s="579"/>
      <c r="I45" s="580">
        <v>72</v>
      </c>
      <c r="J45" s="579"/>
      <c r="K45" s="580" t="s">
        <v>104</v>
      </c>
      <c r="L45" s="580" t="s">
        <v>104</v>
      </c>
      <c r="M45" s="579"/>
      <c r="N45" s="580">
        <v>72</v>
      </c>
      <c r="O45" s="579"/>
      <c r="P45" s="579"/>
      <c r="Q45" s="48"/>
      <c r="R45" s="579"/>
      <c r="S45" s="48">
        <v>72</v>
      </c>
      <c r="T45" s="579"/>
      <c r="U45" s="48"/>
      <c r="V45" s="579"/>
      <c r="W45" s="356"/>
      <c r="X45" s="579"/>
      <c r="Y45" s="590">
        <f>SUM(Q45:X45)</f>
        <v>72</v>
      </c>
      <c r="Z45" s="1074">
        <f t="shared" si="4"/>
        <v>0</v>
      </c>
      <c r="AA45" s="579"/>
    </row>
    <row r="46" spans="1:27" x14ac:dyDescent="0.3">
      <c r="A46" s="595" t="s">
        <v>220</v>
      </c>
      <c r="B46" s="595" t="s">
        <v>73</v>
      </c>
      <c r="C46" s="599"/>
      <c r="D46" s="48"/>
      <c r="E46" s="282"/>
      <c r="F46" s="371" t="s">
        <v>29</v>
      </c>
      <c r="G46" s="580">
        <v>72</v>
      </c>
      <c r="H46" s="579"/>
      <c r="I46" s="580">
        <v>72</v>
      </c>
      <c r="J46" s="579"/>
      <c r="K46" s="580" t="s">
        <v>104</v>
      </c>
      <c r="L46" s="580" t="s">
        <v>104</v>
      </c>
      <c r="M46" s="579"/>
      <c r="N46" s="580">
        <v>72</v>
      </c>
      <c r="O46" s="579"/>
      <c r="P46" s="579"/>
      <c r="Q46" s="48"/>
      <c r="R46" s="579"/>
      <c r="S46" s="48"/>
      <c r="T46" s="579"/>
      <c r="U46" s="48"/>
      <c r="V46" s="579"/>
      <c r="W46" s="356">
        <v>72</v>
      </c>
      <c r="X46" s="579"/>
      <c r="Y46" s="590">
        <f>SUM(Q46:X46)</f>
        <v>72</v>
      </c>
      <c r="Z46" s="1074">
        <f t="shared" si="4"/>
        <v>72</v>
      </c>
      <c r="AA46" s="282" t="s">
        <v>1093</v>
      </c>
    </row>
    <row r="47" spans="1:27" x14ac:dyDescent="0.3">
      <c r="A47" s="595" t="s">
        <v>439</v>
      </c>
      <c r="B47" s="595" t="s">
        <v>216</v>
      </c>
      <c r="C47" s="599"/>
      <c r="D47" s="48"/>
      <c r="E47" s="282"/>
      <c r="F47" s="371" t="s">
        <v>40</v>
      </c>
      <c r="G47" s="580">
        <f t="shared" si="17"/>
        <v>9</v>
      </c>
      <c r="H47" s="579">
        <v>1</v>
      </c>
      <c r="I47" s="580" t="s">
        <v>104</v>
      </c>
      <c r="J47" s="579"/>
      <c r="K47" s="580" t="s">
        <v>104</v>
      </c>
      <c r="L47" s="580" t="s">
        <v>104</v>
      </c>
      <c r="M47" s="579"/>
      <c r="N47" s="580" t="s">
        <v>104</v>
      </c>
      <c r="O47" s="579">
        <v>2</v>
      </c>
      <c r="P47" s="579">
        <v>6</v>
      </c>
      <c r="Q47" s="48"/>
      <c r="R47" s="579"/>
      <c r="S47" s="48"/>
      <c r="T47" s="579"/>
      <c r="U47" s="48"/>
      <c r="V47" s="579"/>
      <c r="W47" s="48"/>
      <c r="X47" s="579"/>
      <c r="Y47" s="590">
        <f t="shared" si="7"/>
        <v>0</v>
      </c>
      <c r="Z47" s="1074">
        <f t="shared" si="4"/>
        <v>0</v>
      </c>
      <c r="AA47" s="579" t="s">
        <v>1096</v>
      </c>
    </row>
    <row r="48" spans="1:27" ht="39.6" hidden="1" x14ac:dyDescent="0.3">
      <c r="A48" s="585" t="s">
        <v>33</v>
      </c>
      <c r="B48" s="585" t="s">
        <v>562</v>
      </c>
      <c r="C48" s="1513" t="s">
        <v>563</v>
      </c>
      <c r="D48" s="1427"/>
      <c r="E48" s="1427"/>
      <c r="F48" s="1428"/>
      <c r="G48" s="536">
        <f>SUM(G49:G52)</f>
        <v>233</v>
      </c>
      <c r="H48" s="536">
        <f t="shared" ref="H48:P48" si="19">SUM(H49:H52)</f>
        <v>9</v>
      </c>
      <c r="I48" s="536">
        <f t="shared" si="19"/>
        <v>172</v>
      </c>
      <c r="J48" s="536">
        <f t="shared" si="19"/>
        <v>144</v>
      </c>
      <c r="K48" s="536">
        <f t="shared" si="19"/>
        <v>44</v>
      </c>
      <c r="L48" s="536">
        <f t="shared" si="19"/>
        <v>100</v>
      </c>
      <c r="M48" s="536">
        <f t="shared" si="19"/>
        <v>0</v>
      </c>
      <c r="N48" s="536">
        <f t="shared" si="19"/>
        <v>72</v>
      </c>
      <c r="O48" s="536">
        <f t="shared" si="19"/>
        <v>2</v>
      </c>
      <c r="P48" s="536">
        <f t="shared" si="19"/>
        <v>6</v>
      </c>
      <c r="Q48" s="56">
        <f>SUM(Q49:Q50)</f>
        <v>72</v>
      </c>
      <c r="R48" s="56">
        <f t="shared" ref="R48:X48" si="20">SUM(R49:R50)</f>
        <v>4</v>
      </c>
      <c r="S48" s="56">
        <f t="shared" si="20"/>
        <v>72</v>
      </c>
      <c r="T48" s="56">
        <f t="shared" si="20"/>
        <v>4</v>
      </c>
      <c r="U48" s="56">
        <f t="shared" si="20"/>
        <v>0</v>
      </c>
      <c r="V48" s="56">
        <f t="shared" si="20"/>
        <v>0</v>
      </c>
      <c r="W48" s="56">
        <f t="shared" si="20"/>
        <v>0</v>
      </c>
      <c r="X48" s="56">
        <f t="shared" si="20"/>
        <v>0</v>
      </c>
      <c r="Y48" s="590">
        <f t="shared" si="7"/>
        <v>152</v>
      </c>
      <c r="Z48" s="1074">
        <f t="shared" si="4"/>
        <v>0</v>
      </c>
      <c r="AA48" s="476"/>
    </row>
    <row r="49" spans="1:28" ht="26.4" hidden="1" x14ac:dyDescent="0.3">
      <c r="A49" s="595" t="s">
        <v>221</v>
      </c>
      <c r="B49" s="595" t="s">
        <v>222</v>
      </c>
      <c r="C49" s="599"/>
      <c r="D49" s="1514" t="s">
        <v>283</v>
      </c>
      <c r="E49" s="282"/>
      <c r="F49" s="371"/>
      <c r="G49" s="580">
        <f t="shared" si="17"/>
        <v>76</v>
      </c>
      <c r="H49" s="579">
        <v>4</v>
      </c>
      <c r="I49" s="595">
        <v>50</v>
      </c>
      <c r="J49" s="579">
        <f t="shared" ref="J49:J50" si="21">Q49+S49+U49+W49</f>
        <v>72</v>
      </c>
      <c r="K49" s="595">
        <v>22</v>
      </c>
      <c r="L49" s="595">
        <v>50</v>
      </c>
      <c r="M49" s="579"/>
      <c r="N49" s="595"/>
      <c r="O49" s="579"/>
      <c r="P49" s="579"/>
      <c r="Q49" s="48">
        <v>36</v>
      </c>
      <c r="R49" s="579">
        <v>2</v>
      </c>
      <c r="S49" s="48">
        <v>36</v>
      </c>
      <c r="T49" s="579">
        <v>2</v>
      </c>
      <c r="U49" s="48"/>
      <c r="V49" s="579"/>
      <c r="W49" s="48"/>
      <c r="X49" s="579"/>
      <c r="Y49" s="590">
        <f t="shared" si="7"/>
        <v>76</v>
      </c>
      <c r="Z49" s="1074">
        <f t="shared" si="4"/>
        <v>0</v>
      </c>
      <c r="AA49" s="579"/>
    </row>
    <row r="50" spans="1:28" ht="26.4" hidden="1" x14ac:dyDescent="0.3">
      <c r="A50" s="595" t="s">
        <v>223</v>
      </c>
      <c r="B50" s="595" t="s">
        <v>224</v>
      </c>
      <c r="C50" s="599"/>
      <c r="D50" s="1515"/>
      <c r="E50" s="282"/>
      <c r="F50" s="371"/>
      <c r="G50" s="580">
        <f t="shared" si="17"/>
        <v>76</v>
      </c>
      <c r="H50" s="579">
        <v>4</v>
      </c>
      <c r="I50" s="595">
        <v>50</v>
      </c>
      <c r="J50" s="579">
        <f t="shared" si="21"/>
        <v>72</v>
      </c>
      <c r="K50" s="595">
        <v>22</v>
      </c>
      <c r="L50" s="595">
        <v>50</v>
      </c>
      <c r="M50" s="579"/>
      <c r="N50" s="595"/>
      <c r="O50" s="579"/>
      <c r="P50" s="579"/>
      <c r="Q50" s="48">
        <v>36</v>
      </c>
      <c r="R50" s="579">
        <v>2</v>
      </c>
      <c r="S50" s="48">
        <v>36</v>
      </c>
      <c r="T50" s="579">
        <v>2</v>
      </c>
      <c r="U50" s="48"/>
      <c r="V50" s="579"/>
      <c r="W50" s="48"/>
      <c r="X50" s="579"/>
      <c r="Y50" s="590">
        <f t="shared" si="7"/>
        <v>76</v>
      </c>
      <c r="Z50" s="1074">
        <f t="shared" si="4"/>
        <v>0</v>
      </c>
      <c r="AA50" s="579"/>
    </row>
    <row r="51" spans="1:28" hidden="1" x14ac:dyDescent="0.3">
      <c r="A51" s="595" t="s">
        <v>225</v>
      </c>
      <c r="B51" s="595" t="s">
        <v>43</v>
      </c>
      <c r="C51" s="599"/>
      <c r="D51" s="48" t="s">
        <v>29</v>
      </c>
      <c r="E51" s="282"/>
      <c r="F51" s="371"/>
      <c r="G51" s="595">
        <v>72</v>
      </c>
      <c r="H51" s="579"/>
      <c r="I51" s="595">
        <v>72</v>
      </c>
      <c r="J51" s="579"/>
      <c r="K51" s="595"/>
      <c r="L51" s="595"/>
      <c r="M51" s="579"/>
      <c r="N51" s="595">
        <v>72</v>
      </c>
      <c r="O51" s="579"/>
      <c r="P51" s="579"/>
      <c r="Q51" s="48"/>
      <c r="R51" s="579"/>
      <c r="S51" s="48">
        <v>72</v>
      </c>
      <c r="T51" s="579"/>
      <c r="U51" s="361"/>
      <c r="V51" s="579"/>
      <c r="W51" s="48"/>
      <c r="X51" s="579"/>
      <c r="Y51" s="590">
        <f t="shared" si="7"/>
        <v>72</v>
      </c>
      <c r="Z51" s="1074">
        <f t="shared" si="4"/>
        <v>0</v>
      </c>
      <c r="AA51" s="579"/>
    </row>
    <row r="52" spans="1:28" hidden="1" x14ac:dyDescent="0.3">
      <c r="A52" s="595" t="s">
        <v>226</v>
      </c>
      <c r="B52" s="595" t="s">
        <v>216</v>
      </c>
      <c r="C52" s="599"/>
      <c r="D52" s="48" t="s">
        <v>40</v>
      </c>
      <c r="E52" s="282"/>
      <c r="F52" s="371"/>
      <c r="G52" s="595">
        <v>9</v>
      </c>
      <c r="H52" s="579">
        <v>1</v>
      </c>
      <c r="I52" s="595"/>
      <c r="J52" s="579"/>
      <c r="K52" s="595"/>
      <c r="L52" s="595"/>
      <c r="M52" s="579"/>
      <c r="N52" s="595"/>
      <c r="O52" s="579">
        <v>2</v>
      </c>
      <c r="P52" s="579">
        <v>6</v>
      </c>
      <c r="Q52" s="48"/>
      <c r="R52" s="579"/>
      <c r="S52" s="48"/>
      <c r="T52" s="579"/>
      <c r="U52" s="361"/>
      <c r="V52" s="579"/>
      <c r="W52" s="48"/>
      <c r="X52" s="579"/>
      <c r="Z52" s="1074">
        <f t="shared" si="4"/>
        <v>0</v>
      </c>
      <c r="AA52" s="579"/>
    </row>
    <row r="53" spans="1:28" ht="26.4" x14ac:dyDescent="0.3">
      <c r="A53" s="595"/>
      <c r="B53" s="595" t="s">
        <v>525</v>
      </c>
      <c r="C53" s="599"/>
      <c r="D53" s="48"/>
      <c r="E53" s="282"/>
      <c r="F53" s="371"/>
      <c r="G53" s="595">
        <v>144</v>
      </c>
      <c r="H53" s="579"/>
      <c r="I53" s="595">
        <v>144</v>
      </c>
      <c r="J53" s="579"/>
      <c r="K53" s="595"/>
      <c r="L53" s="595"/>
      <c r="M53" s="579"/>
      <c r="N53" s="595">
        <v>144</v>
      </c>
      <c r="O53" s="579"/>
      <c r="P53" s="579"/>
      <c r="Q53" s="48"/>
      <c r="R53" s="579"/>
      <c r="S53" s="48"/>
      <c r="T53" s="579"/>
      <c r="U53" s="361"/>
      <c r="V53" s="579"/>
      <c r="W53" s="48">
        <v>144</v>
      </c>
      <c r="X53" s="579"/>
      <c r="Y53" s="590">
        <f t="shared" si="7"/>
        <v>144</v>
      </c>
      <c r="Z53" s="1074">
        <f t="shared" si="4"/>
        <v>144</v>
      </c>
      <c r="AA53" s="579"/>
    </row>
    <row r="54" spans="1:28" ht="27.6" x14ac:dyDescent="0.3">
      <c r="A54" s="585" t="s">
        <v>526</v>
      </c>
      <c r="B54" s="377" t="s">
        <v>527</v>
      </c>
      <c r="C54" s="599"/>
      <c r="D54" s="48"/>
      <c r="E54" s="282"/>
      <c r="F54" s="371"/>
      <c r="G54" s="585">
        <v>216</v>
      </c>
      <c r="H54" s="579"/>
      <c r="I54" s="585">
        <v>216</v>
      </c>
      <c r="J54" s="579"/>
      <c r="K54" s="585"/>
      <c r="L54" s="585"/>
      <c r="M54" s="579"/>
      <c r="N54" s="585">
        <v>216</v>
      </c>
      <c r="O54" s="579"/>
      <c r="P54" s="579"/>
      <c r="Q54" s="48"/>
      <c r="R54" s="579"/>
      <c r="S54" s="48"/>
      <c r="T54" s="579"/>
      <c r="U54" s="48"/>
      <c r="V54" s="579"/>
      <c r="W54" s="48">
        <v>216</v>
      </c>
      <c r="X54" s="579"/>
      <c r="Y54" s="590">
        <f t="shared" si="7"/>
        <v>216</v>
      </c>
      <c r="Z54" s="1074">
        <f t="shared" si="4"/>
        <v>216</v>
      </c>
      <c r="AA54" s="579"/>
    </row>
    <row r="55" spans="1:28" x14ac:dyDescent="0.3">
      <c r="A55" s="1432" t="s">
        <v>528</v>
      </c>
      <c r="B55" s="1432"/>
      <c r="C55" s="599"/>
      <c r="D55" s="48"/>
      <c r="E55" s="282"/>
      <c r="F55" s="371"/>
      <c r="G55" s="585">
        <v>2952</v>
      </c>
      <c r="H55" s="579">
        <v>160</v>
      </c>
      <c r="I55" s="585">
        <v>1702</v>
      </c>
      <c r="J55" s="579">
        <v>2116</v>
      </c>
      <c r="K55" s="585">
        <v>966</v>
      </c>
      <c r="L55" s="585">
        <v>1174</v>
      </c>
      <c r="M55" s="579">
        <v>20</v>
      </c>
      <c r="N55" s="585">
        <v>432</v>
      </c>
      <c r="O55" s="579">
        <v>26</v>
      </c>
      <c r="P55" s="579">
        <v>78</v>
      </c>
      <c r="Q55" s="48">
        <v>561</v>
      </c>
      <c r="R55" s="579">
        <v>33</v>
      </c>
      <c r="S55" s="48">
        <v>629</v>
      </c>
      <c r="T55" s="579">
        <v>37</v>
      </c>
      <c r="U55" s="48">
        <v>476</v>
      </c>
      <c r="V55" s="579">
        <v>28</v>
      </c>
      <c r="W55" s="48">
        <v>374</v>
      </c>
      <c r="X55" s="579">
        <v>22</v>
      </c>
      <c r="Z55" s="1074">
        <f t="shared" si="4"/>
        <v>850</v>
      </c>
      <c r="AA55" s="476"/>
    </row>
    <row r="56" spans="1:28" x14ac:dyDescent="0.3">
      <c r="A56" s="585"/>
      <c r="B56" s="585" t="s">
        <v>180</v>
      </c>
      <c r="C56" s="599"/>
      <c r="D56" s="48"/>
      <c r="E56" s="282"/>
      <c r="F56" s="371"/>
      <c r="G56" s="585"/>
      <c r="H56" s="579"/>
      <c r="I56" s="585"/>
      <c r="J56" s="579"/>
      <c r="K56" s="585"/>
      <c r="L56" s="585"/>
      <c r="M56" s="579"/>
      <c r="N56" s="585"/>
      <c r="O56" s="579"/>
      <c r="P56" s="579"/>
      <c r="Q56" s="48"/>
      <c r="R56" s="579"/>
      <c r="S56" s="48"/>
      <c r="T56" s="579"/>
      <c r="U56" s="48"/>
      <c r="V56" s="579"/>
      <c r="W56" s="48"/>
      <c r="X56" s="579"/>
      <c r="Z56" s="1074">
        <f t="shared" si="4"/>
        <v>0</v>
      </c>
      <c r="AA56" s="579"/>
    </row>
    <row r="57" spans="1:28" x14ac:dyDescent="0.3">
      <c r="A57" s="585"/>
      <c r="B57" s="585" t="s">
        <v>658</v>
      </c>
      <c r="C57" s="599"/>
      <c r="D57" s="48"/>
      <c r="E57" s="282"/>
      <c r="F57" s="371"/>
      <c r="G57" s="585"/>
      <c r="H57" s="579"/>
      <c r="I57" s="585"/>
      <c r="J57" s="579"/>
      <c r="K57" s="585"/>
      <c r="L57" s="585"/>
      <c r="M57" s="579"/>
      <c r="N57" s="585"/>
      <c r="O57" s="579"/>
      <c r="P57" s="579"/>
      <c r="Q57" s="48"/>
      <c r="R57" s="579"/>
      <c r="S57" s="48"/>
      <c r="T57" s="579"/>
      <c r="U57" s="48"/>
      <c r="V57" s="579"/>
      <c r="W57" s="48"/>
      <c r="X57" s="579"/>
      <c r="Z57" s="1074">
        <f t="shared" si="4"/>
        <v>0</v>
      </c>
      <c r="AA57" s="579"/>
    </row>
    <row r="58" spans="1:28" ht="22.5" customHeight="1" x14ac:dyDescent="0.3">
      <c r="A58" s="1406" t="s">
        <v>659</v>
      </c>
      <c r="B58" s="1406"/>
      <c r="C58" s="1406"/>
      <c r="D58" s="1406"/>
      <c r="E58" s="1406"/>
      <c r="F58" s="1406"/>
      <c r="G58" s="1386" t="s">
        <v>660</v>
      </c>
      <c r="H58" s="1386"/>
      <c r="I58" s="1386"/>
      <c r="J58" s="1386"/>
      <c r="K58" s="1386"/>
      <c r="L58" s="1386"/>
      <c r="M58" s="1386"/>
      <c r="N58" s="1386"/>
      <c r="O58" s="1386"/>
      <c r="P58" s="1386"/>
      <c r="Q58" s="579">
        <v>16</v>
      </c>
      <c r="R58" s="579"/>
      <c r="S58" s="579">
        <v>15</v>
      </c>
      <c r="T58" s="579"/>
      <c r="U58" s="579">
        <v>13</v>
      </c>
      <c r="V58" s="579"/>
      <c r="W58" s="579">
        <v>10</v>
      </c>
      <c r="X58" s="579"/>
      <c r="Z58" s="1074"/>
      <c r="AA58" s="579"/>
    </row>
    <row r="59" spans="1:28" ht="27.75" customHeight="1" x14ac:dyDescent="0.3">
      <c r="A59" s="1406"/>
      <c r="B59" s="1406"/>
      <c r="C59" s="1406"/>
      <c r="D59" s="1406"/>
      <c r="E59" s="1406"/>
      <c r="F59" s="1406"/>
      <c r="G59" s="1339" t="s">
        <v>661</v>
      </c>
      <c r="H59" s="1339"/>
      <c r="I59" s="1339"/>
      <c r="J59" s="1339"/>
      <c r="K59" s="1339"/>
      <c r="L59" s="1339"/>
      <c r="M59" s="1339"/>
      <c r="N59" s="1339"/>
      <c r="O59" s="1339"/>
      <c r="P59" s="1339"/>
      <c r="Q59" s="579">
        <v>0</v>
      </c>
      <c r="R59" s="579"/>
      <c r="S59" s="579">
        <v>144</v>
      </c>
      <c r="T59" s="579"/>
      <c r="U59" s="579">
        <v>72</v>
      </c>
      <c r="V59" s="579"/>
      <c r="W59" s="579">
        <v>0</v>
      </c>
      <c r="X59" s="579"/>
      <c r="Z59" s="1074"/>
      <c r="AA59" s="579"/>
    </row>
    <row r="60" spans="1:28" ht="28.5" customHeight="1" x14ac:dyDescent="0.3">
      <c r="A60" s="1406"/>
      <c r="B60" s="1406"/>
      <c r="C60" s="1406"/>
      <c r="D60" s="1406"/>
      <c r="E60" s="1406"/>
      <c r="F60" s="1406"/>
      <c r="G60" s="1339" t="s">
        <v>662</v>
      </c>
      <c r="H60" s="1339"/>
      <c r="I60" s="1339"/>
      <c r="J60" s="1339"/>
      <c r="K60" s="1339"/>
      <c r="L60" s="1339"/>
      <c r="M60" s="1339"/>
      <c r="N60" s="1339"/>
      <c r="O60" s="1339"/>
      <c r="P60" s="1339"/>
      <c r="Q60" s="579">
        <v>0</v>
      </c>
      <c r="R60" s="579"/>
      <c r="S60" s="579">
        <v>0</v>
      </c>
      <c r="T60" s="579"/>
      <c r="U60" s="579">
        <v>0</v>
      </c>
      <c r="V60" s="579"/>
      <c r="W60" s="586" t="s">
        <v>663</v>
      </c>
      <c r="X60" s="579"/>
      <c r="Z60" s="1074"/>
      <c r="AA60" s="579"/>
      <c r="AB60" s="558"/>
    </row>
    <row r="61" spans="1:28" ht="27.75" customHeight="1" x14ac:dyDescent="0.3">
      <c r="A61" s="1406"/>
      <c r="B61" s="1406"/>
      <c r="C61" s="1406"/>
      <c r="D61" s="1406"/>
      <c r="E61" s="1406"/>
      <c r="F61" s="1406"/>
      <c r="G61" s="1339" t="s">
        <v>664</v>
      </c>
      <c r="H61" s="1339"/>
      <c r="I61" s="1339"/>
      <c r="J61" s="1339"/>
      <c r="K61" s="1339"/>
      <c r="L61" s="1339"/>
      <c r="M61" s="1339"/>
      <c r="N61" s="1339"/>
      <c r="O61" s="1339"/>
      <c r="P61" s="1339"/>
      <c r="Q61" s="579">
        <v>1</v>
      </c>
      <c r="R61" s="579"/>
      <c r="S61" s="579">
        <v>6</v>
      </c>
      <c r="T61" s="579"/>
      <c r="U61" s="579">
        <v>2</v>
      </c>
      <c r="V61" s="579"/>
      <c r="W61" s="579">
        <v>4</v>
      </c>
      <c r="X61" s="579"/>
      <c r="Z61" s="1074"/>
      <c r="AA61" s="579"/>
    </row>
    <row r="62" spans="1:28" ht="29.25" customHeight="1" x14ac:dyDescent="0.3">
      <c r="A62" s="1406"/>
      <c r="B62" s="1406"/>
      <c r="C62" s="1406"/>
      <c r="D62" s="1406"/>
      <c r="E62" s="1406"/>
      <c r="F62" s="1406"/>
      <c r="G62" s="1339" t="s">
        <v>665</v>
      </c>
      <c r="H62" s="1339"/>
      <c r="I62" s="1339"/>
      <c r="J62" s="1339"/>
      <c r="K62" s="1339"/>
      <c r="L62" s="1339"/>
      <c r="M62" s="1339"/>
      <c r="N62" s="1339"/>
      <c r="O62" s="1339"/>
      <c r="P62" s="1339"/>
      <c r="Q62" s="579">
        <v>1</v>
      </c>
      <c r="R62" s="579"/>
      <c r="S62" s="579">
        <v>9</v>
      </c>
      <c r="T62" s="579"/>
      <c r="U62" s="579">
        <v>3</v>
      </c>
      <c r="V62" s="579"/>
      <c r="W62" s="579">
        <v>7</v>
      </c>
      <c r="X62" s="579"/>
      <c r="Z62" s="476"/>
      <c r="AA62" s="579"/>
    </row>
    <row r="65" spans="2:24" ht="29.25" customHeight="1" x14ac:dyDescent="0.3">
      <c r="B65" s="1422" t="s">
        <v>666</v>
      </c>
      <c r="C65" s="1422"/>
      <c r="D65" s="1422"/>
      <c r="E65" s="1422"/>
      <c r="F65" s="1422"/>
      <c r="G65" s="1422"/>
      <c r="H65" s="1422"/>
      <c r="I65" s="1422"/>
      <c r="J65" s="1422"/>
      <c r="K65" s="1422"/>
      <c r="L65" s="1422"/>
      <c r="M65" s="1422"/>
      <c r="N65" s="1422"/>
      <c r="O65" s="1422"/>
      <c r="P65" s="1422"/>
      <c r="Q65" s="1422"/>
      <c r="R65" s="1422"/>
      <c r="S65" s="1422"/>
      <c r="T65" s="1422"/>
      <c r="U65" s="1422"/>
      <c r="V65" s="1422"/>
      <c r="W65" s="1422"/>
      <c r="X65" s="1422"/>
    </row>
    <row r="66" spans="2:24" ht="18.75" customHeight="1" x14ac:dyDescent="0.3">
      <c r="B66" s="1423" t="s">
        <v>667</v>
      </c>
      <c r="C66" s="1423"/>
      <c r="D66" s="1423"/>
      <c r="E66" s="1423"/>
      <c r="F66" s="1423"/>
      <c r="G66" s="1423"/>
      <c r="H66" s="1423"/>
      <c r="I66" s="1423"/>
      <c r="J66" s="1423"/>
      <c r="K66" s="1423"/>
      <c r="L66" s="1423"/>
      <c r="M66" s="1423"/>
      <c r="N66" s="1423"/>
      <c r="O66" s="1423"/>
      <c r="P66" s="1423"/>
      <c r="Q66" s="1423"/>
      <c r="R66" s="1423"/>
      <c r="S66" s="1423"/>
      <c r="T66" s="1423"/>
      <c r="U66" s="1423"/>
      <c r="V66" s="1423"/>
      <c r="W66" s="1423"/>
      <c r="X66" s="1423"/>
    </row>
  </sheetData>
  <mergeCells count="53">
    <mergeCell ref="Q1:X1"/>
    <mergeCell ref="B66:X66"/>
    <mergeCell ref="Z1:Z8"/>
    <mergeCell ref="AA1:AA8"/>
    <mergeCell ref="G58:P58"/>
    <mergeCell ref="G59:P59"/>
    <mergeCell ref="G60:P60"/>
    <mergeCell ref="G61:P61"/>
    <mergeCell ref="G62:P62"/>
    <mergeCell ref="B65:X65"/>
    <mergeCell ref="C33:F33"/>
    <mergeCell ref="C41:F41"/>
    <mergeCell ref="C48:F48"/>
    <mergeCell ref="D49:D50"/>
    <mergeCell ref="A55:B55"/>
    <mergeCell ref="A58:F62"/>
    <mergeCell ref="A8:B8"/>
    <mergeCell ref="G2:G7"/>
    <mergeCell ref="H2:H7"/>
    <mergeCell ref="I2:I7"/>
    <mergeCell ref="A1:A7"/>
    <mergeCell ref="B1:B7"/>
    <mergeCell ref="C1:F5"/>
    <mergeCell ref="G1:P1"/>
    <mergeCell ref="C6:F6"/>
    <mergeCell ref="W4:X4"/>
    <mergeCell ref="K5:K7"/>
    <mergeCell ref="L5:L7"/>
    <mergeCell ref="M5:M7"/>
    <mergeCell ref="Q5:R5"/>
    <mergeCell ref="S5:T5"/>
    <mergeCell ref="U5:V5"/>
    <mergeCell ref="W5:X5"/>
    <mergeCell ref="Q6:R6"/>
    <mergeCell ref="S6:T6"/>
    <mergeCell ref="U6:V6"/>
    <mergeCell ref="W6:X6"/>
    <mergeCell ref="U2:X2"/>
    <mergeCell ref="J3:M3"/>
    <mergeCell ref="N3:N7"/>
    <mergeCell ref="O3:O7"/>
    <mergeCell ref="Q3:R3"/>
    <mergeCell ref="S3:T3"/>
    <mergeCell ref="U3:V3"/>
    <mergeCell ref="W3:X3"/>
    <mergeCell ref="J4:J7"/>
    <mergeCell ref="K4:M4"/>
    <mergeCell ref="J2:O2"/>
    <mergeCell ref="P2:P7"/>
    <mergeCell ref="Q2:T2"/>
    <mergeCell ref="Q4:R4"/>
    <mergeCell ref="S4:T4"/>
    <mergeCell ref="U4:V4"/>
  </mergeCells>
  <conditionalFormatting sqref="N3:O3 A2:F7 Q1:R1 U7:X7 J5:M7 J4:K4 H2:H7 J2:J3 S5:S6 S3 W5:W6 W3 U6 U2:U3 Q5:Q6 Q2:Q3 A1:G1">
    <cfRule type="cellIs" dxfId="2258" priority="5" operator="equal">
      <formula>0</formula>
    </cfRule>
  </conditionalFormatting>
  <conditionalFormatting sqref="Q7:T7">
    <cfRule type="cellIs" dxfId="2257" priority="4" operator="equal">
      <formula>0</formula>
    </cfRule>
  </conditionalFormatting>
  <conditionalFormatting sqref="S4 W4 U4 Q4">
    <cfRule type="cellIs" dxfId="2256" priority="3" operator="equal">
      <formula>0</formula>
    </cfRule>
  </conditionalFormatting>
  <conditionalFormatting sqref="U5">
    <cfRule type="cellIs" dxfId="2255" priority="2" operator="equal">
      <formula>0</formula>
    </cfRule>
  </conditionalFormatting>
  <conditionalFormatting sqref="B66">
    <cfRule type="cellIs" dxfId="2254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33"/>
  <sheetViews>
    <sheetView zoomScaleNormal="100" workbookViewId="0">
      <selection activeCell="R30" sqref="R30"/>
    </sheetView>
  </sheetViews>
  <sheetFormatPr defaultRowHeight="14.4" x14ac:dyDescent="0.3"/>
  <cols>
    <col min="1" max="1" width="12.109375" style="16" customWidth="1"/>
    <col min="2" max="2" width="42.44140625" customWidth="1"/>
    <col min="11" max="12" width="9" customWidth="1"/>
    <col min="13" max="13" width="22.88671875" style="91" customWidth="1"/>
  </cols>
  <sheetData>
    <row r="1" spans="1:13" ht="27" customHeight="1" x14ac:dyDescent="0.3">
      <c r="A1" s="1340" t="s">
        <v>45</v>
      </c>
      <c r="B1" s="1339" t="s">
        <v>46</v>
      </c>
      <c r="C1" s="1340" t="s">
        <v>53</v>
      </c>
      <c r="D1" s="1339" t="s">
        <v>47</v>
      </c>
      <c r="E1" s="1339"/>
      <c r="F1" s="1339"/>
      <c r="G1" s="1339"/>
      <c r="H1" s="1339"/>
      <c r="I1" s="1339"/>
      <c r="J1" s="1337" t="s">
        <v>107</v>
      </c>
      <c r="K1" s="1338"/>
      <c r="L1" s="1346" t="s">
        <v>150</v>
      </c>
      <c r="M1" s="1345" t="s">
        <v>530</v>
      </c>
    </row>
    <row r="2" spans="1:13" ht="15.6" x14ac:dyDescent="0.3">
      <c r="A2" s="1340"/>
      <c r="B2" s="1339"/>
      <c r="C2" s="1340"/>
      <c r="D2" s="1340" t="s">
        <v>108</v>
      </c>
      <c r="E2" s="1344" t="s">
        <v>109</v>
      </c>
      <c r="F2" s="1339" t="s">
        <v>48</v>
      </c>
      <c r="G2" s="1339"/>
      <c r="H2" s="1339"/>
      <c r="I2" s="1339"/>
      <c r="J2" s="1339" t="s">
        <v>100</v>
      </c>
      <c r="K2" s="1339"/>
      <c r="L2" s="1347"/>
      <c r="M2" s="1345"/>
    </row>
    <row r="3" spans="1:13" ht="15.6" x14ac:dyDescent="0.3">
      <c r="A3" s="1340"/>
      <c r="B3" s="1339"/>
      <c r="C3" s="1340"/>
      <c r="D3" s="1340"/>
      <c r="E3" s="1344"/>
      <c r="F3" s="1340" t="s">
        <v>54</v>
      </c>
      <c r="G3" s="1339" t="s">
        <v>49</v>
      </c>
      <c r="H3" s="1339"/>
      <c r="I3" s="1339"/>
      <c r="J3" s="12" t="s">
        <v>110</v>
      </c>
      <c r="K3" s="12" t="s">
        <v>111</v>
      </c>
      <c r="L3" s="1347"/>
      <c r="M3" s="1345"/>
    </row>
    <row r="4" spans="1:13" ht="15.6" x14ac:dyDescent="0.3">
      <c r="A4" s="1340"/>
      <c r="B4" s="1339"/>
      <c r="C4" s="1340"/>
      <c r="D4" s="1340"/>
      <c r="E4" s="1344"/>
      <c r="F4" s="1340"/>
      <c r="G4" s="1340" t="s">
        <v>50</v>
      </c>
      <c r="H4" s="1340" t="s">
        <v>112</v>
      </c>
      <c r="I4" s="1340" t="s">
        <v>52</v>
      </c>
      <c r="J4" s="12">
        <v>16.5</v>
      </c>
      <c r="K4" s="12">
        <v>9</v>
      </c>
      <c r="L4" s="1347"/>
      <c r="M4" s="1345"/>
    </row>
    <row r="5" spans="1:13" ht="15.6" x14ac:dyDescent="0.3">
      <c r="A5" s="1340"/>
      <c r="B5" s="1339"/>
      <c r="C5" s="1340"/>
      <c r="D5" s="1340"/>
      <c r="E5" s="1344"/>
      <c r="F5" s="1340"/>
      <c r="G5" s="1340"/>
      <c r="H5" s="1340"/>
      <c r="I5" s="1340"/>
      <c r="J5" s="12">
        <f>J4*36</f>
        <v>594</v>
      </c>
      <c r="K5" s="12">
        <f>K4*36</f>
        <v>324</v>
      </c>
      <c r="L5" s="1348"/>
      <c r="M5" s="1345"/>
    </row>
    <row r="6" spans="1:13" ht="31.2" x14ac:dyDescent="0.3">
      <c r="A6" s="20" t="s">
        <v>0</v>
      </c>
      <c r="B6" s="21" t="s">
        <v>114</v>
      </c>
      <c r="C6" s="20"/>
      <c r="D6" s="20">
        <f>SUM(D7:D9)</f>
        <v>312</v>
      </c>
      <c r="E6" s="20">
        <f>SUM(E7:E9)</f>
        <v>166</v>
      </c>
      <c r="F6" s="20">
        <f>SUM(F7:F9)</f>
        <v>146</v>
      </c>
      <c r="G6" s="20">
        <f>SUM(G7:G9)</f>
        <v>42</v>
      </c>
      <c r="H6" s="20">
        <f>SUM(H7:H9)</f>
        <v>238</v>
      </c>
      <c r="I6" s="20"/>
      <c r="J6" s="20">
        <f>SUM(J7:J9)</f>
        <v>50</v>
      </c>
      <c r="K6" s="20">
        <f>SUM(K7:K9)</f>
        <v>96</v>
      </c>
      <c r="L6" s="20">
        <f>SUM(L7:L9)</f>
        <v>146</v>
      </c>
      <c r="M6" s="348"/>
    </row>
    <row r="7" spans="1:13" ht="15.6" x14ac:dyDescent="0.3">
      <c r="A7" s="12" t="s">
        <v>1</v>
      </c>
      <c r="B7" s="19" t="s">
        <v>2</v>
      </c>
      <c r="C7" s="12" t="s">
        <v>29</v>
      </c>
      <c r="D7" s="12">
        <f>F7+E7</f>
        <v>62</v>
      </c>
      <c r="E7" s="12">
        <v>14</v>
      </c>
      <c r="F7" s="12">
        <f>SUM(J7:K7)</f>
        <v>48</v>
      </c>
      <c r="G7" s="12">
        <v>40</v>
      </c>
      <c r="H7" s="12">
        <v>8</v>
      </c>
      <c r="I7" s="12"/>
      <c r="J7" s="12"/>
      <c r="K7" s="12">
        <v>48</v>
      </c>
      <c r="L7" s="292">
        <f>J7+K7</f>
        <v>48</v>
      </c>
      <c r="M7" s="349" t="s">
        <v>1067</v>
      </c>
    </row>
    <row r="8" spans="1:13" ht="15.6" x14ac:dyDescent="0.3">
      <c r="A8" s="12" t="s">
        <v>3</v>
      </c>
      <c r="B8" s="19" t="s">
        <v>4</v>
      </c>
      <c r="C8" s="15" t="s">
        <v>142</v>
      </c>
      <c r="D8" s="12">
        <f t="shared" ref="D8:D9" si="0">F8+E8</f>
        <v>85</v>
      </c>
      <c r="E8" s="12">
        <v>36</v>
      </c>
      <c r="F8" s="12">
        <f>SUM(J8:K8)</f>
        <v>49</v>
      </c>
      <c r="G8" s="12">
        <v>0</v>
      </c>
      <c r="H8" s="12">
        <v>116</v>
      </c>
      <c r="I8" s="12"/>
      <c r="J8" s="1303">
        <v>25</v>
      </c>
      <c r="K8" s="12">
        <v>24</v>
      </c>
      <c r="L8" s="292">
        <f t="shared" ref="L8:L29" si="1">J8+K8</f>
        <v>49</v>
      </c>
      <c r="M8" s="479" t="s">
        <v>1113</v>
      </c>
    </row>
    <row r="9" spans="1:13" ht="15.6" x14ac:dyDescent="0.3">
      <c r="A9" s="12" t="s">
        <v>5</v>
      </c>
      <c r="B9" s="22" t="s">
        <v>6</v>
      </c>
      <c r="C9" s="2" t="s">
        <v>143</v>
      </c>
      <c r="D9" s="12">
        <f t="shared" si="0"/>
        <v>165</v>
      </c>
      <c r="E9" s="12">
        <v>116</v>
      </c>
      <c r="F9" s="12">
        <f>SUM(J9:K9)</f>
        <v>49</v>
      </c>
      <c r="G9" s="12">
        <v>2</v>
      </c>
      <c r="H9" s="12">
        <v>114</v>
      </c>
      <c r="I9" s="12"/>
      <c r="J9" s="1303">
        <v>25</v>
      </c>
      <c r="K9" s="12">
        <v>24</v>
      </c>
      <c r="L9" s="292">
        <f t="shared" si="1"/>
        <v>49</v>
      </c>
      <c r="M9" s="349" t="s">
        <v>1117</v>
      </c>
    </row>
    <row r="10" spans="1:13" ht="27.6" x14ac:dyDescent="0.3">
      <c r="A10" s="24" t="s">
        <v>8</v>
      </c>
      <c r="B10" s="23" t="s">
        <v>9</v>
      </c>
      <c r="C10" s="13" t="s">
        <v>116</v>
      </c>
      <c r="D10" s="18">
        <f>D11+D20</f>
        <v>636</v>
      </c>
      <c r="E10" s="18">
        <f>E11+E20</f>
        <v>212</v>
      </c>
      <c r="F10" s="18">
        <f>F11+F20</f>
        <v>424</v>
      </c>
      <c r="G10" s="18">
        <f>G11+G20</f>
        <v>250</v>
      </c>
      <c r="H10" s="18">
        <f>H11+H20</f>
        <v>174</v>
      </c>
      <c r="I10" s="18"/>
      <c r="J10" s="18">
        <f>J11+J20</f>
        <v>544</v>
      </c>
      <c r="K10" s="18">
        <f>K11+K20</f>
        <v>228</v>
      </c>
      <c r="L10" s="292">
        <f t="shared" si="1"/>
        <v>772</v>
      </c>
      <c r="M10" s="349"/>
    </row>
    <row r="11" spans="1:13" ht="15.6" x14ac:dyDescent="0.3">
      <c r="A11" s="24" t="s">
        <v>10</v>
      </c>
      <c r="B11" s="23" t="s">
        <v>11</v>
      </c>
      <c r="C11" s="1"/>
      <c r="D11" s="18">
        <f>SUM(D12:D19)</f>
        <v>636</v>
      </c>
      <c r="E11" s="18">
        <f>SUM(E12:E19)</f>
        <v>212</v>
      </c>
      <c r="F11" s="18">
        <f>SUM(F12:F19)</f>
        <v>424</v>
      </c>
      <c r="G11" s="18">
        <f>SUM(G12:G19)</f>
        <v>250</v>
      </c>
      <c r="H11" s="18">
        <f>SUM(H12:H19)</f>
        <v>174</v>
      </c>
      <c r="I11" s="18"/>
      <c r="J11" s="18">
        <f>SUM(J12:J19)</f>
        <v>260</v>
      </c>
      <c r="K11" s="18">
        <f>SUM(K12:K19)</f>
        <v>170</v>
      </c>
      <c r="L11" s="292">
        <f t="shared" si="1"/>
        <v>430</v>
      </c>
      <c r="M11" s="349"/>
    </row>
    <row r="12" spans="1:13" ht="15.6" x14ac:dyDescent="0.3">
      <c r="A12" s="12" t="s">
        <v>117</v>
      </c>
      <c r="B12" s="22" t="s">
        <v>118</v>
      </c>
      <c r="C12" s="12" t="s">
        <v>102</v>
      </c>
      <c r="D12" s="12">
        <f>F12+E12</f>
        <v>126</v>
      </c>
      <c r="E12" s="12">
        <f>F12*0.5</f>
        <v>42</v>
      </c>
      <c r="F12" s="25">
        <v>84</v>
      </c>
      <c r="G12" s="12">
        <v>54</v>
      </c>
      <c r="H12" s="12">
        <v>30</v>
      </c>
      <c r="I12" s="19"/>
      <c r="J12" s="1303">
        <v>54</v>
      </c>
      <c r="K12" s="12">
        <v>36</v>
      </c>
      <c r="L12" s="292">
        <f t="shared" si="1"/>
        <v>90</v>
      </c>
      <c r="M12" s="1260" t="s">
        <v>1102</v>
      </c>
    </row>
    <row r="13" spans="1:13" ht="15.6" x14ac:dyDescent="0.3">
      <c r="A13" s="12" t="s">
        <v>13</v>
      </c>
      <c r="B13" s="22" t="s">
        <v>119</v>
      </c>
      <c r="C13" s="12" t="s">
        <v>29</v>
      </c>
      <c r="D13" s="12">
        <v>57</v>
      </c>
      <c r="E13" s="12">
        <v>19</v>
      </c>
      <c r="F13" s="12">
        <v>38</v>
      </c>
      <c r="G13" s="12">
        <v>30</v>
      </c>
      <c r="H13" s="12">
        <v>8</v>
      </c>
      <c r="I13" s="19"/>
      <c r="J13" s="1303">
        <v>38</v>
      </c>
      <c r="K13" s="12"/>
      <c r="L13" s="292">
        <f t="shared" si="1"/>
        <v>38</v>
      </c>
      <c r="M13" s="479" t="s">
        <v>1138</v>
      </c>
    </row>
    <row r="14" spans="1:13" ht="31.2" x14ac:dyDescent="0.3">
      <c r="A14" s="12" t="s">
        <v>15</v>
      </c>
      <c r="B14" s="22" t="s">
        <v>120</v>
      </c>
      <c r="C14" s="12" t="s">
        <v>29</v>
      </c>
      <c r="D14" s="12">
        <v>75</v>
      </c>
      <c r="E14" s="12">
        <v>25</v>
      </c>
      <c r="F14" s="12">
        <v>50</v>
      </c>
      <c r="G14" s="12">
        <v>36</v>
      </c>
      <c r="H14" s="12">
        <v>14</v>
      </c>
      <c r="I14" s="19"/>
      <c r="J14" s="1300">
        <v>50</v>
      </c>
      <c r="K14" s="12"/>
      <c r="L14" s="292">
        <f t="shared" si="1"/>
        <v>50</v>
      </c>
      <c r="M14" s="479" t="s">
        <v>1116</v>
      </c>
    </row>
    <row r="15" spans="1:13" ht="27.6" x14ac:dyDescent="0.3">
      <c r="A15" s="12" t="s">
        <v>16</v>
      </c>
      <c r="B15" s="3" t="s">
        <v>57</v>
      </c>
      <c r="C15" s="12" t="s">
        <v>29</v>
      </c>
      <c r="D15" s="12">
        <v>72</v>
      </c>
      <c r="E15" s="12">
        <v>24</v>
      </c>
      <c r="F15" s="12">
        <v>48</v>
      </c>
      <c r="G15" s="12">
        <v>38</v>
      </c>
      <c r="H15" s="12">
        <v>10</v>
      </c>
      <c r="I15" s="19"/>
      <c r="J15" s="18"/>
      <c r="K15" s="12">
        <v>48</v>
      </c>
      <c r="L15" s="292">
        <f t="shared" si="1"/>
        <v>48</v>
      </c>
      <c r="M15" s="479" t="s">
        <v>1116</v>
      </c>
    </row>
    <row r="16" spans="1:13" ht="15.6" x14ac:dyDescent="0.3">
      <c r="A16" s="12" t="s">
        <v>121</v>
      </c>
      <c r="B16" s="22" t="s">
        <v>24</v>
      </c>
      <c r="C16" s="12" t="s">
        <v>29</v>
      </c>
      <c r="D16" s="12">
        <v>78</v>
      </c>
      <c r="E16" s="12">
        <v>26</v>
      </c>
      <c r="F16" s="12">
        <v>52</v>
      </c>
      <c r="G16" s="12">
        <v>18</v>
      </c>
      <c r="H16" s="12">
        <v>34</v>
      </c>
      <c r="I16" s="12"/>
      <c r="J16" s="12"/>
      <c r="K16" s="25">
        <v>52</v>
      </c>
      <c r="L16" s="292">
        <f t="shared" si="1"/>
        <v>52</v>
      </c>
      <c r="M16" s="691" t="s">
        <v>1106</v>
      </c>
    </row>
    <row r="17" spans="1:13" ht="15.6" x14ac:dyDescent="0.3">
      <c r="A17" s="12" t="s">
        <v>17</v>
      </c>
      <c r="B17" s="22" t="s">
        <v>122</v>
      </c>
      <c r="C17" s="12" t="s">
        <v>29</v>
      </c>
      <c r="D17" s="12">
        <v>75</v>
      </c>
      <c r="E17" s="12">
        <v>25</v>
      </c>
      <c r="F17" s="12">
        <v>50</v>
      </c>
      <c r="G17" s="12">
        <v>30</v>
      </c>
      <c r="H17" s="12">
        <v>20</v>
      </c>
      <c r="I17" s="12"/>
      <c r="J17" s="1300">
        <v>50</v>
      </c>
      <c r="K17" s="12">
        <v>0</v>
      </c>
      <c r="L17" s="292">
        <f t="shared" si="1"/>
        <v>50</v>
      </c>
      <c r="M17" s="349" t="s">
        <v>1133</v>
      </c>
    </row>
    <row r="18" spans="1:13" ht="15.6" x14ac:dyDescent="0.3">
      <c r="A18" s="12" t="s">
        <v>123</v>
      </c>
      <c r="B18" s="22" t="s">
        <v>124</v>
      </c>
      <c r="C18" s="12" t="s">
        <v>29</v>
      </c>
      <c r="D18" s="12">
        <v>102</v>
      </c>
      <c r="E18" s="12">
        <v>34</v>
      </c>
      <c r="F18" s="12">
        <v>68</v>
      </c>
      <c r="G18" s="12">
        <v>20</v>
      </c>
      <c r="H18" s="12">
        <v>48</v>
      </c>
      <c r="I18" s="12"/>
      <c r="J18" s="1303">
        <v>68</v>
      </c>
      <c r="K18" s="12">
        <v>0</v>
      </c>
      <c r="L18" s="292">
        <f t="shared" si="1"/>
        <v>68</v>
      </c>
      <c r="M18" s="293" t="s">
        <v>1141</v>
      </c>
    </row>
    <row r="19" spans="1:13" ht="31.2" x14ac:dyDescent="0.3">
      <c r="A19" s="12" t="s">
        <v>18</v>
      </c>
      <c r="B19" s="22" t="s">
        <v>125</v>
      </c>
      <c r="C19" s="12" t="s">
        <v>29</v>
      </c>
      <c r="D19" s="12">
        <v>51</v>
      </c>
      <c r="E19" s="12">
        <v>17</v>
      </c>
      <c r="F19" s="12">
        <v>34</v>
      </c>
      <c r="G19" s="12">
        <v>24</v>
      </c>
      <c r="H19" s="12">
        <v>10</v>
      </c>
      <c r="I19" s="18"/>
      <c r="J19" s="12"/>
      <c r="K19" s="25">
        <v>34</v>
      </c>
      <c r="L19" s="292">
        <f>J19+K19</f>
        <v>34</v>
      </c>
      <c r="M19" s="479" t="s">
        <v>1084</v>
      </c>
    </row>
    <row r="20" spans="1:13" ht="15.6" x14ac:dyDescent="0.3">
      <c r="A20" s="18" t="s">
        <v>26</v>
      </c>
      <c r="B20" s="23" t="s">
        <v>27</v>
      </c>
      <c r="C20" s="17"/>
      <c r="D20" s="18"/>
      <c r="E20" s="18"/>
      <c r="F20" s="18"/>
      <c r="G20" s="18"/>
      <c r="H20" s="18"/>
      <c r="I20" s="18"/>
      <c r="J20" s="18">
        <f>J21+J27</f>
        <v>284</v>
      </c>
      <c r="K20" s="18">
        <f>K21+K27</f>
        <v>58</v>
      </c>
      <c r="L20" s="292">
        <f t="shared" si="1"/>
        <v>342</v>
      </c>
      <c r="M20" s="349"/>
    </row>
    <row r="21" spans="1:13" ht="32.4" x14ac:dyDescent="0.3">
      <c r="A21" s="26" t="s">
        <v>30</v>
      </c>
      <c r="B21" s="27" t="s">
        <v>126</v>
      </c>
      <c r="C21" s="4" t="s">
        <v>127</v>
      </c>
      <c r="D21" s="29">
        <f>D22+D23</f>
        <v>300</v>
      </c>
      <c r="E21" s="29">
        <f t="shared" ref="E21:H21" si="2">E22+E23</f>
        <v>100</v>
      </c>
      <c r="F21" s="29">
        <f t="shared" si="2"/>
        <v>200</v>
      </c>
      <c r="G21" s="29">
        <f t="shared" si="2"/>
        <v>120</v>
      </c>
      <c r="H21" s="29">
        <f t="shared" si="2"/>
        <v>80</v>
      </c>
      <c r="I21" s="17"/>
      <c r="J21" s="18">
        <f t="shared" ref="J21:K21" si="3">SUM(J22:J23)</f>
        <v>200</v>
      </c>
      <c r="K21" s="17">
        <f t="shared" si="3"/>
        <v>0</v>
      </c>
      <c r="L21" s="292">
        <f t="shared" si="1"/>
        <v>200</v>
      </c>
      <c r="M21" s="349"/>
    </row>
    <row r="22" spans="1:13" ht="31.2" x14ac:dyDescent="0.3">
      <c r="A22" s="14" t="s">
        <v>31</v>
      </c>
      <c r="B22" s="22" t="s">
        <v>128</v>
      </c>
      <c r="C22" s="1242" t="s">
        <v>475</v>
      </c>
      <c r="D22" s="19">
        <f>F22+E22</f>
        <v>237</v>
      </c>
      <c r="E22" s="19">
        <f>F22/2</f>
        <v>79</v>
      </c>
      <c r="F22" s="19">
        <v>158</v>
      </c>
      <c r="G22" s="19">
        <v>98</v>
      </c>
      <c r="H22" s="19">
        <v>60</v>
      </c>
      <c r="I22" s="1242"/>
      <c r="J22" s="1300">
        <v>158</v>
      </c>
      <c r="K22" s="1242"/>
      <c r="L22" s="1243">
        <f t="shared" si="1"/>
        <v>158</v>
      </c>
      <c r="M22" s="479" t="s">
        <v>1119</v>
      </c>
    </row>
    <row r="23" spans="1:13" ht="15.6" x14ac:dyDescent="0.3">
      <c r="A23" s="14" t="s">
        <v>129</v>
      </c>
      <c r="B23" s="22" t="s">
        <v>130</v>
      </c>
      <c r="C23" s="12"/>
      <c r="D23" s="19">
        <v>63</v>
      </c>
      <c r="E23" s="19">
        <v>21</v>
      </c>
      <c r="F23" s="19">
        <v>42</v>
      </c>
      <c r="G23" s="19">
        <v>22</v>
      </c>
      <c r="H23" s="19">
        <v>20</v>
      </c>
      <c r="I23" s="19"/>
      <c r="J23" s="1303">
        <v>42</v>
      </c>
      <c r="K23" s="17"/>
      <c r="L23" s="292">
        <f t="shared" si="1"/>
        <v>42</v>
      </c>
      <c r="M23" s="479" t="s">
        <v>1119</v>
      </c>
    </row>
    <row r="24" spans="1:13" ht="15.6" x14ac:dyDescent="0.3">
      <c r="A24" s="12" t="s">
        <v>131</v>
      </c>
      <c r="B24" s="22" t="s">
        <v>43</v>
      </c>
      <c r="C24" s="12" t="s">
        <v>132</v>
      </c>
      <c r="D24" s="19"/>
      <c r="E24" s="19"/>
      <c r="F24" s="19">
        <v>72</v>
      </c>
      <c r="G24" s="19"/>
      <c r="H24" s="19"/>
      <c r="I24" s="19"/>
      <c r="J24" s="5"/>
      <c r="K24" s="28">
        <v>36</v>
      </c>
      <c r="L24" s="292"/>
      <c r="M24" s="479" t="s">
        <v>1119</v>
      </c>
    </row>
    <row r="25" spans="1:13" ht="31.2" x14ac:dyDescent="0.3">
      <c r="A25" s="12" t="s">
        <v>32</v>
      </c>
      <c r="B25" s="22" t="s">
        <v>28</v>
      </c>
      <c r="C25" s="12" t="s">
        <v>132</v>
      </c>
      <c r="D25" s="19"/>
      <c r="E25" s="19"/>
      <c r="F25" s="19">
        <v>36</v>
      </c>
      <c r="G25" s="19"/>
      <c r="H25" s="19"/>
      <c r="I25" s="19"/>
      <c r="J25" s="5"/>
      <c r="K25" s="28">
        <v>72</v>
      </c>
      <c r="L25" s="292"/>
      <c r="M25" s="349"/>
    </row>
    <row r="26" spans="1:13" ht="15.6" x14ac:dyDescent="0.3">
      <c r="A26" s="334" t="s">
        <v>263</v>
      </c>
      <c r="B26" s="22" t="s">
        <v>471</v>
      </c>
      <c r="C26" s="334"/>
      <c r="D26" s="19"/>
      <c r="E26" s="19"/>
      <c r="F26" s="19"/>
      <c r="G26" s="19"/>
      <c r="H26" s="19"/>
      <c r="I26" s="19"/>
      <c r="J26" s="28"/>
      <c r="K26" s="17"/>
      <c r="L26" s="334"/>
      <c r="M26" s="1297" t="s">
        <v>1119</v>
      </c>
    </row>
    <row r="27" spans="1:13" ht="32.4" x14ac:dyDescent="0.3">
      <c r="A27" s="26" t="s">
        <v>33</v>
      </c>
      <c r="B27" s="27" t="s">
        <v>133</v>
      </c>
      <c r="C27" s="4" t="s">
        <v>134</v>
      </c>
      <c r="D27" s="26">
        <f>D28+D29</f>
        <v>213</v>
      </c>
      <c r="E27" s="26">
        <f>E28+E29</f>
        <v>71</v>
      </c>
      <c r="F27" s="26">
        <f t="shared" ref="F27:H27" si="4">F28+F29</f>
        <v>142</v>
      </c>
      <c r="G27" s="26">
        <f t="shared" si="4"/>
        <v>100</v>
      </c>
      <c r="H27" s="26">
        <f t="shared" si="4"/>
        <v>42</v>
      </c>
      <c r="I27" s="26"/>
      <c r="J27" s="12">
        <f t="shared" ref="J27:K27" si="5">SUM(J28:J29)</f>
        <v>84</v>
      </c>
      <c r="K27" s="12">
        <f t="shared" si="5"/>
        <v>58</v>
      </c>
      <c r="L27" s="292">
        <f t="shared" si="1"/>
        <v>142</v>
      </c>
      <c r="M27" s="349"/>
    </row>
    <row r="28" spans="1:13" ht="31.2" x14ac:dyDescent="0.3">
      <c r="A28" s="14" t="s">
        <v>34</v>
      </c>
      <c r="B28" s="22" t="s">
        <v>39</v>
      </c>
      <c r="C28" s="12" t="s">
        <v>40</v>
      </c>
      <c r="D28" s="12">
        <v>120</v>
      </c>
      <c r="E28" s="12">
        <v>40</v>
      </c>
      <c r="F28" s="12">
        <v>80</v>
      </c>
      <c r="G28" s="12">
        <v>58</v>
      </c>
      <c r="H28" s="12">
        <v>22</v>
      </c>
      <c r="I28" s="12"/>
      <c r="J28" s="1303">
        <v>32</v>
      </c>
      <c r="K28" s="12">
        <v>48</v>
      </c>
      <c r="L28" s="292">
        <f t="shared" si="1"/>
        <v>80</v>
      </c>
      <c r="M28" s="349" t="s">
        <v>1163</v>
      </c>
    </row>
    <row r="29" spans="1:13" ht="15.6" x14ac:dyDescent="0.3">
      <c r="A29" s="14" t="s">
        <v>135</v>
      </c>
      <c r="B29" s="22" t="s">
        <v>41</v>
      </c>
      <c r="C29" s="12"/>
      <c r="D29" s="12">
        <v>93</v>
      </c>
      <c r="E29" s="12">
        <v>31</v>
      </c>
      <c r="F29" s="12">
        <v>62</v>
      </c>
      <c r="G29" s="12">
        <v>42</v>
      </c>
      <c r="H29" s="12">
        <v>20</v>
      </c>
      <c r="I29" s="12"/>
      <c r="J29" s="1303">
        <v>52</v>
      </c>
      <c r="K29" s="12">
        <v>10</v>
      </c>
      <c r="L29" s="292">
        <f t="shared" si="1"/>
        <v>62</v>
      </c>
      <c r="M29" s="691" t="s">
        <v>1103</v>
      </c>
    </row>
    <row r="30" spans="1:13" ht="31.2" x14ac:dyDescent="0.3">
      <c r="A30" s="12" t="s">
        <v>35</v>
      </c>
      <c r="B30" s="35" t="s">
        <v>28</v>
      </c>
      <c r="C30" s="18" t="s">
        <v>29</v>
      </c>
      <c r="D30" s="18"/>
      <c r="E30" s="18"/>
      <c r="F30" s="12">
        <v>36</v>
      </c>
      <c r="G30" s="12"/>
      <c r="H30" s="12"/>
      <c r="I30" s="12"/>
      <c r="J30" s="28"/>
      <c r="K30" s="28">
        <v>36</v>
      </c>
      <c r="L30" s="28"/>
      <c r="M30" s="349"/>
    </row>
    <row r="31" spans="1:13" ht="15.6" x14ac:dyDescent="0.3">
      <c r="A31" s="335" t="s">
        <v>226</v>
      </c>
      <c r="B31" s="336" t="s">
        <v>471</v>
      </c>
      <c r="C31" s="337"/>
      <c r="D31" s="337"/>
      <c r="E31" s="337"/>
      <c r="F31" s="335"/>
      <c r="G31" s="335"/>
      <c r="H31" s="335"/>
      <c r="I31" s="335"/>
      <c r="J31" s="338"/>
      <c r="K31" s="338"/>
      <c r="L31" s="338"/>
      <c r="M31" s="293"/>
    </row>
    <row r="32" spans="1:13" ht="28.2" x14ac:dyDescent="0.3">
      <c r="A32" s="30"/>
      <c r="B32" s="31" t="s">
        <v>137</v>
      </c>
      <c r="C32" s="32" t="s">
        <v>138</v>
      </c>
      <c r="D32" s="33"/>
      <c r="E32" s="33"/>
      <c r="F32" s="33"/>
      <c r="G32" s="33"/>
      <c r="H32" s="33"/>
      <c r="I32" s="33"/>
      <c r="J32" s="33">
        <f>J6+J10</f>
        <v>594</v>
      </c>
      <c r="K32" s="33">
        <f>K6+K10</f>
        <v>324</v>
      </c>
      <c r="L32" s="33"/>
      <c r="M32" s="349"/>
    </row>
    <row r="33" spans="1:13" ht="15.6" x14ac:dyDescent="0.3">
      <c r="A33" s="19" t="s">
        <v>139</v>
      </c>
      <c r="B33" s="34" t="s">
        <v>140</v>
      </c>
      <c r="C33" s="22"/>
      <c r="D33" s="17"/>
      <c r="E33" s="17"/>
      <c r="F33" s="17"/>
      <c r="G33" s="17"/>
      <c r="H33" s="17"/>
      <c r="I33" s="17"/>
      <c r="J33" s="19"/>
      <c r="K33" s="19" t="s">
        <v>141</v>
      </c>
      <c r="L33" s="19"/>
      <c r="M33" s="350"/>
    </row>
  </sheetData>
  <mergeCells count="16">
    <mergeCell ref="M1:M5"/>
    <mergeCell ref="D2:D5"/>
    <mergeCell ref="E2:E5"/>
    <mergeCell ref="F2:I2"/>
    <mergeCell ref="J2:K2"/>
    <mergeCell ref="L1:L5"/>
    <mergeCell ref="A1:A5"/>
    <mergeCell ref="B1:B5"/>
    <mergeCell ref="C1:C5"/>
    <mergeCell ref="D1:I1"/>
    <mergeCell ref="J1:K1"/>
    <mergeCell ref="F3:F5"/>
    <mergeCell ref="G3:I3"/>
    <mergeCell ref="G4:G5"/>
    <mergeCell ref="H4:H5"/>
    <mergeCell ref="I4:I5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B66"/>
  <sheetViews>
    <sheetView workbookViewId="0">
      <selection activeCell="AE31" sqref="AE31"/>
    </sheetView>
  </sheetViews>
  <sheetFormatPr defaultColWidth="9.109375" defaultRowHeight="13.8" x14ac:dyDescent="0.3"/>
  <cols>
    <col min="1" max="1" width="6.6640625" style="590" customWidth="1"/>
    <col min="2" max="2" width="24.109375" style="590" customWidth="1"/>
    <col min="3" max="3" width="3.44140625" style="588" customWidth="1"/>
    <col min="4" max="4" width="3.6640625" style="588" customWidth="1"/>
    <col min="5" max="5" width="3.44140625" style="588" customWidth="1"/>
    <col min="6" max="6" width="3.6640625" style="588" customWidth="1"/>
    <col min="7" max="7" width="5.88671875" style="590" customWidth="1"/>
    <col min="8" max="8" width="5" style="590" customWidth="1"/>
    <col min="9" max="10" width="5.33203125" style="590" customWidth="1"/>
    <col min="11" max="11" width="6" style="590" customWidth="1"/>
    <col min="12" max="12" width="5.33203125" style="590" customWidth="1"/>
    <col min="13" max="13" width="3.88671875" style="590" customWidth="1"/>
    <col min="14" max="14" width="3.6640625" style="590" customWidth="1"/>
    <col min="15" max="15" width="4" style="590" customWidth="1"/>
    <col min="16" max="16" width="3.44140625" style="590" customWidth="1"/>
    <col min="17" max="17" width="5" style="590" hidden="1" customWidth="1"/>
    <col min="18" max="18" width="4.88671875" style="590" hidden="1" customWidth="1"/>
    <col min="19" max="19" width="5.88671875" style="590" hidden="1" customWidth="1"/>
    <col min="20" max="20" width="4.109375" style="590" hidden="1" customWidth="1"/>
    <col min="21" max="21" width="5.109375" style="590" customWidth="1"/>
    <col min="22" max="23" width="4.6640625" style="590" customWidth="1"/>
    <col min="24" max="24" width="5" style="590" customWidth="1"/>
    <col min="25" max="25" width="0" style="590" hidden="1" customWidth="1"/>
    <col min="26" max="26" width="9.109375" style="590"/>
    <col min="27" max="27" width="23.6640625" style="590" customWidth="1"/>
    <col min="28" max="16384" width="9.109375" style="590"/>
  </cols>
  <sheetData>
    <row r="1" spans="1:27" x14ac:dyDescent="0.3">
      <c r="A1" s="1457" t="s">
        <v>45</v>
      </c>
      <c r="B1" s="1457" t="s">
        <v>173</v>
      </c>
      <c r="C1" s="1458" t="s">
        <v>174</v>
      </c>
      <c r="D1" s="1506"/>
      <c r="E1" s="1506"/>
      <c r="F1" s="1506"/>
      <c r="G1" s="1464" t="s">
        <v>175</v>
      </c>
      <c r="H1" s="1449"/>
      <c r="I1" s="1449"/>
      <c r="J1" s="1449"/>
      <c r="K1" s="1449"/>
      <c r="L1" s="1449"/>
      <c r="M1" s="1449"/>
      <c r="N1" s="1449"/>
      <c r="O1" s="1449"/>
      <c r="P1" s="1449"/>
      <c r="Q1" s="1366" t="s">
        <v>176</v>
      </c>
      <c r="R1" s="1366"/>
      <c r="S1" s="1366"/>
      <c r="T1" s="1366"/>
      <c r="U1" s="1366"/>
      <c r="V1" s="1366"/>
      <c r="W1" s="1366"/>
      <c r="X1" s="1366"/>
      <c r="Z1" s="1531" t="s">
        <v>756</v>
      </c>
      <c r="AA1" s="1495" t="s">
        <v>55</v>
      </c>
    </row>
    <row r="2" spans="1:27" x14ac:dyDescent="0.3">
      <c r="A2" s="1443"/>
      <c r="B2" s="1443"/>
      <c r="C2" s="1507"/>
      <c r="D2" s="1508"/>
      <c r="E2" s="1508"/>
      <c r="F2" s="1508"/>
      <c r="G2" s="1442" t="s">
        <v>98</v>
      </c>
      <c r="H2" s="1445" t="s">
        <v>177</v>
      </c>
      <c r="I2" s="1446" t="s">
        <v>178</v>
      </c>
      <c r="J2" s="1464" t="s">
        <v>179</v>
      </c>
      <c r="K2" s="1449"/>
      <c r="L2" s="1449"/>
      <c r="M2" s="1449"/>
      <c r="N2" s="1449"/>
      <c r="O2" s="1449"/>
      <c r="P2" s="1451" t="s">
        <v>180</v>
      </c>
      <c r="Q2" s="1372" t="s">
        <v>181</v>
      </c>
      <c r="R2" s="1372"/>
      <c r="S2" s="1372"/>
      <c r="T2" s="1372"/>
      <c r="U2" s="1372" t="s">
        <v>509</v>
      </c>
      <c r="V2" s="1389"/>
      <c r="W2" s="1389"/>
      <c r="X2" s="1389"/>
      <c r="Z2" s="1532"/>
      <c r="AA2" s="1495"/>
    </row>
    <row r="3" spans="1:27" x14ac:dyDescent="0.3">
      <c r="A3" s="1443"/>
      <c r="B3" s="1443"/>
      <c r="C3" s="1507"/>
      <c r="D3" s="1508"/>
      <c r="E3" s="1508"/>
      <c r="F3" s="1508"/>
      <c r="G3" s="1443"/>
      <c r="H3" s="1443"/>
      <c r="I3" s="1447"/>
      <c r="J3" s="1448" t="s">
        <v>182</v>
      </c>
      <c r="K3" s="1449"/>
      <c r="L3" s="1449"/>
      <c r="M3" s="1450"/>
      <c r="N3" s="1445" t="s">
        <v>183</v>
      </c>
      <c r="O3" s="1451" t="s">
        <v>370</v>
      </c>
      <c r="P3" s="1452"/>
      <c r="Q3" s="1366" t="s">
        <v>184</v>
      </c>
      <c r="R3" s="1366"/>
      <c r="S3" s="1366" t="s">
        <v>185</v>
      </c>
      <c r="T3" s="1366"/>
      <c r="U3" s="1366" t="s">
        <v>164</v>
      </c>
      <c r="V3" s="1393"/>
      <c r="W3" s="1366" t="s">
        <v>165</v>
      </c>
      <c r="X3" s="1393"/>
      <c r="Z3" s="1532"/>
      <c r="AA3" s="1495"/>
    </row>
    <row r="4" spans="1:27" x14ac:dyDescent="0.3">
      <c r="A4" s="1443"/>
      <c r="B4" s="1443"/>
      <c r="C4" s="1507"/>
      <c r="D4" s="1508"/>
      <c r="E4" s="1508"/>
      <c r="F4" s="1508"/>
      <c r="G4" s="1443"/>
      <c r="H4" s="1443"/>
      <c r="I4" s="1447"/>
      <c r="J4" s="1445" t="s">
        <v>186</v>
      </c>
      <c r="K4" s="1448" t="s">
        <v>187</v>
      </c>
      <c r="L4" s="1449"/>
      <c r="M4" s="1450"/>
      <c r="N4" s="1443"/>
      <c r="O4" s="1452"/>
      <c r="P4" s="1452"/>
      <c r="Q4" s="1372" t="s">
        <v>558</v>
      </c>
      <c r="R4" s="1372"/>
      <c r="S4" s="1372" t="s">
        <v>559</v>
      </c>
      <c r="T4" s="1372"/>
      <c r="U4" s="1372" t="s">
        <v>510</v>
      </c>
      <c r="V4" s="1393"/>
      <c r="W4" s="1372" t="s">
        <v>657</v>
      </c>
      <c r="X4" s="1393"/>
      <c r="Z4" s="1532"/>
      <c r="AA4" s="1495"/>
    </row>
    <row r="5" spans="1:27" x14ac:dyDescent="0.3">
      <c r="A5" s="1443"/>
      <c r="B5" s="1443"/>
      <c r="C5" s="1509"/>
      <c r="D5" s="1510"/>
      <c r="E5" s="1510"/>
      <c r="F5" s="1510"/>
      <c r="G5" s="1443"/>
      <c r="H5" s="1443"/>
      <c r="I5" s="1447"/>
      <c r="J5" s="1443"/>
      <c r="K5" s="1445" t="s">
        <v>188</v>
      </c>
      <c r="L5" s="1445" t="s">
        <v>189</v>
      </c>
      <c r="M5" s="1445" t="s">
        <v>190</v>
      </c>
      <c r="N5" s="1443"/>
      <c r="O5" s="1452"/>
      <c r="P5" s="1452"/>
      <c r="Q5" s="1372" t="s">
        <v>469</v>
      </c>
      <c r="R5" s="1372"/>
      <c r="S5" s="1372" t="s">
        <v>470</v>
      </c>
      <c r="T5" s="1372"/>
      <c r="U5" s="1372" t="s">
        <v>511</v>
      </c>
      <c r="V5" s="1372"/>
      <c r="W5" s="1372" t="s">
        <v>512</v>
      </c>
      <c r="X5" s="1393"/>
      <c r="Z5" s="1532"/>
      <c r="AA5" s="1495"/>
    </row>
    <row r="6" spans="1:27" x14ac:dyDescent="0.3">
      <c r="A6" s="1443"/>
      <c r="B6" s="1443"/>
      <c r="C6" s="1511" t="s">
        <v>149</v>
      </c>
      <c r="D6" s="1506"/>
      <c r="E6" s="1506"/>
      <c r="F6" s="1506"/>
      <c r="G6" s="1443"/>
      <c r="H6" s="1443"/>
      <c r="I6" s="1447"/>
      <c r="J6" s="1443"/>
      <c r="K6" s="1443"/>
      <c r="L6" s="1443"/>
      <c r="M6" s="1443"/>
      <c r="N6" s="1443"/>
      <c r="O6" s="1452"/>
      <c r="P6" s="1452"/>
      <c r="Q6" s="1370" t="s">
        <v>192</v>
      </c>
      <c r="R6" s="1370"/>
      <c r="S6" s="1370" t="s">
        <v>192</v>
      </c>
      <c r="T6" s="1370"/>
      <c r="U6" s="1370" t="s">
        <v>192</v>
      </c>
      <c r="V6" s="1393"/>
      <c r="W6" s="1370" t="s">
        <v>373</v>
      </c>
      <c r="X6" s="1393"/>
      <c r="Z6" s="1532"/>
      <c r="AA6" s="1495"/>
    </row>
    <row r="7" spans="1:27" x14ac:dyDescent="0.3">
      <c r="A7" s="1443"/>
      <c r="B7" s="1452"/>
      <c r="C7" s="582">
        <v>1</v>
      </c>
      <c r="D7" s="453">
        <v>2</v>
      </c>
      <c r="E7" s="604">
        <v>3</v>
      </c>
      <c r="F7" s="370">
        <v>4</v>
      </c>
      <c r="G7" s="1444"/>
      <c r="H7" s="1443"/>
      <c r="I7" s="1447"/>
      <c r="J7" s="1443"/>
      <c r="K7" s="1443"/>
      <c r="L7" s="1443"/>
      <c r="M7" s="1443"/>
      <c r="N7" s="1443"/>
      <c r="O7" s="1452"/>
      <c r="P7" s="1453"/>
      <c r="Q7" s="581" t="s">
        <v>193</v>
      </c>
      <c r="R7" s="581" t="s">
        <v>194</v>
      </c>
      <c r="S7" s="581" t="s">
        <v>193</v>
      </c>
      <c r="T7" s="581" t="s">
        <v>194</v>
      </c>
      <c r="U7" s="581" t="s">
        <v>193</v>
      </c>
      <c r="V7" s="581" t="s">
        <v>194</v>
      </c>
      <c r="W7" s="581" t="s">
        <v>193</v>
      </c>
      <c r="X7" s="581" t="s">
        <v>194</v>
      </c>
      <c r="Z7" s="1532"/>
      <c r="AA7" s="1495"/>
    </row>
    <row r="8" spans="1:27" x14ac:dyDescent="0.3">
      <c r="A8" s="1433" t="s">
        <v>425</v>
      </c>
      <c r="B8" s="1434"/>
      <c r="C8" s="599"/>
      <c r="D8" s="48"/>
      <c r="E8" s="282"/>
      <c r="F8" s="371"/>
      <c r="G8" s="585">
        <f>G9+G19+G32+G54+G53</f>
        <v>2952</v>
      </c>
      <c r="H8" s="585">
        <f t="shared" ref="H8:M8" si="0">H9+H19+H32+H54</f>
        <v>160</v>
      </c>
      <c r="I8" s="585">
        <f t="shared" si="0"/>
        <v>1702</v>
      </c>
      <c r="J8" s="585">
        <f t="shared" si="0"/>
        <v>2116</v>
      </c>
      <c r="K8" s="585">
        <f t="shared" si="0"/>
        <v>966</v>
      </c>
      <c r="L8" s="585">
        <f t="shared" si="0"/>
        <v>1174</v>
      </c>
      <c r="M8" s="585">
        <f t="shared" si="0"/>
        <v>20</v>
      </c>
      <c r="N8" s="585">
        <f>N32+N53</f>
        <v>432</v>
      </c>
      <c r="O8" s="585">
        <f>O9+O19+O32+O54</f>
        <v>26</v>
      </c>
      <c r="P8" s="585">
        <f>P9+P19+P32+P54</f>
        <v>78</v>
      </c>
      <c r="Q8" s="585">
        <f t="shared" ref="Q8:X8" si="1">Q9+Q19+Q32</f>
        <v>561</v>
      </c>
      <c r="R8" s="585">
        <f t="shared" si="1"/>
        <v>33</v>
      </c>
      <c r="S8" s="585">
        <f t="shared" si="1"/>
        <v>629</v>
      </c>
      <c r="T8" s="585">
        <f t="shared" si="1"/>
        <v>37</v>
      </c>
      <c r="U8" s="585">
        <f t="shared" si="1"/>
        <v>476</v>
      </c>
      <c r="V8" s="585">
        <f t="shared" si="1"/>
        <v>28</v>
      </c>
      <c r="W8" s="585">
        <f t="shared" si="1"/>
        <v>374</v>
      </c>
      <c r="X8" s="585">
        <f t="shared" si="1"/>
        <v>22</v>
      </c>
      <c r="Y8" s="590">
        <f>SUM(Q8:X8)</f>
        <v>2160</v>
      </c>
      <c r="Z8" s="1533"/>
      <c r="AA8" s="1495"/>
    </row>
    <row r="9" spans="1:27" ht="26.4" x14ac:dyDescent="0.3">
      <c r="A9" s="585" t="s">
        <v>195</v>
      </c>
      <c r="B9" s="585" t="s">
        <v>196</v>
      </c>
      <c r="C9" s="599"/>
      <c r="D9" s="48"/>
      <c r="E9" s="282"/>
      <c r="F9" s="371"/>
      <c r="G9" s="536">
        <f>SUM(G10:G18)</f>
        <v>631</v>
      </c>
      <c r="H9" s="536">
        <f t="shared" ref="H9:X9" si="2">SUM(H10:H18)</f>
        <v>35</v>
      </c>
      <c r="I9" s="536">
        <f t="shared" si="2"/>
        <v>370</v>
      </c>
      <c r="J9" s="536">
        <f t="shared" si="2"/>
        <v>588</v>
      </c>
      <c r="K9" s="536">
        <f t="shared" si="2"/>
        <v>228</v>
      </c>
      <c r="L9" s="536">
        <f t="shared" si="2"/>
        <v>360</v>
      </c>
      <c r="M9" s="536">
        <f t="shared" si="2"/>
        <v>0</v>
      </c>
      <c r="N9" s="536">
        <f t="shared" si="2"/>
        <v>0</v>
      </c>
      <c r="O9" s="536">
        <f t="shared" si="2"/>
        <v>2</v>
      </c>
      <c r="P9" s="536">
        <f t="shared" si="2"/>
        <v>6</v>
      </c>
      <c r="Q9" s="536">
        <f t="shared" si="2"/>
        <v>267</v>
      </c>
      <c r="R9" s="536">
        <f t="shared" si="2"/>
        <v>13</v>
      </c>
      <c r="S9" s="536">
        <f t="shared" si="2"/>
        <v>203</v>
      </c>
      <c r="T9" s="536">
        <f t="shared" si="2"/>
        <v>15</v>
      </c>
      <c r="U9" s="536">
        <f t="shared" si="2"/>
        <v>70</v>
      </c>
      <c r="V9" s="536">
        <f t="shared" si="2"/>
        <v>2</v>
      </c>
      <c r="W9" s="536">
        <f t="shared" si="2"/>
        <v>48</v>
      </c>
      <c r="X9" s="536">
        <f t="shared" si="2"/>
        <v>4</v>
      </c>
      <c r="Y9" s="590">
        <f t="shared" ref="Y9:Y10" si="3">SUM(Q9:X9)</f>
        <v>622</v>
      </c>
      <c r="Z9" s="1074">
        <f>U9+W9</f>
        <v>118</v>
      </c>
      <c r="AA9" s="476"/>
    </row>
    <row r="10" spans="1:27" hidden="1" x14ac:dyDescent="0.3">
      <c r="A10" s="595" t="s">
        <v>197</v>
      </c>
      <c r="B10" s="595" t="s">
        <v>198</v>
      </c>
      <c r="C10" s="599"/>
      <c r="D10" s="48" t="s">
        <v>29</v>
      </c>
      <c r="E10" s="282"/>
      <c r="F10" s="371"/>
      <c r="G10" s="580">
        <f>J10+H10+O10+P10</f>
        <v>64</v>
      </c>
      <c r="H10" s="579">
        <v>4</v>
      </c>
      <c r="I10" s="580">
        <v>20</v>
      </c>
      <c r="J10" s="579">
        <f>Q10+S10+U10+W10</f>
        <v>60</v>
      </c>
      <c r="K10" s="580">
        <v>40</v>
      </c>
      <c r="L10" s="580">
        <v>20</v>
      </c>
      <c r="M10" s="579"/>
      <c r="N10" s="579"/>
      <c r="O10" s="579"/>
      <c r="P10" s="291"/>
      <c r="Q10" s="48">
        <v>30</v>
      </c>
      <c r="R10" s="579">
        <v>2</v>
      </c>
      <c r="S10" s="48">
        <v>30</v>
      </c>
      <c r="T10" s="579">
        <v>2</v>
      </c>
      <c r="U10" s="48"/>
      <c r="V10" s="579"/>
      <c r="W10" s="48"/>
      <c r="X10" s="579"/>
      <c r="Y10" s="590">
        <f t="shared" si="3"/>
        <v>64</v>
      </c>
      <c r="Z10" s="1074">
        <f t="shared" ref="Z10:Z55" si="4">U10+W10</f>
        <v>0</v>
      </c>
      <c r="AA10" s="579"/>
    </row>
    <row r="11" spans="1:27" ht="39.6" hidden="1" x14ac:dyDescent="0.3">
      <c r="A11" s="595" t="s">
        <v>199</v>
      </c>
      <c r="B11" s="595" t="s">
        <v>68</v>
      </c>
      <c r="C11" s="599"/>
      <c r="D11" s="48" t="s">
        <v>40</v>
      </c>
      <c r="E11" s="282"/>
      <c r="F11" s="371"/>
      <c r="G11" s="580">
        <f t="shared" ref="G11:G31" si="5">J11+H11+O11+P11</f>
        <v>111</v>
      </c>
      <c r="H11" s="579">
        <v>9</v>
      </c>
      <c r="I11" s="580">
        <v>94</v>
      </c>
      <c r="J11" s="579">
        <f t="shared" ref="J11:J31" si="6">Q11+S11+U11+W11</f>
        <v>94</v>
      </c>
      <c r="K11" s="580">
        <v>0</v>
      </c>
      <c r="L11" s="580">
        <v>94</v>
      </c>
      <c r="M11" s="579"/>
      <c r="N11" s="579"/>
      <c r="O11" s="579">
        <v>2</v>
      </c>
      <c r="P11" s="291">
        <v>6</v>
      </c>
      <c r="Q11" s="48">
        <v>32</v>
      </c>
      <c r="R11" s="579">
        <v>4</v>
      </c>
      <c r="S11" s="48">
        <v>62</v>
      </c>
      <c r="T11" s="579">
        <v>4</v>
      </c>
      <c r="U11" s="48"/>
      <c r="V11" s="579"/>
      <c r="W11" s="48"/>
      <c r="X11" s="579"/>
      <c r="Y11" s="590">
        <f>SUM(Q11:X11)</f>
        <v>102</v>
      </c>
      <c r="Z11" s="1074">
        <f t="shared" si="4"/>
        <v>0</v>
      </c>
      <c r="AA11" s="579"/>
    </row>
    <row r="12" spans="1:27" ht="26.4" x14ac:dyDescent="0.3">
      <c r="A12" s="595" t="s">
        <v>513</v>
      </c>
      <c r="B12" s="595" t="s">
        <v>124</v>
      </c>
      <c r="C12" s="599"/>
      <c r="D12" s="48"/>
      <c r="E12" s="282"/>
      <c r="F12" s="371" t="s">
        <v>29</v>
      </c>
      <c r="G12" s="580">
        <f t="shared" si="5"/>
        <v>70</v>
      </c>
      <c r="H12" s="579">
        <v>2</v>
      </c>
      <c r="I12" s="580">
        <v>38</v>
      </c>
      <c r="J12" s="579">
        <f t="shared" si="6"/>
        <v>68</v>
      </c>
      <c r="K12" s="580">
        <v>40</v>
      </c>
      <c r="L12" s="580">
        <v>28</v>
      </c>
      <c r="M12" s="579"/>
      <c r="N12" s="579"/>
      <c r="O12" s="579"/>
      <c r="P12" s="291"/>
      <c r="Q12" s="48"/>
      <c r="R12" s="579"/>
      <c r="S12" s="48"/>
      <c r="T12" s="579"/>
      <c r="U12" s="282">
        <v>42</v>
      </c>
      <c r="V12" s="579"/>
      <c r="W12" s="48">
        <v>26</v>
      </c>
      <c r="X12" s="579">
        <v>2</v>
      </c>
      <c r="Y12" s="590">
        <f t="shared" ref="Y12:Y54" si="7">SUM(Q12:X12)</f>
        <v>70</v>
      </c>
      <c r="Z12" s="1074">
        <f t="shared" si="4"/>
        <v>68</v>
      </c>
      <c r="AA12" s="579" t="s">
        <v>1076</v>
      </c>
    </row>
    <row r="13" spans="1:27" x14ac:dyDescent="0.3">
      <c r="A13" s="595" t="s">
        <v>200</v>
      </c>
      <c r="B13" s="595" t="s">
        <v>6</v>
      </c>
      <c r="C13" s="599" t="s">
        <v>201</v>
      </c>
      <c r="D13" s="48" t="s">
        <v>201</v>
      </c>
      <c r="E13" s="282" t="s">
        <v>201</v>
      </c>
      <c r="F13" s="371" t="s">
        <v>29</v>
      </c>
      <c r="G13" s="580">
        <f t="shared" si="5"/>
        <v>126</v>
      </c>
      <c r="H13" s="579">
        <v>6</v>
      </c>
      <c r="I13" s="580">
        <v>116</v>
      </c>
      <c r="J13" s="579">
        <f t="shared" si="6"/>
        <v>120</v>
      </c>
      <c r="K13" s="580">
        <v>4</v>
      </c>
      <c r="L13" s="580">
        <v>116</v>
      </c>
      <c r="M13" s="579"/>
      <c r="N13" s="579"/>
      <c r="O13" s="579"/>
      <c r="P13" s="291"/>
      <c r="Q13" s="48">
        <v>33</v>
      </c>
      <c r="R13" s="579">
        <v>1</v>
      </c>
      <c r="S13" s="48">
        <v>37</v>
      </c>
      <c r="T13" s="579">
        <v>1</v>
      </c>
      <c r="U13" s="282">
        <v>28</v>
      </c>
      <c r="V13" s="579">
        <v>2</v>
      </c>
      <c r="W13" s="48">
        <v>22</v>
      </c>
      <c r="X13" s="579">
        <v>2</v>
      </c>
      <c r="Y13" s="590">
        <f t="shared" si="7"/>
        <v>126</v>
      </c>
      <c r="Z13" s="1074">
        <f t="shared" si="4"/>
        <v>50</v>
      </c>
      <c r="AA13" s="282" t="s">
        <v>1135</v>
      </c>
    </row>
    <row r="14" spans="1:27" ht="26.4" hidden="1" x14ac:dyDescent="0.3">
      <c r="A14" s="595" t="s">
        <v>202</v>
      </c>
      <c r="B14" s="595" t="s">
        <v>203</v>
      </c>
      <c r="C14" s="599"/>
      <c r="D14" s="48" t="s">
        <v>29</v>
      </c>
      <c r="E14" s="282"/>
      <c r="F14" s="371"/>
      <c r="G14" s="580">
        <f t="shared" si="5"/>
        <v>56</v>
      </c>
      <c r="H14" s="579">
        <v>2</v>
      </c>
      <c r="I14" s="580">
        <v>24</v>
      </c>
      <c r="J14" s="579">
        <f t="shared" si="6"/>
        <v>54</v>
      </c>
      <c r="K14" s="580">
        <v>30</v>
      </c>
      <c r="L14" s="580">
        <v>24</v>
      </c>
      <c r="M14" s="579"/>
      <c r="N14" s="579"/>
      <c r="O14" s="579"/>
      <c r="P14" s="291"/>
      <c r="Q14" s="48">
        <v>34</v>
      </c>
      <c r="R14" s="579"/>
      <c r="S14" s="48">
        <v>20</v>
      </c>
      <c r="T14" s="579">
        <v>2</v>
      </c>
      <c r="U14" s="48"/>
      <c r="V14" s="579"/>
      <c r="W14" s="48"/>
      <c r="X14" s="579"/>
      <c r="Y14" s="590">
        <f t="shared" si="7"/>
        <v>56</v>
      </c>
      <c r="Z14" s="1074">
        <f t="shared" si="4"/>
        <v>0</v>
      </c>
      <c r="AA14" s="579"/>
    </row>
    <row r="15" spans="1:27" ht="26.4" hidden="1" x14ac:dyDescent="0.3">
      <c r="A15" s="595" t="s">
        <v>204</v>
      </c>
      <c r="B15" s="595" t="s">
        <v>205</v>
      </c>
      <c r="C15" s="599" t="s">
        <v>29</v>
      </c>
      <c r="D15" s="48"/>
      <c r="E15" s="282"/>
      <c r="F15" s="371"/>
      <c r="G15" s="580">
        <f t="shared" si="5"/>
        <v>42</v>
      </c>
      <c r="H15" s="579">
        <v>2</v>
      </c>
      <c r="I15" s="580">
        <v>14</v>
      </c>
      <c r="J15" s="579">
        <f t="shared" si="6"/>
        <v>40</v>
      </c>
      <c r="K15" s="580">
        <v>26</v>
      </c>
      <c r="L15" s="580">
        <v>14</v>
      </c>
      <c r="M15" s="579"/>
      <c r="N15" s="579"/>
      <c r="O15" s="579"/>
      <c r="P15" s="291"/>
      <c r="Q15" s="48">
        <v>40</v>
      </c>
      <c r="R15" s="579">
        <v>2</v>
      </c>
      <c r="S15" s="48"/>
      <c r="T15" s="579"/>
      <c r="U15" s="48"/>
      <c r="W15" s="48"/>
      <c r="X15" s="579"/>
      <c r="Y15" s="590">
        <f>SUM(Q15:T15)</f>
        <v>42</v>
      </c>
      <c r="Z15" s="1074">
        <f t="shared" si="4"/>
        <v>0</v>
      </c>
      <c r="AA15" s="579"/>
    </row>
    <row r="16" spans="1:27" ht="26.4" hidden="1" x14ac:dyDescent="0.3">
      <c r="A16" s="595" t="s">
        <v>206</v>
      </c>
      <c r="B16" s="595" t="s">
        <v>207</v>
      </c>
      <c r="C16" s="599"/>
      <c r="D16" s="48" t="s">
        <v>399</v>
      </c>
      <c r="E16" s="282"/>
      <c r="F16" s="371"/>
      <c r="G16" s="580">
        <f t="shared" si="5"/>
        <v>66</v>
      </c>
      <c r="H16" s="579">
        <v>4</v>
      </c>
      <c r="I16" s="580">
        <v>32</v>
      </c>
      <c r="J16" s="579">
        <f t="shared" si="6"/>
        <v>62</v>
      </c>
      <c r="K16" s="580">
        <v>30</v>
      </c>
      <c r="L16" s="580">
        <v>32</v>
      </c>
      <c r="M16" s="579"/>
      <c r="N16" s="579"/>
      <c r="O16" s="579"/>
      <c r="P16" s="291"/>
      <c r="Q16" s="48">
        <v>34</v>
      </c>
      <c r="R16" s="579">
        <v>2</v>
      </c>
      <c r="S16" s="48">
        <v>28</v>
      </c>
      <c r="T16" s="579">
        <v>2</v>
      </c>
      <c r="U16" s="48"/>
      <c r="V16" s="579"/>
      <c r="W16" s="48"/>
      <c r="X16" s="579"/>
      <c r="Y16" s="590">
        <f t="shared" si="7"/>
        <v>66</v>
      </c>
      <c r="Z16" s="1074">
        <f t="shared" si="4"/>
        <v>0</v>
      </c>
      <c r="AA16" s="579"/>
    </row>
    <row r="17" spans="1:27" hidden="1" x14ac:dyDescent="0.3">
      <c r="A17" s="595" t="s">
        <v>208</v>
      </c>
      <c r="B17" s="595" t="s">
        <v>172</v>
      </c>
      <c r="C17" s="599"/>
      <c r="D17" s="48" t="s">
        <v>399</v>
      </c>
      <c r="E17" s="282"/>
      <c r="F17" s="371"/>
      <c r="G17" s="580">
        <f t="shared" si="5"/>
        <v>62</v>
      </c>
      <c r="H17" s="579">
        <v>4</v>
      </c>
      <c r="I17" s="580">
        <v>20</v>
      </c>
      <c r="J17" s="579">
        <f t="shared" si="6"/>
        <v>58</v>
      </c>
      <c r="K17" s="580">
        <v>38</v>
      </c>
      <c r="L17" s="580">
        <v>20</v>
      </c>
      <c r="M17" s="579"/>
      <c r="N17" s="579"/>
      <c r="O17" s="579"/>
      <c r="P17" s="291"/>
      <c r="Q17" s="48">
        <v>32</v>
      </c>
      <c r="R17" s="579"/>
      <c r="S17" s="48">
        <v>26</v>
      </c>
      <c r="T17" s="579">
        <v>4</v>
      </c>
      <c r="U17" s="48"/>
      <c r="V17" s="579"/>
      <c r="W17" s="48"/>
      <c r="X17" s="579"/>
      <c r="Y17" s="590">
        <f t="shared" si="7"/>
        <v>62</v>
      </c>
      <c r="Z17" s="1074">
        <f t="shared" si="4"/>
        <v>0</v>
      </c>
      <c r="AA17" s="579"/>
    </row>
    <row r="18" spans="1:27" hidden="1" x14ac:dyDescent="0.3">
      <c r="A18" s="595" t="s">
        <v>465</v>
      </c>
      <c r="B18" s="596" t="s">
        <v>167</v>
      </c>
      <c r="C18" s="49" t="s">
        <v>399</v>
      </c>
      <c r="D18" s="275"/>
      <c r="E18" s="372"/>
      <c r="F18" s="373"/>
      <c r="G18" s="580">
        <f t="shared" si="5"/>
        <v>34</v>
      </c>
      <c r="H18" s="538">
        <v>2</v>
      </c>
      <c r="I18" s="593">
        <v>12</v>
      </c>
      <c r="J18" s="579">
        <f t="shared" si="6"/>
        <v>32</v>
      </c>
      <c r="K18" s="593">
        <v>20</v>
      </c>
      <c r="L18" s="593">
        <v>12</v>
      </c>
      <c r="M18" s="538"/>
      <c r="N18" s="538"/>
      <c r="O18" s="291"/>
      <c r="P18" s="579"/>
      <c r="Q18" s="48">
        <v>32</v>
      </c>
      <c r="R18" s="579">
        <v>2</v>
      </c>
      <c r="S18" s="48"/>
      <c r="T18" s="579"/>
      <c r="U18" s="48"/>
      <c r="V18" s="579"/>
      <c r="W18" s="48"/>
      <c r="X18" s="579"/>
      <c r="Y18" s="590">
        <f>SUM(Q18:X18)</f>
        <v>34</v>
      </c>
      <c r="Z18" s="1074">
        <f t="shared" si="4"/>
        <v>0</v>
      </c>
      <c r="AA18" s="579"/>
    </row>
    <row r="19" spans="1:27" ht="26.4" x14ac:dyDescent="0.3">
      <c r="A19" s="585" t="s">
        <v>10</v>
      </c>
      <c r="B19" s="585" t="s">
        <v>70</v>
      </c>
      <c r="C19" s="599"/>
      <c r="D19" s="48"/>
      <c r="E19" s="282"/>
      <c r="F19" s="374"/>
      <c r="G19" s="536">
        <f>SUM(G20:G31)</f>
        <v>873</v>
      </c>
      <c r="H19" s="536">
        <f>SUM(H20:H31)</f>
        <v>57</v>
      </c>
      <c r="I19" s="536">
        <f>SUM(I20:I31)</f>
        <v>468</v>
      </c>
      <c r="J19" s="579">
        <f t="shared" ref="J19" si="8">K19+L19</f>
        <v>860</v>
      </c>
      <c r="K19" s="536">
        <f t="shared" ref="K19:X19" si="9">SUM(K20:K31)</f>
        <v>402</v>
      </c>
      <c r="L19" s="536">
        <f t="shared" si="9"/>
        <v>458</v>
      </c>
      <c r="M19" s="536">
        <f t="shared" si="9"/>
        <v>0</v>
      </c>
      <c r="N19" s="536">
        <f t="shared" si="9"/>
        <v>0</v>
      </c>
      <c r="O19" s="536">
        <f t="shared" si="9"/>
        <v>8</v>
      </c>
      <c r="P19" s="536">
        <f t="shared" si="9"/>
        <v>24</v>
      </c>
      <c r="Q19" s="47">
        <f t="shared" si="9"/>
        <v>172</v>
      </c>
      <c r="R19" s="536">
        <f t="shared" si="9"/>
        <v>12</v>
      </c>
      <c r="S19" s="47">
        <f t="shared" si="9"/>
        <v>178</v>
      </c>
      <c r="T19" s="536">
        <f t="shared" si="9"/>
        <v>8</v>
      </c>
      <c r="U19" s="47">
        <f t="shared" si="9"/>
        <v>226</v>
      </c>
      <c r="V19" s="536">
        <f t="shared" si="9"/>
        <v>12</v>
      </c>
      <c r="W19" s="47">
        <f t="shared" si="9"/>
        <v>208</v>
      </c>
      <c r="X19" s="536">
        <f t="shared" si="9"/>
        <v>12</v>
      </c>
      <c r="Y19" s="590">
        <f t="shared" si="7"/>
        <v>828</v>
      </c>
      <c r="Z19" s="1074">
        <f t="shared" si="4"/>
        <v>434</v>
      </c>
      <c r="AA19" s="476"/>
    </row>
    <row r="20" spans="1:27" ht="26.4" hidden="1" x14ac:dyDescent="0.3">
      <c r="A20" s="595" t="s">
        <v>117</v>
      </c>
      <c r="B20" s="595" t="s">
        <v>209</v>
      </c>
      <c r="C20" s="599" t="s">
        <v>40</v>
      </c>
      <c r="D20" s="48"/>
      <c r="E20" s="282"/>
      <c r="F20" s="371"/>
      <c r="G20" s="580">
        <f t="shared" si="5"/>
        <v>82</v>
      </c>
      <c r="H20" s="579">
        <v>14</v>
      </c>
      <c r="I20" s="580">
        <v>32</v>
      </c>
      <c r="J20" s="579">
        <f t="shared" si="6"/>
        <v>60</v>
      </c>
      <c r="K20" s="580">
        <v>38</v>
      </c>
      <c r="L20" s="580">
        <v>22</v>
      </c>
      <c r="M20" s="579"/>
      <c r="N20" s="579"/>
      <c r="O20" s="579">
        <v>2</v>
      </c>
      <c r="P20" s="291">
        <v>6</v>
      </c>
      <c r="Q20" s="48">
        <v>60</v>
      </c>
      <c r="R20" s="579">
        <v>4</v>
      </c>
      <c r="S20" s="48"/>
      <c r="T20" s="579"/>
      <c r="U20" s="48"/>
      <c r="V20" s="579"/>
      <c r="W20" s="48"/>
      <c r="X20" s="579"/>
      <c r="Y20" s="590">
        <f t="shared" si="7"/>
        <v>64</v>
      </c>
      <c r="Z20" s="1074">
        <f t="shared" si="4"/>
        <v>0</v>
      </c>
      <c r="AA20" s="579"/>
    </row>
    <row r="21" spans="1:27" ht="52.8" x14ac:dyDescent="0.3">
      <c r="A21" s="595" t="s">
        <v>12</v>
      </c>
      <c r="B21" s="595" t="s">
        <v>514</v>
      </c>
      <c r="C21" s="599"/>
      <c r="D21" s="48"/>
      <c r="E21" s="282"/>
      <c r="F21" s="371" t="s">
        <v>29</v>
      </c>
      <c r="G21" s="580">
        <f t="shared" si="5"/>
        <v>36</v>
      </c>
      <c r="H21" s="579">
        <v>2</v>
      </c>
      <c r="I21" s="580">
        <v>24</v>
      </c>
      <c r="J21" s="579">
        <f t="shared" si="6"/>
        <v>34</v>
      </c>
      <c r="K21" s="580">
        <v>34</v>
      </c>
      <c r="L21" s="580">
        <v>24</v>
      </c>
      <c r="M21" s="579"/>
      <c r="N21" s="579"/>
      <c r="O21" s="579"/>
      <c r="P21" s="291"/>
      <c r="Q21" s="48"/>
      <c r="R21" s="579"/>
      <c r="S21" s="48"/>
      <c r="T21" s="579"/>
      <c r="U21" s="48"/>
      <c r="V21" s="579"/>
      <c r="W21" s="48">
        <v>34</v>
      </c>
      <c r="X21" s="579">
        <v>2</v>
      </c>
      <c r="Y21" s="590">
        <f t="shared" si="7"/>
        <v>36</v>
      </c>
      <c r="Z21" s="1074">
        <f t="shared" si="4"/>
        <v>34</v>
      </c>
      <c r="AA21" s="599" t="s">
        <v>1107</v>
      </c>
    </row>
    <row r="22" spans="1:27" ht="52.8" x14ac:dyDescent="0.3">
      <c r="A22" s="596" t="s">
        <v>13</v>
      </c>
      <c r="B22" s="596" t="s">
        <v>515</v>
      </c>
      <c r="C22" s="49"/>
      <c r="D22" s="275"/>
      <c r="E22" s="372"/>
      <c r="F22" s="373" t="s">
        <v>29</v>
      </c>
      <c r="G22" s="580">
        <f t="shared" si="5"/>
        <v>68</v>
      </c>
      <c r="H22" s="538">
        <v>4</v>
      </c>
      <c r="I22" s="593">
        <v>32</v>
      </c>
      <c r="J22" s="579">
        <f t="shared" si="6"/>
        <v>64</v>
      </c>
      <c r="K22" s="593">
        <v>56</v>
      </c>
      <c r="L22" s="593">
        <v>32</v>
      </c>
      <c r="M22" s="538"/>
      <c r="N22" s="538"/>
      <c r="O22" s="538"/>
      <c r="P22" s="274"/>
      <c r="Q22" s="275"/>
      <c r="R22" s="538"/>
      <c r="S22" s="48"/>
      <c r="U22" s="372">
        <v>32</v>
      </c>
      <c r="V22" s="538">
        <v>2</v>
      </c>
      <c r="W22" s="275">
        <v>32</v>
      </c>
      <c r="X22" s="538">
        <v>2</v>
      </c>
      <c r="Y22" s="590">
        <f>SUM(Q22:X22)</f>
        <v>68</v>
      </c>
      <c r="Z22" s="1074">
        <f t="shared" si="4"/>
        <v>64</v>
      </c>
      <c r="AA22" s="599" t="s">
        <v>1107</v>
      </c>
    </row>
    <row r="23" spans="1:27" ht="26.4" x14ac:dyDescent="0.3">
      <c r="A23" s="595" t="s">
        <v>14</v>
      </c>
      <c r="B23" s="595" t="s">
        <v>516</v>
      </c>
      <c r="C23" s="599"/>
      <c r="D23" s="48"/>
      <c r="E23" s="282"/>
      <c r="F23" s="371" t="s">
        <v>29</v>
      </c>
      <c r="G23" s="580">
        <f t="shared" si="5"/>
        <v>64</v>
      </c>
      <c r="H23" s="579">
        <v>2</v>
      </c>
      <c r="I23" s="580">
        <v>38</v>
      </c>
      <c r="J23" s="579">
        <f t="shared" si="6"/>
        <v>62</v>
      </c>
      <c r="K23" s="580">
        <v>30</v>
      </c>
      <c r="L23" s="580">
        <v>38</v>
      </c>
      <c r="M23" s="579"/>
      <c r="N23" s="579"/>
      <c r="O23" s="579"/>
      <c r="P23" s="579"/>
      <c r="Q23" s="48"/>
      <c r="R23" s="579"/>
      <c r="S23" s="48"/>
      <c r="T23" s="579"/>
      <c r="U23" s="282">
        <v>30</v>
      </c>
      <c r="V23" s="579"/>
      <c r="W23" s="48">
        <v>32</v>
      </c>
      <c r="X23" s="579">
        <v>2</v>
      </c>
      <c r="Y23" s="590">
        <f t="shared" si="7"/>
        <v>64</v>
      </c>
      <c r="Z23" s="1074">
        <f t="shared" si="4"/>
        <v>62</v>
      </c>
      <c r="AA23" s="282" t="s">
        <v>1163</v>
      </c>
    </row>
    <row r="24" spans="1:27" ht="52.8" hidden="1" x14ac:dyDescent="0.3">
      <c r="A24" s="595" t="s">
        <v>16</v>
      </c>
      <c r="B24" s="595" t="s">
        <v>210</v>
      </c>
      <c r="C24" s="599"/>
      <c r="D24" s="48" t="s">
        <v>29</v>
      </c>
      <c r="E24" s="282"/>
      <c r="F24" s="371"/>
      <c r="G24" s="580">
        <f t="shared" si="5"/>
        <v>90</v>
      </c>
      <c r="H24" s="579">
        <v>6</v>
      </c>
      <c r="I24" s="580">
        <v>72</v>
      </c>
      <c r="J24" s="579">
        <f t="shared" si="6"/>
        <v>84</v>
      </c>
      <c r="K24" s="580">
        <v>32</v>
      </c>
      <c r="L24" s="580">
        <v>72</v>
      </c>
      <c r="M24" s="579"/>
      <c r="N24" s="579"/>
      <c r="O24" s="579"/>
      <c r="P24" s="579"/>
      <c r="Q24" s="48">
        <v>28</v>
      </c>
      <c r="R24" s="579">
        <v>4</v>
      </c>
      <c r="S24" s="48">
        <v>56</v>
      </c>
      <c r="T24" s="579">
        <v>2</v>
      </c>
      <c r="U24" s="48"/>
      <c r="V24" s="579"/>
      <c r="W24" s="48"/>
      <c r="X24" s="579"/>
      <c r="Y24" s="590">
        <f t="shared" si="7"/>
        <v>90</v>
      </c>
      <c r="Z24" s="1074">
        <f t="shared" si="4"/>
        <v>0</v>
      </c>
      <c r="AA24" s="579"/>
    </row>
    <row r="25" spans="1:27" ht="39.6" hidden="1" x14ac:dyDescent="0.3">
      <c r="A25" s="596" t="s">
        <v>121</v>
      </c>
      <c r="B25" s="595" t="s">
        <v>211</v>
      </c>
      <c r="C25" s="599"/>
      <c r="D25" s="48" t="s">
        <v>40</v>
      </c>
      <c r="E25" s="282"/>
      <c r="F25" s="371"/>
      <c r="G25" s="580">
        <f t="shared" si="5"/>
        <v>85</v>
      </c>
      <c r="H25" s="579">
        <v>5</v>
      </c>
      <c r="I25" s="580">
        <v>28</v>
      </c>
      <c r="J25" s="579">
        <f t="shared" si="6"/>
        <v>72</v>
      </c>
      <c r="K25" s="580">
        <v>50</v>
      </c>
      <c r="L25" s="580">
        <v>28</v>
      </c>
      <c r="M25" s="579"/>
      <c r="N25" s="579"/>
      <c r="O25" s="579">
        <v>2</v>
      </c>
      <c r="P25" s="579">
        <v>6</v>
      </c>
      <c r="Q25" s="48">
        <v>32</v>
      </c>
      <c r="R25" s="579">
        <v>2</v>
      </c>
      <c r="S25" s="48">
        <v>40</v>
      </c>
      <c r="T25" s="579">
        <v>2</v>
      </c>
      <c r="U25" s="48"/>
      <c r="V25" s="579"/>
      <c r="W25" s="48"/>
      <c r="X25" s="579"/>
      <c r="Y25" s="590">
        <f t="shared" si="7"/>
        <v>76</v>
      </c>
      <c r="Z25" s="1074">
        <f t="shared" si="4"/>
        <v>0</v>
      </c>
      <c r="AA25" s="579"/>
    </row>
    <row r="26" spans="1:27" x14ac:dyDescent="0.3">
      <c r="A26" s="595" t="s">
        <v>17</v>
      </c>
      <c r="B26" s="595" t="s">
        <v>517</v>
      </c>
      <c r="C26" s="599"/>
      <c r="D26" s="48"/>
      <c r="E26" s="282"/>
      <c r="F26" s="371" t="s">
        <v>40</v>
      </c>
      <c r="G26" s="580">
        <f t="shared" si="5"/>
        <v>117</v>
      </c>
      <c r="H26" s="579">
        <v>7</v>
      </c>
      <c r="I26" s="580">
        <v>102</v>
      </c>
      <c r="J26" s="579">
        <f t="shared" si="6"/>
        <v>102</v>
      </c>
      <c r="K26" s="580">
        <v>0</v>
      </c>
      <c r="L26" s="580">
        <v>102</v>
      </c>
      <c r="M26" s="579"/>
      <c r="N26" s="579"/>
      <c r="O26" s="579">
        <v>2</v>
      </c>
      <c r="P26" s="579">
        <v>6</v>
      </c>
      <c r="Q26" s="48"/>
      <c r="R26" s="579"/>
      <c r="S26" s="48"/>
      <c r="T26" s="579"/>
      <c r="U26" s="282">
        <v>58</v>
      </c>
      <c r="V26" s="579">
        <v>4</v>
      </c>
      <c r="W26" s="48">
        <v>44</v>
      </c>
      <c r="X26" s="579">
        <v>2</v>
      </c>
      <c r="Y26" s="590">
        <f t="shared" si="7"/>
        <v>108</v>
      </c>
      <c r="Z26" s="1074">
        <f t="shared" si="4"/>
        <v>102</v>
      </c>
      <c r="AA26" s="282" t="s">
        <v>1149</v>
      </c>
    </row>
    <row r="27" spans="1:27" ht="26.4" hidden="1" x14ac:dyDescent="0.3">
      <c r="A27" s="596" t="s">
        <v>123</v>
      </c>
      <c r="B27" s="50" t="s">
        <v>212</v>
      </c>
      <c r="C27" s="49"/>
      <c r="D27" s="275" t="s">
        <v>40</v>
      </c>
      <c r="E27" s="372"/>
      <c r="F27" s="373"/>
      <c r="G27" s="580">
        <f t="shared" si="5"/>
        <v>93</v>
      </c>
      <c r="H27" s="538">
        <v>5</v>
      </c>
      <c r="I27" s="593">
        <v>36</v>
      </c>
      <c r="J27" s="579">
        <f t="shared" si="6"/>
        <v>80</v>
      </c>
      <c r="K27" s="593">
        <v>44</v>
      </c>
      <c r="L27" s="593">
        <v>36</v>
      </c>
      <c r="M27" s="538"/>
      <c r="N27" s="538"/>
      <c r="O27" s="579">
        <v>2</v>
      </c>
      <c r="P27" s="579">
        <v>6</v>
      </c>
      <c r="Q27" s="48">
        <v>32</v>
      </c>
      <c r="R27" s="579">
        <v>2</v>
      </c>
      <c r="S27" s="48">
        <v>48</v>
      </c>
      <c r="T27" s="579">
        <v>2</v>
      </c>
      <c r="U27" s="48"/>
      <c r="V27" s="579"/>
      <c r="W27" s="48"/>
      <c r="X27" s="579"/>
      <c r="Y27" s="590">
        <f t="shared" si="7"/>
        <v>84</v>
      </c>
      <c r="Z27" s="1074">
        <f t="shared" si="4"/>
        <v>0</v>
      </c>
      <c r="AA27" s="282"/>
    </row>
    <row r="28" spans="1:27" ht="26.4" x14ac:dyDescent="0.3">
      <c r="A28" s="595" t="s">
        <v>18</v>
      </c>
      <c r="B28" s="596" t="s">
        <v>19</v>
      </c>
      <c r="C28" s="49"/>
      <c r="D28" s="275"/>
      <c r="E28" s="372"/>
      <c r="F28" s="373" t="s">
        <v>29</v>
      </c>
      <c r="G28" s="580">
        <f t="shared" si="5"/>
        <v>90</v>
      </c>
      <c r="H28" s="538">
        <v>4</v>
      </c>
      <c r="I28" s="593">
        <v>46</v>
      </c>
      <c r="J28" s="579">
        <f t="shared" si="6"/>
        <v>86</v>
      </c>
      <c r="K28" s="593">
        <v>40</v>
      </c>
      <c r="L28" s="593">
        <v>46</v>
      </c>
      <c r="M28" s="538"/>
      <c r="N28" s="538"/>
      <c r="O28" s="291"/>
      <c r="P28" s="579"/>
      <c r="Q28" s="48"/>
      <c r="R28" s="579"/>
      <c r="S28" s="48"/>
      <c r="T28" s="579"/>
      <c r="U28" s="282">
        <v>44</v>
      </c>
      <c r="V28" s="579">
        <v>2</v>
      </c>
      <c r="W28" s="48">
        <v>42</v>
      </c>
      <c r="X28" s="579">
        <v>2</v>
      </c>
      <c r="Y28" s="590">
        <f t="shared" si="7"/>
        <v>90</v>
      </c>
      <c r="Z28" s="1074">
        <f t="shared" si="4"/>
        <v>86</v>
      </c>
      <c r="AA28" s="599" t="s">
        <v>1098</v>
      </c>
    </row>
    <row r="29" spans="1:27" s="588" customFormat="1" ht="39.6" hidden="1" x14ac:dyDescent="0.3">
      <c r="A29" s="596" t="s">
        <v>20</v>
      </c>
      <c r="B29" s="51" t="s">
        <v>213</v>
      </c>
      <c r="C29" s="49"/>
      <c r="D29" s="275" t="s">
        <v>29</v>
      </c>
      <c r="E29" s="372"/>
      <c r="F29" s="373"/>
      <c r="G29" s="580">
        <f t="shared" si="5"/>
        <v>56</v>
      </c>
      <c r="H29" s="52">
        <v>2</v>
      </c>
      <c r="I29" s="53">
        <v>20</v>
      </c>
      <c r="J29" s="579">
        <f t="shared" si="6"/>
        <v>54</v>
      </c>
      <c r="K29" s="53">
        <v>34</v>
      </c>
      <c r="L29" s="53">
        <v>20</v>
      </c>
      <c r="M29" s="52"/>
      <c r="N29" s="52"/>
      <c r="O29" s="584"/>
      <c r="P29" s="54"/>
      <c r="Q29" s="48">
        <v>20</v>
      </c>
      <c r="R29" s="54"/>
      <c r="S29" s="48">
        <v>34</v>
      </c>
      <c r="T29" s="54">
        <v>2</v>
      </c>
      <c r="U29" s="48"/>
      <c r="V29" s="54"/>
      <c r="W29" s="48"/>
      <c r="X29" s="54"/>
      <c r="Y29" s="590">
        <f t="shared" si="7"/>
        <v>56</v>
      </c>
      <c r="Z29" s="1074">
        <f t="shared" si="4"/>
        <v>0</v>
      </c>
      <c r="AA29" s="54"/>
    </row>
    <row r="30" spans="1:27" s="280" customFormat="1" ht="26.4" x14ac:dyDescent="0.3">
      <c r="A30" s="595" t="s">
        <v>22</v>
      </c>
      <c r="B30" s="55" t="s">
        <v>518</v>
      </c>
      <c r="C30" s="552"/>
      <c r="D30" s="553"/>
      <c r="E30" s="375" t="s">
        <v>29</v>
      </c>
      <c r="F30" s="376"/>
      <c r="G30" s="580">
        <f t="shared" si="5"/>
        <v>46</v>
      </c>
      <c r="H30" s="554">
        <v>4</v>
      </c>
      <c r="I30" s="55">
        <v>22</v>
      </c>
      <c r="J30" s="579">
        <f t="shared" si="6"/>
        <v>42</v>
      </c>
      <c r="K30" s="55">
        <v>20</v>
      </c>
      <c r="L30" s="55">
        <v>22</v>
      </c>
      <c r="M30" s="276"/>
      <c r="N30" s="276"/>
      <c r="O30" s="277"/>
      <c r="P30" s="278"/>
      <c r="Q30" s="555"/>
      <c r="R30" s="278"/>
      <c r="S30" s="279"/>
      <c r="T30" s="589"/>
      <c r="U30" s="1261">
        <v>42</v>
      </c>
      <c r="V30" s="589">
        <v>4</v>
      </c>
      <c r="W30" s="279"/>
      <c r="X30" s="589"/>
      <c r="Y30" s="590">
        <f t="shared" si="7"/>
        <v>46</v>
      </c>
      <c r="Z30" s="1074">
        <f t="shared" si="4"/>
        <v>42</v>
      </c>
      <c r="AA30" s="1261" t="s">
        <v>1069</v>
      </c>
    </row>
    <row r="31" spans="1:27" ht="26.4" x14ac:dyDescent="0.3">
      <c r="A31" s="595" t="s">
        <v>23</v>
      </c>
      <c r="B31" s="596" t="s">
        <v>519</v>
      </c>
      <c r="C31" s="49"/>
      <c r="D31" s="275"/>
      <c r="E31" s="372"/>
      <c r="F31" s="373" t="s">
        <v>29</v>
      </c>
      <c r="G31" s="580">
        <f t="shared" si="5"/>
        <v>46</v>
      </c>
      <c r="H31" s="538">
        <v>2</v>
      </c>
      <c r="I31" s="593">
        <v>16</v>
      </c>
      <c r="J31" s="579">
        <f t="shared" si="6"/>
        <v>44</v>
      </c>
      <c r="K31" s="593">
        <v>24</v>
      </c>
      <c r="L31" s="593">
        <v>16</v>
      </c>
      <c r="M31" s="538"/>
      <c r="N31" s="538"/>
      <c r="O31" s="291"/>
      <c r="P31" s="579"/>
      <c r="Q31" s="48"/>
      <c r="R31" s="579"/>
      <c r="S31" s="48"/>
      <c r="T31" s="579"/>
      <c r="U31" s="282">
        <v>20</v>
      </c>
      <c r="V31" s="579"/>
      <c r="W31" s="48">
        <v>24</v>
      </c>
      <c r="X31" s="579">
        <v>2</v>
      </c>
      <c r="Y31" s="590">
        <f t="shared" si="7"/>
        <v>46</v>
      </c>
      <c r="Z31" s="1074">
        <f t="shared" si="4"/>
        <v>44</v>
      </c>
      <c r="AA31" s="282" t="s">
        <v>1099</v>
      </c>
    </row>
    <row r="32" spans="1:27" x14ac:dyDescent="0.3">
      <c r="A32" s="585" t="s">
        <v>8</v>
      </c>
      <c r="B32" s="585" t="s">
        <v>9</v>
      </c>
      <c r="C32" s="599"/>
      <c r="D32" s="48"/>
      <c r="E32" s="282"/>
      <c r="F32" s="371"/>
      <c r="G32" s="585">
        <f>G33+G41+G48</f>
        <v>1088</v>
      </c>
      <c r="H32" s="585">
        <f t="shared" ref="H32:X32" si="10">H33+H41+H48</f>
        <v>68</v>
      </c>
      <c r="I32" s="585">
        <f t="shared" si="10"/>
        <v>648</v>
      </c>
      <c r="J32" s="585">
        <f t="shared" si="10"/>
        <v>668</v>
      </c>
      <c r="K32" s="585">
        <f t="shared" si="10"/>
        <v>336</v>
      </c>
      <c r="L32" s="585">
        <f t="shared" si="10"/>
        <v>356</v>
      </c>
      <c r="M32" s="585">
        <f t="shared" si="10"/>
        <v>20</v>
      </c>
      <c r="N32" s="585">
        <f t="shared" si="10"/>
        <v>288</v>
      </c>
      <c r="O32" s="585">
        <f t="shared" si="10"/>
        <v>16</v>
      </c>
      <c r="P32" s="585">
        <f t="shared" si="10"/>
        <v>48</v>
      </c>
      <c r="Q32" s="585">
        <f t="shared" si="10"/>
        <v>122</v>
      </c>
      <c r="R32" s="585">
        <f t="shared" si="10"/>
        <v>8</v>
      </c>
      <c r="S32" s="585">
        <f t="shared" si="10"/>
        <v>248</v>
      </c>
      <c r="T32" s="585">
        <f t="shared" si="10"/>
        <v>14</v>
      </c>
      <c r="U32" s="585">
        <f t="shared" si="10"/>
        <v>180</v>
      </c>
      <c r="V32" s="585">
        <f t="shared" si="10"/>
        <v>14</v>
      </c>
      <c r="W32" s="585">
        <f t="shared" si="10"/>
        <v>118</v>
      </c>
      <c r="X32" s="585">
        <f t="shared" si="10"/>
        <v>6</v>
      </c>
      <c r="Y32" s="590">
        <f t="shared" si="7"/>
        <v>710</v>
      </c>
      <c r="Z32" s="1074">
        <f t="shared" si="4"/>
        <v>298</v>
      </c>
      <c r="AA32" s="476"/>
    </row>
    <row r="33" spans="1:27" ht="52.8" x14ac:dyDescent="0.3">
      <c r="A33" s="585" t="s">
        <v>153</v>
      </c>
      <c r="B33" s="585" t="s">
        <v>520</v>
      </c>
      <c r="C33" s="1513" t="s">
        <v>560</v>
      </c>
      <c r="D33" s="1427"/>
      <c r="E33" s="1427"/>
      <c r="F33" s="1428"/>
      <c r="G33" s="536">
        <f>SUM(G34:G40)</f>
        <v>329</v>
      </c>
      <c r="H33" s="536">
        <f t="shared" ref="H33:P33" si="11">SUM(H34:H40)</f>
        <v>33</v>
      </c>
      <c r="I33" s="536">
        <f t="shared" si="11"/>
        <v>176</v>
      </c>
      <c r="J33" s="536">
        <f t="shared" si="11"/>
        <v>200</v>
      </c>
      <c r="K33" s="536">
        <f t="shared" si="11"/>
        <v>126</v>
      </c>
      <c r="L33" s="536">
        <f t="shared" si="11"/>
        <v>100</v>
      </c>
      <c r="M33" s="536">
        <f t="shared" si="11"/>
        <v>0</v>
      </c>
      <c r="N33" s="536">
        <f t="shared" si="11"/>
        <v>72</v>
      </c>
      <c r="O33" s="536">
        <f t="shared" si="11"/>
        <v>6</v>
      </c>
      <c r="P33" s="536">
        <f t="shared" si="11"/>
        <v>18</v>
      </c>
      <c r="Q33" s="47">
        <f>SUM(Q34:Q37)</f>
        <v>0</v>
      </c>
      <c r="R33" s="47">
        <f t="shared" ref="R33:X33" si="12">SUM(R34:R37)</f>
        <v>0</v>
      </c>
      <c r="S33" s="47">
        <f t="shared" si="12"/>
        <v>98</v>
      </c>
      <c r="T33" s="47">
        <f t="shared" si="12"/>
        <v>6</v>
      </c>
      <c r="U33" s="47">
        <f t="shared" si="12"/>
        <v>102</v>
      </c>
      <c r="V33" s="47">
        <f t="shared" si="12"/>
        <v>6</v>
      </c>
      <c r="W33" s="47">
        <f t="shared" si="12"/>
        <v>0</v>
      </c>
      <c r="X33" s="47">
        <f t="shared" si="12"/>
        <v>0</v>
      </c>
      <c r="Y33" s="590">
        <f t="shared" si="7"/>
        <v>212</v>
      </c>
      <c r="Z33" s="1074">
        <f t="shared" si="4"/>
        <v>102</v>
      </c>
      <c r="AA33" s="476"/>
    </row>
    <row r="34" spans="1:27" ht="39.6" hidden="1" x14ac:dyDescent="0.3">
      <c r="A34" s="55" t="s">
        <v>155</v>
      </c>
      <c r="B34" s="55" t="s">
        <v>214</v>
      </c>
      <c r="C34" s="599"/>
      <c r="D34" s="48" t="s">
        <v>40</v>
      </c>
      <c r="E34" s="282"/>
      <c r="F34" s="371"/>
      <c r="G34" s="580">
        <f t="shared" ref="G34:G37" si="13">J34+H34+O34+P34</f>
        <v>75</v>
      </c>
      <c r="H34" s="579">
        <v>5</v>
      </c>
      <c r="I34" s="580">
        <v>24</v>
      </c>
      <c r="J34" s="579">
        <f t="shared" ref="J34:J37" si="14">Q34+S34+U34+W34</f>
        <v>62</v>
      </c>
      <c r="K34" s="580">
        <v>42</v>
      </c>
      <c r="L34" s="580">
        <v>20</v>
      </c>
      <c r="M34" s="579"/>
      <c r="N34" s="580" t="s">
        <v>104</v>
      </c>
      <c r="O34" s="291">
        <v>2</v>
      </c>
      <c r="P34" s="579">
        <v>6</v>
      </c>
      <c r="Q34" s="48"/>
      <c r="R34" s="579"/>
      <c r="S34" s="48">
        <v>62</v>
      </c>
      <c r="T34" s="579">
        <v>4</v>
      </c>
      <c r="U34" s="48"/>
      <c r="V34" s="579"/>
      <c r="W34" s="48"/>
      <c r="X34" s="579"/>
      <c r="Y34" s="590">
        <f t="shared" si="7"/>
        <v>66</v>
      </c>
      <c r="Z34" s="1074">
        <f t="shared" si="4"/>
        <v>0</v>
      </c>
      <c r="AA34" s="579"/>
    </row>
    <row r="35" spans="1:27" ht="26.4" hidden="1" x14ac:dyDescent="0.3">
      <c r="A35" s="55" t="s">
        <v>156</v>
      </c>
      <c r="B35" s="55" t="s">
        <v>215</v>
      </c>
      <c r="C35" s="599"/>
      <c r="D35" s="48" t="s">
        <v>29</v>
      </c>
      <c r="E35" s="282"/>
      <c r="F35" s="371"/>
      <c r="G35" s="580">
        <f t="shared" si="13"/>
        <v>38</v>
      </c>
      <c r="H35" s="579">
        <v>2</v>
      </c>
      <c r="I35" s="580">
        <v>16</v>
      </c>
      <c r="J35" s="579">
        <f t="shared" si="14"/>
        <v>36</v>
      </c>
      <c r="K35" s="580">
        <v>20</v>
      </c>
      <c r="L35" s="580">
        <v>16</v>
      </c>
      <c r="M35" s="579"/>
      <c r="N35" s="580"/>
      <c r="O35" s="291"/>
      <c r="P35" s="579"/>
      <c r="Q35" s="48"/>
      <c r="R35" s="579"/>
      <c r="S35" s="48">
        <v>36</v>
      </c>
      <c r="T35" s="579">
        <v>2</v>
      </c>
      <c r="U35" s="48"/>
      <c r="V35" s="579"/>
      <c r="W35" s="48"/>
      <c r="X35" s="579"/>
      <c r="Y35" s="590">
        <f t="shared" si="7"/>
        <v>38</v>
      </c>
      <c r="Z35" s="1074">
        <f t="shared" si="4"/>
        <v>0</v>
      </c>
      <c r="AA35" s="579"/>
    </row>
    <row r="36" spans="1:27" ht="26.4" x14ac:dyDescent="0.3">
      <c r="A36" s="55" t="s">
        <v>280</v>
      </c>
      <c r="B36" s="55" t="s">
        <v>521</v>
      </c>
      <c r="C36" s="599"/>
      <c r="D36" s="48"/>
      <c r="E36" s="282" t="s">
        <v>29</v>
      </c>
      <c r="F36" s="371"/>
      <c r="G36" s="580">
        <f t="shared" si="13"/>
        <v>38</v>
      </c>
      <c r="H36" s="579">
        <v>2</v>
      </c>
      <c r="I36" s="580">
        <v>20</v>
      </c>
      <c r="J36" s="579">
        <f t="shared" si="14"/>
        <v>36</v>
      </c>
      <c r="K36" s="580">
        <v>42</v>
      </c>
      <c r="L36" s="580">
        <v>20</v>
      </c>
      <c r="M36" s="579"/>
      <c r="N36" s="580"/>
      <c r="O36" s="291"/>
      <c r="P36" s="579"/>
      <c r="Q36" s="48"/>
      <c r="R36" s="579"/>
      <c r="S36" s="48"/>
      <c r="T36" s="579"/>
      <c r="U36" s="282">
        <v>36</v>
      </c>
      <c r="V36" s="579">
        <v>2</v>
      </c>
      <c r="W36" s="48"/>
      <c r="X36" s="579"/>
      <c r="Y36" s="590">
        <f t="shared" si="7"/>
        <v>38</v>
      </c>
      <c r="Z36" s="1074">
        <f t="shared" si="4"/>
        <v>36</v>
      </c>
      <c r="AA36" s="282" t="s">
        <v>1099</v>
      </c>
    </row>
    <row r="37" spans="1:27" ht="52.8" x14ac:dyDescent="0.3">
      <c r="A37" s="595" t="s">
        <v>367</v>
      </c>
      <c r="B37" s="595" t="s">
        <v>522</v>
      </c>
      <c r="C37" s="599"/>
      <c r="D37" s="48"/>
      <c r="E37" s="282" t="s">
        <v>40</v>
      </c>
      <c r="F37" s="371"/>
      <c r="G37" s="580">
        <f t="shared" si="13"/>
        <v>88</v>
      </c>
      <c r="H37" s="579">
        <v>14</v>
      </c>
      <c r="I37" s="580">
        <v>44</v>
      </c>
      <c r="J37" s="579">
        <f t="shared" si="14"/>
        <v>66</v>
      </c>
      <c r="K37" s="580">
        <v>22</v>
      </c>
      <c r="L37" s="580">
        <v>44</v>
      </c>
      <c r="M37" s="579"/>
      <c r="N37" s="580" t="s">
        <v>104</v>
      </c>
      <c r="O37" s="579">
        <v>2</v>
      </c>
      <c r="P37" s="579">
        <v>6</v>
      </c>
      <c r="Q37" s="48"/>
      <c r="R37" s="579"/>
      <c r="S37" s="48"/>
      <c r="T37" s="579"/>
      <c r="U37" s="282">
        <v>66</v>
      </c>
      <c r="V37" s="579">
        <v>4</v>
      </c>
      <c r="W37" s="48"/>
      <c r="X37" s="579"/>
      <c r="Y37" s="590">
        <f t="shared" si="7"/>
        <v>70</v>
      </c>
      <c r="Z37" s="1074">
        <f t="shared" si="4"/>
        <v>66</v>
      </c>
      <c r="AA37" s="282" t="s">
        <v>1069</v>
      </c>
    </row>
    <row r="38" spans="1:27" x14ac:dyDescent="0.3">
      <c r="A38" s="595" t="s">
        <v>353</v>
      </c>
      <c r="B38" s="579" t="s">
        <v>43</v>
      </c>
      <c r="C38" s="599"/>
      <c r="D38" s="48"/>
      <c r="E38" s="282" t="s">
        <v>556</v>
      </c>
      <c r="F38" s="371"/>
      <c r="G38" s="580">
        <v>36</v>
      </c>
      <c r="H38" s="579"/>
      <c r="I38" s="580">
        <v>36</v>
      </c>
      <c r="J38" s="579"/>
      <c r="K38" s="580" t="s">
        <v>104</v>
      </c>
      <c r="L38" s="580" t="s">
        <v>104</v>
      </c>
      <c r="M38" s="579"/>
      <c r="N38" s="580">
        <v>36</v>
      </c>
      <c r="O38" s="579"/>
      <c r="P38" s="579"/>
      <c r="Q38" s="48"/>
      <c r="R38" s="579"/>
      <c r="S38" s="48"/>
      <c r="T38" s="579"/>
      <c r="U38" s="48">
        <v>36</v>
      </c>
      <c r="V38" s="579"/>
      <c r="W38" s="48"/>
      <c r="X38" s="579"/>
      <c r="Y38" s="590">
        <f t="shared" si="7"/>
        <v>36</v>
      </c>
      <c r="Z38" s="1074">
        <f t="shared" si="4"/>
        <v>36</v>
      </c>
      <c r="AA38" s="282" t="s">
        <v>1069</v>
      </c>
    </row>
    <row r="39" spans="1:27" ht="27.6" x14ac:dyDescent="0.3">
      <c r="A39" s="596" t="s">
        <v>281</v>
      </c>
      <c r="B39" s="108" t="s">
        <v>73</v>
      </c>
      <c r="C39" s="49"/>
      <c r="D39" s="275"/>
      <c r="E39" s="372" t="s">
        <v>556</v>
      </c>
      <c r="F39" s="373"/>
      <c r="G39" s="580">
        <v>36</v>
      </c>
      <c r="H39" s="538"/>
      <c r="I39" s="593">
        <v>36</v>
      </c>
      <c r="J39" s="579"/>
      <c r="K39" s="593"/>
      <c r="L39" s="593"/>
      <c r="M39" s="538"/>
      <c r="N39" s="593">
        <v>36</v>
      </c>
      <c r="O39" s="579"/>
      <c r="P39" s="579"/>
      <c r="Q39" s="48"/>
      <c r="R39" s="579"/>
      <c r="S39" s="48"/>
      <c r="T39" s="579"/>
      <c r="U39" s="48">
        <v>36</v>
      </c>
      <c r="V39" s="579"/>
      <c r="W39" s="48"/>
      <c r="X39" s="579"/>
      <c r="Y39" s="590">
        <f t="shared" si="7"/>
        <v>36</v>
      </c>
      <c r="Z39" s="1074">
        <f t="shared" si="4"/>
        <v>36</v>
      </c>
      <c r="AA39" s="282" t="s">
        <v>1069</v>
      </c>
    </row>
    <row r="40" spans="1:27" x14ac:dyDescent="0.3">
      <c r="A40" s="596" t="s">
        <v>434</v>
      </c>
      <c r="B40" s="596" t="s">
        <v>216</v>
      </c>
      <c r="C40" s="49"/>
      <c r="D40" s="275"/>
      <c r="E40" s="372" t="s">
        <v>40</v>
      </c>
      <c r="F40" s="373"/>
      <c r="G40" s="580">
        <v>18</v>
      </c>
      <c r="H40" s="538">
        <v>10</v>
      </c>
      <c r="I40" s="593"/>
      <c r="J40" s="579"/>
      <c r="K40" s="593"/>
      <c r="L40" s="593"/>
      <c r="M40" s="538"/>
      <c r="N40" s="593"/>
      <c r="O40" s="579">
        <v>2</v>
      </c>
      <c r="P40" s="579">
        <v>6</v>
      </c>
      <c r="Q40" s="48"/>
      <c r="R40" s="579"/>
      <c r="S40" s="48"/>
      <c r="T40" s="579"/>
      <c r="U40" s="48"/>
      <c r="V40" s="579"/>
      <c r="W40" s="48"/>
      <c r="X40" s="579"/>
      <c r="Y40" s="590">
        <f t="shared" si="7"/>
        <v>0</v>
      </c>
      <c r="Z40" s="1074">
        <f t="shared" si="4"/>
        <v>0</v>
      </c>
      <c r="AA40" s="282" t="s">
        <v>1069</v>
      </c>
    </row>
    <row r="41" spans="1:27" ht="39.6" x14ac:dyDescent="0.3">
      <c r="A41" s="585" t="s">
        <v>217</v>
      </c>
      <c r="B41" s="585" t="s">
        <v>218</v>
      </c>
      <c r="C41" s="1513" t="s">
        <v>561</v>
      </c>
      <c r="D41" s="1427"/>
      <c r="E41" s="1427"/>
      <c r="F41" s="1428"/>
      <c r="G41" s="536">
        <f>SUM(G42:G47)</f>
        <v>526</v>
      </c>
      <c r="H41" s="536">
        <f t="shared" ref="H41:P41" si="15">SUM(H42:H47)</f>
        <v>26</v>
      </c>
      <c r="I41" s="536">
        <f t="shared" si="15"/>
        <v>300</v>
      </c>
      <c r="J41" s="536">
        <f t="shared" si="15"/>
        <v>324</v>
      </c>
      <c r="K41" s="536">
        <f t="shared" si="15"/>
        <v>166</v>
      </c>
      <c r="L41" s="536">
        <f t="shared" si="15"/>
        <v>156</v>
      </c>
      <c r="M41" s="536">
        <f t="shared" si="15"/>
        <v>20</v>
      </c>
      <c r="N41" s="536">
        <f t="shared" si="15"/>
        <v>144</v>
      </c>
      <c r="O41" s="536">
        <f t="shared" si="15"/>
        <v>8</v>
      </c>
      <c r="P41" s="536">
        <f t="shared" si="15"/>
        <v>24</v>
      </c>
      <c r="Q41" s="47">
        <f>SUM(Q42:Q44)</f>
        <v>50</v>
      </c>
      <c r="R41" s="47">
        <f t="shared" ref="R41:X41" si="16">SUM(R42:R44)</f>
        <v>4</v>
      </c>
      <c r="S41" s="47">
        <f t="shared" si="16"/>
        <v>78</v>
      </c>
      <c r="T41" s="47">
        <f t="shared" si="16"/>
        <v>4</v>
      </c>
      <c r="U41" s="47">
        <f t="shared" si="16"/>
        <v>78</v>
      </c>
      <c r="V41" s="47">
        <f t="shared" si="16"/>
        <v>8</v>
      </c>
      <c r="W41" s="47">
        <f t="shared" si="16"/>
        <v>118</v>
      </c>
      <c r="X41" s="47">
        <f t="shared" si="16"/>
        <v>6</v>
      </c>
      <c r="Y41" s="590">
        <f t="shared" si="7"/>
        <v>346</v>
      </c>
      <c r="Z41" s="1074">
        <f t="shared" si="4"/>
        <v>196</v>
      </c>
      <c r="AA41" s="476"/>
    </row>
    <row r="42" spans="1:27" ht="26.4" hidden="1" x14ac:dyDescent="0.3">
      <c r="A42" s="595" t="s">
        <v>219</v>
      </c>
      <c r="B42" s="595" t="s">
        <v>158</v>
      </c>
      <c r="C42" s="599"/>
      <c r="D42" s="48" t="s">
        <v>40</v>
      </c>
      <c r="E42" s="282"/>
      <c r="F42" s="371"/>
      <c r="G42" s="580">
        <f t="shared" ref="G42:G50" si="17">J42+H42+O42+P42</f>
        <v>145</v>
      </c>
      <c r="H42" s="579">
        <v>9</v>
      </c>
      <c r="I42" s="580">
        <v>38</v>
      </c>
      <c r="J42" s="579">
        <f t="shared" ref="J42:J44" si="18">Q42+S42+U42+W42</f>
        <v>128</v>
      </c>
      <c r="K42" s="580">
        <v>70</v>
      </c>
      <c r="L42" s="580">
        <v>38</v>
      </c>
      <c r="M42" s="579">
        <v>20</v>
      </c>
      <c r="N42" s="580" t="s">
        <v>104</v>
      </c>
      <c r="O42" s="579">
        <v>2</v>
      </c>
      <c r="P42" s="579">
        <v>6</v>
      </c>
      <c r="Q42" s="48">
        <v>50</v>
      </c>
      <c r="R42" s="579">
        <v>4</v>
      </c>
      <c r="S42" s="48">
        <v>78</v>
      </c>
      <c r="T42" s="579">
        <v>4</v>
      </c>
      <c r="U42" s="48"/>
      <c r="V42" s="579"/>
      <c r="W42" s="48"/>
      <c r="X42" s="579"/>
      <c r="Y42" s="590">
        <f t="shared" si="7"/>
        <v>136</v>
      </c>
      <c r="Z42" s="1074">
        <f t="shared" si="4"/>
        <v>0</v>
      </c>
      <c r="AA42" s="579"/>
    </row>
    <row r="43" spans="1:27" ht="26.4" x14ac:dyDescent="0.3">
      <c r="A43" s="595" t="s">
        <v>437</v>
      </c>
      <c r="B43" s="595" t="s">
        <v>154</v>
      </c>
      <c r="C43" s="599"/>
      <c r="D43" s="48"/>
      <c r="E43" s="282"/>
      <c r="F43" s="371" t="s">
        <v>40</v>
      </c>
      <c r="G43" s="580">
        <f t="shared" si="17"/>
        <v>131</v>
      </c>
      <c r="H43" s="579">
        <v>9</v>
      </c>
      <c r="I43" s="580">
        <v>70</v>
      </c>
      <c r="J43" s="579">
        <f t="shared" si="18"/>
        <v>114</v>
      </c>
      <c r="K43" s="580">
        <v>48</v>
      </c>
      <c r="L43" s="580">
        <v>70</v>
      </c>
      <c r="M43" s="579"/>
      <c r="N43" s="580" t="s">
        <v>104</v>
      </c>
      <c r="O43" s="579">
        <v>2</v>
      </c>
      <c r="P43" s="579">
        <v>6</v>
      </c>
      <c r="Q43" s="48"/>
      <c r="R43" s="579"/>
      <c r="S43" s="48"/>
      <c r="T43" s="579"/>
      <c r="U43" s="282">
        <v>42</v>
      </c>
      <c r="V43" s="579">
        <v>4</v>
      </c>
      <c r="W43" s="48">
        <v>72</v>
      </c>
      <c r="X43" s="579">
        <v>4</v>
      </c>
      <c r="Y43" s="590">
        <f t="shared" si="7"/>
        <v>122</v>
      </c>
      <c r="Z43" s="1074">
        <f t="shared" si="4"/>
        <v>114</v>
      </c>
      <c r="AA43" s="599" t="s">
        <v>1093</v>
      </c>
    </row>
    <row r="44" spans="1:27" ht="26.4" x14ac:dyDescent="0.3">
      <c r="A44" s="595" t="s">
        <v>523</v>
      </c>
      <c r="B44" s="595" t="s">
        <v>1112</v>
      </c>
      <c r="C44" s="599"/>
      <c r="D44" s="48"/>
      <c r="E44" s="282"/>
      <c r="F44" s="371" t="s">
        <v>40</v>
      </c>
      <c r="G44" s="580">
        <f t="shared" si="17"/>
        <v>97</v>
      </c>
      <c r="H44" s="579">
        <v>7</v>
      </c>
      <c r="I44" s="580">
        <v>48</v>
      </c>
      <c r="J44" s="579">
        <f t="shared" si="18"/>
        <v>82</v>
      </c>
      <c r="K44" s="580">
        <v>48</v>
      </c>
      <c r="L44" s="580">
        <v>48</v>
      </c>
      <c r="M44" s="579"/>
      <c r="N44" s="580" t="s">
        <v>104</v>
      </c>
      <c r="O44" s="579">
        <v>2</v>
      </c>
      <c r="P44" s="579">
        <v>6</v>
      </c>
      <c r="Q44" s="48"/>
      <c r="R44" s="579"/>
      <c r="S44" s="48"/>
      <c r="U44" s="282">
        <v>36</v>
      </c>
      <c r="V44" s="579">
        <v>4</v>
      </c>
      <c r="W44" s="48">
        <v>46</v>
      </c>
      <c r="X44" s="579">
        <v>2</v>
      </c>
      <c r="Y44" s="590">
        <f>SUM(Q44:X44)</f>
        <v>88</v>
      </c>
      <c r="Z44" s="1074">
        <f t="shared" si="4"/>
        <v>82</v>
      </c>
      <c r="AA44" s="599" t="s">
        <v>1139</v>
      </c>
    </row>
    <row r="45" spans="1:27" hidden="1" x14ac:dyDescent="0.3">
      <c r="A45" s="595" t="s">
        <v>220</v>
      </c>
      <c r="B45" s="595" t="s">
        <v>43</v>
      </c>
      <c r="C45" s="599"/>
      <c r="D45" s="48" t="s">
        <v>29</v>
      </c>
      <c r="E45" s="282"/>
      <c r="F45" s="371"/>
      <c r="G45" s="580">
        <v>72</v>
      </c>
      <c r="H45" s="579"/>
      <c r="I45" s="580">
        <v>72</v>
      </c>
      <c r="J45" s="579"/>
      <c r="K45" s="580" t="s">
        <v>104</v>
      </c>
      <c r="L45" s="580" t="s">
        <v>104</v>
      </c>
      <c r="M45" s="579"/>
      <c r="N45" s="580">
        <v>72</v>
      </c>
      <c r="O45" s="579"/>
      <c r="P45" s="579"/>
      <c r="Q45" s="48"/>
      <c r="R45" s="579"/>
      <c r="S45" s="48">
        <v>72</v>
      </c>
      <c r="T45" s="579"/>
      <c r="U45" s="48"/>
      <c r="V45" s="579"/>
      <c r="W45" s="356"/>
      <c r="X45" s="579"/>
      <c r="Y45" s="590">
        <f>SUM(Q45:X45)</f>
        <v>72</v>
      </c>
      <c r="Z45" s="1074">
        <f t="shared" si="4"/>
        <v>0</v>
      </c>
      <c r="AA45" s="579"/>
    </row>
    <row r="46" spans="1:27" x14ac:dyDescent="0.3">
      <c r="A46" s="595" t="s">
        <v>220</v>
      </c>
      <c r="B46" s="595" t="s">
        <v>73</v>
      </c>
      <c r="C46" s="599"/>
      <c r="D46" s="48"/>
      <c r="E46" s="282"/>
      <c r="F46" s="371" t="s">
        <v>29</v>
      </c>
      <c r="G46" s="580">
        <v>72</v>
      </c>
      <c r="H46" s="579"/>
      <c r="I46" s="580">
        <v>72</v>
      </c>
      <c r="J46" s="579"/>
      <c r="K46" s="580" t="s">
        <v>104</v>
      </c>
      <c r="L46" s="580" t="s">
        <v>104</v>
      </c>
      <c r="M46" s="579"/>
      <c r="N46" s="580">
        <v>72</v>
      </c>
      <c r="O46" s="579"/>
      <c r="P46" s="579"/>
      <c r="Q46" s="48"/>
      <c r="R46" s="579"/>
      <c r="S46" s="48"/>
      <c r="T46" s="579"/>
      <c r="U46" s="48"/>
      <c r="V46" s="579"/>
      <c r="W46" s="356">
        <v>72</v>
      </c>
      <c r="X46" s="579"/>
      <c r="Y46" s="590">
        <f>SUM(Q46:X46)</f>
        <v>72</v>
      </c>
      <c r="Z46" s="1074">
        <f t="shared" si="4"/>
        <v>72</v>
      </c>
      <c r="AA46" s="282" t="s">
        <v>1093</v>
      </c>
    </row>
    <row r="47" spans="1:27" x14ac:dyDescent="0.3">
      <c r="A47" s="595" t="s">
        <v>439</v>
      </c>
      <c r="B47" s="595" t="s">
        <v>216</v>
      </c>
      <c r="C47" s="599"/>
      <c r="D47" s="48"/>
      <c r="E47" s="282"/>
      <c r="F47" s="371" t="s">
        <v>40</v>
      </c>
      <c r="G47" s="580">
        <f t="shared" si="17"/>
        <v>9</v>
      </c>
      <c r="H47" s="579">
        <v>1</v>
      </c>
      <c r="I47" s="580" t="s">
        <v>104</v>
      </c>
      <c r="J47" s="579"/>
      <c r="K47" s="580" t="s">
        <v>104</v>
      </c>
      <c r="L47" s="580" t="s">
        <v>104</v>
      </c>
      <c r="M47" s="579"/>
      <c r="N47" s="580" t="s">
        <v>104</v>
      </c>
      <c r="O47" s="579">
        <v>2</v>
      </c>
      <c r="P47" s="579">
        <v>6</v>
      </c>
      <c r="Q47" s="48"/>
      <c r="R47" s="579"/>
      <c r="S47" s="48"/>
      <c r="T47" s="579"/>
      <c r="U47" s="48"/>
      <c r="V47" s="579"/>
      <c r="W47" s="48"/>
      <c r="X47" s="579"/>
      <c r="Y47" s="590">
        <f t="shared" si="7"/>
        <v>0</v>
      </c>
      <c r="Z47" s="1074">
        <f t="shared" si="4"/>
        <v>0</v>
      </c>
      <c r="AA47" s="579" t="s">
        <v>1097</v>
      </c>
    </row>
    <row r="48" spans="1:27" ht="39.6" hidden="1" x14ac:dyDescent="0.3">
      <c r="A48" s="585" t="s">
        <v>33</v>
      </c>
      <c r="B48" s="585" t="s">
        <v>562</v>
      </c>
      <c r="C48" s="1513" t="s">
        <v>563</v>
      </c>
      <c r="D48" s="1427"/>
      <c r="E48" s="1427"/>
      <c r="F48" s="1428"/>
      <c r="G48" s="536">
        <f>SUM(G49:G52)</f>
        <v>233</v>
      </c>
      <c r="H48" s="536">
        <f t="shared" ref="H48:P48" si="19">SUM(H49:H52)</f>
        <v>9</v>
      </c>
      <c r="I48" s="536">
        <f t="shared" si="19"/>
        <v>172</v>
      </c>
      <c r="J48" s="536">
        <f t="shared" si="19"/>
        <v>144</v>
      </c>
      <c r="K48" s="536">
        <f t="shared" si="19"/>
        <v>44</v>
      </c>
      <c r="L48" s="536">
        <f t="shared" si="19"/>
        <v>100</v>
      </c>
      <c r="M48" s="536">
        <f t="shared" si="19"/>
        <v>0</v>
      </c>
      <c r="N48" s="536">
        <f t="shared" si="19"/>
        <v>72</v>
      </c>
      <c r="O48" s="536">
        <f t="shared" si="19"/>
        <v>2</v>
      </c>
      <c r="P48" s="536">
        <f t="shared" si="19"/>
        <v>6</v>
      </c>
      <c r="Q48" s="56">
        <f>SUM(Q49:Q50)</f>
        <v>72</v>
      </c>
      <c r="R48" s="56">
        <f t="shared" ref="R48:X48" si="20">SUM(R49:R50)</f>
        <v>4</v>
      </c>
      <c r="S48" s="56">
        <f t="shared" si="20"/>
        <v>72</v>
      </c>
      <c r="T48" s="56">
        <f t="shared" si="20"/>
        <v>4</v>
      </c>
      <c r="U48" s="56">
        <f t="shared" si="20"/>
        <v>0</v>
      </c>
      <c r="V48" s="56">
        <f t="shared" si="20"/>
        <v>0</v>
      </c>
      <c r="W48" s="56">
        <f t="shared" si="20"/>
        <v>0</v>
      </c>
      <c r="X48" s="56">
        <f t="shared" si="20"/>
        <v>0</v>
      </c>
      <c r="Y48" s="590">
        <f t="shared" si="7"/>
        <v>152</v>
      </c>
      <c r="Z48" s="1074">
        <f t="shared" si="4"/>
        <v>0</v>
      </c>
      <c r="AA48" s="476"/>
    </row>
    <row r="49" spans="1:28" ht="26.4" hidden="1" x14ac:dyDescent="0.3">
      <c r="A49" s="595" t="s">
        <v>221</v>
      </c>
      <c r="B49" s="595" t="s">
        <v>222</v>
      </c>
      <c r="C49" s="599"/>
      <c r="D49" s="1514" t="s">
        <v>283</v>
      </c>
      <c r="E49" s="282"/>
      <c r="F49" s="371"/>
      <c r="G49" s="580">
        <f t="shared" si="17"/>
        <v>76</v>
      </c>
      <c r="H49" s="579">
        <v>4</v>
      </c>
      <c r="I49" s="595">
        <v>50</v>
      </c>
      <c r="J49" s="579">
        <f t="shared" ref="J49:J50" si="21">Q49+S49+U49+W49</f>
        <v>72</v>
      </c>
      <c r="K49" s="595">
        <v>22</v>
      </c>
      <c r="L49" s="595">
        <v>50</v>
      </c>
      <c r="M49" s="579"/>
      <c r="N49" s="595"/>
      <c r="O49" s="579"/>
      <c r="P49" s="579"/>
      <c r="Q49" s="48">
        <v>36</v>
      </c>
      <c r="R49" s="579">
        <v>2</v>
      </c>
      <c r="S49" s="48">
        <v>36</v>
      </c>
      <c r="T49" s="579">
        <v>2</v>
      </c>
      <c r="U49" s="48"/>
      <c r="V49" s="579"/>
      <c r="W49" s="48"/>
      <c r="X49" s="579"/>
      <c r="Y49" s="590">
        <f t="shared" si="7"/>
        <v>76</v>
      </c>
      <c r="Z49" s="1074">
        <f t="shared" si="4"/>
        <v>0</v>
      </c>
      <c r="AA49" s="579"/>
    </row>
    <row r="50" spans="1:28" ht="26.4" hidden="1" x14ac:dyDescent="0.3">
      <c r="A50" s="595" t="s">
        <v>223</v>
      </c>
      <c r="B50" s="595" t="s">
        <v>224</v>
      </c>
      <c r="C50" s="599"/>
      <c r="D50" s="1515"/>
      <c r="E50" s="282"/>
      <c r="F50" s="371"/>
      <c r="G50" s="580">
        <f t="shared" si="17"/>
        <v>76</v>
      </c>
      <c r="H50" s="579">
        <v>4</v>
      </c>
      <c r="I50" s="595">
        <v>50</v>
      </c>
      <c r="J50" s="579">
        <f t="shared" si="21"/>
        <v>72</v>
      </c>
      <c r="K50" s="595">
        <v>22</v>
      </c>
      <c r="L50" s="595">
        <v>50</v>
      </c>
      <c r="M50" s="579"/>
      <c r="N50" s="595"/>
      <c r="O50" s="579"/>
      <c r="P50" s="579"/>
      <c r="Q50" s="48">
        <v>36</v>
      </c>
      <c r="R50" s="579">
        <v>2</v>
      </c>
      <c r="S50" s="48">
        <v>36</v>
      </c>
      <c r="T50" s="579">
        <v>2</v>
      </c>
      <c r="U50" s="48"/>
      <c r="V50" s="579"/>
      <c r="W50" s="48"/>
      <c r="X50" s="579"/>
      <c r="Y50" s="590">
        <f t="shared" si="7"/>
        <v>76</v>
      </c>
      <c r="Z50" s="1074">
        <f t="shared" si="4"/>
        <v>0</v>
      </c>
      <c r="AA50" s="579"/>
    </row>
    <row r="51" spans="1:28" hidden="1" x14ac:dyDescent="0.3">
      <c r="A51" s="595" t="s">
        <v>225</v>
      </c>
      <c r="B51" s="595" t="s">
        <v>43</v>
      </c>
      <c r="C51" s="599"/>
      <c r="D51" s="48" t="s">
        <v>29</v>
      </c>
      <c r="E51" s="282"/>
      <c r="F51" s="371"/>
      <c r="G51" s="595">
        <v>72</v>
      </c>
      <c r="H51" s="579"/>
      <c r="I51" s="595">
        <v>72</v>
      </c>
      <c r="J51" s="579"/>
      <c r="K51" s="595"/>
      <c r="L51" s="595"/>
      <c r="M51" s="579"/>
      <c r="N51" s="595">
        <v>72</v>
      </c>
      <c r="O51" s="579"/>
      <c r="P51" s="579"/>
      <c r="Q51" s="48"/>
      <c r="R51" s="579"/>
      <c r="S51" s="48">
        <v>72</v>
      </c>
      <c r="T51" s="579"/>
      <c r="U51" s="361"/>
      <c r="V51" s="579"/>
      <c r="W51" s="48"/>
      <c r="X51" s="579"/>
      <c r="Y51" s="590">
        <f t="shared" si="7"/>
        <v>72</v>
      </c>
      <c r="Z51" s="1074">
        <f t="shared" si="4"/>
        <v>0</v>
      </c>
      <c r="AA51" s="579"/>
    </row>
    <row r="52" spans="1:28" hidden="1" x14ac:dyDescent="0.3">
      <c r="A52" s="595" t="s">
        <v>226</v>
      </c>
      <c r="B52" s="595" t="s">
        <v>216</v>
      </c>
      <c r="C52" s="599"/>
      <c r="D52" s="48" t="s">
        <v>40</v>
      </c>
      <c r="E52" s="282"/>
      <c r="F52" s="371"/>
      <c r="G52" s="595">
        <v>9</v>
      </c>
      <c r="H52" s="579">
        <v>1</v>
      </c>
      <c r="I52" s="595"/>
      <c r="J52" s="579"/>
      <c r="K52" s="595"/>
      <c r="L52" s="595"/>
      <c r="M52" s="579"/>
      <c r="N52" s="595"/>
      <c r="O52" s="579">
        <v>2</v>
      </c>
      <c r="P52" s="579">
        <v>6</v>
      </c>
      <c r="Q52" s="48"/>
      <c r="R52" s="579"/>
      <c r="S52" s="48"/>
      <c r="T52" s="579"/>
      <c r="U52" s="361"/>
      <c r="V52" s="579"/>
      <c r="W52" s="48"/>
      <c r="X52" s="579"/>
      <c r="Z52" s="1074">
        <f t="shared" si="4"/>
        <v>0</v>
      </c>
      <c r="AA52" s="579"/>
    </row>
    <row r="53" spans="1:28" ht="26.4" x14ac:dyDescent="0.3">
      <c r="A53" s="595"/>
      <c r="B53" s="595" t="s">
        <v>525</v>
      </c>
      <c r="C53" s="599"/>
      <c r="D53" s="48"/>
      <c r="E53" s="282"/>
      <c r="F53" s="371"/>
      <c r="G53" s="595">
        <v>144</v>
      </c>
      <c r="H53" s="579"/>
      <c r="I53" s="595">
        <v>144</v>
      </c>
      <c r="J53" s="579"/>
      <c r="K53" s="595"/>
      <c r="L53" s="595"/>
      <c r="M53" s="579"/>
      <c r="N53" s="595">
        <v>144</v>
      </c>
      <c r="O53" s="579"/>
      <c r="P53" s="579"/>
      <c r="Q53" s="48"/>
      <c r="R53" s="579"/>
      <c r="S53" s="48"/>
      <c r="T53" s="579"/>
      <c r="U53" s="361"/>
      <c r="V53" s="579"/>
      <c r="W53" s="48">
        <v>144</v>
      </c>
      <c r="X53" s="579"/>
      <c r="Y53" s="590">
        <f t="shared" si="7"/>
        <v>144</v>
      </c>
      <c r="Z53" s="1074">
        <f t="shared" si="4"/>
        <v>144</v>
      </c>
      <c r="AA53" s="579"/>
    </row>
    <row r="54" spans="1:28" ht="27.6" x14ac:dyDescent="0.3">
      <c r="A54" s="585" t="s">
        <v>526</v>
      </c>
      <c r="B54" s="377" t="s">
        <v>527</v>
      </c>
      <c r="C54" s="599"/>
      <c r="D54" s="48"/>
      <c r="E54" s="282"/>
      <c r="F54" s="371"/>
      <c r="G54" s="585">
        <v>216</v>
      </c>
      <c r="H54" s="579"/>
      <c r="I54" s="585">
        <v>216</v>
      </c>
      <c r="J54" s="579"/>
      <c r="K54" s="585"/>
      <c r="L54" s="585"/>
      <c r="M54" s="579"/>
      <c r="N54" s="585">
        <v>216</v>
      </c>
      <c r="O54" s="579"/>
      <c r="P54" s="579"/>
      <c r="Q54" s="48"/>
      <c r="R54" s="579"/>
      <c r="S54" s="48"/>
      <c r="T54" s="579"/>
      <c r="U54" s="48"/>
      <c r="V54" s="579"/>
      <c r="W54" s="48">
        <v>216</v>
      </c>
      <c r="X54" s="579"/>
      <c r="Y54" s="590">
        <f t="shared" si="7"/>
        <v>216</v>
      </c>
      <c r="Z54" s="1074">
        <f t="shared" si="4"/>
        <v>216</v>
      </c>
      <c r="AA54" s="579"/>
    </row>
    <row r="55" spans="1:28" x14ac:dyDescent="0.3">
      <c r="A55" s="1432" t="s">
        <v>528</v>
      </c>
      <c r="B55" s="1432"/>
      <c r="C55" s="599"/>
      <c r="D55" s="48"/>
      <c r="E55" s="282"/>
      <c r="F55" s="371"/>
      <c r="G55" s="585">
        <v>2952</v>
      </c>
      <c r="H55" s="579">
        <v>160</v>
      </c>
      <c r="I55" s="585">
        <v>1702</v>
      </c>
      <c r="J55" s="579">
        <v>2116</v>
      </c>
      <c r="K55" s="585">
        <v>966</v>
      </c>
      <c r="L55" s="585">
        <v>1174</v>
      </c>
      <c r="M55" s="579">
        <v>20</v>
      </c>
      <c r="N55" s="585">
        <v>432</v>
      </c>
      <c r="O55" s="579">
        <v>26</v>
      </c>
      <c r="P55" s="579">
        <v>78</v>
      </c>
      <c r="Q55" s="48">
        <v>561</v>
      </c>
      <c r="R55" s="579">
        <v>33</v>
      </c>
      <c r="S55" s="48">
        <v>629</v>
      </c>
      <c r="T55" s="579">
        <v>37</v>
      </c>
      <c r="U55" s="48">
        <v>476</v>
      </c>
      <c r="V55" s="579">
        <v>28</v>
      </c>
      <c r="W55" s="48">
        <v>374</v>
      </c>
      <c r="X55" s="579">
        <v>22</v>
      </c>
      <c r="Z55" s="1074">
        <f t="shared" si="4"/>
        <v>850</v>
      </c>
      <c r="AA55" s="476"/>
    </row>
    <row r="56" spans="1:28" x14ac:dyDescent="0.3">
      <c r="A56" s="585"/>
      <c r="B56" s="585" t="s">
        <v>180</v>
      </c>
      <c r="C56" s="599"/>
      <c r="D56" s="48"/>
      <c r="E56" s="282"/>
      <c r="F56" s="371"/>
      <c r="G56" s="585"/>
      <c r="H56" s="579"/>
      <c r="I56" s="585"/>
      <c r="J56" s="579"/>
      <c r="K56" s="585"/>
      <c r="L56" s="585"/>
      <c r="M56" s="579"/>
      <c r="N56" s="585"/>
      <c r="O56" s="579"/>
      <c r="P56" s="579"/>
      <c r="Q56" s="48"/>
      <c r="R56" s="579"/>
      <c r="S56" s="48"/>
      <c r="T56" s="579"/>
      <c r="U56" s="48"/>
      <c r="V56" s="579"/>
      <c r="W56" s="48"/>
      <c r="X56" s="579"/>
      <c r="Z56" s="476"/>
      <c r="AA56" s="579"/>
    </row>
    <row r="57" spans="1:28" x14ac:dyDescent="0.3">
      <c r="A57" s="585"/>
      <c r="B57" s="585" t="s">
        <v>658</v>
      </c>
      <c r="C57" s="599"/>
      <c r="D57" s="48"/>
      <c r="E57" s="282"/>
      <c r="F57" s="371"/>
      <c r="G57" s="585"/>
      <c r="H57" s="579"/>
      <c r="I57" s="585"/>
      <c r="J57" s="579"/>
      <c r="K57" s="585"/>
      <c r="L57" s="585"/>
      <c r="M57" s="579"/>
      <c r="N57" s="585"/>
      <c r="O57" s="579"/>
      <c r="P57" s="579"/>
      <c r="Q57" s="48"/>
      <c r="R57" s="579"/>
      <c r="S57" s="48"/>
      <c r="T57" s="579"/>
      <c r="U57" s="48"/>
      <c r="V57" s="579"/>
      <c r="W57" s="48"/>
      <c r="X57" s="579"/>
      <c r="Z57" s="476"/>
      <c r="AA57" s="579"/>
    </row>
    <row r="58" spans="1:28" ht="22.5" customHeight="1" x14ac:dyDescent="0.3">
      <c r="A58" s="1406" t="s">
        <v>659</v>
      </c>
      <c r="B58" s="1406"/>
      <c r="C58" s="1406"/>
      <c r="D58" s="1406"/>
      <c r="E58" s="1406"/>
      <c r="F58" s="1406"/>
      <c r="G58" s="1386" t="s">
        <v>660</v>
      </c>
      <c r="H58" s="1386"/>
      <c r="I58" s="1386"/>
      <c r="J58" s="1386"/>
      <c r="K58" s="1386"/>
      <c r="L58" s="1386"/>
      <c r="M58" s="1386"/>
      <c r="N58" s="1386"/>
      <c r="O58" s="1386"/>
      <c r="P58" s="1386"/>
      <c r="Q58" s="579">
        <v>16</v>
      </c>
      <c r="R58" s="579"/>
      <c r="S58" s="579">
        <v>15</v>
      </c>
      <c r="T58" s="579"/>
      <c r="U58" s="579">
        <v>13</v>
      </c>
      <c r="V58" s="579"/>
      <c r="W58" s="579">
        <v>10</v>
      </c>
      <c r="X58" s="579"/>
      <c r="Z58" s="476"/>
      <c r="AA58" s="579"/>
    </row>
    <row r="59" spans="1:28" ht="27.75" customHeight="1" x14ac:dyDescent="0.3">
      <c r="A59" s="1406"/>
      <c r="B59" s="1406"/>
      <c r="C59" s="1406"/>
      <c r="D59" s="1406"/>
      <c r="E59" s="1406"/>
      <c r="F59" s="1406"/>
      <c r="G59" s="1339" t="s">
        <v>661</v>
      </c>
      <c r="H59" s="1339"/>
      <c r="I59" s="1339"/>
      <c r="J59" s="1339"/>
      <c r="K59" s="1339"/>
      <c r="L59" s="1339"/>
      <c r="M59" s="1339"/>
      <c r="N59" s="1339"/>
      <c r="O59" s="1339"/>
      <c r="P59" s="1339"/>
      <c r="Q59" s="579">
        <v>0</v>
      </c>
      <c r="R59" s="579"/>
      <c r="S59" s="579">
        <v>144</v>
      </c>
      <c r="T59" s="579"/>
      <c r="U59" s="579">
        <v>72</v>
      </c>
      <c r="V59" s="579"/>
      <c r="W59" s="579">
        <v>0</v>
      </c>
      <c r="X59" s="579"/>
      <c r="Z59" s="476"/>
      <c r="AA59" s="579"/>
    </row>
    <row r="60" spans="1:28" ht="28.5" customHeight="1" x14ac:dyDescent="0.3">
      <c r="A60" s="1406"/>
      <c r="B60" s="1406"/>
      <c r="C60" s="1406"/>
      <c r="D60" s="1406"/>
      <c r="E60" s="1406"/>
      <c r="F60" s="1406"/>
      <c r="G60" s="1339" t="s">
        <v>662</v>
      </c>
      <c r="H60" s="1339"/>
      <c r="I60" s="1339"/>
      <c r="J60" s="1339"/>
      <c r="K60" s="1339"/>
      <c r="L60" s="1339"/>
      <c r="M60" s="1339"/>
      <c r="N60" s="1339"/>
      <c r="O60" s="1339"/>
      <c r="P60" s="1339"/>
      <c r="Q60" s="579">
        <v>0</v>
      </c>
      <c r="R60" s="579"/>
      <c r="S60" s="579">
        <v>0</v>
      </c>
      <c r="T60" s="579"/>
      <c r="U60" s="579">
        <v>0</v>
      </c>
      <c r="V60" s="579"/>
      <c r="W60" s="586" t="s">
        <v>663</v>
      </c>
      <c r="X60" s="579"/>
      <c r="Z60" s="476"/>
      <c r="AA60" s="579"/>
      <c r="AB60" s="558"/>
    </row>
    <row r="61" spans="1:28" ht="27.75" customHeight="1" x14ac:dyDescent="0.3">
      <c r="A61" s="1406"/>
      <c r="B61" s="1406"/>
      <c r="C61" s="1406"/>
      <c r="D61" s="1406"/>
      <c r="E61" s="1406"/>
      <c r="F61" s="1406"/>
      <c r="G61" s="1339" t="s">
        <v>664</v>
      </c>
      <c r="H61" s="1339"/>
      <c r="I61" s="1339"/>
      <c r="J61" s="1339"/>
      <c r="K61" s="1339"/>
      <c r="L61" s="1339"/>
      <c r="M61" s="1339"/>
      <c r="N61" s="1339"/>
      <c r="O61" s="1339"/>
      <c r="P61" s="1339"/>
      <c r="Q61" s="579">
        <v>1</v>
      </c>
      <c r="R61" s="579"/>
      <c r="S61" s="579">
        <v>6</v>
      </c>
      <c r="T61" s="579"/>
      <c r="U61" s="579">
        <v>2</v>
      </c>
      <c r="V61" s="579"/>
      <c r="W61" s="579">
        <v>4</v>
      </c>
      <c r="X61" s="579"/>
      <c r="Z61" s="476"/>
      <c r="AA61" s="579"/>
    </row>
    <row r="62" spans="1:28" ht="29.25" customHeight="1" x14ac:dyDescent="0.3">
      <c r="A62" s="1406"/>
      <c r="B62" s="1406"/>
      <c r="C62" s="1406"/>
      <c r="D62" s="1406"/>
      <c r="E62" s="1406"/>
      <c r="F62" s="1406"/>
      <c r="G62" s="1339" t="s">
        <v>665</v>
      </c>
      <c r="H62" s="1339"/>
      <c r="I62" s="1339"/>
      <c r="J62" s="1339"/>
      <c r="K62" s="1339"/>
      <c r="L62" s="1339"/>
      <c r="M62" s="1339"/>
      <c r="N62" s="1339"/>
      <c r="O62" s="1339"/>
      <c r="P62" s="1339"/>
      <c r="Q62" s="579">
        <v>1</v>
      </c>
      <c r="R62" s="579"/>
      <c r="S62" s="579">
        <v>9</v>
      </c>
      <c r="T62" s="579"/>
      <c r="U62" s="579">
        <v>3</v>
      </c>
      <c r="V62" s="579"/>
      <c r="W62" s="579">
        <v>7</v>
      </c>
      <c r="X62" s="579"/>
      <c r="Z62" s="476"/>
      <c r="AA62" s="579"/>
    </row>
    <row r="65" spans="2:24" ht="14.4" x14ac:dyDescent="0.3">
      <c r="B65" s="1422" t="s">
        <v>666</v>
      </c>
      <c r="C65" s="1422"/>
      <c r="D65" s="1422"/>
      <c r="E65" s="1422"/>
      <c r="F65" s="1422"/>
      <c r="G65" s="1422"/>
      <c r="H65" s="1422"/>
      <c r="I65" s="1422"/>
      <c r="J65" s="1422"/>
      <c r="K65" s="1422"/>
      <c r="L65" s="1422"/>
      <c r="M65" s="1422"/>
      <c r="N65" s="1422"/>
      <c r="O65" s="1422"/>
      <c r="P65" s="1422"/>
      <c r="Q65" s="1422"/>
      <c r="R65" s="1422"/>
      <c r="S65" s="1422"/>
      <c r="T65" s="1422"/>
      <c r="U65" s="1422"/>
      <c r="V65" s="1422"/>
      <c r="W65" s="1422"/>
      <c r="X65" s="1422"/>
    </row>
    <row r="66" spans="2:24" x14ac:dyDescent="0.3">
      <c r="B66" s="1423" t="s">
        <v>667</v>
      </c>
      <c r="C66" s="1423"/>
      <c r="D66" s="1423"/>
      <c r="E66" s="1423"/>
      <c r="F66" s="1423"/>
      <c r="G66" s="1423"/>
      <c r="H66" s="1423"/>
      <c r="I66" s="1423"/>
      <c r="J66" s="1423"/>
      <c r="K66" s="1423"/>
      <c r="L66" s="1423"/>
      <c r="M66" s="1423"/>
      <c r="N66" s="1423"/>
      <c r="O66" s="1423"/>
      <c r="P66" s="1423"/>
      <c r="Q66" s="1423"/>
      <c r="R66" s="1423"/>
      <c r="S66" s="1423"/>
      <c r="T66" s="1423"/>
      <c r="U66" s="1423"/>
      <c r="V66" s="1423"/>
      <c r="W66" s="1423"/>
      <c r="X66" s="1423"/>
    </row>
  </sheetData>
  <mergeCells count="53">
    <mergeCell ref="D49:D50"/>
    <mergeCell ref="B65:X65"/>
    <mergeCell ref="B66:X66"/>
    <mergeCell ref="A58:F62"/>
    <mergeCell ref="G58:P58"/>
    <mergeCell ref="G59:P59"/>
    <mergeCell ref="G60:P60"/>
    <mergeCell ref="G61:P61"/>
    <mergeCell ref="G62:P62"/>
    <mergeCell ref="A55:B55"/>
    <mergeCell ref="S6:T6"/>
    <mergeCell ref="U6:V6"/>
    <mergeCell ref="W6:X6"/>
    <mergeCell ref="C48:F48"/>
    <mergeCell ref="C41:F41"/>
    <mergeCell ref="A1:A7"/>
    <mergeCell ref="B1:B7"/>
    <mergeCell ref="C1:F5"/>
    <mergeCell ref="A8:B8"/>
    <mergeCell ref="C33:F33"/>
    <mergeCell ref="C6:F6"/>
    <mergeCell ref="W3:X3"/>
    <mergeCell ref="J4:J7"/>
    <mergeCell ref="K4:M4"/>
    <mergeCell ref="Q4:R4"/>
    <mergeCell ref="S4:T4"/>
    <mergeCell ref="U4:V4"/>
    <mergeCell ref="W4:X4"/>
    <mergeCell ref="K5:K7"/>
    <mergeCell ref="L5:L7"/>
    <mergeCell ref="M5:M7"/>
    <mergeCell ref="U3:V3"/>
    <mergeCell ref="Q5:R5"/>
    <mergeCell ref="S5:T5"/>
    <mergeCell ref="U5:V5"/>
    <mergeCell ref="W5:X5"/>
    <mergeCell ref="Q6:R6"/>
    <mergeCell ref="AA1:AA8"/>
    <mergeCell ref="G2:G7"/>
    <mergeCell ref="H2:H7"/>
    <mergeCell ref="I2:I7"/>
    <mergeCell ref="J2:O2"/>
    <mergeCell ref="P2:P7"/>
    <mergeCell ref="Q2:T2"/>
    <mergeCell ref="U2:X2"/>
    <mergeCell ref="J3:M3"/>
    <mergeCell ref="N3:N7"/>
    <mergeCell ref="G1:P1"/>
    <mergeCell ref="Q1:X1"/>
    <mergeCell ref="Z1:Z8"/>
    <mergeCell ref="O3:O7"/>
    <mergeCell ref="Q3:R3"/>
    <mergeCell ref="S3:T3"/>
  </mergeCells>
  <conditionalFormatting sqref="N3:O3 A2:F7 Q1:R1 U7:X7 J5:M7 J4:K4 H2:H7 J2:J3 S5:S6 S3 W5:W6 W3 U6 U2:U3 Q5:Q6 Q2:Q3 A1:G1">
    <cfRule type="cellIs" dxfId="2253" priority="5" operator="equal">
      <formula>0</formula>
    </cfRule>
  </conditionalFormatting>
  <conditionalFormatting sqref="Q7:T7">
    <cfRule type="cellIs" dxfId="2252" priority="4" operator="equal">
      <formula>0</formula>
    </cfRule>
  </conditionalFormatting>
  <conditionalFormatting sqref="S4 W4 U4 Q4">
    <cfRule type="cellIs" dxfId="2251" priority="3" operator="equal">
      <formula>0</formula>
    </cfRule>
  </conditionalFormatting>
  <conditionalFormatting sqref="U5">
    <cfRule type="cellIs" dxfId="2250" priority="2" operator="equal">
      <formula>0</formula>
    </cfRule>
  </conditionalFormatting>
  <conditionalFormatting sqref="B66">
    <cfRule type="cellIs" dxfId="2249" priority="1" operator="equal">
      <formula>0</formula>
    </cfRule>
  </conditionalFormatting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A64"/>
  <sheetViews>
    <sheetView workbookViewId="0">
      <selection activeCell="Z14" sqref="Z14"/>
    </sheetView>
  </sheetViews>
  <sheetFormatPr defaultColWidth="9.109375" defaultRowHeight="13.8" x14ac:dyDescent="0.25"/>
  <cols>
    <col min="1" max="1" width="9.109375" style="91"/>
    <col min="2" max="2" width="33" style="91" customWidth="1"/>
    <col min="3" max="3" width="4.88671875" style="91" customWidth="1"/>
    <col min="4" max="5" width="4.6640625" style="91" customWidth="1"/>
    <col min="6" max="6" width="5.44140625" style="91" customWidth="1"/>
    <col min="7" max="7" width="6.88671875" style="91" customWidth="1"/>
    <col min="8" max="8" width="7.44140625" style="91" customWidth="1"/>
    <col min="9" max="12" width="9.109375" style="91"/>
    <col min="13" max="13" width="6.33203125" style="91" customWidth="1"/>
    <col min="14" max="14" width="6.5546875" style="91" customWidth="1"/>
    <col min="15" max="15" width="7.44140625" style="91" customWidth="1"/>
    <col min="16" max="16" width="7" style="91" customWidth="1"/>
    <col min="17" max="18" width="0" style="91" hidden="1" customWidth="1"/>
    <col min="19" max="19" width="9.109375" style="91" hidden="1" customWidth="1"/>
    <col min="20" max="20" width="0" style="91" hidden="1" customWidth="1"/>
    <col min="21" max="25" width="9.109375" style="91"/>
    <col min="26" max="26" width="23.44140625" style="91" customWidth="1"/>
    <col min="27" max="16384" width="9.109375" style="91"/>
  </cols>
  <sheetData>
    <row r="1" spans="1:26" x14ac:dyDescent="0.25">
      <c r="A1" s="1457" t="s">
        <v>45</v>
      </c>
      <c r="B1" s="1483" t="s">
        <v>173</v>
      </c>
      <c r="C1" s="1484" t="s">
        <v>174</v>
      </c>
      <c r="D1" s="1484"/>
      <c r="E1" s="1484"/>
      <c r="F1" s="1484"/>
      <c r="G1" s="1485" t="s">
        <v>175</v>
      </c>
      <c r="H1" s="1449"/>
      <c r="I1" s="1449"/>
      <c r="J1" s="1449"/>
      <c r="K1" s="1449"/>
      <c r="L1" s="1449"/>
      <c r="M1" s="1449"/>
      <c r="N1" s="1449"/>
      <c r="O1" s="1449"/>
      <c r="P1" s="1449"/>
      <c r="Q1" s="1366" t="s">
        <v>176</v>
      </c>
      <c r="R1" s="1366"/>
      <c r="S1" s="1366"/>
      <c r="T1" s="1366"/>
      <c r="U1" s="1366" t="s">
        <v>176</v>
      </c>
      <c r="V1" s="1366"/>
      <c r="W1" s="1366"/>
      <c r="X1" s="1366"/>
      <c r="Y1" s="1516" t="s">
        <v>161</v>
      </c>
      <c r="Z1" s="1516" t="s">
        <v>55</v>
      </c>
    </row>
    <row r="2" spans="1:26" x14ac:dyDescent="0.25">
      <c r="A2" s="1443"/>
      <c r="B2" s="1452"/>
      <c r="C2" s="1484"/>
      <c r="D2" s="1484"/>
      <c r="E2" s="1484"/>
      <c r="F2" s="1484"/>
      <c r="G2" s="1468" t="s">
        <v>98</v>
      </c>
      <c r="H2" s="1445" t="s">
        <v>177</v>
      </c>
      <c r="I2" s="1446" t="s">
        <v>178</v>
      </c>
      <c r="J2" s="1464" t="s">
        <v>179</v>
      </c>
      <c r="K2" s="1449"/>
      <c r="L2" s="1449"/>
      <c r="M2" s="1449"/>
      <c r="N2" s="1449"/>
      <c r="O2" s="1451" t="s">
        <v>464</v>
      </c>
      <c r="P2" s="1451" t="s">
        <v>180</v>
      </c>
      <c r="Q2" s="1372" t="s">
        <v>181</v>
      </c>
      <c r="R2" s="1372"/>
      <c r="S2" s="1372"/>
      <c r="T2" s="1372"/>
      <c r="U2" s="1372" t="s">
        <v>318</v>
      </c>
      <c r="V2" s="1372"/>
      <c r="W2" s="1372"/>
      <c r="X2" s="1372"/>
      <c r="Y2" s="1516"/>
      <c r="Z2" s="1516"/>
    </row>
    <row r="3" spans="1:26" x14ac:dyDescent="0.25">
      <c r="A3" s="1443"/>
      <c r="B3" s="1452"/>
      <c r="C3" s="1484"/>
      <c r="D3" s="1484"/>
      <c r="E3" s="1484"/>
      <c r="F3" s="1484"/>
      <c r="G3" s="1444"/>
      <c r="H3" s="1443"/>
      <c r="I3" s="1447"/>
      <c r="J3" s="1448" t="s">
        <v>182</v>
      </c>
      <c r="K3" s="1449"/>
      <c r="L3" s="1449"/>
      <c r="M3" s="1450"/>
      <c r="N3" s="1445" t="s">
        <v>183</v>
      </c>
      <c r="O3" s="1452"/>
      <c r="P3" s="1452"/>
      <c r="Q3" s="1491" t="s">
        <v>184</v>
      </c>
      <c r="R3" s="1491"/>
      <c r="S3" s="1492" t="s">
        <v>185</v>
      </c>
      <c r="T3" s="1492"/>
      <c r="U3" s="1475" t="s">
        <v>679</v>
      </c>
      <c r="V3" s="1475"/>
      <c r="W3" s="1476" t="s">
        <v>680</v>
      </c>
      <c r="X3" s="1476"/>
      <c r="Y3" s="1516"/>
      <c r="Z3" s="1516"/>
    </row>
    <row r="4" spans="1:26" x14ac:dyDescent="0.25">
      <c r="A4" s="1443"/>
      <c r="B4" s="1452"/>
      <c r="C4" s="1484"/>
      <c r="D4" s="1484"/>
      <c r="E4" s="1484"/>
      <c r="F4" s="1484"/>
      <c r="G4" s="1444"/>
      <c r="H4" s="1443"/>
      <c r="I4" s="1447"/>
      <c r="J4" s="1445" t="s">
        <v>186</v>
      </c>
      <c r="K4" s="1448" t="s">
        <v>187</v>
      </c>
      <c r="L4" s="1449"/>
      <c r="M4" s="1450"/>
      <c r="N4" s="1443"/>
      <c r="O4" s="1452"/>
      <c r="P4" s="1452"/>
      <c r="Q4" s="1481" t="s">
        <v>585</v>
      </c>
      <c r="R4" s="1481"/>
      <c r="S4" s="1482" t="s">
        <v>586</v>
      </c>
      <c r="T4" s="1482"/>
      <c r="U4" s="1478" t="s">
        <v>681</v>
      </c>
      <c r="V4" s="1478"/>
      <c r="W4" s="1479" t="s">
        <v>682</v>
      </c>
      <c r="X4" s="1479"/>
      <c r="Y4" s="1516"/>
      <c r="Z4" s="1516"/>
    </row>
    <row r="5" spans="1:26" x14ac:dyDescent="0.25">
      <c r="A5" s="1443"/>
      <c r="B5" s="1452"/>
      <c r="C5" s="1484"/>
      <c r="D5" s="1484"/>
      <c r="E5" s="1484"/>
      <c r="F5" s="1484"/>
      <c r="G5" s="1444"/>
      <c r="H5" s="1443"/>
      <c r="I5" s="1447"/>
      <c r="J5" s="1443"/>
      <c r="K5" s="1445" t="s">
        <v>188</v>
      </c>
      <c r="L5" s="1445" t="s">
        <v>189</v>
      </c>
      <c r="M5" s="1445" t="s">
        <v>190</v>
      </c>
      <c r="N5" s="1443"/>
      <c r="O5" s="1452"/>
      <c r="P5" s="1452"/>
      <c r="Q5" s="1481" t="s">
        <v>587</v>
      </c>
      <c r="R5" s="1481"/>
      <c r="S5" s="1482" t="s">
        <v>588</v>
      </c>
      <c r="T5" s="1482"/>
      <c r="U5" s="1478" t="s">
        <v>588</v>
      </c>
      <c r="V5" s="1478"/>
      <c r="W5" s="1479" t="s">
        <v>683</v>
      </c>
      <c r="X5" s="1479"/>
      <c r="Y5" s="1516"/>
      <c r="Z5" s="1516"/>
    </row>
    <row r="6" spans="1:26" x14ac:dyDescent="0.25">
      <c r="A6" s="1443"/>
      <c r="B6" s="1452"/>
      <c r="C6" s="1366" t="s">
        <v>149</v>
      </c>
      <c r="D6" s="1366"/>
      <c r="E6" s="1366"/>
      <c r="F6" s="1366"/>
      <c r="G6" s="1444"/>
      <c r="H6" s="1443"/>
      <c r="I6" s="1447"/>
      <c r="J6" s="1443"/>
      <c r="K6" s="1443"/>
      <c r="L6" s="1443"/>
      <c r="M6" s="1443"/>
      <c r="N6" s="1443"/>
      <c r="O6" s="1452"/>
      <c r="P6" s="1452"/>
      <c r="Q6" s="1486" t="s">
        <v>192</v>
      </c>
      <c r="R6" s="1486"/>
      <c r="S6" s="1487" t="s">
        <v>192</v>
      </c>
      <c r="T6" s="1487"/>
      <c r="U6" s="1488" t="s">
        <v>192</v>
      </c>
      <c r="V6" s="1488"/>
      <c r="W6" s="1489" t="s">
        <v>192</v>
      </c>
      <c r="X6" s="1489"/>
      <c r="Y6" s="1516"/>
      <c r="Z6" s="1516"/>
    </row>
    <row r="7" spans="1:26" x14ac:dyDescent="0.25">
      <c r="A7" s="1443"/>
      <c r="B7" s="1452"/>
      <c r="C7" s="475">
        <v>1</v>
      </c>
      <c r="D7" s="476">
        <v>2</v>
      </c>
      <c r="E7" s="605">
        <v>3</v>
      </c>
      <c r="F7" s="282">
        <v>4</v>
      </c>
      <c r="G7" s="1444"/>
      <c r="H7" s="1443"/>
      <c r="I7" s="1447"/>
      <c r="J7" s="1443"/>
      <c r="K7" s="1443"/>
      <c r="L7" s="1443"/>
      <c r="M7" s="1443"/>
      <c r="N7" s="1443"/>
      <c r="O7" s="1452"/>
      <c r="P7" s="1452"/>
      <c r="Q7" s="477" t="s">
        <v>193</v>
      </c>
      <c r="R7" s="477" t="s">
        <v>194</v>
      </c>
      <c r="S7" s="478" t="s">
        <v>193</v>
      </c>
      <c r="T7" s="478" t="s">
        <v>194</v>
      </c>
      <c r="U7" s="606" t="s">
        <v>193</v>
      </c>
      <c r="V7" s="606" t="s">
        <v>194</v>
      </c>
      <c r="W7" s="607" t="s">
        <v>193</v>
      </c>
      <c r="X7" s="607" t="s">
        <v>194</v>
      </c>
      <c r="Y7" s="1516"/>
      <c r="Z7" s="1516"/>
    </row>
    <row r="8" spans="1:26" x14ac:dyDescent="0.25">
      <c r="A8" s="350"/>
      <c r="B8" s="350"/>
      <c r="C8" s="479"/>
      <c r="D8" s="476"/>
      <c r="E8" s="605"/>
      <c r="F8" s="282"/>
      <c r="G8" s="350"/>
      <c r="H8" s="350"/>
      <c r="I8" s="350"/>
      <c r="J8" s="350"/>
      <c r="K8" s="350"/>
      <c r="L8" s="350"/>
      <c r="M8" s="350"/>
      <c r="N8" s="350"/>
      <c r="O8" s="350"/>
      <c r="P8" s="350"/>
      <c r="Q8" s="480">
        <f>Q9+Q19+Q32</f>
        <v>544</v>
      </c>
      <c r="R8" s="480">
        <f t="shared" ref="R8:X8" si="0">R9+R19+R32</f>
        <v>68</v>
      </c>
      <c r="S8" s="480">
        <f t="shared" si="0"/>
        <v>512</v>
      </c>
      <c r="T8" s="480">
        <f t="shared" si="0"/>
        <v>64</v>
      </c>
      <c r="U8" s="480">
        <f t="shared" si="0"/>
        <v>512</v>
      </c>
      <c r="V8" s="480">
        <f t="shared" si="0"/>
        <v>64</v>
      </c>
      <c r="W8" s="480">
        <f t="shared" si="0"/>
        <v>384</v>
      </c>
      <c r="X8" s="480">
        <f t="shared" si="0"/>
        <v>48</v>
      </c>
      <c r="Y8" s="1516"/>
      <c r="Z8" s="1516"/>
    </row>
    <row r="9" spans="1:26" x14ac:dyDescent="0.25">
      <c r="A9" s="585" t="s">
        <v>195</v>
      </c>
      <c r="B9" s="585" t="s">
        <v>196</v>
      </c>
      <c r="C9" s="1472" t="s">
        <v>589</v>
      </c>
      <c r="D9" s="1473"/>
      <c r="E9" s="1473"/>
      <c r="F9" s="1474"/>
      <c r="G9" s="536">
        <f>SUM(G10:G18)</f>
        <v>620</v>
      </c>
      <c r="H9" s="536">
        <f t="shared" ref="H9:X9" si="1">SUM(H10:H18)</f>
        <v>68</v>
      </c>
      <c r="I9" s="536">
        <f t="shared" si="1"/>
        <v>340</v>
      </c>
      <c r="J9" s="536">
        <f t="shared" si="1"/>
        <v>546</v>
      </c>
      <c r="K9" s="536">
        <f t="shared" si="1"/>
        <v>192</v>
      </c>
      <c r="L9" s="536">
        <f t="shared" si="1"/>
        <v>354</v>
      </c>
      <c r="M9" s="536">
        <f t="shared" si="1"/>
        <v>0</v>
      </c>
      <c r="N9" s="536">
        <f t="shared" si="1"/>
        <v>0</v>
      </c>
      <c r="O9" s="536">
        <f t="shared" si="1"/>
        <v>0</v>
      </c>
      <c r="P9" s="536">
        <f t="shared" si="1"/>
        <v>6</v>
      </c>
      <c r="Q9" s="452">
        <f t="shared" si="1"/>
        <v>170</v>
      </c>
      <c r="R9" s="452">
        <f t="shared" si="1"/>
        <v>20</v>
      </c>
      <c r="S9" s="481">
        <f t="shared" si="1"/>
        <v>128</v>
      </c>
      <c r="T9" s="481">
        <f t="shared" si="1"/>
        <v>16</v>
      </c>
      <c r="U9" s="608">
        <f t="shared" si="1"/>
        <v>128</v>
      </c>
      <c r="V9" s="608">
        <f t="shared" si="1"/>
        <v>16</v>
      </c>
      <c r="W9" s="609">
        <f t="shared" si="1"/>
        <v>120</v>
      </c>
      <c r="X9" s="609">
        <f t="shared" si="1"/>
        <v>16</v>
      </c>
      <c r="Y9" s="350">
        <f>U9+W9</f>
        <v>248</v>
      </c>
      <c r="Z9" s="350"/>
    </row>
    <row r="10" spans="1:26" hidden="1" x14ac:dyDescent="0.25">
      <c r="A10" s="595" t="s">
        <v>197</v>
      </c>
      <c r="B10" s="595" t="s">
        <v>198</v>
      </c>
      <c r="C10" s="441"/>
      <c r="D10" s="476" t="s">
        <v>29</v>
      </c>
      <c r="E10" s="605"/>
      <c r="F10" s="282"/>
      <c r="G10" s="580">
        <f>H10+J10+O10+P10</f>
        <v>74</v>
      </c>
      <c r="H10" s="579">
        <f>R10+T10+V10+X10</f>
        <v>8</v>
      </c>
      <c r="I10" s="580">
        <v>20</v>
      </c>
      <c r="J10" s="579">
        <f>Q10+S10+U10+W10</f>
        <v>66</v>
      </c>
      <c r="K10" s="580">
        <f>J10-L10</f>
        <v>46</v>
      </c>
      <c r="L10" s="580">
        <v>20</v>
      </c>
      <c r="M10" s="579"/>
      <c r="N10" s="579"/>
      <c r="O10" s="291"/>
      <c r="P10" s="291"/>
      <c r="Q10" s="599">
        <v>34</v>
      </c>
      <c r="R10" s="599">
        <v>4</v>
      </c>
      <c r="S10" s="476">
        <v>32</v>
      </c>
      <c r="T10" s="476">
        <v>4</v>
      </c>
      <c r="U10" s="605"/>
      <c r="V10" s="605"/>
      <c r="W10" s="282"/>
      <c r="X10" s="282"/>
      <c r="Y10" s="350">
        <f t="shared" ref="Y10:Y53" si="2">U10+W10</f>
        <v>0</v>
      </c>
      <c r="Z10" s="350"/>
    </row>
    <row r="11" spans="1:26" ht="26.4" hidden="1" x14ac:dyDescent="0.25">
      <c r="A11" s="595" t="s">
        <v>199</v>
      </c>
      <c r="B11" s="595" t="s">
        <v>68</v>
      </c>
      <c r="C11" s="441"/>
      <c r="D11" s="476" t="s">
        <v>40</v>
      </c>
      <c r="E11" s="605"/>
      <c r="F11" s="282"/>
      <c r="G11" s="580">
        <f t="shared" ref="G11:G18" si="3">H11+J11+O11+P11</f>
        <v>116</v>
      </c>
      <c r="H11" s="579">
        <f t="shared" ref="H11:H31" si="4">R11+T11+V11+X11</f>
        <v>12</v>
      </c>
      <c r="I11" s="580">
        <v>84</v>
      </c>
      <c r="J11" s="579">
        <f t="shared" ref="J11:J44" si="5">Q11+S11+U11+W11</f>
        <v>98</v>
      </c>
      <c r="K11" s="580">
        <f t="shared" ref="K11:K18" si="6">J11-L11</f>
        <v>0</v>
      </c>
      <c r="L11" s="580">
        <v>98</v>
      </c>
      <c r="M11" s="579"/>
      <c r="N11" s="579"/>
      <c r="O11" s="291"/>
      <c r="P11" s="291">
        <v>6</v>
      </c>
      <c r="Q11" s="599">
        <v>34</v>
      </c>
      <c r="R11" s="599">
        <v>4</v>
      </c>
      <c r="S11" s="476">
        <v>64</v>
      </c>
      <c r="T11" s="476">
        <v>8</v>
      </c>
      <c r="U11" s="605"/>
      <c r="V11" s="605"/>
      <c r="W11" s="282"/>
      <c r="X11" s="282"/>
      <c r="Y11" s="350">
        <f t="shared" si="2"/>
        <v>0</v>
      </c>
      <c r="Z11" s="350"/>
    </row>
    <row r="12" spans="1:26" x14ac:dyDescent="0.25">
      <c r="A12" s="595" t="s">
        <v>684</v>
      </c>
      <c r="B12" s="595" t="s">
        <v>124</v>
      </c>
      <c r="C12" s="441"/>
      <c r="D12" s="476"/>
      <c r="E12" s="605"/>
      <c r="F12" s="282" t="s">
        <v>29</v>
      </c>
      <c r="G12" s="580">
        <f t="shared" si="3"/>
        <v>76</v>
      </c>
      <c r="H12" s="579">
        <f t="shared" si="4"/>
        <v>8</v>
      </c>
      <c r="I12" s="580">
        <v>28</v>
      </c>
      <c r="J12" s="579">
        <f t="shared" si="5"/>
        <v>68</v>
      </c>
      <c r="K12" s="580">
        <f t="shared" si="6"/>
        <v>40</v>
      </c>
      <c r="L12" s="580">
        <v>28</v>
      </c>
      <c r="M12" s="579"/>
      <c r="N12" s="579"/>
      <c r="O12" s="291"/>
      <c r="P12" s="291"/>
      <c r="Q12" s="599"/>
      <c r="R12" s="599"/>
      <c r="S12" s="476"/>
      <c r="T12" s="476"/>
      <c r="U12" s="599">
        <v>32</v>
      </c>
      <c r="V12" s="605">
        <v>4</v>
      </c>
      <c r="W12" s="282">
        <v>36</v>
      </c>
      <c r="X12" s="282">
        <v>4</v>
      </c>
      <c r="Y12" s="350">
        <f t="shared" si="2"/>
        <v>68</v>
      </c>
      <c r="Z12" s="350" t="s">
        <v>1076</v>
      </c>
    </row>
    <row r="13" spans="1:26" x14ac:dyDescent="0.25">
      <c r="A13" s="595" t="s">
        <v>200</v>
      </c>
      <c r="B13" s="595" t="s">
        <v>6</v>
      </c>
      <c r="C13" s="441" t="s">
        <v>201</v>
      </c>
      <c r="D13" s="476" t="s">
        <v>29</v>
      </c>
      <c r="E13" s="605" t="s">
        <v>201</v>
      </c>
      <c r="F13" s="282" t="s">
        <v>29</v>
      </c>
      <c r="G13" s="580">
        <f t="shared" si="3"/>
        <v>138</v>
      </c>
      <c r="H13" s="579">
        <f t="shared" si="4"/>
        <v>16</v>
      </c>
      <c r="I13" s="580">
        <v>120</v>
      </c>
      <c r="J13" s="579">
        <f t="shared" si="5"/>
        <v>122</v>
      </c>
      <c r="K13" s="580">
        <f t="shared" si="6"/>
        <v>2</v>
      </c>
      <c r="L13" s="580">
        <v>120</v>
      </c>
      <c r="M13" s="579"/>
      <c r="N13" s="579"/>
      <c r="O13" s="291"/>
      <c r="P13" s="291"/>
      <c r="Q13" s="599">
        <v>34</v>
      </c>
      <c r="R13" s="599">
        <v>4</v>
      </c>
      <c r="S13" s="476">
        <v>32</v>
      </c>
      <c r="T13" s="476">
        <v>4</v>
      </c>
      <c r="U13" s="599">
        <v>32</v>
      </c>
      <c r="V13" s="605">
        <v>4</v>
      </c>
      <c r="W13" s="282">
        <v>24</v>
      </c>
      <c r="X13" s="282">
        <v>4</v>
      </c>
      <c r="Y13" s="350">
        <f t="shared" si="2"/>
        <v>56</v>
      </c>
      <c r="Z13" s="691" t="s">
        <v>1135</v>
      </c>
    </row>
    <row r="14" spans="1:26" x14ac:dyDescent="0.25">
      <c r="A14" s="595" t="s">
        <v>202</v>
      </c>
      <c r="B14" s="595" t="s">
        <v>203</v>
      </c>
      <c r="C14" s="441"/>
      <c r="D14" s="476"/>
      <c r="E14" s="605"/>
      <c r="F14" s="282" t="s">
        <v>29</v>
      </c>
      <c r="G14" s="580">
        <f t="shared" si="3"/>
        <v>64</v>
      </c>
      <c r="H14" s="579">
        <f t="shared" si="4"/>
        <v>8</v>
      </c>
      <c r="I14" s="580">
        <v>24</v>
      </c>
      <c r="J14" s="579">
        <f t="shared" si="5"/>
        <v>56</v>
      </c>
      <c r="K14" s="580">
        <f t="shared" si="6"/>
        <v>32</v>
      </c>
      <c r="L14" s="580">
        <v>24</v>
      </c>
      <c r="M14" s="579"/>
      <c r="N14" s="579"/>
      <c r="O14" s="291"/>
      <c r="P14" s="291"/>
      <c r="Q14" s="599"/>
      <c r="R14" s="599"/>
      <c r="S14" s="476"/>
      <c r="T14" s="476"/>
      <c r="U14" s="599">
        <v>32</v>
      </c>
      <c r="V14" s="605">
        <v>4</v>
      </c>
      <c r="W14" s="282">
        <v>24</v>
      </c>
      <c r="X14" s="282">
        <v>4</v>
      </c>
      <c r="Y14" s="350">
        <f t="shared" si="2"/>
        <v>56</v>
      </c>
      <c r="Z14" s="691" t="s">
        <v>1181</v>
      </c>
    </row>
    <row r="15" spans="1:26" x14ac:dyDescent="0.25">
      <c r="A15" s="595" t="s">
        <v>204</v>
      </c>
      <c r="B15" s="595" t="s">
        <v>205</v>
      </c>
      <c r="C15" s="441"/>
      <c r="D15" s="476"/>
      <c r="E15" s="605" t="s">
        <v>29</v>
      </c>
      <c r="F15" s="282"/>
      <c r="G15" s="580">
        <f t="shared" si="3"/>
        <v>36</v>
      </c>
      <c r="H15" s="579">
        <f t="shared" si="4"/>
        <v>4</v>
      </c>
      <c r="I15" s="580">
        <v>14</v>
      </c>
      <c r="J15" s="579">
        <f t="shared" si="5"/>
        <v>32</v>
      </c>
      <c r="K15" s="580">
        <f t="shared" si="6"/>
        <v>18</v>
      </c>
      <c r="L15" s="580">
        <v>14</v>
      </c>
      <c r="M15" s="579"/>
      <c r="N15" s="579"/>
      <c r="O15" s="291"/>
      <c r="P15" s="291"/>
      <c r="Q15" s="599"/>
      <c r="R15" s="599"/>
      <c r="S15" s="476"/>
      <c r="T15" s="476"/>
      <c r="U15" s="599">
        <v>32</v>
      </c>
      <c r="V15" s="605">
        <v>4</v>
      </c>
      <c r="W15" s="282"/>
      <c r="X15" s="282"/>
      <c r="Y15" s="350">
        <f t="shared" si="2"/>
        <v>32</v>
      </c>
      <c r="Z15" s="350" t="s">
        <v>1144</v>
      </c>
    </row>
    <row r="16" spans="1:26" hidden="1" x14ac:dyDescent="0.25">
      <c r="A16" s="595" t="s">
        <v>206</v>
      </c>
      <c r="B16" s="595" t="s">
        <v>207</v>
      </c>
      <c r="C16" s="441" t="s">
        <v>399</v>
      </c>
      <c r="D16" s="476"/>
      <c r="E16" s="605"/>
      <c r="F16" s="282"/>
      <c r="G16" s="580">
        <f t="shared" si="3"/>
        <v>38</v>
      </c>
      <c r="H16" s="579">
        <f t="shared" si="4"/>
        <v>4</v>
      </c>
      <c r="I16" s="580">
        <v>20</v>
      </c>
      <c r="J16" s="579">
        <f t="shared" si="5"/>
        <v>34</v>
      </c>
      <c r="K16" s="580">
        <f t="shared" si="6"/>
        <v>14</v>
      </c>
      <c r="L16" s="580">
        <v>20</v>
      </c>
      <c r="M16" s="579"/>
      <c r="N16" s="579"/>
      <c r="O16" s="291"/>
      <c r="P16" s="291"/>
      <c r="Q16" s="599">
        <v>34</v>
      </c>
      <c r="R16" s="599">
        <v>4</v>
      </c>
      <c r="S16" s="476"/>
      <c r="T16" s="476"/>
      <c r="U16" s="605"/>
      <c r="V16" s="605"/>
      <c r="W16" s="282"/>
      <c r="X16" s="282"/>
      <c r="Y16" s="350">
        <f t="shared" si="2"/>
        <v>0</v>
      </c>
      <c r="Z16" s="350"/>
    </row>
    <row r="17" spans="1:26" x14ac:dyDescent="0.25">
      <c r="A17" s="595" t="s">
        <v>208</v>
      </c>
      <c r="B17" s="594" t="s">
        <v>685</v>
      </c>
      <c r="C17" s="449"/>
      <c r="D17" s="476"/>
      <c r="E17" s="605"/>
      <c r="F17" s="282" t="s">
        <v>29</v>
      </c>
      <c r="G17" s="580">
        <f t="shared" si="3"/>
        <v>40</v>
      </c>
      <c r="H17" s="579">
        <f t="shared" si="4"/>
        <v>4</v>
      </c>
      <c r="I17" s="580">
        <v>18</v>
      </c>
      <c r="J17" s="579">
        <f t="shared" si="5"/>
        <v>36</v>
      </c>
      <c r="K17" s="580">
        <f t="shared" si="6"/>
        <v>18</v>
      </c>
      <c r="L17" s="580">
        <v>18</v>
      </c>
      <c r="M17" s="579"/>
      <c r="N17" s="579"/>
      <c r="O17" s="291"/>
      <c r="P17" s="291"/>
      <c r="Q17" s="599"/>
      <c r="R17" s="599"/>
      <c r="S17" s="476"/>
      <c r="T17" s="476"/>
      <c r="U17" s="605"/>
      <c r="V17" s="605"/>
      <c r="W17" s="282">
        <v>36</v>
      </c>
      <c r="X17" s="282">
        <v>4</v>
      </c>
      <c r="Y17" s="350">
        <f t="shared" si="2"/>
        <v>36</v>
      </c>
      <c r="Z17" s="479" t="s">
        <v>1093</v>
      </c>
    </row>
    <row r="18" spans="1:26" hidden="1" x14ac:dyDescent="0.25">
      <c r="A18" s="595" t="s">
        <v>465</v>
      </c>
      <c r="B18" s="595" t="s">
        <v>167</v>
      </c>
      <c r="C18" s="441" t="s">
        <v>399</v>
      </c>
      <c r="D18" s="476"/>
      <c r="E18" s="605"/>
      <c r="F18" s="282"/>
      <c r="G18" s="580">
        <f t="shared" si="3"/>
        <v>38</v>
      </c>
      <c r="H18" s="579">
        <f t="shared" si="4"/>
        <v>4</v>
      </c>
      <c r="I18" s="580">
        <v>12</v>
      </c>
      <c r="J18" s="579">
        <f t="shared" si="5"/>
        <v>34</v>
      </c>
      <c r="K18" s="580">
        <f t="shared" si="6"/>
        <v>22</v>
      </c>
      <c r="L18" s="580">
        <v>12</v>
      </c>
      <c r="M18" s="579"/>
      <c r="N18" s="579"/>
      <c r="O18" s="291"/>
      <c r="P18" s="291"/>
      <c r="Q18" s="599">
        <v>34</v>
      </c>
      <c r="R18" s="599">
        <v>4</v>
      </c>
      <c r="S18" s="476"/>
      <c r="T18" s="476"/>
      <c r="U18" s="605"/>
      <c r="V18" s="605"/>
      <c r="W18" s="282"/>
      <c r="X18" s="282"/>
      <c r="Y18" s="350">
        <f t="shared" si="2"/>
        <v>0</v>
      </c>
      <c r="Z18" s="350"/>
    </row>
    <row r="19" spans="1:26" x14ac:dyDescent="0.25">
      <c r="A19" s="585" t="s">
        <v>10</v>
      </c>
      <c r="B19" s="585" t="s">
        <v>70</v>
      </c>
      <c r="C19" s="1472"/>
      <c r="D19" s="1473"/>
      <c r="E19" s="1473"/>
      <c r="F19" s="1474"/>
      <c r="G19" s="536">
        <f>SUM(G20:G31)</f>
        <v>840</v>
      </c>
      <c r="H19" s="536">
        <f t="shared" ref="H19:X19" si="7">SUM(H20:H31)</f>
        <v>112</v>
      </c>
      <c r="I19" s="536">
        <f t="shared" si="7"/>
        <v>358</v>
      </c>
      <c r="J19" s="536">
        <f t="shared" si="7"/>
        <v>698</v>
      </c>
      <c r="K19" s="536">
        <f t="shared" si="7"/>
        <v>340</v>
      </c>
      <c r="L19" s="536">
        <f t="shared" si="7"/>
        <v>358</v>
      </c>
      <c r="M19" s="536">
        <f t="shared" si="7"/>
        <v>0</v>
      </c>
      <c r="N19" s="536">
        <f t="shared" si="7"/>
        <v>0</v>
      </c>
      <c r="O19" s="536">
        <f t="shared" si="7"/>
        <v>0</v>
      </c>
      <c r="P19" s="536">
        <f t="shared" si="7"/>
        <v>30</v>
      </c>
      <c r="Q19" s="536">
        <f t="shared" si="7"/>
        <v>170</v>
      </c>
      <c r="R19" s="536">
        <f t="shared" si="7"/>
        <v>24</v>
      </c>
      <c r="S19" s="536">
        <f t="shared" si="7"/>
        <v>128</v>
      </c>
      <c r="T19" s="536">
        <f t="shared" si="7"/>
        <v>16</v>
      </c>
      <c r="U19" s="536">
        <f t="shared" si="7"/>
        <v>256</v>
      </c>
      <c r="V19" s="536">
        <f t="shared" si="7"/>
        <v>32</v>
      </c>
      <c r="W19" s="536">
        <f t="shared" si="7"/>
        <v>144</v>
      </c>
      <c r="X19" s="536">
        <f t="shared" si="7"/>
        <v>20</v>
      </c>
      <c r="Y19" s="350">
        <f t="shared" si="2"/>
        <v>400</v>
      </c>
      <c r="Z19" s="350"/>
    </row>
    <row r="20" spans="1:26" ht="26.4" hidden="1" x14ac:dyDescent="0.25">
      <c r="A20" s="595" t="s">
        <v>117</v>
      </c>
      <c r="B20" s="595" t="s">
        <v>209</v>
      </c>
      <c r="C20" s="441" t="s">
        <v>29</v>
      </c>
      <c r="D20" s="476"/>
      <c r="E20" s="605"/>
      <c r="F20" s="282"/>
      <c r="G20" s="580">
        <f>H20+J20+O20+P20</f>
        <v>80</v>
      </c>
      <c r="H20" s="579">
        <f t="shared" si="4"/>
        <v>12</v>
      </c>
      <c r="I20" s="580">
        <v>30</v>
      </c>
      <c r="J20" s="579">
        <f t="shared" si="5"/>
        <v>68</v>
      </c>
      <c r="K20" s="580">
        <f>J20-L20</f>
        <v>38</v>
      </c>
      <c r="L20" s="580">
        <v>30</v>
      </c>
      <c r="M20" s="579"/>
      <c r="N20" s="579"/>
      <c r="O20" s="291"/>
      <c r="P20" s="291"/>
      <c r="Q20" s="599">
        <v>68</v>
      </c>
      <c r="R20" s="599">
        <v>12</v>
      </c>
      <c r="S20" s="476"/>
      <c r="T20" s="476"/>
      <c r="U20" s="605"/>
      <c r="V20" s="605"/>
      <c r="W20" s="282"/>
      <c r="X20" s="282"/>
      <c r="Y20" s="350">
        <f t="shared" si="2"/>
        <v>0</v>
      </c>
      <c r="Z20" s="350"/>
    </row>
    <row r="21" spans="1:26" ht="26.4" x14ac:dyDescent="0.25">
      <c r="A21" s="595" t="s">
        <v>686</v>
      </c>
      <c r="B21" s="595" t="s">
        <v>514</v>
      </c>
      <c r="C21" s="441"/>
      <c r="D21" s="476"/>
      <c r="E21" s="605" t="s">
        <v>40</v>
      </c>
      <c r="F21" s="282"/>
      <c r="G21" s="580">
        <f t="shared" ref="G21:G31" si="8">H21+J21+O21+P21</f>
        <v>66</v>
      </c>
      <c r="H21" s="579">
        <v>12</v>
      </c>
      <c r="I21" s="580">
        <v>22</v>
      </c>
      <c r="J21" s="579">
        <f t="shared" si="5"/>
        <v>48</v>
      </c>
      <c r="K21" s="580">
        <f t="shared" ref="K21:K31" si="9">J21-L21</f>
        <v>26</v>
      </c>
      <c r="L21" s="580">
        <v>22</v>
      </c>
      <c r="M21" s="579"/>
      <c r="N21" s="579"/>
      <c r="O21" s="291"/>
      <c r="P21" s="291">
        <v>6</v>
      </c>
      <c r="Q21" s="599"/>
      <c r="R21" s="599"/>
      <c r="S21" s="476"/>
      <c r="T21" s="476"/>
      <c r="U21" s="599">
        <v>48</v>
      </c>
      <c r="V21" s="605">
        <v>6</v>
      </c>
      <c r="W21" s="282"/>
      <c r="X21" s="282"/>
      <c r="Y21" s="350">
        <f t="shared" si="2"/>
        <v>48</v>
      </c>
      <c r="Z21" s="479" t="s">
        <v>1107</v>
      </c>
    </row>
    <row r="22" spans="1:26" ht="39.6" x14ac:dyDescent="0.25">
      <c r="A22" s="595" t="s">
        <v>687</v>
      </c>
      <c r="B22" s="595" t="s">
        <v>688</v>
      </c>
      <c r="C22" s="441"/>
      <c r="D22" s="476"/>
      <c r="E22" s="605" t="s">
        <v>40</v>
      </c>
      <c r="F22" s="282"/>
      <c r="G22" s="580">
        <f t="shared" si="8"/>
        <v>84</v>
      </c>
      <c r="H22" s="579">
        <v>14</v>
      </c>
      <c r="I22" s="580">
        <v>24</v>
      </c>
      <c r="J22" s="579">
        <f t="shared" si="5"/>
        <v>64</v>
      </c>
      <c r="K22" s="580">
        <f t="shared" si="9"/>
        <v>40</v>
      </c>
      <c r="L22" s="580">
        <v>24</v>
      </c>
      <c r="M22" s="579"/>
      <c r="N22" s="579"/>
      <c r="O22" s="291"/>
      <c r="P22" s="291">
        <v>6</v>
      </c>
      <c r="Q22" s="599"/>
      <c r="R22" s="599"/>
      <c r="S22" s="476"/>
      <c r="T22" s="476"/>
      <c r="U22" s="599">
        <v>64</v>
      </c>
      <c r="V22" s="605">
        <v>8</v>
      </c>
      <c r="W22" s="282"/>
      <c r="X22" s="282"/>
      <c r="Y22" s="350">
        <f t="shared" si="2"/>
        <v>64</v>
      </c>
      <c r="Z22" s="479" t="s">
        <v>1116</v>
      </c>
    </row>
    <row r="23" spans="1:26" ht="26.4" x14ac:dyDescent="0.25">
      <c r="A23" s="595" t="s">
        <v>689</v>
      </c>
      <c r="B23" s="595" t="s">
        <v>516</v>
      </c>
      <c r="C23" s="441"/>
      <c r="D23" s="476"/>
      <c r="E23" s="605" t="s">
        <v>40</v>
      </c>
      <c r="F23" s="282"/>
      <c r="G23" s="580">
        <f t="shared" si="8"/>
        <v>66</v>
      </c>
      <c r="H23" s="579">
        <v>12</v>
      </c>
      <c r="I23" s="580">
        <v>18</v>
      </c>
      <c r="J23" s="579">
        <f t="shared" si="5"/>
        <v>48</v>
      </c>
      <c r="K23" s="580">
        <f t="shared" si="9"/>
        <v>30</v>
      </c>
      <c r="L23" s="580">
        <v>18</v>
      </c>
      <c r="M23" s="579"/>
      <c r="N23" s="579"/>
      <c r="O23" s="291"/>
      <c r="P23" s="291">
        <v>6</v>
      </c>
      <c r="Q23" s="599"/>
      <c r="R23" s="599"/>
      <c r="S23" s="476"/>
      <c r="T23" s="476"/>
      <c r="U23" s="599">
        <v>48</v>
      </c>
      <c r="V23" s="605">
        <v>6</v>
      </c>
      <c r="W23" s="282"/>
      <c r="X23" s="282"/>
      <c r="Y23" s="350">
        <f t="shared" si="2"/>
        <v>48</v>
      </c>
      <c r="Z23" s="479" t="s">
        <v>1123</v>
      </c>
    </row>
    <row r="24" spans="1:26" ht="26.4" hidden="1" x14ac:dyDescent="0.25">
      <c r="A24" s="595" t="s">
        <v>15</v>
      </c>
      <c r="B24" s="595" t="s">
        <v>210</v>
      </c>
      <c r="C24" s="441"/>
      <c r="D24" s="476" t="s">
        <v>40</v>
      </c>
      <c r="E24" s="605"/>
      <c r="F24" s="282"/>
      <c r="G24" s="580">
        <f t="shared" si="8"/>
        <v>116</v>
      </c>
      <c r="H24" s="579">
        <f t="shared" si="4"/>
        <v>12</v>
      </c>
      <c r="I24" s="580">
        <v>74</v>
      </c>
      <c r="J24" s="579">
        <f t="shared" si="5"/>
        <v>98</v>
      </c>
      <c r="K24" s="580">
        <f t="shared" si="9"/>
        <v>24</v>
      </c>
      <c r="L24" s="580">
        <v>74</v>
      </c>
      <c r="M24" s="579"/>
      <c r="N24" s="579"/>
      <c r="O24" s="579"/>
      <c r="P24" s="579">
        <v>6</v>
      </c>
      <c r="Q24" s="599">
        <v>34</v>
      </c>
      <c r="R24" s="599">
        <v>4</v>
      </c>
      <c r="S24" s="476">
        <v>64</v>
      </c>
      <c r="T24" s="476">
        <v>8</v>
      </c>
      <c r="U24" s="605"/>
      <c r="V24" s="605"/>
      <c r="W24" s="282"/>
      <c r="X24" s="282"/>
      <c r="Y24" s="350">
        <f t="shared" si="2"/>
        <v>0</v>
      </c>
      <c r="Z24" s="350"/>
    </row>
    <row r="25" spans="1:26" ht="39.6" x14ac:dyDescent="0.25">
      <c r="A25" s="596" t="s">
        <v>16</v>
      </c>
      <c r="B25" s="595" t="s">
        <v>211</v>
      </c>
      <c r="C25" s="441"/>
      <c r="D25" s="476"/>
      <c r="E25" s="605"/>
      <c r="F25" s="282" t="s">
        <v>29</v>
      </c>
      <c r="G25" s="580">
        <f t="shared" si="8"/>
        <v>64</v>
      </c>
      <c r="H25" s="579">
        <f t="shared" si="4"/>
        <v>8</v>
      </c>
      <c r="I25" s="580">
        <v>28</v>
      </c>
      <c r="J25" s="579">
        <f t="shared" si="5"/>
        <v>56</v>
      </c>
      <c r="K25" s="580">
        <f t="shared" si="9"/>
        <v>28</v>
      </c>
      <c r="L25" s="580">
        <v>28</v>
      </c>
      <c r="M25" s="579"/>
      <c r="N25" s="579"/>
      <c r="O25" s="579"/>
      <c r="P25" s="579"/>
      <c r="Q25" s="599"/>
      <c r="R25" s="599"/>
      <c r="S25" s="476"/>
      <c r="T25" s="476"/>
      <c r="U25" s="599">
        <v>32</v>
      </c>
      <c r="V25" s="605">
        <v>4</v>
      </c>
      <c r="W25" s="282">
        <v>24</v>
      </c>
      <c r="X25" s="282">
        <v>4</v>
      </c>
      <c r="Y25" s="350">
        <f t="shared" si="2"/>
        <v>56</v>
      </c>
      <c r="Z25" s="691" t="s">
        <v>1105</v>
      </c>
    </row>
    <row r="26" spans="1:26" x14ac:dyDescent="0.25">
      <c r="A26" s="596" t="s">
        <v>690</v>
      </c>
      <c r="B26" s="596" t="s">
        <v>517</v>
      </c>
      <c r="C26" s="448"/>
      <c r="D26" s="476"/>
      <c r="E26" s="605"/>
      <c r="F26" s="282" t="s">
        <v>29</v>
      </c>
      <c r="G26" s="580">
        <f t="shared" si="8"/>
        <v>64</v>
      </c>
      <c r="H26" s="579">
        <f t="shared" si="4"/>
        <v>8</v>
      </c>
      <c r="I26" s="593">
        <v>56</v>
      </c>
      <c r="J26" s="579">
        <f t="shared" si="5"/>
        <v>56</v>
      </c>
      <c r="K26" s="580">
        <f t="shared" si="9"/>
        <v>0</v>
      </c>
      <c r="L26" s="593">
        <v>56</v>
      </c>
      <c r="M26" s="538"/>
      <c r="N26" s="579"/>
      <c r="O26" s="579"/>
      <c r="P26" s="579"/>
      <c r="Q26" s="599"/>
      <c r="R26" s="599"/>
      <c r="S26" s="476"/>
      <c r="T26" s="476"/>
      <c r="U26" s="599">
        <v>32</v>
      </c>
      <c r="V26" s="605">
        <v>4</v>
      </c>
      <c r="W26" s="282">
        <v>24</v>
      </c>
      <c r="X26" s="282">
        <v>4</v>
      </c>
      <c r="Y26" s="350">
        <f t="shared" si="2"/>
        <v>56</v>
      </c>
      <c r="Z26" s="350" t="s">
        <v>1149</v>
      </c>
    </row>
    <row r="27" spans="1:26" ht="26.4" hidden="1" x14ac:dyDescent="0.25">
      <c r="A27" s="596" t="s">
        <v>17</v>
      </c>
      <c r="B27" s="50" t="s">
        <v>212</v>
      </c>
      <c r="C27" s="448"/>
      <c r="D27" s="476" t="s">
        <v>29</v>
      </c>
      <c r="E27" s="605"/>
      <c r="F27" s="282"/>
      <c r="G27" s="580">
        <f t="shared" si="8"/>
        <v>74</v>
      </c>
      <c r="H27" s="579">
        <f t="shared" si="4"/>
        <v>8</v>
      </c>
      <c r="I27" s="593">
        <v>22</v>
      </c>
      <c r="J27" s="579">
        <f t="shared" si="5"/>
        <v>66</v>
      </c>
      <c r="K27" s="580">
        <f t="shared" si="9"/>
        <v>44</v>
      </c>
      <c r="L27" s="593">
        <v>22</v>
      </c>
      <c r="M27" s="538"/>
      <c r="N27" s="579"/>
      <c r="O27" s="579"/>
      <c r="P27" s="579"/>
      <c r="Q27" s="599">
        <v>34</v>
      </c>
      <c r="R27" s="599">
        <v>4</v>
      </c>
      <c r="S27" s="476">
        <v>32</v>
      </c>
      <c r="T27" s="476">
        <v>4</v>
      </c>
      <c r="U27" s="605"/>
      <c r="V27" s="605"/>
      <c r="W27" s="282"/>
      <c r="X27" s="282"/>
      <c r="Y27" s="350">
        <f t="shared" si="2"/>
        <v>0</v>
      </c>
      <c r="Z27" s="350"/>
    </row>
    <row r="28" spans="1:26" ht="26.4" x14ac:dyDescent="0.25">
      <c r="A28" s="596" t="s">
        <v>691</v>
      </c>
      <c r="B28" s="50" t="s">
        <v>692</v>
      </c>
      <c r="C28" s="448"/>
      <c r="D28" s="476"/>
      <c r="E28" s="605"/>
      <c r="F28" s="282" t="s">
        <v>40</v>
      </c>
      <c r="G28" s="580">
        <f t="shared" si="8"/>
        <v>72</v>
      </c>
      <c r="H28" s="579">
        <v>10</v>
      </c>
      <c r="I28" s="593">
        <v>24</v>
      </c>
      <c r="J28" s="579">
        <f t="shared" si="5"/>
        <v>56</v>
      </c>
      <c r="K28" s="580">
        <f t="shared" si="9"/>
        <v>32</v>
      </c>
      <c r="L28" s="593">
        <v>24</v>
      </c>
      <c r="M28" s="538"/>
      <c r="N28" s="538"/>
      <c r="O28" s="538"/>
      <c r="P28" s="538">
        <v>6</v>
      </c>
      <c r="Q28" s="599"/>
      <c r="R28" s="599"/>
      <c r="S28" s="476"/>
      <c r="T28" s="476"/>
      <c r="U28" s="599">
        <v>32</v>
      </c>
      <c r="V28" s="605">
        <v>4</v>
      </c>
      <c r="W28" s="282">
        <v>24</v>
      </c>
      <c r="X28" s="282">
        <v>4</v>
      </c>
      <c r="Y28" s="350">
        <f t="shared" si="2"/>
        <v>56</v>
      </c>
      <c r="Z28" s="1293" t="s">
        <v>1098</v>
      </c>
    </row>
    <row r="29" spans="1:26" ht="26.4" x14ac:dyDescent="0.25">
      <c r="A29" s="596" t="s">
        <v>18</v>
      </c>
      <c r="B29" s="482" t="s">
        <v>693</v>
      </c>
      <c r="C29" s="610"/>
      <c r="D29" s="476"/>
      <c r="E29" s="605"/>
      <c r="F29" s="282" t="s">
        <v>29</v>
      </c>
      <c r="G29" s="580">
        <f t="shared" si="8"/>
        <v>40</v>
      </c>
      <c r="H29" s="579">
        <f t="shared" si="4"/>
        <v>4</v>
      </c>
      <c r="I29" s="593">
        <v>16</v>
      </c>
      <c r="J29" s="579">
        <f t="shared" si="5"/>
        <v>36</v>
      </c>
      <c r="K29" s="580">
        <f t="shared" si="9"/>
        <v>20</v>
      </c>
      <c r="L29" s="593">
        <v>16</v>
      </c>
      <c r="M29" s="538"/>
      <c r="N29" s="538"/>
      <c r="O29" s="611"/>
      <c r="P29" s="350"/>
      <c r="Q29" s="599"/>
      <c r="R29" s="599"/>
      <c r="S29" s="476"/>
      <c r="T29" s="476"/>
      <c r="U29" s="605"/>
      <c r="V29" s="605"/>
      <c r="W29" s="282">
        <v>36</v>
      </c>
      <c r="X29" s="282">
        <v>4</v>
      </c>
      <c r="Y29" s="350">
        <f t="shared" si="2"/>
        <v>36</v>
      </c>
      <c r="Z29" s="1293" t="s">
        <v>1084</v>
      </c>
    </row>
    <row r="30" spans="1:26" hidden="1" x14ac:dyDescent="0.25">
      <c r="A30" s="596" t="s">
        <v>590</v>
      </c>
      <c r="B30" s="482" t="s">
        <v>591</v>
      </c>
      <c r="C30" s="483"/>
      <c r="D30" s="476" t="s">
        <v>29</v>
      </c>
      <c r="E30" s="605"/>
      <c r="F30" s="282"/>
      <c r="G30" s="580">
        <f t="shared" si="8"/>
        <v>74</v>
      </c>
      <c r="H30" s="579">
        <f t="shared" si="4"/>
        <v>8</v>
      </c>
      <c r="I30" s="593">
        <v>26</v>
      </c>
      <c r="J30" s="579">
        <f t="shared" si="5"/>
        <v>66</v>
      </c>
      <c r="K30" s="580">
        <f t="shared" si="9"/>
        <v>40</v>
      </c>
      <c r="L30" s="593">
        <v>26</v>
      </c>
      <c r="M30" s="538"/>
      <c r="N30" s="538"/>
      <c r="O30" s="538"/>
      <c r="P30" s="579"/>
      <c r="Q30" s="599">
        <v>34</v>
      </c>
      <c r="R30" s="599">
        <v>4</v>
      </c>
      <c r="S30" s="476">
        <v>32</v>
      </c>
      <c r="T30" s="476">
        <v>4</v>
      </c>
      <c r="U30" s="605"/>
      <c r="V30" s="605"/>
      <c r="W30" s="282"/>
      <c r="X30" s="282"/>
      <c r="Y30" s="350">
        <f t="shared" si="2"/>
        <v>0</v>
      </c>
      <c r="Z30" s="278"/>
    </row>
    <row r="31" spans="1:26" ht="26.4" x14ac:dyDescent="0.25">
      <c r="A31" s="596" t="s">
        <v>694</v>
      </c>
      <c r="B31" s="482" t="s">
        <v>695</v>
      </c>
      <c r="C31" s="610"/>
      <c r="D31" s="476"/>
      <c r="E31" s="605"/>
      <c r="F31" s="282" t="s">
        <v>29</v>
      </c>
      <c r="G31" s="580">
        <f t="shared" si="8"/>
        <v>40</v>
      </c>
      <c r="H31" s="579">
        <f t="shared" si="4"/>
        <v>4</v>
      </c>
      <c r="I31" s="593">
        <v>18</v>
      </c>
      <c r="J31" s="579">
        <f t="shared" si="5"/>
        <v>36</v>
      </c>
      <c r="K31" s="580">
        <f t="shared" si="9"/>
        <v>18</v>
      </c>
      <c r="L31" s="593">
        <v>18</v>
      </c>
      <c r="M31" s="538"/>
      <c r="N31" s="538"/>
      <c r="O31" s="538"/>
      <c r="P31" s="579"/>
      <c r="Q31" s="599"/>
      <c r="R31" s="599"/>
      <c r="S31" s="476"/>
      <c r="T31" s="476"/>
      <c r="U31" s="605"/>
      <c r="V31" s="605"/>
      <c r="W31" s="282">
        <v>36</v>
      </c>
      <c r="X31" s="282">
        <v>4</v>
      </c>
      <c r="Y31" s="350">
        <f t="shared" si="2"/>
        <v>36</v>
      </c>
      <c r="Z31" s="1271" t="s">
        <v>1099</v>
      </c>
    </row>
    <row r="32" spans="1:26" x14ac:dyDescent="0.25">
      <c r="A32" s="592" t="s">
        <v>26</v>
      </c>
      <c r="B32" s="484" t="s">
        <v>27</v>
      </c>
      <c r="C32" s="1469"/>
      <c r="D32" s="1470"/>
      <c r="E32" s="1470"/>
      <c r="F32" s="1471"/>
      <c r="G32" s="536">
        <f>G33+G40+G48</f>
        <v>1276</v>
      </c>
      <c r="H32" s="536">
        <f t="shared" ref="H32:X32" si="10">H33+H40+H48</f>
        <v>92</v>
      </c>
      <c r="I32" s="536">
        <f t="shared" si="10"/>
        <v>406</v>
      </c>
      <c r="J32" s="536">
        <f t="shared" si="10"/>
        <v>708</v>
      </c>
      <c r="K32" s="536">
        <f t="shared" si="10"/>
        <v>282</v>
      </c>
      <c r="L32" s="536">
        <f t="shared" si="10"/>
        <v>406</v>
      </c>
      <c r="M32" s="536">
        <f t="shared" si="10"/>
        <v>20</v>
      </c>
      <c r="N32" s="536">
        <f t="shared" si="10"/>
        <v>432</v>
      </c>
      <c r="O32" s="536">
        <f t="shared" si="10"/>
        <v>8</v>
      </c>
      <c r="P32" s="536">
        <f t="shared" si="10"/>
        <v>36</v>
      </c>
      <c r="Q32" s="536">
        <f t="shared" si="10"/>
        <v>204</v>
      </c>
      <c r="R32" s="536">
        <f t="shared" si="10"/>
        <v>24</v>
      </c>
      <c r="S32" s="536">
        <f t="shared" si="10"/>
        <v>256</v>
      </c>
      <c r="T32" s="536">
        <f t="shared" si="10"/>
        <v>32</v>
      </c>
      <c r="U32" s="536">
        <f t="shared" si="10"/>
        <v>128</v>
      </c>
      <c r="V32" s="536">
        <f t="shared" si="10"/>
        <v>16</v>
      </c>
      <c r="W32" s="536">
        <f t="shared" si="10"/>
        <v>120</v>
      </c>
      <c r="X32" s="536">
        <f t="shared" si="10"/>
        <v>12</v>
      </c>
      <c r="Y32" s="350">
        <f t="shared" si="2"/>
        <v>248</v>
      </c>
      <c r="Z32" s="278"/>
    </row>
    <row r="33" spans="1:26" ht="39.6" hidden="1" x14ac:dyDescent="0.25">
      <c r="A33" s="414" t="s">
        <v>592</v>
      </c>
      <c r="B33" s="414" t="s">
        <v>520</v>
      </c>
      <c r="C33" s="1497" t="s">
        <v>593</v>
      </c>
      <c r="D33" s="1498"/>
      <c r="E33" s="1498"/>
      <c r="F33" s="1499"/>
      <c r="G33" s="536">
        <f>SUM(G34:G39)</f>
        <v>292</v>
      </c>
      <c r="H33" s="536">
        <f t="shared" ref="H33:P33" si="11">SUM(H34:H39)</f>
        <v>22</v>
      </c>
      <c r="I33" s="536">
        <f t="shared" si="11"/>
        <v>80</v>
      </c>
      <c r="J33" s="536">
        <f t="shared" si="11"/>
        <v>190</v>
      </c>
      <c r="K33" s="536">
        <f t="shared" si="11"/>
        <v>110</v>
      </c>
      <c r="L33" s="536">
        <f t="shared" si="11"/>
        <v>80</v>
      </c>
      <c r="M33" s="536">
        <f t="shared" si="11"/>
        <v>0</v>
      </c>
      <c r="N33" s="536">
        <f t="shared" si="11"/>
        <v>72</v>
      </c>
      <c r="O33" s="536">
        <f t="shared" si="11"/>
        <v>2</v>
      </c>
      <c r="P33" s="536">
        <f t="shared" si="11"/>
        <v>6</v>
      </c>
      <c r="Q33" s="536">
        <f t="shared" ref="Q33:X33" si="12">SUM(Q34:Q37)</f>
        <v>102</v>
      </c>
      <c r="R33" s="536">
        <f t="shared" si="12"/>
        <v>12</v>
      </c>
      <c r="S33" s="536">
        <f t="shared" si="12"/>
        <v>88</v>
      </c>
      <c r="T33" s="536">
        <f t="shared" si="12"/>
        <v>10</v>
      </c>
      <c r="U33" s="536">
        <f t="shared" si="12"/>
        <v>0</v>
      </c>
      <c r="V33" s="536">
        <f t="shared" si="12"/>
        <v>0</v>
      </c>
      <c r="W33" s="536">
        <f t="shared" si="12"/>
        <v>0</v>
      </c>
      <c r="X33" s="536">
        <f t="shared" si="12"/>
        <v>0</v>
      </c>
      <c r="Y33" s="350">
        <f t="shared" si="2"/>
        <v>0</v>
      </c>
      <c r="Z33" s="350"/>
    </row>
    <row r="34" spans="1:26" ht="26.4" hidden="1" x14ac:dyDescent="0.25">
      <c r="A34" s="616" t="s">
        <v>155</v>
      </c>
      <c r="B34" s="55" t="s">
        <v>594</v>
      </c>
      <c r="C34" s="485"/>
      <c r="D34" s="476" t="s">
        <v>283</v>
      </c>
      <c r="E34" s="605"/>
      <c r="F34" s="282"/>
      <c r="G34" s="580">
        <f t="shared" ref="G34:G37" si="13">H34+J34+O34+P34</f>
        <v>64</v>
      </c>
      <c r="H34" s="579">
        <f t="shared" ref="H34:H50" si="14">R34+T34+V34+X34</f>
        <v>6</v>
      </c>
      <c r="I34" s="593">
        <v>20</v>
      </c>
      <c r="J34" s="579">
        <f t="shared" si="5"/>
        <v>58</v>
      </c>
      <c r="K34" s="580">
        <f t="shared" ref="K34:K37" si="15">J34-L34</f>
        <v>38</v>
      </c>
      <c r="L34" s="580">
        <v>20</v>
      </c>
      <c r="M34" s="579"/>
      <c r="N34" s="580"/>
      <c r="O34" s="580"/>
      <c r="P34" s="579"/>
      <c r="Q34" s="599">
        <v>34</v>
      </c>
      <c r="R34" s="599">
        <v>4</v>
      </c>
      <c r="S34" s="476">
        <v>24</v>
      </c>
      <c r="T34" s="476">
        <v>2</v>
      </c>
      <c r="U34" s="605"/>
      <c r="V34" s="605"/>
      <c r="W34" s="282"/>
      <c r="X34" s="282"/>
      <c r="Y34" s="350">
        <f t="shared" si="2"/>
        <v>0</v>
      </c>
      <c r="Z34" s="350"/>
    </row>
    <row r="35" spans="1:26" hidden="1" x14ac:dyDescent="0.25">
      <c r="A35" s="616" t="s">
        <v>156</v>
      </c>
      <c r="B35" s="55" t="s">
        <v>215</v>
      </c>
      <c r="C35" s="485" t="s">
        <v>29</v>
      </c>
      <c r="D35" s="476"/>
      <c r="E35" s="605"/>
      <c r="F35" s="282"/>
      <c r="G35" s="580">
        <f t="shared" si="13"/>
        <v>38</v>
      </c>
      <c r="H35" s="579">
        <f t="shared" si="14"/>
        <v>4</v>
      </c>
      <c r="I35" s="593">
        <v>10</v>
      </c>
      <c r="J35" s="579">
        <f t="shared" si="5"/>
        <v>34</v>
      </c>
      <c r="K35" s="580">
        <f t="shared" si="15"/>
        <v>24</v>
      </c>
      <c r="L35" s="580">
        <v>10</v>
      </c>
      <c r="M35" s="579"/>
      <c r="N35" s="580"/>
      <c r="O35" s="580"/>
      <c r="P35" s="579"/>
      <c r="Q35" s="599">
        <v>34</v>
      </c>
      <c r="R35" s="599">
        <v>4</v>
      </c>
      <c r="S35" s="476"/>
      <c r="T35" s="476"/>
      <c r="U35" s="605"/>
      <c r="V35" s="605"/>
      <c r="W35" s="282"/>
      <c r="X35" s="282"/>
      <c r="Y35" s="350">
        <f t="shared" si="2"/>
        <v>0</v>
      </c>
      <c r="Z35" s="350"/>
    </row>
    <row r="36" spans="1:26" ht="26.4" hidden="1" x14ac:dyDescent="0.25">
      <c r="A36" s="616" t="s">
        <v>280</v>
      </c>
      <c r="B36" s="55" t="s">
        <v>521</v>
      </c>
      <c r="C36" s="485" t="s">
        <v>29</v>
      </c>
      <c r="D36" s="476"/>
      <c r="E36" s="605"/>
      <c r="F36" s="282"/>
      <c r="G36" s="580">
        <f t="shared" si="13"/>
        <v>38</v>
      </c>
      <c r="H36" s="579">
        <f t="shared" si="14"/>
        <v>4</v>
      </c>
      <c r="I36" s="593">
        <v>18</v>
      </c>
      <c r="J36" s="579">
        <f t="shared" si="5"/>
        <v>34</v>
      </c>
      <c r="K36" s="580">
        <f t="shared" si="15"/>
        <v>16</v>
      </c>
      <c r="L36" s="580">
        <v>18</v>
      </c>
      <c r="M36" s="579"/>
      <c r="N36" s="580"/>
      <c r="O36" s="580"/>
      <c r="P36" s="579"/>
      <c r="Q36" s="599">
        <v>34</v>
      </c>
      <c r="R36" s="599">
        <v>4</v>
      </c>
      <c r="S36" s="476"/>
      <c r="T36" s="476"/>
      <c r="U36" s="605"/>
      <c r="V36" s="605"/>
      <c r="W36" s="282"/>
      <c r="X36" s="282"/>
      <c r="Y36" s="350">
        <f t="shared" si="2"/>
        <v>0</v>
      </c>
      <c r="Z36" s="350"/>
    </row>
    <row r="37" spans="1:26" ht="39.6" hidden="1" x14ac:dyDescent="0.25">
      <c r="A37" s="616" t="s">
        <v>367</v>
      </c>
      <c r="B37" s="55" t="s">
        <v>522</v>
      </c>
      <c r="C37" s="485"/>
      <c r="D37" s="476" t="s">
        <v>283</v>
      </c>
      <c r="E37" s="605"/>
      <c r="F37" s="282"/>
      <c r="G37" s="580">
        <f t="shared" si="13"/>
        <v>72</v>
      </c>
      <c r="H37" s="579">
        <f t="shared" si="14"/>
        <v>8</v>
      </c>
      <c r="I37" s="580">
        <v>32</v>
      </c>
      <c r="J37" s="579">
        <f t="shared" si="5"/>
        <v>64</v>
      </c>
      <c r="K37" s="580">
        <f t="shared" si="15"/>
        <v>32</v>
      </c>
      <c r="L37" s="580">
        <v>32</v>
      </c>
      <c r="M37" s="579"/>
      <c r="N37" s="580"/>
      <c r="O37" s="580"/>
      <c r="P37" s="579"/>
      <c r="Q37" s="599"/>
      <c r="R37" s="599"/>
      <c r="S37" s="476">
        <v>64</v>
      </c>
      <c r="T37" s="476">
        <v>8</v>
      </c>
      <c r="U37" s="605"/>
      <c r="V37" s="605"/>
      <c r="W37" s="282"/>
      <c r="X37" s="282"/>
      <c r="Y37" s="350">
        <f t="shared" si="2"/>
        <v>0</v>
      </c>
      <c r="Z37" s="350"/>
    </row>
    <row r="38" spans="1:26" hidden="1" x14ac:dyDescent="0.25">
      <c r="A38" s="55" t="s">
        <v>353</v>
      </c>
      <c r="B38" s="55" t="s">
        <v>43</v>
      </c>
      <c r="C38" s="485"/>
      <c r="D38" s="476" t="s">
        <v>29</v>
      </c>
      <c r="E38" s="605"/>
      <c r="F38" s="282"/>
      <c r="G38" s="580">
        <v>72</v>
      </c>
      <c r="H38" s="579"/>
      <c r="I38" s="580"/>
      <c r="J38" s="579"/>
      <c r="K38" s="580"/>
      <c r="L38" s="580"/>
      <c r="M38" s="579"/>
      <c r="N38" s="580">
        <v>72</v>
      </c>
      <c r="O38" s="580"/>
      <c r="P38" s="579"/>
      <c r="Q38" s="599"/>
      <c r="R38" s="599"/>
      <c r="S38" s="486">
        <v>72</v>
      </c>
      <c r="T38" s="476"/>
      <c r="U38" s="605"/>
      <c r="V38" s="605"/>
      <c r="W38" s="282"/>
      <c r="X38" s="282"/>
      <c r="Y38" s="350">
        <f t="shared" si="2"/>
        <v>0</v>
      </c>
      <c r="Z38" s="350"/>
    </row>
    <row r="39" spans="1:26" hidden="1" x14ac:dyDescent="0.25">
      <c r="A39" s="55" t="s">
        <v>282</v>
      </c>
      <c r="B39" s="55"/>
      <c r="C39" s="487"/>
      <c r="D39" s="476" t="s">
        <v>40</v>
      </c>
      <c r="E39" s="605"/>
      <c r="F39" s="282"/>
      <c r="G39" s="580">
        <f t="shared" ref="G39" si="16">H39+J39+O39+P39</f>
        <v>8</v>
      </c>
      <c r="H39" s="579">
        <f t="shared" si="14"/>
        <v>0</v>
      </c>
      <c r="I39" s="580"/>
      <c r="J39" s="579">
        <f t="shared" si="5"/>
        <v>0</v>
      </c>
      <c r="K39" s="580"/>
      <c r="L39" s="580"/>
      <c r="M39" s="579"/>
      <c r="N39" s="580"/>
      <c r="O39" s="580">
        <v>2</v>
      </c>
      <c r="P39" s="579">
        <v>6</v>
      </c>
      <c r="Q39" s="599"/>
      <c r="R39" s="599"/>
      <c r="S39" s="486"/>
      <c r="T39" s="476"/>
      <c r="U39" s="605"/>
      <c r="V39" s="605"/>
      <c r="W39" s="282"/>
      <c r="X39" s="282"/>
      <c r="Y39" s="350">
        <f t="shared" si="2"/>
        <v>0</v>
      </c>
      <c r="Z39" s="350"/>
    </row>
    <row r="40" spans="1:26" ht="26.4" x14ac:dyDescent="0.25">
      <c r="A40" s="585" t="s">
        <v>595</v>
      </c>
      <c r="B40" s="585" t="s">
        <v>583</v>
      </c>
      <c r="C40" s="1472"/>
      <c r="D40" s="1473"/>
      <c r="E40" s="1473"/>
      <c r="F40" s="1474"/>
      <c r="G40" s="536">
        <f>SUM(G41:G47)</f>
        <v>612</v>
      </c>
      <c r="H40" s="536">
        <f t="shared" ref="H40:X40" si="17">SUM(H41:H44)</f>
        <v>50</v>
      </c>
      <c r="I40" s="536">
        <f t="shared" si="17"/>
        <v>204</v>
      </c>
      <c r="J40" s="536">
        <f t="shared" si="17"/>
        <v>354</v>
      </c>
      <c r="K40" s="536">
        <f t="shared" si="17"/>
        <v>130</v>
      </c>
      <c r="L40" s="536">
        <f t="shared" si="17"/>
        <v>204</v>
      </c>
      <c r="M40" s="536">
        <f t="shared" si="17"/>
        <v>20</v>
      </c>
      <c r="N40" s="536">
        <f>N45+N46</f>
        <v>180</v>
      </c>
      <c r="O40" s="536">
        <f>SUM(O41:O47)</f>
        <v>4</v>
      </c>
      <c r="P40" s="536">
        <f>SUM(P41:P47)</f>
        <v>24</v>
      </c>
      <c r="Q40" s="536">
        <f t="shared" si="17"/>
        <v>34</v>
      </c>
      <c r="R40" s="536">
        <f t="shared" si="17"/>
        <v>4</v>
      </c>
      <c r="S40" s="536">
        <f t="shared" si="17"/>
        <v>72</v>
      </c>
      <c r="T40" s="536">
        <f t="shared" si="17"/>
        <v>10</v>
      </c>
      <c r="U40" s="536">
        <f t="shared" si="17"/>
        <v>128</v>
      </c>
      <c r="V40" s="536">
        <f t="shared" si="17"/>
        <v>16</v>
      </c>
      <c r="W40" s="536">
        <f t="shared" si="17"/>
        <v>120</v>
      </c>
      <c r="X40" s="536">
        <f t="shared" si="17"/>
        <v>12</v>
      </c>
      <c r="Y40" s="350">
        <f t="shared" si="2"/>
        <v>248</v>
      </c>
      <c r="Z40" s="350"/>
    </row>
    <row r="41" spans="1:26" ht="39.6" x14ac:dyDescent="0.25">
      <c r="A41" s="595" t="s">
        <v>696</v>
      </c>
      <c r="B41" s="595" t="s">
        <v>677</v>
      </c>
      <c r="C41" s="441"/>
      <c r="D41" s="476"/>
      <c r="E41" s="605"/>
      <c r="F41" s="282" t="s">
        <v>546</v>
      </c>
      <c r="G41" s="580">
        <f t="shared" ref="G41:G44" si="18">H41+J41+O41+P41</f>
        <v>126</v>
      </c>
      <c r="H41" s="579">
        <v>15</v>
      </c>
      <c r="I41" s="580">
        <v>50</v>
      </c>
      <c r="J41" s="579">
        <f t="shared" si="5"/>
        <v>108</v>
      </c>
      <c r="K41" s="580">
        <v>38</v>
      </c>
      <c r="L41" s="580">
        <v>50</v>
      </c>
      <c r="M41" s="579">
        <v>20</v>
      </c>
      <c r="N41" s="580"/>
      <c r="O41" s="580"/>
      <c r="P41" s="579">
        <v>3</v>
      </c>
      <c r="Q41" s="599"/>
      <c r="R41" s="599"/>
      <c r="S41" s="476"/>
      <c r="T41" s="476"/>
      <c r="U41" s="599">
        <v>48</v>
      </c>
      <c r="V41" s="605">
        <v>6</v>
      </c>
      <c r="W41" s="282">
        <v>60</v>
      </c>
      <c r="X41" s="282">
        <v>8</v>
      </c>
      <c r="Y41" s="350">
        <f t="shared" si="2"/>
        <v>108</v>
      </c>
      <c r="Z41" s="479" t="s">
        <v>1093</v>
      </c>
    </row>
    <row r="42" spans="1:26" ht="39.6" hidden="1" x14ac:dyDescent="0.25">
      <c r="A42" s="595" t="s">
        <v>596</v>
      </c>
      <c r="B42" s="595" t="s">
        <v>584</v>
      </c>
      <c r="C42" s="441"/>
      <c r="D42" s="476" t="s">
        <v>40</v>
      </c>
      <c r="E42" s="605"/>
      <c r="F42" s="282"/>
      <c r="G42" s="580">
        <f t="shared" si="18"/>
        <v>130</v>
      </c>
      <c r="H42" s="579">
        <v>16</v>
      </c>
      <c r="I42" s="580">
        <v>50</v>
      </c>
      <c r="J42" s="579">
        <f t="shared" si="5"/>
        <v>106</v>
      </c>
      <c r="K42" s="580">
        <f t="shared" ref="K42:K44" si="19">J42-L42</f>
        <v>56</v>
      </c>
      <c r="L42" s="580">
        <v>50</v>
      </c>
      <c r="M42" s="579"/>
      <c r="N42" s="580"/>
      <c r="O42" s="580">
        <v>2</v>
      </c>
      <c r="P42" s="579">
        <v>6</v>
      </c>
      <c r="Q42" s="599">
        <v>34</v>
      </c>
      <c r="R42" s="599">
        <v>4</v>
      </c>
      <c r="S42" s="476">
        <v>72</v>
      </c>
      <c r="T42" s="476">
        <v>10</v>
      </c>
      <c r="U42" s="605"/>
      <c r="V42" s="605"/>
      <c r="W42" s="282"/>
      <c r="X42" s="282"/>
      <c r="Y42" s="350">
        <f t="shared" si="2"/>
        <v>0</v>
      </c>
      <c r="Z42" s="350"/>
    </row>
    <row r="43" spans="1:26" ht="26.4" x14ac:dyDescent="0.25">
      <c r="A43" s="595" t="s">
        <v>697</v>
      </c>
      <c r="B43" s="595" t="s">
        <v>678</v>
      </c>
      <c r="C43" s="441"/>
      <c r="D43" s="476"/>
      <c r="E43" s="605"/>
      <c r="F43" s="282" t="s">
        <v>40</v>
      </c>
      <c r="G43" s="580">
        <f t="shared" si="18"/>
        <v>90</v>
      </c>
      <c r="H43" s="579">
        <v>12</v>
      </c>
      <c r="I43" s="580">
        <v>36</v>
      </c>
      <c r="J43" s="579">
        <f t="shared" si="5"/>
        <v>72</v>
      </c>
      <c r="K43" s="580">
        <f t="shared" si="19"/>
        <v>36</v>
      </c>
      <c r="L43" s="580">
        <v>36</v>
      </c>
      <c r="M43" s="579"/>
      <c r="N43" s="580"/>
      <c r="O43" s="580"/>
      <c r="P43" s="579">
        <v>6</v>
      </c>
      <c r="Q43" s="599"/>
      <c r="R43" s="599"/>
      <c r="S43" s="476"/>
      <c r="T43" s="476"/>
      <c r="U43" s="599">
        <v>48</v>
      </c>
      <c r="V43" s="605">
        <v>6</v>
      </c>
      <c r="W43" s="282">
        <v>24</v>
      </c>
      <c r="X43" s="282">
        <v>2</v>
      </c>
      <c r="Y43" s="350">
        <f t="shared" si="2"/>
        <v>72</v>
      </c>
      <c r="Z43" s="691" t="s">
        <v>1090</v>
      </c>
    </row>
    <row r="44" spans="1:26" ht="30.75" customHeight="1" x14ac:dyDescent="0.25">
      <c r="A44" s="595" t="s">
        <v>698</v>
      </c>
      <c r="B44" s="595" t="s">
        <v>699</v>
      </c>
      <c r="C44" s="441"/>
      <c r="D44" s="476"/>
      <c r="E44" s="605"/>
      <c r="F44" s="282" t="s">
        <v>546</v>
      </c>
      <c r="G44" s="580">
        <f t="shared" si="18"/>
        <v>78</v>
      </c>
      <c r="H44" s="579">
        <v>7</v>
      </c>
      <c r="I44" s="580">
        <v>68</v>
      </c>
      <c r="J44" s="579">
        <f t="shared" si="5"/>
        <v>68</v>
      </c>
      <c r="K44" s="580">
        <f t="shared" si="19"/>
        <v>0</v>
      </c>
      <c r="L44" s="580">
        <v>68</v>
      </c>
      <c r="M44" s="579"/>
      <c r="N44" s="580"/>
      <c r="O44" s="580"/>
      <c r="P44" s="579">
        <v>3</v>
      </c>
      <c r="Q44" s="599"/>
      <c r="R44" s="599"/>
      <c r="S44" s="476"/>
      <c r="T44" s="476"/>
      <c r="U44" s="599">
        <v>32</v>
      </c>
      <c r="V44" s="605">
        <v>4</v>
      </c>
      <c r="W44" s="282">
        <v>36</v>
      </c>
      <c r="X44" s="282">
        <v>2</v>
      </c>
      <c r="Y44" s="350">
        <f t="shared" si="2"/>
        <v>68</v>
      </c>
      <c r="Z44" s="691" t="s">
        <v>1149</v>
      </c>
    </row>
    <row r="45" spans="1:26" x14ac:dyDescent="0.25">
      <c r="A45" s="595" t="s">
        <v>700</v>
      </c>
      <c r="B45" s="595" t="s">
        <v>43</v>
      </c>
      <c r="C45" s="441"/>
      <c r="D45" s="476"/>
      <c r="E45" s="605"/>
      <c r="F45" s="282" t="s">
        <v>29</v>
      </c>
      <c r="G45" s="580">
        <v>72</v>
      </c>
      <c r="H45" s="579"/>
      <c r="I45" s="580"/>
      <c r="J45" s="579"/>
      <c r="K45" s="580"/>
      <c r="L45" s="580"/>
      <c r="M45" s="579"/>
      <c r="N45" s="580">
        <v>72</v>
      </c>
      <c r="O45" s="580"/>
      <c r="P45" s="579"/>
      <c r="Q45" s="599"/>
      <c r="R45" s="599"/>
      <c r="S45" s="486"/>
      <c r="T45" s="476"/>
      <c r="U45" s="612"/>
      <c r="V45" s="605"/>
      <c r="W45" s="600">
        <v>72</v>
      </c>
      <c r="X45" s="282"/>
      <c r="Y45" s="350">
        <f t="shared" si="2"/>
        <v>72</v>
      </c>
      <c r="Z45" s="691" t="s">
        <v>1156</v>
      </c>
    </row>
    <row r="46" spans="1:26" x14ac:dyDescent="0.25">
      <c r="A46" s="595" t="s">
        <v>220</v>
      </c>
      <c r="B46" s="595" t="s">
        <v>73</v>
      </c>
      <c r="C46" s="441"/>
      <c r="D46" s="476"/>
      <c r="E46" s="605"/>
      <c r="F46" s="282" t="s">
        <v>29</v>
      </c>
      <c r="G46" s="580">
        <v>108</v>
      </c>
      <c r="H46" s="579"/>
      <c r="I46" s="580"/>
      <c r="J46" s="579"/>
      <c r="K46" s="580"/>
      <c r="L46" s="580"/>
      <c r="M46" s="579"/>
      <c r="N46" s="580">
        <v>108</v>
      </c>
      <c r="O46" s="580"/>
      <c r="P46" s="579"/>
      <c r="Q46" s="599"/>
      <c r="R46" s="599"/>
      <c r="S46" s="476"/>
      <c r="T46" s="476"/>
      <c r="U46" s="612"/>
      <c r="V46" s="605"/>
      <c r="W46" s="600">
        <v>108</v>
      </c>
      <c r="X46" s="282"/>
      <c r="Y46" s="350">
        <f t="shared" si="2"/>
        <v>108</v>
      </c>
      <c r="Z46" s="691" t="s">
        <v>1093</v>
      </c>
    </row>
    <row r="47" spans="1:26" x14ac:dyDescent="0.25">
      <c r="A47" s="613" t="s">
        <v>263</v>
      </c>
      <c r="B47" s="595"/>
      <c r="C47" s="441"/>
      <c r="D47" s="476"/>
      <c r="E47" s="605"/>
      <c r="F47" s="282" t="s">
        <v>40</v>
      </c>
      <c r="G47" s="580">
        <f>O47+P47</f>
        <v>8</v>
      </c>
      <c r="H47" s="579"/>
      <c r="I47" s="580"/>
      <c r="J47" s="579"/>
      <c r="K47" s="580"/>
      <c r="L47" s="580"/>
      <c r="M47" s="579"/>
      <c r="N47" s="580"/>
      <c r="O47" s="580">
        <v>2</v>
      </c>
      <c r="P47" s="579">
        <v>6</v>
      </c>
      <c r="Q47" s="599"/>
      <c r="R47" s="599"/>
      <c r="S47" s="476"/>
      <c r="T47" s="476"/>
      <c r="U47" s="612"/>
      <c r="V47" s="605"/>
      <c r="W47" s="282"/>
      <c r="X47" s="282"/>
      <c r="Y47" s="350">
        <f t="shared" si="2"/>
        <v>0</v>
      </c>
      <c r="Z47" s="350"/>
    </row>
    <row r="48" spans="1:26" ht="26.4" x14ac:dyDescent="0.25">
      <c r="A48" s="488" t="s">
        <v>33</v>
      </c>
      <c r="B48" s="585" t="s">
        <v>597</v>
      </c>
      <c r="C48" s="1472"/>
      <c r="D48" s="1473"/>
      <c r="E48" s="1473"/>
      <c r="F48" s="1474"/>
      <c r="G48" s="536">
        <f>SUM(G49:G53)</f>
        <v>372</v>
      </c>
      <c r="H48" s="536">
        <f t="shared" ref="H48:P48" si="20">SUM(H49:H53)</f>
        <v>20</v>
      </c>
      <c r="I48" s="536">
        <f t="shared" si="20"/>
        <v>122</v>
      </c>
      <c r="J48" s="536">
        <f t="shared" si="20"/>
        <v>164</v>
      </c>
      <c r="K48" s="536">
        <f t="shared" si="20"/>
        <v>42</v>
      </c>
      <c r="L48" s="536">
        <f t="shared" si="20"/>
        <v>122</v>
      </c>
      <c r="M48" s="536">
        <f t="shared" si="20"/>
        <v>0</v>
      </c>
      <c r="N48" s="536">
        <f t="shared" si="20"/>
        <v>180</v>
      </c>
      <c r="O48" s="536">
        <f t="shared" si="20"/>
        <v>2</v>
      </c>
      <c r="P48" s="536">
        <f t="shared" si="20"/>
        <v>6</v>
      </c>
      <c r="Q48" s="536">
        <f t="shared" ref="Q48:X48" si="21">SUM(Q49:Q50)</f>
        <v>68</v>
      </c>
      <c r="R48" s="536">
        <f t="shared" si="21"/>
        <v>8</v>
      </c>
      <c r="S48" s="536">
        <f t="shared" si="21"/>
        <v>96</v>
      </c>
      <c r="T48" s="536">
        <f t="shared" si="21"/>
        <v>12</v>
      </c>
      <c r="U48" s="536">
        <f t="shared" si="21"/>
        <v>0</v>
      </c>
      <c r="V48" s="536">
        <f t="shared" si="21"/>
        <v>0</v>
      </c>
      <c r="W48" s="536">
        <f t="shared" si="21"/>
        <v>0</v>
      </c>
      <c r="X48" s="536">
        <f t="shared" si="21"/>
        <v>0</v>
      </c>
      <c r="Y48" s="350">
        <f t="shared" si="2"/>
        <v>0</v>
      </c>
      <c r="Z48" s="350"/>
    </row>
    <row r="49" spans="1:27" ht="39.6" hidden="1" x14ac:dyDescent="0.25">
      <c r="A49" s="595" t="s">
        <v>221</v>
      </c>
      <c r="B49" s="595" t="s">
        <v>598</v>
      </c>
      <c r="C49" s="441"/>
      <c r="D49" s="1503" t="s">
        <v>29</v>
      </c>
      <c r="E49" s="605"/>
      <c r="F49" s="282"/>
      <c r="G49" s="580">
        <f t="shared" ref="G49:G50" si="22">H49+J49+O49+P49</f>
        <v>108</v>
      </c>
      <c r="H49" s="579">
        <f t="shared" si="14"/>
        <v>10</v>
      </c>
      <c r="I49" s="595">
        <v>56</v>
      </c>
      <c r="J49" s="579">
        <f t="shared" ref="J49:J50" si="23">Q49+S49+U49+W49</f>
        <v>98</v>
      </c>
      <c r="K49" s="594">
        <v>42</v>
      </c>
      <c r="L49" s="594">
        <v>56</v>
      </c>
      <c r="M49" s="579"/>
      <c r="N49" s="595"/>
      <c r="O49" s="595"/>
      <c r="P49" s="579"/>
      <c r="Q49" s="599">
        <v>34</v>
      </c>
      <c r="R49" s="599">
        <v>4</v>
      </c>
      <c r="S49" s="476">
        <v>64</v>
      </c>
      <c r="T49" s="476">
        <v>6</v>
      </c>
      <c r="U49" s="605"/>
      <c r="V49" s="605"/>
      <c r="W49" s="282"/>
      <c r="X49" s="282"/>
      <c r="Y49" s="350">
        <f t="shared" si="2"/>
        <v>0</v>
      </c>
      <c r="Z49" s="350"/>
    </row>
    <row r="50" spans="1:27" ht="26.4" hidden="1" x14ac:dyDescent="0.25">
      <c r="A50" s="595" t="s">
        <v>223</v>
      </c>
      <c r="B50" s="595" t="s">
        <v>599</v>
      </c>
      <c r="C50" s="441"/>
      <c r="D50" s="1504"/>
      <c r="E50" s="605"/>
      <c r="F50" s="282"/>
      <c r="G50" s="580">
        <f t="shared" si="22"/>
        <v>76</v>
      </c>
      <c r="H50" s="579">
        <f t="shared" si="14"/>
        <v>10</v>
      </c>
      <c r="I50" s="595">
        <v>66</v>
      </c>
      <c r="J50" s="579">
        <f t="shared" si="23"/>
        <v>66</v>
      </c>
      <c r="K50" s="595">
        <v>0</v>
      </c>
      <c r="L50" s="595">
        <v>66</v>
      </c>
      <c r="M50" s="579"/>
      <c r="N50" s="595"/>
      <c r="O50" s="595"/>
      <c r="P50" s="579"/>
      <c r="Q50" s="599">
        <v>34</v>
      </c>
      <c r="R50" s="599">
        <v>4</v>
      </c>
      <c r="S50" s="476">
        <v>32</v>
      </c>
      <c r="T50" s="476">
        <v>6</v>
      </c>
      <c r="U50" s="605"/>
      <c r="V50" s="605"/>
      <c r="W50" s="282"/>
      <c r="X50" s="282"/>
      <c r="Y50" s="350">
        <f t="shared" si="2"/>
        <v>0</v>
      </c>
      <c r="Z50" s="350"/>
    </row>
    <row r="51" spans="1:27" hidden="1" x14ac:dyDescent="0.25">
      <c r="A51" s="595" t="s">
        <v>225</v>
      </c>
      <c r="B51" s="595" t="s">
        <v>43</v>
      </c>
      <c r="C51" s="441"/>
      <c r="D51" s="1503" t="s">
        <v>29</v>
      </c>
      <c r="E51" s="605"/>
      <c r="F51" s="282"/>
      <c r="G51" s="580">
        <v>72</v>
      </c>
      <c r="H51" s="579"/>
      <c r="I51" s="474"/>
      <c r="J51" s="474"/>
      <c r="K51" s="595"/>
      <c r="L51" s="595"/>
      <c r="M51" s="579"/>
      <c r="N51" s="595">
        <v>72</v>
      </c>
      <c r="O51" s="595"/>
      <c r="P51" s="579"/>
      <c r="Q51" s="599"/>
      <c r="R51" s="599"/>
      <c r="S51" s="486">
        <v>72</v>
      </c>
      <c r="T51" s="476"/>
      <c r="U51" s="605"/>
      <c r="V51" s="605"/>
      <c r="W51" s="600"/>
      <c r="X51" s="282"/>
      <c r="Y51" s="350">
        <f t="shared" si="2"/>
        <v>0</v>
      </c>
      <c r="Z51" s="350"/>
    </row>
    <row r="52" spans="1:27" hidden="1" x14ac:dyDescent="0.25">
      <c r="A52" s="594" t="s">
        <v>540</v>
      </c>
      <c r="B52" s="594" t="s">
        <v>73</v>
      </c>
      <c r="C52" s="449"/>
      <c r="D52" s="1504"/>
      <c r="E52" s="605"/>
      <c r="F52" s="282"/>
      <c r="G52" s="580">
        <v>108</v>
      </c>
      <c r="H52" s="579"/>
      <c r="I52" s="474"/>
      <c r="J52" s="474"/>
      <c r="K52" s="595"/>
      <c r="L52" s="595"/>
      <c r="M52" s="579"/>
      <c r="N52" s="595">
        <v>108</v>
      </c>
      <c r="O52" s="595"/>
      <c r="P52" s="579"/>
      <c r="Q52" s="599"/>
      <c r="R52" s="599"/>
      <c r="S52" s="486">
        <v>108</v>
      </c>
      <c r="T52" s="476"/>
      <c r="U52" s="605"/>
      <c r="V52" s="605"/>
      <c r="W52" s="600"/>
      <c r="X52" s="282"/>
      <c r="Y52" s="350">
        <f t="shared" si="2"/>
        <v>0</v>
      </c>
      <c r="Z52" s="350"/>
    </row>
    <row r="53" spans="1:27" hidden="1" x14ac:dyDescent="0.25">
      <c r="A53" s="595" t="s">
        <v>226</v>
      </c>
      <c r="B53" s="595" t="s">
        <v>216</v>
      </c>
      <c r="C53" s="441"/>
      <c r="D53" s="476" t="s">
        <v>40</v>
      </c>
      <c r="E53" s="605"/>
      <c r="F53" s="282"/>
      <c r="G53" s="580">
        <f>O53+P53</f>
        <v>8</v>
      </c>
      <c r="H53" s="579"/>
      <c r="I53" s="595"/>
      <c r="J53" s="579"/>
      <c r="K53" s="595"/>
      <c r="L53" s="595"/>
      <c r="M53" s="579"/>
      <c r="N53" s="595"/>
      <c r="O53" s="595">
        <v>2</v>
      </c>
      <c r="P53" s="579">
        <v>6</v>
      </c>
      <c r="Q53" s="599"/>
      <c r="R53" s="599"/>
      <c r="S53" s="476"/>
      <c r="T53" s="476"/>
      <c r="U53" s="605"/>
      <c r="V53" s="605"/>
      <c r="W53" s="282"/>
      <c r="X53" s="282"/>
      <c r="Y53" s="350">
        <f t="shared" si="2"/>
        <v>0</v>
      </c>
      <c r="Z53" s="350"/>
    </row>
    <row r="54" spans="1:27" x14ac:dyDescent="0.25">
      <c r="A54" s="595" t="s">
        <v>259</v>
      </c>
      <c r="B54" s="595" t="s">
        <v>600</v>
      </c>
      <c r="C54" s="441"/>
      <c r="D54" s="476"/>
      <c r="E54" s="605"/>
      <c r="F54" s="282"/>
      <c r="G54" s="580">
        <f>W54</f>
        <v>216</v>
      </c>
      <c r="H54" s="579"/>
      <c r="I54" s="595"/>
      <c r="J54" s="579"/>
      <c r="K54" s="595"/>
      <c r="L54" s="595"/>
      <c r="M54" s="579"/>
      <c r="N54" s="595"/>
      <c r="O54" s="595"/>
      <c r="P54" s="579"/>
      <c r="Q54" s="599"/>
      <c r="R54" s="599"/>
      <c r="S54" s="476"/>
      <c r="T54" s="476"/>
      <c r="U54" s="605"/>
      <c r="V54" s="605"/>
      <c r="W54" s="282">
        <v>216</v>
      </c>
      <c r="X54" s="282"/>
      <c r="Y54" s="350"/>
      <c r="Z54" s="350"/>
    </row>
    <row r="55" spans="1:27" ht="23.25" customHeight="1" x14ac:dyDescent="0.25">
      <c r="A55" s="350"/>
      <c r="B55" s="614" t="s">
        <v>601</v>
      </c>
      <c r="C55" s="350"/>
      <c r="D55" s="350"/>
      <c r="E55" s="350"/>
      <c r="F55" s="350"/>
      <c r="G55" s="580"/>
      <c r="H55" s="350"/>
      <c r="I55" s="350"/>
      <c r="J55" s="350"/>
      <c r="K55" s="350"/>
      <c r="L55" s="350"/>
      <c r="M55" s="350"/>
      <c r="N55" s="350"/>
      <c r="O55" s="350"/>
      <c r="P55" s="350"/>
      <c r="Q55" s="350">
        <f>Q9+Q19+Q32</f>
        <v>544</v>
      </c>
      <c r="R55" s="350">
        <f t="shared" ref="R55:X55" si="24">R9+R19+R32</f>
        <v>68</v>
      </c>
      <c r="S55" s="350">
        <f t="shared" si="24"/>
        <v>512</v>
      </c>
      <c r="T55" s="350">
        <f t="shared" si="24"/>
        <v>64</v>
      </c>
      <c r="U55" s="350">
        <f t="shared" si="24"/>
        <v>512</v>
      </c>
      <c r="V55" s="350">
        <f t="shared" si="24"/>
        <v>64</v>
      </c>
      <c r="W55" s="350">
        <f t="shared" si="24"/>
        <v>384</v>
      </c>
      <c r="X55" s="350">
        <f t="shared" si="24"/>
        <v>48</v>
      </c>
      <c r="Y55" s="350"/>
      <c r="Z55" s="350"/>
    </row>
    <row r="56" spans="1:27" x14ac:dyDescent="0.25">
      <c r="A56" s="350"/>
      <c r="B56" s="585" t="s">
        <v>701</v>
      </c>
      <c r="C56" s="350"/>
      <c r="D56" s="350"/>
      <c r="E56" s="350"/>
      <c r="F56" s="350"/>
      <c r="G56" s="350">
        <f>G32+G19+G9+G54</f>
        <v>2952</v>
      </c>
      <c r="H56" s="350">
        <f t="shared" ref="H56:X56" si="25">H32+H19+H9</f>
        <v>272</v>
      </c>
      <c r="I56" s="350">
        <f t="shared" si="25"/>
        <v>1104</v>
      </c>
      <c r="J56" s="350">
        <f t="shared" si="25"/>
        <v>1952</v>
      </c>
      <c r="K56" s="350">
        <f t="shared" si="25"/>
        <v>814</v>
      </c>
      <c r="L56" s="350">
        <f t="shared" si="25"/>
        <v>1118</v>
      </c>
      <c r="M56" s="350">
        <f t="shared" si="25"/>
        <v>20</v>
      </c>
      <c r="N56" s="350">
        <f t="shared" si="25"/>
        <v>432</v>
      </c>
      <c r="O56" s="350">
        <f t="shared" si="25"/>
        <v>8</v>
      </c>
      <c r="P56" s="350">
        <f t="shared" si="25"/>
        <v>72</v>
      </c>
      <c r="Q56" s="350">
        <f t="shared" si="25"/>
        <v>544</v>
      </c>
      <c r="R56" s="350">
        <f t="shared" si="25"/>
        <v>68</v>
      </c>
      <c r="S56" s="350">
        <f t="shared" si="25"/>
        <v>512</v>
      </c>
      <c r="T56" s="350">
        <f t="shared" si="25"/>
        <v>64</v>
      </c>
      <c r="U56" s="350">
        <f t="shared" si="25"/>
        <v>512</v>
      </c>
      <c r="V56" s="350">
        <f t="shared" si="25"/>
        <v>64</v>
      </c>
      <c r="W56" s="350">
        <f t="shared" si="25"/>
        <v>384</v>
      </c>
      <c r="X56" s="350">
        <f t="shared" si="25"/>
        <v>48</v>
      </c>
      <c r="Y56" s="350"/>
      <c r="Z56" s="350"/>
    </row>
    <row r="58" spans="1:27" s="590" customFormat="1" ht="16.5" customHeight="1" x14ac:dyDescent="0.3">
      <c r="A58" s="1406" t="s">
        <v>702</v>
      </c>
      <c r="B58" s="1406"/>
      <c r="C58" s="1406"/>
      <c r="D58" s="1406"/>
      <c r="E58" s="1406"/>
      <c r="F58" s="1406"/>
      <c r="G58" s="1386" t="s">
        <v>660</v>
      </c>
      <c r="H58" s="1386"/>
      <c r="I58" s="1386"/>
      <c r="J58" s="1386"/>
      <c r="K58" s="1386"/>
      <c r="L58" s="1386"/>
      <c r="M58" s="1386"/>
      <c r="N58" s="1386"/>
      <c r="O58" s="1386"/>
      <c r="P58" s="1386"/>
      <c r="Q58" s="579">
        <v>15</v>
      </c>
      <c r="R58" s="579"/>
      <c r="S58" s="579">
        <v>11</v>
      </c>
      <c r="T58" s="579"/>
      <c r="U58" s="579">
        <v>13</v>
      </c>
      <c r="V58" s="579"/>
      <c r="W58" s="579">
        <v>10</v>
      </c>
      <c r="X58" s="579"/>
    </row>
    <row r="59" spans="1:27" s="590" customFormat="1" ht="18" customHeight="1" x14ac:dyDescent="0.3">
      <c r="A59" s="1406"/>
      <c r="B59" s="1406"/>
      <c r="C59" s="1406"/>
      <c r="D59" s="1406"/>
      <c r="E59" s="1406"/>
      <c r="F59" s="1406"/>
      <c r="G59" s="1339" t="s">
        <v>661</v>
      </c>
      <c r="H59" s="1339"/>
      <c r="I59" s="1339"/>
      <c r="J59" s="1339"/>
      <c r="K59" s="1339"/>
      <c r="L59" s="1339"/>
      <c r="M59" s="1339"/>
      <c r="N59" s="1339"/>
      <c r="O59" s="1339"/>
      <c r="P59" s="1339"/>
      <c r="Q59" s="579">
        <v>0</v>
      </c>
      <c r="R59" s="579"/>
      <c r="S59" s="579">
        <v>144</v>
      </c>
      <c r="T59" s="579"/>
      <c r="U59" s="579">
        <v>0</v>
      </c>
      <c r="V59" s="579"/>
      <c r="W59" s="579">
        <v>72</v>
      </c>
      <c r="X59" s="579"/>
    </row>
    <row r="60" spans="1:27" s="590" customFormat="1" ht="16.5" customHeight="1" x14ac:dyDescent="0.3">
      <c r="A60" s="1406"/>
      <c r="B60" s="1406"/>
      <c r="C60" s="1406"/>
      <c r="D60" s="1406"/>
      <c r="E60" s="1406"/>
      <c r="F60" s="1406"/>
      <c r="G60" s="1339" t="s">
        <v>703</v>
      </c>
      <c r="H60" s="1339"/>
      <c r="I60" s="1339"/>
      <c r="J60" s="1339"/>
      <c r="K60" s="1339"/>
      <c r="L60" s="1339"/>
      <c r="M60" s="1339"/>
      <c r="N60" s="1339"/>
      <c r="O60" s="1339"/>
      <c r="P60" s="1339"/>
      <c r="Q60" s="579">
        <v>0</v>
      </c>
      <c r="R60" s="579"/>
      <c r="S60" s="579">
        <v>108</v>
      </c>
      <c r="T60" s="579"/>
      <c r="U60" s="579">
        <v>0</v>
      </c>
      <c r="V60" s="579"/>
      <c r="W60" s="586">
        <v>108</v>
      </c>
      <c r="X60" s="579"/>
      <c r="AA60" s="558"/>
    </row>
    <row r="61" spans="1:27" s="590" customFormat="1" ht="17.25" customHeight="1" x14ac:dyDescent="0.3">
      <c r="A61" s="1406"/>
      <c r="B61" s="1406"/>
      <c r="C61" s="1406"/>
      <c r="D61" s="1406"/>
      <c r="E61" s="1406"/>
      <c r="F61" s="1406"/>
      <c r="G61" s="1339" t="s">
        <v>664</v>
      </c>
      <c r="H61" s="1339"/>
      <c r="I61" s="1339"/>
      <c r="J61" s="1339"/>
      <c r="K61" s="1339"/>
      <c r="L61" s="1339"/>
      <c r="M61" s="1339"/>
      <c r="N61" s="1339"/>
      <c r="O61" s="1339"/>
      <c r="P61" s="1339"/>
      <c r="Q61" s="579">
        <v>0</v>
      </c>
      <c r="R61" s="579"/>
      <c r="S61" s="579">
        <v>5</v>
      </c>
      <c r="T61" s="579"/>
      <c r="U61" s="579">
        <v>3</v>
      </c>
      <c r="V61" s="579"/>
      <c r="W61" s="579">
        <v>4</v>
      </c>
      <c r="X61" s="579"/>
    </row>
    <row r="62" spans="1:27" s="590" customFormat="1" ht="15" customHeight="1" x14ac:dyDescent="0.3">
      <c r="A62" s="1406"/>
      <c r="B62" s="1406"/>
      <c r="C62" s="1406"/>
      <c r="D62" s="1406"/>
      <c r="E62" s="1406"/>
      <c r="F62" s="1406"/>
      <c r="G62" s="1339" t="s">
        <v>665</v>
      </c>
      <c r="H62" s="1339"/>
      <c r="I62" s="1339"/>
      <c r="J62" s="1339"/>
      <c r="K62" s="1339"/>
      <c r="L62" s="1339"/>
      <c r="M62" s="1339"/>
      <c r="N62" s="1339"/>
      <c r="O62" s="1339"/>
      <c r="P62" s="1339"/>
      <c r="Q62" s="579">
        <v>3</v>
      </c>
      <c r="R62" s="579"/>
      <c r="S62" s="579">
        <v>7</v>
      </c>
      <c r="T62" s="579"/>
      <c r="U62" s="579">
        <v>1</v>
      </c>
      <c r="V62" s="579"/>
      <c r="W62" s="579">
        <v>9</v>
      </c>
      <c r="X62" s="579"/>
    </row>
    <row r="63" spans="1:27" s="590" customFormat="1" ht="29.25" customHeight="1" x14ac:dyDescent="0.3">
      <c r="B63" s="1496" t="s">
        <v>666</v>
      </c>
      <c r="C63" s="1496"/>
      <c r="D63" s="1496"/>
      <c r="E63" s="1496"/>
      <c r="F63" s="1496"/>
      <c r="G63" s="1496"/>
      <c r="H63" s="1496"/>
      <c r="I63" s="1496"/>
      <c r="J63" s="1496"/>
      <c r="K63" s="1496"/>
      <c r="L63" s="1496"/>
      <c r="M63" s="1496"/>
      <c r="N63" s="1496"/>
      <c r="O63" s="1496"/>
      <c r="P63" s="1496"/>
      <c r="Q63" s="1496"/>
      <c r="R63" s="1496"/>
      <c r="S63" s="1496"/>
      <c r="T63" s="1496"/>
      <c r="U63" s="1496"/>
      <c r="V63" s="1496"/>
      <c r="W63" s="1496"/>
      <c r="X63" s="1496"/>
    </row>
    <row r="64" spans="1:27" s="590" customFormat="1" ht="18.75" customHeight="1" x14ac:dyDescent="0.3">
      <c r="B64" s="1493" t="s">
        <v>667</v>
      </c>
      <c r="C64" s="1493"/>
      <c r="D64" s="1493"/>
      <c r="E64" s="1493"/>
      <c r="F64" s="1493"/>
      <c r="G64" s="1493"/>
      <c r="H64" s="1493"/>
      <c r="I64" s="1493"/>
      <c r="J64" s="1493"/>
      <c r="K64" s="1493"/>
      <c r="L64" s="1493"/>
      <c r="M64" s="1493"/>
      <c r="N64" s="1493"/>
      <c r="O64" s="1493"/>
      <c r="P64" s="1493"/>
      <c r="Q64" s="1493"/>
      <c r="R64" s="1493"/>
      <c r="S64" s="1493"/>
      <c r="T64" s="1493"/>
      <c r="U64" s="1493"/>
      <c r="V64" s="1493"/>
      <c r="W64" s="1493"/>
      <c r="X64" s="1493"/>
    </row>
  </sheetData>
  <mergeCells count="56">
    <mergeCell ref="B63:X63"/>
    <mergeCell ref="B64:X64"/>
    <mergeCell ref="D49:D50"/>
    <mergeCell ref="D51:D52"/>
    <mergeCell ref="A58:F62"/>
    <mergeCell ref="G58:P58"/>
    <mergeCell ref="G59:P59"/>
    <mergeCell ref="G60:P60"/>
    <mergeCell ref="G61:P61"/>
    <mergeCell ref="G62:P62"/>
    <mergeCell ref="C48:F48"/>
    <mergeCell ref="M5:M7"/>
    <mergeCell ref="Q5:R5"/>
    <mergeCell ref="S5:T5"/>
    <mergeCell ref="U5:V5"/>
    <mergeCell ref="C9:F9"/>
    <mergeCell ref="C19:F19"/>
    <mergeCell ref="C32:F32"/>
    <mergeCell ref="C33:F33"/>
    <mergeCell ref="C40:F40"/>
    <mergeCell ref="U4:V4"/>
    <mergeCell ref="W4:X4"/>
    <mergeCell ref="K5:K7"/>
    <mergeCell ref="L5:L7"/>
    <mergeCell ref="W5:X5"/>
    <mergeCell ref="Q6:R6"/>
    <mergeCell ref="S6:T6"/>
    <mergeCell ref="U6:V6"/>
    <mergeCell ref="W6:X6"/>
    <mergeCell ref="Y1:Y8"/>
    <mergeCell ref="Z1:Z8"/>
    <mergeCell ref="G2:G7"/>
    <mergeCell ref="H2:H7"/>
    <mergeCell ref="I2:I7"/>
    <mergeCell ref="J2:N2"/>
    <mergeCell ref="O2:O7"/>
    <mergeCell ref="P2:P7"/>
    <mergeCell ref="Q2:T2"/>
    <mergeCell ref="U2:X2"/>
    <mergeCell ref="U1:X1"/>
    <mergeCell ref="U3:V3"/>
    <mergeCell ref="W3:X3"/>
    <mergeCell ref="J4:J7"/>
    <mergeCell ref="K4:M4"/>
    <mergeCell ref="Q4:R4"/>
    <mergeCell ref="A1:A7"/>
    <mergeCell ref="B1:B7"/>
    <mergeCell ref="C1:F5"/>
    <mergeCell ref="G1:P1"/>
    <mergeCell ref="Q1:T1"/>
    <mergeCell ref="J3:M3"/>
    <mergeCell ref="N3:N7"/>
    <mergeCell ref="Q3:R3"/>
    <mergeCell ref="S3:T3"/>
    <mergeCell ref="S4:T4"/>
    <mergeCell ref="C6:F6"/>
  </mergeCells>
  <conditionalFormatting sqref="Q1:R1 J2:J3 A7:C7 H2:H7 N3 J4:K4 J5:M7 G1 C1 A1:B6 C6">
    <cfRule type="cellIs" dxfId="2248" priority="7" operator="equal">
      <formula>0</formula>
    </cfRule>
  </conditionalFormatting>
  <conditionalFormatting sqref="Q2:Q6 S3:S6">
    <cfRule type="cellIs" dxfId="2247" priority="5" operator="equal">
      <formula>0</formula>
    </cfRule>
  </conditionalFormatting>
  <conditionalFormatting sqref="Q7:T7">
    <cfRule type="cellIs" dxfId="2246" priority="6" operator="equal">
      <formula>0</formula>
    </cfRule>
  </conditionalFormatting>
  <conditionalFormatting sqref="U1:V1">
    <cfRule type="cellIs" dxfId="2245" priority="4" operator="equal">
      <formula>0</formula>
    </cfRule>
  </conditionalFormatting>
  <conditionalFormatting sqref="U2:U6 W3:W6">
    <cfRule type="cellIs" dxfId="2244" priority="2" operator="equal">
      <formula>0</formula>
    </cfRule>
  </conditionalFormatting>
  <conditionalFormatting sqref="U7:X7">
    <cfRule type="cellIs" dxfId="2243" priority="3" operator="equal">
      <formula>0</formula>
    </cfRule>
  </conditionalFormatting>
  <conditionalFormatting sqref="B64">
    <cfRule type="cellIs" dxfId="2242" priority="1" operator="equal">
      <formula>0</formula>
    </cfRule>
  </conditionalFormatting>
  <pageMargins left="0.7" right="0.7" top="0.75" bottom="0.75" header="0.3" footer="0.3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XEX112"/>
  <sheetViews>
    <sheetView workbookViewId="0">
      <selection activeCell="L90" sqref="L90"/>
    </sheetView>
  </sheetViews>
  <sheetFormatPr defaultRowHeight="14.4" x14ac:dyDescent="0.3"/>
  <cols>
    <col min="1" max="1" width="13" style="731" customWidth="1"/>
    <col min="2" max="2" width="48.5546875" style="731" customWidth="1"/>
    <col min="3" max="3" width="4.88671875" style="731" customWidth="1"/>
    <col min="4" max="4" width="6.6640625" style="731" customWidth="1"/>
    <col min="5" max="5" width="6.109375" style="731" customWidth="1"/>
    <col min="6" max="7" width="3.88671875" style="731" customWidth="1"/>
    <col min="8" max="8" width="6.5546875" style="731" customWidth="1"/>
    <col min="9" max="9" width="6.109375" style="731" customWidth="1"/>
    <col min="10" max="10" width="6.5546875" style="731" customWidth="1"/>
    <col min="11" max="11" width="8.6640625" style="731" customWidth="1"/>
    <col min="12" max="12" width="8" style="731" customWidth="1"/>
    <col min="13" max="13" width="5.6640625" style="731" customWidth="1"/>
    <col min="14" max="14" width="4.88671875" style="731" customWidth="1"/>
    <col min="15" max="15" width="8.109375" style="731" customWidth="1"/>
    <col min="16" max="16" width="5" style="731" customWidth="1"/>
    <col min="17" max="17" width="8.33203125" style="731" hidden="1" customWidth="1"/>
    <col min="18" max="18" width="9.44140625" style="731" hidden="1" customWidth="1"/>
    <col min="19" max="19" width="5.6640625" style="731" hidden="1" customWidth="1"/>
    <col min="20" max="20" width="8.88671875" style="724" hidden="1" customWidth="1"/>
    <col min="21" max="21" width="6.33203125" style="724" hidden="1" customWidth="1"/>
    <col min="22" max="22" width="9.6640625" style="724" hidden="1" customWidth="1"/>
    <col min="23" max="23" width="5.6640625" style="724" hidden="1" customWidth="1"/>
    <col min="24" max="24" width="9.109375" style="724" hidden="1" customWidth="1"/>
    <col min="25" max="26" width="5.6640625" style="724" hidden="1" customWidth="1"/>
    <col min="27" max="30" width="5.6640625" style="724" customWidth="1"/>
    <col min="31" max="31" width="9.109375" style="731" customWidth="1"/>
    <col min="32" max="32" width="25.44140625" style="731" customWidth="1"/>
    <col min="33" max="16235" width="9.109375" style="731" customWidth="1"/>
    <col min="16236" max="16384" width="9.109375" style="700"/>
  </cols>
  <sheetData>
    <row r="1" spans="1:32" s="700" customFormat="1" x14ac:dyDescent="0.3">
      <c r="A1" s="1543" t="s">
        <v>757</v>
      </c>
      <c r="B1" s="1543"/>
      <c r="C1" s="1543"/>
      <c r="D1" s="1543"/>
      <c r="E1" s="1543"/>
      <c r="F1" s="1543"/>
      <c r="G1" s="1543"/>
      <c r="H1" s="1543"/>
      <c r="I1" s="1543"/>
      <c r="J1" s="1543"/>
      <c r="K1" s="1543"/>
      <c r="L1" s="1543"/>
      <c r="M1" s="1543"/>
      <c r="N1" s="1543"/>
      <c r="O1" s="697"/>
      <c r="P1" s="697"/>
      <c r="Q1" s="698"/>
      <c r="R1" s="698"/>
      <c r="S1" s="698"/>
      <c r="T1" s="699"/>
      <c r="U1" s="699"/>
      <c r="V1" s="699"/>
      <c r="W1" s="699"/>
      <c r="X1" s="699"/>
      <c r="Y1" s="699"/>
      <c r="Z1" s="699"/>
      <c r="AA1" s="699"/>
      <c r="AB1" s="699"/>
      <c r="AC1" s="699"/>
      <c r="AD1" s="766"/>
      <c r="AE1" s="1547" t="s">
        <v>676</v>
      </c>
      <c r="AF1" s="1550" t="s">
        <v>55</v>
      </c>
    </row>
    <row r="2" spans="1:32" s="700" customFormat="1" ht="38.25" customHeight="1" x14ac:dyDescent="0.3">
      <c r="A2" s="1544" t="s">
        <v>45</v>
      </c>
      <c r="B2" s="1534" t="s">
        <v>758</v>
      </c>
      <c r="C2" s="1534" t="s">
        <v>759</v>
      </c>
      <c r="D2" s="1534"/>
      <c r="E2" s="1534"/>
      <c r="F2" s="1534"/>
      <c r="G2" s="1534"/>
      <c r="H2" s="1534" t="s">
        <v>760</v>
      </c>
      <c r="I2" s="1534"/>
      <c r="J2" s="1534"/>
      <c r="K2" s="1534"/>
      <c r="L2" s="1534"/>
      <c r="M2" s="1534"/>
      <c r="N2" s="1534"/>
      <c r="O2" s="1534"/>
      <c r="P2" s="1534"/>
      <c r="Q2" s="1534" t="s">
        <v>761</v>
      </c>
      <c r="R2" s="1534"/>
      <c r="S2" s="1534"/>
      <c r="T2" s="1534"/>
      <c r="U2" s="1534"/>
      <c r="V2" s="1534"/>
      <c r="W2" s="1534"/>
      <c r="X2" s="1534"/>
      <c r="Y2" s="1534"/>
      <c r="Z2" s="1534"/>
      <c r="AA2" s="1534"/>
      <c r="AB2" s="1534"/>
      <c r="AC2" s="1534"/>
      <c r="AD2" s="1535"/>
      <c r="AE2" s="1548"/>
      <c r="AF2" s="1550"/>
    </row>
    <row r="3" spans="1:32" s="700" customFormat="1" x14ac:dyDescent="0.3">
      <c r="A3" s="1544"/>
      <c r="B3" s="1534"/>
      <c r="C3" s="1536" t="s">
        <v>762</v>
      </c>
      <c r="D3" s="1536" t="s">
        <v>763</v>
      </c>
      <c r="E3" s="1536" t="s">
        <v>764</v>
      </c>
      <c r="F3" s="1536" t="s">
        <v>765</v>
      </c>
      <c r="G3" s="1536" t="s">
        <v>766</v>
      </c>
      <c r="H3" s="1536" t="s">
        <v>767</v>
      </c>
      <c r="I3" s="1536" t="s">
        <v>768</v>
      </c>
      <c r="J3" s="1537"/>
      <c r="K3" s="1537"/>
      <c r="L3" s="1537"/>
      <c r="M3" s="1537"/>
      <c r="N3" s="1537"/>
      <c r="O3" s="1537"/>
      <c r="P3" s="1537"/>
      <c r="Q3" s="1537" t="s">
        <v>769</v>
      </c>
      <c r="R3" s="1537"/>
      <c r="S3" s="1538" t="s">
        <v>318</v>
      </c>
      <c r="T3" s="1539"/>
      <c r="U3" s="1539"/>
      <c r="V3" s="1539"/>
      <c r="W3" s="1538" t="s">
        <v>100</v>
      </c>
      <c r="X3" s="1539"/>
      <c r="Y3" s="1539"/>
      <c r="Z3" s="1539"/>
      <c r="AA3" s="1538" t="s">
        <v>618</v>
      </c>
      <c r="AB3" s="1539"/>
      <c r="AC3" s="1539"/>
      <c r="AD3" s="1540"/>
      <c r="AE3" s="1548"/>
      <c r="AF3" s="1550"/>
    </row>
    <row r="4" spans="1:32" s="700" customFormat="1" x14ac:dyDescent="0.3">
      <c r="A4" s="1544"/>
      <c r="B4" s="1534"/>
      <c r="C4" s="1536"/>
      <c r="D4" s="1536"/>
      <c r="E4" s="1536"/>
      <c r="F4" s="1536"/>
      <c r="G4" s="1536"/>
      <c r="H4" s="1536"/>
      <c r="I4" s="1536"/>
      <c r="J4" s="1536" t="s">
        <v>147</v>
      </c>
      <c r="K4" s="1537" t="s">
        <v>770</v>
      </c>
      <c r="L4" s="1537"/>
      <c r="M4" s="1537"/>
      <c r="N4" s="1537"/>
      <c r="O4" s="1536" t="s">
        <v>64</v>
      </c>
      <c r="P4" s="1536" t="s">
        <v>216</v>
      </c>
      <c r="Q4" s="1534" t="s">
        <v>771</v>
      </c>
      <c r="R4" s="1534" t="s">
        <v>772</v>
      </c>
      <c r="S4" s="1534" t="s">
        <v>322</v>
      </c>
      <c r="T4" s="1534" t="s">
        <v>773</v>
      </c>
      <c r="U4" s="1534" t="s">
        <v>322</v>
      </c>
      <c r="V4" s="1542" t="s">
        <v>774</v>
      </c>
      <c r="W4" s="1542" t="s">
        <v>322</v>
      </c>
      <c r="X4" s="1534" t="s">
        <v>775</v>
      </c>
      <c r="Y4" s="1534" t="s">
        <v>322</v>
      </c>
      <c r="Z4" s="1534" t="s">
        <v>776</v>
      </c>
      <c r="AA4" s="1534" t="s">
        <v>322</v>
      </c>
      <c r="AB4" s="1534" t="s">
        <v>777</v>
      </c>
      <c r="AC4" s="1534" t="s">
        <v>322</v>
      </c>
      <c r="AD4" s="1535" t="s">
        <v>778</v>
      </c>
      <c r="AE4" s="1548"/>
      <c r="AF4" s="1550"/>
    </row>
    <row r="5" spans="1:32" s="700" customFormat="1" x14ac:dyDescent="0.3">
      <c r="A5" s="1544"/>
      <c r="B5" s="1534"/>
      <c r="C5" s="1536"/>
      <c r="D5" s="1536"/>
      <c r="E5" s="1536"/>
      <c r="F5" s="1536"/>
      <c r="G5" s="1536"/>
      <c r="H5" s="1536"/>
      <c r="I5" s="1536"/>
      <c r="J5" s="1536"/>
      <c r="K5" s="1537"/>
      <c r="L5" s="1537"/>
      <c r="M5" s="1537"/>
      <c r="N5" s="1537"/>
      <c r="O5" s="1536"/>
      <c r="P5" s="1536"/>
      <c r="Q5" s="1534"/>
      <c r="R5" s="1534"/>
      <c r="S5" s="1541"/>
      <c r="T5" s="1534"/>
      <c r="U5" s="1541"/>
      <c r="V5" s="1542"/>
      <c r="W5" s="1541"/>
      <c r="X5" s="1534"/>
      <c r="Y5" s="1541"/>
      <c r="Z5" s="1534"/>
      <c r="AA5" s="1541"/>
      <c r="AB5" s="1534"/>
      <c r="AC5" s="1541"/>
      <c r="AD5" s="1535"/>
      <c r="AE5" s="1548"/>
      <c r="AF5" s="1550"/>
    </row>
    <row r="6" spans="1:32" s="700" customFormat="1" ht="81.599999999999994" x14ac:dyDescent="0.3">
      <c r="A6" s="1534"/>
      <c r="B6" s="1534"/>
      <c r="C6" s="1536"/>
      <c r="D6" s="1536"/>
      <c r="E6" s="1536"/>
      <c r="F6" s="1536"/>
      <c r="G6" s="1536"/>
      <c r="H6" s="1536"/>
      <c r="I6" s="1536"/>
      <c r="J6" s="1536"/>
      <c r="K6" s="702" t="s">
        <v>779</v>
      </c>
      <c r="L6" s="702" t="s">
        <v>780</v>
      </c>
      <c r="M6" s="702" t="s">
        <v>781</v>
      </c>
      <c r="N6" s="702" t="s">
        <v>464</v>
      </c>
      <c r="O6" s="1536"/>
      <c r="P6" s="1536"/>
      <c r="Q6" s="1534"/>
      <c r="R6" s="1534"/>
      <c r="S6" s="1541"/>
      <c r="T6" s="1534"/>
      <c r="U6" s="1541"/>
      <c r="V6" s="1542"/>
      <c r="W6" s="1541"/>
      <c r="X6" s="1534"/>
      <c r="Y6" s="1541"/>
      <c r="Z6" s="1534"/>
      <c r="AA6" s="1541"/>
      <c r="AB6" s="1534"/>
      <c r="AC6" s="1541"/>
      <c r="AD6" s="1535"/>
      <c r="AE6" s="1548"/>
      <c r="AF6" s="1550"/>
    </row>
    <row r="7" spans="1:32" s="700" customFormat="1" ht="15.75" hidden="1" customHeight="1" x14ac:dyDescent="0.3">
      <c r="A7" s="1552" t="s">
        <v>782</v>
      </c>
      <c r="B7" s="1553"/>
      <c r="C7" s="1553"/>
      <c r="D7" s="1553"/>
      <c r="E7" s="1553"/>
      <c r="F7" s="1553"/>
      <c r="G7" s="1553"/>
      <c r="H7" s="1553"/>
      <c r="I7" s="1553"/>
      <c r="J7" s="1553"/>
      <c r="K7" s="1553"/>
      <c r="L7" s="1553"/>
      <c r="M7" s="1553"/>
      <c r="N7" s="1553"/>
      <c r="O7" s="1553"/>
      <c r="P7" s="1553"/>
      <c r="Q7" s="703">
        <f>Q8/17</f>
        <v>36</v>
      </c>
      <c r="R7" s="703">
        <f>R8/24</f>
        <v>36</v>
      </c>
      <c r="S7" s="704"/>
      <c r="T7" s="705">
        <v>36</v>
      </c>
      <c r="U7" s="705"/>
      <c r="V7" s="705">
        <v>36</v>
      </c>
      <c r="W7" s="705"/>
      <c r="X7" s="705">
        <v>36</v>
      </c>
      <c r="Y7" s="705"/>
      <c r="Z7" s="705">
        <v>36</v>
      </c>
      <c r="AA7" s="705"/>
      <c r="AB7" s="705">
        <v>36</v>
      </c>
      <c r="AC7" s="705"/>
      <c r="AD7" s="768">
        <v>36</v>
      </c>
      <c r="AE7" s="1548"/>
      <c r="AF7" s="1550"/>
    </row>
    <row r="8" spans="1:32" s="700" customFormat="1" ht="15.75" hidden="1" customHeight="1" x14ac:dyDescent="0.3">
      <c r="A8" s="1554" t="s">
        <v>783</v>
      </c>
      <c r="B8" s="1555"/>
      <c r="C8" s="706"/>
      <c r="D8" s="706"/>
      <c r="E8" s="706"/>
      <c r="F8" s="706"/>
      <c r="G8" s="706"/>
      <c r="H8" s="705">
        <f t="shared" ref="H8:P8" si="0">H9+H32</f>
        <v>5288</v>
      </c>
      <c r="I8" s="705">
        <f t="shared" si="0"/>
        <v>250</v>
      </c>
      <c r="J8" s="705">
        <f t="shared" si="0"/>
        <v>3924</v>
      </c>
      <c r="K8" s="705">
        <f t="shared" si="0"/>
        <v>1740</v>
      </c>
      <c r="L8" s="705">
        <f t="shared" si="0"/>
        <v>2162</v>
      </c>
      <c r="M8" s="705">
        <f t="shared" si="0"/>
        <v>48</v>
      </c>
      <c r="N8" s="705">
        <f t="shared" si="0"/>
        <v>4</v>
      </c>
      <c r="O8" s="705">
        <f t="shared" si="0"/>
        <v>1116</v>
      </c>
      <c r="P8" s="705">
        <f t="shared" si="0"/>
        <v>120</v>
      </c>
      <c r="Q8" s="704">
        <f>Q9+Q31</f>
        <v>612</v>
      </c>
      <c r="R8" s="704">
        <f>R9+R31</f>
        <v>864</v>
      </c>
      <c r="S8" s="705"/>
      <c r="T8" s="705">
        <f>T9+T32</f>
        <v>476</v>
      </c>
      <c r="U8" s="705"/>
      <c r="V8" s="705">
        <f>V9+V32</f>
        <v>476</v>
      </c>
      <c r="W8" s="705"/>
      <c r="X8" s="705">
        <f>X9+X32</f>
        <v>448</v>
      </c>
      <c r="Y8" s="705"/>
      <c r="Z8" s="705">
        <f>Z9+Z32</f>
        <v>384</v>
      </c>
      <c r="AA8" s="705"/>
      <c r="AB8" s="705">
        <f>AB9+AB32</f>
        <v>448</v>
      </c>
      <c r="AC8" s="705"/>
      <c r="AD8" s="769">
        <f>AD9+AD32</f>
        <v>288</v>
      </c>
      <c r="AE8" s="1548"/>
      <c r="AF8" s="1550"/>
    </row>
    <row r="9" spans="1:32" s="712" customFormat="1" ht="15.75" hidden="1" customHeight="1" x14ac:dyDescent="0.3">
      <c r="A9" s="707" t="s">
        <v>374</v>
      </c>
      <c r="B9" s="708" t="s">
        <v>375</v>
      </c>
      <c r="C9" s="705" t="s">
        <v>784</v>
      </c>
      <c r="D9" s="709"/>
      <c r="E9" s="705" t="s">
        <v>785</v>
      </c>
      <c r="F9" s="705"/>
      <c r="G9" s="710"/>
      <c r="H9" s="710">
        <f>SUM(H10+H20+H23+H31)</f>
        <v>1476</v>
      </c>
      <c r="I9" s="710">
        <f t="shared" ref="I9:O9" si="1">SUM(I10+I20+I23)</f>
        <v>0</v>
      </c>
      <c r="J9" s="710">
        <f t="shared" si="1"/>
        <v>1404</v>
      </c>
      <c r="K9" s="710">
        <f t="shared" si="1"/>
        <v>700</v>
      </c>
      <c r="L9" s="710">
        <f t="shared" si="1"/>
        <v>704</v>
      </c>
      <c r="M9" s="710">
        <f t="shared" si="1"/>
        <v>0</v>
      </c>
      <c r="N9" s="710">
        <f t="shared" si="1"/>
        <v>0</v>
      </c>
      <c r="O9" s="710">
        <f t="shared" si="1"/>
        <v>0</v>
      </c>
      <c r="P9" s="710">
        <f>SUM(P10+P20+P23+P31)</f>
        <v>72</v>
      </c>
      <c r="Q9" s="710">
        <f>SUM(Q10+Q20+Q23)</f>
        <v>576</v>
      </c>
      <c r="R9" s="710">
        <f>SUM(R10+R20+R23)</f>
        <v>828</v>
      </c>
      <c r="S9" s="711"/>
      <c r="T9" s="711"/>
      <c r="U9" s="711"/>
      <c r="V9" s="711"/>
      <c r="W9" s="711"/>
      <c r="X9" s="711"/>
      <c r="Y9" s="711"/>
      <c r="Z9" s="711"/>
      <c r="AA9" s="711"/>
      <c r="AB9" s="711"/>
      <c r="AC9" s="711"/>
      <c r="AD9" s="770"/>
      <c r="AE9" s="1548"/>
      <c r="AF9" s="1550"/>
    </row>
    <row r="10" spans="1:32" s="700" customFormat="1" ht="15.75" hidden="1" customHeight="1" x14ac:dyDescent="0.3">
      <c r="A10" s="705" t="s">
        <v>786</v>
      </c>
      <c r="B10" s="708" t="s">
        <v>376</v>
      </c>
      <c r="C10" s="713"/>
      <c r="D10" s="713"/>
      <c r="E10" s="713"/>
      <c r="F10" s="713"/>
      <c r="G10" s="714"/>
      <c r="H10" s="710">
        <f t="shared" ref="H10:R10" si="2">SUM(H11:H19)</f>
        <v>892</v>
      </c>
      <c r="I10" s="710">
        <f t="shared" si="2"/>
        <v>0</v>
      </c>
      <c r="J10" s="710">
        <f>SUM(J11:J19)</f>
        <v>892</v>
      </c>
      <c r="K10" s="710">
        <f t="shared" si="2"/>
        <v>440</v>
      </c>
      <c r="L10" s="710">
        <f t="shared" si="2"/>
        <v>452</v>
      </c>
      <c r="M10" s="710">
        <f t="shared" si="2"/>
        <v>0</v>
      </c>
      <c r="N10" s="710">
        <f t="shared" si="2"/>
        <v>0</v>
      </c>
      <c r="O10" s="710">
        <f t="shared" si="2"/>
        <v>0</v>
      </c>
      <c r="P10" s="710">
        <f t="shared" si="2"/>
        <v>0</v>
      </c>
      <c r="Q10" s="710">
        <f t="shared" si="2"/>
        <v>444</v>
      </c>
      <c r="R10" s="710">
        <f t="shared" si="2"/>
        <v>448</v>
      </c>
      <c r="S10" s="711"/>
      <c r="T10" s="715"/>
      <c r="U10" s="715"/>
      <c r="V10" s="715"/>
      <c r="W10" s="715"/>
      <c r="X10" s="715"/>
      <c r="Y10" s="715"/>
      <c r="Z10" s="715"/>
      <c r="AA10" s="715"/>
      <c r="AB10" s="715"/>
      <c r="AC10" s="715"/>
      <c r="AD10" s="771"/>
      <c r="AE10" s="1548"/>
      <c r="AF10" s="1550"/>
    </row>
    <row r="11" spans="1:32" s="700" customFormat="1" ht="15.75" hidden="1" customHeight="1" x14ac:dyDescent="0.3">
      <c r="A11" s="716" t="s">
        <v>787</v>
      </c>
      <c r="B11" s="717" t="s">
        <v>379</v>
      </c>
      <c r="C11" s="713" t="s">
        <v>788</v>
      </c>
      <c r="D11" s="713"/>
      <c r="E11" s="713"/>
      <c r="F11" s="713"/>
      <c r="G11" s="714"/>
      <c r="H11" s="714">
        <f t="shared" ref="H11:H19" si="3">SUM(I11:J11)</f>
        <v>78</v>
      </c>
      <c r="I11" s="714"/>
      <c r="J11" s="714">
        <f t="shared" ref="J11:J19" si="4">SUM(K11:P11)</f>
        <v>78</v>
      </c>
      <c r="K11" s="714">
        <v>28</v>
      </c>
      <c r="L11" s="714">
        <v>50</v>
      </c>
      <c r="M11" s="714"/>
      <c r="N11" s="714"/>
      <c r="O11" s="714"/>
      <c r="P11" s="714"/>
      <c r="Q11" s="714">
        <v>78</v>
      </c>
      <c r="R11" s="714">
        <f t="shared" ref="R11:R26" si="5">J11-Q11</f>
        <v>0</v>
      </c>
      <c r="S11" s="711"/>
      <c r="T11" s="715"/>
      <c r="U11" s="715"/>
      <c r="V11" s="715"/>
      <c r="W11" s="715"/>
      <c r="X11" s="715"/>
      <c r="Y11" s="715"/>
      <c r="Z11" s="715"/>
      <c r="AA11" s="715"/>
      <c r="AB11" s="715"/>
      <c r="AC11" s="715"/>
      <c r="AD11" s="771"/>
      <c r="AE11" s="1548"/>
      <c r="AF11" s="1550"/>
    </row>
    <row r="12" spans="1:32" s="700" customFormat="1" ht="15.75" hidden="1" customHeight="1" x14ac:dyDescent="0.3">
      <c r="A12" s="716" t="s">
        <v>789</v>
      </c>
      <c r="B12" s="717" t="s">
        <v>382</v>
      </c>
      <c r="C12" s="713"/>
      <c r="D12" s="713">
        <v>2</v>
      </c>
      <c r="E12" s="713"/>
      <c r="F12" s="713"/>
      <c r="G12" s="714"/>
      <c r="H12" s="714">
        <f t="shared" si="3"/>
        <v>118</v>
      </c>
      <c r="I12" s="714"/>
      <c r="J12" s="714">
        <f t="shared" si="4"/>
        <v>118</v>
      </c>
      <c r="K12" s="714">
        <v>86</v>
      </c>
      <c r="L12" s="714">
        <v>32</v>
      </c>
      <c r="M12" s="714"/>
      <c r="N12" s="714"/>
      <c r="O12" s="714"/>
      <c r="P12" s="714"/>
      <c r="Q12" s="714">
        <v>34</v>
      </c>
      <c r="R12" s="714">
        <f t="shared" si="5"/>
        <v>84</v>
      </c>
      <c r="S12" s="711"/>
      <c r="T12" s="715"/>
      <c r="U12" s="715"/>
      <c r="V12" s="715"/>
      <c r="W12" s="715"/>
      <c r="X12" s="715"/>
      <c r="Y12" s="715"/>
      <c r="Z12" s="715"/>
      <c r="AA12" s="715"/>
      <c r="AB12" s="715"/>
      <c r="AC12" s="715"/>
      <c r="AD12" s="771"/>
      <c r="AE12" s="1548"/>
      <c r="AF12" s="1550"/>
    </row>
    <row r="13" spans="1:32" s="700" customFormat="1" ht="15.75" hidden="1" customHeight="1" x14ac:dyDescent="0.3">
      <c r="A13" s="716" t="s">
        <v>790</v>
      </c>
      <c r="B13" s="717" t="s">
        <v>791</v>
      </c>
      <c r="C13" s="713">
        <v>2</v>
      </c>
      <c r="D13" s="713">
        <v>1</v>
      </c>
      <c r="E13" s="713"/>
      <c r="F13" s="713"/>
      <c r="G13" s="714"/>
      <c r="H13" s="714">
        <f t="shared" si="3"/>
        <v>118</v>
      </c>
      <c r="I13" s="714"/>
      <c r="J13" s="714">
        <f t="shared" si="4"/>
        <v>118</v>
      </c>
      <c r="K13" s="714">
        <v>2</v>
      </c>
      <c r="L13" s="714">
        <v>116</v>
      </c>
      <c r="M13" s="714"/>
      <c r="N13" s="714"/>
      <c r="O13" s="714"/>
      <c r="P13" s="714"/>
      <c r="Q13" s="714">
        <v>52</v>
      </c>
      <c r="R13" s="714">
        <f t="shared" si="5"/>
        <v>66</v>
      </c>
      <c r="S13" s="711"/>
      <c r="T13" s="715"/>
      <c r="U13" s="715"/>
      <c r="V13" s="715"/>
      <c r="W13" s="715"/>
      <c r="X13" s="715"/>
      <c r="Y13" s="715"/>
      <c r="Z13" s="715"/>
      <c r="AA13" s="715"/>
      <c r="AB13" s="715"/>
      <c r="AC13" s="715"/>
      <c r="AD13" s="771"/>
      <c r="AE13" s="1548"/>
      <c r="AF13" s="1550"/>
    </row>
    <row r="14" spans="1:32" s="700" customFormat="1" ht="15.75" hidden="1" customHeight="1" x14ac:dyDescent="0.3">
      <c r="A14" s="716" t="s">
        <v>792</v>
      </c>
      <c r="B14" s="717" t="s">
        <v>113</v>
      </c>
      <c r="C14" s="713"/>
      <c r="D14" s="713">
        <v>2</v>
      </c>
      <c r="E14" s="713"/>
      <c r="F14" s="713"/>
      <c r="G14" s="714"/>
      <c r="H14" s="714">
        <f t="shared" si="3"/>
        <v>116</v>
      </c>
      <c r="I14" s="714"/>
      <c r="J14" s="714">
        <f t="shared" si="4"/>
        <v>116</v>
      </c>
      <c r="K14" s="714">
        <v>64</v>
      </c>
      <c r="L14" s="714">
        <v>52</v>
      </c>
      <c r="M14" s="714"/>
      <c r="N14" s="714"/>
      <c r="O14" s="714"/>
      <c r="P14" s="714"/>
      <c r="Q14" s="714">
        <v>34</v>
      </c>
      <c r="R14" s="714">
        <f t="shared" si="5"/>
        <v>82</v>
      </c>
      <c r="S14" s="711"/>
      <c r="T14" s="715"/>
      <c r="U14" s="715"/>
      <c r="V14" s="715"/>
      <c r="W14" s="715"/>
      <c r="X14" s="715"/>
      <c r="Y14" s="715"/>
      <c r="Z14" s="715"/>
      <c r="AA14" s="715"/>
      <c r="AB14" s="715"/>
      <c r="AC14" s="715"/>
      <c r="AD14" s="771"/>
      <c r="AE14" s="1548"/>
      <c r="AF14" s="1550"/>
    </row>
    <row r="15" spans="1:32" s="700" customFormat="1" ht="15.75" hidden="1" customHeight="1" x14ac:dyDescent="0.3">
      <c r="A15" s="716" t="s">
        <v>793</v>
      </c>
      <c r="B15" s="717" t="s">
        <v>350</v>
      </c>
      <c r="C15" s="713">
        <v>2</v>
      </c>
      <c r="D15" s="713">
        <v>1</v>
      </c>
      <c r="E15" s="713"/>
      <c r="F15" s="713"/>
      <c r="G15" s="714"/>
      <c r="H15" s="714">
        <f t="shared" si="3"/>
        <v>234</v>
      </c>
      <c r="I15" s="714"/>
      <c r="J15" s="714">
        <f t="shared" si="4"/>
        <v>234</v>
      </c>
      <c r="K15" s="714">
        <v>192</v>
      </c>
      <c r="L15" s="714">
        <v>42</v>
      </c>
      <c r="M15" s="714"/>
      <c r="N15" s="714"/>
      <c r="O15" s="714"/>
      <c r="P15" s="714"/>
      <c r="Q15" s="714">
        <v>104</v>
      </c>
      <c r="R15" s="714">
        <f t="shared" si="5"/>
        <v>130</v>
      </c>
      <c r="S15" s="711"/>
      <c r="T15" s="715"/>
      <c r="U15" s="715"/>
      <c r="V15" s="715"/>
      <c r="W15" s="715"/>
      <c r="X15" s="715"/>
      <c r="Y15" s="715"/>
      <c r="Z15" s="715"/>
      <c r="AA15" s="715"/>
      <c r="AB15" s="715"/>
      <c r="AC15" s="715"/>
      <c r="AD15" s="771"/>
      <c r="AE15" s="1548"/>
      <c r="AF15" s="1550"/>
    </row>
    <row r="16" spans="1:32" s="700" customFormat="1" ht="15.75" hidden="1" customHeight="1" x14ac:dyDescent="0.3">
      <c r="A16" s="716" t="s">
        <v>794</v>
      </c>
      <c r="B16" s="717" t="s">
        <v>795</v>
      </c>
      <c r="C16" s="713"/>
      <c r="D16" s="713">
        <v>1</v>
      </c>
      <c r="E16" s="713"/>
      <c r="F16" s="713"/>
      <c r="G16" s="714"/>
      <c r="H16" s="714">
        <f t="shared" si="3"/>
        <v>36</v>
      </c>
      <c r="I16" s="714"/>
      <c r="J16" s="714">
        <f t="shared" si="4"/>
        <v>36</v>
      </c>
      <c r="K16" s="714">
        <v>24</v>
      </c>
      <c r="L16" s="714">
        <v>12</v>
      </c>
      <c r="M16" s="714"/>
      <c r="N16" s="714"/>
      <c r="O16" s="714"/>
      <c r="P16" s="714"/>
      <c r="Q16" s="714">
        <v>36</v>
      </c>
      <c r="R16" s="714">
        <f t="shared" si="5"/>
        <v>0</v>
      </c>
      <c r="S16" s="711"/>
      <c r="T16" s="715"/>
      <c r="U16" s="715"/>
      <c r="V16" s="715"/>
      <c r="W16" s="715"/>
      <c r="X16" s="715"/>
      <c r="Y16" s="715"/>
      <c r="Z16" s="715"/>
      <c r="AA16" s="715"/>
      <c r="AB16" s="715"/>
      <c r="AC16" s="715"/>
      <c r="AD16" s="771"/>
      <c r="AE16" s="1548"/>
      <c r="AF16" s="1550"/>
    </row>
    <row r="17" spans="1:32" s="700" customFormat="1" ht="15.75" hidden="1" customHeight="1" x14ac:dyDescent="0.3">
      <c r="A17" s="716" t="s">
        <v>796</v>
      </c>
      <c r="B17" s="717" t="s">
        <v>797</v>
      </c>
      <c r="C17" s="713"/>
      <c r="D17" s="713">
        <v>2</v>
      </c>
      <c r="E17" s="713">
        <v>1</v>
      </c>
      <c r="F17" s="713"/>
      <c r="G17" s="714"/>
      <c r="H17" s="714">
        <f t="shared" si="3"/>
        <v>116</v>
      </c>
      <c r="I17" s="714"/>
      <c r="J17" s="714">
        <f t="shared" si="4"/>
        <v>116</v>
      </c>
      <c r="K17" s="714">
        <v>2</v>
      </c>
      <c r="L17" s="714">
        <v>114</v>
      </c>
      <c r="M17" s="714"/>
      <c r="N17" s="714"/>
      <c r="O17" s="714"/>
      <c r="P17" s="714"/>
      <c r="Q17" s="714">
        <v>50</v>
      </c>
      <c r="R17" s="714">
        <f t="shared" si="5"/>
        <v>66</v>
      </c>
      <c r="S17" s="711"/>
      <c r="T17" s="715"/>
      <c r="U17" s="715"/>
      <c r="V17" s="715"/>
      <c r="W17" s="715"/>
      <c r="X17" s="715"/>
      <c r="Y17" s="715"/>
      <c r="Z17" s="715"/>
      <c r="AA17" s="715"/>
      <c r="AB17" s="715"/>
      <c r="AC17" s="715"/>
      <c r="AD17" s="771"/>
      <c r="AE17" s="1548"/>
      <c r="AF17" s="1550"/>
    </row>
    <row r="18" spans="1:32" s="700" customFormat="1" ht="15.75" hidden="1" customHeight="1" x14ac:dyDescent="0.3">
      <c r="A18" s="716" t="s">
        <v>798</v>
      </c>
      <c r="B18" s="717" t="s">
        <v>799</v>
      </c>
      <c r="C18" s="713"/>
      <c r="D18" s="713">
        <v>2</v>
      </c>
      <c r="E18" s="713"/>
      <c r="F18" s="713"/>
      <c r="G18" s="714"/>
      <c r="H18" s="714">
        <f t="shared" si="3"/>
        <v>40</v>
      </c>
      <c r="I18" s="714"/>
      <c r="J18" s="714">
        <f t="shared" si="4"/>
        <v>40</v>
      </c>
      <c r="K18" s="714">
        <v>20</v>
      </c>
      <c r="L18" s="714">
        <v>20</v>
      </c>
      <c r="M18" s="714"/>
      <c r="N18" s="714"/>
      <c r="O18" s="714"/>
      <c r="P18" s="714"/>
      <c r="Q18" s="714">
        <v>20</v>
      </c>
      <c r="R18" s="714">
        <f t="shared" si="5"/>
        <v>20</v>
      </c>
      <c r="S18" s="711"/>
      <c r="T18" s="715"/>
      <c r="U18" s="715"/>
      <c r="V18" s="715"/>
      <c r="W18" s="715"/>
      <c r="X18" s="715"/>
      <c r="Y18" s="715"/>
      <c r="Z18" s="715"/>
      <c r="AA18" s="715"/>
      <c r="AB18" s="715"/>
      <c r="AC18" s="715"/>
      <c r="AD18" s="771"/>
      <c r="AE18" s="1548"/>
      <c r="AF18" s="1550"/>
    </row>
    <row r="19" spans="1:32" s="700" customFormat="1" ht="15.75" hidden="1" customHeight="1" x14ac:dyDescent="0.3">
      <c r="A19" s="716" t="s">
        <v>800</v>
      </c>
      <c r="B19" s="717" t="s">
        <v>801</v>
      </c>
      <c r="C19" s="713" t="s">
        <v>788</v>
      </c>
      <c r="D19" s="713"/>
      <c r="E19" s="713"/>
      <c r="F19" s="713"/>
      <c r="G19" s="714"/>
      <c r="H19" s="714">
        <f t="shared" si="3"/>
        <v>36</v>
      </c>
      <c r="I19" s="714"/>
      <c r="J19" s="714">
        <f t="shared" si="4"/>
        <v>36</v>
      </c>
      <c r="K19" s="714">
        <v>22</v>
      </c>
      <c r="L19" s="714">
        <v>14</v>
      </c>
      <c r="M19" s="714"/>
      <c r="N19" s="714"/>
      <c r="O19" s="714"/>
      <c r="P19" s="714"/>
      <c r="Q19" s="714">
        <v>36</v>
      </c>
      <c r="R19" s="714">
        <f t="shared" si="5"/>
        <v>0</v>
      </c>
      <c r="S19" s="711"/>
      <c r="T19" s="715"/>
      <c r="U19" s="715"/>
      <c r="V19" s="715"/>
      <c r="W19" s="715"/>
      <c r="X19" s="715"/>
      <c r="Y19" s="715"/>
      <c r="Z19" s="715"/>
      <c r="AA19" s="715"/>
      <c r="AB19" s="715"/>
      <c r="AC19" s="715"/>
      <c r="AD19" s="771"/>
      <c r="AE19" s="1548"/>
      <c r="AF19" s="1550"/>
    </row>
    <row r="20" spans="1:32" s="700" customFormat="1" ht="15.75" hidden="1" customHeight="1" x14ac:dyDescent="0.3">
      <c r="A20" s="704" t="s">
        <v>802</v>
      </c>
      <c r="B20" s="710" t="s">
        <v>803</v>
      </c>
      <c r="C20" s="705"/>
      <c r="D20" s="705"/>
      <c r="E20" s="705"/>
      <c r="F20" s="705"/>
      <c r="G20" s="710"/>
      <c r="H20" s="710">
        <f t="shared" ref="H20:P20" si="6">SUM(H21:H22)</f>
        <v>234</v>
      </c>
      <c r="I20" s="710">
        <f t="shared" si="6"/>
        <v>0</v>
      </c>
      <c r="J20" s="710">
        <f t="shared" si="6"/>
        <v>234</v>
      </c>
      <c r="K20" s="710">
        <f t="shared" si="6"/>
        <v>94</v>
      </c>
      <c r="L20" s="710">
        <f t="shared" si="6"/>
        <v>140</v>
      </c>
      <c r="M20" s="710">
        <f t="shared" si="6"/>
        <v>0</v>
      </c>
      <c r="N20" s="710">
        <f t="shared" si="6"/>
        <v>0</v>
      </c>
      <c r="O20" s="710">
        <f t="shared" si="6"/>
        <v>0</v>
      </c>
      <c r="P20" s="710">
        <f t="shared" si="6"/>
        <v>0</v>
      </c>
      <c r="Q20" s="710">
        <f>SUM(Q21+Q22)</f>
        <v>52</v>
      </c>
      <c r="R20" s="714">
        <f t="shared" si="5"/>
        <v>182</v>
      </c>
      <c r="S20" s="711"/>
      <c r="T20" s="715"/>
      <c r="U20" s="715"/>
      <c r="V20" s="715"/>
      <c r="W20" s="715"/>
      <c r="X20" s="715"/>
      <c r="Y20" s="715"/>
      <c r="Z20" s="715"/>
      <c r="AA20" s="715"/>
      <c r="AB20" s="715"/>
      <c r="AC20" s="715"/>
      <c r="AD20" s="771"/>
      <c r="AE20" s="1548"/>
      <c r="AF20" s="1550"/>
    </row>
    <row r="21" spans="1:32" s="700" customFormat="1" ht="15.75" hidden="1" customHeight="1" x14ac:dyDescent="0.3">
      <c r="A21" s="583" t="s">
        <v>804</v>
      </c>
      <c r="B21" s="717" t="s">
        <v>409</v>
      </c>
      <c r="C21" s="713">
        <v>2</v>
      </c>
      <c r="D21" s="713">
        <v>1</v>
      </c>
      <c r="E21" s="713"/>
      <c r="F21" s="713"/>
      <c r="G21" s="714"/>
      <c r="H21" s="714">
        <f>SUM(I21:J21)</f>
        <v>116</v>
      </c>
      <c r="I21" s="714"/>
      <c r="J21" s="714">
        <f>SUM(K21:P21)</f>
        <v>116</v>
      </c>
      <c r="K21" s="714">
        <v>72</v>
      </c>
      <c r="L21" s="714">
        <v>44</v>
      </c>
      <c r="M21" s="714"/>
      <c r="N21" s="714"/>
      <c r="O21" s="714"/>
      <c r="P21" s="714"/>
      <c r="Q21" s="714">
        <v>0</v>
      </c>
      <c r="R21" s="714">
        <f t="shared" si="5"/>
        <v>116</v>
      </c>
      <c r="S21" s="711"/>
      <c r="T21" s="715"/>
      <c r="U21" s="715"/>
      <c r="V21" s="715"/>
      <c r="W21" s="715"/>
      <c r="X21" s="715"/>
      <c r="Y21" s="715"/>
      <c r="Z21" s="715"/>
      <c r="AA21" s="715"/>
      <c r="AB21" s="715"/>
      <c r="AC21" s="715"/>
      <c r="AD21" s="771"/>
      <c r="AE21" s="1548"/>
      <c r="AF21" s="1550"/>
    </row>
    <row r="22" spans="1:32" s="700" customFormat="1" ht="15.75" hidden="1" customHeight="1" x14ac:dyDescent="0.3">
      <c r="A22" s="716" t="s">
        <v>805</v>
      </c>
      <c r="B22" s="717" t="s">
        <v>806</v>
      </c>
      <c r="C22" s="713"/>
      <c r="D22" s="713">
        <v>2</v>
      </c>
      <c r="E22" s="713"/>
      <c r="F22" s="713"/>
      <c r="G22" s="713"/>
      <c r="H22" s="714">
        <f>SUM(I22:J22)</f>
        <v>118</v>
      </c>
      <c r="I22" s="714"/>
      <c r="J22" s="714">
        <f>SUM(K22:P22)</f>
        <v>118</v>
      </c>
      <c r="K22" s="714">
        <v>22</v>
      </c>
      <c r="L22" s="714">
        <v>96</v>
      </c>
      <c r="M22" s="714"/>
      <c r="N22" s="714"/>
      <c r="O22" s="714"/>
      <c r="P22" s="714"/>
      <c r="Q22" s="714">
        <v>52</v>
      </c>
      <c r="R22" s="714">
        <f t="shared" si="5"/>
        <v>66</v>
      </c>
      <c r="S22" s="711"/>
      <c r="T22" s="715"/>
      <c r="U22" s="715"/>
      <c r="V22" s="715"/>
      <c r="W22" s="715"/>
      <c r="X22" s="715"/>
      <c r="Y22" s="715"/>
      <c r="Z22" s="715"/>
      <c r="AA22" s="715"/>
      <c r="AB22" s="715"/>
      <c r="AC22" s="715"/>
      <c r="AD22" s="771"/>
      <c r="AE22" s="1548"/>
      <c r="AF22" s="1550"/>
    </row>
    <row r="23" spans="1:32" s="700" customFormat="1" ht="15.75" hidden="1" customHeight="1" x14ac:dyDescent="0.3">
      <c r="A23" s="704" t="s">
        <v>807</v>
      </c>
      <c r="B23" s="710" t="s">
        <v>808</v>
      </c>
      <c r="C23" s="705"/>
      <c r="D23" s="705"/>
      <c r="E23" s="705"/>
      <c r="F23" s="705"/>
      <c r="G23" s="705"/>
      <c r="H23" s="718">
        <f t="shared" ref="H23:R23" si="7">SUM(H24)</f>
        <v>278</v>
      </c>
      <c r="I23" s="718">
        <f t="shared" si="7"/>
        <v>0</v>
      </c>
      <c r="J23" s="718">
        <f t="shared" si="7"/>
        <v>278</v>
      </c>
      <c r="K23" s="718">
        <f t="shared" si="7"/>
        <v>166</v>
      </c>
      <c r="L23" s="718">
        <f t="shared" si="7"/>
        <v>112</v>
      </c>
      <c r="M23" s="718">
        <f t="shared" si="7"/>
        <v>0</v>
      </c>
      <c r="N23" s="718">
        <f t="shared" si="7"/>
        <v>0</v>
      </c>
      <c r="O23" s="718">
        <f t="shared" si="7"/>
        <v>0</v>
      </c>
      <c r="P23" s="718">
        <f t="shared" si="7"/>
        <v>0</v>
      </c>
      <c r="Q23" s="710">
        <f t="shared" si="7"/>
        <v>80</v>
      </c>
      <c r="R23" s="710">
        <f t="shared" si="7"/>
        <v>198</v>
      </c>
      <c r="S23" s="711"/>
      <c r="T23" s="715"/>
      <c r="U23" s="715"/>
      <c r="V23" s="715"/>
      <c r="W23" s="715"/>
      <c r="X23" s="715"/>
      <c r="Y23" s="715"/>
      <c r="Z23" s="715"/>
      <c r="AA23" s="715"/>
      <c r="AB23" s="715"/>
      <c r="AC23" s="715"/>
      <c r="AD23" s="771"/>
      <c r="AE23" s="1548"/>
      <c r="AF23" s="1550"/>
    </row>
    <row r="24" spans="1:32" s="700" customFormat="1" ht="15.75" hidden="1" customHeight="1" x14ac:dyDescent="0.3">
      <c r="A24" s="719" t="s">
        <v>809</v>
      </c>
      <c r="B24" s="717" t="s">
        <v>810</v>
      </c>
      <c r="C24" s="716"/>
      <c r="D24" s="716">
        <v>2</v>
      </c>
      <c r="E24" s="716"/>
      <c r="F24" s="716"/>
      <c r="G24" s="716"/>
      <c r="H24" s="717">
        <f>SUM(H25:H29)</f>
        <v>278</v>
      </c>
      <c r="I24" s="717">
        <f>SUM(I25:I29)</f>
        <v>0</v>
      </c>
      <c r="J24" s="717">
        <f>SUM(J25:J29)</f>
        <v>278</v>
      </c>
      <c r="K24" s="717">
        <v>166</v>
      </c>
      <c r="L24" s="717">
        <v>112</v>
      </c>
      <c r="M24" s="717"/>
      <c r="N24" s="717"/>
      <c r="O24" s="717"/>
      <c r="P24" s="717"/>
      <c r="Q24" s="717">
        <f>SUM(Q25:Q29)</f>
        <v>80</v>
      </c>
      <c r="R24" s="714">
        <f t="shared" si="5"/>
        <v>198</v>
      </c>
      <c r="S24" s="711"/>
      <c r="T24" s="715"/>
      <c r="U24" s="715"/>
      <c r="V24" s="715"/>
      <c r="W24" s="715"/>
      <c r="X24" s="715"/>
      <c r="Y24" s="715"/>
      <c r="Z24" s="715"/>
      <c r="AA24" s="715"/>
      <c r="AB24" s="715"/>
      <c r="AC24" s="715"/>
      <c r="AD24" s="771"/>
      <c r="AE24" s="1548"/>
      <c r="AF24" s="1550"/>
    </row>
    <row r="25" spans="1:32" s="700" customFormat="1" ht="31.5" hidden="1" customHeight="1" x14ac:dyDescent="0.3">
      <c r="A25" s="717" t="s">
        <v>811</v>
      </c>
      <c r="B25" s="720" t="s">
        <v>812</v>
      </c>
      <c r="C25" s="716"/>
      <c r="D25" s="716"/>
      <c r="E25" s="716"/>
      <c r="F25" s="716"/>
      <c r="G25" s="716"/>
      <c r="H25" s="717">
        <v>58</v>
      </c>
      <c r="I25" s="717"/>
      <c r="J25" s="717">
        <f>K25+L25</f>
        <v>58</v>
      </c>
      <c r="K25" s="717">
        <v>38</v>
      </c>
      <c r="L25" s="717">
        <v>20</v>
      </c>
      <c r="M25" s="717"/>
      <c r="N25" s="717"/>
      <c r="O25" s="717"/>
      <c r="P25" s="717"/>
      <c r="Q25" s="717">
        <v>20</v>
      </c>
      <c r="R25" s="714">
        <f t="shared" si="5"/>
        <v>38</v>
      </c>
      <c r="S25" s="711"/>
      <c r="T25" s="715"/>
      <c r="U25" s="715"/>
      <c r="V25" s="715"/>
      <c r="W25" s="715"/>
      <c r="X25" s="715"/>
      <c r="Y25" s="715"/>
      <c r="Z25" s="715"/>
      <c r="AA25" s="715"/>
      <c r="AB25" s="715"/>
      <c r="AC25" s="715"/>
      <c r="AD25" s="771"/>
      <c r="AE25" s="1548"/>
      <c r="AF25" s="1550"/>
    </row>
    <row r="26" spans="1:32" s="700" customFormat="1" ht="15.75" hidden="1" customHeight="1" x14ac:dyDescent="0.3">
      <c r="A26" s="717" t="s">
        <v>813</v>
      </c>
      <c r="B26" s="720" t="s">
        <v>814</v>
      </c>
      <c r="C26" s="716"/>
      <c r="D26" s="716"/>
      <c r="E26" s="716"/>
      <c r="F26" s="716"/>
      <c r="G26" s="716"/>
      <c r="H26" s="717">
        <v>54</v>
      </c>
      <c r="I26" s="717"/>
      <c r="J26" s="717">
        <f t="shared" ref="J26:J29" si="8">K26+L26</f>
        <v>54</v>
      </c>
      <c r="K26" s="717">
        <v>30</v>
      </c>
      <c r="L26" s="717">
        <v>24</v>
      </c>
      <c r="M26" s="717"/>
      <c r="N26" s="717"/>
      <c r="O26" s="717"/>
      <c r="P26" s="717"/>
      <c r="Q26" s="717">
        <v>0</v>
      </c>
      <c r="R26" s="714">
        <f t="shared" si="5"/>
        <v>54</v>
      </c>
      <c r="S26" s="711"/>
      <c r="T26" s="715"/>
      <c r="U26" s="715"/>
      <c r="V26" s="715"/>
      <c r="W26" s="715"/>
      <c r="X26" s="715"/>
      <c r="Y26" s="715"/>
      <c r="Z26" s="715"/>
      <c r="AA26" s="715"/>
      <c r="AB26" s="715"/>
      <c r="AC26" s="715"/>
      <c r="AD26" s="771"/>
      <c r="AE26" s="1548"/>
      <c r="AF26" s="1550"/>
    </row>
    <row r="27" spans="1:32" s="700" customFormat="1" ht="15.75" hidden="1" customHeight="1" x14ac:dyDescent="0.3">
      <c r="A27" s="717" t="s">
        <v>815</v>
      </c>
      <c r="B27" s="717" t="s">
        <v>816</v>
      </c>
      <c r="C27" s="716"/>
      <c r="D27" s="716"/>
      <c r="E27" s="716"/>
      <c r="F27" s="716"/>
      <c r="G27" s="716"/>
      <c r="H27" s="720">
        <v>54</v>
      </c>
      <c r="I27" s="717"/>
      <c r="J27" s="717">
        <f t="shared" si="8"/>
        <v>54</v>
      </c>
      <c r="K27" s="717">
        <v>30</v>
      </c>
      <c r="L27" s="717">
        <v>24</v>
      </c>
      <c r="M27" s="717"/>
      <c r="N27" s="717"/>
      <c r="O27" s="717"/>
      <c r="P27" s="717"/>
      <c r="Q27" s="717">
        <v>26</v>
      </c>
      <c r="R27" s="714">
        <v>28</v>
      </c>
      <c r="S27" s="711"/>
      <c r="T27" s="715"/>
      <c r="U27" s="715"/>
      <c r="V27" s="715"/>
      <c r="W27" s="715"/>
      <c r="X27" s="715"/>
      <c r="Y27" s="715"/>
      <c r="Z27" s="715"/>
      <c r="AA27" s="715"/>
      <c r="AB27" s="715"/>
      <c r="AC27" s="715"/>
      <c r="AD27" s="771"/>
      <c r="AE27" s="1548"/>
      <c r="AF27" s="1550"/>
    </row>
    <row r="28" spans="1:32" s="700" customFormat="1" ht="15.75" hidden="1" customHeight="1" x14ac:dyDescent="0.3">
      <c r="A28" s="717" t="s">
        <v>817</v>
      </c>
      <c r="B28" s="720" t="s">
        <v>818</v>
      </c>
      <c r="C28" s="716"/>
      <c r="D28" s="716"/>
      <c r="E28" s="716"/>
      <c r="F28" s="716"/>
      <c r="G28" s="716"/>
      <c r="H28" s="717">
        <v>72</v>
      </c>
      <c r="I28" s="717"/>
      <c r="J28" s="717">
        <f t="shared" si="8"/>
        <v>72</v>
      </c>
      <c r="K28" s="717">
        <v>50</v>
      </c>
      <c r="L28" s="717">
        <v>22</v>
      </c>
      <c r="M28" s="717"/>
      <c r="N28" s="717"/>
      <c r="O28" s="717"/>
      <c r="P28" s="717"/>
      <c r="Q28" s="717">
        <v>34</v>
      </c>
      <c r="R28" s="714">
        <f>J28-Q28</f>
        <v>38</v>
      </c>
      <c r="S28" s="711"/>
      <c r="T28" s="715"/>
      <c r="U28" s="715"/>
      <c r="V28" s="715"/>
      <c r="W28" s="715"/>
      <c r="X28" s="715"/>
      <c r="Y28" s="715"/>
      <c r="Z28" s="715"/>
      <c r="AA28" s="715"/>
      <c r="AB28" s="715"/>
      <c r="AC28" s="715"/>
      <c r="AD28" s="771"/>
      <c r="AE28" s="1548"/>
      <c r="AF28" s="1550"/>
    </row>
    <row r="29" spans="1:32" s="700" customFormat="1" ht="15.75" hidden="1" customHeight="1" x14ac:dyDescent="0.3">
      <c r="A29" s="717" t="s">
        <v>819</v>
      </c>
      <c r="B29" s="717" t="s">
        <v>820</v>
      </c>
      <c r="C29" s="716"/>
      <c r="D29" s="716"/>
      <c r="E29" s="716"/>
      <c r="F29" s="716"/>
      <c r="G29" s="716"/>
      <c r="H29" s="717">
        <f>SUM(I29:J29)</f>
        <v>40</v>
      </c>
      <c r="I29" s="717"/>
      <c r="J29" s="717">
        <f t="shared" si="8"/>
        <v>40</v>
      </c>
      <c r="K29" s="717">
        <v>24</v>
      </c>
      <c r="L29" s="717">
        <v>16</v>
      </c>
      <c r="M29" s="717"/>
      <c r="N29" s="717"/>
      <c r="O29" s="717"/>
      <c r="P29" s="717"/>
      <c r="Q29" s="717">
        <v>0</v>
      </c>
      <c r="R29" s="714">
        <v>40</v>
      </c>
      <c r="S29" s="711"/>
      <c r="T29" s="715"/>
      <c r="U29" s="715"/>
      <c r="V29" s="715"/>
      <c r="W29" s="715"/>
      <c r="X29" s="715"/>
      <c r="Y29" s="715"/>
      <c r="Z29" s="715"/>
      <c r="AA29" s="715"/>
      <c r="AB29" s="715"/>
      <c r="AC29" s="715"/>
      <c r="AD29" s="771"/>
      <c r="AE29" s="1548"/>
      <c r="AF29" s="1550"/>
    </row>
    <row r="30" spans="1:32" s="700" customFormat="1" ht="47.25" hidden="1" customHeight="1" x14ac:dyDescent="0.3">
      <c r="A30" s="717" t="s">
        <v>821</v>
      </c>
      <c r="B30" s="720" t="s">
        <v>822</v>
      </c>
      <c r="C30" s="716"/>
      <c r="D30" s="716"/>
      <c r="E30" s="716"/>
      <c r="F30" s="716"/>
      <c r="G30" s="716"/>
      <c r="H30" s="717"/>
      <c r="I30" s="717"/>
      <c r="J30" s="717"/>
      <c r="K30" s="717"/>
      <c r="L30" s="717"/>
      <c r="M30" s="717"/>
      <c r="N30" s="717"/>
      <c r="O30" s="717"/>
      <c r="P30" s="717"/>
      <c r="Q30" s="717"/>
      <c r="R30" s="714">
        <f>J30-Q30</f>
        <v>0</v>
      </c>
      <c r="S30" s="711"/>
      <c r="T30" s="715"/>
      <c r="U30" s="715"/>
      <c r="V30" s="715"/>
      <c r="W30" s="715"/>
      <c r="X30" s="715"/>
      <c r="Y30" s="715"/>
      <c r="Z30" s="715"/>
      <c r="AA30" s="715"/>
      <c r="AB30" s="715"/>
      <c r="AC30" s="715"/>
      <c r="AD30" s="771"/>
      <c r="AE30" s="1548"/>
      <c r="AF30" s="1550"/>
    </row>
    <row r="31" spans="1:32" s="724" customFormat="1" ht="15.6" x14ac:dyDescent="0.3">
      <c r="A31" s="721" t="s">
        <v>62</v>
      </c>
      <c r="B31" s="721"/>
      <c r="C31" s="721"/>
      <c r="D31" s="721"/>
      <c r="E31" s="721"/>
      <c r="F31" s="721"/>
      <c r="G31" s="721"/>
      <c r="H31" s="721">
        <v>72</v>
      </c>
      <c r="I31" s="721"/>
      <c r="J31" s="721"/>
      <c r="K31" s="721"/>
      <c r="L31" s="721"/>
      <c r="M31" s="721"/>
      <c r="N31" s="721"/>
      <c r="O31" s="721"/>
      <c r="P31" s="722">
        <v>72</v>
      </c>
      <c r="Q31" s="721">
        <v>36</v>
      </c>
      <c r="R31" s="721">
        <v>36</v>
      </c>
      <c r="S31" s="723"/>
      <c r="T31" s="715"/>
      <c r="U31" s="715"/>
      <c r="V31" s="715"/>
      <c r="W31" s="715"/>
      <c r="X31" s="715"/>
      <c r="Y31" s="715"/>
      <c r="Z31" s="715"/>
      <c r="AA31" s="715"/>
      <c r="AB31" s="715"/>
      <c r="AC31" s="715"/>
      <c r="AD31" s="771"/>
      <c r="AE31" s="1549"/>
      <c r="AF31" s="1550"/>
    </row>
    <row r="32" spans="1:32" s="712" customFormat="1" ht="15.6" x14ac:dyDescent="0.3">
      <c r="A32" s="707"/>
      <c r="B32" s="707" t="s">
        <v>823</v>
      </c>
      <c r="C32" s="704"/>
      <c r="D32" s="704"/>
      <c r="E32" s="704"/>
      <c r="F32" s="704"/>
      <c r="G32" s="704"/>
      <c r="H32" s="725">
        <f t="shared" ref="H32:AD32" si="9">H33+H41+H43+H56</f>
        <v>3812</v>
      </c>
      <c r="I32" s="725">
        <f t="shared" si="9"/>
        <v>250</v>
      </c>
      <c r="J32" s="725">
        <f t="shared" si="9"/>
        <v>2520</v>
      </c>
      <c r="K32" s="725">
        <f t="shared" si="9"/>
        <v>1040</v>
      </c>
      <c r="L32" s="725">
        <f t="shared" si="9"/>
        <v>1458</v>
      </c>
      <c r="M32" s="725">
        <f t="shared" si="9"/>
        <v>48</v>
      </c>
      <c r="N32" s="725">
        <f t="shared" si="9"/>
        <v>4</v>
      </c>
      <c r="O32" s="725">
        <f t="shared" si="9"/>
        <v>1116</v>
      </c>
      <c r="P32" s="725">
        <f t="shared" si="9"/>
        <v>48</v>
      </c>
      <c r="Q32" s="725">
        <f t="shared" si="9"/>
        <v>0</v>
      </c>
      <c r="R32" s="725">
        <f t="shared" si="9"/>
        <v>0</v>
      </c>
      <c r="S32" s="725">
        <f t="shared" si="9"/>
        <v>28</v>
      </c>
      <c r="T32" s="725">
        <f t="shared" si="9"/>
        <v>476</v>
      </c>
      <c r="U32" s="725">
        <f t="shared" si="9"/>
        <v>28</v>
      </c>
      <c r="V32" s="725">
        <f t="shared" si="9"/>
        <v>476</v>
      </c>
      <c r="W32" s="725">
        <f t="shared" si="9"/>
        <v>56</v>
      </c>
      <c r="X32" s="725">
        <f t="shared" si="9"/>
        <v>448</v>
      </c>
      <c r="Y32" s="725">
        <f t="shared" si="9"/>
        <v>48</v>
      </c>
      <c r="Z32" s="725">
        <f t="shared" si="9"/>
        <v>384</v>
      </c>
      <c r="AA32" s="725">
        <f t="shared" si="9"/>
        <v>56</v>
      </c>
      <c r="AB32" s="725">
        <f t="shared" si="9"/>
        <v>448</v>
      </c>
      <c r="AC32" s="725">
        <f t="shared" si="9"/>
        <v>36</v>
      </c>
      <c r="AD32" s="772">
        <f t="shared" si="9"/>
        <v>288</v>
      </c>
      <c r="AE32" s="721">
        <f>AB32+AD32</f>
        <v>736</v>
      </c>
      <c r="AF32" s="721"/>
    </row>
    <row r="33" spans="1:32" s="712" customFormat="1" ht="31.2" x14ac:dyDescent="0.3">
      <c r="A33" s="726" t="s">
        <v>0</v>
      </c>
      <c r="B33" s="727" t="s">
        <v>824</v>
      </c>
      <c r="C33" s="726">
        <v>0</v>
      </c>
      <c r="D33" s="726">
        <v>12</v>
      </c>
      <c r="E33" s="726">
        <v>3</v>
      </c>
      <c r="F33" s="726">
        <v>0</v>
      </c>
      <c r="G33" s="726">
        <v>0</v>
      </c>
      <c r="H33" s="726">
        <f>SUM(H34:H40)</f>
        <v>634</v>
      </c>
      <c r="I33" s="726">
        <f t="shared" ref="I33:AD33" si="10">SUM(I34:I40)</f>
        <v>46</v>
      </c>
      <c r="J33" s="726">
        <f t="shared" si="10"/>
        <v>592</v>
      </c>
      <c r="K33" s="726">
        <f t="shared" si="10"/>
        <v>174</v>
      </c>
      <c r="L33" s="726">
        <f t="shared" si="10"/>
        <v>416</v>
      </c>
      <c r="M33" s="726">
        <f t="shared" si="10"/>
        <v>0</v>
      </c>
      <c r="N33" s="726">
        <f t="shared" si="10"/>
        <v>0</v>
      </c>
      <c r="O33" s="726">
        <f t="shared" si="10"/>
        <v>0</v>
      </c>
      <c r="P33" s="726">
        <f t="shared" si="10"/>
        <v>6</v>
      </c>
      <c r="Q33" s="726">
        <f t="shared" si="10"/>
        <v>0</v>
      </c>
      <c r="R33" s="726">
        <f t="shared" si="10"/>
        <v>0</v>
      </c>
      <c r="S33" s="726">
        <f t="shared" si="10"/>
        <v>6</v>
      </c>
      <c r="T33" s="726">
        <f t="shared" si="10"/>
        <v>198</v>
      </c>
      <c r="U33" s="726">
        <f t="shared" si="10"/>
        <v>6</v>
      </c>
      <c r="V33" s="726">
        <f t="shared" si="10"/>
        <v>104</v>
      </c>
      <c r="W33" s="726">
        <f t="shared" si="10"/>
        <v>8</v>
      </c>
      <c r="X33" s="726">
        <f t="shared" si="10"/>
        <v>60</v>
      </c>
      <c r="Y33" s="726">
        <f t="shared" si="10"/>
        <v>8</v>
      </c>
      <c r="Z33" s="726">
        <f t="shared" si="10"/>
        <v>74</v>
      </c>
      <c r="AA33" s="726">
        <f t="shared" si="10"/>
        <v>8</v>
      </c>
      <c r="AB33" s="726">
        <f t="shared" si="10"/>
        <v>78</v>
      </c>
      <c r="AC33" s="726">
        <f t="shared" si="10"/>
        <v>10</v>
      </c>
      <c r="AD33" s="773">
        <f t="shared" si="10"/>
        <v>78</v>
      </c>
      <c r="AE33" s="721">
        <f t="shared" ref="AE33:AE95" si="11">AB33+AD33</f>
        <v>156</v>
      </c>
      <c r="AF33" s="721"/>
    </row>
    <row r="34" spans="1:32" s="700" customFormat="1" ht="15.6" x14ac:dyDescent="0.3">
      <c r="A34" s="728" t="s">
        <v>1</v>
      </c>
      <c r="B34" s="728" t="s">
        <v>2</v>
      </c>
      <c r="C34" s="716"/>
      <c r="D34" s="716">
        <v>7</v>
      </c>
      <c r="E34" s="716"/>
      <c r="F34" s="716"/>
      <c r="G34" s="716"/>
      <c r="H34" s="716">
        <f>J34+I34</f>
        <v>50</v>
      </c>
      <c r="I34" s="716">
        <f>S34+U34+W34+Y34+AA34+AC34</f>
        <v>4</v>
      </c>
      <c r="J34" s="716">
        <f>T34+V34+X34+Z34+AB34+AD34</f>
        <v>46</v>
      </c>
      <c r="K34" s="716">
        <v>36</v>
      </c>
      <c r="L34" s="716">
        <v>10</v>
      </c>
      <c r="M34" s="716"/>
      <c r="N34" s="716"/>
      <c r="O34" s="716"/>
      <c r="P34" s="716"/>
      <c r="Q34" s="729"/>
      <c r="R34" s="729"/>
      <c r="S34" s="729"/>
      <c r="T34" s="713"/>
      <c r="U34" s="713"/>
      <c r="V34" s="713"/>
      <c r="W34" s="713"/>
      <c r="X34" s="713"/>
      <c r="Y34" s="713"/>
      <c r="Z34" s="713"/>
      <c r="AA34" s="713">
        <v>4</v>
      </c>
      <c r="AB34" s="1309">
        <v>46</v>
      </c>
      <c r="AC34" s="713"/>
      <c r="AD34" s="774"/>
      <c r="AE34" s="721">
        <f t="shared" si="11"/>
        <v>46</v>
      </c>
      <c r="AF34" s="5" t="s">
        <v>1067</v>
      </c>
    </row>
    <row r="35" spans="1:32" s="700" customFormat="1" ht="15.6" hidden="1" x14ac:dyDescent="0.3">
      <c r="A35" s="728" t="s">
        <v>115</v>
      </c>
      <c r="B35" s="728" t="s">
        <v>166</v>
      </c>
      <c r="C35" s="716"/>
      <c r="D35" s="716">
        <v>4</v>
      </c>
      <c r="E35" s="716"/>
      <c r="F35" s="716"/>
      <c r="G35" s="716"/>
      <c r="H35" s="716">
        <f t="shared" ref="H35:H38" si="12">J35+I35</f>
        <v>48</v>
      </c>
      <c r="I35" s="716">
        <f t="shared" ref="I35:J40" si="13">S35+U35+W35+Y35+AA35+AC35</f>
        <v>2</v>
      </c>
      <c r="J35" s="716">
        <f t="shared" si="13"/>
        <v>46</v>
      </c>
      <c r="K35" s="716">
        <v>36</v>
      </c>
      <c r="L35" s="716">
        <v>10</v>
      </c>
      <c r="M35" s="716"/>
      <c r="N35" s="716"/>
      <c r="O35" s="716"/>
      <c r="P35" s="716"/>
      <c r="Q35" s="729"/>
      <c r="R35" s="729"/>
      <c r="S35" s="729">
        <v>2</v>
      </c>
      <c r="T35" s="732">
        <v>46</v>
      </c>
      <c r="U35" s="713"/>
      <c r="V35" s="713"/>
      <c r="W35" s="713"/>
      <c r="X35" s="713"/>
      <c r="Y35" s="713"/>
      <c r="Z35" s="713"/>
      <c r="AA35" s="713"/>
      <c r="AB35" s="713"/>
      <c r="AC35" s="713"/>
      <c r="AD35" s="774"/>
      <c r="AE35" s="721">
        <f t="shared" si="11"/>
        <v>0</v>
      </c>
      <c r="AF35" s="5"/>
    </row>
    <row r="36" spans="1:32" s="724" customFormat="1" ht="15.6" hidden="1" x14ac:dyDescent="0.3">
      <c r="A36" s="733" t="s">
        <v>3</v>
      </c>
      <c r="B36" s="728" t="s">
        <v>825</v>
      </c>
      <c r="C36" s="713">
        <v>8</v>
      </c>
      <c r="D36" s="716">
        <v>4</v>
      </c>
      <c r="E36" s="713"/>
      <c r="F36" s="713"/>
      <c r="G36" s="713"/>
      <c r="H36" s="716">
        <f t="shared" si="12"/>
        <v>182</v>
      </c>
      <c r="I36" s="716">
        <f t="shared" si="13"/>
        <v>10</v>
      </c>
      <c r="J36" s="716">
        <f t="shared" si="13"/>
        <v>172</v>
      </c>
      <c r="K36" s="716">
        <v>0</v>
      </c>
      <c r="L36" s="716">
        <v>170</v>
      </c>
      <c r="M36" s="734"/>
      <c r="N36" s="734"/>
      <c r="O36" s="734"/>
      <c r="P36" s="716">
        <v>6</v>
      </c>
      <c r="Q36" s="729"/>
      <c r="R36" s="729"/>
      <c r="S36" s="729"/>
      <c r="T36" s="732">
        <v>70</v>
      </c>
      <c r="U36" s="732">
        <v>2</v>
      </c>
      <c r="V36" s="732">
        <v>24</v>
      </c>
      <c r="W36" s="713">
        <v>4</v>
      </c>
      <c r="X36" s="713">
        <v>32</v>
      </c>
      <c r="Y36" s="713">
        <v>4</v>
      </c>
      <c r="Z36" s="713">
        <v>46</v>
      </c>
      <c r="AA36" s="713"/>
      <c r="AB36" s="713"/>
      <c r="AC36" s="713"/>
      <c r="AD36" s="775"/>
      <c r="AE36" s="721">
        <f t="shared" si="11"/>
        <v>0</v>
      </c>
      <c r="AF36" s="699"/>
    </row>
    <row r="37" spans="1:32" s="724" customFormat="1" ht="15.6" x14ac:dyDescent="0.3">
      <c r="A37" s="733" t="s">
        <v>5</v>
      </c>
      <c r="B37" s="728" t="s">
        <v>797</v>
      </c>
      <c r="C37" s="713"/>
      <c r="D37" s="713" t="s">
        <v>826</v>
      </c>
      <c r="E37" s="735" t="s">
        <v>827</v>
      </c>
      <c r="F37" s="713"/>
      <c r="G37" s="713"/>
      <c r="H37" s="716">
        <f t="shared" si="12"/>
        <v>188</v>
      </c>
      <c r="I37" s="716">
        <f t="shared" si="13"/>
        <v>18</v>
      </c>
      <c r="J37" s="716">
        <f t="shared" si="13"/>
        <v>170</v>
      </c>
      <c r="K37" s="716">
        <v>2</v>
      </c>
      <c r="L37" s="716">
        <v>168</v>
      </c>
      <c r="M37" s="734"/>
      <c r="N37" s="734"/>
      <c r="O37" s="734"/>
      <c r="P37" s="716"/>
      <c r="Q37" s="729"/>
      <c r="R37" s="729"/>
      <c r="S37" s="729"/>
      <c r="T37" s="732">
        <v>28</v>
      </c>
      <c r="U37" s="732">
        <v>2</v>
      </c>
      <c r="V37" s="732">
        <v>28</v>
      </c>
      <c r="W37" s="713">
        <v>4</v>
      </c>
      <c r="X37" s="713">
        <v>28</v>
      </c>
      <c r="Y37" s="713">
        <v>4</v>
      </c>
      <c r="Z37" s="713">
        <v>28</v>
      </c>
      <c r="AA37" s="713">
        <v>4</v>
      </c>
      <c r="AB37" s="1309">
        <v>32</v>
      </c>
      <c r="AC37" s="713">
        <v>4</v>
      </c>
      <c r="AD37" s="775">
        <v>26</v>
      </c>
      <c r="AE37" s="721">
        <f t="shared" si="11"/>
        <v>58</v>
      </c>
      <c r="AF37" s="1273" t="s">
        <v>1135</v>
      </c>
    </row>
    <row r="38" spans="1:32" s="700" customFormat="1" ht="15.6" hidden="1" x14ac:dyDescent="0.3">
      <c r="A38" s="728" t="s">
        <v>7</v>
      </c>
      <c r="B38" s="733" t="s">
        <v>69</v>
      </c>
      <c r="C38" s="716"/>
      <c r="D38" s="716">
        <v>5</v>
      </c>
      <c r="E38" s="716"/>
      <c r="F38" s="716"/>
      <c r="G38" s="716"/>
      <c r="H38" s="716">
        <f t="shared" si="12"/>
        <v>54</v>
      </c>
      <c r="I38" s="716">
        <f t="shared" si="13"/>
        <v>2</v>
      </c>
      <c r="J38" s="716">
        <f t="shared" si="13"/>
        <v>52</v>
      </c>
      <c r="K38" s="716">
        <v>26</v>
      </c>
      <c r="L38" s="716">
        <v>26</v>
      </c>
      <c r="M38" s="716"/>
      <c r="N38" s="716"/>
      <c r="O38" s="716"/>
      <c r="P38" s="716"/>
      <c r="Q38" s="729"/>
      <c r="R38" s="729"/>
      <c r="S38" s="729"/>
      <c r="T38" s="713"/>
      <c r="U38" s="732">
        <v>2</v>
      </c>
      <c r="V38" s="732">
        <v>52</v>
      </c>
      <c r="W38" s="713"/>
      <c r="X38" s="713"/>
      <c r="Y38" s="713"/>
      <c r="Z38" s="713"/>
      <c r="AA38" s="713"/>
      <c r="AB38" s="713"/>
      <c r="AC38" s="713"/>
      <c r="AD38" s="774"/>
      <c r="AE38" s="721">
        <f t="shared" si="11"/>
        <v>0</v>
      </c>
      <c r="AF38" s="5"/>
    </row>
    <row r="39" spans="1:32" s="700" customFormat="1" ht="15.6" x14ac:dyDescent="0.3">
      <c r="A39" s="728" t="s">
        <v>168</v>
      </c>
      <c r="B39" s="728" t="s">
        <v>685</v>
      </c>
      <c r="C39" s="716"/>
      <c r="D39" s="728"/>
      <c r="E39" s="716"/>
      <c r="F39" s="716"/>
      <c r="G39" s="716"/>
      <c r="H39" s="716">
        <v>54</v>
      </c>
      <c r="I39" s="716">
        <f t="shared" si="13"/>
        <v>6</v>
      </c>
      <c r="J39" s="716">
        <f t="shared" si="13"/>
        <v>52</v>
      </c>
      <c r="K39" s="716">
        <v>36</v>
      </c>
      <c r="L39" s="716">
        <v>16</v>
      </c>
      <c r="M39" s="716"/>
      <c r="N39" s="716"/>
      <c r="O39" s="716"/>
      <c r="P39" s="716"/>
      <c r="Q39" s="729"/>
      <c r="R39" s="729"/>
      <c r="S39" s="729"/>
      <c r="T39" s="713"/>
      <c r="U39" s="713"/>
      <c r="V39" s="713"/>
      <c r="W39" s="713"/>
      <c r="X39" s="713"/>
      <c r="Y39" s="713"/>
      <c r="Z39" s="713"/>
      <c r="AA39" s="713"/>
      <c r="AB39" s="713"/>
      <c r="AC39" s="713">
        <v>6</v>
      </c>
      <c r="AD39" s="774">
        <v>52</v>
      </c>
      <c r="AE39" s="721">
        <f t="shared" si="11"/>
        <v>52</v>
      </c>
      <c r="AF39" s="1248" t="s">
        <v>1084</v>
      </c>
    </row>
    <row r="40" spans="1:32" s="700" customFormat="1" ht="15.6" hidden="1" x14ac:dyDescent="0.3">
      <c r="A40" s="728" t="s">
        <v>828</v>
      </c>
      <c r="B40" s="728" t="s">
        <v>207</v>
      </c>
      <c r="C40" s="716"/>
      <c r="D40" s="728"/>
      <c r="E40" s="716"/>
      <c r="F40" s="716"/>
      <c r="G40" s="716"/>
      <c r="H40" s="716">
        <v>58</v>
      </c>
      <c r="I40" s="716">
        <f t="shared" si="13"/>
        <v>4</v>
      </c>
      <c r="J40" s="716">
        <f t="shared" si="13"/>
        <v>54</v>
      </c>
      <c r="K40" s="716">
        <v>38</v>
      </c>
      <c r="L40" s="716">
        <v>16</v>
      </c>
      <c r="M40" s="716"/>
      <c r="N40" s="716"/>
      <c r="O40" s="716"/>
      <c r="P40" s="716"/>
      <c r="Q40" s="729"/>
      <c r="R40" s="729"/>
      <c r="S40" s="736">
        <v>4</v>
      </c>
      <c r="T40" s="732">
        <v>54</v>
      </c>
      <c r="U40" s="713"/>
      <c r="V40" s="713"/>
      <c r="W40" s="713"/>
      <c r="X40" s="713"/>
      <c r="Y40" s="713"/>
      <c r="Z40" s="713"/>
      <c r="AA40" s="713"/>
      <c r="AB40" s="713"/>
      <c r="AC40" s="713"/>
      <c r="AD40" s="774"/>
      <c r="AE40" s="721">
        <f t="shared" si="11"/>
        <v>0</v>
      </c>
      <c r="AF40" s="5"/>
    </row>
    <row r="41" spans="1:32" s="712" customFormat="1" ht="31.2" hidden="1" x14ac:dyDescent="0.3">
      <c r="A41" s="726" t="s">
        <v>169</v>
      </c>
      <c r="B41" s="727" t="s">
        <v>349</v>
      </c>
      <c r="C41" s="737">
        <v>1</v>
      </c>
      <c r="D41" s="738"/>
      <c r="E41" s="737"/>
      <c r="F41" s="737"/>
      <c r="G41" s="737"/>
      <c r="H41" s="739">
        <f t="shared" ref="H41:AD41" si="14">SUM(H42)</f>
        <v>142</v>
      </c>
      <c r="I41" s="739">
        <f t="shared" si="14"/>
        <v>8</v>
      </c>
      <c r="J41" s="739">
        <f t="shared" si="14"/>
        <v>134</v>
      </c>
      <c r="K41" s="739">
        <f t="shared" si="14"/>
        <v>34</v>
      </c>
      <c r="L41" s="739">
        <f t="shared" si="14"/>
        <v>100</v>
      </c>
      <c r="M41" s="739">
        <f t="shared" si="14"/>
        <v>0</v>
      </c>
      <c r="N41" s="739">
        <f t="shared" si="14"/>
        <v>0</v>
      </c>
      <c r="O41" s="739">
        <f t="shared" si="14"/>
        <v>0</v>
      </c>
      <c r="P41" s="739">
        <f t="shared" si="14"/>
        <v>0</v>
      </c>
      <c r="Q41" s="739">
        <f t="shared" si="14"/>
        <v>0</v>
      </c>
      <c r="R41" s="739">
        <f t="shared" si="14"/>
        <v>0</v>
      </c>
      <c r="S41" s="739">
        <f t="shared" si="14"/>
        <v>6</v>
      </c>
      <c r="T41" s="739">
        <f t="shared" si="14"/>
        <v>72</v>
      </c>
      <c r="U41" s="739">
        <f t="shared" si="14"/>
        <v>4</v>
      </c>
      <c r="V41" s="739">
        <f t="shared" si="14"/>
        <v>62</v>
      </c>
      <c r="W41" s="739">
        <f t="shared" si="14"/>
        <v>0</v>
      </c>
      <c r="X41" s="739">
        <f t="shared" si="14"/>
        <v>0</v>
      </c>
      <c r="Y41" s="739">
        <f t="shared" si="14"/>
        <v>0</v>
      </c>
      <c r="Z41" s="739">
        <f t="shared" si="14"/>
        <v>0</v>
      </c>
      <c r="AA41" s="739">
        <f t="shared" si="14"/>
        <v>0</v>
      </c>
      <c r="AB41" s="739">
        <f t="shared" si="14"/>
        <v>0</v>
      </c>
      <c r="AC41" s="739">
        <f t="shared" si="14"/>
        <v>0</v>
      </c>
      <c r="AD41" s="776">
        <f t="shared" si="14"/>
        <v>0</v>
      </c>
      <c r="AE41" s="721">
        <f t="shared" si="11"/>
        <v>0</v>
      </c>
      <c r="AF41" s="697"/>
    </row>
    <row r="42" spans="1:32" s="700" customFormat="1" ht="31.2" hidden="1" x14ac:dyDescent="0.3">
      <c r="A42" s="733" t="s">
        <v>170</v>
      </c>
      <c r="B42" s="740" t="s">
        <v>829</v>
      </c>
      <c r="C42" s="713"/>
      <c r="D42" s="716">
        <v>4</v>
      </c>
      <c r="E42" s="716"/>
      <c r="F42" s="716"/>
      <c r="G42" s="716"/>
      <c r="H42" s="716">
        <v>142</v>
      </c>
      <c r="I42" s="716">
        <v>8</v>
      </c>
      <c r="J42" s="716">
        <v>134</v>
      </c>
      <c r="K42" s="716">
        <v>34</v>
      </c>
      <c r="L42" s="716">
        <v>100</v>
      </c>
      <c r="M42" s="716"/>
      <c r="N42" s="716"/>
      <c r="O42" s="716"/>
      <c r="P42" s="716"/>
      <c r="Q42" s="716"/>
      <c r="R42" s="716"/>
      <c r="S42" s="736">
        <v>6</v>
      </c>
      <c r="T42" s="736">
        <v>72</v>
      </c>
      <c r="U42" s="736">
        <v>4</v>
      </c>
      <c r="V42" s="736">
        <v>62</v>
      </c>
      <c r="W42" s="729"/>
      <c r="X42" s="729"/>
      <c r="Y42" s="729"/>
      <c r="Z42" s="729"/>
      <c r="AA42" s="729"/>
      <c r="AB42" s="729"/>
      <c r="AC42" s="729"/>
      <c r="AD42" s="749"/>
      <c r="AE42" s="721">
        <f t="shared" si="11"/>
        <v>0</v>
      </c>
      <c r="AF42" s="5"/>
    </row>
    <row r="43" spans="1:32" s="712" customFormat="1" ht="15.6" x14ac:dyDescent="0.3">
      <c r="A43" s="726" t="s">
        <v>10</v>
      </c>
      <c r="B43" s="726" t="s">
        <v>830</v>
      </c>
      <c r="C43" s="726"/>
      <c r="D43" s="726"/>
      <c r="E43" s="726">
        <f t="shared" ref="E43:G43" si="15">SUM(E44:E55)</f>
        <v>0</v>
      </c>
      <c r="F43" s="726">
        <f t="shared" si="15"/>
        <v>0</v>
      </c>
      <c r="G43" s="726">
        <f t="shared" si="15"/>
        <v>0</v>
      </c>
      <c r="H43" s="741">
        <f>SUM(H44:H55)</f>
        <v>928</v>
      </c>
      <c r="I43" s="741">
        <f t="shared" ref="I43:R43" si="16">SUM(I44:I55)</f>
        <v>90</v>
      </c>
      <c r="J43" s="741">
        <f t="shared" si="16"/>
        <v>838</v>
      </c>
      <c r="K43" s="741">
        <f t="shared" si="16"/>
        <v>442</v>
      </c>
      <c r="L43" s="741">
        <f t="shared" si="16"/>
        <v>396</v>
      </c>
      <c r="M43" s="741">
        <f t="shared" si="16"/>
        <v>0</v>
      </c>
      <c r="N43" s="741">
        <f t="shared" si="16"/>
        <v>0</v>
      </c>
      <c r="O43" s="741">
        <f t="shared" si="16"/>
        <v>0</v>
      </c>
      <c r="P43" s="741">
        <f t="shared" si="16"/>
        <v>30</v>
      </c>
      <c r="Q43" s="741">
        <f t="shared" si="16"/>
        <v>0</v>
      </c>
      <c r="R43" s="741">
        <f t="shared" si="16"/>
        <v>0</v>
      </c>
      <c r="S43" s="741">
        <f>SUM(S44:S55)</f>
        <v>4</v>
      </c>
      <c r="T43" s="741">
        <f t="shared" ref="T43:AD43" si="17">SUM(T44:T55)</f>
        <v>52</v>
      </c>
      <c r="U43" s="741">
        <f t="shared" si="17"/>
        <v>6</v>
      </c>
      <c r="V43" s="741">
        <f t="shared" si="17"/>
        <v>108</v>
      </c>
      <c r="W43" s="741">
        <f t="shared" si="17"/>
        <v>20</v>
      </c>
      <c r="X43" s="741">
        <f t="shared" si="17"/>
        <v>174</v>
      </c>
      <c r="Y43" s="741">
        <f t="shared" si="17"/>
        <v>12</v>
      </c>
      <c r="Z43" s="741">
        <f t="shared" si="17"/>
        <v>108</v>
      </c>
      <c r="AA43" s="741">
        <f t="shared" si="17"/>
        <v>32</v>
      </c>
      <c r="AB43" s="741">
        <f t="shared" si="17"/>
        <v>276</v>
      </c>
      <c r="AC43" s="741">
        <f t="shared" si="17"/>
        <v>16</v>
      </c>
      <c r="AD43" s="777">
        <f t="shared" si="17"/>
        <v>120</v>
      </c>
      <c r="AE43" s="721">
        <f t="shared" si="11"/>
        <v>396</v>
      </c>
      <c r="AF43" s="721"/>
    </row>
    <row r="44" spans="1:32" s="700" customFormat="1" ht="31.2" hidden="1" x14ac:dyDescent="0.3">
      <c r="A44" s="728" t="s">
        <v>117</v>
      </c>
      <c r="B44" s="742" t="s">
        <v>831</v>
      </c>
      <c r="C44" s="743">
        <v>4</v>
      </c>
      <c r="D44" s="583"/>
      <c r="E44" s="583"/>
      <c r="F44" s="583"/>
      <c r="G44" s="583"/>
      <c r="H44" s="716">
        <f t="shared" ref="H44:H55" si="18">I44+J44</f>
        <v>92</v>
      </c>
      <c r="I44" s="716">
        <f>S44+U44+W44+Y44+AA44+AC44</f>
        <v>6</v>
      </c>
      <c r="J44" s="716">
        <f>T44+V44+X44+Z44+AB44+AD44</f>
        <v>86</v>
      </c>
      <c r="K44" s="716">
        <f>J44-L44</f>
        <v>64</v>
      </c>
      <c r="L44" s="716">
        <v>22</v>
      </c>
      <c r="M44" s="716"/>
      <c r="N44" s="716"/>
      <c r="O44" s="716"/>
      <c r="P44" s="716">
        <v>6</v>
      </c>
      <c r="Q44" s="716"/>
      <c r="R44" s="716"/>
      <c r="S44" s="736">
        <v>4</v>
      </c>
      <c r="T44" s="736">
        <v>52</v>
      </c>
      <c r="U44" s="744">
        <v>2</v>
      </c>
      <c r="V44" s="736">
        <v>34</v>
      </c>
      <c r="W44" s="699"/>
      <c r="X44" s="699"/>
      <c r="Y44" s="699"/>
      <c r="Z44" s="699"/>
      <c r="AA44" s="729"/>
      <c r="AB44" s="729"/>
      <c r="AC44" s="729"/>
      <c r="AD44" s="749"/>
      <c r="AE44" s="721">
        <f t="shared" si="11"/>
        <v>0</v>
      </c>
      <c r="AF44" s="5"/>
    </row>
    <row r="45" spans="1:32" s="700" customFormat="1" ht="15.6" hidden="1" x14ac:dyDescent="0.3">
      <c r="A45" s="728" t="s">
        <v>12</v>
      </c>
      <c r="B45" s="728" t="s">
        <v>832</v>
      </c>
      <c r="C45" s="743">
        <v>4</v>
      </c>
      <c r="D45" s="583"/>
      <c r="E45" s="583"/>
      <c r="F45" s="583"/>
      <c r="G45" s="583"/>
      <c r="H45" s="716">
        <f t="shared" si="18"/>
        <v>78</v>
      </c>
      <c r="I45" s="716">
        <f t="shared" ref="I45:J55" si="19">S45+U45+W45+Y45+AA45+AC45</f>
        <v>4</v>
      </c>
      <c r="J45" s="716">
        <f t="shared" si="19"/>
        <v>74</v>
      </c>
      <c r="K45" s="716">
        <f t="shared" ref="K45:K55" si="20">J45-L45</f>
        <v>52</v>
      </c>
      <c r="L45" s="716">
        <v>22</v>
      </c>
      <c r="M45" s="716"/>
      <c r="N45" s="716"/>
      <c r="O45" s="716"/>
      <c r="P45" s="716">
        <v>6</v>
      </c>
      <c r="Q45" s="716"/>
      <c r="R45" s="716"/>
      <c r="S45" s="736"/>
      <c r="T45" s="736"/>
      <c r="U45" s="736">
        <v>4</v>
      </c>
      <c r="V45" s="745">
        <v>74</v>
      </c>
      <c r="W45" s="729"/>
      <c r="X45" s="729"/>
      <c r="Y45" s="729"/>
      <c r="Z45" s="729"/>
      <c r="AA45" s="729"/>
      <c r="AB45" s="729"/>
      <c r="AC45" s="729"/>
      <c r="AD45" s="749"/>
      <c r="AE45" s="721">
        <f t="shared" si="11"/>
        <v>0</v>
      </c>
      <c r="AF45" s="5"/>
    </row>
    <row r="46" spans="1:32" s="700" customFormat="1" ht="31.2" hidden="1" x14ac:dyDescent="0.3">
      <c r="A46" s="728" t="s">
        <v>13</v>
      </c>
      <c r="B46" s="742" t="s">
        <v>833</v>
      </c>
      <c r="C46" s="743">
        <v>5</v>
      </c>
      <c r="D46" s="746"/>
      <c r="E46" s="583"/>
      <c r="F46" s="583"/>
      <c r="G46" s="583"/>
      <c r="H46" s="716">
        <f t="shared" si="18"/>
        <v>80</v>
      </c>
      <c r="I46" s="716">
        <f t="shared" si="19"/>
        <v>8</v>
      </c>
      <c r="J46" s="716">
        <f t="shared" si="19"/>
        <v>72</v>
      </c>
      <c r="K46" s="716">
        <f t="shared" si="20"/>
        <v>50</v>
      </c>
      <c r="L46" s="716">
        <v>22</v>
      </c>
      <c r="M46" s="716"/>
      <c r="N46" s="716"/>
      <c r="O46" s="716"/>
      <c r="P46" s="716">
        <v>6</v>
      </c>
      <c r="Q46" s="716"/>
      <c r="R46" s="716"/>
      <c r="S46" s="729"/>
      <c r="T46" s="729"/>
      <c r="U46" s="729"/>
      <c r="V46" s="729"/>
      <c r="W46" s="729">
        <v>8</v>
      </c>
      <c r="X46" s="729">
        <v>72</v>
      </c>
      <c r="Y46" s="729"/>
      <c r="Z46" s="729"/>
      <c r="AA46" s="729"/>
      <c r="AB46" s="729"/>
      <c r="AC46" s="729"/>
      <c r="AD46" s="749"/>
      <c r="AE46" s="721">
        <f t="shared" si="11"/>
        <v>0</v>
      </c>
      <c r="AF46" s="5"/>
    </row>
    <row r="47" spans="1:32" s="700" customFormat="1" ht="31.2" x14ac:dyDescent="0.3">
      <c r="A47" s="728" t="s">
        <v>14</v>
      </c>
      <c r="B47" s="742" t="s">
        <v>834</v>
      </c>
      <c r="C47" s="743">
        <v>8</v>
      </c>
      <c r="D47" s="746"/>
      <c r="E47" s="583"/>
      <c r="F47" s="583"/>
      <c r="G47" s="583"/>
      <c r="H47" s="716">
        <f t="shared" si="18"/>
        <v>80</v>
      </c>
      <c r="I47" s="716">
        <f t="shared" si="19"/>
        <v>8</v>
      </c>
      <c r="J47" s="716">
        <f t="shared" si="19"/>
        <v>72</v>
      </c>
      <c r="K47" s="716">
        <f t="shared" si="20"/>
        <v>40</v>
      </c>
      <c r="L47" s="716">
        <v>32</v>
      </c>
      <c r="M47" s="716"/>
      <c r="N47" s="716"/>
      <c r="O47" s="716"/>
      <c r="P47" s="716">
        <v>6</v>
      </c>
      <c r="Q47" s="716"/>
      <c r="R47" s="716"/>
      <c r="S47" s="729"/>
      <c r="T47" s="729"/>
      <c r="U47" s="729"/>
      <c r="V47" s="729"/>
      <c r="W47" s="729"/>
      <c r="X47" s="729"/>
      <c r="Y47" s="729"/>
      <c r="Z47" s="729"/>
      <c r="AA47" s="729">
        <v>4</v>
      </c>
      <c r="AB47" s="754">
        <v>40</v>
      </c>
      <c r="AC47" s="729">
        <v>4</v>
      </c>
      <c r="AD47" s="749">
        <v>32</v>
      </c>
      <c r="AE47" s="721">
        <f t="shared" si="11"/>
        <v>72</v>
      </c>
      <c r="AF47" s="1260" t="s">
        <v>1103</v>
      </c>
    </row>
    <row r="48" spans="1:32" s="700" customFormat="1" ht="31.2" x14ac:dyDescent="0.3">
      <c r="A48" s="728" t="s">
        <v>15</v>
      </c>
      <c r="B48" s="742" t="s">
        <v>693</v>
      </c>
      <c r="C48" s="583"/>
      <c r="D48" s="583">
        <v>8</v>
      </c>
      <c r="E48" s="583"/>
      <c r="F48" s="583"/>
      <c r="G48" s="583"/>
      <c r="H48" s="716">
        <f t="shared" si="18"/>
        <v>66</v>
      </c>
      <c r="I48" s="716">
        <f t="shared" si="19"/>
        <v>8</v>
      </c>
      <c r="J48" s="716">
        <f t="shared" si="19"/>
        <v>58</v>
      </c>
      <c r="K48" s="716">
        <f t="shared" si="20"/>
        <v>44</v>
      </c>
      <c r="L48" s="716">
        <v>14</v>
      </c>
      <c r="M48" s="716"/>
      <c r="N48" s="716"/>
      <c r="O48" s="716"/>
      <c r="P48" s="716"/>
      <c r="Q48" s="716"/>
      <c r="R48" s="716"/>
      <c r="S48" s="729"/>
      <c r="T48" s="729"/>
      <c r="U48" s="729"/>
      <c r="V48" s="729"/>
      <c r="W48" s="729"/>
      <c r="X48" s="729"/>
      <c r="Y48" s="729"/>
      <c r="Z48" s="729"/>
      <c r="AA48" s="729">
        <v>4</v>
      </c>
      <c r="AB48" s="754">
        <v>30</v>
      </c>
      <c r="AC48" s="729">
        <v>4</v>
      </c>
      <c r="AD48" s="749">
        <v>28</v>
      </c>
      <c r="AE48" s="721">
        <f t="shared" si="11"/>
        <v>58</v>
      </c>
      <c r="AF48" s="1248" t="s">
        <v>1084</v>
      </c>
    </row>
    <row r="49" spans="1:16378" ht="16.2" hidden="1" thickBot="1" x14ac:dyDescent="0.35">
      <c r="A49" s="728" t="s">
        <v>16</v>
      </c>
      <c r="B49" s="728" t="s">
        <v>517</v>
      </c>
      <c r="C49" s="583">
        <v>6</v>
      </c>
      <c r="D49" s="583"/>
      <c r="E49" s="583"/>
      <c r="F49" s="583"/>
      <c r="G49" s="583"/>
      <c r="H49" s="716">
        <f t="shared" si="18"/>
        <v>120</v>
      </c>
      <c r="I49" s="716">
        <f t="shared" si="19"/>
        <v>12</v>
      </c>
      <c r="J49" s="716">
        <f t="shared" si="19"/>
        <v>108</v>
      </c>
      <c r="K49" s="716">
        <f t="shared" si="20"/>
        <v>0</v>
      </c>
      <c r="L49" s="716">
        <v>108</v>
      </c>
      <c r="M49" s="716"/>
      <c r="N49" s="716"/>
      <c r="O49" s="716"/>
      <c r="P49" s="716">
        <v>6</v>
      </c>
      <c r="Q49" s="716"/>
      <c r="R49" s="716"/>
      <c r="S49" s="729"/>
      <c r="T49" s="729"/>
      <c r="U49" s="729"/>
      <c r="V49" s="729"/>
      <c r="W49" s="729">
        <v>4</v>
      </c>
      <c r="X49" s="729">
        <v>38</v>
      </c>
      <c r="Y49" s="729">
        <v>8</v>
      </c>
      <c r="Z49" s="729">
        <v>70</v>
      </c>
      <c r="AA49" s="747"/>
      <c r="AB49" s="747"/>
      <c r="AC49" s="747"/>
      <c r="AD49" s="778"/>
      <c r="AE49" s="721">
        <f t="shared" si="11"/>
        <v>0</v>
      </c>
      <c r="AF49" s="5" t="s">
        <v>1084</v>
      </c>
    </row>
    <row r="50" spans="1:16378" s="731" customFormat="1" ht="33.450000000000003" customHeight="1" x14ac:dyDescent="0.3">
      <c r="A50" s="742" t="s">
        <v>121</v>
      </c>
      <c r="B50" s="742" t="s">
        <v>835</v>
      </c>
      <c r="C50" s="742"/>
      <c r="D50" s="742">
        <v>7</v>
      </c>
      <c r="E50" s="742"/>
      <c r="F50" s="742"/>
      <c r="G50" s="742"/>
      <c r="H50" s="716">
        <f t="shared" si="18"/>
        <v>80</v>
      </c>
      <c r="I50" s="716">
        <f t="shared" si="19"/>
        <v>10</v>
      </c>
      <c r="J50" s="716">
        <f t="shared" si="19"/>
        <v>70</v>
      </c>
      <c r="K50" s="716">
        <f t="shared" si="20"/>
        <v>38</v>
      </c>
      <c r="L50" s="748">
        <v>32</v>
      </c>
      <c r="M50" s="748"/>
      <c r="N50" s="742"/>
      <c r="O50" s="742"/>
      <c r="P50" s="742"/>
      <c r="Q50" s="742"/>
      <c r="R50" s="742"/>
      <c r="S50" s="729"/>
      <c r="T50" s="729"/>
      <c r="U50" s="729"/>
      <c r="V50" s="729"/>
      <c r="W50" s="729"/>
      <c r="X50" s="729"/>
      <c r="Y50" s="729"/>
      <c r="Z50" s="749"/>
      <c r="AA50" s="729">
        <v>10</v>
      </c>
      <c r="AB50" s="754">
        <v>70</v>
      </c>
      <c r="AC50" s="729"/>
      <c r="AD50" s="729"/>
      <c r="AE50" s="721">
        <f t="shared" si="11"/>
        <v>70</v>
      </c>
      <c r="AF50" s="1248" t="s">
        <v>1084</v>
      </c>
      <c r="AG50" s="750"/>
      <c r="AH50" s="750"/>
      <c r="AI50" s="750"/>
      <c r="AJ50" s="750"/>
      <c r="AK50" s="750"/>
      <c r="AL50" s="750"/>
      <c r="AM50" s="750"/>
      <c r="AN50" s="750"/>
      <c r="AO50" s="750"/>
      <c r="AP50" s="750"/>
      <c r="AQ50" s="750"/>
      <c r="AR50" s="750"/>
      <c r="AS50" s="750"/>
      <c r="AT50" s="750"/>
      <c r="AU50" s="750"/>
      <c r="AV50" s="750"/>
      <c r="AW50" s="750"/>
      <c r="AX50" s="750"/>
      <c r="AY50" s="750"/>
      <c r="AZ50" s="750"/>
      <c r="BA50" s="750"/>
      <c r="BB50" s="750"/>
      <c r="BC50" s="750"/>
      <c r="BD50" s="750"/>
      <c r="BE50" s="750"/>
      <c r="BF50" s="750"/>
      <c r="BG50" s="750"/>
      <c r="BH50" s="750"/>
      <c r="BI50" s="750"/>
      <c r="BJ50" s="750"/>
      <c r="BK50" s="750"/>
      <c r="BL50" s="750"/>
      <c r="BM50" s="750"/>
      <c r="BN50" s="750"/>
      <c r="BO50" s="750"/>
      <c r="BP50" s="750"/>
      <c r="BQ50" s="750"/>
      <c r="BR50" s="750"/>
      <c r="BS50" s="750"/>
      <c r="BT50" s="750"/>
      <c r="BU50" s="750"/>
      <c r="BV50" s="750"/>
      <c r="BW50" s="750"/>
      <c r="BX50" s="750"/>
      <c r="BY50" s="750"/>
      <c r="BZ50" s="750"/>
      <c r="CA50" s="750"/>
      <c r="CB50" s="750"/>
      <c r="CC50" s="750"/>
      <c r="CD50" s="750"/>
      <c r="CE50" s="750"/>
      <c r="CF50" s="750"/>
      <c r="CG50" s="750"/>
      <c r="CH50" s="750"/>
      <c r="CI50" s="750"/>
      <c r="CJ50" s="750"/>
      <c r="CK50" s="750"/>
      <c r="CL50" s="750"/>
      <c r="CM50" s="750"/>
      <c r="CN50" s="750"/>
      <c r="CO50" s="750"/>
      <c r="CP50" s="750"/>
      <c r="CQ50" s="750"/>
      <c r="CR50" s="750"/>
      <c r="CS50" s="750"/>
      <c r="CT50" s="750"/>
      <c r="CU50" s="750"/>
      <c r="CV50" s="750"/>
      <c r="CW50" s="750"/>
      <c r="CX50" s="750"/>
      <c r="CY50" s="750"/>
      <c r="CZ50" s="750"/>
      <c r="DA50" s="750"/>
      <c r="DB50" s="750"/>
      <c r="DC50" s="750"/>
      <c r="DD50" s="750"/>
      <c r="DE50" s="750"/>
      <c r="DF50" s="750"/>
      <c r="DG50" s="750"/>
      <c r="DH50" s="750"/>
      <c r="DI50" s="750"/>
      <c r="DJ50" s="750"/>
      <c r="DK50" s="750"/>
      <c r="DL50" s="750"/>
      <c r="DM50" s="750"/>
      <c r="DN50" s="750"/>
      <c r="DO50" s="750"/>
      <c r="DP50" s="750"/>
      <c r="DQ50" s="750"/>
      <c r="DR50" s="750"/>
      <c r="DS50" s="750"/>
      <c r="DT50" s="750"/>
      <c r="DU50" s="750"/>
      <c r="DV50" s="750"/>
      <c r="DW50" s="750"/>
      <c r="DX50" s="750"/>
      <c r="DY50" s="750"/>
      <c r="DZ50" s="750"/>
      <c r="EA50" s="750"/>
      <c r="EB50" s="750"/>
      <c r="EC50" s="750"/>
      <c r="ED50" s="750"/>
      <c r="EE50" s="750"/>
      <c r="EF50" s="750"/>
      <c r="EG50" s="750"/>
      <c r="EH50" s="750"/>
      <c r="EI50" s="750"/>
      <c r="EJ50" s="750"/>
      <c r="EK50" s="750"/>
      <c r="EL50" s="750"/>
      <c r="EM50" s="750"/>
      <c r="EN50" s="750"/>
      <c r="EO50" s="750"/>
      <c r="EP50" s="750"/>
      <c r="EQ50" s="750"/>
      <c r="ER50" s="750"/>
      <c r="ES50" s="750"/>
      <c r="ET50" s="750"/>
      <c r="EU50" s="750"/>
      <c r="EV50" s="750"/>
      <c r="EW50" s="750"/>
      <c r="EX50" s="750"/>
      <c r="EY50" s="750"/>
      <c r="EZ50" s="750"/>
      <c r="FA50" s="750"/>
      <c r="FB50" s="750"/>
      <c r="FC50" s="750"/>
      <c r="FD50" s="750"/>
      <c r="FE50" s="750"/>
      <c r="FF50" s="750"/>
      <c r="FG50" s="750"/>
      <c r="FH50" s="750"/>
      <c r="FI50" s="750"/>
      <c r="FJ50" s="750"/>
      <c r="FK50" s="750"/>
      <c r="FL50" s="750"/>
      <c r="FM50" s="750"/>
      <c r="FN50" s="750"/>
      <c r="FO50" s="750"/>
      <c r="FP50" s="750"/>
      <c r="FQ50" s="750"/>
      <c r="FR50" s="750"/>
      <c r="FS50" s="750"/>
      <c r="FT50" s="750"/>
      <c r="FU50" s="750"/>
      <c r="FV50" s="750"/>
      <c r="FW50" s="750"/>
      <c r="FX50" s="750"/>
      <c r="FY50" s="750"/>
      <c r="FZ50" s="750"/>
      <c r="GA50" s="750"/>
      <c r="GB50" s="750"/>
      <c r="GC50" s="750"/>
      <c r="GD50" s="750"/>
      <c r="GE50" s="750"/>
      <c r="GF50" s="750"/>
      <c r="GG50" s="750"/>
      <c r="GH50" s="750"/>
      <c r="GI50" s="750"/>
      <c r="GJ50" s="750"/>
      <c r="GK50" s="750"/>
      <c r="GL50" s="750"/>
      <c r="GM50" s="750"/>
      <c r="GN50" s="750"/>
      <c r="GO50" s="750"/>
      <c r="GP50" s="750"/>
      <c r="GQ50" s="750"/>
      <c r="GR50" s="750"/>
      <c r="GS50" s="750"/>
      <c r="GT50" s="750"/>
      <c r="GU50" s="750"/>
      <c r="GV50" s="750"/>
      <c r="GW50" s="750"/>
      <c r="GX50" s="750"/>
      <c r="GY50" s="750"/>
      <c r="GZ50" s="750"/>
      <c r="HA50" s="750"/>
      <c r="HB50" s="750"/>
      <c r="HC50" s="750"/>
      <c r="HD50" s="750"/>
      <c r="HE50" s="750"/>
      <c r="HF50" s="750"/>
      <c r="HG50" s="750"/>
      <c r="HH50" s="750"/>
      <c r="HI50" s="750"/>
      <c r="HJ50" s="750"/>
      <c r="HK50" s="750"/>
      <c r="HL50" s="750"/>
      <c r="HM50" s="750"/>
      <c r="HN50" s="750"/>
      <c r="HO50" s="750"/>
      <c r="HP50" s="750"/>
      <c r="HQ50" s="750"/>
      <c r="HR50" s="750"/>
      <c r="HS50" s="750"/>
      <c r="HT50" s="750"/>
      <c r="HU50" s="750"/>
      <c r="HV50" s="750"/>
      <c r="HW50" s="750"/>
      <c r="HX50" s="750"/>
      <c r="HY50" s="750"/>
      <c r="HZ50" s="750"/>
      <c r="IA50" s="750"/>
      <c r="IB50" s="750"/>
      <c r="IC50" s="750"/>
      <c r="ID50" s="750"/>
      <c r="IE50" s="750"/>
      <c r="IF50" s="750"/>
      <c r="IG50" s="750"/>
      <c r="IH50" s="750"/>
      <c r="II50" s="750"/>
      <c r="IJ50" s="750"/>
      <c r="IK50" s="750"/>
      <c r="IL50" s="750"/>
      <c r="IM50" s="750"/>
      <c r="IN50" s="750"/>
      <c r="IO50" s="750"/>
      <c r="IP50" s="750"/>
      <c r="IQ50" s="750"/>
      <c r="IR50" s="750"/>
      <c r="IS50" s="750"/>
      <c r="IT50" s="750"/>
      <c r="IU50" s="750"/>
      <c r="IV50" s="750"/>
      <c r="IW50" s="750"/>
      <c r="IX50" s="750"/>
      <c r="IY50" s="750"/>
      <c r="IZ50" s="750"/>
      <c r="JA50" s="750"/>
      <c r="JB50" s="750"/>
      <c r="JC50" s="750"/>
      <c r="JD50" s="750"/>
      <c r="JE50" s="750"/>
      <c r="JF50" s="750"/>
      <c r="JG50" s="750"/>
      <c r="JH50" s="750"/>
      <c r="JI50" s="750"/>
      <c r="JJ50" s="750"/>
      <c r="JK50" s="750"/>
      <c r="JL50" s="750"/>
      <c r="JM50" s="750"/>
      <c r="JN50" s="750"/>
      <c r="JO50" s="750"/>
      <c r="JP50" s="750"/>
      <c r="JQ50" s="750"/>
      <c r="JR50" s="750"/>
      <c r="JS50" s="750"/>
      <c r="JT50" s="750"/>
      <c r="JU50" s="750"/>
      <c r="JV50" s="750"/>
      <c r="JW50" s="750"/>
      <c r="JX50" s="750"/>
      <c r="JY50" s="750"/>
      <c r="JZ50" s="750"/>
      <c r="KA50" s="750"/>
      <c r="KB50" s="750"/>
      <c r="KC50" s="750"/>
      <c r="KD50" s="750"/>
      <c r="KE50" s="750"/>
      <c r="KF50" s="750"/>
      <c r="KG50" s="750"/>
      <c r="KH50" s="750"/>
      <c r="KI50" s="750"/>
      <c r="KJ50" s="750"/>
      <c r="KK50" s="750"/>
      <c r="KL50" s="750"/>
      <c r="KM50" s="750"/>
      <c r="KN50" s="750"/>
      <c r="KO50" s="750"/>
      <c r="KP50" s="750"/>
      <c r="KQ50" s="750"/>
      <c r="KR50" s="750"/>
      <c r="KS50" s="750"/>
      <c r="KT50" s="750"/>
      <c r="KU50" s="750"/>
      <c r="KV50" s="750"/>
      <c r="KW50" s="750"/>
      <c r="KX50" s="750"/>
      <c r="KY50" s="750"/>
      <c r="KZ50" s="750"/>
      <c r="LA50" s="750"/>
      <c r="LB50" s="750"/>
      <c r="LC50" s="750"/>
      <c r="LD50" s="750"/>
      <c r="LE50" s="750"/>
      <c r="LF50" s="750"/>
      <c r="LG50" s="750"/>
      <c r="LH50" s="750"/>
      <c r="LI50" s="750"/>
      <c r="LJ50" s="750"/>
      <c r="LK50" s="750"/>
      <c r="LL50" s="750"/>
      <c r="LM50" s="750"/>
      <c r="LN50" s="750"/>
      <c r="LO50" s="750"/>
      <c r="LP50" s="750"/>
      <c r="LQ50" s="750"/>
      <c r="LR50" s="750"/>
      <c r="LS50" s="750"/>
      <c r="LT50" s="750"/>
      <c r="LU50" s="750"/>
      <c r="LV50" s="750"/>
      <c r="LW50" s="750"/>
      <c r="LX50" s="750"/>
      <c r="LY50" s="750"/>
      <c r="LZ50" s="750"/>
      <c r="MA50" s="750"/>
      <c r="MB50" s="750"/>
      <c r="MC50" s="750"/>
      <c r="MD50" s="750"/>
      <c r="ME50" s="750"/>
      <c r="MF50" s="750"/>
      <c r="MG50" s="750"/>
      <c r="MH50" s="750"/>
      <c r="MI50" s="750"/>
      <c r="MJ50" s="750"/>
      <c r="MK50" s="750"/>
      <c r="ML50" s="750"/>
      <c r="MM50" s="750"/>
      <c r="MN50" s="750"/>
      <c r="MO50" s="750"/>
      <c r="MP50" s="750"/>
      <c r="MQ50" s="750"/>
      <c r="MR50" s="750"/>
      <c r="MS50" s="750"/>
      <c r="MT50" s="750"/>
      <c r="MU50" s="750"/>
      <c r="MV50" s="750"/>
      <c r="MW50" s="750"/>
      <c r="MX50" s="750"/>
      <c r="MY50" s="750"/>
      <c r="MZ50" s="750"/>
      <c r="NA50" s="750"/>
      <c r="NB50" s="750"/>
      <c r="NC50" s="750"/>
      <c r="ND50" s="750"/>
      <c r="NE50" s="750"/>
      <c r="NF50" s="750"/>
      <c r="NG50" s="750"/>
      <c r="NH50" s="750"/>
      <c r="NI50" s="750"/>
      <c r="NJ50" s="750"/>
      <c r="NK50" s="750"/>
      <c r="NL50" s="750"/>
      <c r="NM50" s="750"/>
      <c r="NN50" s="750"/>
      <c r="NO50" s="750"/>
      <c r="NP50" s="750"/>
      <c r="NQ50" s="750"/>
      <c r="NR50" s="750"/>
      <c r="NS50" s="750"/>
      <c r="NT50" s="750"/>
      <c r="NU50" s="750"/>
      <c r="NV50" s="750"/>
      <c r="NW50" s="750"/>
      <c r="NX50" s="750"/>
      <c r="NY50" s="750"/>
      <c r="NZ50" s="750"/>
      <c r="OA50" s="750"/>
      <c r="OB50" s="750"/>
      <c r="OC50" s="750"/>
      <c r="OD50" s="750"/>
      <c r="OE50" s="750"/>
      <c r="OF50" s="750"/>
      <c r="OG50" s="750"/>
      <c r="OH50" s="750"/>
      <c r="OI50" s="750"/>
      <c r="OJ50" s="750"/>
      <c r="OK50" s="750"/>
      <c r="OL50" s="750"/>
      <c r="OM50" s="750"/>
      <c r="ON50" s="750"/>
      <c r="OO50" s="750"/>
      <c r="OP50" s="750"/>
      <c r="OQ50" s="750"/>
      <c r="OR50" s="750"/>
      <c r="OS50" s="750"/>
      <c r="OT50" s="750"/>
      <c r="OU50" s="750"/>
      <c r="OV50" s="750"/>
      <c r="OW50" s="750"/>
      <c r="OX50" s="750"/>
      <c r="OY50" s="750"/>
      <c r="OZ50" s="750"/>
      <c r="PA50" s="750"/>
      <c r="PB50" s="750"/>
      <c r="PC50" s="750"/>
      <c r="PD50" s="750"/>
      <c r="PE50" s="750"/>
      <c r="PF50" s="750"/>
      <c r="PG50" s="750"/>
      <c r="PH50" s="750"/>
      <c r="PI50" s="750"/>
      <c r="PJ50" s="750"/>
      <c r="PK50" s="750"/>
      <c r="PL50" s="750"/>
      <c r="PM50" s="750"/>
      <c r="PN50" s="750"/>
      <c r="PO50" s="750"/>
      <c r="PP50" s="750"/>
      <c r="PQ50" s="750"/>
      <c r="PR50" s="750"/>
      <c r="PS50" s="750"/>
      <c r="PT50" s="750"/>
      <c r="PU50" s="750"/>
      <c r="PV50" s="750"/>
      <c r="PW50" s="750"/>
      <c r="PX50" s="750"/>
      <c r="PY50" s="750"/>
      <c r="PZ50" s="750"/>
      <c r="QA50" s="750"/>
      <c r="QB50" s="750"/>
      <c r="QC50" s="750"/>
      <c r="QD50" s="750"/>
      <c r="QE50" s="750"/>
      <c r="QF50" s="750"/>
      <c r="QG50" s="750"/>
      <c r="QH50" s="750"/>
      <c r="QI50" s="750"/>
      <c r="QJ50" s="750"/>
      <c r="QK50" s="750"/>
      <c r="QL50" s="750"/>
      <c r="QM50" s="750"/>
      <c r="QN50" s="750"/>
      <c r="QO50" s="750"/>
      <c r="QP50" s="750"/>
      <c r="QQ50" s="750"/>
      <c r="QR50" s="750"/>
      <c r="QS50" s="750"/>
      <c r="QT50" s="750"/>
      <c r="QU50" s="750"/>
      <c r="QV50" s="750"/>
      <c r="QW50" s="750"/>
      <c r="QX50" s="750"/>
      <c r="QY50" s="750"/>
      <c r="QZ50" s="750"/>
      <c r="RA50" s="750"/>
      <c r="RB50" s="750"/>
      <c r="RC50" s="750"/>
      <c r="RD50" s="750"/>
      <c r="RE50" s="750"/>
      <c r="RF50" s="750"/>
      <c r="RG50" s="750"/>
      <c r="RH50" s="750"/>
      <c r="RI50" s="750"/>
      <c r="RJ50" s="750"/>
      <c r="RK50" s="750"/>
      <c r="RL50" s="750"/>
      <c r="RM50" s="750"/>
      <c r="RN50" s="750"/>
      <c r="RO50" s="750"/>
      <c r="RP50" s="750"/>
      <c r="RQ50" s="750"/>
      <c r="RR50" s="750"/>
      <c r="RS50" s="750"/>
      <c r="RT50" s="750"/>
      <c r="RU50" s="750"/>
      <c r="RV50" s="750"/>
      <c r="RW50" s="750"/>
      <c r="RX50" s="750"/>
      <c r="RY50" s="750"/>
      <c r="RZ50" s="750"/>
      <c r="SA50" s="750"/>
      <c r="SB50" s="750"/>
      <c r="SC50" s="750"/>
      <c r="SD50" s="750"/>
      <c r="SE50" s="750"/>
      <c r="SF50" s="750"/>
      <c r="SG50" s="750"/>
      <c r="SH50" s="750"/>
      <c r="SI50" s="750"/>
      <c r="SJ50" s="750"/>
      <c r="SK50" s="750"/>
      <c r="SL50" s="750"/>
      <c r="SM50" s="750"/>
      <c r="SN50" s="750"/>
      <c r="SO50" s="750"/>
      <c r="SP50" s="750"/>
      <c r="SQ50" s="750"/>
      <c r="SR50" s="750"/>
      <c r="SS50" s="750"/>
      <c r="ST50" s="750"/>
      <c r="SU50" s="750"/>
      <c r="SV50" s="750"/>
      <c r="SW50" s="750"/>
      <c r="SX50" s="750"/>
      <c r="SY50" s="750"/>
      <c r="SZ50" s="750"/>
      <c r="TA50" s="750"/>
      <c r="TB50" s="750"/>
      <c r="TC50" s="750"/>
      <c r="TD50" s="750"/>
      <c r="TE50" s="750"/>
      <c r="TF50" s="750"/>
      <c r="TG50" s="750"/>
      <c r="TH50" s="750"/>
      <c r="TI50" s="750"/>
      <c r="TJ50" s="750"/>
      <c r="TK50" s="750"/>
      <c r="TL50" s="750"/>
      <c r="TM50" s="750"/>
      <c r="TN50" s="750"/>
      <c r="TO50" s="750"/>
      <c r="TP50" s="750"/>
      <c r="TQ50" s="750"/>
      <c r="TR50" s="750"/>
      <c r="TS50" s="750"/>
      <c r="TT50" s="750"/>
      <c r="TU50" s="750"/>
      <c r="TV50" s="750"/>
      <c r="TW50" s="750"/>
      <c r="TX50" s="750"/>
      <c r="TY50" s="750"/>
      <c r="TZ50" s="750"/>
      <c r="UA50" s="750"/>
      <c r="UB50" s="750"/>
      <c r="UC50" s="750"/>
      <c r="UD50" s="750"/>
      <c r="UE50" s="750"/>
      <c r="UF50" s="750"/>
      <c r="UG50" s="750"/>
      <c r="UH50" s="750"/>
      <c r="UI50" s="750"/>
      <c r="UJ50" s="750"/>
      <c r="UK50" s="750"/>
      <c r="UL50" s="750"/>
      <c r="UM50" s="750"/>
      <c r="UN50" s="750"/>
      <c r="UO50" s="750"/>
      <c r="UP50" s="750"/>
      <c r="UQ50" s="750"/>
      <c r="UR50" s="750"/>
      <c r="US50" s="750"/>
      <c r="UT50" s="750"/>
      <c r="UU50" s="750"/>
      <c r="UV50" s="750"/>
      <c r="UW50" s="750"/>
      <c r="UX50" s="750"/>
      <c r="UY50" s="750"/>
      <c r="UZ50" s="750"/>
      <c r="VA50" s="750"/>
      <c r="VB50" s="750"/>
      <c r="VC50" s="750"/>
      <c r="VD50" s="750"/>
      <c r="VE50" s="750"/>
      <c r="VF50" s="750"/>
      <c r="VG50" s="750"/>
      <c r="VH50" s="750"/>
      <c r="VI50" s="750"/>
      <c r="VJ50" s="750"/>
      <c r="VK50" s="750"/>
      <c r="VL50" s="750"/>
      <c r="VM50" s="750"/>
      <c r="VN50" s="750"/>
      <c r="VO50" s="750"/>
      <c r="VP50" s="750"/>
      <c r="VQ50" s="750"/>
      <c r="VR50" s="750"/>
      <c r="VS50" s="750"/>
      <c r="VT50" s="750"/>
      <c r="VU50" s="750"/>
      <c r="VV50" s="750"/>
      <c r="VW50" s="750"/>
      <c r="VX50" s="750"/>
      <c r="VY50" s="750"/>
      <c r="VZ50" s="750"/>
      <c r="WA50" s="750"/>
      <c r="WB50" s="750"/>
      <c r="WC50" s="750"/>
      <c r="WD50" s="750"/>
      <c r="WE50" s="750"/>
      <c r="WF50" s="750"/>
      <c r="WG50" s="750"/>
      <c r="WH50" s="750"/>
      <c r="WI50" s="750"/>
      <c r="WJ50" s="750"/>
      <c r="WK50" s="750"/>
      <c r="WL50" s="750"/>
      <c r="WM50" s="750"/>
      <c r="WN50" s="750"/>
      <c r="WO50" s="750"/>
      <c r="WP50" s="750"/>
      <c r="WQ50" s="750"/>
      <c r="WR50" s="750"/>
      <c r="WS50" s="750"/>
      <c r="WT50" s="750"/>
      <c r="WU50" s="750"/>
      <c r="WV50" s="750"/>
      <c r="WW50" s="750"/>
      <c r="WX50" s="750"/>
      <c r="WY50" s="750"/>
      <c r="WZ50" s="750"/>
      <c r="XA50" s="750"/>
      <c r="XB50" s="750"/>
      <c r="XC50" s="750"/>
      <c r="XD50" s="750"/>
      <c r="XE50" s="750"/>
      <c r="XF50" s="750"/>
      <c r="XG50" s="750"/>
      <c r="XH50" s="750"/>
      <c r="XI50" s="750"/>
      <c r="XJ50" s="750"/>
      <c r="XK50" s="750"/>
      <c r="XL50" s="750"/>
      <c r="XM50" s="750"/>
      <c r="XN50" s="750"/>
      <c r="XO50" s="750"/>
      <c r="XP50" s="750"/>
      <c r="XQ50" s="750"/>
      <c r="XR50" s="750"/>
      <c r="XS50" s="750"/>
      <c r="XT50" s="750"/>
      <c r="XU50" s="750"/>
      <c r="XV50" s="750"/>
      <c r="XW50" s="750"/>
      <c r="XX50" s="750"/>
      <c r="XY50" s="750"/>
      <c r="XZ50" s="750"/>
      <c r="YA50" s="750"/>
      <c r="YB50" s="750"/>
      <c r="YC50" s="750"/>
      <c r="YD50" s="750"/>
      <c r="YE50" s="750"/>
      <c r="YF50" s="750"/>
      <c r="YG50" s="750"/>
      <c r="YH50" s="750"/>
      <c r="YI50" s="750"/>
      <c r="YJ50" s="750"/>
      <c r="YK50" s="750"/>
      <c r="YL50" s="750"/>
      <c r="YM50" s="750"/>
      <c r="YN50" s="750"/>
      <c r="YO50" s="750"/>
      <c r="YP50" s="750"/>
      <c r="YQ50" s="750"/>
      <c r="YR50" s="750"/>
      <c r="YS50" s="750"/>
      <c r="YT50" s="750"/>
      <c r="YU50" s="750"/>
      <c r="YV50" s="750"/>
      <c r="YW50" s="750"/>
      <c r="YX50" s="750"/>
      <c r="YY50" s="750"/>
      <c r="YZ50" s="750"/>
      <c r="ZA50" s="750"/>
      <c r="ZB50" s="750"/>
      <c r="ZC50" s="750"/>
      <c r="ZD50" s="750"/>
      <c r="ZE50" s="750"/>
      <c r="ZF50" s="750"/>
      <c r="ZG50" s="750"/>
      <c r="ZH50" s="750"/>
      <c r="ZI50" s="750"/>
      <c r="ZJ50" s="750"/>
      <c r="ZK50" s="750"/>
      <c r="ZL50" s="750"/>
      <c r="ZM50" s="750"/>
      <c r="ZN50" s="750"/>
      <c r="ZO50" s="750"/>
      <c r="ZP50" s="750"/>
      <c r="ZQ50" s="750"/>
      <c r="ZR50" s="750"/>
      <c r="ZS50" s="750"/>
      <c r="ZT50" s="750"/>
      <c r="ZU50" s="750"/>
      <c r="ZV50" s="750"/>
      <c r="ZW50" s="750"/>
      <c r="ZX50" s="750"/>
      <c r="ZY50" s="750"/>
      <c r="ZZ50" s="750"/>
      <c r="AAA50" s="750"/>
      <c r="AAB50" s="750"/>
      <c r="AAC50" s="750"/>
      <c r="AAD50" s="750"/>
      <c r="AAE50" s="750"/>
      <c r="AAF50" s="750"/>
      <c r="AAG50" s="750"/>
      <c r="AAH50" s="750"/>
      <c r="AAI50" s="750"/>
      <c r="AAJ50" s="750"/>
      <c r="AAK50" s="750"/>
      <c r="AAL50" s="750"/>
      <c r="AAM50" s="750"/>
      <c r="AAN50" s="750"/>
      <c r="AAO50" s="750"/>
      <c r="AAP50" s="750"/>
      <c r="AAQ50" s="750"/>
      <c r="AAR50" s="750"/>
      <c r="AAS50" s="750"/>
      <c r="AAT50" s="750"/>
      <c r="AAU50" s="750"/>
      <c r="AAV50" s="750"/>
      <c r="AAW50" s="750"/>
      <c r="AAX50" s="750"/>
      <c r="AAY50" s="750"/>
      <c r="AAZ50" s="750"/>
      <c r="ABA50" s="750"/>
      <c r="ABB50" s="750"/>
      <c r="ABC50" s="750"/>
      <c r="ABD50" s="750"/>
      <c r="ABE50" s="750"/>
      <c r="ABF50" s="750"/>
      <c r="ABG50" s="750"/>
      <c r="ABH50" s="750"/>
      <c r="ABI50" s="750"/>
      <c r="ABJ50" s="750"/>
      <c r="ABK50" s="750"/>
      <c r="ABL50" s="750"/>
      <c r="ABM50" s="750"/>
      <c r="ABN50" s="750"/>
      <c r="ABO50" s="750"/>
      <c r="ABP50" s="750"/>
      <c r="ABQ50" s="750"/>
      <c r="ABR50" s="750"/>
      <c r="ABS50" s="750"/>
      <c r="ABT50" s="750"/>
      <c r="ABU50" s="750"/>
      <c r="ABV50" s="750"/>
      <c r="ABW50" s="750"/>
      <c r="ABX50" s="750"/>
      <c r="ABY50" s="750"/>
      <c r="ABZ50" s="750"/>
      <c r="ACA50" s="750"/>
      <c r="ACB50" s="750"/>
      <c r="ACC50" s="750"/>
      <c r="ACD50" s="750"/>
      <c r="ACE50" s="750"/>
      <c r="ACF50" s="750"/>
      <c r="ACG50" s="750"/>
      <c r="ACH50" s="750"/>
      <c r="ACI50" s="750"/>
      <c r="ACJ50" s="750"/>
      <c r="ACK50" s="750"/>
      <c r="ACL50" s="750"/>
      <c r="ACM50" s="750"/>
      <c r="ACN50" s="750"/>
      <c r="ACO50" s="750"/>
      <c r="ACP50" s="750"/>
      <c r="ACQ50" s="750"/>
      <c r="ACR50" s="750"/>
      <c r="ACS50" s="750"/>
      <c r="ACT50" s="750"/>
      <c r="ACU50" s="750"/>
      <c r="ACV50" s="750"/>
      <c r="ACW50" s="750"/>
      <c r="ACX50" s="750"/>
      <c r="ACY50" s="750"/>
      <c r="ACZ50" s="750"/>
      <c r="ADA50" s="750"/>
      <c r="ADB50" s="750"/>
      <c r="ADC50" s="750"/>
      <c r="ADD50" s="750"/>
      <c r="ADE50" s="750"/>
      <c r="ADF50" s="750"/>
      <c r="ADG50" s="750"/>
      <c r="ADH50" s="750"/>
      <c r="ADI50" s="750"/>
      <c r="ADJ50" s="750"/>
      <c r="ADK50" s="750"/>
      <c r="ADL50" s="750"/>
      <c r="ADM50" s="750"/>
      <c r="ADN50" s="750"/>
      <c r="ADO50" s="750"/>
      <c r="ADP50" s="750"/>
      <c r="ADQ50" s="750"/>
      <c r="ADR50" s="750"/>
      <c r="ADS50" s="750"/>
      <c r="ADT50" s="750"/>
      <c r="ADU50" s="750"/>
      <c r="ADV50" s="750"/>
      <c r="ADW50" s="750"/>
      <c r="ADX50" s="750"/>
      <c r="ADY50" s="750"/>
      <c r="ADZ50" s="750"/>
      <c r="AEA50" s="750"/>
      <c r="AEB50" s="750"/>
      <c r="AEC50" s="750"/>
      <c r="AED50" s="750"/>
      <c r="AEE50" s="750"/>
      <c r="AEF50" s="750"/>
      <c r="AEG50" s="750"/>
      <c r="AEH50" s="750"/>
      <c r="AEI50" s="750"/>
      <c r="AEJ50" s="750"/>
      <c r="AEK50" s="750"/>
      <c r="AEL50" s="750"/>
      <c r="AEM50" s="750"/>
      <c r="AEN50" s="750"/>
      <c r="AEO50" s="750"/>
      <c r="AEP50" s="750"/>
      <c r="AEQ50" s="750"/>
      <c r="AER50" s="750"/>
      <c r="AES50" s="750"/>
      <c r="AET50" s="750"/>
      <c r="AEU50" s="750"/>
      <c r="AEV50" s="750"/>
      <c r="AEW50" s="750"/>
      <c r="AEX50" s="750"/>
      <c r="AEY50" s="750"/>
      <c r="AEZ50" s="750"/>
      <c r="AFA50" s="750"/>
      <c r="AFB50" s="750"/>
      <c r="AFC50" s="750"/>
      <c r="AFD50" s="750"/>
      <c r="AFE50" s="750"/>
      <c r="AFF50" s="750"/>
      <c r="AFG50" s="750"/>
      <c r="AFH50" s="750"/>
      <c r="AFI50" s="750"/>
      <c r="AFJ50" s="750"/>
      <c r="AFK50" s="750"/>
      <c r="AFL50" s="750"/>
      <c r="AFM50" s="750"/>
      <c r="AFN50" s="750"/>
      <c r="AFO50" s="750"/>
      <c r="AFP50" s="750"/>
      <c r="AFQ50" s="750"/>
      <c r="AFR50" s="750"/>
      <c r="AFS50" s="750"/>
      <c r="AFT50" s="750"/>
      <c r="AFU50" s="750"/>
      <c r="AFV50" s="750"/>
      <c r="AFW50" s="750"/>
      <c r="AFX50" s="750"/>
      <c r="AFY50" s="750"/>
      <c r="AFZ50" s="750"/>
      <c r="AGA50" s="750"/>
      <c r="AGB50" s="750"/>
      <c r="AGC50" s="750"/>
      <c r="AGD50" s="750"/>
      <c r="AGE50" s="750"/>
      <c r="AGF50" s="750"/>
      <c r="AGG50" s="750"/>
      <c r="AGH50" s="750"/>
      <c r="AGI50" s="750"/>
      <c r="AGJ50" s="750"/>
      <c r="AGK50" s="750"/>
      <c r="AGL50" s="750"/>
      <c r="AGM50" s="750"/>
      <c r="AGN50" s="750"/>
      <c r="AGO50" s="750"/>
      <c r="AGP50" s="750"/>
      <c r="AGQ50" s="750"/>
      <c r="AGR50" s="750"/>
      <c r="AGS50" s="750"/>
      <c r="AGT50" s="750"/>
      <c r="AGU50" s="750"/>
      <c r="AGV50" s="750"/>
      <c r="AGW50" s="750"/>
      <c r="AGX50" s="750"/>
      <c r="AGY50" s="750"/>
      <c r="AGZ50" s="750"/>
      <c r="AHA50" s="750"/>
      <c r="AHB50" s="750"/>
      <c r="AHC50" s="750"/>
      <c r="AHD50" s="750"/>
      <c r="AHE50" s="750"/>
      <c r="AHF50" s="750"/>
      <c r="AHG50" s="750"/>
      <c r="AHH50" s="750"/>
      <c r="AHI50" s="750"/>
      <c r="AHJ50" s="750"/>
      <c r="AHK50" s="750"/>
      <c r="AHL50" s="750"/>
      <c r="AHM50" s="750"/>
      <c r="AHN50" s="750"/>
      <c r="AHO50" s="750"/>
      <c r="AHP50" s="750"/>
      <c r="AHQ50" s="750"/>
      <c r="AHR50" s="750"/>
      <c r="AHS50" s="750"/>
      <c r="AHT50" s="750"/>
      <c r="AHU50" s="750"/>
      <c r="AHV50" s="750"/>
      <c r="AHW50" s="750"/>
      <c r="AHX50" s="750"/>
      <c r="AHY50" s="750"/>
      <c r="AHZ50" s="750"/>
      <c r="AIA50" s="750"/>
      <c r="AIB50" s="750"/>
      <c r="AIC50" s="750"/>
      <c r="AID50" s="750"/>
      <c r="AIE50" s="750"/>
      <c r="AIF50" s="750"/>
      <c r="AIG50" s="750"/>
      <c r="AIH50" s="750"/>
      <c r="AII50" s="750"/>
      <c r="AIJ50" s="750"/>
      <c r="AIK50" s="750"/>
      <c r="AIL50" s="750"/>
      <c r="AIM50" s="750"/>
      <c r="AIN50" s="750"/>
      <c r="AIO50" s="750"/>
      <c r="AIP50" s="750"/>
      <c r="AIQ50" s="750"/>
      <c r="AIR50" s="750"/>
      <c r="AIS50" s="750"/>
      <c r="AIT50" s="750"/>
      <c r="AIU50" s="750"/>
      <c r="AIV50" s="750"/>
      <c r="AIW50" s="750"/>
      <c r="AIX50" s="750"/>
      <c r="AIY50" s="750"/>
      <c r="AIZ50" s="750"/>
      <c r="AJA50" s="750"/>
      <c r="AJB50" s="750"/>
      <c r="AJC50" s="750"/>
      <c r="AJD50" s="750"/>
      <c r="AJE50" s="750"/>
      <c r="AJF50" s="750"/>
      <c r="AJG50" s="750"/>
      <c r="AJH50" s="750"/>
      <c r="AJI50" s="750"/>
      <c r="AJJ50" s="750"/>
      <c r="AJK50" s="750"/>
      <c r="AJL50" s="750"/>
      <c r="AJM50" s="750"/>
      <c r="AJN50" s="750"/>
      <c r="AJO50" s="750"/>
      <c r="AJP50" s="750"/>
      <c r="AJQ50" s="750"/>
      <c r="AJR50" s="750"/>
      <c r="AJS50" s="750"/>
      <c r="AJT50" s="750"/>
      <c r="AJU50" s="750"/>
      <c r="AJV50" s="750"/>
      <c r="AJW50" s="750"/>
      <c r="AJX50" s="750"/>
      <c r="AJY50" s="750"/>
      <c r="AJZ50" s="750"/>
      <c r="AKA50" s="750"/>
      <c r="AKB50" s="750"/>
      <c r="AKC50" s="750"/>
      <c r="AKD50" s="750"/>
      <c r="AKE50" s="750"/>
      <c r="AKF50" s="750"/>
      <c r="AKG50" s="750"/>
      <c r="AKH50" s="750"/>
      <c r="AKI50" s="750"/>
      <c r="AKJ50" s="750"/>
      <c r="AKK50" s="750"/>
      <c r="AKL50" s="750"/>
      <c r="AKM50" s="750"/>
      <c r="AKN50" s="750"/>
      <c r="AKO50" s="750"/>
      <c r="AKP50" s="750"/>
      <c r="AKQ50" s="750"/>
      <c r="AKR50" s="750"/>
      <c r="AKS50" s="750"/>
      <c r="AKT50" s="750"/>
      <c r="AKU50" s="750"/>
      <c r="AKV50" s="750"/>
      <c r="AKW50" s="750"/>
      <c r="AKX50" s="750"/>
      <c r="AKY50" s="750"/>
      <c r="AKZ50" s="750"/>
      <c r="ALA50" s="750"/>
      <c r="ALB50" s="750"/>
      <c r="ALC50" s="750"/>
      <c r="ALD50" s="750"/>
      <c r="ALE50" s="750"/>
      <c r="ALF50" s="750"/>
      <c r="ALG50" s="750"/>
      <c r="ALH50" s="750"/>
      <c r="ALI50" s="750"/>
      <c r="ALJ50" s="750"/>
      <c r="ALK50" s="750"/>
      <c r="ALL50" s="750"/>
      <c r="ALM50" s="750"/>
      <c r="ALN50" s="750"/>
      <c r="ALO50" s="750"/>
      <c r="ALP50" s="750"/>
      <c r="ALQ50" s="750"/>
      <c r="ALR50" s="750"/>
      <c r="ALS50" s="750"/>
      <c r="ALT50" s="750"/>
      <c r="ALU50" s="750"/>
      <c r="ALV50" s="750"/>
      <c r="ALW50" s="750"/>
      <c r="ALX50" s="750"/>
      <c r="ALY50" s="750"/>
      <c r="ALZ50" s="750"/>
      <c r="AMA50" s="750"/>
      <c r="AMB50" s="750"/>
      <c r="AMC50" s="750"/>
      <c r="AMD50" s="750"/>
      <c r="AME50" s="750"/>
      <c r="AMF50" s="750"/>
      <c r="AMG50" s="750"/>
      <c r="AMH50" s="750"/>
      <c r="AMI50" s="750"/>
      <c r="AMJ50" s="750"/>
      <c r="AMK50" s="750"/>
      <c r="AML50" s="750"/>
      <c r="AMM50" s="750"/>
      <c r="AMN50" s="750"/>
      <c r="AMO50" s="750"/>
      <c r="AMP50" s="750"/>
      <c r="AMQ50" s="750"/>
      <c r="AMR50" s="750"/>
      <c r="AMS50" s="750"/>
      <c r="AMT50" s="750"/>
      <c r="AMU50" s="750"/>
      <c r="AMV50" s="750"/>
      <c r="AMW50" s="750"/>
      <c r="AMX50" s="750"/>
      <c r="AMY50" s="750"/>
      <c r="AMZ50" s="750"/>
      <c r="ANA50" s="750"/>
      <c r="ANB50" s="750"/>
      <c r="ANC50" s="750"/>
      <c r="AND50" s="750"/>
      <c r="ANE50" s="750"/>
      <c r="ANF50" s="750"/>
      <c r="ANG50" s="750"/>
      <c r="ANH50" s="750"/>
      <c r="ANI50" s="750"/>
      <c r="ANJ50" s="750"/>
      <c r="ANK50" s="750"/>
      <c r="ANL50" s="750"/>
      <c r="ANM50" s="750"/>
      <c r="ANN50" s="750"/>
      <c r="ANO50" s="750"/>
      <c r="ANP50" s="750"/>
      <c r="ANQ50" s="750"/>
      <c r="ANR50" s="750"/>
      <c r="ANS50" s="750"/>
      <c r="ANT50" s="750"/>
      <c r="ANU50" s="750"/>
      <c r="ANV50" s="750"/>
      <c r="ANW50" s="750"/>
      <c r="ANX50" s="750"/>
      <c r="ANY50" s="750"/>
      <c r="ANZ50" s="750"/>
      <c r="AOA50" s="750"/>
      <c r="AOB50" s="750"/>
      <c r="AOC50" s="750"/>
      <c r="AOD50" s="750"/>
      <c r="AOE50" s="750"/>
      <c r="AOF50" s="750"/>
      <c r="AOG50" s="750"/>
      <c r="AOH50" s="750"/>
      <c r="AOI50" s="750"/>
      <c r="AOJ50" s="750"/>
      <c r="AOK50" s="750"/>
      <c r="AOL50" s="750"/>
      <c r="AOM50" s="750"/>
      <c r="AON50" s="750"/>
      <c r="AOO50" s="750"/>
      <c r="AOP50" s="750"/>
      <c r="AOQ50" s="750"/>
      <c r="AOR50" s="750"/>
      <c r="AOS50" s="750"/>
      <c r="AOT50" s="750"/>
      <c r="AOU50" s="750"/>
      <c r="AOV50" s="750"/>
      <c r="AOW50" s="750"/>
      <c r="AOX50" s="750"/>
      <c r="AOY50" s="750"/>
      <c r="AOZ50" s="750"/>
      <c r="APA50" s="750"/>
      <c r="APB50" s="750"/>
      <c r="APC50" s="750"/>
      <c r="APD50" s="750"/>
      <c r="APE50" s="750"/>
      <c r="APF50" s="750"/>
      <c r="APG50" s="750"/>
      <c r="APH50" s="750"/>
      <c r="API50" s="750"/>
      <c r="APJ50" s="750"/>
      <c r="APK50" s="750"/>
      <c r="APL50" s="750"/>
      <c r="APM50" s="750"/>
      <c r="APN50" s="750"/>
      <c r="APO50" s="750"/>
      <c r="APP50" s="750"/>
      <c r="APQ50" s="750"/>
      <c r="APR50" s="750"/>
      <c r="APS50" s="750"/>
      <c r="APT50" s="750"/>
      <c r="APU50" s="750"/>
      <c r="APV50" s="750"/>
      <c r="APW50" s="750"/>
      <c r="APX50" s="750"/>
      <c r="APY50" s="750"/>
      <c r="APZ50" s="750"/>
      <c r="AQA50" s="750"/>
      <c r="AQB50" s="750"/>
      <c r="AQC50" s="750"/>
      <c r="AQD50" s="750"/>
      <c r="AQE50" s="750"/>
      <c r="AQF50" s="750"/>
      <c r="AQG50" s="750"/>
      <c r="AQH50" s="750"/>
      <c r="AQI50" s="750"/>
      <c r="AQJ50" s="750"/>
      <c r="AQK50" s="750"/>
      <c r="AQL50" s="750"/>
      <c r="AQM50" s="750"/>
      <c r="AQN50" s="750"/>
      <c r="AQO50" s="750"/>
      <c r="AQP50" s="750"/>
      <c r="AQQ50" s="750"/>
      <c r="AQR50" s="750"/>
      <c r="AQS50" s="750"/>
      <c r="AQT50" s="750"/>
      <c r="AQU50" s="750"/>
      <c r="AQV50" s="750"/>
      <c r="AQW50" s="750"/>
      <c r="AQX50" s="750"/>
      <c r="AQY50" s="750"/>
      <c r="AQZ50" s="750"/>
      <c r="ARA50" s="750"/>
      <c r="ARB50" s="750"/>
      <c r="ARC50" s="750"/>
      <c r="ARD50" s="750"/>
      <c r="ARE50" s="750"/>
      <c r="ARF50" s="750"/>
      <c r="ARG50" s="750"/>
      <c r="ARH50" s="750"/>
      <c r="ARI50" s="750"/>
      <c r="ARJ50" s="750"/>
      <c r="ARK50" s="750"/>
      <c r="ARL50" s="750"/>
      <c r="ARM50" s="750"/>
      <c r="ARN50" s="750"/>
      <c r="ARO50" s="750"/>
      <c r="ARP50" s="750"/>
      <c r="ARQ50" s="750"/>
      <c r="ARR50" s="750"/>
      <c r="ARS50" s="750"/>
      <c r="ART50" s="750"/>
      <c r="ARU50" s="750"/>
      <c r="ARV50" s="750"/>
      <c r="ARW50" s="750"/>
      <c r="ARX50" s="750"/>
      <c r="ARY50" s="750"/>
      <c r="ARZ50" s="750"/>
      <c r="ASA50" s="750"/>
      <c r="ASB50" s="750"/>
      <c r="ASC50" s="750"/>
      <c r="ASD50" s="750"/>
      <c r="ASE50" s="750"/>
      <c r="ASF50" s="750"/>
      <c r="ASG50" s="750"/>
      <c r="ASH50" s="750"/>
      <c r="ASI50" s="750"/>
      <c r="ASJ50" s="750"/>
      <c r="ASK50" s="750"/>
      <c r="ASL50" s="750"/>
      <c r="ASM50" s="750"/>
      <c r="ASN50" s="750"/>
      <c r="ASO50" s="750"/>
      <c r="ASP50" s="750"/>
      <c r="ASQ50" s="750"/>
      <c r="ASR50" s="750"/>
      <c r="ASS50" s="750"/>
      <c r="AST50" s="750"/>
      <c r="ASU50" s="750"/>
      <c r="ASV50" s="750"/>
      <c r="ASW50" s="750"/>
      <c r="ASX50" s="750"/>
      <c r="ASY50" s="750"/>
      <c r="ASZ50" s="750"/>
      <c r="ATA50" s="750"/>
      <c r="ATB50" s="750"/>
      <c r="ATC50" s="750"/>
      <c r="ATD50" s="750"/>
      <c r="ATE50" s="750"/>
      <c r="ATF50" s="750"/>
      <c r="ATG50" s="750"/>
      <c r="ATH50" s="750"/>
      <c r="ATI50" s="750"/>
      <c r="ATJ50" s="750"/>
      <c r="ATK50" s="750"/>
      <c r="ATL50" s="750"/>
      <c r="ATM50" s="750"/>
      <c r="ATN50" s="750"/>
      <c r="ATO50" s="750"/>
      <c r="ATP50" s="750"/>
      <c r="ATQ50" s="750"/>
      <c r="ATR50" s="750"/>
      <c r="ATS50" s="750"/>
      <c r="ATT50" s="750"/>
      <c r="ATU50" s="750"/>
      <c r="ATV50" s="750"/>
      <c r="ATW50" s="750"/>
      <c r="ATX50" s="750"/>
      <c r="ATY50" s="750"/>
      <c r="ATZ50" s="750"/>
      <c r="AUA50" s="750"/>
      <c r="AUB50" s="750"/>
      <c r="AUC50" s="750"/>
      <c r="AUD50" s="750"/>
      <c r="AUE50" s="750"/>
      <c r="AUF50" s="750"/>
      <c r="AUG50" s="750"/>
      <c r="AUH50" s="750"/>
      <c r="AUI50" s="750"/>
      <c r="AUJ50" s="750"/>
      <c r="AUK50" s="750"/>
      <c r="AUL50" s="750"/>
      <c r="AUM50" s="750"/>
      <c r="AUN50" s="750"/>
      <c r="AUO50" s="750"/>
      <c r="AUP50" s="750"/>
      <c r="AUQ50" s="750"/>
      <c r="AUR50" s="750"/>
      <c r="AUS50" s="750"/>
      <c r="AUT50" s="750"/>
      <c r="AUU50" s="750"/>
      <c r="AUV50" s="750"/>
      <c r="AUW50" s="750"/>
      <c r="AUX50" s="750"/>
      <c r="AUY50" s="750"/>
      <c r="AUZ50" s="750"/>
      <c r="AVA50" s="750"/>
      <c r="AVB50" s="750"/>
      <c r="AVC50" s="750"/>
      <c r="AVD50" s="750"/>
      <c r="AVE50" s="750"/>
      <c r="AVF50" s="750"/>
      <c r="AVG50" s="750"/>
      <c r="AVH50" s="750"/>
      <c r="AVI50" s="750"/>
      <c r="AVJ50" s="750"/>
      <c r="AVK50" s="750"/>
      <c r="AVL50" s="750"/>
      <c r="AVM50" s="750"/>
      <c r="AVN50" s="750"/>
      <c r="AVO50" s="750"/>
      <c r="AVP50" s="750"/>
      <c r="AVQ50" s="750"/>
      <c r="AVR50" s="750"/>
      <c r="AVS50" s="750"/>
      <c r="AVT50" s="750"/>
      <c r="AVU50" s="750"/>
      <c r="AVV50" s="750"/>
      <c r="AVW50" s="750"/>
      <c r="AVX50" s="750"/>
      <c r="AVY50" s="750"/>
      <c r="AVZ50" s="750"/>
      <c r="AWA50" s="750"/>
      <c r="AWB50" s="750"/>
      <c r="AWC50" s="750"/>
      <c r="AWD50" s="750"/>
      <c r="AWE50" s="750"/>
      <c r="AWF50" s="750"/>
      <c r="AWG50" s="750"/>
      <c r="AWH50" s="750"/>
      <c r="AWI50" s="750"/>
      <c r="AWJ50" s="750"/>
      <c r="AWK50" s="750"/>
      <c r="AWL50" s="750"/>
      <c r="AWM50" s="750"/>
      <c r="AWN50" s="750"/>
      <c r="AWO50" s="750"/>
      <c r="AWP50" s="750"/>
      <c r="AWQ50" s="750"/>
      <c r="AWR50" s="750"/>
      <c r="AWS50" s="750"/>
      <c r="AWT50" s="750"/>
      <c r="AWU50" s="750"/>
      <c r="AWV50" s="750"/>
      <c r="AWW50" s="750"/>
      <c r="AWX50" s="750"/>
      <c r="AWY50" s="750"/>
      <c r="AWZ50" s="750"/>
      <c r="AXA50" s="750"/>
      <c r="AXB50" s="750"/>
      <c r="AXC50" s="750"/>
      <c r="AXD50" s="750"/>
      <c r="AXE50" s="750"/>
      <c r="AXF50" s="750"/>
      <c r="AXG50" s="750"/>
      <c r="AXH50" s="750"/>
      <c r="AXI50" s="750"/>
      <c r="AXJ50" s="750"/>
      <c r="AXK50" s="750"/>
      <c r="AXL50" s="750"/>
      <c r="AXM50" s="750"/>
      <c r="AXN50" s="750"/>
      <c r="AXO50" s="750"/>
      <c r="AXP50" s="750"/>
      <c r="AXQ50" s="750"/>
      <c r="AXR50" s="750"/>
      <c r="AXS50" s="750"/>
      <c r="AXT50" s="750"/>
      <c r="AXU50" s="750"/>
      <c r="AXV50" s="750"/>
      <c r="AXW50" s="750"/>
      <c r="AXX50" s="750"/>
      <c r="AXY50" s="750"/>
      <c r="AXZ50" s="750"/>
      <c r="AYA50" s="750"/>
      <c r="AYB50" s="750"/>
      <c r="AYC50" s="750"/>
      <c r="AYD50" s="750"/>
      <c r="AYE50" s="750"/>
      <c r="AYF50" s="750"/>
      <c r="AYG50" s="750"/>
      <c r="AYH50" s="750"/>
      <c r="AYI50" s="750"/>
      <c r="AYJ50" s="750"/>
      <c r="AYK50" s="750"/>
      <c r="AYL50" s="750"/>
      <c r="AYM50" s="750"/>
      <c r="AYN50" s="750"/>
      <c r="AYO50" s="750"/>
      <c r="AYP50" s="750"/>
      <c r="AYQ50" s="750"/>
      <c r="AYR50" s="750"/>
      <c r="AYS50" s="750"/>
      <c r="AYT50" s="750"/>
      <c r="AYU50" s="750"/>
      <c r="AYV50" s="750"/>
      <c r="AYW50" s="750"/>
      <c r="AYX50" s="750"/>
      <c r="AYY50" s="750"/>
      <c r="AYZ50" s="750"/>
      <c r="AZA50" s="750"/>
      <c r="AZB50" s="750"/>
      <c r="AZC50" s="750"/>
      <c r="AZD50" s="750"/>
      <c r="AZE50" s="750"/>
      <c r="AZF50" s="750"/>
      <c r="AZG50" s="750"/>
      <c r="AZH50" s="750"/>
      <c r="AZI50" s="750"/>
      <c r="AZJ50" s="750"/>
      <c r="AZK50" s="750"/>
      <c r="AZL50" s="750"/>
      <c r="AZM50" s="750"/>
      <c r="AZN50" s="750"/>
      <c r="AZO50" s="750"/>
      <c r="AZP50" s="750"/>
      <c r="AZQ50" s="750"/>
      <c r="AZR50" s="750"/>
      <c r="AZS50" s="750"/>
      <c r="AZT50" s="750"/>
      <c r="AZU50" s="750"/>
      <c r="AZV50" s="750"/>
      <c r="AZW50" s="750"/>
      <c r="AZX50" s="750"/>
      <c r="AZY50" s="750"/>
      <c r="AZZ50" s="750"/>
      <c r="BAA50" s="750"/>
      <c r="BAB50" s="750"/>
      <c r="BAC50" s="750"/>
      <c r="BAD50" s="750"/>
      <c r="BAE50" s="750"/>
      <c r="BAF50" s="750"/>
      <c r="BAG50" s="750"/>
      <c r="BAH50" s="750"/>
      <c r="BAI50" s="750"/>
      <c r="BAJ50" s="750"/>
      <c r="BAK50" s="750"/>
      <c r="BAL50" s="750"/>
      <c r="BAM50" s="750"/>
      <c r="BAN50" s="750"/>
      <c r="BAO50" s="750"/>
      <c r="BAP50" s="750"/>
      <c r="BAQ50" s="750"/>
      <c r="BAR50" s="750"/>
      <c r="BAS50" s="750"/>
      <c r="BAT50" s="750"/>
      <c r="BAU50" s="750"/>
      <c r="BAV50" s="750"/>
      <c r="BAW50" s="750"/>
      <c r="BAX50" s="750"/>
      <c r="BAY50" s="750"/>
      <c r="BAZ50" s="750"/>
      <c r="BBA50" s="750"/>
      <c r="BBB50" s="750"/>
      <c r="BBC50" s="750"/>
      <c r="BBD50" s="750"/>
      <c r="BBE50" s="750"/>
      <c r="BBF50" s="750"/>
      <c r="BBG50" s="750"/>
      <c r="BBH50" s="750"/>
      <c r="BBI50" s="750"/>
      <c r="BBJ50" s="750"/>
      <c r="BBK50" s="750"/>
      <c r="BBL50" s="750"/>
      <c r="BBM50" s="750"/>
      <c r="BBN50" s="750"/>
      <c r="BBO50" s="750"/>
      <c r="BBP50" s="750"/>
      <c r="BBQ50" s="750"/>
      <c r="BBR50" s="750"/>
      <c r="BBS50" s="750"/>
      <c r="BBT50" s="750"/>
      <c r="BBU50" s="750"/>
      <c r="BBV50" s="750"/>
      <c r="BBW50" s="750"/>
      <c r="BBX50" s="750"/>
      <c r="BBY50" s="750"/>
      <c r="BBZ50" s="750"/>
      <c r="BCA50" s="750"/>
      <c r="BCB50" s="750"/>
      <c r="BCC50" s="750"/>
      <c r="BCD50" s="750"/>
      <c r="BCE50" s="750"/>
      <c r="BCF50" s="750"/>
      <c r="BCG50" s="750"/>
      <c r="BCH50" s="750"/>
      <c r="BCI50" s="750"/>
      <c r="BCJ50" s="750"/>
      <c r="BCK50" s="750"/>
      <c r="BCL50" s="750"/>
      <c r="BCM50" s="750"/>
      <c r="BCN50" s="750"/>
      <c r="BCO50" s="750"/>
      <c r="BCP50" s="750"/>
      <c r="BCQ50" s="750"/>
      <c r="BCR50" s="750"/>
      <c r="BCS50" s="750"/>
      <c r="BCT50" s="750"/>
      <c r="BCU50" s="750"/>
      <c r="BCV50" s="750"/>
      <c r="BCW50" s="750"/>
      <c r="BCX50" s="750"/>
      <c r="BCY50" s="750"/>
      <c r="BCZ50" s="750"/>
      <c r="BDA50" s="750"/>
      <c r="BDB50" s="750"/>
      <c r="BDC50" s="750"/>
      <c r="BDD50" s="750"/>
      <c r="BDE50" s="750"/>
      <c r="BDF50" s="750"/>
      <c r="BDG50" s="750"/>
      <c r="BDH50" s="750"/>
      <c r="BDI50" s="750"/>
      <c r="BDJ50" s="750"/>
      <c r="BDK50" s="750"/>
      <c r="BDL50" s="750"/>
      <c r="BDM50" s="750"/>
      <c r="BDN50" s="750"/>
      <c r="BDO50" s="750"/>
      <c r="BDP50" s="750"/>
      <c r="BDQ50" s="750"/>
      <c r="BDR50" s="750"/>
      <c r="BDS50" s="750"/>
      <c r="BDT50" s="750"/>
      <c r="BDU50" s="750"/>
      <c r="BDV50" s="750"/>
      <c r="BDW50" s="750"/>
      <c r="BDX50" s="750"/>
      <c r="BDY50" s="750"/>
      <c r="BDZ50" s="750"/>
      <c r="BEA50" s="750"/>
      <c r="BEB50" s="750"/>
      <c r="BEC50" s="750"/>
      <c r="BED50" s="750"/>
      <c r="BEE50" s="750"/>
      <c r="BEF50" s="750"/>
      <c r="BEG50" s="750"/>
      <c r="BEH50" s="750"/>
      <c r="BEI50" s="750"/>
      <c r="BEJ50" s="750"/>
      <c r="BEK50" s="750"/>
      <c r="BEL50" s="750"/>
      <c r="BEM50" s="750"/>
      <c r="BEN50" s="750"/>
      <c r="BEO50" s="750"/>
      <c r="BEP50" s="750"/>
      <c r="BEQ50" s="750"/>
      <c r="BER50" s="750"/>
      <c r="BES50" s="750"/>
      <c r="BET50" s="750"/>
      <c r="BEU50" s="750"/>
      <c r="BEV50" s="750"/>
      <c r="BEW50" s="750"/>
      <c r="BEX50" s="750"/>
      <c r="BEY50" s="750"/>
      <c r="BEZ50" s="750"/>
      <c r="BFA50" s="750"/>
      <c r="BFB50" s="750"/>
      <c r="BFC50" s="750"/>
      <c r="BFD50" s="750"/>
      <c r="BFE50" s="750"/>
      <c r="BFF50" s="750"/>
      <c r="BFG50" s="750"/>
      <c r="BFH50" s="750"/>
      <c r="BFI50" s="750"/>
      <c r="BFJ50" s="750"/>
      <c r="BFK50" s="750"/>
      <c r="BFL50" s="750"/>
      <c r="BFM50" s="750"/>
      <c r="BFN50" s="750"/>
      <c r="BFO50" s="750"/>
      <c r="BFP50" s="750"/>
      <c r="BFQ50" s="750"/>
      <c r="BFR50" s="750"/>
      <c r="BFS50" s="750"/>
      <c r="BFT50" s="750"/>
      <c r="BFU50" s="750"/>
      <c r="BFV50" s="750"/>
      <c r="BFW50" s="750"/>
      <c r="BFX50" s="750"/>
      <c r="BFY50" s="750"/>
      <c r="BFZ50" s="750"/>
      <c r="BGA50" s="750"/>
      <c r="BGB50" s="750"/>
      <c r="BGC50" s="750"/>
      <c r="BGD50" s="750"/>
      <c r="BGE50" s="750"/>
      <c r="BGF50" s="750"/>
      <c r="BGG50" s="750"/>
      <c r="BGH50" s="750"/>
      <c r="BGI50" s="750"/>
      <c r="BGJ50" s="750"/>
      <c r="BGK50" s="750"/>
      <c r="BGL50" s="750"/>
      <c r="BGM50" s="750"/>
      <c r="BGN50" s="750"/>
      <c r="BGO50" s="750"/>
      <c r="BGP50" s="750"/>
      <c r="BGQ50" s="750"/>
      <c r="BGR50" s="750"/>
      <c r="BGS50" s="750"/>
      <c r="BGT50" s="750"/>
      <c r="BGU50" s="750"/>
      <c r="BGV50" s="750"/>
      <c r="BGW50" s="750"/>
      <c r="BGX50" s="750"/>
      <c r="BGY50" s="750"/>
      <c r="BGZ50" s="750"/>
      <c r="BHA50" s="750"/>
      <c r="BHB50" s="750"/>
      <c r="BHC50" s="750"/>
      <c r="BHD50" s="750"/>
      <c r="BHE50" s="750"/>
      <c r="BHF50" s="750"/>
      <c r="BHG50" s="750"/>
      <c r="BHH50" s="750"/>
      <c r="BHI50" s="750"/>
      <c r="BHJ50" s="750"/>
      <c r="BHK50" s="750"/>
      <c r="BHL50" s="750"/>
      <c r="BHM50" s="750"/>
      <c r="BHN50" s="750"/>
      <c r="BHO50" s="750"/>
      <c r="BHP50" s="750"/>
      <c r="BHQ50" s="750"/>
      <c r="BHR50" s="750"/>
      <c r="BHS50" s="750"/>
      <c r="BHT50" s="750"/>
      <c r="BHU50" s="750"/>
      <c r="BHV50" s="750"/>
      <c r="BHW50" s="750"/>
      <c r="BHX50" s="750"/>
      <c r="BHY50" s="750"/>
      <c r="BHZ50" s="750"/>
      <c r="BIA50" s="750"/>
      <c r="BIB50" s="750"/>
      <c r="BIC50" s="750"/>
      <c r="BID50" s="750"/>
      <c r="BIE50" s="750"/>
      <c r="BIF50" s="750"/>
      <c r="BIG50" s="750"/>
      <c r="BIH50" s="750"/>
      <c r="BII50" s="750"/>
      <c r="BIJ50" s="750"/>
      <c r="BIK50" s="750"/>
      <c r="BIL50" s="750"/>
      <c r="BIM50" s="750"/>
      <c r="BIN50" s="750"/>
      <c r="BIO50" s="750"/>
      <c r="BIP50" s="750"/>
      <c r="BIQ50" s="750"/>
      <c r="BIR50" s="750"/>
      <c r="BIS50" s="750"/>
      <c r="BIT50" s="750"/>
      <c r="BIU50" s="750"/>
      <c r="BIV50" s="750"/>
      <c r="BIW50" s="750"/>
      <c r="BIX50" s="750"/>
      <c r="BIY50" s="750"/>
      <c r="BIZ50" s="750"/>
      <c r="BJA50" s="750"/>
      <c r="BJB50" s="750"/>
      <c r="BJC50" s="750"/>
      <c r="BJD50" s="750"/>
      <c r="BJE50" s="750"/>
      <c r="BJF50" s="750"/>
      <c r="BJG50" s="750"/>
      <c r="BJH50" s="750"/>
      <c r="BJI50" s="750"/>
      <c r="BJJ50" s="750"/>
      <c r="BJK50" s="750"/>
      <c r="BJL50" s="750"/>
      <c r="BJM50" s="750"/>
      <c r="BJN50" s="750"/>
      <c r="BJO50" s="750"/>
      <c r="BJP50" s="750"/>
      <c r="BJQ50" s="750"/>
      <c r="BJR50" s="750"/>
      <c r="BJS50" s="750"/>
      <c r="BJT50" s="750"/>
      <c r="BJU50" s="750"/>
      <c r="BJV50" s="750"/>
      <c r="BJW50" s="750"/>
      <c r="BJX50" s="750"/>
      <c r="BJY50" s="750"/>
      <c r="BJZ50" s="750"/>
      <c r="BKA50" s="750"/>
      <c r="BKB50" s="750"/>
      <c r="BKC50" s="750"/>
      <c r="BKD50" s="750"/>
      <c r="BKE50" s="750"/>
      <c r="BKF50" s="750"/>
      <c r="BKG50" s="750"/>
      <c r="BKH50" s="750"/>
      <c r="BKI50" s="750"/>
      <c r="BKJ50" s="750"/>
      <c r="BKK50" s="750"/>
      <c r="BKL50" s="750"/>
      <c r="BKM50" s="750"/>
      <c r="BKN50" s="750"/>
      <c r="BKO50" s="750"/>
      <c r="BKP50" s="750"/>
      <c r="BKQ50" s="750"/>
      <c r="BKR50" s="750"/>
      <c r="BKS50" s="750"/>
      <c r="BKT50" s="750"/>
      <c r="BKU50" s="750"/>
      <c r="BKV50" s="750"/>
      <c r="BKW50" s="750"/>
      <c r="BKX50" s="750"/>
      <c r="BKY50" s="750"/>
      <c r="BKZ50" s="750"/>
      <c r="BLA50" s="750"/>
      <c r="BLB50" s="750"/>
      <c r="BLC50" s="750"/>
      <c r="BLD50" s="750"/>
      <c r="BLE50" s="750"/>
      <c r="BLF50" s="750"/>
      <c r="BLG50" s="750"/>
      <c r="BLH50" s="750"/>
      <c r="BLI50" s="750"/>
      <c r="BLJ50" s="750"/>
      <c r="BLK50" s="750"/>
      <c r="BLL50" s="750"/>
      <c r="BLM50" s="750"/>
      <c r="BLN50" s="750"/>
      <c r="BLO50" s="750"/>
      <c r="BLP50" s="750"/>
      <c r="BLQ50" s="750"/>
      <c r="BLR50" s="750"/>
      <c r="BLS50" s="750"/>
      <c r="BLT50" s="750"/>
      <c r="BLU50" s="750"/>
      <c r="BLV50" s="750"/>
      <c r="BLW50" s="750"/>
      <c r="BLX50" s="750"/>
      <c r="BLY50" s="750"/>
      <c r="BLZ50" s="750"/>
      <c r="BMA50" s="750"/>
      <c r="BMB50" s="750"/>
      <c r="BMC50" s="750"/>
      <c r="BMD50" s="750"/>
      <c r="BME50" s="750"/>
      <c r="BMF50" s="750"/>
      <c r="BMG50" s="750"/>
      <c r="BMH50" s="750"/>
      <c r="BMI50" s="750"/>
      <c r="BMJ50" s="750"/>
      <c r="BMK50" s="750"/>
      <c r="BML50" s="750"/>
      <c r="BMM50" s="750"/>
      <c r="BMN50" s="750"/>
      <c r="BMO50" s="750"/>
      <c r="BMP50" s="750"/>
      <c r="BMQ50" s="750"/>
      <c r="BMR50" s="750"/>
      <c r="BMS50" s="750"/>
      <c r="BMT50" s="750"/>
      <c r="BMU50" s="750"/>
      <c r="BMV50" s="750"/>
      <c r="BMW50" s="750"/>
      <c r="BMX50" s="750"/>
      <c r="BMY50" s="750"/>
      <c r="BMZ50" s="750"/>
      <c r="BNA50" s="750"/>
      <c r="BNB50" s="750"/>
      <c r="BNC50" s="750"/>
      <c r="BND50" s="750"/>
      <c r="BNE50" s="750"/>
      <c r="BNF50" s="750"/>
      <c r="BNG50" s="750"/>
      <c r="BNH50" s="750"/>
      <c r="BNI50" s="750"/>
      <c r="BNJ50" s="750"/>
      <c r="BNK50" s="750"/>
      <c r="BNL50" s="750"/>
      <c r="BNM50" s="750"/>
      <c r="BNN50" s="750"/>
      <c r="BNO50" s="750"/>
      <c r="BNP50" s="750"/>
      <c r="BNQ50" s="750"/>
      <c r="BNR50" s="750"/>
      <c r="BNS50" s="750"/>
      <c r="BNT50" s="750"/>
      <c r="BNU50" s="750"/>
      <c r="BNV50" s="750"/>
      <c r="BNW50" s="750"/>
      <c r="BNX50" s="750"/>
      <c r="BNY50" s="750"/>
      <c r="BNZ50" s="750"/>
      <c r="BOA50" s="750"/>
      <c r="BOB50" s="750"/>
      <c r="BOC50" s="750"/>
      <c r="BOD50" s="750"/>
      <c r="BOE50" s="750"/>
      <c r="BOF50" s="750"/>
      <c r="BOG50" s="750"/>
      <c r="BOH50" s="750"/>
      <c r="BOI50" s="750"/>
      <c r="BOJ50" s="750"/>
      <c r="BOK50" s="750"/>
      <c r="BOL50" s="750"/>
      <c r="BOM50" s="750"/>
      <c r="BON50" s="750"/>
      <c r="BOO50" s="750"/>
      <c r="BOP50" s="750"/>
      <c r="BOQ50" s="750"/>
      <c r="BOR50" s="750"/>
      <c r="BOS50" s="750"/>
      <c r="BOT50" s="750"/>
      <c r="BOU50" s="750"/>
      <c r="BOV50" s="750"/>
      <c r="BOW50" s="750"/>
      <c r="BOX50" s="750"/>
      <c r="BOY50" s="750"/>
      <c r="BOZ50" s="750"/>
      <c r="BPA50" s="750"/>
      <c r="BPB50" s="750"/>
      <c r="BPC50" s="750"/>
      <c r="BPD50" s="750"/>
      <c r="BPE50" s="750"/>
      <c r="BPF50" s="750"/>
      <c r="BPG50" s="750"/>
      <c r="BPH50" s="750"/>
      <c r="BPI50" s="750"/>
      <c r="BPJ50" s="750"/>
      <c r="BPK50" s="750"/>
      <c r="BPL50" s="750"/>
      <c r="BPM50" s="750"/>
      <c r="BPN50" s="750"/>
      <c r="BPO50" s="750"/>
      <c r="BPP50" s="750"/>
      <c r="BPQ50" s="750"/>
      <c r="BPR50" s="750"/>
      <c r="BPS50" s="750"/>
      <c r="BPT50" s="750"/>
      <c r="BPU50" s="750"/>
      <c r="BPV50" s="750"/>
      <c r="BPW50" s="750"/>
      <c r="BPX50" s="750"/>
      <c r="BPY50" s="750"/>
      <c r="BPZ50" s="750"/>
      <c r="BQA50" s="750"/>
      <c r="BQB50" s="750"/>
      <c r="BQC50" s="750"/>
      <c r="BQD50" s="750"/>
      <c r="BQE50" s="750"/>
      <c r="BQF50" s="750"/>
      <c r="BQG50" s="750"/>
      <c r="BQH50" s="750"/>
      <c r="BQI50" s="750"/>
      <c r="BQJ50" s="750"/>
      <c r="BQK50" s="750"/>
      <c r="BQL50" s="750"/>
      <c r="BQM50" s="750"/>
      <c r="BQN50" s="750"/>
      <c r="BQO50" s="750"/>
      <c r="BQP50" s="750"/>
      <c r="BQQ50" s="750"/>
      <c r="BQR50" s="750"/>
      <c r="BQS50" s="750"/>
      <c r="BQT50" s="750"/>
      <c r="BQU50" s="750"/>
      <c r="BQV50" s="750"/>
      <c r="BQW50" s="750"/>
      <c r="BQX50" s="750"/>
      <c r="BQY50" s="750"/>
      <c r="BQZ50" s="750"/>
      <c r="BRA50" s="750"/>
      <c r="BRB50" s="750"/>
      <c r="BRC50" s="750"/>
      <c r="BRD50" s="750"/>
      <c r="BRE50" s="750"/>
      <c r="BRF50" s="750"/>
      <c r="BRG50" s="750"/>
      <c r="BRH50" s="750"/>
      <c r="BRI50" s="750"/>
      <c r="BRJ50" s="750"/>
      <c r="BRK50" s="750"/>
      <c r="BRL50" s="750"/>
      <c r="BRM50" s="750"/>
      <c r="BRN50" s="750"/>
      <c r="BRO50" s="750"/>
      <c r="BRP50" s="750"/>
      <c r="BRQ50" s="750"/>
      <c r="BRR50" s="750"/>
      <c r="BRS50" s="750"/>
      <c r="BRT50" s="750"/>
      <c r="BRU50" s="750"/>
      <c r="BRV50" s="750"/>
      <c r="BRW50" s="750"/>
      <c r="BRX50" s="750"/>
      <c r="BRY50" s="750"/>
      <c r="BRZ50" s="750"/>
      <c r="BSA50" s="750"/>
      <c r="BSB50" s="750"/>
      <c r="BSC50" s="750"/>
      <c r="BSD50" s="750"/>
      <c r="BSE50" s="750"/>
      <c r="BSF50" s="750"/>
      <c r="BSG50" s="750"/>
      <c r="BSH50" s="750"/>
      <c r="BSI50" s="750"/>
      <c r="BSJ50" s="750"/>
      <c r="BSK50" s="750"/>
      <c r="BSL50" s="750"/>
      <c r="BSM50" s="750"/>
      <c r="BSN50" s="750"/>
      <c r="BSO50" s="750"/>
      <c r="BSP50" s="750"/>
      <c r="BSQ50" s="750"/>
      <c r="BSR50" s="750"/>
      <c r="BSS50" s="750"/>
      <c r="BST50" s="750"/>
      <c r="BSU50" s="750"/>
      <c r="BSV50" s="750"/>
      <c r="BSW50" s="750"/>
      <c r="BSX50" s="750"/>
      <c r="BSY50" s="750"/>
      <c r="BSZ50" s="750"/>
      <c r="BTA50" s="750"/>
      <c r="BTB50" s="750"/>
      <c r="BTC50" s="750"/>
      <c r="BTD50" s="750"/>
      <c r="BTE50" s="750"/>
      <c r="BTF50" s="750"/>
      <c r="BTG50" s="750"/>
      <c r="BTH50" s="750"/>
      <c r="BTI50" s="750"/>
      <c r="BTJ50" s="750"/>
      <c r="BTK50" s="750"/>
      <c r="BTL50" s="750"/>
      <c r="BTM50" s="750"/>
      <c r="BTN50" s="750"/>
      <c r="BTO50" s="750"/>
      <c r="BTP50" s="750"/>
      <c r="BTQ50" s="750"/>
      <c r="BTR50" s="750"/>
      <c r="BTS50" s="750"/>
      <c r="BTT50" s="750"/>
      <c r="BTU50" s="750"/>
      <c r="BTV50" s="750"/>
      <c r="BTW50" s="750"/>
      <c r="BTX50" s="750"/>
      <c r="BTY50" s="750"/>
      <c r="BTZ50" s="750"/>
      <c r="BUA50" s="750"/>
      <c r="BUB50" s="750"/>
      <c r="BUC50" s="750"/>
      <c r="BUD50" s="750"/>
      <c r="BUE50" s="750"/>
      <c r="BUF50" s="750"/>
      <c r="BUG50" s="750"/>
      <c r="BUH50" s="750"/>
      <c r="BUI50" s="750"/>
      <c r="BUJ50" s="750"/>
      <c r="BUK50" s="750"/>
      <c r="BUL50" s="750"/>
      <c r="BUM50" s="750"/>
      <c r="BUN50" s="750"/>
      <c r="BUO50" s="750"/>
      <c r="BUP50" s="750"/>
      <c r="BUQ50" s="750"/>
      <c r="BUR50" s="750"/>
      <c r="BUS50" s="750"/>
      <c r="BUT50" s="750"/>
      <c r="BUU50" s="750"/>
      <c r="BUV50" s="750"/>
      <c r="BUW50" s="750"/>
      <c r="BUX50" s="750"/>
      <c r="BUY50" s="750"/>
      <c r="BUZ50" s="750"/>
      <c r="BVA50" s="750"/>
      <c r="BVB50" s="750"/>
      <c r="BVC50" s="750"/>
      <c r="BVD50" s="750"/>
      <c r="BVE50" s="750"/>
      <c r="BVF50" s="750"/>
      <c r="BVG50" s="750"/>
      <c r="BVH50" s="750"/>
      <c r="BVI50" s="750"/>
      <c r="BVJ50" s="750"/>
      <c r="BVK50" s="750"/>
      <c r="BVL50" s="750"/>
      <c r="BVM50" s="750"/>
      <c r="BVN50" s="750"/>
      <c r="BVO50" s="750"/>
      <c r="BVP50" s="750"/>
      <c r="BVQ50" s="750"/>
      <c r="BVR50" s="750"/>
      <c r="BVS50" s="750"/>
      <c r="BVT50" s="750"/>
      <c r="BVU50" s="750"/>
      <c r="BVV50" s="750"/>
      <c r="BVW50" s="750"/>
      <c r="BVX50" s="750"/>
      <c r="BVY50" s="750"/>
      <c r="BVZ50" s="750"/>
      <c r="BWA50" s="750"/>
      <c r="BWB50" s="750"/>
      <c r="BWC50" s="750"/>
      <c r="BWD50" s="750"/>
      <c r="BWE50" s="750"/>
      <c r="BWF50" s="750"/>
      <c r="BWG50" s="750"/>
      <c r="BWH50" s="750"/>
      <c r="BWI50" s="750"/>
      <c r="BWJ50" s="750"/>
      <c r="BWK50" s="750"/>
      <c r="BWL50" s="750"/>
      <c r="BWM50" s="750"/>
      <c r="BWN50" s="750"/>
      <c r="BWO50" s="750"/>
      <c r="BWP50" s="750"/>
      <c r="BWQ50" s="750"/>
      <c r="BWR50" s="750"/>
      <c r="BWS50" s="750"/>
      <c r="BWT50" s="750"/>
      <c r="BWU50" s="750"/>
      <c r="BWV50" s="750"/>
      <c r="BWW50" s="750"/>
      <c r="BWX50" s="750"/>
      <c r="BWY50" s="750"/>
      <c r="BWZ50" s="750"/>
      <c r="BXA50" s="750"/>
      <c r="BXB50" s="750"/>
      <c r="BXC50" s="750"/>
      <c r="BXD50" s="750"/>
      <c r="BXE50" s="750"/>
      <c r="BXF50" s="750"/>
      <c r="BXG50" s="750"/>
      <c r="BXH50" s="750"/>
      <c r="BXI50" s="750"/>
      <c r="BXJ50" s="750"/>
      <c r="BXK50" s="750"/>
      <c r="BXL50" s="750"/>
      <c r="BXM50" s="750"/>
      <c r="BXN50" s="750"/>
      <c r="BXO50" s="750"/>
      <c r="BXP50" s="750"/>
      <c r="BXQ50" s="750"/>
      <c r="BXR50" s="750"/>
      <c r="BXS50" s="750"/>
      <c r="BXT50" s="750"/>
      <c r="BXU50" s="750"/>
      <c r="BXV50" s="750"/>
      <c r="BXW50" s="750"/>
      <c r="BXX50" s="750"/>
      <c r="BXY50" s="750"/>
      <c r="BXZ50" s="750"/>
      <c r="BYA50" s="750"/>
      <c r="BYB50" s="750"/>
      <c r="BYC50" s="750"/>
      <c r="BYD50" s="750"/>
      <c r="BYE50" s="750"/>
      <c r="BYF50" s="750"/>
      <c r="BYG50" s="750"/>
      <c r="BYH50" s="750"/>
      <c r="BYI50" s="750"/>
      <c r="BYJ50" s="750"/>
      <c r="BYK50" s="750"/>
      <c r="BYL50" s="750"/>
      <c r="BYM50" s="750"/>
      <c r="BYN50" s="750"/>
      <c r="BYO50" s="750"/>
      <c r="BYP50" s="750"/>
      <c r="BYQ50" s="750"/>
      <c r="BYR50" s="750"/>
      <c r="BYS50" s="750"/>
      <c r="BYT50" s="750"/>
      <c r="BYU50" s="750"/>
      <c r="BYV50" s="750"/>
      <c r="BYW50" s="750"/>
      <c r="BYX50" s="750"/>
      <c r="BYY50" s="750"/>
      <c r="BYZ50" s="750"/>
      <c r="BZA50" s="750"/>
      <c r="BZB50" s="750"/>
      <c r="BZC50" s="750"/>
      <c r="BZD50" s="750"/>
      <c r="BZE50" s="750"/>
      <c r="BZF50" s="750"/>
      <c r="BZG50" s="750"/>
      <c r="BZH50" s="750"/>
      <c r="BZI50" s="750"/>
      <c r="BZJ50" s="750"/>
      <c r="BZK50" s="750"/>
      <c r="BZL50" s="750"/>
      <c r="BZM50" s="750"/>
      <c r="BZN50" s="750"/>
      <c r="BZO50" s="750"/>
      <c r="BZP50" s="750"/>
      <c r="BZQ50" s="750"/>
      <c r="BZR50" s="750"/>
      <c r="BZS50" s="750"/>
      <c r="BZT50" s="750"/>
      <c r="BZU50" s="750"/>
      <c r="BZV50" s="750"/>
      <c r="BZW50" s="750"/>
      <c r="BZX50" s="750"/>
      <c r="BZY50" s="750"/>
      <c r="BZZ50" s="750"/>
      <c r="CAA50" s="750"/>
      <c r="CAB50" s="750"/>
      <c r="CAC50" s="750"/>
      <c r="CAD50" s="750"/>
      <c r="CAE50" s="750"/>
      <c r="CAF50" s="750"/>
      <c r="CAG50" s="750"/>
      <c r="CAH50" s="750"/>
      <c r="CAI50" s="750"/>
      <c r="CAJ50" s="750"/>
      <c r="CAK50" s="750"/>
      <c r="CAL50" s="750"/>
      <c r="CAM50" s="750"/>
      <c r="CAN50" s="750"/>
      <c r="CAO50" s="750"/>
      <c r="CAP50" s="750"/>
      <c r="CAQ50" s="750"/>
      <c r="CAR50" s="750"/>
      <c r="CAS50" s="750"/>
      <c r="CAT50" s="750"/>
      <c r="CAU50" s="750"/>
      <c r="CAV50" s="750"/>
      <c r="CAW50" s="750"/>
      <c r="CAX50" s="750"/>
      <c r="CAY50" s="750"/>
      <c r="CAZ50" s="750"/>
      <c r="CBA50" s="750"/>
      <c r="CBB50" s="750"/>
      <c r="CBC50" s="750"/>
      <c r="CBD50" s="750"/>
      <c r="CBE50" s="750"/>
      <c r="CBF50" s="750"/>
      <c r="CBG50" s="750"/>
      <c r="CBH50" s="750"/>
      <c r="CBI50" s="750"/>
      <c r="CBJ50" s="750"/>
      <c r="CBK50" s="750"/>
      <c r="CBL50" s="750"/>
      <c r="CBM50" s="750"/>
      <c r="CBN50" s="750"/>
      <c r="CBO50" s="750"/>
      <c r="CBP50" s="750"/>
      <c r="CBQ50" s="750"/>
      <c r="CBR50" s="750"/>
      <c r="CBS50" s="750"/>
      <c r="CBT50" s="750"/>
      <c r="CBU50" s="750"/>
      <c r="CBV50" s="750"/>
      <c r="CBW50" s="750"/>
      <c r="CBX50" s="750"/>
      <c r="CBY50" s="750"/>
      <c r="CBZ50" s="750"/>
      <c r="CCA50" s="750"/>
      <c r="CCB50" s="750"/>
      <c r="CCC50" s="750"/>
      <c r="CCD50" s="750"/>
      <c r="CCE50" s="750"/>
      <c r="CCF50" s="750"/>
      <c r="CCG50" s="750"/>
      <c r="CCH50" s="750"/>
      <c r="CCI50" s="750"/>
      <c r="CCJ50" s="750"/>
      <c r="CCK50" s="750"/>
      <c r="CCL50" s="750"/>
      <c r="CCM50" s="750"/>
      <c r="CCN50" s="750"/>
      <c r="CCO50" s="750"/>
      <c r="CCP50" s="750"/>
      <c r="CCQ50" s="750"/>
      <c r="CCR50" s="750"/>
      <c r="CCS50" s="750"/>
      <c r="CCT50" s="750"/>
      <c r="CCU50" s="750"/>
      <c r="CCV50" s="750"/>
      <c r="CCW50" s="750"/>
      <c r="CCX50" s="750"/>
      <c r="CCY50" s="750"/>
      <c r="CCZ50" s="750"/>
      <c r="CDA50" s="750"/>
      <c r="CDB50" s="750"/>
      <c r="CDC50" s="750"/>
      <c r="CDD50" s="750"/>
      <c r="CDE50" s="750"/>
      <c r="CDF50" s="750"/>
      <c r="CDG50" s="750"/>
      <c r="CDH50" s="750"/>
      <c r="CDI50" s="750"/>
      <c r="CDJ50" s="750"/>
      <c r="CDK50" s="750"/>
      <c r="CDL50" s="750"/>
      <c r="CDM50" s="750"/>
      <c r="CDN50" s="750"/>
      <c r="CDO50" s="750"/>
      <c r="CDP50" s="750"/>
      <c r="CDQ50" s="750"/>
      <c r="CDR50" s="750"/>
      <c r="CDS50" s="750"/>
      <c r="CDT50" s="750"/>
      <c r="CDU50" s="750"/>
      <c r="CDV50" s="750"/>
      <c r="CDW50" s="750"/>
      <c r="CDX50" s="750"/>
      <c r="CDY50" s="750"/>
      <c r="CDZ50" s="750"/>
      <c r="CEA50" s="750"/>
      <c r="CEB50" s="750"/>
      <c r="CEC50" s="750"/>
      <c r="CED50" s="750"/>
      <c r="CEE50" s="750"/>
      <c r="CEF50" s="750"/>
      <c r="CEG50" s="750"/>
      <c r="CEH50" s="750"/>
      <c r="CEI50" s="750"/>
      <c r="CEJ50" s="750"/>
      <c r="CEK50" s="750"/>
      <c r="CEL50" s="750"/>
      <c r="CEM50" s="750"/>
      <c r="CEN50" s="750"/>
      <c r="CEO50" s="750"/>
      <c r="CEP50" s="750"/>
      <c r="CEQ50" s="750"/>
      <c r="CER50" s="750"/>
      <c r="CES50" s="750"/>
      <c r="CET50" s="750"/>
      <c r="CEU50" s="750"/>
      <c r="CEV50" s="750"/>
      <c r="CEW50" s="750"/>
      <c r="CEX50" s="750"/>
      <c r="CEY50" s="750"/>
      <c r="CEZ50" s="750"/>
      <c r="CFA50" s="750"/>
      <c r="CFB50" s="750"/>
      <c r="CFC50" s="750"/>
      <c r="CFD50" s="750"/>
      <c r="CFE50" s="750"/>
      <c r="CFF50" s="750"/>
      <c r="CFG50" s="750"/>
      <c r="CFH50" s="750"/>
      <c r="CFI50" s="750"/>
      <c r="CFJ50" s="750"/>
      <c r="CFK50" s="750"/>
      <c r="CFL50" s="750"/>
      <c r="CFM50" s="750"/>
      <c r="CFN50" s="750"/>
      <c r="CFO50" s="750"/>
      <c r="CFP50" s="750"/>
      <c r="CFQ50" s="750"/>
      <c r="CFR50" s="750"/>
      <c r="CFS50" s="750"/>
      <c r="CFT50" s="750"/>
      <c r="CFU50" s="750"/>
      <c r="CFV50" s="750"/>
      <c r="CFW50" s="750"/>
      <c r="CFX50" s="750"/>
      <c r="CFY50" s="750"/>
      <c r="CFZ50" s="750"/>
      <c r="CGA50" s="750"/>
      <c r="CGB50" s="750"/>
      <c r="CGC50" s="750"/>
      <c r="CGD50" s="750"/>
      <c r="CGE50" s="750"/>
      <c r="CGF50" s="750"/>
      <c r="CGG50" s="750"/>
      <c r="CGH50" s="750"/>
      <c r="CGI50" s="750"/>
      <c r="CGJ50" s="750"/>
      <c r="CGK50" s="750"/>
      <c r="CGL50" s="750"/>
      <c r="CGM50" s="750"/>
      <c r="CGN50" s="750"/>
      <c r="CGO50" s="750"/>
      <c r="CGP50" s="750"/>
      <c r="CGQ50" s="750"/>
      <c r="CGR50" s="750"/>
      <c r="CGS50" s="750"/>
      <c r="CGT50" s="750"/>
      <c r="CGU50" s="750"/>
      <c r="CGV50" s="750"/>
      <c r="CGW50" s="750"/>
      <c r="CGX50" s="750"/>
      <c r="CGY50" s="750"/>
      <c r="CGZ50" s="750"/>
      <c r="CHA50" s="750"/>
      <c r="CHB50" s="750"/>
      <c r="CHC50" s="750"/>
      <c r="CHD50" s="750"/>
      <c r="CHE50" s="750"/>
      <c r="CHF50" s="750"/>
      <c r="CHG50" s="750"/>
      <c r="CHH50" s="750"/>
      <c r="CHI50" s="750"/>
      <c r="CHJ50" s="750"/>
      <c r="CHK50" s="750"/>
      <c r="CHL50" s="750"/>
      <c r="CHM50" s="750"/>
      <c r="CHN50" s="750"/>
      <c r="CHO50" s="750"/>
      <c r="CHP50" s="750"/>
      <c r="CHQ50" s="750"/>
      <c r="CHR50" s="750"/>
      <c r="CHS50" s="750"/>
      <c r="CHT50" s="750"/>
      <c r="CHU50" s="750"/>
      <c r="CHV50" s="750"/>
      <c r="CHW50" s="750"/>
      <c r="CHX50" s="750"/>
      <c r="CHY50" s="750"/>
      <c r="CHZ50" s="750"/>
      <c r="CIA50" s="750"/>
      <c r="CIB50" s="750"/>
      <c r="CIC50" s="750"/>
      <c r="CID50" s="750"/>
      <c r="CIE50" s="750"/>
      <c r="CIF50" s="750"/>
      <c r="CIG50" s="750"/>
      <c r="CIH50" s="750"/>
      <c r="CII50" s="750"/>
      <c r="CIJ50" s="750"/>
      <c r="CIK50" s="750"/>
      <c r="CIL50" s="750"/>
      <c r="CIM50" s="750"/>
      <c r="CIN50" s="750"/>
      <c r="CIO50" s="750"/>
      <c r="CIP50" s="750"/>
      <c r="CIQ50" s="750"/>
      <c r="CIR50" s="750"/>
      <c r="CIS50" s="750"/>
      <c r="CIT50" s="750"/>
      <c r="CIU50" s="750"/>
      <c r="CIV50" s="750"/>
      <c r="CIW50" s="750"/>
      <c r="CIX50" s="750"/>
      <c r="CIY50" s="750"/>
      <c r="CIZ50" s="750"/>
      <c r="CJA50" s="750"/>
      <c r="CJB50" s="750"/>
      <c r="CJC50" s="750"/>
      <c r="CJD50" s="750"/>
      <c r="CJE50" s="750"/>
      <c r="CJF50" s="750"/>
      <c r="CJG50" s="750"/>
      <c r="CJH50" s="750"/>
      <c r="CJI50" s="750"/>
      <c r="CJJ50" s="750"/>
      <c r="CJK50" s="750"/>
      <c r="CJL50" s="750"/>
      <c r="CJM50" s="750"/>
      <c r="CJN50" s="750"/>
      <c r="CJO50" s="750"/>
      <c r="CJP50" s="750"/>
      <c r="CJQ50" s="750"/>
      <c r="CJR50" s="750"/>
      <c r="CJS50" s="750"/>
      <c r="CJT50" s="750"/>
      <c r="CJU50" s="750"/>
      <c r="CJV50" s="750"/>
      <c r="CJW50" s="750"/>
      <c r="CJX50" s="750"/>
      <c r="CJY50" s="750"/>
      <c r="CJZ50" s="750"/>
      <c r="CKA50" s="750"/>
      <c r="CKB50" s="750"/>
      <c r="CKC50" s="750"/>
      <c r="CKD50" s="750"/>
      <c r="CKE50" s="750"/>
      <c r="CKF50" s="750"/>
      <c r="CKG50" s="750"/>
      <c r="CKH50" s="750"/>
      <c r="CKI50" s="750"/>
      <c r="CKJ50" s="750"/>
      <c r="CKK50" s="750"/>
      <c r="CKL50" s="750"/>
      <c r="CKM50" s="750"/>
      <c r="CKN50" s="750"/>
      <c r="CKO50" s="750"/>
      <c r="CKP50" s="750"/>
      <c r="CKQ50" s="750"/>
      <c r="CKR50" s="750"/>
      <c r="CKS50" s="750"/>
      <c r="CKT50" s="750"/>
      <c r="CKU50" s="750"/>
      <c r="CKV50" s="750"/>
      <c r="CKW50" s="750"/>
      <c r="CKX50" s="750"/>
      <c r="CKY50" s="750"/>
      <c r="CKZ50" s="750"/>
      <c r="CLA50" s="750"/>
      <c r="CLB50" s="750"/>
      <c r="CLC50" s="750"/>
      <c r="CLD50" s="750"/>
      <c r="CLE50" s="750"/>
      <c r="CLF50" s="750"/>
      <c r="CLG50" s="750"/>
      <c r="CLH50" s="750"/>
      <c r="CLI50" s="750"/>
      <c r="CLJ50" s="750"/>
      <c r="CLK50" s="750"/>
      <c r="CLL50" s="750"/>
      <c r="CLM50" s="750"/>
      <c r="CLN50" s="750"/>
      <c r="CLO50" s="750"/>
      <c r="CLP50" s="750"/>
      <c r="CLQ50" s="750"/>
      <c r="CLR50" s="750"/>
      <c r="CLS50" s="750"/>
      <c r="CLT50" s="750"/>
      <c r="CLU50" s="750"/>
      <c r="CLV50" s="750"/>
      <c r="CLW50" s="750"/>
      <c r="CLX50" s="750"/>
      <c r="CLY50" s="750"/>
      <c r="CLZ50" s="750"/>
      <c r="CMA50" s="750"/>
      <c r="CMB50" s="750"/>
      <c r="CMC50" s="750"/>
      <c r="CMD50" s="750"/>
      <c r="CME50" s="750"/>
      <c r="CMF50" s="750"/>
      <c r="CMG50" s="750"/>
      <c r="CMH50" s="750"/>
      <c r="CMI50" s="750"/>
      <c r="CMJ50" s="750"/>
      <c r="CMK50" s="750"/>
      <c r="CML50" s="750"/>
      <c r="CMM50" s="750"/>
      <c r="CMN50" s="750"/>
      <c r="CMO50" s="750"/>
      <c r="CMP50" s="750"/>
      <c r="CMQ50" s="750"/>
      <c r="CMR50" s="750"/>
      <c r="CMS50" s="750"/>
      <c r="CMT50" s="750"/>
      <c r="CMU50" s="750"/>
      <c r="CMV50" s="750"/>
      <c r="CMW50" s="750"/>
      <c r="CMX50" s="750"/>
      <c r="CMY50" s="750"/>
      <c r="CMZ50" s="750"/>
      <c r="CNA50" s="750"/>
      <c r="CNB50" s="750"/>
      <c r="CNC50" s="750"/>
      <c r="CND50" s="750"/>
      <c r="CNE50" s="750"/>
      <c r="CNF50" s="750"/>
      <c r="CNG50" s="750"/>
      <c r="CNH50" s="750"/>
      <c r="CNI50" s="750"/>
      <c r="CNJ50" s="750"/>
      <c r="CNK50" s="750"/>
      <c r="CNL50" s="750"/>
      <c r="CNM50" s="750"/>
      <c r="CNN50" s="750"/>
      <c r="CNO50" s="750"/>
      <c r="CNP50" s="750"/>
      <c r="CNQ50" s="750"/>
      <c r="CNR50" s="750"/>
      <c r="CNS50" s="750"/>
      <c r="CNT50" s="750"/>
      <c r="CNU50" s="750"/>
      <c r="CNV50" s="750"/>
      <c r="CNW50" s="750"/>
      <c r="CNX50" s="750"/>
      <c r="CNY50" s="750"/>
      <c r="CNZ50" s="750"/>
      <c r="COA50" s="750"/>
      <c r="COB50" s="750"/>
      <c r="COC50" s="750"/>
      <c r="COD50" s="750"/>
      <c r="COE50" s="750"/>
      <c r="COF50" s="750"/>
      <c r="COG50" s="750"/>
      <c r="COH50" s="750"/>
      <c r="COI50" s="750"/>
      <c r="COJ50" s="750"/>
      <c r="COK50" s="750"/>
      <c r="COL50" s="750"/>
      <c r="COM50" s="750"/>
      <c r="CON50" s="750"/>
      <c r="COO50" s="750"/>
      <c r="COP50" s="750"/>
      <c r="COQ50" s="750"/>
      <c r="COR50" s="750"/>
      <c r="COS50" s="750"/>
      <c r="COT50" s="750"/>
      <c r="COU50" s="750"/>
      <c r="COV50" s="750"/>
      <c r="COW50" s="750"/>
      <c r="COX50" s="750"/>
      <c r="COY50" s="750"/>
      <c r="COZ50" s="750"/>
      <c r="CPA50" s="750"/>
      <c r="CPB50" s="750"/>
      <c r="CPC50" s="750"/>
      <c r="CPD50" s="750"/>
      <c r="CPE50" s="750"/>
      <c r="CPF50" s="750"/>
      <c r="CPG50" s="750"/>
      <c r="CPH50" s="750"/>
      <c r="CPI50" s="750"/>
      <c r="CPJ50" s="750"/>
      <c r="CPK50" s="750"/>
      <c r="CPL50" s="750"/>
      <c r="CPM50" s="750"/>
      <c r="CPN50" s="750"/>
      <c r="CPO50" s="750"/>
      <c r="CPP50" s="750"/>
      <c r="CPQ50" s="750"/>
      <c r="CPR50" s="750"/>
      <c r="CPS50" s="750"/>
      <c r="CPT50" s="750"/>
      <c r="CPU50" s="750"/>
      <c r="CPV50" s="750"/>
      <c r="CPW50" s="750"/>
      <c r="CPX50" s="750"/>
      <c r="CPY50" s="750"/>
      <c r="CPZ50" s="750"/>
      <c r="CQA50" s="750"/>
      <c r="CQB50" s="750"/>
      <c r="CQC50" s="750"/>
      <c r="CQD50" s="750"/>
      <c r="CQE50" s="750"/>
      <c r="CQF50" s="750"/>
      <c r="CQG50" s="750"/>
      <c r="CQH50" s="750"/>
      <c r="CQI50" s="750"/>
      <c r="CQJ50" s="750"/>
      <c r="CQK50" s="750"/>
      <c r="CQL50" s="750"/>
      <c r="CQM50" s="750"/>
      <c r="CQN50" s="750"/>
      <c r="CQO50" s="750"/>
      <c r="CQP50" s="750"/>
      <c r="CQQ50" s="750"/>
      <c r="CQR50" s="750"/>
      <c r="CQS50" s="750"/>
      <c r="CQT50" s="750"/>
      <c r="CQU50" s="750"/>
      <c r="CQV50" s="750"/>
      <c r="CQW50" s="750"/>
      <c r="CQX50" s="750"/>
      <c r="CQY50" s="750"/>
      <c r="CQZ50" s="750"/>
      <c r="CRA50" s="750"/>
      <c r="CRB50" s="750"/>
      <c r="CRC50" s="750"/>
      <c r="CRD50" s="750"/>
      <c r="CRE50" s="750"/>
      <c r="CRF50" s="750"/>
      <c r="CRG50" s="750"/>
      <c r="CRH50" s="750"/>
      <c r="CRI50" s="750"/>
      <c r="CRJ50" s="750"/>
      <c r="CRK50" s="750"/>
      <c r="CRL50" s="750"/>
      <c r="CRM50" s="750"/>
      <c r="CRN50" s="750"/>
      <c r="CRO50" s="750"/>
      <c r="CRP50" s="750"/>
      <c r="CRQ50" s="750"/>
      <c r="CRR50" s="750"/>
      <c r="CRS50" s="750"/>
      <c r="CRT50" s="750"/>
      <c r="CRU50" s="750"/>
      <c r="CRV50" s="750"/>
      <c r="CRW50" s="750"/>
      <c r="CRX50" s="750"/>
      <c r="CRY50" s="750"/>
      <c r="CRZ50" s="750"/>
      <c r="CSA50" s="750"/>
      <c r="CSB50" s="750"/>
      <c r="CSC50" s="750"/>
      <c r="CSD50" s="750"/>
      <c r="CSE50" s="750"/>
      <c r="CSF50" s="750"/>
      <c r="CSG50" s="750"/>
      <c r="CSH50" s="750"/>
      <c r="CSI50" s="750"/>
      <c r="CSJ50" s="750"/>
      <c r="CSK50" s="750"/>
      <c r="CSL50" s="750"/>
      <c r="CSM50" s="750"/>
      <c r="CSN50" s="750"/>
      <c r="CSO50" s="750"/>
      <c r="CSP50" s="750"/>
      <c r="CSQ50" s="750"/>
      <c r="CSR50" s="750"/>
      <c r="CSS50" s="750"/>
      <c r="CST50" s="750"/>
      <c r="CSU50" s="750"/>
      <c r="CSV50" s="750"/>
      <c r="CSW50" s="750"/>
      <c r="CSX50" s="750"/>
      <c r="CSY50" s="750"/>
      <c r="CSZ50" s="750"/>
      <c r="CTA50" s="750"/>
      <c r="CTB50" s="750"/>
      <c r="CTC50" s="750"/>
      <c r="CTD50" s="750"/>
      <c r="CTE50" s="750"/>
      <c r="CTF50" s="750"/>
      <c r="CTG50" s="750"/>
      <c r="CTH50" s="750"/>
      <c r="CTI50" s="750"/>
      <c r="CTJ50" s="750"/>
      <c r="CTK50" s="750"/>
      <c r="CTL50" s="750"/>
      <c r="CTM50" s="750"/>
      <c r="CTN50" s="750"/>
      <c r="CTO50" s="750"/>
      <c r="CTP50" s="750"/>
      <c r="CTQ50" s="750"/>
      <c r="CTR50" s="750"/>
      <c r="CTS50" s="750"/>
      <c r="CTT50" s="750"/>
      <c r="CTU50" s="750"/>
      <c r="CTV50" s="750"/>
      <c r="CTW50" s="750"/>
      <c r="CTX50" s="750"/>
      <c r="CTY50" s="750"/>
      <c r="CTZ50" s="750"/>
      <c r="CUA50" s="750"/>
      <c r="CUB50" s="750"/>
      <c r="CUC50" s="750"/>
      <c r="CUD50" s="750"/>
      <c r="CUE50" s="750"/>
      <c r="CUF50" s="750"/>
      <c r="CUG50" s="750"/>
      <c r="CUH50" s="750"/>
      <c r="CUI50" s="750"/>
      <c r="CUJ50" s="750"/>
      <c r="CUK50" s="750"/>
      <c r="CUL50" s="750"/>
      <c r="CUM50" s="750"/>
      <c r="CUN50" s="750"/>
      <c r="CUO50" s="750"/>
      <c r="CUP50" s="750"/>
      <c r="CUQ50" s="750"/>
      <c r="CUR50" s="750"/>
      <c r="CUS50" s="750"/>
      <c r="CUT50" s="750"/>
      <c r="CUU50" s="750"/>
      <c r="CUV50" s="750"/>
      <c r="CUW50" s="750"/>
      <c r="CUX50" s="750"/>
      <c r="CUY50" s="750"/>
      <c r="CUZ50" s="750"/>
      <c r="CVA50" s="750"/>
      <c r="CVB50" s="750"/>
      <c r="CVC50" s="750"/>
      <c r="CVD50" s="750"/>
      <c r="CVE50" s="750"/>
      <c r="CVF50" s="750"/>
      <c r="CVG50" s="750"/>
      <c r="CVH50" s="750"/>
      <c r="CVI50" s="750"/>
      <c r="CVJ50" s="750"/>
      <c r="CVK50" s="750"/>
      <c r="CVL50" s="750"/>
      <c r="CVM50" s="750"/>
      <c r="CVN50" s="750"/>
      <c r="CVO50" s="750"/>
      <c r="CVP50" s="750"/>
      <c r="CVQ50" s="750"/>
      <c r="CVR50" s="750"/>
      <c r="CVS50" s="750"/>
      <c r="CVT50" s="750"/>
      <c r="CVU50" s="750"/>
      <c r="CVV50" s="750"/>
      <c r="CVW50" s="750"/>
      <c r="CVX50" s="750"/>
      <c r="CVY50" s="750"/>
      <c r="CVZ50" s="750"/>
      <c r="CWA50" s="750"/>
      <c r="CWB50" s="750"/>
      <c r="CWC50" s="750"/>
      <c r="CWD50" s="750"/>
      <c r="CWE50" s="750"/>
      <c r="CWF50" s="750"/>
      <c r="CWG50" s="750"/>
      <c r="CWH50" s="750"/>
      <c r="CWI50" s="750"/>
      <c r="CWJ50" s="750"/>
      <c r="CWK50" s="750"/>
      <c r="CWL50" s="750"/>
      <c r="CWM50" s="750"/>
      <c r="CWN50" s="750"/>
      <c r="CWO50" s="750"/>
      <c r="CWP50" s="750"/>
      <c r="CWQ50" s="750"/>
      <c r="CWR50" s="750"/>
      <c r="CWS50" s="750"/>
      <c r="CWT50" s="750"/>
      <c r="CWU50" s="750"/>
      <c r="CWV50" s="750"/>
      <c r="CWW50" s="750"/>
      <c r="CWX50" s="750"/>
      <c r="CWY50" s="750"/>
      <c r="CWZ50" s="750"/>
      <c r="CXA50" s="750"/>
      <c r="CXB50" s="750"/>
      <c r="CXC50" s="750"/>
      <c r="CXD50" s="750"/>
      <c r="CXE50" s="750"/>
      <c r="CXF50" s="750"/>
      <c r="CXG50" s="750"/>
      <c r="CXH50" s="750"/>
      <c r="CXI50" s="750"/>
      <c r="CXJ50" s="750"/>
      <c r="CXK50" s="750"/>
      <c r="CXL50" s="750"/>
      <c r="CXM50" s="750"/>
      <c r="CXN50" s="750"/>
      <c r="CXO50" s="750"/>
      <c r="CXP50" s="750"/>
      <c r="CXQ50" s="750"/>
      <c r="CXR50" s="750"/>
      <c r="CXS50" s="750"/>
      <c r="CXT50" s="750"/>
      <c r="CXU50" s="750"/>
      <c r="CXV50" s="750"/>
      <c r="CXW50" s="750"/>
      <c r="CXX50" s="750"/>
      <c r="CXY50" s="750"/>
      <c r="CXZ50" s="750"/>
      <c r="CYA50" s="750"/>
      <c r="CYB50" s="750"/>
      <c r="CYC50" s="750"/>
      <c r="CYD50" s="750"/>
      <c r="CYE50" s="750"/>
      <c r="CYF50" s="750"/>
      <c r="CYG50" s="750"/>
      <c r="CYH50" s="750"/>
      <c r="CYI50" s="750"/>
      <c r="CYJ50" s="750"/>
      <c r="CYK50" s="750"/>
      <c r="CYL50" s="750"/>
      <c r="CYM50" s="750"/>
      <c r="CYN50" s="750"/>
      <c r="CYO50" s="750"/>
      <c r="CYP50" s="750"/>
      <c r="CYQ50" s="750"/>
      <c r="CYR50" s="750"/>
      <c r="CYS50" s="750"/>
      <c r="CYT50" s="750"/>
      <c r="CYU50" s="750"/>
      <c r="CYV50" s="750"/>
      <c r="CYW50" s="750"/>
      <c r="CYX50" s="750"/>
      <c r="CYY50" s="750"/>
      <c r="CYZ50" s="750"/>
      <c r="CZA50" s="750"/>
      <c r="CZB50" s="750"/>
      <c r="CZC50" s="750"/>
      <c r="CZD50" s="750"/>
      <c r="CZE50" s="750"/>
      <c r="CZF50" s="750"/>
      <c r="CZG50" s="750"/>
      <c r="CZH50" s="750"/>
      <c r="CZI50" s="750"/>
      <c r="CZJ50" s="750"/>
      <c r="CZK50" s="750"/>
      <c r="CZL50" s="750"/>
      <c r="CZM50" s="750"/>
      <c r="CZN50" s="750"/>
      <c r="CZO50" s="750"/>
      <c r="CZP50" s="750"/>
      <c r="CZQ50" s="750"/>
      <c r="CZR50" s="750"/>
      <c r="CZS50" s="750"/>
      <c r="CZT50" s="750"/>
      <c r="CZU50" s="750"/>
      <c r="CZV50" s="750"/>
      <c r="CZW50" s="750"/>
      <c r="CZX50" s="750"/>
      <c r="CZY50" s="750"/>
      <c r="CZZ50" s="750"/>
      <c r="DAA50" s="750"/>
      <c r="DAB50" s="750"/>
      <c r="DAC50" s="750"/>
      <c r="DAD50" s="750"/>
      <c r="DAE50" s="750"/>
      <c r="DAF50" s="750"/>
      <c r="DAG50" s="750"/>
      <c r="DAH50" s="750"/>
      <c r="DAI50" s="750"/>
      <c r="DAJ50" s="750"/>
      <c r="DAK50" s="750"/>
      <c r="DAL50" s="750"/>
      <c r="DAM50" s="750"/>
      <c r="DAN50" s="750"/>
      <c r="DAO50" s="750"/>
      <c r="DAP50" s="750"/>
      <c r="DAQ50" s="750"/>
      <c r="DAR50" s="750"/>
      <c r="DAS50" s="750"/>
      <c r="DAT50" s="750"/>
      <c r="DAU50" s="750"/>
      <c r="DAV50" s="750"/>
      <c r="DAW50" s="750"/>
      <c r="DAX50" s="750"/>
      <c r="DAY50" s="750"/>
      <c r="DAZ50" s="750"/>
      <c r="DBA50" s="750"/>
      <c r="DBB50" s="750"/>
      <c r="DBC50" s="750"/>
      <c r="DBD50" s="750"/>
      <c r="DBE50" s="750"/>
      <c r="DBF50" s="750"/>
      <c r="DBG50" s="750"/>
      <c r="DBH50" s="750"/>
      <c r="DBI50" s="750"/>
      <c r="DBJ50" s="750"/>
      <c r="DBK50" s="750"/>
      <c r="DBL50" s="750"/>
      <c r="DBM50" s="750"/>
      <c r="DBN50" s="750"/>
      <c r="DBO50" s="750"/>
      <c r="DBP50" s="750"/>
      <c r="DBQ50" s="750"/>
      <c r="DBR50" s="750"/>
      <c r="DBS50" s="750"/>
      <c r="DBT50" s="750"/>
      <c r="DBU50" s="750"/>
      <c r="DBV50" s="750"/>
      <c r="DBW50" s="750"/>
      <c r="DBX50" s="750"/>
      <c r="DBY50" s="750"/>
      <c r="DBZ50" s="750"/>
      <c r="DCA50" s="750"/>
      <c r="DCB50" s="750"/>
      <c r="DCC50" s="750"/>
      <c r="DCD50" s="750"/>
      <c r="DCE50" s="750"/>
      <c r="DCF50" s="750"/>
      <c r="DCG50" s="750"/>
      <c r="DCH50" s="750"/>
      <c r="DCI50" s="750"/>
      <c r="DCJ50" s="750"/>
      <c r="DCK50" s="750"/>
      <c r="DCL50" s="750"/>
      <c r="DCM50" s="750"/>
      <c r="DCN50" s="750"/>
      <c r="DCO50" s="750"/>
      <c r="DCP50" s="750"/>
      <c r="DCQ50" s="750"/>
      <c r="DCR50" s="750"/>
      <c r="DCS50" s="750"/>
      <c r="DCT50" s="750"/>
      <c r="DCU50" s="750"/>
      <c r="DCV50" s="750"/>
      <c r="DCW50" s="750"/>
      <c r="DCX50" s="750"/>
      <c r="DCY50" s="750"/>
      <c r="DCZ50" s="750"/>
      <c r="DDA50" s="750"/>
      <c r="DDB50" s="750"/>
      <c r="DDC50" s="750"/>
      <c r="DDD50" s="750"/>
      <c r="DDE50" s="750"/>
      <c r="DDF50" s="750"/>
      <c r="DDG50" s="750"/>
      <c r="DDH50" s="750"/>
      <c r="DDI50" s="750"/>
      <c r="DDJ50" s="750"/>
      <c r="DDK50" s="750"/>
      <c r="DDL50" s="750"/>
      <c r="DDM50" s="750"/>
      <c r="DDN50" s="750"/>
      <c r="DDO50" s="750"/>
      <c r="DDP50" s="750"/>
      <c r="DDQ50" s="750"/>
      <c r="DDR50" s="750"/>
      <c r="DDS50" s="750"/>
      <c r="DDT50" s="750"/>
      <c r="DDU50" s="750"/>
      <c r="DDV50" s="750"/>
      <c r="DDW50" s="750"/>
      <c r="DDX50" s="750"/>
      <c r="DDY50" s="750"/>
      <c r="DDZ50" s="750"/>
      <c r="DEA50" s="750"/>
      <c r="DEB50" s="750"/>
      <c r="DEC50" s="750"/>
      <c r="DED50" s="750"/>
      <c r="DEE50" s="750"/>
      <c r="DEF50" s="750"/>
      <c r="DEG50" s="750"/>
      <c r="DEH50" s="750"/>
      <c r="DEI50" s="750"/>
      <c r="DEJ50" s="750"/>
      <c r="DEK50" s="750"/>
      <c r="DEL50" s="750"/>
      <c r="DEM50" s="750"/>
      <c r="DEN50" s="750"/>
      <c r="DEO50" s="750"/>
      <c r="DEP50" s="750"/>
      <c r="DEQ50" s="750"/>
      <c r="DER50" s="750"/>
      <c r="DES50" s="750"/>
      <c r="DET50" s="750"/>
      <c r="DEU50" s="750"/>
      <c r="DEV50" s="750"/>
      <c r="DEW50" s="750"/>
      <c r="DEX50" s="750"/>
      <c r="DEY50" s="750"/>
      <c r="DEZ50" s="750"/>
      <c r="DFA50" s="750"/>
      <c r="DFB50" s="750"/>
      <c r="DFC50" s="750"/>
      <c r="DFD50" s="750"/>
      <c r="DFE50" s="750"/>
      <c r="DFF50" s="750"/>
      <c r="DFG50" s="750"/>
      <c r="DFH50" s="750"/>
      <c r="DFI50" s="750"/>
      <c r="DFJ50" s="750"/>
      <c r="DFK50" s="750"/>
      <c r="DFL50" s="750"/>
      <c r="DFM50" s="750"/>
      <c r="DFN50" s="750"/>
      <c r="DFO50" s="750"/>
      <c r="DFP50" s="750"/>
      <c r="DFQ50" s="750"/>
      <c r="DFR50" s="750"/>
      <c r="DFS50" s="750"/>
      <c r="DFT50" s="750"/>
      <c r="DFU50" s="750"/>
      <c r="DFV50" s="750"/>
      <c r="DFW50" s="750"/>
      <c r="DFX50" s="750"/>
      <c r="DFY50" s="750"/>
      <c r="DFZ50" s="750"/>
      <c r="DGA50" s="750"/>
      <c r="DGB50" s="750"/>
      <c r="DGC50" s="750"/>
      <c r="DGD50" s="750"/>
      <c r="DGE50" s="750"/>
      <c r="DGF50" s="750"/>
      <c r="DGG50" s="750"/>
      <c r="DGH50" s="750"/>
      <c r="DGI50" s="750"/>
      <c r="DGJ50" s="750"/>
      <c r="DGK50" s="750"/>
      <c r="DGL50" s="750"/>
      <c r="DGM50" s="750"/>
      <c r="DGN50" s="750"/>
      <c r="DGO50" s="750"/>
      <c r="DGP50" s="750"/>
      <c r="DGQ50" s="750"/>
      <c r="DGR50" s="750"/>
      <c r="DGS50" s="750"/>
      <c r="DGT50" s="750"/>
      <c r="DGU50" s="750"/>
      <c r="DGV50" s="750"/>
      <c r="DGW50" s="750"/>
      <c r="DGX50" s="750"/>
      <c r="DGY50" s="750"/>
      <c r="DGZ50" s="750"/>
      <c r="DHA50" s="750"/>
      <c r="DHB50" s="750"/>
      <c r="DHC50" s="750"/>
      <c r="DHD50" s="750"/>
      <c r="DHE50" s="750"/>
      <c r="DHF50" s="750"/>
      <c r="DHG50" s="750"/>
      <c r="DHH50" s="750"/>
      <c r="DHI50" s="750"/>
      <c r="DHJ50" s="750"/>
      <c r="DHK50" s="750"/>
      <c r="DHL50" s="750"/>
      <c r="DHM50" s="750"/>
      <c r="DHN50" s="750"/>
      <c r="DHO50" s="750"/>
      <c r="DHP50" s="750"/>
      <c r="DHQ50" s="750"/>
      <c r="DHR50" s="750"/>
      <c r="DHS50" s="750"/>
      <c r="DHT50" s="750"/>
      <c r="DHU50" s="750"/>
      <c r="DHV50" s="750"/>
      <c r="DHW50" s="750"/>
      <c r="DHX50" s="750"/>
      <c r="DHY50" s="750"/>
      <c r="DHZ50" s="750"/>
      <c r="DIA50" s="750"/>
      <c r="DIB50" s="750"/>
      <c r="DIC50" s="750"/>
      <c r="DID50" s="750"/>
      <c r="DIE50" s="750"/>
      <c r="DIF50" s="750"/>
      <c r="DIG50" s="750"/>
      <c r="DIH50" s="750"/>
      <c r="DII50" s="750"/>
      <c r="DIJ50" s="750"/>
      <c r="DIK50" s="750"/>
      <c r="DIL50" s="750"/>
      <c r="DIM50" s="750"/>
      <c r="DIN50" s="750"/>
      <c r="DIO50" s="750"/>
      <c r="DIP50" s="750"/>
      <c r="DIQ50" s="750"/>
      <c r="DIR50" s="750"/>
      <c r="DIS50" s="750"/>
      <c r="DIT50" s="750"/>
      <c r="DIU50" s="750"/>
      <c r="DIV50" s="750"/>
      <c r="DIW50" s="750"/>
      <c r="DIX50" s="750"/>
      <c r="DIY50" s="750"/>
      <c r="DIZ50" s="750"/>
      <c r="DJA50" s="750"/>
      <c r="DJB50" s="750"/>
      <c r="DJC50" s="750"/>
      <c r="DJD50" s="750"/>
      <c r="DJE50" s="750"/>
      <c r="DJF50" s="750"/>
      <c r="DJG50" s="750"/>
      <c r="DJH50" s="750"/>
      <c r="DJI50" s="750"/>
      <c r="DJJ50" s="750"/>
      <c r="DJK50" s="750"/>
      <c r="DJL50" s="750"/>
      <c r="DJM50" s="750"/>
      <c r="DJN50" s="750"/>
      <c r="DJO50" s="750"/>
      <c r="DJP50" s="750"/>
      <c r="DJQ50" s="750"/>
      <c r="DJR50" s="750"/>
      <c r="DJS50" s="750"/>
      <c r="DJT50" s="750"/>
      <c r="DJU50" s="750"/>
      <c r="DJV50" s="750"/>
      <c r="DJW50" s="750"/>
      <c r="DJX50" s="750"/>
      <c r="DJY50" s="750"/>
      <c r="DJZ50" s="750"/>
      <c r="DKA50" s="750"/>
      <c r="DKB50" s="750"/>
      <c r="DKC50" s="750"/>
      <c r="DKD50" s="750"/>
      <c r="DKE50" s="750"/>
      <c r="DKF50" s="750"/>
      <c r="DKG50" s="750"/>
      <c r="DKH50" s="750"/>
      <c r="DKI50" s="750"/>
      <c r="DKJ50" s="750"/>
      <c r="DKK50" s="750"/>
      <c r="DKL50" s="750"/>
      <c r="DKM50" s="750"/>
      <c r="DKN50" s="750"/>
      <c r="DKO50" s="750"/>
      <c r="DKP50" s="750"/>
      <c r="DKQ50" s="750"/>
      <c r="DKR50" s="750"/>
      <c r="DKS50" s="750"/>
      <c r="DKT50" s="750"/>
      <c r="DKU50" s="750"/>
      <c r="DKV50" s="750"/>
      <c r="DKW50" s="750"/>
      <c r="DKX50" s="750"/>
      <c r="DKY50" s="750"/>
      <c r="DKZ50" s="750"/>
      <c r="DLA50" s="750"/>
      <c r="DLB50" s="750"/>
      <c r="DLC50" s="750"/>
      <c r="DLD50" s="750"/>
      <c r="DLE50" s="750"/>
      <c r="DLF50" s="750"/>
      <c r="DLG50" s="750"/>
      <c r="DLH50" s="750"/>
      <c r="DLI50" s="750"/>
      <c r="DLJ50" s="750"/>
      <c r="DLK50" s="750"/>
      <c r="DLL50" s="750"/>
      <c r="DLM50" s="750"/>
      <c r="DLN50" s="750"/>
      <c r="DLO50" s="750"/>
      <c r="DLP50" s="750"/>
      <c r="DLQ50" s="750"/>
      <c r="DLR50" s="750"/>
      <c r="DLS50" s="750"/>
      <c r="DLT50" s="750"/>
      <c r="DLU50" s="750"/>
      <c r="DLV50" s="750"/>
      <c r="DLW50" s="750"/>
      <c r="DLX50" s="750"/>
      <c r="DLY50" s="750"/>
      <c r="DLZ50" s="750"/>
      <c r="DMA50" s="750"/>
      <c r="DMB50" s="750"/>
      <c r="DMC50" s="750"/>
      <c r="DMD50" s="750"/>
      <c r="DME50" s="750"/>
      <c r="DMF50" s="750"/>
      <c r="DMG50" s="750"/>
      <c r="DMH50" s="750"/>
      <c r="DMI50" s="750"/>
      <c r="DMJ50" s="750"/>
      <c r="DMK50" s="750"/>
      <c r="DML50" s="750"/>
      <c r="DMM50" s="750"/>
      <c r="DMN50" s="750"/>
      <c r="DMO50" s="750"/>
      <c r="DMP50" s="750"/>
      <c r="DMQ50" s="750"/>
      <c r="DMR50" s="750"/>
      <c r="DMS50" s="750"/>
      <c r="DMT50" s="750"/>
      <c r="DMU50" s="750"/>
      <c r="DMV50" s="750"/>
      <c r="DMW50" s="750"/>
      <c r="DMX50" s="750"/>
      <c r="DMY50" s="750"/>
      <c r="DMZ50" s="750"/>
      <c r="DNA50" s="750"/>
      <c r="DNB50" s="750"/>
      <c r="DNC50" s="750"/>
      <c r="DND50" s="750"/>
      <c r="DNE50" s="750"/>
      <c r="DNF50" s="750"/>
      <c r="DNG50" s="750"/>
      <c r="DNH50" s="750"/>
      <c r="DNI50" s="750"/>
      <c r="DNJ50" s="750"/>
      <c r="DNK50" s="750"/>
      <c r="DNL50" s="750"/>
      <c r="DNM50" s="750"/>
      <c r="DNN50" s="750"/>
      <c r="DNO50" s="750"/>
      <c r="DNP50" s="750"/>
      <c r="DNQ50" s="750"/>
      <c r="DNR50" s="750"/>
      <c r="DNS50" s="750"/>
      <c r="DNT50" s="750"/>
      <c r="DNU50" s="750"/>
      <c r="DNV50" s="750"/>
      <c r="DNW50" s="750"/>
      <c r="DNX50" s="750"/>
      <c r="DNY50" s="750"/>
      <c r="DNZ50" s="750"/>
      <c r="DOA50" s="750"/>
      <c r="DOB50" s="750"/>
      <c r="DOC50" s="750"/>
      <c r="DOD50" s="750"/>
      <c r="DOE50" s="750"/>
      <c r="DOF50" s="750"/>
      <c r="DOG50" s="750"/>
      <c r="DOH50" s="750"/>
      <c r="DOI50" s="750"/>
      <c r="DOJ50" s="750"/>
      <c r="DOK50" s="750"/>
      <c r="DOL50" s="750"/>
      <c r="DOM50" s="750"/>
      <c r="DON50" s="750"/>
      <c r="DOO50" s="750"/>
      <c r="DOP50" s="750"/>
      <c r="DOQ50" s="750"/>
      <c r="DOR50" s="750"/>
      <c r="DOS50" s="750"/>
      <c r="DOT50" s="750"/>
      <c r="DOU50" s="750"/>
      <c r="DOV50" s="750"/>
      <c r="DOW50" s="750"/>
      <c r="DOX50" s="750"/>
      <c r="DOY50" s="750"/>
      <c r="DOZ50" s="750"/>
      <c r="DPA50" s="750"/>
      <c r="DPB50" s="750"/>
      <c r="DPC50" s="750"/>
      <c r="DPD50" s="750"/>
      <c r="DPE50" s="750"/>
      <c r="DPF50" s="750"/>
      <c r="DPG50" s="750"/>
      <c r="DPH50" s="750"/>
      <c r="DPI50" s="750"/>
      <c r="DPJ50" s="750"/>
      <c r="DPK50" s="750"/>
      <c r="DPL50" s="750"/>
      <c r="DPM50" s="750"/>
      <c r="DPN50" s="750"/>
      <c r="DPO50" s="750"/>
      <c r="DPP50" s="750"/>
      <c r="DPQ50" s="750"/>
      <c r="DPR50" s="750"/>
      <c r="DPS50" s="750"/>
      <c r="DPT50" s="750"/>
      <c r="DPU50" s="750"/>
      <c r="DPV50" s="750"/>
      <c r="DPW50" s="750"/>
      <c r="DPX50" s="750"/>
      <c r="DPY50" s="750"/>
      <c r="DPZ50" s="750"/>
      <c r="DQA50" s="750"/>
      <c r="DQB50" s="750"/>
      <c r="DQC50" s="750"/>
      <c r="DQD50" s="750"/>
      <c r="DQE50" s="750"/>
      <c r="DQF50" s="750"/>
      <c r="DQG50" s="750"/>
      <c r="DQH50" s="750"/>
      <c r="DQI50" s="750"/>
      <c r="DQJ50" s="750"/>
      <c r="DQK50" s="750"/>
      <c r="DQL50" s="750"/>
      <c r="DQM50" s="750"/>
      <c r="DQN50" s="750"/>
      <c r="DQO50" s="750"/>
      <c r="DQP50" s="750"/>
      <c r="DQQ50" s="750"/>
      <c r="DQR50" s="750"/>
      <c r="DQS50" s="750"/>
      <c r="DQT50" s="750"/>
      <c r="DQU50" s="750"/>
      <c r="DQV50" s="750"/>
      <c r="DQW50" s="750"/>
      <c r="DQX50" s="750"/>
      <c r="DQY50" s="750"/>
      <c r="DQZ50" s="750"/>
      <c r="DRA50" s="750"/>
      <c r="DRB50" s="750"/>
      <c r="DRC50" s="750"/>
      <c r="DRD50" s="750"/>
      <c r="DRE50" s="750"/>
      <c r="DRF50" s="750"/>
      <c r="DRG50" s="750"/>
      <c r="DRH50" s="750"/>
      <c r="DRI50" s="750"/>
      <c r="DRJ50" s="750"/>
      <c r="DRK50" s="750"/>
      <c r="DRL50" s="750"/>
      <c r="DRM50" s="750"/>
      <c r="DRN50" s="750"/>
      <c r="DRO50" s="750"/>
      <c r="DRP50" s="750"/>
      <c r="DRQ50" s="750"/>
      <c r="DRR50" s="750"/>
      <c r="DRS50" s="750"/>
      <c r="DRT50" s="750"/>
      <c r="DRU50" s="750"/>
      <c r="DRV50" s="750"/>
      <c r="DRW50" s="750"/>
      <c r="DRX50" s="750"/>
      <c r="DRY50" s="750"/>
      <c r="DRZ50" s="750"/>
      <c r="DSA50" s="750"/>
      <c r="DSB50" s="750"/>
      <c r="DSC50" s="750"/>
      <c r="DSD50" s="750"/>
      <c r="DSE50" s="750"/>
      <c r="DSF50" s="750"/>
      <c r="DSG50" s="750"/>
      <c r="DSH50" s="750"/>
      <c r="DSI50" s="750"/>
      <c r="DSJ50" s="750"/>
      <c r="DSK50" s="750"/>
      <c r="DSL50" s="750"/>
      <c r="DSM50" s="750"/>
      <c r="DSN50" s="750"/>
      <c r="DSO50" s="750"/>
      <c r="DSP50" s="750"/>
      <c r="DSQ50" s="750"/>
      <c r="DSR50" s="750"/>
      <c r="DSS50" s="750"/>
      <c r="DST50" s="750"/>
      <c r="DSU50" s="750"/>
      <c r="DSV50" s="750"/>
      <c r="DSW50" s="750"/>
      <c r="DSX50" s="750"/>
      <c r="DSY50" s="750"/>
      <c r="DSZ50" s="750"/>
      <c r="DTA50" s="750"/>
      <c r="DTB50" s="750"/>
      <c r="DTC50" s="750"/>
      <c r="DTD50" s="750"/>
      <c r="DTE50" s="750"/>
      <c r="DTF50" s="750"/>
      <c r="DTG50" s="750"/>
      <c r="DTH50" s="750"/>
      <c r="DTI50" s="750"/>
      <c r="DTJ50" s="750"/>
      <c r="DTK50" s="750"/>
      <c r="DTL50" s="750"/>
      <c r="DTM50" s="750"/>
      <c r="DTN50" s="750"/>
      <c r="DTO50" s="750"/>
      <c r="DTP50" s="750"/>
      <c r="DTQ50" s="750"/>
      <c r="DTR50" s="750"/>
      <c r="DTS50" s="750"/>
      <c r="DTT50" s="750"/>
      <c r="DTU50" s="750"/>
      <c r="DTV50" s="750"/>
      <c r="DTW50" s="750"/>
      <c r="DTX50" s="750"/>
      <c r="DTY50" s="750"/>
      <c r="DTZ50" s="750"/>
      <c r="DUA50" s="750"/>
      <c r="DUB50" s="750"/>
      <c r="DUC50" s="750"/>
      <c r="DUD50" s="750"/>
      <c r="DUE50" s="750"/>
      <c r="DUF50" s="750"/>
      <c r="DUG50" s="750"/>
      <c r="DUH50" s="750"/>
      <c r="DUI50" s="750"/>
      <c r="DUJ50" s="750"/>
      <c r="DUK50" s="750"/>
      <c r="DUL50" s="750"/>
      <c r="DUM50" s="750"/>
      <c r="DUN50" s="750"/>
      <c r="DUO50" s="750"/>
      <c r="DUP50" s="750"/>
      <c r="DUQ50" s="750"/>
      <c r="DUR50" s="750"/>
      <c r="DUS50" s="750"/>
      <c r="DUT50" s="750"/>
      <c r="DUU50" s="750"/>
      <c r="DUV50" s="750"/>
      <c r="DUW50" s="750"/>
      <c r="DUX50" s="750"/>
      <c r="DUY50" s="750"/>
      <c r="DUZ50" s="750"/>
      <c r="DVA50" s="750"/>
      <c r="DVB50" s="750"/>
      <c r="DVC50" s="750"/>
      <c r="DVD50" s="750"/>
      <c r="DVE50" s="750"/>
      <c r="DVF50" s="750"/>
      <c r="DVG50" s="750"/>
      <c r="DVH50" s="750"/>
      <c r="DVI50" s="750"/>
      <c r="DVJ50" s="750"/>
      <c r="DVK50" s="750"/>
      <c r="DVL50" s="750"/>
      <c r="DVM50" s="750"/>
      <c r="DVN50" s="750"/>
      <c r="DVO50" s="750"/>
      <c r="DVP50" s="750"/>
      <c r="DVQ50" s="750"/>
      <c r="DVR50" s="750"/>
      <c r="DVS50" s="750"/>
      <c r="DVT50" s="750"/>
      <c r="DVU50" s="750"/>
      <c r="DVV50" s="750"/>
      <c r="DVW50" s="750"/>
      <c r="DVX50" s="750"/>
      <c r="DVY50" s="750"/>
      <c r="DVZ50" s="750"/>
      <c r="DWA50" s="750"/>
      <c r="DWB50" s="750"/>
      <c r="DWC50" s="750"/>
      <c r="DWD50" s="750"/>
      <c r="DWE50" s="750"/>
      <c r="DWF50" s="750"/>
      <c r="DWG50" s="750"/>
      <c r="DWH50" s="750"/>
      <c r="DWI50" s="750"/>
      <c r="DWJ50" s="750"/>
      <c r="DWK50" s="750"/>
      <c r="DWL50" s="750"/>
      <c r="DWM50" s="750"/>
      <c r="DWN50" s="750"/>
      <c r="DWO50" s="750"/>
      <c r="DWP50" s="750"/>
      <c r="DWQ50" s="750"/>
      <c r="DWR50" s="750"/>
      <c r="DWS50" s="750"/>
      <c r="DWT50" s="750"/>
      <c r="DWU50" s="750"/>
      <c r="DWV50" s="750"/>
      <c r="DWW50" s="750"/>
      <c r="DWX50" s="750"/>
      <c r="DWY50" s="750"/>
      <c r="DWZ50" s="750"/>
      <c r="DXA50" s="750"/>
      <c r="DXB50" s="750"/>
      <c r="DXC50" s="750"/>
      <c r="DXD50" s="750"/>
      <c r="DXE50" s="750"/>
      <c r="DXF50" s="750"/>
      <c r="DXG50" s="750"/>
      <c r="DXH50" s="750"/>
      <c r="DXI50" s="750"/>
      <c r="DXJ50" s="750"/>
      <c r="DXK50" s="750"/>
      <c r="DXL50" s="750"/>
      <c r="DXM50" s="750"/>
      <c r="DXN50" s="750"/>
      <c r="DXO50" s="750"/>
      <c r="DXP50" s="750"/>
      <c r="DXQ50" s="750"/>
      <c r="DXR50" s="750"/>
      <c r="DXS50" s="750"/>
      <c r="DXT50" s="750"/>
      <c r="DXU50" s="750"/>
      <c r="DXV50" s="750"/>
      <c r="DXW50" s="750"/>
      <c r="DXX50" s="750"/>
      <c r="DXY50" s="750"/>
      <c r="DXZ50" s="750"/>
      <c r="DYA50" s="750"/>
      <c r="DYB50" s="750"/>
      <c r="DYC50" s="750"/>
      <c r="DYD50" s="750"/>
      <c r="DYE50" s="750"/>
      <c r="DYF50" s="750"/>
      <c r="DYG50" s="750"/>
      <c r="DYH50" s="750"/>
      <c r="DYI50" s="750"/>
      <c r="DYJ50" s="750"/>
      <c r="DYK50" s="750"/>
      <c r="DYL50" s="750"/>
      <c r="DYM50" s="750"/>
      <c r="DYN50" s="750"/>
      <c r="DYO50" s="750"/>
      <c r="DYP50" s="750"/>
      <c r="DYQ50" s="750"/>
      <c r="DYR50" s="750"/>
      <c r="DYS50" s="750"/>
      <c r="DYT50" s="750"/>
      <c r="DYU50" s="750"/>
      <c r="DYV50" s="750"/>
      <c r="DYW50" s="750"/>
      <c r="DYX50" s="750"/>
      <c r="DYY50" s="750"/>
      <c r="DYZ50" s="750"/>
      <c r="DZA50" s="750"/>
      <c r="DZB50" s="750"/>
      <c r="DZC50" s="750"/>
      <c r="DZD50" s="750"/>
      <c r="DZE50" s="750"/>
      <c r="DZF50" s="750"/>
      <c r="DZG50" s="750"/>
      <c r="DZH50" s="750"/>
      <c r="DZI50" s="750"/>
      <c r="DZJ50" s="750"/>
      <c r="DZK50" s="750"/>
      <c r="DZL50" s="750"/>
      <c r="DZM50" s="750"/>
      <c r="DZN50" s="750"/>
      <c r="DZO50" s="750"/>
      <c r="DZP50" s="750"/>
      <c r="DZQ50" s="750"/>
      <c r="DZR50" s="750"/>
      <c r="DZS50" s="750"/>
      <c r="DZT50" s="750"/>
      <c r="DZU50" s="750"/>
      <c r="DZV50" s="750"/>
      <c r="DZW50" s="750"/>
      <c r="DZX50" s="750"/>
      <c r="DZY50" s="750"/>
      <c r="DZZ50" s="750"/>
      <c r="EAA50" s="750"/>
      <c r="EAB50" s="750"/>
      <c r="EAC50" s="750"/>
      <c r="EAD50" s="750"/>
      <c r="EAE50" s="750"/>
      <c r="EAF50" s="750"/>
      <c r="EAG50" s="750"/>
      <c r="EAH50" s="750"/>
      <c r="EAI50" s="750"/>
      <c r="EAJ50" s="750"/>
      <c r="EAK50" s="750"/>
      <c r="EAL50" s="750"/>
      <c r="EAM50" s="750"/>
      <c r="EAN50" s="750"/>
      <c r="EAO50" s="750"/>
      <c r="EAP50" s="750"/>
      <c r="EAQ50" s="750"/>
      <c r="EAR50" s="750"/>
      <c r="EAS50" s="750"/>
      <c r="EAT50" s="750"/>
      <c r="EAU50" s="750"/>
      <c r="EAV50" s="750"/>
      <c r="EAW50" s="750"/>
      <c r="EAX50" s="750"/>
      <c r="EAY50" s="750"/>
      <c r="EAZ50" s="750"/>
      <c r="EBA50" s="750"/>
      <c r="EBB50" s="750"/>
      <c r="EBC50" s="750"/>
      <c r="EBD50" s="750"/>
      <c r="EBE50" s="750"/>
      <c r="EBF50" s="750"/>
      <c r="EBG50" s="750"/>
      <c r="EBH50" s="750"/>
      <c r="EBI50" s="750"/>
      <c r="EBJ50" s="750"/>
      <c r="EBK50" s="750"/>
      <c r="EBL50" s="750"/>
      <c r="EBM50" s="750"/>
      <c r="EBN50" s="750"/>
      <c r="EBO50" s="750"/>
      <c r="EBP50" s="750"/>
      <c r="EBQ50" s="750"/>
      <c r="EBR50" s="750"/>
      <c r="EBS50" s="750"/>
      <c r="EBT50" s="750"/>
      <c r="EBU50" s="750"/>
      <c r="EBV50" s="750"/>
      <c r="EBW50" s="750"/>
      <c r="EBX50" s="750"/>
      <c r="EBY50" s="750"/>
      <c r="EBZ50" s="750"/>
      <c r="ECA50" s="750"/>
      <c r="ECB50" s="750"/>
      <c r="ECC50" s="750"/>
      <c r="ECD50" s="750"/>
      <c r="ECE50" s="750"/>
      <c r="ECF50" s="750"/>
      <c r="ECG50" s="750"/>
      <c r="ECH50" s="750"/>
      <c r="ECI50" s="750"/>
      <c r="ECJ50" s="750"/>
      <c r="ECK50" s="750"/>
      <c r="ECL50" s="750"/>
      <c r="ECM50" s="750"/>
      <c r="ECN50" s="750"/>
      <c r="ECO50" s="750"/>
      <c r="ECP50" s="750"/>
      <c r="ECQ50" s="750"/>
      <c r="ECR50" s="750"/>
      <c r="ECS50" s="750"/>
      <c r="ECT50" s="750"/>
      <c r="ECU50" s="750"/>
      <c r="ECV50" s="750"/>
      <c r="ECW50" s="750"/>
      <c r="ECX50" s="750"/>
      <c r="ECY50" s="750"/>
      <c r="ECZ50" s="750"/>
      <c r="EDA50" s="750"/>
      <c r="EDB50" s="750"/>
      <c r="EDC50" s="750"/>
      <c r="EDD50" s="750"/>
      <c r="EDE50" s="750"/>
      <c r="EDF50" s="750"/>
      <c r="EDG50" s="750"/>
      <c r="EDH50" s="750"/>
      <c r="EDI50" s="750"/>
      <c r="EDJ50" s="750"/>
      <c r="EDK50" s="750"/>
      <c r="EDL50" s="750"/>
      <c r="EDM50" s="750"/>
      <c r="EDN50" s="750"/>
      <c r="EDO50" s="750"/>
      <c r="EDP50" s="750"/>
      <c r="EDQ50" s="750"/>
      <c r="EDR50" s="750"/>
      <c r="EDS50" s="750"/>
      <c r="EDT50" s="750"/>
      <c r="EDU50" s="750"/>
      <c r="EDV50" s="750"/>
      <c r="EDW50" s="750"/>
      <c r="EDX50" s="750"/>
      <c r="EDY50" s="750"/>
      <c r="EDZ50" s="750"/>
      <c r="EEA50" s="750"/>
      <c r="EEB50" s="750"/>
      <c r="EEC50" s="750"/>
      <c r="EED50" s="750"/>
      <c r="EEE50" s="750"/>
      <c r="EEF50" s="750"/>
      <c r="EEG50" s="750"/>
      <c r="EEH50" s="750"/>
      <c r="EEI50" s="750"/>
      <c r="EEJ50" s="750"/>
      <c r="EEK50" s="750"/>
      <c r="EEL50" s="750"/>
      <c r="EEM50" s="750"/>
      <c r="EEN50" s="750"/>
      <c r="EEO50" s="750"/>
      <c r="EEP50" s="750"/>
      <c r="EEQ50" s="750"/>
      <c r="EER50" s="750"/>
      <c r="EES50" s="750"/>
      <c r="EET50" s="750"/>
      <c r="EEU50" s="750"/>
      <c r="EEV50" s="750"/>
      <c r="EEW50" s="750"/>
      <c r="EEX50" s="750"/>
      <c r="EEY50" s="750"/>
      <c r="EEZ50" s="750"/>
      <c r="EFA50" s="750"/>
      <c r="EFB50" s="750"/>
      <c r="EFC50" s="750"/>
      <c r="EFD50" s="750"/>
      <c r="EFE50" s="750"/>
      <c r="EFF50" s="750"/>
      <c r="EFG50" s="750"/>
      <c r="EFH50" s="750"/>
      <c r="EFI50" s="750"/>
      <c r="EFJ50" s="750"/>
      <c r="EFK50" s="750"/>
      <c r="EFL50" s="750"/>
      <c r="EFM50" s="750"/>
      <c r="EFN50" s="750"/>
      <c r="EFO50" s="750"/>
      <c r="EFP50" s="750"/>
      <c r="EFQ50" s="750"/>
      <c r="EFR50" s="750"/>
      <c r="EFS50" s="750"/>
      <c r="EFT50" s="750"/>
      <c r="EFU50" s="750"/>
      <c r="EFV50" s="750"/>
      <c r="EFW50" s="750"/>
      <c r="EFX50" s="750"/>
      <c r="EFY50" s="750"/>
      <c r="EFZ50" s="750"/>
      <c r="EGA50" s="750"/>
      <c r="EGB50" s="750"/>
      <c r="EGC50" s="750"/>
      <c r="EGD50" s="750"/>
      <c r="EGE50" s="750"/>
      <c r="EGF50" s="750"/>
      <c r="EGG50" s="750"/>
      <c r="EGH50" s="750"/>
      <c r="EGI50" s="750"/>
      <c r="EGJ50" s="750"/>
      <c r="EGK50" s="750"/>
      <c r="EGL50" s="750"/>
      <c r="EGM50" s="750"/>
      <c r="EGN50" s="750"/>
      <c r="EGO50" s="750"/>
      <c r="EGP50" s="750"/>
      <c r="EGQ50" s="750"/>
      <c r="EGR50" s="750"/>
      <c r="EGS50" s="750"/>
      <c r="EGT50" s="750"/>
      <c r="EGU50" s="750"/>
      <c r="EGV50" s="750"/>
      <c r="EGW50" s="750"/>
      <c r="EGX50" s="750"/>
      <c r="EGY50" s="750"/>
      <c r="EGZ50" s="750"/>
      <c r="EHA50" s="750"/>
      <c r="EHB50" s="750"/>
      <c r="EHC50" s="750"/>
      <c r="EHD50" s="750"/>
      <c r="EHE50" s="750"/>
      <c r="EHF50" s="750"/>
      <c r="EHG50" s="750"/>
      <c r="EHH50" s="750"/>
      <c r="EHI50" s="750"/>
      <c r="EHJ50" s="750"/>
      <c r="EHK50" s="750"/>
      <c r="EHL50" s="750"/>
      <c r="EHM50" s="750"/>
      <c r="EHN50" s="750"/>
      <c r="EHO50" s="750"/>
      <c r="EHP50" s="750"/>
      <c r="EHQ50" s="750"/>
      <c r="EHR50" s="750"/>
      <c r="EHS50" s="750"/>
      <c r="EHT50" s="750"/>
      <c r="EHU50" s="750"/>
      <c r="EHV50" s="750"/>
      <c r="EHW50" s="750"/>
      <c r="EHX50" s="750"/>
      <c r="EHY50" s="750"/>
      <c r="EHZ50" s="750"/>
      <c r="EIA50" s="750"/>
      <c r="EIB50" s="750"/>
      <c r="EIC50" s="750"/>
      <c r="EID50" s="750"/>
      <c r="EIE50" s="750"/>
      <c r="EIF50" s="750"/>
      <c r="EIG50" s="750"/>
      <c r="EIH50" s="750"/>
      <c r="EII50" s="750"/>
      <c r="EIJ50" s="750"/>
      <c r="EIK50" s="750"/>
      <c r="EIL50" s="750"/>
      <c r="EIM50" s="750"/>
      <c r="EIN50" s="750"/>
      <c r="EIO50" s="750"/>
      <c r="EIP50" s="750"/>
      <c r="EIQ50" s="750"/>
      <c r="EIR50" s="750"/>
      <c r="EIS50" s="750"/>
      <c r="EIT50" s="750"/>
      <c r="EIU50" s="750"/>
      <c r="EIV50" s="750"/>
      <c r="EIW50" s="750"/>
      <c r="EIX50" s="750"/>
      <c r="EIY50" s="750"/>
      <c r="EIZ50" s="750"/>
      <c r="EJA50" s="750"/>
      <c r="EJB50" s="750"/>
      <c r="EJC50" s="750"/>
      <c r="EJD50" s="750"/>
      <c r="EJE50" s="750"/>
      <c r="EJF50" s="750"/>
      <c r="EJG50" s="750"/>
      <c r="EJH50" s="750"/>
      <c r="EJI50" s="750"/>
      <c r="EJJ50" s="750"/>
      <c r="EJK50" s="750"/>
      <c r="EJL50" s="750"/>
      <c r="EJM50" s="750"/>
      <c r="EJN50" s="750"/>
      <c r="EJO50" s="750"/>
      <c r="EJP50" s="750"/>
      <c r="EJQ50" s="750"/>
      <c r="EJR50" s="750"/>
      <c r="EJS50" s="750"/>
      <c r="EJT50" s="750"/>
      <c r="EJU50" s="750"/>
      <c r="EJV50" s="750"/>
      <c r="EJW50" s="750"/>
      <c r="EJX50" s="750"/>
      <c r="EJY50" s="750"/>
      <c r="EJZ50" s="750"/>
      <c r="EKA50" s="750"/>
      <c r="EKB50" s="750"/>
      <c r="EKC50" s="750"/>
      <c r="EKD50" s="750"/>
      <c r="EKE50" s="750"/>
      <c r="EKF50" s="750"/>
      <c r="EKG50" s="750"/>
      <c r="EKH50" s="750"/>
      <c r="EKI50" s="750"/>
      <c r="EKJ50" s="750"/>
      <c r="EKK50" s="750"/>
      <c r="EKL50" s="750"/>
      <c r="EKM50" s="750"/>
      <c r="EKN50" s="750"/>
      <c r="EKO50" s="750"/>
      <c r="EKP50" s="750"/>
      <c r="EKQ50" s="750"/>
      <c r="EKR50" s="750"/>
      <c r="EKS50" s="750"/>
      <c r="EKT50" s="750"/>
      <c r="EKU50" s="750"/>
      <c r="EKV50" s="750"/>
      <c r="EKW50" s="750"/>
      <c r="EKX50" s="750"/>
      <c r="EKY50" s="750"/>
      <c r="EKZ50" s="750"/>
      <c r="ELA50" s="750"/>
      <c r="ELB50" s="750"/>
      <c r="ELC50" s="750"/>
      <c r="ELD50" s="750"/>
      <c r="ELE50" s="750"/>
      <c r="ELF50" s="750"/>
      <c r="ELG50" s="750"/>
      <c r="ELH50" s="750"/>
      <c r="ELI50" s="750"/>
      <c r="ELJ50" s="750"/>
      <c r="ELK50" s="750"/>
      <c r="ELL50" s="750"/>
      <c r="ELM50" s="750"/>
      <c r="ELN50" s="750"/>
      <c r="ELO50" s="750"/>
      <c r="ELP50" s="750"/>
      <c r="ELQ50" s="750"/>
      <c r="ELR50" s="750"/>
      <c r="ELS50" s="750"/>
      <c r="ELT50" s="750"/>
      <c r="ELU50" s="750"/>
      <c r="ELV50" s="750"/>
      <c r="ELW50" s="750"/>
      <c r="ELX50" s="750"/>
      <c r="ELY50" s="750"/>
      <c r="ELZ50" s="750"/>
      <c r="EMA50" s="750"/>
      <c r="EMB50" s="750"/>
      <c r="EMC50" s="750"/>
      <c r="EMD50" s="750"/>
      <c r="EME50" s="750"/>
      <c r="EMF50" s="750"/>
      <c r="EMG50" s="750"/>
      <c r="EMH50" s="750"/>
      <c r="EMI50" s="750"/>
      <c r="EMJ50" s="750"/>
      <c r="EMK50" s="750"/>
      <c r="EML50" s="750"/>
      <c r="EMM50" s="750"/>
      <c r="EMN50" s="750"/>
      <c r="EMO50" s="750"/>
      <c r="EMP50" s="750"/>
      <c r="EMQ50" s="750"/>
      <c r="EMR50" s="750"/>
      <c r="EMS50" s="750"/>
      <c r="EMT50" s="750"/>
      <c r="EMU50" s="750"/>
      <c r="EMV50" s="750"/>
      <c r="EMW50" s="750"/>
      <c r="EMX50" s="750"/>
      <c r="EMY50" s="750"/>
      <c r="EMZ50" s="750"/>
      <c r="ENA50" s="750"/>
      <c r="ENB50" s="750"/>
      <c r="ENC50" s="750"/>
      <c r="END50" s="750"/>
      <c r="ENE50" s="750"/>
      <c r="ENF50" s="750"/>
      <c r="ENG50" s="750"/>
      <c r="ENH50" s="750"/>
      <c r="ENI50" s="750"/>
      <c r="ENJ50" s="750"/>
      <c r="ENK50" s="750"/>
      <c r="ENL50" s="750"/>
      <c r="ENM50" s="750"/>
      <c r="ENN50" s="750"/>
      <c r="ENO50" s="750"/>
      <c r="ENP50" s="750"/>
      <c r="ENQ50" s="750"/>
      <c r="ENR50" s="750"/>
      <c r="ENS50" s="750"/>
      <c r="ENT50" s="750"/>
      <c r="ENU50" s="750"/>
      <c r="ENV50" s="750"/>
      <c r="ENW50" s="750"/>
      <c r="ENX50" s="750"/>
      <c r="ENY50" s="750"/>
      <c r="ENZ50" s="750"/>
      <c r="EOA50" s="750"/>
      <c r="EOB50" s="750"/>
      <c r="EOC50" s="750"/>
      <c r="EOD50" s="750"/>
      <c r="EOE50" s="750"/>
      <c r="EOF50" s="750"/>
      <c r="EOG50" s="750"/>
      <c r="EOH50" s="750"/>
      <c r="EOI50" s="750"/>
      <c r="EOJ50" s="750"/>
      <c r="EOK50" s="750"/>
      <c r="EOL50" s="750"/>
      <c r="EOM50" s="750"/>
      <c r="EON50" s="750"/>
      <c r="EOO50" s="750"/>
      <c r="EOP50" s="750"/>
      <c r="EOQ50" s="750"/>
      <c r="EOR50" s="750"/>
      <c r="EOS50" s="750"/>
      <c r="EOT50" s="750"/>
      <c r="EOU50" s="750"/>
      <c r="EOV50" s="750"/>
      <c r="EOW50" s="750"/>
      <c r="EOX50" s="750"/>
      <c r="EOY50" s="750"/>
      <c r="EOZ50" s="750"/>
      <c r="EPA50" s="750"/>
      <c r="EPB50" s="750"/>
      <c r="EPC50" s="750"/>
      <c r="EPD50" s="750"/>
      <c r="EPE50" s="750"/>
      <c r="EPF50" s="750"/>
      <c r="EPG50" s="750"/>
      <c r="EPH50" s="750"/>
      <c r="EPI50" s="750"/>
      <c r="EPJ50" s="750"/>
      <c r="EPK50" s="750"/>
      <c r="EPL50" s="750"/>
      <c r="EPM50" s="750"/>
      <c r="EPN50" s="750"/>
      <c r="EPO50" s="750"/>
      <c r="EPP50" s="750"/>
      <c r="EPQ50" s="750"/>
      <c r="EPR50" s="750"/>
      <c r="EPS50" s="750"/>
      <c r="EPT50" s="750"/>
      <c r="EPU50" s="750"/>
      <c r="EPV50" s="750"/>
      <c r="EPW50" s="750"/>
      <c r="EPX50" s="750"/>
      <c r="EPY50" s="750"/>
      <c r="EPZ50" s="750"/>
      <c r="EQA50" s="750"/>
      <c r="EQB50" s="750"/>
      <c r="EQC50" s="750"/>
      <c r="EQD50" s="750"/>
      <c r="EQE50" s="750"/>
      <c r="EQF50" s="750"/>
      <c r="EQG50" s="750"/>
      <c r="EQH50" s="750"/>
      <c r="EQI50" s="750"/>
      <c r="EQJ50" s="750"/>
      <c r="EQK50" s="750"/>
      <c r="EQL50" s="750"/>
      <c r="EQM50" s="750"/>
      <c r="EQN50" s="750"/>
      <c r="EQO50" s="750"/>
      <c r="EQP50" s="750"/>
      <c r="EQQ50" s="750"/>
      <c r="EQR50" s="750"/>
      <c r="EQS50" s="750"/>
      <c r="EQT50" s="750"/>
      <c r="EQU50" s="750"/>
      <c r="EQV50" s="750"/>
      <c r="EQW50" s="750"/>
      <c r="EQX50" s="750"/>
      <c r="EQY50" s="750"/>
      <c r="EQZ50" s="750"/>
      <c r="ERA50" s="750"/>
      <c r="ERB50" s="750"/>
      <c r="ERC50" s="750"/>
      <c r="ERD50" s="750"/>
      <c r="ERE50" s="750"/>
      <c r="ERF50" s="750"/>
      <c r="ERG50" s="750"/>
      <c r="ERH50" s="750"/>
      <c r="ERI50" s="750"/>
      <c r="ERJ50" s="750"/>
      <c r="ERK50" s="750"/>
      <c r="ERL50" s="750"/>
      <c r="ERM50" s="750"/>
      <c r="ERN50" s="750"/>
      <c r="ERO50" s="750"/>
      <c r="ERP50" s="750"/>
      <c r="ERQ50" s="750"/>
      <c r="ERR50" s="750"/>
      <c r="ERS50" s="750"/>
      <c r="ERT50" s="750"/>
      <c r="ERU50" s="750"/>
      <c r="ERV50" s="750"/>
      <c r="ERW50" s="750"/>
      <c r="ERX50" s="750"/>
      <c r="ERY50" s="750"/>
      <c r="ERZ50" s="750"/>
      <c r="ESA50" s="750"/>
      <c r="ESB50" s="750"/>
      <c r="ESC50" s="750"/>
      <c r="ESD50" s="750"/>
      <c r="ESE50" s="750"/>
      <c r="ESF50" s="750"/>
      <c r="ESG50" s="750"/>
      <c r="ESH50" s="750"/>
      <c r="ESI50" s="750"/>
      <c r="ESJ50" s="750"/>
      <c r="ESK50" s="750"/>
      <c r="ESL50" s="750"/>
      <c r="ESM50" s="750"/>
      <c r="ESN50" s="750"/>
      <c r="ESO50" s="750"/>
      <c r="ESP50" s="750"/>
      <c r="ESQ50" s="750"/>
      <c r="ESR50" s="750"/>
      <c r="ESS50" s="750"/>
      <c r="EST50" s="750"/>
      <c r="ESU50" s="750"/>
      <c r="ESV50" s="750"/>
      <c r="ESW50" s="750"/>
      <c r="ESX50" s="750"/>
      <c r="ESY50" s="750"/>
      <c r="ESZ50" s="750"/>
      <c r="ETA50" s="750"/>
      <c r="ETB50" s="750"/>
      <c r="ETC50" s="750"/>
      <c r="ETD50" s="750"/>
      <c r="ETE50" s="750"/>
      <c r="ETF50" s="750"/>
      <c r="ETG50" s="750"/>
      <c r="ETH50" s="750"/>
      <c r="ETI50" s="750"/>
      <c r="ETJ50" s="750"/>
      <c r="ETK50" s="750"/>
      <c r="ETL50" s="750"/>
      <c r="ETM50" s="750"/>
      <c r="ETN50" s="750"/>
      <c r="ETO50" s="750"/>
      <c r="ETP50" s="750"/>
      <c r="ETQ50" s="750"/>
      <c r="ETR50" s="750"/>
      <c r="ETS50" s="750"/>
      <c r="ETT50" s="750"/>
      <c r="ETU50" s="750"/>
      <c r="ETV50" s="750"/>
      <c r="ETW50" s="750"/>
      <c r="ETX50" s="750"/>
      <c r="ETY50" s="750"/>
      <c r="ETZ50" s="750"/>
      <c r="EUA50" s="750"/>
      <c r="EUB50" s="750"/>
      <c r="EUC50" s="750"/>
      <c r="EUD50" s="750"/>
      <c r="EUE50" s="750"/>
      <c r="EUF50" s="750"/>
      <c r="EUG50" s="750"/>
      <c r="EUH50" s="750"/>
      <c r="EUI50" s="750"/>
      <c r="EUJ50" s="750"/>
      <c r="EUK50" s="750"/>
      <c r="EUL50" s="750"/>
      <c r="EUM50" s="750"/>
      <c r="EUN50" s="750"/>
      <c r="EUO50" s="750"/>
      <c r="EUP50" s="750"/>
      <c r="EUQ50" s="750"/>
      <c r="EUR50" s="750"/>
      <c r="EUS50" s="750"/>
      <c r="EUT50" s="750"/>
      <c r="EUU50" s="750"/>
      <c r="EUV50" s="750"/>
      <c r="EUW50" s="750"/>
      <c r="EUX50" s="750"/>
      <c r="EUY50" s="750"/>
      <c r="EUZ50" s="750"/>
      <c r="EVA50" s="750"/>
      <c r="EVB50" s="750"/>
      <c r="EVC50" s="750"/>
      <c r="EVD50" s="750"/>
      <c r="EVE50" s="750"/>
      <c r="EVF50" s="750"/>
      <c r="EVG50" s="750"/>
      <c r="EVH50" s="750"/>
      <c r="EVI50" s="750"/>
      <c r="EVJ50" s="750"/>
      <c r="EVK50" s="750"/>
      <c r="EVL50" s="750"/>
      <c r="EVM50" s="750"/>
      <c r="EVN50" s="750"/>
      <c r="EVO50" s="750"/>
      <c r="EVP50" s="750"/>
      <c r="EVQ50" s="750"/>
      <c r="EVR50" s="750"/>
      <c r="EVS50" s="750"/>
      <c r="EVT50" s="750"/>
      <c r="EVU50" s="750"/>
      <c r="EVV50" s="750"/>
      <c r="EVW50" s="750"/>
      <c r="EVX50" s="750"/>
      <c r="EVY50" s="750"/>
      <c r="EVZ50" s="750"/>
      <c r="EWA50" s="750"/>
      <c r="EWB50" s="750"/>
      <c r="EWC50" s="750"/>
      <c r="EWD50" s="750"/>
      <c r="EWE50" s="750"/>
      <c r="EWF50" s="750"/>
      <c r="EWG50" s="750"/>
      <c r="EWH50" s="750"/>
      <c r="EWI50" s="750"/>
      <c r="EWJ50" s="750"/>
      <c r="EWK50" s="750"/>
      <c r="EWL50" s="750"/>
      <c r="EWM50" s="750"/>
      <c r="EWN50" s="750"/>
      <c r="EWO50" s="750"/>
      <c r="EWP50" s="750"/>
      <c r="EWQ50" s="750"/>
      <c r="EWR50" s="750"/>
      <c r="EWS50" s="750"/>
      <c r="EWT50" s="750"/>
      <c r="EWU50" s="750"/>
      <c r="EWV50" s="750"/>
      <c r="EWW50" s="750"/>
      <c r="EWX50" s="750"/>
      <c r="EWY50" s="750"/>
      <c r="EWZ50" s="750"/>
      <c r="EXA50" s="750"/>
      <c r="EXB50" s="750"/>
      <c r="EXC50" s="750"/>
      <c r="EXD50" s="750"/>
      <c r="EXE50" s="750"/>
      <c r="EXF50" s="750"/>
      <c r="EXG50" s="750"/>
      <c r="EXH50" s="750"/>
      <c r="EXI50" s="750"/>
      <c r="EXJ50" s="750"/>
      <c r="EXK50" s="750"/>
      <c r="EXL50" s="750"/>
      <c r="EXM50" s="750"/>
      <c r="EXN50" s="750"/>
      <c r="EXO50" s="750"/>
      <c r="EXP50" s="750"/>
      <c r="EXQ50" s="750"/>
      <c r="EXR50" s="750"/>
      <c r="EXS50" s="750"/>
      <c r="EXT50" s="750"/>
      <c r="EXU50" s="750"/>
      <c r="EXV50" s="750"/>
      <c r="EXW50" s="750"/>
      <c r="EXX50" s="750"/>
      <c r="EXY50" s="750"/>
      <c r="EXZ50" s="750"/>
      <c r="EYA50" s="750"/>
      <c r="EYB50" s="750"/>
      <c r="EYC50" s="750"/>
      <c r="EYD50" s="750"/>
      <c r="EYE50" s="750"/>
      <c r="EYF50" s="750"/>
      <c r="EYG50" s="750"/>
      <c r="EYH50" s="750"/>
      <c r="EYI50" s="750"/>
      <c r="EYJ50" s="750"/>
      <c r="EYK50" s="750"/>
      <c r="EYL50" s="750"/>
      <c r="EYM50" s="750"/>
      <c r="EYN50" s="750"/>
      <c r="EYO50" s="750"/>
      <c r="EYP50" s="750"/>
      <c r="EYQ50" s="750"/>
      <c r="EYR50" s="750"/>
      <c r="EYS50" s="750"/>
      <c r="EYT50" s="750"/>
      <c r="EYU50" s="750"/>
      <c r="EYV50" s="750"/>
      <c r="EYW50" s="750"/>
      <c r="EYX50" s="750"/>
      <c r="EYY50" s="750"/>
      <c r="EYZ50" s="750"/>
      <c r="EZA50" s="750"/>
      <c r="EZB50" s="750"/>
      <c r="EZC50" s="750"/>
      <c r="EZD50" s="750"/>
      <c r="EZE50" s="750"/>
      <c r="EZF50" s="750"/>
      <c r="EZG50" s="750"/>
      <c r="EZH50" s="750"/>
      <c r="EZI50" s="750"/>
      <c r="EZJ50" s="750"/>
      <c r="EZK50" s="750"/>
      <c r="EZL50" s="750"/>
      <c r="EZM50" s="750"/>
      <c r="EZN50" s="750"/>
      <c r="EZO50" s="750"/>
      <c r="EZP50" s="750"/>
      <c r="EZQ50" s="750"/>
      <c r="EZR50" s="750"/>
      <c r="EZS50" s="750"/>
      <c r="EZT50" s="750"/>
      <c r="EZU50" s="750"/>
      <c r="EZV50" s="750"/>
      <c r="EZW50" s="750"/>
      <c r="EZX50" s="750"/>
      <c r="EZY50" s="750"/>
      <c r="EZZ50" s="750"/>
      <c r="FAA50" s="750"/>
      <c r="FAB50" s="750"/>
      <c r="FAC50" s="750"/>
      <c r="FAD50" s="750"/>
      <c r="FAE50" s="750"/>
      <c r="FAF50" s="750"/>
      <c r="FAG50" s="750"/>
      <c r="FAH50" s="750"/>
      <c r="FAI50" s="750"/>
      <c r="FAJ50" s="750"/>
      <c r="FAK50" s="750"/>
      <c r="FAL50" s="750"/>
      <c r="FAM50" s="750"/>
      <c r="FAN50" s="750"/>
      <c r="FAO50" s="750"/>
      <c r="FAP50" s="750"/>
      <c r="FAQ50" s="750"/>
      <c r="FAR50" s="750"/>
      <c r="FAS50" s="750"/>
      <c r="FAT50" s="750"/>
      <c r="FAU50" s="750"/>
      <c r="FAV50" s="750"/>
      <c r="FAW50" s="750"/>
      <c r="FAX50" s="750"/>
      <c r="FAY50" s="750"/>
      <c r="FAZ50" s="750"/>
      <c r="FBA50" s="750"/>
      <c r="FBB50" s="750"/>
      <c r="FBC50" s="750"/>
      <c r="FBD50" s="750"/>
      <c r="FBE50" s="750"/>
      <c r="FBF50" s="750"/>
      <c r="FBG50" s="750"/>
      <c r="FBH50" s="750"/>
      <c r="FBI50" s="750"/>
      <c r="FBJ50" s="750"/>
      <c r="FBK50" s="750"/>
      <c r="FBL50" s="750"/>
      <c r="FBM50" s="750"/>
      <c r="FBN50" s="750"/>
      <c r="FBO50" s="750"/>
      <c r="FBP50" s="750"/>
      <c r="FBQ50" s="750"/>
      <c r="FBR50" s="750"/>
      <c r="FBS50" s="750"/>
      <c r="FBT50" s="750"/>
      <c r="FBU50" s="750"/>
      <c r="FBV50" s="750"/>
      <c r="FBW50" s="750"/>
      <c r="FBX50" s="750"/>
      <c r="FBY50" s="750"/>
      <c r="FBZ50" s="750"/>
      <c r="FCA50" s="750"/>
      <c r="FCB50" s="750"/>
      <c r="FCC50" s="750"/>
      <c r="FCD50" s="750"/>
      <c r="FCE50" s="750"/>
      <c r="FCF50" s="750"/>
      <c r="FCG50" s="750"/>
      <c r="FCH50" s="750"/>
      <c r="FCI50" s="750"/>
      <c r="FCJ50" s="750"/>
      <c r="FCK50" s="750"/>
      <c r="FCL50" s="750"/>
      <c r="FCM50" s="750"/>
      <c r="FCN50" s="750"/>
      <c r="FCO50" s="750"/>
      <c r="FCP50" s="750"/>
      <c r="FCQ50" s="750"/>
      <c r="FCR50" s="750"/>
      <c r="FCS50" s="750"/>
      <c r="FCT50" s="750"/>
      <c r="FCU50" s="750"/>
      <c r="FCV50" s="750"/>
      <c r="FCW50" s="750"/>
      <c r="FCX50" s="750"/>
      <c r="FCY50" s="750"/>
      <c r="FCZ50" s="750"/>
      <c r="FDA50" s="750"/>
      <c r="FDB50" s="750"/>
      <c r="FDC50" s="750"/>
      <c r="FDD50" s="750"/>
      <c r="FDE50" s="750"/>
      <c r="FDF50" s="750"/>
      <c r="FDG50" s="750"/>
      <c r="FDH50" s="750"/>
      <c r="FDI50" s="750"/>
      <c r="FDJ50" s="750"/>
      <c r="FDK50" s="750"/>
      <c r="FDL50" s="750"/>
      <c r="FDM50" s="750"/>
      <c r="FDN50" s="750"/>
      <c r="FDO50" s="750"/>
      <c r="FDP50" s="750"/>
      <c r="FDQ50" s="750"/>
      <c r="FDR50" s="750"/>
      <c r="FDS50" s="750"/>
      <c r="FDT50" s="750"/>
      <c r="FDU50" s="750"/>
      <c r="FDV50" s="750"/>
      <c r="FDW50" s="750"/>
      <c r="FDX50" s="750"/>
      <c r="FDY50" s="750"/>
      <c r="FDZ50" s="750"/>
      <c r="FEA50" s="750"/>
      <c r="FEB50" s="750"/>
      <c r="FEC50" s="750"/>
      <c r="FED50" s="750"/>
      <c r="FEE50" s="750"/>
      <c r="FEF50" s="750"/>
      <c r="FEG50" s="750"/>
      <c r="FEH50" s="750"/>
      <c r="FEI50" s="750"/>
      <c r="FEJ50" s="750"/>
      <c r="FEK50" s="750"/>
      <c r="FEL50" s="750"/>
      <c r="FEM50" s="750"/>
      <c r="FEN50" s="750"/>
      <c r="FEO50" s="750"/>
      <c r="FEP50" s="750"/>
      <c r="FEQ50" s="750"/>
      <c r="FER50" s="750"/>
      <c r="FES50" s="750"/>
      <c r="FET50" s="750"/>
      <c r="FEU50" s="750"/>
      <c r="FEV50" s="750"/>
      <c r="FEW50" s="750"/>
      <c r="FEX50" s="750"/>
      <c r="FEY50" s="750"/>
      <c r="FEZ50" s="750"/>
      <c r="FFA50" s="750"/>
      <c r="FFB50" s="750"/>
      <c r="FFC50" s="750"/>
      <c r="FFD50" s="750"/>
      <c r="FFE50" s="750"/>
      <c r="FFF50" s="750"/>
      <c r="FFG50" s="750"/>
      <c r="FFH50" s="750"/>
      <c r="FFI50" s="750"/>
      <c r="FFJ50" s="750"/>
      <c r="FFK50" s="750"/>
      <c r="FFL50" s="750"/>
      <c r="FFM50" s="750"/>
      <c r="FFN50" s="750"/>
      <c r="FFO50" s="750"/>
      <c r="FFP50" s="750"/>
      <c r="FFQ50" s="750"/>
      <c r="FFR50" s="750"/>
      <c r="FFS50" s="750"/>
      <c r="FFT50" s="750"/>
      <c r="FFU50" s="750"/>
      <c r="FFV50" s="750"/>
      <c r="FFW50" s="750"/>
      <c r="FFX50" s="750"/>
      <c r="FFY50" s="750"/>
      <c r="FFZ50" s="750"/>
      <c r="FGA50" s="750"/>
      <c r="FGB50" s="750"/>
      <c r="FGC50" s="750"/>
      <c r="FGD50" s="750"/>
      <c r="FGE50" s="750"/>
      <c r="FGF50" s="750"/>
      <c r="FGG50" s="750"/>
      <c r="FGH50" s="750"/>
      <c r="FGI50" s="750"/>
      <c r="FGJ50" s="750"/>
      <c r="FGK50" s="750"/>
      <c r="FGL50" s="750"/>
      <c r="FGM50" s="750"/>
      <c r="FGN50" s="750"/>
      <c r="FGO50" s="750"/>
      <c r="FGP50" s="750"/>
      <c r="FGQ50" s="750"/>
      <c r="FGR50" s="750"/>
      <c r="FGS50" s="750"/>
      <c r="FGT50" s="750"/>
      <c r="FGU50" s="750"/>
      <c r="FGV50" s="750"/>
      <c r="FGW50" s="750"/>
      <c r="FGX50" s="750"/>
      <c r="FGY50" s="750"/>
      <c r="FGZ50" s="750"/>
      <c r="FHA50" s="750"/>
      <c r="FHB50" s="750"/>
      <c r="FHC50" s="750"/>
      <c r="FHD50" s="750"/>
      <c r="FHE50" s="750"/>
      <c r="FHF50" s="750"/>
      <c r="FHG50" s="750"/>
      <c r="FHH50" s="750"/>
      <c r="FHI50" s="750"/>
      <c r="FHJ50" s="750"/>
      <c r="FHK50" s="750"/>
      <c r="FHL50" s="750"/>
      <c r="FHM50" s="750"/>
      <c r="FHN50" s="750"/>
      <c r="FHO50" s="750"/>
      <c r="FHP50" s="750"/>
      <c r="FHQ50" s="750"/>
      <c r="FHR50" s="750"/>
      <c r="FHS50" s="750"/>
      <c r="FHT50" s="750"/>
      <c r="FHU50" s="750"/>
      <c r="FHV50" s="750"/>
      <c r="FHW50" s="750"/>
      <c r="FHX50" s="750"/>
      <c r="FHY50" s="750"/>
      <c r="FHZ50" s="750"/>
      <c r="FIA50" s="750"/>
      <c r="FIB50" s="750"/>
      <c r="FIC50" s="750"/>
      <c r="FID50" s="750"/>
      <c r="FIE50" s="750"/>
      <c r="FIF50" s="750"/>
      <c r="FIG50" s="750"/>
      <c r="FIH50" s="750"/>
      <c r="FII50" s="750"/>
      <c r="FIJ50" s="750"/>
      <c r="FIK50" s="750"/>
      <c r="FIL50" s="750"/>
      <c r="FIM50" s="750"/>
      <c r="FIN50" s="750"/>
      <c r="FIO50" s="750"/>
      <c r="FIP50" s="750"/>
      <c r="FIQ50" s="750"/>
      <c r="FIR50" s="750"/>
      <c r="FIS50" s="750"/>
      <c r="FIT50" s="750"/>
      <c r="FIU50" s="750"/>
      <c r="FIV50" s="750"/>
      <c r="FIW50" s="750"/>
      <c r="FIX50" s="750"/>
      <c r="FIY50" s="750"/>
      <c r="FIZ50" s="750"/>
      <c r="FJA50" s="750"/>
      <c r="FJB50" s="750"/>
      <c r="FJC50" s="750"/>
      <c r="FJD50" s="750"/>
      <c r="FJE50" s="750"/>
      <c r="FJF50" s="750"/>
      <c r="FJG50" s="750"/>
      <c r="FJH50" s="750"/>
      <c r="FJI50" s="750"/>
      <c r="FJJ50" s="750"/>
      <c r="FJK50" s="750"/>
      <c r="FJL50" s="750"/>
      <c r="FJM50" s="750"/>
      <c r="FJN50" s="750"/>
      <c r="FJO50" s="750"/>
      <c r="FJP50" s="750"/>
      <c r="FJQ50" s="750"/>
      <c r="FJR50" s="750"/>
      <c r="FJS50" s="750"/>
      <c r="FJT50" s="750"/>
      <c r="FJU50" s="750"/>
      <c r="FJV50" s="750"/>
      <c r="FJW50" s="750"/>
      <c r="FJX50" s="750"/>
      <c r="FJY50" s="750"/>
      <c r="FJZ50" s="750"/>
      <c r="FKA50" s="750"/>
      <c r="FKB50" s="750"/>
      <c r="FKC50" s="750"/>
      <c r="FKD50" s="750"/>
      <c r="FKE50" s="750"/>
      <c r="FKF50" s="750"/>
      <c r="FKG50" s="750"/>
      <c r="FKH50" s="750"/>
      <c r="FKI50" s="750"/>
      <c r="FKJ50" s="750"/>
      <c r="FKK50" s="750"/>
      <c r="FKL50" s="750"/>
      <c r="FKM50" s="750"/>
      <c r="FKN50" s="750"/>
      <c r="FKO50" s="750"/>
      <c r="FKP50" s="750"/>
      <c r="FKQ50" s="750"/>
      <c r="FKR50" s="750"/>
      <c r="FKS50" s="750"/>
      <c r="FKT50" s="750"/>
      <c r="FKU50" s="750"/>
      <c r="FKV50" s="750"/>
      <c r="FKW50" s="750"/>
      <c r="FKX50" s="750"/>
      <c r="FKY50" s="750"/>
      <c r="FKZ50" s="750"/>
      <c r="FLA50" s="750"/>
      <c r="FLB50" s="750"/>
      <c r="FLC50" s="750"/>
      <c r="FLD50" s="750"/>
      <c r="FLE50" s="750"/>
      <c r="FLF50" s="750"/>
      <c r="FLG50" s="750"/>
      <c r="FLH50" s="750"/>
      <c r="FLI50" s="750"/>
      <c r="FLJ50" s="750"/>
      <c r="FLK50" s="750"/>
      <c r="FLL50" s="750"/>
      <c r="FLM50" s="750"/>
      <c r="FLN50" s="750"/>
      <c r="FLO50" s="750"/>
      <c r="FLP50" s="750"/>
      <c r="FLQ50" s="750"/>
      <c r="FLR50" s="750"/>
      <c r="FLS50" s="750"/>
      <c r="FLT50" s="750"/>
      <c r="FLU50" s="750"/>
      <c r="FLV50" s="750"/>
      <c r="FLW50" s="750"/>
      <c r="FLX50" s="750"/>
      <c r="FLY50" s="750"/>
      <c r="FLZ50" s="750"/>
      <c r="FMA50" s="750"/>
      <c r="FMB50" s="750"/>
      <c r="FMC50" s="750"/>
      <c r="FMD50" s="750"/>
      <c r="FME50" s="750"/>
      <c r="FMF50" s="750"/>
      <c r="FMG50" s="750"/>
      <c r="FMH50" s="750"/>
      <c r="FMI50" s="750"/>
      <c r="FMJ50" s="750"/>
      <c r="FMK50" s="750"/>
      <c r="FML50" s="750"/>
      <c r="FMM50" s="750"/>
      <c r="FMN50" s="750"/>
      <c r="FMO50" s="750"/>
      <c r="FMP50" s="750"/>
      <c r="FMQ50" s="750"/>
      <c r="FMR50" s="750"/>
      <c r="FMS50" s="750"/>
      <c r="FMT50" s="750"/>
      <c r="FMU50" s="750"/>
      <c r="FMV50" s="750"/>
      <c r="FMW50" s="750"/>
      <c r="FMX50" s="750"/>
      <c r="FMY50" s="750"/>
      <c r="FMZ50" s="750"/>
      <c r="FNA50" s="750"/>
      <c r="FNB50" s="750"/>
      <c r="FNC50" s="750"/>
      <c r="FND50" s="750"/>
      <c r="FNE50" s="750"/>
      <c r="FNF50" s="750"/>
      <c r="FNG50" s="750"/>
      <c r="FNH50" s="750"/>
      <c r="FNI50" s="750"/>
      <c r="FNJ50" s="750"/>
      <c r="FNK50" s="750"/>
      <c r="FNL50" s="750"/>
      <c r="FNM50" s="750"/>
      <c r="FNN50" s="750"/>
      <c r="FNO50" s="750"/>
      <c r="FNP50" s="750"/>
      <c r="FNQ50" s="750"/>
      <c r="FNR50" s="750"/>
      <c r="FNS50" s="750"/>
      <c r="FNT50" s="750"/>
      <c r="FNU50" s="750"/>
      <c r="FNV50" s="750"/>
      <c r="FNW50" s="750"/>
      <c r="FNX50" s="750"/>
      <c r="FNY50" s="750"/>
      <c r="FNZ50" s="750"/>
      <c r="FOA50" s="750"/>
      <c r="FOB50" s="750"/>
      <c r="FOC50" s="750"/>
      <c r="FOD50" s="750"/>
      <c r="FOE50" s="750"/>
      <c r="FOF50" s="750"/>
      <c r="FOG50" s="750"/>
      <c r="FOH50" s="750"/>
      <c r="FOI50" s="750"/>
      <c r="FOJ50" s="750"/>
      <c r="FOK50" s="750"/>
      <c r="FOL50" s="750"/>
      <c r="FOM50" s="750"/>
      <c r="FON50" s="750"/>
      <c r="FOO50" s="750"/>
      <c r="FOP50" s="750"/>
      <c r="FOQ50" s="750"/>
      <c r="FOR50" s="750"/>
      <c r="FOS50" s="750"/>
      <c r="FOT50" s="750"/>
      <c r="FOU50" s="750"/>
      <c r="FOV50" s="750"/>
      <c r="FOW50" s="750"/>
      <c r="FOX50" s="750"/>
      <c r="FOY50" s="750"/>
      <c r="FOZ50" s="750"/>
      <c r="FPA50" s="750"/>
      <c r="FPB50" s="750"/>
      <c r="FPC50" s="750"/>
      <c r="FPD50" s="750"/>
      <c r="FPE50" s="750"/>
      <c r="FPF50" s="750"/>
      <c r="FPG50" s="750"/>
      <c r="FPH50" s="750"/>
      <c r="FPI50" s="750"/>
      <c r="FPJ50" s="750"/>
      <c r="FPK50" s="750"/>
      <c r="FPL50" s="750"/>
      <c r="FPM50" s="750"/>
      <c r="FPN50" s="750"/>
      <c r="FPO50" s="750"/>
      <c r="FPP50" s="750"/>
      <c r="FPQ50" s="750"/>
      <c r="FPR50" s="750"/>
      <c r="FPS50" s="750"/>
      <c r="FPT50" s="750"/>
      <c r="FPU50" s="750"/>
      <c r="FPV50" s="750"/>
      <c r="FPW50" s="750"/>
      <c r="FPX50" s="750"/>
      <c r="FPY50" s="750"/>
      <c r="FPZ50" s="750"/>
      <c r="FQA50" s="750"/>
      <c r="FQB50" s="750"/>
      <c r="FQC50" s="750"/>
      <c r="FQD50" s="750"/>
      <c r="FQE50" s="750"/>
      <c r="FQF50" s="750"/>
      <c r="FQG50" s="750"/>
      <c r="FQH50" s="750"/>
      <c r="FQI50" s="750"/>
      <c r="FQJ50" s="750"/>
      <c r="FQK50" s="750"/>
      <c r="FQL50" s="750"/>
      <c r="FQM50" s="750"/>
      <c r="FQN50" s="750"/>
      <c r="FQO50" s="750"/>
      <c r="FQP50" s="750"/>
      <c r="FQQ50" s="750"/>
      <c r="FQR50" s="750"/>
      <c r="FQS50" s="750"/>
      <c r="FQT50" s="750"/>
      <c r="FQU50" s="750"/>
      <c r="FQV50" s="750"/>
      <c r="FQW50" s="750"/>
      <c r="FQX50" s="750"/>
      <c r="FQY50" s="750"/>
      <c r="FQZ50" s="750"/>
      <c r="FRA50" s="750"/>
      <c r="FRB50" s="750"/>
      <c r="FRC50" s="750"/>
      <c r="FRD50" s="750"/>
      <c r="FRE50" s="750"/>
      <c r="FRF50" s="750"/>
      <c r="FRG50" s="750"/>
      <c r="FRH50" s="750"/>
      <c r="FRI50" s="750"/>
      <c r="FRJ50" s="750"/>
      <c r="FRK50" s="750"/>
      <c r="FRL50" s="750"/>
      <c r="FRM50" s="750"/>
      <c r="FRN50" s="750"/>
      <c r="FRO50" s="750"/>
      <c r="FRP50" s="750"/>
      <c r="FRQ50" s="750"/>
      <c r="FRR50" s="750"/>
      <c r="FRS50" s="750"/>
      <c r="FRT50" s="750"/>
      <c r="FRU50" s="750"/>
      <c r="FRV50" s="750"/>
      <c r="FRW50" s="750"/>
      <c r="FRX50" s="750"/>
      <c r="FRY50" s="750"/>
      <c r="FRZ50" s="750"/>
      <c r="FSA50" s="750"/>
      <c r="FSB50" s="750"/>
      <c r="FSC50" s="750"/>
      <c r="FSD50" s="750"/>
      <c r="FSE50" s="750"/>
      <c r="FSF50" s="750"/>
      <c r="FSG50" s="750"/>
      <c r="FSH50" s="750"/>
      <c r="FSI50" s="750"/>
      <c r="FSJ50" s="750"/>
      <c r="FSK50" s="750"/>
      <c r="FSL50" s="750"/>
      <c r="FSM50" s="750"/>
      <c r="FSN50" s="750"/>
      <c r="FSO50" s="750"/>
      <c r="FSP50" s="750"/>
      <c r="FSQ50" s="750"/>
      <c r="FSR50" s="750"/>
      <c r="FSS50" s="750"/>
      <c r="FST50" s="750"/>
      <c r="FSU50" s="750"/>
      <c r="FSV50" s="750"/>
      <c r="FSW50" s="750"/>
      <c r="FSX50" s="750"/>
      <c r="FSY50" s="750"/>
      <c r="FSZ50" s="750"/>
      <c r="FTA50" s="750"/>
      <c r="FTB50" s="750"/>
      <c r="FTC50" s="750"/>
      <c r="FTD50" s="750"/>
      <c r="FTE50" s="750"/>
      <c r="FTF50" s="750"/>
      <c r="FTG50" s="750"/>
      <c r="FTH50" s="750"/>
      <c r="FTI50" s="750"/>
      <c r="FTJ50" s="750"/>
      <c r="FTK50" s="750"/>
      <c r="FTL50" s="750"/>
      <c r="FTM50" s="750"/>
      <c r="FTN50" s="750"/>
      <c r="FTO50" s="750"/>
      <c r="FTP50" s="750"/>
      <c r="FTQ50" s="750"/>
      <c r="FTR50" s="750"/>
      <c r="FTS50" s="750"/>
      <c r="FTT50" s="750"/>
      <c r="FTU50" s="750"/>
      <c r="FTV50" s="750"/>
      <c r="FTW50" s="750"/>
      <c r="FTX50" s="750"/>
      <c r="FTY50" s="750"/>
      <c r="FTZ50" s="750"/>
      <c r="FUA50" s="750"/>
      <c r="FUB50" s="750"/>
      <c r="FUC50" s="750"/>
      <c r="FUD50" s="750"/>
      <c r="FUE50" s="750"/>
      <c r="FUF50" s="750"/>
      <c r="FUG50" s="750"/>
      <c r="FUH50" s="750"/>
      <c r="FUI50" s="750"/>
      <c r="FUJ50" s="750"/>
      <c r="FUK50" s="750"/>
      <c r="FUL50" s="750"/>
      <c r="FUM50" s="750"/>
      <c r="FUN50" s="750"/>
      <c r="FUO50" s="750"/>
      <c r="FUP50" s="750"/>
      <c r="FUQ50" s="750"/>
      <c r="FUR50" s="750"/>
      <c r="FUS50" s="750"/>
      <c r="FUT50" s="750"/>
      <c r="FUU50" s="750"/>
      <c r="FUV50" s="750"/>
      <c r="FUW50" s="750"/>
      <c r="FUX50" s="750"/>
      <c r="FUY50" s="750"/>
      <c r="FUZ50" s="750"/>
      <c r="FVA50" s="750"/>
      <c r="FVB50" s="750"/>
      <c r="FVC50" s="750"/>
      <c r="FVD50" s="750"/>
      <c r="FVE50" s="750"/>
      <c r="FVF50" s="750"/>
      <c r="FVG50" s="750"/>
      <c r="FVH50" s="750"/>
      <c r="FVI50" s="750"/>
      <c r="FVJ50" s="750"/>
      <c r="FVK50" s="750"/>
      <c r="FVL50" s="750"/>
      <c r="FVM50" s="750"/>
      <c r="FVN50" s="750"/>
      <c r="FVO50" s="750"/>
      <c r="FVP50" s="750"/>
      <c r="FVQ50" s="750"/>
      <c r="FVR50" s="750"/>
      <c r="FVS50" s="750"/>
      <c r="FVT50" s="750"/>
      <c r="FVU50" s="750"/>
      <c r="FVV50" s="750"/>
      <c r="FVW50" s="750"/>
      <c r="FVX50" s="750"/>
      <c r="FVY50" s="750"/>
      <c r="FVZ50" s="750"/>
      <c r="FWA50" s="750"/>
      <c r="FWB50" s="750"/>
      <c r="FWC50" s="750"/>
      <c r="FWD50" s="750"/>
      <c r="FWE50" s="750"/>
      <c r="FWF50" s="750"/>
      <c r="FWG50" s="750"/>
      <c r="FWH50" s="750"/>
      <c r="FWI50" s="750"/>
      <c r="FWJ50" s="750"/>
      <c r="FWK50" s="750"/>
      <c r="FWL50" s="750"/>
      <c r="FWM50" s="750"/>
      <c r="FWN50" s="750"/>
      <c r="FWO50" s="750"/>
      <c r="FWP50" s="750"/>
      <c r="FWQ50" s="750"/>
      <c r="FWR50" s="750"/>
      <c r="FWS50" s="750"/>
      <c r="FWT50" s="750"/>
      <c r="FWU50" s="750"/>
      <c r="FWV50" s="750"/>
      <c r="FWW50" s="750"/>
      <c r="FWX50" s="750"/>
      <c r="FWY50" s="750"/>
      <c r="FWZ50" s="750"/>
      <c r="FXA50" s="750"/>
      <c r="FXB50" s="750"/>
      <c r="FXC50" s="750"/>
      <c r="FXD50" s="750"/>
      <c r="FXE50" s="750"/>
      <c r="FXF50" s="750"/>
      <c r="FXG50" s="750"/>
      <c r="FXH50" s="750"/>
      <c r="FXI50" s="750"/>
      <c r="FXJ50" s="750"/>
      <c r="FXK50" s="750"/>
      <c r="FXL50" s="750"/>
      <c r="FXM50" s="750"/>
      <c r="FXN50" s="750"/>
      <c r="FXO50" s="750"/>
      <c r="FXP50" s="750"/>
      <c r="FXQ50" s="750"/>
      <c r="FXR50" s="750"/>
      <c r="FXS50" s="750"/>
      <c r="FXT50" s="750"/>
      <c r="FXU50" s="750"/>
      <c r="FXV50" s="750"/>
      <c r="FXW50" s="750"/>
      <c r="FXX50" s="750"/>
      <c r="FXY50" s="750"/>
      <c r="FXZ50" s="750"/>
      <c r="FYA50" s="750"/>
      <c r="FYB50" s="750"/>
      <c r="FYC50" s="750"/>
      <c r="FYD50" s="750"/>
      <c r="FYE50" s="750"/>
      <c r="FYF50" s="750"/>
      <c r="FYG50" s="750"/>
      <c r="FYH50" s="750"/>
      <c r="FYI50" s="750"/>
      <c r="FYJ50" s="750"/>
      <c r="FYK50" s="750"/>
      <c r="FYL50" s="750"/>
      <c r="FYM50" s="750"/>
      <c r="FYN50" s="750"/>
      <c r="FYO50" s="750"/>
      <c r="FYP50" s="750"/>
      <c r="FYQ50" s="750"/>
      <c r="FYR50" s="750"/>
      <c r="FYS50" s="750"/>
      <c r="FYT50" s="750"/>
      <c r="FYU50" s="750"/>
      <c r="FYV50" s="750"/>
      <c r="FYW50" s="750"/>
      <c r="FYX50" s="750"/>
      <c r="FYY50" s="750"/>
      <c r="FYZ50" s="750"/>
      <c r="FZA50" s="750"/>
      <c r="FZB50" s="750"/>
      <c r="FZC50" s="750"/>
      <c r="FZD50" s="750"/>
      <c r="FZE50" s="750"/>
      <c r="FZF50" s="750"/>
      <c r="FZG50" s="750"/>
      <c r="FZH50" s="750"/>
      <c r="FZI50" s="750"/>
      <c r="FZJ50" s="750"/>
      <c r="FZK50" s="750"/>
      <c r="FZL50" s="750"/>
      <c r="FZM50" s="750"/>
      <c r="FZN50" s="750"/>
      <c r="FZO50" s="750"/>
      <c r="FZP50" s="750"/>
      <c r="FZQ50" s="750"/>
      <c r="FZR50" s="750"/>
      <c r="FZS50" s="750"/>
      <c r="FZT50" s="750"/>
      <c r="FZU50" s="750"/>
      <c r="FZV50" s="750"/>
      <c r="FZW50" s="750"/>
      <c r="FZX50" s="750"/>
      <c r="FZY50" s="750"/>
      <c r="FZZ50" s="750"/>
      <c r="GAA50" s="750"/>
      <c r="GAB50" s="750"/>
      <c r="GAC50" s="750"/>
      <c r="GAD50" s="750"/>
      <c r="GAE50" s="750"/>
      <c r="GAF50" s="750"/>
      <c r="GAG50" s="750"/>
      <c r="GAH50" s="750"/>
      <c r="GAI50" s="750"/>
      <c r="GAJ50" s="750"/>
      <c r="GAK50" s="750"/>
      <c r="GAL50" s="750"/>
      <c r="GAM50" s="750"/>
      <c r="GAN50" s="750"/>
      <c r="GAO50" s="750"/>
      <c r="GAP50" s="750"/>
      <c r="GAQ50" s="750"/>
      <c r="GAR50" s="750"/>
      <c r="GAS50" s="750"/>
      <c r="GAT50" s="750"/>
      <c r="GAU50" s="750"/>
      <c r="GAV50" s="750"/>
      <c r="GAW50" s="750"/>
      <c r="GAX50" s="750"/>
      <c r="GAY50" s="750"/>
      <c r="GAZ50" s="750"/>
      <c r="GBA50" s="750"/>
      <c r="GBB50" s="750"/>
      <c r="GBC50" s="750"/>
      <c r="GBD50" s="750"/>
      <c r="GBE50" s="750"/>
      <c r="GBF50" s="750"/>
      <c r="GBG50" s="750"/>
      <c r="GBH50" s="750"/>
      <c r="GBI50" s="750"/>
      <c r="GBJ50" s="750"/>
      <c r="GBK50" s="750"/>
      <c r="GBL50" s="750"/>
      <c r="GBM50" s="750"/>
      <c r="GBN50" s="750"/>
      <c r="GBO50" s="750"/>
      <c r="GBP50" s="750"/>
      <c r="GBQ50" s="750"/>
      <c r="GBR50" s="750"/>
      <c r="GBS50" s="750"/>
      <c r="GBT50" s="750"/>
      <c r="GBU50" s="750"/>
      <c r="GBV50" s="750"/>
      <c r="GBW50" s="750"/>
      <c r="GBX50" s="750"/>
      <c r="GBY50" s="750"/>
      <c r="GBZ50" s="750"/>
      <c r="GCA50" s="750"/>
      <c r="GCB50" s="750"/>
      <c r="GCC50" s="750"/>
      <c r="GCD50" s="750"/>
      <c r="GCE50" s="750"/>
      <c r="GCF50" s="750"/>
      <c r="GCG50" s="750"/>
      <c r="GCH50" s="750"/>
      <c r="GCI50" s="750"/>
      <c r="GCJ50" s="750"/>
      <c r="GCK50" s="750"/>
      <c r="GCL50" s="750"/>
      <c r="GCM50" s="750"/>
      <c r="GCN50" s="750"/>
      <c r="GCO50" s="750"/>
      <c r="GCP50" s="750"/>
      <c r="GCQ50" s="750"/>
      <c r="GCR50" s="750"/>
      <c r="GCS50" s="750"/>
      <c r="GCT50" s="750"/>
      <c r="GCU50" s="750"/>
      <c r="GCV50" s="750"/>
      <c r="GCW50" s="750"/>
      <c r="GCX50" s="750"/>
      <c r="GCY50" s="750"/>
      <c r="GCZ50" s="750"/>
      <c r="GDA50" s="750"/>
      <c r="GDB50" s="750"/>
      <c r="GDC50" s="750"/>
      <c r="GDD50" s="750"/>
      <c r="GDE50" s="750"/>
      <c r="GDF50" s="750"/>
      <c r="GDG50" s="750"/>
      <c r="GDH50" s="750"/>
      <c r="GDI50" s="750"/>
      <c r="GDJ50" s="750"/>
      <c r="GDK50" s="750"/>
      <c r="GDL50" s="750"/>
      <c r="GDM50" s="750"/>
      <c r="GDN50" s="750"/>
      <c r="GDO50" s="750"/>
      <c r="GDP50" s="750"/>
      <c r="GDQ50" s="750"/>
      <c r="GDR50" s="750"/>
      <c r="GDS50" s="750"/>
      <c r="GDT50" s="750"/>
      <c r="GDU50" s="750"/>
      <c r="GDV50" s="750"/>
      <c r="GDW50" s="750"/>
      <c r="GDX50" s="750"/>
      <c r="GDY50" s="750"/>
      <c r="GDZ50" s="750"/>
      <c r="GEA50" s="750"/>
      <c r="GEB50" s="750"/>
      <c r="GEC50" s="750"/>
      <c r="GED50" s="750"/>
      <c r="GEE50" s="750"/>
      <c r="GEF50" s="750"/>
      <c r="GEG50" s="750"/>
      <c r="GEH50" s="750"/>
      <c r="GEI50" s="750"/>
      <c r="GEJ50" s="750"/>
      <c r="GEK50" s="750"/>
      <c r="GEL50" s="750"/>
      <c r="GEM50" s="750"/>
      <c r="GEN50" s="750"/>
      <c r="GEO50" s="750"/>
      <c r="GEP50" s="750"/>
      <c r="GEQ50" s="750"/>
      <c r="GER50" s="750"/>
      <c r="GES50" s="750"/>
      <c r="GET50" s="750"/>
      <c r="GEU50" s="750"/>
      <c r="GEV50" s="750"/>
      <c r="GEW50" s="750"/>
      <c r="GEX50" s="750"/>
      <c r="GEY50" s="750"/>
      <c r="GEZ50" s="750"/>
      <c r="GFA50" s="750"/>
      <c r="GFB50" s="750"/>
      <c r="GFC50" s="750"/>
      <c r="GFD50" s="750"/>
      <c r="GFE50" s="750"/>
      <c r="GFF50" s="750"/>
      <c r="GFG50" s="750"/>
      <c r="GFH50" s="750"/>
      <c r="GFI50" s="750"/>
      <c r="GFJ50" s="750"/>
      <c r="GFK50" s="750"/>
      <c r="GFL50" s="750"/>
      <c r="GFM50" s="750"/>
      <c r="GFN50" s="750"/>
      <c r="GFO50" s="750"/>
      <c r="GFP50" s="750"/>
      <c r="GFQ50" s="750"/>
      <c r="GFR50" s="750"/>
      <c r="GFS50" s="750"/>
      <c r="GFT50" s="750"/>
      <c r="GFU50" s="750"/>
      <c r="GFV50" s="750"/>
      <c r="GFW50" s="750"/>
      <c r="GFX50" s="750"/>
      <c r="GFY50" s="750"/>
      <c r="GFZ50" s="750"/>
      <c r="GGA50" s="750"/>
      <c r="GGB50" s="750"/>
      <c r="GGC50" s="750"/>
      <c r="GGD50" s="750"/>
      <c r="GGE50" s="750"/>
      <c r="GGF50" s="750"/>
      <c r="GGG50" s="750"/>
      <c r="GGH50" s="750"/>
      <c r="GGI50" s="750"/>
      <c r="GGJ50" s="750"/>
      <c r="GGK50" s="750"/>
      <c r="GGL50" s="750"/>
      <c r="GGM50" s="750"/>
      <c r="GGN50" s="750"/>
      <c r="GGO50" s="750"/>
      <c r="GGP50" s="750"/>
      <c r="GGQ50" s="750"/>
      <c r="GGR50" s="750"/>
      <c r="GGS50" s="750"/>
      <c r="GGT50" s="750"/>
      <c r="GGU50" s="750"/>
      <c r="GGV50" s="750"/>
      <c r="GGW50" s="750"/>
      <c r="GGX50" s="750"/>
      <c r="GGY50" s="750"/>
      <c r="GGZ50" s="750"/>
      <c r="GHA50" s="750"/>
      <c r="GHB50" s="750"/>
      <c r="GHC50" s="750"/>
      <c r="GHD50" s="750"/>
      <c r="GHE50" s="750"/>
      <c r="GHF50" s="750"/>
      <c r="GHG50" s="750"/>
      <c r="GHH50" s="750"/>
      <c r="GHI50" s="750"/>
      <c r="GHJ50" s="750"/>
      <c r="GHK50" s="750"/>
      <c r="GHL50" s="750"/>
      <c r="GHM50" s="750"/>
      <c r="GHN50" s="750"/>
      <c r="GHO50" s="750"/>
      <c r="GHP50" s="750"/>
      <c r="GHQ50" s="750"/>
      <c r="GHR50" s="750"/>
      <c r="GHS50" s="750"/>
      <c r="GHT50" s="750"/>
      <c r="GHU50" s="750"/>
      <c r="GHV50" s="750"/>
      <c r="GHW50" s="750"/>
      <c r="GHX50" s="750"/>
      <c r="GHY50" s="750"/>
      <c r="GHZ50" s="750"/>
      <c r="GIA50" s="750"/>
      <c r="GIB50" s="750"/>
      <c r="GIC50" s="750"/>
      <c r="GID50" s="750"/>
      <c r="GIE50" s="750"/>
      <c r="GIF50" s="750"/>
      <c r="GIG50" s="750"/>
      <c r="GIH50" s="750"/>
      <c r="GII50" s="750"/>
      <c r="GIJ50" s="750"/>
      <c r="GIK50" s="750"/>
      <c r="GIL50" s="750"/>
      <c r="GIM50" s="750"/>
      <c r="GIN50" s="750"/>
      <c r="GIO50" s="750"/>
      <c r="GIP50" s="750"/>
      <c r="GIQ50" s="750"/>
      <c r="GIR50" s="750"/>
      <c r="GIS50" s="750"/>
      <c r="GIT50" s="750"/>
      <c r="GIU50" s="750"/>
      <c r="GIV50" s="750"/>
      <c r="GIW50" s="750"/>
      <c r="GIX50" s="750"/>
      <c r="GIY50" s="750"/>
      <c r="GIZ50" s="750"/>
      <c r="GJA50" s="750"/>
      <c r="GJB50" s="750"/>
      <c r="GJC50" s="750"/>
      <c r="GJD50" s="750"/>
      <c r="GJE50" s="750"/>
      <c r="GJF50" s="750"/>
      <c r="GJG50" s="750"/>
      <c r="GJH50" s="750"/>
      <c r="GJI50" s="750"/>
      <c r="GJJ50" s="750"/>
      <c r="GJK50" s="750"/>
      <c r="GJL50" s="750"/>
      <c r="GJM50" s="750"/>
      <c r="GJN50" s="750"/>
      <c r="GJO50" s="750"/>
      <c r="GJP50" s="750"/>
      <c r="GJQ50" s="750"/>
      <c r="GJR50" s="750"/>
      <c r="GJS50" s="750"/>
      <c r="GJT50" s="750"/>
      <c r="GJU50" s="750"/>
      <c r="GJV50" s="750"/>
      <c r="GJW50" s="750"/>
      <c r="GJX50" s="750"/>
      <c r="GJY50" s="750"/>
      <c r="GJZ50" s="750"/>
      <c r="GKA50" s="750"/>
      <c r="GKB50" s="750"/>
      <c r="GKC50" s="750"/>
      <c r="GKD50" s="750"/>
      <c r="GKE50" s="750"/>
      <c r="GKF50" s="750"/>
      <c r="GKG50" s="750"/>
      <c r="GKH50" s="750"/>
      <c r="GKI50" s="750"/>
      <c r="GKJ50" s="750"/>
      <c r="GKK50" s="750"/>
      <c r="GKL50" s="750"/>
      <c r="GKM50" s="750"/>
      <c r="GKN50" s="750"/>
      <c r="GKO50" s="750"/>
      <c r="GKP50" s="750"/>
      <c r="GKQ50" s="750"/>
      <c r="GKR50" s="750"/>
      <c r="GKS50" s="750"/>
      <c r="GKT50" s="750"/>
      <c r="GKU50" s="750"/>
      <c r="GKV50" s="750"/>
      <c r="GKW50" s="750"/>
      <c r="GKX50" s="750"/>
      <c r="GKY50" s="750"/>
      <c r="GKZ50" s="750"/>
      <c r="GLA50" s="750"/>
      <c r="GLB50" s="750"/>
      <c r="GLC50" s="750"/>
      <c r="GLD50" s="750"/>
      <c r="GLE50" s="750"/>
      <c r="GLF50" s="750"/>
      <c r="GLG50" s="750"/>
      <c r="GLH50" s="750"/>
      <c r="GLI50" s="750"/>
      <c r="GLJ50" s="750"/>
      <c r="GLK50" s="750"/>
      <c r="GLL50" s="750"/>
      <c r="GLM50" s="750"/>
      <c r="GLN50" s="750"/>
      <c r="GLO50" s="750"/>
      <c r="GLP50" s="750"/>
      <c r="GLQ50" s="750"/>
      <c r="GLR50" s="750"/>
      <c r="GLS50" s="750"/>
      <c r="GLT50" s="750"/>
      <c r="GLU50" s="750"/>
      <c r="GLV50" s="750"/>
      <c r="GLW50" s="750"/>
      <c r="GLX50" s="750"/>
      <c r="GLY50" s="750"/>
      <c r="GLZ50" s="750"/>
      <c r="GMA50" s="750"/>
      <c r="GMB50" s="750"/>
      <c r="GMC50" s="750"/>
      <c r="GMD50" s="750"/>
      <c r="GME50" s="750"/>
      <c r="GMF50" s="750"/>
      <c r="GMG50" s="750"/>
      <c r="GMH50" s="750"/>
      <c r="GMI50" s="750"/>
      <c r="GMJ50" s="750"/>
      <c r="GMK50" s="750"/>
      <c r="GML50" s="750"/>
      <c r="GMM50" s="750"/>
      <c r="GMN50" s="750"/>
      <c r="GMO50" s="750"/>
      <c r="GMP50" s="750"/>
      <c r="GMQ50" s="750"/>
      <c r="GMR50" s="750"/>
      <c r="GMS50" s="750"/>
      <c r="GMT50" s="750"/>
      <c r="GMU50" s="750"/>
      <c r="GMV50" s="750"/>
      <c r="GMW50" s="750"/>
      <c r="GMX50" s="750"/>
      <c r="GMY50" s="750"/>
      <c r="GMZ50" s="750"/>
      <c r="GNA50" s="750"/>
      <c r="GNB50" s="750"/>
      <c r="GNC50" s="750"/>
      <c r="GND50" s="750"/>
      <c r="GNE50" s="750"/>
      <c r="GNF50" s="750"/>
      <c r="GNG50" s="750"/>
      <c r="GNH50" s="750"/>
      <c r="GNI50" s="750"/>
      <c r="GNJ50" s="750"/>
      <c r="GNK50" s="750"/>
      <c r="GNL50" s="750"/>
      <c r="GNM50" s="750"/>
      <c r="GNN50" s="750"/>
      <c r="GNO50" s="750"/>
      <c r="GNP50" s="750"/>
      <c r="GNQ50" s="750"/>
      <c r="GNR50" s="750"/>
      <c r="GNS50" s="750"/>
      <c r="GNT50" s="750"/>
      <c r="GNU50" s="750"/>
      <c r="GNV50" s="750"/>
      <c r="GNW50" s="750"/>
      <c r="GNX50" s="750"/>
      <c r="GNY50" s="750"/>
      <c r="GNZ50" s="750"/>
      <c r="GOA50" s="750"/>
      <c r="GOB50" s="750"/>
      <c r="GOC50" s="750"/>
      <c r="GOD50" s="750"/>
      <c r="GOE50" s="750"/>
      <c r="GOF50" s="750"/>
      <c r="GOG50" s="750"/>
      <c r="GOH50" s="750"/>
      <c r="GOI50" s="750"/>
      <c r="GOJ50" s="750"/>
      <c r="GOK50" s="750"/>
      <c r="GOL50" s="750"/>
      <c r="GOM50" s="750"/>
      <c r="GON50" s="750"/>
      <c r="GOO50" s="750"/>
      <c r="GOP50" s="750"/>
      <c r="GOQ50" s="750"/>
      <c r="GOR50" s="750"/>
      <c r="GOS50" s="750"/>
      <c r="GOT50" s="750"/>
      <c r="GOU50" s="750"/>
      <c r="GOV50" s="750"/>
      <c r="GOW50" s="750"/>
      <c r="GOX50" s="750"/>
      <c r="GOY50" s="750"/>
      <c r="GOZ50" s="750"/>
      <c r="GPA50" s="750"/>
      <c r="GPB50" s="750"/>
      <c r="GPC50" s="750"/>
      <c r="GPD50" s="750"/>
      <c r="GPE50" s="750"/>
      <c r="GPF50" s="750"/>
      <c r="GPG50" s="750"/>
      <c r="GPH50" s="750"/>
      <c r="GPI50" s="750"/>
      <c r="GPJ50" s="750"/>
      <c r="GPK50" s="750"/>
      <c r="GPL50" s="750"/>
      <c r="GPM50" s="750"/>
      <c r="GPN50" s="750"/>
      <c r="GPO50" s="750"/>
      <c r="GPP50" s="750"/>
      <c r="GPQ50" s="750"/>
      <c r="GPR50" s="750"/>
      <c r="GPS50" s="750"/>
      <c r="GPT50" s="750"/>
      <c r="GPU50" s="750"/>
      <c r="GPV50" s="750"/>
      <c r="GPW50" s="750"/>
      <c r="GPX50" s="750"/>
      <c r="GPY50" s="750"/>
      <c r="GPZ50" s="750"/>
      <c r="GQA50" s="750"/>
      <c r="GQB50" s="750"/>
      <c r="GQC50" s="750"/>
      <c r="GQD50" s="750"/>
      <c r="GQE50" s="750"/>
      <c r="GQF50" s="750"/>
      <c r="GQG50" s="750"/>
      <c r="GQH50" s="750"/>
      <c r="GQI50" s="750"/>
      <c r="GQJ50" s="750"/>
      <c r="GQK50" s="750"/>
      <c r="GQL50" s="750"/>
      <c r="GQM50" s="750"/>
      <c r="GQN50" s="750"/>
      <c r="GQO50" s="750"/>
      <c r="GQP50" s="750"/>
      <c r="GQQ50" s="750"/>
      <c r="GQR50" s="750"/>
      <c r="GQS50" s="750"/>
      <c r="GQT50" s="750"/>
      <c r="GQU50" s="750"/>
      <c r="GQV50" s="750"/>
      <c r="GQW50" s="750"/>
      <c r="GQX50" s="750"/>
      <c r="GQY50" s="750"/>
      <c r="GQZ50" s="750"/>
      <c r="GRA50" s="750"/>
      <c r="GRB50" s="750"/>
      <c r="GRC50" s="750"/>
      <c r="GRD50" s="750"/>
      <c r="GRE50" s="750"/>
      <c r="GRF50" s="750"/>
      <c r="GRG50" s="750"/>
      <c r="GRH50" s="750"/>
      <c r="GRI50" s="750"/>
      <c r="GRJ50" s="750"/>
      <c r="GRK50" s="750"/>
      <c r="GRL50" s="750"/>
      <c r="GRM50" s="750"/>
      <c r="GRN50" s="750"/>
      <c r="GRO50" s="750"/>
      <c r="GRP50" s="750"/>
      <c r="GRQ50" s="750"/>
      <c r="GRR50" s="750"/>
      <c r="GRS50" s="750"/>
      <c r="GRT50" s="750"/>
      <c r="GRU50" s="750"/>
      <c r="GRV50" s="750"/>
      <c r="GRW50" s="750"/>
      <c r="GRX50" s="750"/>
      <c r="GRY50" s="750"/>
      <c r="GRZ50" s="750"/>
      <c r="GSA50" s="750"/>
      <c r="GSB50" s="750"/>
      <c r="GSC50" s="750"/>
      <c r="GSD50" s="750"/>
      <c r="GSE50" s="750"/>
      <c r="GSF50" s="750"/>
      <c r="GSG50" s="750"/>
      <c r="GSH50" s="750"/>
      <c r="GSI50" s="750"/>
      <c r="GSJ50" s="750"/>
      <c r="GSK50" s="750"/>
      <c r="GSL50" s="750"/>
      <c r="GSM50" s="750"/>
      <c r="GSN50" s="750"/>
      <c r="GSO50" s="750"/>
      <c r="GSP50" s="750"/>
      <c r="GSQ50" s="750"/>
      <c r="GSR50" s="750"/>
      <c r="GSS50" s="750"/>
      <c r="GST50" s="750"/>
      <c r="GSU50" s="750"/>
      <c r="GSV50" s="750"/>
      <c r="GSW50" s="750"/>
      <c r="GSX50" s="750"/>
      <c r="GSY50" s="750"/>
      <c r="GSZ50" s="750"/>
      <c r="GTA50" s="750"/>
      <c r="GTB50" s="750"/>
      <c r="GTC50" s="750"/>
      <c r="GTD50" s="750"/>
      <c r="GTE50" s="750"/>
      <c r="GTF50" s="750"/>
      <c r="GTG50" s="750"/>
      <c r="GTH50" s="750"/>
      <c r="GTI50" s="750"/>
      <c r="GTJ50" s="750"/>
      <c r="GTK50" s="750"/>
      <c r="GTL50" s="750"/>
      <c r="GTM50" s="750"/>
      <c r="GTN50" s="750"/>
      <c r="GTO50" s="750"/>
      <c r="GTP50" s="750"/>
      <c r="GTQ50" s="750"/>
      <c r="GTR50" s="750"/>
      <c r="GTS50" s="750"/>
      <c r="GTT50" s="750"/>
      <c r="GTU50" s="750"/>
      <c r="GTV50" s="750"/>
      <c r="GTW50" s="750"/>
      <c r="GTX50" s="750"/>
      <c r="GTY50" s="750"/>
      <c r="GTZ50" s="750"/>
      <c r="GUA50" s="750"/>
      <c r="GUB50" s="750"/>
      <c r="GUC50" s="750"/>
      <c r="GUD50" s="750"/>
      <c r="GUE50" s="750"/>
      <c r="GUF50" s="750"/>
      <c r="GUG50" s="750"/>
      <c r="GUH50" s="750"/>
      <c r="GUI50" s="750"/>
      <c r="GUJ50" s="750"/>
      <c r="GUK50" s="750"/>
      <c r="GUL50" s="750"/>
      <c r="GUM50" s="750"/>
      <c r="GUN50" s="750"/>
      <c r="GUO50" s="750"/>
      <c r="GUP50" s="750"/>
      <c r="GUQ50" s="750"/>
      <c r="GUR50" s="750"/>
      <c r="GUS50" s="750"/>
      <c r="GUT50" s="750"/>
      <c r="GUU50" s="750"/>
      <c r="GUV50" s="750"/>
      <c r="GUW50" s="750"/>
      <c r="GUX50" s="750"/>
      <c r="GUY50" s="750"/>
      <c r="GUZ50" s="750"/>
      <c r="GVA50" s="750"/>
      <c r="GVB50" s="750"/>
      <c r="GVC50" s="750"/>
      <c r="GVD50" s="750"/>
      <c r="GVE50" s="750"/>
      <c r="GVF50" s="750"/>
      <c r="GVG50" s="750"/>
      <c r="GVH50" s="750"/>
      <c r="GVI50" s="750"/>
      <c r="GVJ50" s="750"/>
      <c r="GVK50" s="750"/>
      <c r="GVL50" s="750"/>
      <c r="GVM50" s="750"/>
      <c r="GVN50" s="750"/>
      <c r="GVO50" s="750"/>
      <c r="GVP50" s="750"/>
      <c r="GVQ50" s="750"/>
      <c r="GVR50" s="750"/>
      <c r="GVS50" s="750"/>
      <c r="GVT50" s="750"/>
      <c r="GVU50" s="750"/>
      <c r="GVV50" s="750"/>
      <c r="GVW50" s="750"/>
      <c r="GVX50" s="750"/>
      <c r="GVY50" s="750"/>
      <c r="GVZ50" s="750"/>
      <c r="GWA50" s="750"/>
      <c r="GWB50" s="750"/>
      <c r="GWC50" s="750"/>
      <c r="GWD50" s="750"/>
      <c r="GWE50" s="750"/>
      <c r="GWF50" s="750"/>
      <c r="GWG50" s="750"/>
      <c r="GWH50" s="750"/>
      <c r="GWI50" s="750"/>
      <c r="GWJ50" s="750"/>
      <c r="GWK50" s="750"/>
      <c r="GWL50" s="750"/>
      <c r="GWM50" s="750"/>
      <c r="GWN50" s="750"/>
      <c r="GWO50" s="750"/>
      <c r="GWP50" s="750"/>
      <c r="GWQ50" s="750"/>
      <c r="GWR50" s="750"/>
      <c r="GWS50" s="750"/>
      <c r="GWT50" s="750"/>
      <c r="GWU50" s="750"/>
      <c r="GWV50" s="750"/>
      <c r="GWW50" s="750"/>
      <c r="GWX50" s="750"/>
      <c r="GWY50" s="750"/>
      <c r="GWZ50" s="750"/>
      <c r="GXA50" s="750"/>
      <c r="GXB50" s="750"/>
      <c r="GXC50" s="750"/>
      <c r="GXD50" s="750"/>
      <c r="GXE50" s="750"/>
      <c r="GXF50" s="750"/>
      <c r="GXG50" s="750"/>
      <c r="GXH50" s="750"/>
      <c r="GXI50" s="750"/>
      <c r="GXJ50" s="750"/>
      <c r="GXK50" s="750"/>
      <c r="GXL50" s="750"/>
      <c r="GXM50" s="750"/>
      <c r="GXN50" s="750"/>
      <c r="GXO50" s="750"/>
      <c r="GXP50" s="750"/>
      <c r="GXQ50" s="750"/>
      <c r="GXR50" s="750"/>
      <c r="GXS50" s="750"/>
      <c r="GXT50" s="750"/>
      <c r="GXU50" s="750"/>
      <c r="GXV50" s="750"/>
      <c r="GXW50" s="750"/>
      <c r="GXX50" s="750"/>
      <c r="GXY50" s="750"/>
      <c r="GXZ50" s="750"/>
      <c r="GYA50" s="750"/>
      <c r="GYB50" s="750"/>
      <c r="GYC50" s="750"/>
      <c r="GYD50" s="750"/>
      <c r="GYE50" s="750"/>
      <c r="GYF50" s="750"/>
      <c r="GYG50" s="750"/>
      <c r="GYH50" s="750"/>
      <c r="GYI50" s="750"/>
      <c r="GYJ50" s="750"/>
      <c r="GYK50" s="750"/>
      <c r="GYL50" s="750"/>
      <c r="GYM50" s="750"/>
      <c r="GYN50" s="750"/>
      <c r="GYO50" s="750"/>
      <c r="GYP50" s="750"/>
      <c r="GYQ50" s="750"/>
      <c r="GYR50" s="750"/>
      <c r="GYS50" s="750"/>
      <c r="GYT50" s="750"/>
      <c r="GYU50" s="750"/>
      <c r="GYV50" s="750"/>
      <c r="GYW50" s="750"/>
      <c r="GYX50" s="750"/>
      <c r="GYY50" s="750"/>
      <c r="GYZ50" s="750"/>
      <c r="GZA50" s="750"/>
      <c r="GZB50" s="750"/>
      <c r="GZC50" s="750"/>
      <c r="GZD50" s="750"/>
      <c r="GZE50" s="750"/>
      <c r="GZF50" s="750"/>
      <c r="GZG50" s="750"/>
      <c r="GZH50" s="750"/>
      <c r="GZI50" s="750"/>
      <c r="GZJ50" s="750"/>
      <c r="GZK50" s="750"/>
      <c r="GZL50" s="750"/>
      <c r="GZM50" s="750"/>
      <c r="GZN50" s="750"/>
      <c r="GZO50" s="750"/>
      <c r="GZP50" s="750"/>
      <c r="GZQ50" s="750"/>
      <c r="GZR50" s="750"/>
      <c r="GZS50" s="750"/>
      <c r="GZT50" s="750"/>
      <c r="GZU50" s="750"/>
      <c r="GZV50" s="750"/>
      <c r="GZW50" s="750"/>
      <c r="GZX50" s="750"/>
      <c r="GZY50" s="750"/>
      <c r="GZZ50" s="750"/>
      <c r="HAA50" s="750"/>
      <c r="HAB50" s="750"/>
      <c r="HAC50" s="750"/>
      <c r="HAD50" s="750"/>
      <c r="HAE50" s="750"/>
      <c r="HAF50" s="750"/>
      <c r="HAG50" s="750"/>
      <c r="HAH50" s="750"/>
      <c r="HAI50" s="750"/>
      <c r="HAJ50" s="750"/>
      <c r="HAK50" s="750"/>
      <c r="HAL50" s="750"/>
      <c r="HAM50" s="750"/>
      <c r="HAN50" s="750"/>
      <c r="HAO50" s="750"/>
      <c r="HAP50" s="750"/>
      <c r="HAQ50" s="750"/>
      <c r="HAR50" s="750"/>
      <c r="HAS50" s="750"/>
      <c r="HAT50" s="750"/>
      <c r="HAU50" s="750"/>
      <c r="HAV50" s="750"/>
      <c r="HAW50" s="750"/>
      <c r="HAX50" s="750"/>
      <c r="HAY50" s="750"/>
      <c r="HAZ50" s="750"/>
      <c r="HBA50" s="750"/>
      <c r="HBB50" s="750"/>
      <c r="HBC50" s="750"/>
      <c r="HBD50" s="750"/>
      <c r="HBE50" s="750"/>
      <c r="HBF50" s="750"/>
      <c r="HBG50" s="750"/>
      <c r="HBH50" s="750"/>
      <c r="HBI50" s="750"/>
      <c r="HBJ50" s="750"/>
      <c r="HBK50" s="750"/>
      <c r="HBL50" s="750"/>
      <c r="HBM50" s="750"/>
      <c r="HBN50" s="750"/>
      <c r="HBO50" s="750"/>
      <c r="HBP50" s="750"/>
      <c r="HBQ50" s="750"/>
      <c r="HBR50" s="750"/>
      <c r="HBS50" s="750"/>
      <c r="HBT50" s="750"/>
      <c r="HBU50" s="750"/>
      <c r="HBV50" s="750"/>
      <c r="HBW50" s="750"/>
      <c r="HBX50" s="750"/>
      <c r="HBY50" s="750"/>
      <c r="HBZ50" s="750"/>
      <c r="HCA50" s="750"/>
      <c r="HCB50" s="750"/>
      <c r="HCC50" s="750"/>
      <c r="HCD50" s="750"/>
      <c r="HCE50" s="750"/>
      <c r="HCF50" s="750"/>
      <c r="HCG50" s="750"/>
      <c r="HCH50" s="750"/>
      <c r="HCI50" s="750"/>
      <c r="HCJ50" s="750"/>
      <c r="HCK50" s="750"/>
      <c r="HCL50" s="750"/>
      <c r="HCM50" s="750"/>
      <c r="HCN50" s="750"/>
      <c r="HCO50" s="750"/>
      <c r="HCP50" s="750"/>
      <c r="HCQ50" s="750"/>
      <c r="HCR50" s="750"/>
      <c r="HCS50" s="750"/>
      <c r="HCT50" s="750"/>
      <c r="HCU50" s="750"/>
      <c r="HCV50" s="750"/>
      <c r="HCW50" s="750"/>
      <c r="HCX50" s="750"/>
      <c r="HCY50" s="750"/>
      <c r="HCZ50" s="750"/>
      <c r="HDA50" s="750"/>
      <c r="HDB50" s="750"/>
      <c r="HDC50" s="750"/>
      <c r="HDD50" s="750"/>
      <c r="HDE50" s="750"/>
      <c r="HDF50" s="750"/>
      <c r="HDG50" s="750"/>
      <c r="HDH50" s="750"/>
      <c r="HDI50" s="750"/>
      <c r="HDJ50" s="750"/>
      <c r="HDK50" s="750"/>
      <c r="HDL50" s="750"/>
      <c r="HDM50" s="750"/>
      <c r="HDN50" s="750"/>
      <c r="HDO50" s="750"/>
      <c r="HDP50" s="750"/>
      <c r="HDQ50" s="750"/>
      <c r="HDR50" s="750"/>
      <c r="HDS50" s="750"/>
      <c r="HDT50" s="750"/>
      <c r="HDU50" s="750"/>
      <c r="HDV50" s="750"/>
      <c r="HDW50" s="750"/>
      <c r="HDX50" s="750"/>
      <c r="HDY50" s="750"/>
      <c r="HDZ50" s="750"/>
      <c r="HEA50" s="750"/>
      <c r="HEB50" s="750"/>
      <c r="HEC50" s="750"/>
      <c r="HED50" s="750"/>
      <c r="HEE50" s="750"/>
      <c r="HEF50" s="750"/>
      <c r="HEG50" s="750"/>
      <c r="HEH50" s="750"/>
      <c r="HEI50" s="750"/>
      <c r="HEJ50" s="750"/>
      <c r="HEK50" s="750"/>
      <c r="HEL50" s="750"/>
      <c r="HEM50" s="750"/>
      <c r="HEN50" s="750"/>
      <c r="HEO50" s="750"/>
      <c r="HEP50" s="750"/>
      <c r="HEQ50" s="750"/>
      <c r="HER50" s="750"/>
      <c r="HES50" s="750"/>
      <c r="HET50" s="750"/>
      <c r="HEU50" s="750"/>
      <c r="HEV50" s="750"/>
      <c r="HEW50" s="750"/>
      <c r="HEX50" s="750"/>
      <c r="HEY50" s="750"/>
      <c r="HEZ50" s="750"/>
      <c r="HFA50" s="750"/>
      <c r="HFB50" s="750"/>
      <c r="HFC50" s="750"/>
      <c r="HFD50" s="750"/>
      <c r="HFE50" s="750"/>
      <c r="HFF50" s="750"/>
      <c r="HFG50" s="750"/>
      <c r="HFH50" s="750"/>
      <c r="HFI50" s="750"/>
      <c r="HFJ50" s="750"/>
      <c r="HFK50" s="750"/>
      <c r="HFL50" s="750"/>
      <c r="HFM50" s="750"/>
      <c r="HFN50" s="750"/>
      <c r="HFO50" s="750"/>
      <c r="HFP50" s="750"/>
      <c r="HFQ50" s="750"/>
      <c r="HFR50" s="750"/>
      <c r="HFS50" s="750"/>
      <c r="HFT50" s="750"/>
      <c r="HFU50" s="750"/>
      <c r="HFV50" s="750"/>
      <c r="HFW50" s="750"/>
      <c r="HFX50" s="750"/>
      <c r="HFY50" s="750"/>
      <c r="HFZ50" s="750"/>
      <c r="HGA50" s="750"/>
      <c r="HGB50" s="750"/>
      <c r="HGC50" s="750"/>
      <c r="HGD50" s="750"/>
      <c r="HGE50" s="750"/>
      <c r="HGF50" s="750"/>
      <c r="HGG50" s="750"/>
      <c r="HGH50" s="750"/>
      <c r="HGI50" s="750"/>
      <c r="HGJ50" s="750"/>
      <c r="HGK50" s="750"/>
      <c r="HGL50" s="750"/>
      <c r="HGM50" s="750"/>
      <c r="HGN50" s="750"/>
      <c r="HGO50" s="750"/>
      <c r="HGP50" s="750"/>
      <c r="HGQ50" s="750"/>
      <c r="HGR50" s="750"/>
      <c r="HGS50" s="750"/>
      <c r="HGT50" s="750"/>
      <c r="HGU50" s="750"/>
      <c r="HGV50" s="750"/>
      <c r="HGW50" s="750"/>
      <c r="HGX50" s="750"/>
      <c r="HGY50" s="750"/>
      <c r="HGZ50" s="750"/>
      <c r="HHA50" s="750"/>
      <c r="HHB50" s="750"/>
      <c r="HHC50" s="750"/>
      <c r="HHD50" s="750"/>
      <c r="HHE50" s="750"/>
      <c r="HHF50" s="750"/>
      <c r="HHG50" s="750"/>
      <c r="HHH50" s="750"/>
      <c r="HHI50" s="750"/>
      <c r="HHJ50" s="750"/>
      <c r="HHK50" s="750"/>
      <c r="HHL50" s="750"/>
      <c r="HHM50" s="750"/>
      <c r="HHN50" s="750"/>
      <c r="HHO50" s="750"/>
      <c r="HHP50" s="750"/>
      <c r="HHQ50" s="750"/>
      <c r="HHR50" s="750"/>
      <c r="HHS50" s="750"/>
      <c r="HHT50" s="750"/>
      <c r="HHU50" s="750"/>
      <c r="HHV50" s="750"/>
      <c r="HHW50" s="750"/>
      <c r="HHX50" s="750"/>
      <c r="HHY50" s="750"/>
      <c r="HHZ50" s="750"/>
      <c r="HIA50" s="750"/>
      <c r="HIB50" s="750"/>
      <c r="HIC50" s="750"/>
      <c r="HID50" s="750"/>
      <c r="HIE50" s="750"/>
      <c r="HIF50" s="750"/>
      <c r="HIG50" s="750"/>
      <c r="HIH50" s="750"/>
      <c r="HII50" s="750"/>
      <c r="HIJ50" s="750"/>
      <c r="HIK50" s="750"/>
      <c r="HIL50" s="750"/>
      <c r="HIM50" s="750"/>
      <c r="HIN50" s="750"/>
      <c r="HIO50" s="750"/>
      <c r="HIP50" s="750"/>
      <c r="HIQ50" s="750"/>
      <c r="HIR50" s="750"/>
      <c r="HIS50" s="750"/>
      <c r="HIT50" s="750"/>
      <c r="HIU50" s="750"/>
      <c r="HIV50" s="750"/>
      <c r="HIW50" s="750"/>
      <c r="HIX50" s="750"/>
      <c r="HIY50" s="750"/>
      <c r="HIZ50" s="750"/>
      <c r="HJA50" s="750"/>
      <c r="HJB50" s="750"/>
      <c r="HJC50" s="750"/>
      <c r="HJD50" s="750"/>
      <c r="HJE50" s="750"/>
      <c r="HJF50" s="750"/>
      <c r="HJG50" s="750"/>
      <c r="HJH50" s="750"/>
      <c r="HJI50" s="750"/>
      <c r="HJJ50" s="750"/>
      <c r="HJK50" s="750"/>
      <c r="HJL50" s="750"/>
      <c r="HJM50" s="750"/>
      <c r="HJN50" s="750"/>
      <c r="HJO50" s="750"/>
      <c r="HJP50" s="750"/>
      <c r="HJQ50" s="750"/>
      <c r="HJR50" s="750"/>
      <c r="HJS50" s="750"/>
      <c r="HJT50" s="750"/>
      <c r="HJU50" s="750"/>
      <c r="HJV50" s="750"/>
      <c r="HJW50" s="750"/>
      <c r="HJX50" s="750"/>
      <c r="HJY50" s="750"/>
      <c r="HJZ50" s="750"/>
      <c r="HKA50" s="750"/>
      <c r="HKB50" s="750"/>
      <c r="HKC50" s="750"/>
      <c r="HKD50" s="750"/>
      <c r="HKE50" s="750"/>
      <c r="HKF50" s="750"/>
      <c r="HKG50" s="750"/>
      <c r="HKH50" s="750"/>
      <c r="HKI50" s="750"/>
      <c r="HKJ50" s="750"/>
      <c r="HKK50" s="750"/>
      <c r="HKL50" s="750"/>
      <c r="HKM50" s="750"/>
      <c r="HKN50" s="750"/>
      <c r="HKO50" s="750"/>
      <c r="HKP50" s="750"/>
      <c r="HKQ50" s="750"/>
      <c r="HKR50" s="750"/>
      <c r="HKS50" s="750"/>
      <c r="HKT50" s="750"/>
      <c r="HKU50" s="750"/>
      <c r="HKV50" s="750"/>
      <c r="HKW50" s="750"/>
      <c r="HKX50" s="750"/>
      <c r="HKY50" s="750"/>
      <c r="HKZ50" s="750"/>
      <c r="HLA50" s="750"/>
      <c r="HLB50" s="750"/>
      <c r="HLC50" s="750"/>
      <c r="HLD50" s="750"/>
      <c r="HLE50" s="750"/>
      <c r="HLF50" s="750"/>
      <c r="HLG50" s="750"/>
      <c r="HLH50" s="750"/>
      <c r="HLI50" s="750"/>
      <c r="HLJ50" s="750"/>
      <c r="HLK50" s="750"/>
      <c r="HLL50" s="750"/>
      <c r="HLM50" s="750"/>
      <c r="HLN50" s="750"/>
      <c r="HLO50" s="750"/>
      <c r="HLP50" s="750"/>
      <c r="HLQ50" s="750"/>
      <c r="HLR50" s="750"/>
      <c r="HLS50" s="750"/>
      <c r="HLT50" s="750"/>
      <c r="HLU50" s="750"/>
      <c r="HLV50" s="750"/>
      <c r="HLW50" s="750"/>
      <c r="HLX50" s="750"/>
      <c r="HLY50" s="750"/>
      <c r="HLZ50" s="750"/>
      <c r="HMA50" s="750"/>
      <c r="HMB50" s="750"/>
      <c r="HMC50" s="750"/>
      <c r="HMD50" s="750"/>
      <c r="HME50" s="750"/>
      <c r="HMF50" s="750"/>
      <c r="HMG50" s="750"/>
      <c r="HMH50" s="750"/>
      <c r="HMI50" s="750"/>
      <c r="HMJ50" s="750"/>
      <c r="HMK50" s="750"/>
      <c r="HML50" s="750"/>
      <c r="HMM50" s="750"/>
      <c r="HMN50" s="750"/>
      <c r="HMO50" s="750"/>
      <c r="HMP50" s="750"/>
      <c r="HMQ50" s="750"/>
      <c r="HMR50" s="750"/>
      <c r="HMS50" s="750"/>
      <c r="HMT50" s="750"/>
      <c r="HMU50" s="750"/>
      <c r="HMV50" s="750"/>
      <c r="HMW50" s="750"/>
      <c r="HMX50" s="750"/>
      <c r="HMY50" s="750"/>
      <c r="HMZ50" s="750"/>
      <c r="HNA50" s="750"/>
      <c r="HNB50" s="750"/>
      <c r="HNC50" s="750"/>
      <c r="HND50" s="750"/>
      <c r="HNE50" s="750"/>
      <c r="HNF50" s="750"/>
      <c r="HNG50" s="750"/>
      <c r="HNH50" s="750"/>
      <c r="HNI50" s="750"/>
      <c r="HNJ50" s="750"/>
      <c r="HNK50" s="750"/>
      <c r="HNL50" s="750"/>
      <c r="HNM50" s="750"/>
      <c r="HNN50" s="750"/>
      <c r="HNO50" s="750"/>
      <c r="HNP50" s="750"/>
      <c r="HNQ50" s="750"/>
      <c r="HNR50" s="750"/>
      <c r="HNS50" s="750"/>
      <c r="HNT50" s="750"/>
      <c r="HNU50" s="750"/>
      <c r="HNV50" s="750"/>
      <c r="HNW50" s="750"/>
      <c r="HNX50" s="750"/>
      <c r="HNY50" s="750"/>
      <c r="HNZ50" s="750"/>
      <c r="HOA50" s="750"/>
      <c r="HOB50" s="750"/>
      <c r="HOC50" s="750"/>
      <c r="HOD50" s="750"/>
      <c r="HOE50" s="750"/>
      <c r="HOF50" s="750"/>
      <c r="HOG50" s="750"/>
      <c r="HOH50" s="750"/>
      <c r="HOI50" s="750"/>
      <c r="HOJ50" s="750"/>
      <c r="HOK50" s="750"/>
      <c r="HOL50" s="750"/>
      <c r="HOM50" s="750"/>
      <c r="HON50" s="750"/>
      <c r="HOO50" s="750"/>
      <c r="HOP50" s="750"/>
      <c r="HOQ50" s="750"/>
      <c r="HOR50" s="750"/>
      <c r="HOS50" s="750"/>
      <c r="HOT50" s="750"/>
      <c r="HOU50" s="750"/>
      <c r="HOV50" s="750"/>
      <c r="HOW50" s="750"/>
      <c r="HOX50" s="750"/>
      <c r="HOY50" s="750"/>
      <c r="HOZ50" s="750"/>
      <c r="HPA50" s="750"/>
      <c r="HPB50" s="750"/>
      <c r="HPC50" s="750"/>
      <c r="HPD50" s="750"/>
      <c r="HPE50" s="750"/>
      <c r="HPF50" s="750"/>
      <c r="HPG50" s="750"/>
      <c r="HPH50" s="750"/>
      <c r="HPI50" s="750"/>
      <c r="HPJ50" s="750"/>
      <c r="HPK50" s="750"/>
      <c r="HPL50" s="750"/>
      <c r="HPM50" s="750"/>
      <c r="HPN50" s="750"/>
      <c r="HPO50" s="750"/>
      <c r="HPP50" s="750"/>
      <c r="HPQ50" s="750"/>
      <c r="HPR50" s="750"/>
      <c r="HPS50" s="750"/>
      <c r="HPT50" s="750"/>
      <c r="HPU50" s="750"/>
      <c r="HPV50" s="750"/>
      <c r="HPW50" s="750"/>
      <c r="HPX50" s="750"/>
      <c r="HPY50" s="750"/>
      <c r="HPZ50" s="750"/>
      <c r="HQA50" s="750"/>
      <c r="HQB50" s="750"/>
      <c r="HQC50" s="750"/>
      <c r="HQD50" s="750"/>
      <c r="HQE50" s="750"/>
      <c r="HQF50" s="750"/>
      <c r="HQG50" s="750"/>
      <c r="HQH50" s="750"/>
      <c r="HQI50" s="750"/>
      <c r="HQJ50" s="750"/>
      <c r="HQK50" s="750"/>
      <c r="HQL50" s="750"/>
      <c r="HQM50" s="750"/>
      <c r="HQN50" s="750"/>
      <c r="HQO50" s="750"/>
      <c r="HQP50" s="750"/>
      <c r="HQQ50" s="750"/>
      <c r="HQR50" s="750"/>
      <c r="HQS50" s="750"/>
      <c r="HQT50" s="750"/>
      <c r="HQU50" s="750"/>
      <c r="HQV50" s="750"/>
      <c r="HQW50" s="750"/>
      <c r="HQX50" s="750"/>
      <c r="HQY50" s="750"/>
      <c r="HQZ50" s="750"/>
      <c r="HRA50" s="750"/>
      <c r="HRB50" s="750"/>
      <c r="HRC50" s="750"/>
      <c r="HRD50" s="750"/>
      <c r="HRE50" s="750"/>
      <c r="HRF50" s="750"/>
      <c r="HRG50" s="750"/>
      <c r="HRH50" s="750"/>
      <c r="HRI50" s="750"/>
      <c r="HRJ50" s="750"/>
      <c r="HRK50" s="750"/>
      <c r="HRL50" s="750"/>
      <c r="HRM50" s="750"/>
      <c r="HRN50" s="750"/>
      <c r="HRO50" s="750"/>
      <c r="HRP50" s="750"/>
      <c r="HRQ50" s="750"/>
      <c r="HRR50" s="750"/>
      <c r="HRS50" s="750"/>
      <c r="HRT50" s="750"/>
      <c r="HRU50" s="750"/>
      <c r="HRV50" s="750"/>
      <c r="HRW50" s="750"/>
      <c r="HRX50" s="750"/>
      <c r="HRY50" s="750"/>
      <c r="HRZ50" s="750"/>
      <c r="HSA50" s="750"/>
      <c r="HSB50" s="750"/>
      <c r="HSC50" s="750"/>
      <c r="HSD50" s="750"/>
      <c r="HSE50" s="750"/>
      <c r="HSF50" s="750"/>
      <c r="HSG50" s="750"/>
      <c r="HSH50" s="750"/>
      <c r="HSI50" s="750"/>
      <c r="HSJ50" s="750"/>
      <c r="HSK50" s="750"/>
      <c r="HSL50" s="750"/>
      <c r="HSM50" s="750"/>
      <c r="HSN50" s="750"/>
      <c r="HSO50" s="750"/>
      <c r="HSP50" s="750"/>
      <c r="HSQ50" s="750"/>
      <c r="HSR50" s="750"/>
      <c r="HSS50" s="750"/>
      <c r="HST50" s="750"/>
      <c r="HSU50" s="750"/>
      <c r="HSV50" s="750"/>
      <c r="HSW50" s="750"/>
      <c r="HSX50" s="750"/>
      <c r="HSY50" s="750"/>
      <c r="HSZ50" s="750"/>
      <c r="HTA50" s="750"/>
      <c r="HTB50" s="750"/>
      <c r="HTC50" s="750"/>
      <c r="HTD50" s="750"/>
      <c r="HTE50" s="750"/>
      <c r="HTF50" s="750"/>
      <c r="HTG50" s="750"/>
      <c r="HTH50" s="750"/>
      <c r="HTI50" s="750"/>
      <c r="HTJ50" s="750"/>
      <c r="HTK50" s="750"/>
      <c r="HTL50" s="750"/>
      <c r="HTM50" s="750"/>
      <c r="HTN50" s="750"/>
      <c r="HTO50" s="750"/>
      <c r="HTP50" s="750"/>
      <c r="HTQ50" s="750"/>
      <c r="HTR50" s="750"/>
      <c r="HTS50" s="750"/>
      <c r="HTT50" s="750"/>
      <c r="HTU50" s="750"/>
      <c r="HTV50" s="750"/>
      <c r="HTW50" s="750"/>
      <c r="HTX50" s="750"/>
      <c r="HTY50" s="750"/>
      <c r="HTZ50" s="750"/>
      <c r="HUA50" s="750"/>
      <c r="HUB50" s="750"/>
      <c r="HUC50" s="750"/>
      <c r="HUD50" s="750"/>
      <c r="HUE50" s="750"/>
      <c r="HUF50" s="750"/>
      <c r="HUG50" s="750"/>
      <c r="HUH50" s="750"/>
      <c r="HUI50" s="750"/>
      <c r="HUJ50" s="750"/>
      <c r="HUK50" s="750"/>
      <c r="HUL50" s="750"/>
      <c r="HUM50" s="750"/>
      <c r="HUN50" s="750"/>
      <c r="HUO50" s="750"/>
      <c r="HUP50" s="750"/>
      <c r="HUQ50" s="750"/>
      <c r="HUR50" s="750"/>
      <c r="HUS50" s="750"/>
      <c r="HUT50" s="750"/>
      <c r="HUU50" s="750"/>
      <c r="HUV50" s="750"/>
      <c r="HUW50" s="750"/>
      <c r="HUX50" s="750"/>
      <c r="HUY50" s="750"/>
      <c r="HUZ50" s="750"/>
      <c r="HVA50" s="750"/>
      <c r="HVB50" s="750"/>
      <c r="HVC50" s="750"/>
      <c r="HVD50" s="750"/>
      <c r="HVE50" s="750"/>
      <c r="HVF50" s="750"/>
      <c r="HVG50" s="750"/>
      <c r="HVH50" s="750"/>
      <c r="HVI50" s="750"/>
      <c r="HVJ50" s="750"/>
      <c r="HVK50" s="750"/>
      <c r="HVL50" s="750"/>
      <c r="HVM50" s="750"/>
      <c r="HVN50" s="750"/>
      <c r="HVO50" s="750"/>
      <c r="HVP50" s="750"/>
      <c r="HVQ50" s="750"/>
      <c r="HVR50" s="750"/>
      <c r="HVS50" s="750"/>
      <c r="HVT50" s="750"/>
      <c r="HVU50" s="750"/>
      <c r="HVV50" s="750"/>
      <c r="HVW50" s="750"/>
      <c r="HVX50" s="750"/>
      <c r="HVY50" s="750"/>
      <c r="HVZ50" s="750"/>
      <c r="HWA50" s="750"/>
      <c r="HWB50" s="750"/>
      <c r="HWC50" s="750"/>
      <c r="HWD50" s="750"/>
      <c r="HWE50" s="750"/>
      <c r="HWF50" s="750"/>
      <c r="HWG50" s="750"/>
      <c r="HWH50" s="750"/>
      <c r="HWI50" s="750"/>
      <c r="HWJ50" s="750"/>
      <c r="HWK50" s="750"/>
      <c r="HWL50" s="750"/>
      <c r="HWM50" s="750"/>
      <c r="HWN50" s="750"/>
      <c r="HWO50" s="750"/>
      <c r="HWP50" s="750"/>
      <c r="HWQ50" s="750"/>
      <c r="HWR50" s="750"/>
      <c r="HWS50" s="750"/>
      <c r="HWT50" s="750"/>
      <c r="HWU50" s="750"/>
      <c r="HWV50" s="750"/>
      <c r="HWW50" s="750"/>
      <c r="HWX50" s="750"/>
      <c r="HWY50" s="750"/>
      <c r="HWZ50" s="750"/>
      <c r="HXA50" s="750"/>
      <c r="HXB50" s="750"/>
      <c r="HXC50" s="750"/>
      <c r="HXD50" s="750"/>
      <c r="HXE50" s="750"/>
      <c r="HXF50" s="750"/>
      <c r="HXG50" s="750"/>
      <c r="HXH50" s="750"/>
      <c r="HXI50" s="750"/>
      <c r="HXJ50" s="750"/>
      <c r="HXK50" s="750"/>
      <c r="HXL50" s="750"/>
      <c r="HXM50" s="750"/>
      <c r="HXN50" s="750"/>
      <c r="HXO50" s="750"/>
      <c r="HXP50" s="750"/>
      <c r="HXQ50" s="750"/>
      <c r="HXR50" s="750"/>
      <c r="HXS50" s="750"/>
      <c r="HXT50" s="750"/>
      <c r="HXU50" s="750"/>
      <c r="HXV50" s="750"/>
      <c r="HXW50" s="750"/>
      <c r="HXX50" s="750"/>
      <c r="HXY50" s="750"/>
      <c r="HXZ50" s="750"/>
      <c r="HYA50" s="750"/>
      <c r="HYB50" s="750"/>
      <c r="HYC50" s="750"/>
      <c r="HYD50" s="750"/>
      <c r="HYE50" s="750"/>
      <c r="HYF50" s="750"/>
      <c r="HYG50" s="750"/>
      <c r="HYH50" s="750"/>
      <c r="HYI50" s="750"/>
      <c r="HYJ50" s="750"/>
      <c r="HYK50" s="750"/>
      <c r="HYL50" s="750"/>
      <c r="HYM50" s="750"/>
      <c r="HYN50" s="750"/>
      <c r="HYO50" s="750"/>
      <c r="HYP50" s="750"/>
      <c r="HYQ50" s="750"/>
      <c r="HYR50" s="750"/>
      <c r="HYS50" s="750"/>
      <c r="HYT50" s="750"/>
      <c r="HYU50" s="750"/>
      <c r="HYV50" s="750"/>
      <c r="HYW50" s="750"/>
      <c r="HYX50" s="750"/>
      <c r="HYY50" s="750"/>
      <c r="HYZ50" s="750"/>
      <c r="HZA50" s="750"/>
      <c r="HZB50" s="750"/>
      <c r="HZC50" s="750"/>
      <c r="HZD50" s="750"/>
      <c r="HZE50" s="750"/>
      <c r="HZF50" s="750"/>
      <c r="HZG50" s="750"/>
      <c r="HZH50" s="750"/>
      <c r="HZI50" s="750"/>
      <c r="HZJ50" s="750"/>
      <c r="HZK50" s="750"/>
      <c r="HZL50" s="750"/>
      <c r="HZM50" s="750"/>
      <c r="HZN50" s="750"/>
      <c r="HZO50" s="750"/>
      <c r="HZP50" s="750"/>
      <c r="HZQ50" s="750"/>
      <c r="HZR50" s="750"/>
      <c r="HZS50" s="750"/>
      <c r="HZT50" s="750"/>
      <c r="HZU50" s="750"/>
      <c r="HZV50" s="750"/>
      <c r="HZW50" s="750"/>
      <c r="HZX50" s="750"/>
      <c r="HZY50" s="750"/>
      <c r="HZZ50" s="750"/>
      <c r="IAA50" s="750"/>
      <c r="IAB50" s="750"/>
      <c r="IAC50" s="750"/>
      <c r="IAD50" s="750"/>
      <c r="IAE50" s="750"/>
      <c r="IAF50" s="750"/>
      <c r="IAG50" s="750"/>
      <c r="IAH50" s="750"/>
      <c r="IAI50" s="750"/>
      <c r="IAJ50" s="750"/>
      <c r="IAK50" s="750"/>
      <c r="IAL50" s="750"/>
      <c r="IAM50" s="750"/>
      <c r="IAN50" s="750"/>
      <c r="IAO50" s="750"/>
      <c r="IAP50" s="750"/>
      <c r="IAQ50" s="750"/>
      <c r="IAR50" s="750"/>
      <c r="IAS50" s="750"/>
      <c r="IAT50" s="750"/>
      <c r="IAU50" s="750"/>
      <c r="IAV50" s="750"/>
      <c r="IAW50" s="750"/>
      <c r="IAX50" s="750"/>
      <c r="IAY50" s="750"/>
      <c r="IAZ50" s="750"/>
      <c r="IBA50" s="750"/>
      <c r="IBB50" s="750"/>
      <c r="IBC50" s="750"/>
      <c r="IBD50" s="750"/>
      <c r="IBE50" s="750"/>
      <c r="IBF50" s="750"/>
      <c r="IBG50" s="750"/>
      <c r="IBH50" s="750"/>
      <c r="IBI50" s="750"/>
      <c r="IBJ50" s="750"/>
      <c r="IBK50" s="750"/>
      <c r="IBL50" s="750"/>
      <c r="IBM50" s="750"/>
      <c r="IBN50" s="750"/>
      <c r="IBO50" s="750"/>
      <c r="IBP50" s="750"/>
      <c r="IBQ50" s="750"/>
      <c r="IBR50" s="750"/>
      <c r="IBS50" s="750"/>
      <c r="IBT50" s="750"/>
      <c r="IBU50" s="750"/>
      <c r="IBV50" s="750"/>
      <c r="IBW50" s="750"/>
      <c r="IBX50" s="750"/>
      <c r="IBY50" s="750"/>
      <c r="IBZ50" s="750"/>
      <c r="ICA50" s="750"/>
      <c r="ICB50" s="750"/>
      <c r="ICC50" s="750"/>
      <c r="ICD50" s="750"/>
      <c r="ICE50" s="750"/>
      <c r="ICF50" s="750"/>
      <c r="ICG50" s="750"/>
      <c r="ICH50" s="750"/>
      <c r="ICI50" s="750"/>
      <c r="ICJ50" s="750"/>
      <c r="ICK50" s="750"/>
      <c r="ICL50" s="750"/>
      <c r="ICM50" s="750"/>
      <c r="ICN50" s="750"/>
      <c r="ICO50" s="750"/>
      <c r="ICP50" s="750"/>
      <c r="ICQ50" s="750"/>
      <c r="ICR50" s="750"/>
      <c r="ICS50" s="750"/>
      <c r="ICT50" s="750"/>
      <c r="ICU50" s="750"/>
      <c r="ICV50" s="750"/>
      <c r="ICW50" s="750"/>
      <c r="ICX50" s="750"/>
      <c r="ICY50" s="750"/>
      <c r="ICZ50" s="750"/>
      <c r="IDA50" s="750"/>
      <c r="IDB50" s="750"/>
      <c r="IDC50" s="750"/>
      <c r="IDD50" s="750"/>
      <c r="IDE50" s="750"/>
      <c r="IDF50" s="750"/>
      <c r="IDG50" s="750"/>
      <c r="IDH50" s="750"/>
      <c r="IDI50" s="750"/>
      <c r="IDJ50" s="750"/>
      <c r="IDK50" s="750"/>
      <c r="IDL50" s="750"/>
      <c r="IDM50" s="750"/>
      <c r="IDN50" s="750"/>
      <c r="IDO50" s="750"/>
      <c r="IDP50" s="750"/>
      <c r="IDQ50" s="750"/>
      <c r="IDR50" s="750"/>
      <c r="IDS50" s="750"/>
      <c r="IDT50" s="750"/>
      <c r="IDU50" s="750"/>
      <c r="IDV50" s="750"/>
      <c r="IDW50" s="750"/>
      <c r="IDX50" s="750"/>
      <c r="IDY50" s="750"/>
      <c r="IDZ50" s="750"/>
      <c r="IEA50" s="750"/>
      <c r="IEB50" s="750"/>
      <c r="IEC50" s="750"/>
      <c r="IED50" s="750"/>
      <c r="IEE50" s="750"/>
      <c r="IEF50" s="750"/>
      <c r="IEG50" s="750"/>
      <c r="IEH50" s="750"/>
      <c r="IEI50" s="750"/>
      <c r="IEJ50" s="750"/>
      <c r="IEK50" s="750"/>
      <c r="IEL50" s="750"/>
      <c r="IEM50" s="750"/>
      <c r="IEN50" s="750"/>
      <c r="IEO50" s="750"/>
      <c r="IEP50" s="750"/>
      <c r="IEQ50" s="750"/>
      <c r="IER50" s="750"/>
      <c r="IES50" s="750"/>
      <c r="IET50" s="750"/>
      <c r="IEU50" s="750"/>
      <c r="IEV50" s="750"/>
      <c r="IEW50" s="750"/>
      <c r="IEX50" s="750"/>
      <c r="IEY50" s="750"/>
      <c r="IEZ50" s="750"/>
      <c r="IFA50" s="750"/>
      <c r="IFB50" s="750"/>
      <c r="IFC50" s="750"/>
      <c r="IFD50" s="750"/>
      <c r="IFE50" s="750"/>
      <c r="IFF50" s="750"/>
      <c r="IFG50" s="750"/>
      <c r="IFH50" s="750"/>
      <c r="IFI50" s="750"/>
      <c r="IFJ50" s="750"/>
      <c r="IFK50" s="750"/>
      <c r="IFL50" s="750"/>
      <c r="IFM50" s="750"/>
      <c r="IFN50" s="750"/>
      <c r="IFO50" s="750"/>
      <c r="IFP50" s="750"/>
      <c r="IFQ50" s="750"/>
      <c r="IFR50" s="750"/>
      <c r="IFS50" s="750"/>
      <c r="IFT50" s="750"/>
      <c r="IFU50" s="750"/>
      <c r="IFV50" s="750"/>
      <c r="IFW50" s="750"/>
      <c r="IFX50" s="750"/>
      <c r="IFY50" s="750"/>
      <c r="IFZ50" s="750"/>
      <c r="IGA50" s="750"/>
      <c r="IGB50" s="750"/>
      <c r="IGC50" s="750"/>
      <c r="IGD50" s="750"/>
      <c r="IGE50" s="750"/>
      <c r="IGF50" s="750"/>
      <c r="IGG50" s="750"/>
      <c r="IGH50" s="750"/>
      <c r="IGI50" s="750"/>
      <c r="IGJ50" s="750"/>
      <c r="IGK50" s="750"/>
      <c r="IGL50" s="750"/>
      <c r="IGM50" s="750"/>
      <c r="IGN50" s="750"/>
      <c r="IGO50" s="750"/>
      <c r="IGP50" s="750"/>
      <c r="IGQ50" s="750"/>
      <c r="IGR50" s="750"/>
      <c r="IGS50" s="750"/>
      <c r="IGT50" s="750"/>
      <c r="IGU50" s="750"/>
      <c r="IGV50" s="750"/>
      <c r="IGW50" s="750"/>
      <c r="IGX50" s="750"/>
      <c r="IGY50" s="750"/>
      <c r="IGZ50" s="750"/>
      <c r="IHA50" s="750"/>
      <c r="IHB50" s="750"/>
      <c r="IHC50" s="750"/>
      <c r="IHD50" s="750"/>
      <c r="IHE50" s="750"/>
      <c r="IHF50" s="750"/>
      <c r="IHG50" s="750"/>
      <c r="IHH50" s="750"/>
      <c r="IHI50" s="750"/>
      <c r="IHJ50" s="750"/>
      <c r="IHK50" s="750"/>
      <c r="IHL50" s="750"/>
      <c r="IHM50" s="750"/>
      <c r="IHN50" s="750"/>
      <c r="IHO50" s="750"/>
      <c r="IHP50" s="750"/>
      <c r="IHQ50" s="750"/>
      <c r="IHR50" s="750"/>
      <c r="IHS50" s="750"/>
      <c r="IHT50" s="750"/>
      <c r="IHU50" s="750"/>
      <c r="IHV50" s="750"/>
      <c r="IHW50" s="750"/>
      <c r="IHX50" s="750"/>
      <c r="IHY50" s="750"/>
      <c r="IHZ50" s="750"/>
      <c r="IIA50" s="750"/>
      <c r="IIB50" s="750"/>
      <c r="IIC50" s="750"/>
      <c r="IID50" s="750"/>
      <c r="IIE50" s="750"/>
      <c r="IIF50" s="750"/>
      <c r="IIG50" s="750"/>
      <c r="IIH50" s="750"/>
      <c r="III50" s="750"/>
      <c r="IIJ50" s="750"/>
      <c r="IIK50" s="750"/>
      <c r="IIL50" s="750"/>
      <c r="IIM50" s="750"/>
      <c r="IIN50" s="750"/>
      <c r="IIO50" s="750"/>
      <c r="IIP50" s="750"/>
      <c r="IIQ50" s="750"/>
      <c r="IIR50" s="750"/>
      <c r="IIS50" s="750"/>
      <c r="IIT50" s="750"/>
      <c r="IIU50" s="750"/>
      <c r="IIV50" s="750"/>
      <c r="IIW50" s="750"/>
      <c r="IIX50" s="750"/>
      <c r="IIY50" s="750"/>
      <c r="IIZ50" s="750"/>
      <c r="IJA50" s="750"/>
      <c r="IJB50" s="750"/>
      <c r="IJC50" s="750"/>
      <c r="IJD50" s="750"/>
      <c r="IJE50" s="750"/>
      <c r="IJF50" s="750"/>
      <c r="IJG50" s="750"/>
      <c r="IJH50" s="750"/>
      <c r="IJI50" s="750"/>
      <c r="IJJ50" s="750"/>
      <c r="IJK50" s="750"/>
      <c r="IJL50" s="750"/>
      <c r="IJM50" s="750"/>
      <c r="IJN50" s="750"/>
      <c r="IJO50" s="750"/>
      <c r="IJP50" s="750"/>
      <c r="IJQ50" s="750"/>
      <c r="IJR50" s="750"/>
      <c r="IJS50" s="750"/>
      <c r="IJT50" s="750"/>
      <c r="IJU50" s="750"/>
      <c r="IJV50" s="750"/>
      <c r="IJW50" s="750"/>
      <c r="IJX50" s="750"/>
      <c r="IJY50" s="750"/>
      <c r="IJZ50" s="750"/>
      <c r="IKA50" s="750"/>
      <c r="IKB50" s="750"/>
      <c r="IKC50" s="750"/>
      <c r="IKD50" s="750"/>
      <c r="IKE50" s="750"/>
      <c r="IKF50" s="750"/>
      <c r="IKG50" s="750"/>
      <c r="IKH50" s="750"/>
      <c r="IKI50" s="750"/>
      <c r="IKJ50" s="750"/>
      <c r="IKK50" s="750"/>
      <c r="IKL50" s="750"/>
      <c r="IKM50" s="750"/>
      <c r="IKN50" s="750"/>
      <c r="IKO50" s="750"/>
      <c r="IKP50" s="750"/>
      <c r="IKQ50" s="750"/>
      <c r="IKR50" s="750"/>
      <c r="IKS50" s="750"/>
      <c r="IKT50" s="750"/>
      <c r="IKU50" s="750"/>
      <c r="IKV50" s="750"/>
      <c r="IKW50" s="750"/>
      <c r="IKX50" s="750"/>
      <c r="IKY50" s="750"/>
      <c r="IKZ50" s="750"/>
      <c r="ILA50" s="750"/>
      <c r="ILB50" s="750"/>
      <c r="ILC50" s="750"/>
      <c r="ILD50" s="750"/>
      <c r="ILE50" s="750"/>
      <c r="ILF50" s="750"/>
      <c r="ILG50" s="750"/>
      <c r="ILH50" s="750"/>
      <c r="ILI50" s="750"/>
      <c r="ILJ50" s="750"/>
      <c r="ILK50" s="750"/>
      <c r="ILL50" s="750"/>
      <c r="ILM50" s="750"/>
      <c r="ILN50" s="750"/>
      <c r="ILO50" s="750"/>
      <c r="ILP50" s="750"/>
      <c r="ILQ50" s="750"/>
      <c r="ILR50" s="750"/>
      <c r="ILS50" s="750"/>
      <c r="ILT50" s="750"/>
      <c r="ILU50" s="750"/>
      <c r="ILV50" s="750"/>
      <c r="ILW50" s="750"/>
      <c r="ILX50" s="750"/>
      <c r="ILY50" s="750"/>
      <c r="ILZ50" s="750"/>
      <c r="IMA50" s="750"/>
      <c r="IMB50" s="750"/>
      <c r="IMC50" s="750"/>
      <c r="IMD50" s="750"/>
      <c r="IME50" s="750"/>
      <c r="IMF50" s="750"/>
      <c r="IMG50" s="750"/>
      <c r="IMH50" s="750"/>
      <c r="IMI50" s="750"/>
      <c r="IMJ50" s="750"/>
      <c r="IMK50" s="750"/>
      <c r="IML50" s="750"/>
      <c r="IMM50" s="750"/>
      <c r="IMN50" s="750"/>
      <c r="IMO50" s="750"/>
      <c r="IMP50" s="750"/>
      <c r="IMQ50" s="750"/>
      <c r="IMR50" s="750"/>
      <c r="IMS50" s="750"/>
      <c r="IMT50" s="750"/>
      <c r="IMU50" s="750"/>
      <c r="IMV50" s="750"/>
      <c r="IMW50" s="750"/>
      <c r="IMX50" s="750"/>
      <c r="IMY50" s="750"/>
      <c r="IMZ50" s="750"/>
      <c r="INA50" s="750"/>
      <c r="INB50" s="750"/>
      <c r="INC50" s="750"/>
      <c r="IND50" s="750"/>
      <c r="INE50" s="750"/>
      <c r="INF50" s="750"/>
      <c r="ING50" s="750"/>
      <c r="INH50" s="750"/>
      <c r="INI50" s="750"/>
      <c r="INJ50" s="750"/>
      <c r="INK50" s="750"/>
      <c r="INL50" s="750"/>
      <c r="INM50" s="750"/>
      <c r="INN50" s="750"/>
      <c r="INO50" s="750"/>
      <c r="INP50" s="750"/>
      <c r="INQ50" s="750"/>
      <c r="INR50" s="750"/>
      <c r="INS50" s="750"/>
      <c r="INT50" s="750"/>
      <c r="INU50" s="750"/>
      <c r="INV50" s="750"/>
      <c r="INW50" s="750"/>
      <c r="INX50" s="750"/>
      <c r="INY50" s="750"/>
      <c r="INZ50" s="750"/>
      <c r="IOA50" s="750"/>
      <c r="IOB50" s="750"/>
      <c r="IOC50" s="750"/>
      <c r="IOD50" s="750"/>
      <c r="IOE50" s="750"/>
      <c r="IOF50" s="750"/>
      <c r="IOG50" s="750"/>
      <c r="IOH50" s="750"/>
      <c r="IOI50" s="750"/>
      <c r="IOJ50" s="750"/>
      <c r="IOK50" s="750"/>
      <c r="IOL50" s="750"/>
      <c r="IOM50" s="750"/>
      <c r="ION50" s="750"/>
      <c r="IOO50" s="750"/>
      <c r="IOP50" s="750"/>
      <c r="IOQ50" s="750"/>
      <c r="IOR50" s="750"/>
      <c r="IOS50" s="750"/>
      <c r="IOT50" s="750"/>
      <c r="IOU50" s="750"/>
      <c r="IOV50" s="750"/>
      <c r="IOW50" s="750"/>
      <c r="IOX50" s="750"/>
      <c r="IOY50" s="750"/>
      <c r="IOZ50" s="750"/>
      <c r="IPA50" s="750"/>
      <c r="IPB50" s="750"/>
      <c r="IPC50" s="750"/>
      <c r="IPD50" s="750"/>
      <c r="IPE50" s="750"/>
      <c r="IPF50" s="750"/>
      <c r="IPG50" s="750"/>
      <c r="IPH50" s="750"/>
      <c r="IPI50" s="750"/>
      <c r="IPJ50" s="750"/>
      <c r="IPK50" s="750"/>
      <c r="IPL50" s="750"/>
      <c r="IPM50" s="750"/>
      <c r="IPN50" s="750"/>
      <c r="IPO50" s="750"/>
      <c r="IPP50" s="750"/>
      <c r="IPQ50" s="750"/>
      <c r="IPR50" s="750"/>
      <c r="IPS50" s="750"/>
      <c r="IPT50" s="750"/>
      <c r="IPU50" s="750"/>
      <c r="IPV50" s="750"/>
      <c r="IPW50" s="750"/>
      <c r="IPX50" s="750"/>
      <c r="IPY50" s="750"/>
      <c r="IPZ50" s="750"/>
      <c r="IQA50" s="750"/>
      <c r="IQB50" s="750"/>
      <c r="IQC50" s="750"/>
      <c r="IQD50" s="750"/>
      <c r="IQE50" s="750"/>
      <c r="IQF50" s="750"/>
      <c r="IQG50" s="750"/>
      <c r="IQH50" s="750"/>
      <c r="IQI50" s="750"/>
      <c r="IQJ50" s="750"/>
      <c r="IQK50" s="750"/>
      <c r="IQL50" s="750"/>
      <c r="IQM50" s="750"/>
      <c r="IQN50" s="750"/>
      <c r="IQO50" s="750"/>
      <c r="IQP50" s="750"/>
      <c r="IQQ50" s="750"/>
      <c r="IQR50" s="750"/>
      <c r="IQS50" s="750"/>
      <c r="IQT50" s="750"/>
      <c r="IQU50" s="750"/>
      <c r="IQV50" s="750"/>
      <c r="IQW50" s="750"/>
      <c r="IQX50" s="750"/>
      <c r="IQY50" s="750"/>
      <c r="IQZ50" s="750"/>
      <c r="IRA50" s="750"/>
      <c r="IRB50" s="750"/>
      <c r="IRC50" s="750"/>
      <c r="IRD50" s="750"/>
      <c r="IRE50" s="750"/>
      <c r="IRF50" s="750"/>
      <c r="IRG50" s="750"/>
      <c r="IRH50" s="750"/>
      <c r="IRI50" s="750"/>
      <c r="IRJ50" s="750"/>
      <c r="IRK50" s="750"/>
      <c r="IRL50" s="750"/>
      <c r="IRM50" s="750"/>
      <c r="IRN50" s="750"/>
      <c r="IRO50" s="750"/>
      <c r="IRP50" s="750"/>
      <c r="IRQ50" s="750"/>
      <c r="IRR50" s="750"/>
      <c r="IRS50" s="750"/>
      <c r="IRT50" s="750"/>
      <c r="IRU50" s="750"/>
      <c r="IRV50" s="750"/>
      <c r="IRW50" s="750"/>
      <c r="IRX50" s="750"/>
      <c r="IRY50" s="750"/>
      <c r="IRZ50" s="750"/>
      <c r="ISA50" s="750"/>
      <c r="ISB50" s="750"/>
      <c r="ISC50" s="750"/>
      <c r="ISD50" s="750"/>
      <c r="ISE50" s="750"/>
      <c r="ISF50" s="750"/>
      <c r="ISG50" s="750"/>
      <c r="ISH50" s="750"/>
      <c r="ISI50" s="750"/>
      <c r="ISJ50" s="750"/>
      <c r="ISK50" s="750"/>
      <c r="ISL50" s="750"/>
      <c r="ISM50" s="750"/>
      <c r="ISN50" s="750"/>
      <c r="ISO50" s="750"/>
      <c r="ISP50" s="750"/>
      <c r="ISQ50" s="750"/>
      <c r="ISR50" s="750"/>
      <c r="ISS50" s="750"/>
      <c r="IST50" s="750"/>
      <c r="ISU50" s="750"/>
      <c r="ISV50" s="750"/>
      <c r="ISW50" s="750"/>
      <c r="ISX50" s="750"/>
      <c r="ISY50" s="750"/>
      <c r="ISZ50" s="750"/>
      <c r="ITA50" s="750"/>
      <c r="ITB50" s="750"/>
      <c r="ITC50" s="750"/>
      <c r="ITD50" s="750"/>
      <c r="ITE50" s="750"/>
      <c r="ITF50" s="750"/>
      <c r="ITG50" s="750"/>
      <c r="ITH50" s="750"/>
      <c r="ITI50" s="750"/>
      <c r="ITJ50" s="750"/>
      <c r="ITK50" s="750"/>
      <c r="ITL50" s="750"/>
      <c r="ITM50" s="750"/>
      <c r="ITN50" s="750"/>
      <c r="ITO50" s="750"/>
      <c r="ITP50" s="750"/>
      <c r="ITQ50" s="750"/>
      <c r="ITR50" s="750"/>
      <c r="ITS50" s="750"/>
      <c r="ITT50" s="750"/>
      <c r="ITU50" s="750"/>
      <c r="ITV50" s="750"/>
      <c r="ITW50" s="750"/>
      <c r="ITX50" s="750"/>
      <c r="ITY50" s="750"/>
      <c r="ITZ50" s="750"/>
      <c r="IUA50" s="750"/>
      <c r="IUB50" s="750"/>
      <c r="IUC50" s="750"/>
      <c r="IUD50" s="750"/>
      <c r="IUE50" s="750"/>
      <c r="IUF50" s="750"/>
      <c r="IUG50" s="750"/>
      <c r="IUH50" s="750"/>
      <c r="IUI50" s="750"/>
      <c r="IUJ50" s="750"/>
      <c r="IUK50" s="750"/>
      <c r="IUL50" s="750"/>
      <c r="IUM50" s="750"/>
      <c r="IUN50" s="750"/>
      <c r="IUO50" s="750"/>
      <c r="IUP50" s="750"/>
      <c r="IUQ50" s="750"/>
      <c r="IUR50" s="750"/>
      <c r="IUS50" s="750"/>
      <c r="IUT50" s="750"/>
      <c r="IUU50" s="750"/>
      <c r="IUV50" s="750"/>
      <c r="IUW50" s="750"/>
      <c r="IUX50" s="750"/>
      <c r="IUY50" s="750"/>
      <c r="IUZ50" s="750"/>
      <c r="IVA50" s="750"/>
      <c r="IVB50" s="750"/>
      <c r="IVC50" s="750"/>
      <c r="IVD50" s="750"/>
      <c r="IVE50" s="750"/>
      <c r="IVF50" s="750"/>
      <c r="IVG50" s="750"/>
      <c r="IVH50" s="750"/>
      <c r="IVI50" s="750"/>
      <c r="IVJ50" s="750"/>
      <c r="IVK50" s="750"/>
      <c r="IVL50" s="750"/>
      <c r="IVM50" s="750"/>
      <c r="IVN50" s="750"/>
      <c r="IVO50" s="750"/>
      <c r="IVP50" s="750"/>
      <c r="IVQ50" s="750"/>
      <c r="IVR50" s="750"/>
      <c r="IVS50" s="750"/>
      <c r="IVT50" s="750"/>
      <c r="IVU50" s="750"/>
      <c r="IVV50" s="750"/>
      <c r="IVW50" s="750"/>
      <c r="IVX50" s="750"/>
      <c r="IVY50" s="750"/>
      <c r="IVZ50" s="750"/>
      <c r="IWA50" s="750"/>
      <c r="IWB50" s="750"/>
      <c r="IWC50" s="750"/>
      <c r="IWD50" s="750"/>
      <c r="IWE50" s="750"/>
      <c r="IWF50" s="750"/>
      <c r="IWG50" s="750"/>
      <c r="IWH50" s="750"/>
      <c r="IWI50" s="750"/>
      <c r="IWJ50" s="750"/>
      <c r="IWK50" s="750"/>
      <c r="IWL50" s="750"/>
      <c r="IWM50" s="750"/>
      <c r="IWN50" s="750"/>
      <c r="IWO50" s="750"/>
      <c r="IWP50" s="750"/>
      <c r="IWQ50" s="750"/>
      <c r="IWR50" s="750"/>
      <c r="IWS50" s="750"/>
      <c r="IWT50" s="750"/>
      <c r="IWU50" s="750"/>
      <c r="IWV50" s="750"/>
      <c r="IWW50" s="750"/>
      <c r="IWX50" s="750"/>
      <c r="IWY50" s="750"/>
      <c r="IWZ50" s="750"/>
      <c r="IXA50" s="750"/>
      <c r="IXB50" s="750"/>
      <c r="IXC50" s="750"/>
      <c r="IXD50" s="750"/>
      <c r="IXE50" s="750"/>
      <c r="IXF50" s="750"/>
      <c r="IXG50" s="750"/>
      <c r="IXH50" s="750"/>
      <c r="IXI50" s="750"/>
      <c r="IXJ50" s="750"/>
      <c r="IXK50" s="750"/>
      <c r="IXL50" s="750"/>
      <c r="IXM50" s="750"/>
      <c r="IXN50" s="750"/>
      <c r="IXO50" s="750"/>
      <c r="IXP50" s="750"/>
      <c r="IXQ50" s="750"/>
      <c r="IXR50" s="750"/>
      <c r="IXS50" s="750"/>
      <c r="IXT50" s="750"/>
      <c r="IXU50" s="750"/>
      <c r="IXV50" s="750"/>
      <c r="IXW50" s="750"/>
      <c r="IXX50" s="750"/>
      <c r="IXY50" s="750"/>
      <c r="IXZ50" s="750"/>
      <c r="IYA50" s="750"/>
      <c r="IYB50" s="750"/>
      <c r="IYC50" s="750"/>
      <c r="IYD50" s="750"/>
      <c r="IYE50" s="750"/>
      <c r="IYF50" s="750"/>
      <c r="IYG50" s="750"/>
      <c r="IYH50" s="750"/>
      <c r="IYI50" s="750"/>
      <c r="IYJ50" s="750"/>
      <c r="IYK50" s="750"/>
      <c r="IYL50" s="750"/>
      <c r="IYM50" s="750"/>
      <c r="IYN50" s="750"/>
      <c r="IYO50" s="750"/>
      <c r="IYP50" s="750"/>
      <c r="IYQ50" s="750"/>
      <c r="IYR50" s="750"/>
      <c r="IYS50" s="750"/>
      <c r="IYT50" s="750"/>
      <c r="IYU50" s="750"/>
      <c r="IYV50" s="750"/>
      <c r="IYW50" s="750"/>
      <c r="IYX50" s="750"/>
      <c r="IYY50" s="750"/>
      <c r="IYZ50" s="750"/>
      <c r="IZA50" s="750"/>
      <c r="IZB50" s="750"/>
      <c r="IZC50" s="750"/>
      <c r="IZD50" s="750"/>
      <c r="IZE50" s="750"/>
      <c r="IZF50" s="750"/>
      <c r="IZG50" s="750"/>
      <c r="IZH50" s="750"/>
      <c r="IZI50" s="750"/>
      <c r="IZJ50" s="750"/>
      <c r="IZK50" s="750"/>
      <c r="IZL50" s="750"/>
      <c r="IZM50" s="750"/>
      <c r="IZN50" s="750"/>
      <c r="IZO50" s="750"/>
      <c r="IZP50" s="750"/>
      <c r="IZQ50" s="750"/>
      <c r="IZR50" s="750"/>
      <c r="IZS50" s="750"/>
      <c r="IZT50" s="750"/>
      <c r="IZU50" s="750"/>
      <c r="IZV50" s="750"/>
      <c r="IZW50" s="750"/>
      <c r="IZX50" s="750"/>
      <c r="IZY50" s="750"/>
      <c r="IZZ50" s="750"/>
      <c r="JAA50" s="750"/>
      <c r="JAB50" s="750"/>
      <c r="JAC50" s="750"/>
      <c r="JAD50" s="750"/>
      <c r="JAE50" s="750"/>
      <c r="JAF50" s="750"/>
      <c r="JAG50" s="750"/>
      <c r="JAH50" s="750"/>
      <c r="JAI50" s="750"/>
      <c r="JAJ50" s="750"/>
      <c r="JAK50" s="750"/>
      <c r="JAL50" s="750"/>
      <c r="JAM50" s="750"/>
      <c r="JAN50" s="750"/>
      <c r="JAO50" s="750"/>
      <c r="JAP50" s="750"/>
      <c r="JAQ50" s="750"/>
      <c r="JAR50" s="750"/>
      <c r="JAS50" s="750"/>
      <c r="JAT50" s="750"/>
      <c r="JAU50" s="750"/>
      <c r="JAV50" s="750"/>
      <c r="JAW50" s="750"/>
      <c r="JAX50" s="750"/>
      <c r="JAY50" s="750"/>
      <c r="JAZ50" s="750"/>
      <c r="JBA50" s="750"/>
      <c r="JBB50" s="750"/>
      <c r="JBC50" s="750"/>
      <c r="JBD50" s="750"/>
      <c r="JBE50" s="750"/>
      <c r="JBF50" s="750"/>
      <c r="JBG50" s="750"/>
      <c r="JBH50" s="750"/>
      <c r="JBI50" s="750"/>
      <c r="JBJ50" s="750"/>
      <c r="JBK50" s="750"/>
      <c r="JBL50" s="750"/>
      <c r="JBM50" s="750"/>
      <c r="JBN50" s="750"/>
      <c r="JBO50" s="750"/>
      <c r="JBP50" s="750"/>
      <c r="JBQ50" s="750"/>
      <c r="JBR50" s="750"/>
      <c r="JBS50" s="750"/>
      <c r="JBT50" s="750"/>
      <c r="JBU50" s="750"/>
      <c r="JBV50" s="750"/>
      <c r="JBW50" s="750"/>
      <c r="JBX50" s="750"/>
      <c r="JBY50" s="750"/>
      <c r="JBZ50" s="750"/>
      <c r="JCA50" s="750"/>
      <c r="JCB50" s="750"/>
      <c r="JCC50" s="750"/>
      <c r="JCD50" s="750"/>
      <c r="JCE50" s="750"/>
      <c r="JCF50" s="750"/>
      <c r="JCG50" s="750"/>
      <c r="JCH50" s="750"/>
      <c r="JCI50" s="750"/>
      <c r="JCJ50" s="750"/>
      <c r="JCK50" s="750"/>
      <c r="JCL50" s="750"/>
      <c r="JCM50" s="750"/>
      <c r="JCN50" s="750"/>
      <c r="JCO50" s="750"/>
      <c r="JCP50" s="750"/>
      <c r="JCQ50" s="750"/>
      <c r="JCR50" s="750"/>
      <c r="JCS50" s="750"/>
      <c r="JCT50" s="750"/>
      <c r="JCU50" s="750"/>
      <c r="JCV50" s="750"/>
      <c r="JCW50" s="750"/>
      <c r="JCX50" s="750"/>
      <c r="JCY50" s="750"/>
      <c r="JCZ50" s="750"/>
      <c r="JDA50" s="750"/>
      <c r="JDB50" s="750"/>
      <c r="JDC50" s="750"/>
      <c r="JDD50" s="750"/>
      <c r="JDE50" s="750"/>
      <c r="JDF50" s="750"/>
      <c r="JDG50" s="750"/>
      <c r="JDH50" s="750"/>
      <c r="JDI50" s="750"/>
      <c r="JDJ50" s="750"/>
      <c r="JDK50" s="750"/>
      <c r="JDL50" s="750"/>
      <c r="JDM50" s="750"/>
      <c r="JDN50" s="750"/>
      <c r="JDO50" s="750"/>
      <c r="JDP50" s="750"/>
      <c r="JDQ50" s="750"/>
      <c r="JDR50" s="750"/>
      <c r="JDS50" s="750"/>
      <c r="JDT50" s="750"/>
      <c r="JDU50" s="750"/>
      <c r="JDV50" s="750"/>
      <c r="JDW50" s="750"/>
      <c r="JDX50" s="750"/>
      <c r="JDY50" s="750"/>
      <c r="JDZ50" s="750"/>
      <c r="JEA50" s="750"/>
      <c r="JEB50" s="750"/>
      <c r="JEC50" s="750"/>
      <c r="JED50" s="750"/>
      <c r="JEE50" s="750"/>
      <c r="JEF50" s="750"/>
      <c r="JEG50" s="750"/>
      <c r="JEH50" s="750"/>
      <c r="JEI50" s="750"/>
      <c r="JEJ50" s="750"/>
      <c r="JEK50" s="750"/>
      <c r="JEL50" s="750"/>
      <c r="JEM50" s="750"/>
      <c r="JEN50" s="750"/>
      <c r="JEO50" s="750"/>
      <c r="JEP50" s="750"/>
      <c r="JEQ50" s="750"/>
      <c r="JER50" s="750"/>
      <c r="JES50" s="750"/>
      <c r="JET50" s="750"/>
      <c r="JEU50" s="750"/>
      <c r="JEV50" s="750"/>
      <c r="JEW50" s="750"/>
      <c r="JEX50" s="750"/>
      <c r="JEY50" s="750"/>
      <c r="JEZ50" s="750"/>
      <c r="JFA50" s="750"/>
      <c r="JFB50" s="750"/>
      <c r="JFC50" s="750"/>
      <c r="JFD50" s="750"/>
      <c r="JFE50" s="750"/>
      <c r="JFF50" s="750"/>
      <c r="JFG50" s="750"/>
      <c r="JFH50" s="750"/>
      <c r="JFI50" s="750"/>
      <c r="JFJ50" s="750"/>
      <c r="JFK50" s="750"/>
      <c r="JFL50" s="750"/>
      <c r="JFM50" s="750"/>
      <c r="JFN50" s="750"/>
      <c r="JFO50" s="750"/>
      <c r="JFP50" s="750"/>
      <c r="JFQ50" s="750"/>
      <c r="JFR50" s="750"/>
      <c r="JFS50" s="750"/>
      <c r="JFT50" s="750"/>
      <c r="JFU50" s="750"/>
      <c r="JFV50" s="750"/>
      <c r="JFW50" s="750"/>
      <c r="JFX50" s="750"/>
      <c r="JFY50" s="750"/>
      <c r="JFZ50" s="750"/>
      <c r="JGA50" s="750"/>
      <c r="JGB50" s="750"/>
      <c r="JGC50" s="750"/>
      <c r="JGD50" s="750"/>
      <c r="JGE50" s="750"/>
      <c r="JGF50" s="750"/>
      <c r="JGG50" s="750"/>
      <c r="JGH50" s="750"/>
      <c r="JGI50" s="750"/>
      <c r="JGJ50" s="750"/>
      <c r="JGK50" s="750"/>
      <c r="JGL50" s="750"/>
      <c r="JGM50" s="750"/>
      <c r="JGN50" s="750"/>
      <c r="JGO50" s="750"/>
      <c r="JGP50" s="750"/>
      <c r="JGQ50" s="750"/>
      <c r="JGR50" s="750"/>
      <c r="JGS50" s="750"/>
      <c r="JGT50" s="750"/>
      <c r="JGU50" s="750"/>
      <c r="JGV50" s="750"/>
      <c r="JGW50" s="750"/>
      <c r="JGX50" s="750"/>
      <c r="JGY50" s="750"/>
      <c r="JGZ50" s="750"/>
      <c r="JHA50" s="750"/>
      <c r="JHB50" s="750"/>
      <c r="JHC50" s="750"/>
      <c r="JHD50" s="750"/>
      <c r="JHE50" s="750"/>
      <c r="JHF50" s="750"/>
      <c r="JHG50" s="750"/>
      <c r="JHH50" s="750"/>
      <c r="JHI50" s="750"/>
      <c r="JHJ50" s="750"/>
      <c r="JHK50" s="750"/>
      <c r="JHL50" s="750"/>
      <c r="JHM50" s="750"/>
      <c r="JHN50" s="750"/>
      <c r="JHO50" s="750"/>
      <c r="JHP50" s="750"/>
      <c r="JHQ50" s="750"/>
      <c r="JHR50" s="750"/>
      <c r="JHS50" s="750"/>
      <c r="JHT50" s="750"/>
      <c r="JHU50" s="750"/>
      <c r="JHV50" s="750"/>
      <c r="JHW50" s="750"/>
      <c r="JHX50" s="750"/>
      <c r="JHY50" s="750"/>
      <c r="JHZ50" s="750"/>
      <c r="JIA50" s="750"/>
      <c r="JIB50" s="750"/>
      <c r="JIC50" s="750"/>
      <c r="JID50" s="750"/>
      <c r="JIE50" s="750"/>
      <c r="JIF50" s="750"/>
      <c r="JIG50" s="750"/>
      <c r="JIH50" s="750"/>
      <c r="JII50" s="750"/>
      <c r="JIJ50" s="750"/>
      <c r="JIK50" s="750"/>
      <c r="JIL50" s="750"/>
      <c r="JIM50" s="750"/>
      <c r="JIN50" s="750"/>
      <c r="JIO50" s="750"/>
      <c r="JIP50" s="750"/>
      <c r="JIQ50" s="750"/>
      <c r="JIR50" s="750"/>
      <c r="JIS50" s="750"/>
      <c r="JIT50" s="750"/>
      <c r="JIU50" s="750"/>
      <c r="JIV50" s="750"/>
      <c r="JIW50" s="750"/>
      <c r="JIX50" s="750"/>
      <c r="JIY50" s="750"/>
      <c r="JIZ50" s="750"/>
      <c r="JJA50" s="750"/>
      <c r="JJB50" s="750"/>
      <c r="JJC50" s="750"/>
      <c r="JJD50" s="750"/>
      <c r="JJE50" s="750"/>
      <c r="JJF50" s="750"/>
      <c r="JJG50" s="750"/>
      <c r="JJH50" s="750"/>
      <c r="JJI50" s="750"/>
      <c r="JJJ50" s="750"/>
      <c r="JJK50" s="750"/>
      <c r="JJL50" s="750"/>
      <c r="JJM50" s="750"/>
      <c r="JJN50" s="750"/>
      <c r="JJO50" s="750"/>
      <c r="JJP50" s="750"/>
      <c r="JJQ50" s="750"/>
      <c r="JJR50" s="750"/>
      <c r="JJS50" s="750"/>
      <c r="JJT50" s="750"/>
      <c r="JJU50" s="750"/>
      <c r="JJV50" s="750"/>
      <c r="JJW50" s="750"/>
      <c r="JJX50" s="750"/>
      <c r="JJY50" s="750"/>
      <c r="JJZ50" s="750"/>
      <c r="JKA50" s="750"/>
      <c r="JKB50" s="750"/>
      <c r="JKC50" s="750"/>
      <c r="JKD50" s="750"/>
      <c r="JKE50" s="750"/>
      <c r="JKF50" s="750"/>
      <c r="JKG50" s="750"/>
      <c r="JKH50" s="750"/>
      <c r="JKI50" s="750"/>
      <c r="JKJ50" s="750"/>
      <c r="JKK50" s="750"/>
      <c r="JKL50" s="750"/>
      <c r="JKM50" s="750"/>
      <c r="JKN50" s="750"/>
      <c r="JKO50" s="750"/>
      <c r="JKP50" s="750"/>
      <c r="JKQ50" s="750"/>
      <c r="JKR50" s="750"/>
      <c r="JKS50" s="750"/>
      <c r="JKT50" s="750"/>
      <c r="JKU50" s="750"/>
      <c r="JKV50" s="750"/>
      <c r="JKW50" s="750"/>
      <c r="JKX50" s="750"/>
      <c r="JKY50" s="750"/>
      <c r="JKZ50" s="750"/>
      <c r="JLA50" s="750"/>
      <c r="JLB50" s="750"/>
      <c r="JLC50" s="750"/>
      <c r="JLD50" s="750"/>
      <c r="JLE50" s="750"/>
      <c r="JLF50" s="750"/>
      <c r="JLG50" s="750"/>
      <c r="JLH50" s="750"/>
      <c r="JLI50" s="750"/>
      <c r="JLJ50" s="750"/>
      <c r="JLK50" s="750"/>
      <c r="JLL50" s="750"/>
      <c r="JLM50" s="750"/>
      <c r="JLN50" s="750"/>
      <c r="JLO50" s="750"/>
      <c r="JLP50" s="750"/>
      <c r="JLQ50" s="750"/>
      <c r="JLR50" s="750"/>
      <c r="JLS50" s="750"/>
      <c r="JLT50" s="750"/>
      <c r="JLU50" s="750"/>
      <c r="JLV50" s="750"/>
      <c r="JLW50" s="750"/>
      <c r="JLX50" s="750"/>
      <c r="JLY50" s="750"/>
      <c r="JLZ50" s="750"/>
      <c r="JMA50" s="750"/>
      <c r="JMB50" s="750"/>
      <c r="JMC50" s="750"/>
      <c r="JMD50" s="750"/>
      <c r="JME50" s="750"/>
      <c r="JMF50" s="750"/>
      <c r="JMG50" s="750"/>
      <c r="JMH50" s="750"/>
      <c r="JMI50" s="750"/>
      <c r="JMJ50" s="750"/>
      <c r="JMK50" s="750"/>
      <c r="JML50" s="750"/>
      <c r="JMM50" s="750"/>
      <c r="JMN50" s="750"/>
      <c r="JMO50" s="750"/>
      <c r="JMP50" s="750"/>
      <c r="JMQ50" s="750"/>
      <c r="JMR50" s="750"/>
      <c r="JMS50" s="750"/>
      <c r="JMT50" s="750"/>
      <c r="JMU50" s="750"/>
      <c r="JMV50" s="750"/>
      <c r="JMW50" s="750"/>
      <c r="JMX50" s="750"/>
      <c r="JMY50" s="750"/>
      <c r="JMZ50" s="750"/>
      <c r="JNA50" s="750"/>
      <c r="JNB50" s="750"/>
      <c r="JNC50" s="750"/>
      <c r="JND50" s="750"/>
      <c r="JNE50" s="750"/>
      <c r="JNF50" s="750"/>
      <c r="JNG50" s="750"/>
      <c r="JNH50" s="750"/>
      <c r="JNI50" s="750"/>
      <c r="JNJ50" s="750"/>
      <c r="JNK50" s="750"/>
      <c r="JNL50" s="750"/>
      <c r="JNM50" s="750"/>
      <c r="JNN50" s="750"/>
      <c r="JNO50" s="750"/>
      <c r="JNP50" s="750"/>
      <c r="JNQ50" s="750"/>
      <c r="JNR50" s="750"/>
      <c r="JNS50" s="750"/>
      <c r="JNT50" s="750"/>
      <c r="JNU50" s="750"/>
      <c r="JNV50" s="750"/>
      <c r="JNW50" s="750"/>
      <c r="JNX50" s="750"/>
      <c r="JNY50" s="750"/>
      <c r="JNZ50" s="750"/>
      <c r="JOA50" s="750"/>
      <c r="JOB50" s="750"/>
      <c r="JOC50" s="750"/>
      <c r="JOD50" s="750"/>
      <c r="JOE50" s="750"/>
      <c r="JOF50" s="750"/>
      <c r="JOG50" s="750"/>
      <c r="JOH50" s="750"/>
      <c r="JOI50" s="750"/>
      <c r="JOJ50" s="750"/>
      <c r="JOK50" s="750"/>
      <c r="JOL50" s="750"/>
      <c r="JOM50" s="750"/>
      <c r="JON50" s="750"/>
      <c r="JOO50" s="750"/>
      <c r="JOP50" s="750"/>
      <c r="JOQ50" s="750"/>
      <c r="JOR50" s="750"/>
      <c r="JOS50" s="750"/>
      <c r="JOT50" s="750"/>
      <c r="JOU50" s="750"/>
      <c r="JOV50" s="750"/>
      <c r="JOW50" s="750"/>
      <c r="JOX50" s="750"/>
      <c r="JOY50" s="750"/>
      <c r="JOZ50" s="750"/>
      <c r="JPA50" s="750"/>
      <c r="JPB50" s="750"/>
      <c r="JPC50" s="750"/>
      <c r="JPD50" s="750"/>
      <c r="JPE50" s="750"/>
      <c r="JPF50" s="750"/>
      <c r="JPG50" s="750"/>
      <c r="JPH50" s="750"/>
      <c r="JPI50" s="750"/>
      <c r="JPJ50" s="750"/>
      <c r="JPK50" s="750"/>
      <c r="JPL50" s="750"/>
      <c r="JPM50" s="750"/>
      <c r="JPN50" s="750"/>
      <c r="JPO50" s="750"/>
      <c r="JPP50" s="750"/>
      <c r="JPQ50" s="750"/>
      <c r="JPR50" s="750"/>
      <c r="JPS50" s="750"/>
      <c r="JPT50" s="750"/>
      <c r="JPU50" s="750"/>
      <c r="JPV50" s="750"/>
      <c r="JPW50" s="750"/>
      <c r="JPX50" s="750"/>
      <c r="JPY50" s="750"/>
      <c r="JPZ50" s="750"/>
      <c r="JQA50" s="750"/>
      <c r="JQB50" s="750"/>
      <c r="JQC50" s="750"/>
      <c r="JQD50" s="750"/>
      <c r="JQE50" s="750"/>
      <c r="JQF50" s="750"/>
      <c r="JQG50" s="750"/>
      <c r="JQH50" s="750"/>
      <c r="JQI50" s="750"/>
      <c r="JQJ50" s="750"/>
      <c r="JQK50" s="750"/>
      <c r="JQL50" s="750"/>
      <c r="JQM50" s="750"/>
      <c r="JQN50" s="750"/>
      <c r="JQO50" s="750"/>
      <c r="JQP50" s="750"/>
      <c r="JQQ50" s="750"/>
      <c r="JQR50" s="750"/>
      <c r="JQS50" s="750"/>
      <c r="JQT50" s="750"/>
      <c r="JQU50" s="750"/>
      <c r="JQV50" s="750"/>
      <c r="JQW50" s="750"/>
      <c r="JQX50" s="750"/>
      <c r="JQY50" s="750"/>
      <c r="JQZ50" s="750"/>
      <c r="JRA50" s="750"/>
      <c r="JRB50" s="750"/>
      <c r="JRC50" s="750"/>
      <c r="JRD50" s="750"/>
      <c r="JRE50" s="750"/>
      <c r="JRF50" s="750"/>
      <c r="JRG50" s="750"/>
      <c r="JRH50" s="750"/>
      <c r="JRI50" s="750"/>
      <c r="JRJ50" s="750"/>
      <c r="JRK50" s="750"/>
      <c r="JRL50" s="750"/>
      <c r="JRM50" s="750"/>
      <c r="JRN50" s="750"/>
      <c r="JRO50" s="750"/>
      <c r="JRP50" s="750"/>
      <c r="JRQ50" s="750"/>
      <c r="JRR50" s="750"/>
      <c r="JRS50" s="750"/>
      <c r="JRT50" s="750"/>
      <c r="JRU50" s="750"/>
      <c r="JRV50" s="750"/>
      <c r="JRW50" s="750"/>
      <c r="JRX50" s="750"/>
      <c r="JRY50" s="750"/>
      <c r="JRZ50" s="750"/>
      <c r="JSA50" s="750"/>
      <c r="JSB50" s="750"/>
      <c r="JSC50" s="750"/>
      <c r="JSD50" s="750"/>
      <c r="JSE50" s="750"/>
      <c r="JSF50" s="750"/>
      <c r="JSG50" s="750"/>
      <c r="JSH50" s="750"/>
      <c r="JSI50" s="750"/>
      <c r="JSJ50" s="750"/>
      <c r="JSK50" s="750"/>
      <c r="JSL50" s="750"/>
      <c r="JSM50" s="750"/>
      <c r="JSN50" s="750"/>
      <c r="JSO50" s="750"/>
      <c r="JSP50" s="750"/>
      <c r="JSQ50" s="750"/>
      <c r="JSR50" s="750"/>
      <c r="JSS50" s="750"/>
      <c r="JST50" s="750"/>
      <c r="JSU50" s="750"/>
      <c r="JSV50" s="750"/>
      <c r="JSW50" s="750"/>
      <c r="JSX50" s="750"/>
      <c r="JSY50" s="750"/>
      <c r="JSZ50" s="750"/>
      <c r="JTA50" s="750"/>
      <c r="JTB50" s="750"/>
      <c r="JTC50" s="750"/>
      <c r="JTD50" s="750"/>
      <c r="JTE50" s="750"/>
      <c r="JTF50" s="750"/>
      <c r="JTG50" s="750"/>
      <c r="JTH50" s="750"/>
      <c r="JTI50" s="750"/>
      <c r="JTJ50" s="750"/>
      <c r="JTK50" s="750"/>
      <c r="JTL50" s="750"/>
      <c r="JTM50" s="750"/>
      <c r="JTN50" s="750"/>
      <c r="JTO50" s="750"/>
      <c r="JTP50" s="750"/>
      <c r="JTQ50" s="750"/>
      <c r="JTR50" s="750"/>
      <c r="JTS50" s="750"/>
      <c r="JTT50" s="750"/>
      <c r="JTU50" s="750"/>
      <c r="JTV50" s="750"/>
      <c r="JTW50" s="750"/>
      <c r="JTX50" s="750"/>
      <c r="JTY50" s="750"/>
      <c r="JTZ50" s="750"/>
      <c r="JUA50" s="750"/>
      <c r="JUB50" s="750"/>
      <c r="JUC50" s="750"/>
      <c r="JUD50" s="750"/>
      <c r="JUE50" s="750"/>
      <c r="JUF50" s="750"/>
      <c r="JUG50" s="750"/>
      <c r="JUH50" s="750"/>
      <c r="JUI50" s="750"/>
      <c r="JUJ50" s="750"/>
      <c r="JUK50" s="750"/>
      <c r="JUL50" s="750"/>
      <c r="JUM50" s="750"/>
      <c r="JUN50" s="750"/>
      <c r="JUO50" s="750"/>
      <c r="JUP50" s="750"/>
      <c r="JUQ50" s="750"/>
      <c r="JUR50" s="750"/>
      <c r="JUS50" s="750"/>
      <c r="JUT50" s="750"/>
      <c r="JUU50" s="750"/>
      <c r="JUV50" s="750"/>
      <c r="JUW50" s="750"/>
      <c r="JUX50" s="750"/>
      <c r="JUY50" s="750"/>
      <c r="JUZ50" s="750"/>
      <c r="JVA50" s="750"/>
      <c r="JVB50" s="750"/>
      <c r="JVC50" s="750"/>
      <c r="JVD50" s="750"/>
      <c r="JVE50" s="750"/>
      <c r="JVF50" s="750"/>
      <c r="JVG50" s="750"/>
      <c r="JVH50" s="750"/>
      <c r="JVI50" s="750"/>
      <c r="JVJ50" s="750"/>
      <c r="JVK50" s="750"/>
      <c r="JVL50" s="750"/>
      <c r="JVM50" s="750"/>
      <c r="JVN50" s="750"/>
      <c r="JVO50" s="750"/>
      <c r="JVP50" s="750"/>
      <c r="JVQ50" s="750"/>
      <c r="JVR50" s="750"/>
      <c r="JVS50" s="750"/>
      <c r="JVT50" s="750"/>
      <c r="JVU50" s="750"/>
      <c r="JVV50" s="750"/>
      <c r="JVW50" s="750"/>
      <c r="JVX50" s="750"/>
      <c r="JVY50" s="750"/>
      <c r="JVZ50" s="750"/>
      <c r="JWA50" s="750"/>
      <c r="JWB50" s="750"/>
      <c r="JWC50" s="750"/>
      <c r="JWD50" s="750"/>
      <c r="JWE50" s="750"/>
      <c r="JWF50" s="750"/>
      <c r="JWG50" s="750"/>
      <c r="JWH50" s="750"/>
      <c r="JWI50" s="750"/>
      <c r="JWJ50" s="750"/>
      <c r="JWK50" s="750"/>
      <c r="JWL50" s="750"/>
      <c r="JWM50" s="750"/>
      <c r="JWN50" s="750"/>
      <c r="JWO50" s="750"/>
      <c r="JWP50" s="750"/>
      <c r="JWQ50" s="750"/>
      <c r="JWR50" s="750"/>
      <c r="JWS50" s="750"/>
      <c r="JWT50" s="750"/>
      <c r="JWU50" s="750"/>
      <c r="JWV50" s="750"/>
      <c r="JWW50" s="750"/>
      <c r="JWX50" s="750"/>
      <c r="JWY50" s="750"/>
      <c r="JWZ50" s="750"/>
      <c r="JXA50" s="750"/>
      <c r="JXB50" s="750"/>
      <c r="JXC50" s="750"/>
      <c r="JXD50" s="750"/>
      <c r="JXE50" s="750"/>
      <c r="JXF50" s="750"/>
      <c r="JXG50" s="750"/>
      <c r="JXH50" s="750"/>
      <c r="JXI50" s="750"/>
      <c r="JXJ50" s="750"/>
      <c r="JXK50" s="750"/>
      <c r="JXL50" s="750"/>
      <c r="JXM50" s="750"/>
      <c r="JXN50" s="750"/>
      <c r="JXO50" s="750"/>
      <c r="JXP50" s="750"/>
      <c r="JXQ50" s="750"/>
      <c r="JXR50" s="750"/>
      <c r="JXS50" s="750"/>
      <c r="JXT50" s="750"/>
      <c r="JXU50" s="750"/>
      <c r="JXV50" s="750"/>
      <c r="JXW50" s="750"/>
      <c r="JXX50" s="750"/>
      <c r="JXY50" s="750"/>
      <c r="JXZ50" s="750"/>
      <c r="JYA50" s="750"/>
      <c r="JYB50" s="750"/>
      <c r="JYC50" s="750"/>
      <c r="JYD50" s="750"/>
      <c r="JYE50" s="750"/>
      <c r="JYF50" s="750"/>
      <c r="JYG50" s="750"/>
      <c r="JYH50" s="750"/>
      <c r="JYI50" s="750"/>
      <c r="JYJ50" s="750"/>
      <c r="JYK50" s="750"/>
      <c r="JYL50" s="750"/>
      <c r="JYM50" s="750"/>
      <c r="JYN50" s="750"/>
      <c r="JYO50" s="750"/>
      <c r="JYP50" s="750"/>
      <c r="JYQ50" s="750"/>
      <c r="JYR50" s="750"/>
      <c r="JYS50" s="750"/>
      <c r="JYT50" s="750"/>
      <c r="JYU50" s="750"/>
      <c r="JYV50" s="750"/>
      <c r="JYW50" s="750"/>
      <c r="JYX50" s="750"/>
      <c r="JYY50" s="750"/>
      <c r="JYZ50" s="750"/>
      <c r="JZA50" s="750"/>
      <c r="JZB50" s="750"/>
      <c r="JZC50" s="750"/>
      <c r="JZD50" s="750"/>
      <c r="JZE50" s="750"/>
      <c r="JZF50" s="750"/>
      <c r="JZG50" s="750"/>
      <c r="JZH50" s="750"/>
      <c r="JZI50" s="750"/>
      <c r="JZJ50" s="750"/>
      <c r="JZK50" s="750"/>
      <c r="JZL50" s="750"/>
      <c r="JZM50" s="750"/>
      <c r="JZN50" s="750"/>
      <c r="JZO50" s="750"/>
      <c r="JZP50" s="750"/>
      <c r="JZQ50" s="750"/>
      <c r="JZR50" s="750"/>
      <c r="JZS50" s="750"/>
      <c r="JZT50" s="750"/>
      <c r="JZU50" s="750"/>
      <c r="JZV50" s="750"/>
      <c r="JZW50" s="750"/>
      <c r="JZX50" s="750"/>
      <c r="JZY50" s="750"/>
      <c r="JZZ50" s="750"/>
      <c r="KAA50" s="750"/>
      <c r="KAB50" s="750"/>
      <c r="KAC50" s="750"/>
      <c r="KAD50" s="750"/>
      <c r="KAE50" s="750"/>
      <c r="KAF50" s="750"/>
      <c r="KAG50" s="750"/>
      <c r="KAH50" s="750"/>
      <c r="KAI50" s="750"/>
      <c r="KAJ50" s="750"/>
      <c r="KAK50" s="750"/>
      <c r="KAL50" s="750"/>
      <c r="KAM50" s="750"/>
      <c r="KAN50" s="750"/>
      <c r="KAO50" s="750"/>
      <c r="KAP50" s="750"/>
      <c r="KAQ50" s="750"/>
      <c r="KAR50" s="750"/>
      <c r="KAS50" s="750"/>
      <c r="KAT50" s="750"/>
      <c r="KAU50" s="750"/>
      <c r="KAV50" s="750"/>
      <c r="KAW50" s="750"/>
      <c r="KAX50" s="750"/>
      <c r="KAY50" s="750"/>
      <c r="KAZ50" s="750"/>
      <c r="KBA50" s="750"/>
      <c r="KBB50" s="750"/>
      <c r="KBC50" s="750"/>
      <c r="KBD50" s="750"/>
      <c r="KBE50" s="750"/>
      <c r="KBF50" s="750"/>
      <c r="KBG50" s="750"/>
      <c r="KBH50" s="750"/>
      <c r="KBI50" s="750"/>
      <c r="KBJ50" s="750"/>
      <c r="KBK50" s="750"/>
      <c r="KBL50" s="750"/>
      <c r="KBM50" s="750"/>
      <c r="KBN50" s="750"/>
      <c r="KBO50" s="750"/>
      <c r="KBP50" s="750"/>
      <c r="KBQ50" s="750"/>
      <c r="KBR50" s="750"/>
      <c r="KBS50" s="750"/>
      <c r="KBT50" s="750"/>
      <c r="KBU50" s="750"/>
      <c r="KBV50" s="750"/>
      <c r="KBW50" s="750"/>
      <c r="KBX50" s="750"/>
      <c r="KBY50" s="750"/>
      <c r="KBZ50" s="750"/>
      <c r="KCA50" s="750"/>
      <c r="KCB50" s="750"/>
      <c r="KCC50" s="750"/>
      <c r="KCD50" s="750"/>
      <c r="KCE50" s="750"/>
      <c r="KCF50" s="750"/>
      <c r="KCG50" s="750"/>
      <c r="KCH50" s="750"/>
      <c r="KCI50" s="750"/>
      <c r="KCJ50" s="750"/>
      <c r="KCK50" s="750"/>
      <c r="KCL50" s="750"/>
      <c r="KCM50" s="750"/>
      <c r="KCN50" s="750"/>
      <c r="KCO50" s="750"/>
      <c r="KCP50" s="750"/>
      <c r="KCQ50" s="750"/>
      <c r="KCR50" s="750"/>
      <c r="KCS50" s="750"/>
      <c r="KCT50" s="750"/>
      <c r="KCU50" s="750"/>
      <c r="KCV50" s="750"/>
      <c r="KCW50" s="750"/>
      <c r="KCX50" s="750"/>
      <c r="KCY50" s="750"/>
      <c r="KCZ50" s="750"/>
      <c r="KDA50" s="750"/>
      <c r="KDB50" s="750"/>
      <c r="KDC50" s="750"/>
      <c r="KDD50" s="750"/>
      <c r="KDE50" s="750"/>
      <c r="KDF50" s="750"/>
      <c r="KDG50" s="750"/>
      <c r="KDH50" s="750"/>
      <c r="KDI50" s="750"/>
      <c r="KDJ50" s="750"/>
      <c r="KDK50" s="750"/>
      <c r="KDL50" s="750"/>
      <c r="KDM50" s="750"/>
      <c r="KDN50" s="750"/>
      <c r="KDO50" s="750"/>
      <c r="KDP50" s="750"/>
      <c r="KDQ50" s="750"/>
      <c r="KDR50" s="750"/>
      <c r="KDS50" s="750"/>
      <c r="KDT50" s="750"/>
      <c r="KDU50" s="750"/>
      <c r="KDV50" s="750"/>
      <c r="KDW50" s="750"/>
      <c r="KDX50" s="750"/>
      <c r="KDY50" s="750"/>
      <c r="KDZ50" s="750"/>
      <c r="KEA50" s="750"/>
      <c r="KEB50" s="750"/>
      <c r="KEC50" s="750"/>
      <c r="KED50" s="750"/>
      <c r="KEE50" s="750"/>
      <c r="KEF50" s="750"/>
      <c r="KEG50" s="750"/>
      <c r="KEH50" s="750"/>
      <c r="KEI50" s="750"/>
      <c r="KEJ50" s="750"/>
      <c r="KEK50" s="750"/>
      <c r="KEL50" s="750"/>
      <c r="KEM50" s="750"/>
      <c r="KEN50" s="750"/>
      <c r="KEO50" s="750"/>
      <c r="KEP50" s="750"/>
      <c r="KEQ50" s="750"/>
      <c r="KER50" s="750"/>
      <c r="KES50" s="750"/>
      <c r="KET50" s="750"/>
      <c r="KEU50" s="750"/>
      <c r="KEV50" s="750"/>
      <c r="KEW50" s="750"/>
      <c r="KEX50" s="750"/>
      <c r="KEY50" s="750"/>
      <c r="KEZ50" s="750"/>
      <c r="KFA50" s="750"/>
      <c r="KFB50" s="750"/>
      <c r="KFC50" s="750"/>
      <c r="KFD50" s="750"/>
      <c r="KFE50" s="750"/>
      <c r="KFF50" s="750"/>
      <c r="KFG50" s="750"/>
      <c r="KFH50" s="750"/>
      <c r="KFI50" s="750"/>
      <c r="KFJ50" s="750"/>
      <c r="KFK50" s="750"/>
      <c r="KFL50" s="750"/>
      <c r="KFM50" s="750"/>
      <c r="KFN50" s="750"/>
      <c r="KFO50" s="750"/>
      <c r="KFP50" s="750"/>
      <c r="KFQ50" s="750"/>
      <c r="KFR50" s="750"/>
      <c r="KFS50" s="750"/>
      <c r="KFT50" s="750"/>
      <c r="KFU50" s="750"/>
      <c r="KFV50" s="750"/>
      <c r="KFW50" s="750"/>
      <c r="KFX50" s="750"/>
      <c r="KFY50" s="750"/>
      <c r="KFZ50" s="750"/>
      <c r="KGA50" s="750"/>
      <c r="KGB50" s="750"/>
      <c r="KGC50" s="750"/>
      <c r="KGD50" s="750"/>
      <c r="KGE50" s="750"/>
      <c r="KGF50" s="750"/>
      <c r="KGG50" s="750"/>
      <c r="KGH50" s="750"/>
      <c r="KGI50" s="750"/>
      <c r="KGJ50" s="750"/>
      <c r="KGK50" s="750"/>
      <c r="KGL50" s="750"/>
      <c r="KGM50" s="750"/>
      <c r="KGN50" s="750"/>
      <c r="KGO50" s="750"/>
      <c r="KGP50" s="750"/>
      <c r="KGQ50" s="750"/>
      <c r="KGR50" s="750"/>
      <c r="KGS50" s="750"/>
      <c r="KGT50" s="750"/>
      <c r="KGU50" s="750"/>
      <c r="KGV50" s="750"/>
      <c r="KGW50" s="750"/>
      <c r="KGX50" s="750"/>
      <c r="KGY50" s="750"/>
      <c r="KGZ50" s="750"/>
      <c r="KHA50" s="750"/>
      <c r="KHB50" s="750"/>
      <c r="KHC50" s="750"/>
      <c r="KHD50" s="750"/>
      <c r="KHE50" s="750"/>
      <c r="KHF50" s="750"/>
      <c r="KHG50" s="750"/>
      <c r="KHH50" s="750"/>
      <c r="KHI50" s="750"/>
      <c r="KHJ50" s="750"/>
      <c r="KHK50" s="750"/>
      <c r="KHL50" s="750"/>
      <c r="KHM50" s="750"/>
      <c r="KHN50" s="750"/>
      <c r="KHO50" s="750"/>
      <c r="KHP50" s="750"/>
      <c r="KHQ50" s="750"/>
      <c r="KHR50" s="750"/>
      <c r="KHS50" s="750"/>
      <c r="KHT50" s="750"/>
      <c r="KHU50" s="750"/>
      <c r="KHV50" s="750"/>
      <c r="KHW50" s="750"/>
      <c r="KHX50" s="750"/>
      <c r="KHY50" s="750"/>
      <c r="KHZ50" s="750"/>
      <c r="KIA50" s="750"/>
      <c r="KIB50" s="750"/>
      <c r="KIC50" s="750"/>
      <c r="KID50" s="750"/>
      <c r="KIE50" s="750"/>
      <c r="KIF50" s="750"/>
      <c r="KIG50" s="750"/>
      <c r="KIH50" s="750"/>
      <c r="KII50" s="750"/>
      <c r="KIJ50" s="750"/>
      <c r="KIK50" s="750"/>
      <c r="KIL50" s="750"/>
      <c r="KIM50" s="750"/>
      <c r="KIN50" s="750"/>
      <c r="KIO50" s="750"/>
      <c r="KIP50" s="750"/>
      <c r="KIQ50" s="750"/>
      <c r="KIR50" s="750"/>
      <c r="KIS50" s="750"/>
      <c r="KIT50" s="750"/>
      <c r="KIU50" s="750"/>
      <c r="KIV50" s="750"/>
      <c r="KIW50" s="750"/>
      <c r="KIX50" s="750"/>
      <c r="KIY50" s="750"/>
      <c r="KIZ50" s="750"/>
      <c r="KJA50" s="750"/>
      <c r="KJB50" s="750"/>
      <c r="KJC50" s="750"/>
      <c r="KJD50" s="750"/>
      <c r="KJE50" s="750"/>
      <c r="KJF50" s="750"/>
      <c r="KJG50" s="750"/>
      <c r="KJH50" s="750"/>
      <c r="KJI50" s="750"/>
      <c r="KJJ50" s="750"/>
      <c r="KJK50" s="750"/>
      <c r="KJL50" s="750"/>
      <c r="KJM50" s="750"/>
      <c r="KJN50" s="750"/>
      <c r="KJO50" s="750"/>
      <c r="KJP50" s="750"/>
      <c r="KJQ50" s="750"/>
      <c r="KJR50" s="750"/>
      <c r="KJS50" s="750"/>
      <c r="KJT50" s="750"/>
      <c r="KJU50" s="750"/>
      <c r="KJV50" s="750"/>
      <c r="KJW50" s="750"/>
      <c r="KJX50" s="750"/>
      <c r="KJY50" s="750"/>
      <c r="KJZ50" s="750"/>
      <c r="KKA50" s="750"/>
      <c r="KKB50" s="750"/>
      <c r="KKC50" s="750"/>
      <c r="KKD50" s="750"/>
      <c r="KKE50" s="750"/>
      <c r="KKF50" s="750"/>
      <c r="KKG50" s="750"/>
      <c r="KKH50" s="750"/>
      <c r="KKI50" s="750"/>
      <c r="KKJ50" s="750"/>
      <c r="KKK50" s="750"/>
      <c r="KKL50" s="750"/>
      <c r="KKM50" s="750"/>
      <c r="KKN50" s="750"/>
      <c r="KKO50" s="750"/>
      <c r="KKP50" s="750"/>
      <c r="KKQ50" s="750"/>
      <c r="KKR50" s="750"/>
      <c r="KKS50" s="750"/>
      <c r="KKT50" s="750"/>
      <c r="KKU50" s="750"/>
      <c r="KKV50" s="750"/>
      <c r="KKW50" s="750"/>
      <c r="KKX50" s="750"/>
      <c r="KKY50" s="750"/>
      <c r="KKZ50" s="750"/>
      <c r="KLA50" s="750"/>
      <c r="KLB50" s="750"/>
      <c r="KLC50" s="750"/>
      <c r="KLD50" s="750"/>
      <c r="KLE50" s="750"/>
      <c r="KLF50" s="750"/>
      <c r="KLG50" s="750"/>
      <c r="KLH50" s="750"/>
      <c r="KLI50" s="750"/>
      <c r="KLJ50" s="750"/>
      <c r="KLK50" s="750"/>
      <c r="KLL50" s="750"/>
      <c r="KLM50" s="750"/>
      <c r="KLN50" s="750"/>
      <c r="KLO50" s="750"/>
      <c r="KLP50" s="750"/>
      <c r="KLQ50" s="750"/>
      <c r="KLR50" s="750"/>
      <c r="KLS50" s="750"/>
      <c r="KLT50" s="750"/>
      <c r="KLU50" s="750"/>
      <c r="KLV50" s="750"/>
      <c r="KLW50" s="750"/>
      <c r="KLX50" s="750"/>
      <c r="KLY50" s="750"/>
      <c r="KLZ50" s="750"/>
      <c r="KMA50" s="750"/>
      <c r="KMB50" s="750"/>
      <c r="KMC50" s="750"/>
      <c r="KMD50" s="750"/>
      <c r="KME50" s="750"/>
      <c r="KMF50" s="750"/>
      <c r="KMG50" s="750"/>
      <c r="KMH50" s="750"/>
      <c r="KMI50" s="750"/>
      <c r="KMJ50" s="750"/>
      <c r="KMK50" s="750"/>
      <c r="KML50" s="750"/>
      <c r="KMM50" s="750"/>
      <c r="KMN50" s="750"/>
      <c r="KMO50" s="750"/>
      <c r="KMP50" s="750"/>
      <c r="KMQ50" s="750"/>
      <c r="KMR50" s="750"/>
      <c r="KMS50" s="750"/>
      <c r="KMT50" s="750"/>
      <c r="KMU50" s="750"/>
      <c r="KMV50" s="750"/>
      <c r="KMW50" s="750"/>
      <c r="KMX50" s="750"/>
      <c r="KMY50" s="750"/>
      <c r="KMZ50" s="750"/>
      <c r="KNA50" s="750"/>
      <c r="KNB50" s="750"/>
      <c r="KNC50" s="750"/>
      <c r="KND50" s="750"/>
      <c r="KNE50" s="750"/>
      <c r="KNF50" s="750"/>
      <c r="KNG50" s="750"/>
      <c r="KNH50" s="750"/>
      <c r="KNI50" s="750"/>
      <c r="KNJ50" s="750"/>
      <c r="KNK50" s="750"/>
      <c r="KNL50" s="750"/>
      <c r="KNM50" s="750"/>
      <c r="KNN50" s="750"/>
      <c r="KNO50" s="750"/>
      <c r="KNP50" s="750"/>
      <c r="KNQ50" s="750"/>
      <c r="KNR50" s="750"/>
      <c r="KNS50" s="750"/>
      <c r="KNT50" s="750"/>
      <c r="KNU50" s="750"/>
      <c r="KNV50" s="750"/>
      <c r="KNW50" s="750"/>
      <c r="KNX50" s="750"/>
      <c r="KNY50" s="750"/>
      <c r="KNZ50" s="750"/>
      <c r="KOA50" s="750"/>
      <c r="KOB50" s="750"/>
      <c r="KOC50" s="750"/>
      <c r="KOD50" s="750"/>
      <c r="KOE50" s="750"/>
      <c r="KOF50" s="750"/>
      <c r="KOG50" s="750"/>
      <c r="KOH50" s="750"/>
      <c r="KOI50" s="750"/>
      <c r="KOJ50" s="750"/>
      <c r="KOK50" s="750"/>
      <c r="KOL50" s="750"/>
      <c r="KOM50" s="750"/>
      <c r="KON50" s="750"/>
      <c r="KOO50" s="750"/>
      <c r="KOP50" s="750"/>
      <c r="KOQ50" s="750"/>
      <c r="KOR50" s="750"/>
      <c r="KOS50" s="750"/>
      <c r="KOT50" s="750"/>
      <c r="KOU50" s="750"/>
      <c r="KOV50" s="750"/>
      <c r="KOW50" s="750"/>
      <c r="KOX50" s="750"/>
      <c r="KOY50" s="750"/>
      <c r="KOZ50" s="750"/>
      <c r="KPA50" s="750"/>
      <c r="KPB50" s="750"/>
      <c r="KPC50" s="750"/>
      <c r="KPD50" s="750"/>
      <c r="KPE50" s="750"/>
      <c r="KPF50" s="750"/>
      <c r="KPG50" s="750"/>
      <c r="KPH50" s="750"/>
      <c r="KPI50" s="750"/>
      <c r="KPJ50" s="750"/>
      <c r="KPK50" s="750"/>
      <c r="KPL50" s="750"/>
      <c r="KPM50" s="750"/>
      <c r="KPN50" s="750"/>
      <c r="KPO50" s="750"/>
      <c r="KPP50" s="750"/>
      <c r="KPQ50" s="750"/>
      <c r="KPR50" s="750"/>
      <c r="KPS50" s="750"/>
      <c r="KPT50" s="750"/>
      <c r="KPU50" s="750"/>
      <c r="KPV50" s="750"/>
      <c r="KPW50" s="750"/>
      <c r="KPX50" s="750"/>
      <c r="KPY50" s="750"/>
      <c r="KPZ50" s="750"/>
      <c r="KQA50" s="750"/>
      <c r="KQB50" s="750"/>
      <c r="KQC50" s="750"/>
      <c r="KQD50" s="750"/>
      <c r="KQE50" s="750"/>
      <c r="KQF50" s="750"/>
      <c r="KQG50" s="750"/>
      <c r="KQH50" s="750"/>
      <c r="KQI50" s="750"/>
      <c r="KQJ50" s="750"/>
      <c r="KQK50" s="750"/>
      <c r="KQL50" s="750"/>
      <c r="KQM50" s="750"/>
      <c r="KQN50" s="750"/>
      <c r="KQO50" s="750"/>
      <c r="KQP50" s="750"/>
      <c r="KQQ50" s="750"/>
      <c r="KQR50" s="750"/>
      <c r="KQS50" s="750"/>
      <c r="KQT50" s="750"/>
      <c r="KQU50" s="750"/>
      <c r="KQV50" s="750"/>
      <c r="KQW50" s="750"/>
      <c r="KQX50" s="750"/>
      <c r="KQY50" s="750"/>
      <c r="KQZ50" s="750"/>
      <c r="KRA50" s="750"/>
      <c r="KRB50" s="750"/>
      <c r="KRC50" s="750"/>
      <c r="KRD50" s="750"/>
      <c r="KRE50" s="750"/>
      <c r="KRF50" s="750"/>
      <c r="KRG50" s="750"/>
      <c r="KRH50" s="750"/>
      <c r="KRI50" s="750"/>
      <c r="KRJ50" s="750"/>
      <c r="KRK50" s="750"/>
      <c r="KRL50" s="750"/>
      <c r="KRM50" s="750"/>
      <c r="KRN50" s="750"/>
      <c r="KRO50" s="750"/>
      <c r="KRP50" s="750"/>
      <c r="KRQ50" s="750"/>
      <c r="KRR50" s="750"/>
      <c r="KRS50" s="750"/>
      <c r="KRT50" s="750"/>
      <c r="KRU50" s="750"/>
      <c r="KRV50" s="750"/>
      <c r="KRW50" s="750"/>
      <c r="KRX50" s="750"/>
      <c r="KRY50" s="750"/>
      <c r="KRZ50" s="750"/>
      <c r="KSA50" s="750"/>
      <c r="KSB50" s="750"/>
      <c r="KSC50" s="750"/>
      <c r="KSD50" s="750"/>
      <c r="KSE50" s="750"/>
      <c r="KSF50" s="750"/>
      <c r="KSG50" s="750"/>
      <c r="KSH50" s="750"/>
      <c r="KSI50" s="750"/>
      <c r="KSJ50" s="750"/>
      <c r="KSK50" s="750"/>
      <c r="KSL50" s="750"/>
      <c r="KSM50" s="750"/>
      <c r="KSN50" s="750"/>
      <c r="KSO50" s="750"/>
      <c r="KSP50" s="750"/>
      <c r="KSQ50" s="750"/>
      <c r="KSR50" s="750"/>
      <c r="KSS50" s="750"/>
      <c r="KST50" s="750"/>
      <c r="KSU50" s="750"/>
      <c r="KSV50" s="750"/>
      <c r="KSW50" s="750"/>
      <c r="KSX50" s="750"/>
      <c r="KSY50" s="750"/>
      <c r="KSZ50" s="750"/>
      <c r="KTA50" s="750"/>
      <c r="KTB50" s="750"/>
      <c r="KTC50" s="750"/>
      <c r="KTD50" s="750"/>
      <c r="KTE50" s="750"/>
      <c r="KTF50" s="750"/>
      <c r="KTG50" s="750"/>
      <c r="KTH50" s="750"/>
      <c r="KTI50" s="750"/>
      <c r="KTJ50" s="750"/>
      <c r="KTK50" s="750"/>
      <c r="KTL50" s="750"/>
      <c r="KTM50" s="750"/>
      <c r="KTN50" s="750"/>
      <c r="KTO50" s="750"/>
      <c r="KTP50" s="750"/>
      <c r="KTQ50" s="750"/>
      <c r="KTR50" s="750"/>
      <c r="KTS50" s="750"/>
      <c r="KTT50" s="750"/>
      <c r="KTU50" s="750"/>
      <c r="KTV50" s="750"/>
      <c r="KTW50" s="750"/>
      <c r="KTX50" s="750"/>
      <c r="KTY50" s="750"/>
      <c r="KTZ50" s="750"/>
      <c r="KUA50" s="750"/>
      <c r="KUB50" s="750"/>
      <c r="KUC50" s="750"/>
      <c r="KUD50" s="750"/>
      <c r="KUE50" s="750"/>
      <c r="KUF50" s="750"/>
      <c r="KUG50" s="750"/>
      <c r="KUH50" s="750"/>
      <c r="KUI50" s="750"/>
      <c r="KUJ50" s="750"/>
      <c r="KUK50" s="750"/>
      <c r="KUL50" s="750"/>
      <c r="KUM50" s="750"/>
      <c r="KUN50" s="750"/>
      <c r="KUO50" s="750"/>
      <c r="KUP50" s="750"/>
      <c r="KUQ50" s="750"/>
      <c r="KUR50" s="750"/>
      <c r="KUS50" s="750"/>
      <c r="KUT50" s="750"/>
      <c r="KUU50" s="750"/>
      <c r="KUV50" s="750"/>
      <c r="KUW50" s="750"/>
      <c r="KUX50" s="750"/>
      <c r="KUY50" s="750"/>
      <c r="KUZ50" s="750"/>
      <c r="KVA50" s="750"/>
      <c r="KVB50" s="750"/>
      <c r="KVC50" s="750"/>
      <c r="KVD50" s="750"/>
      <c r="KVE50" s="750"/>
      <c r="KVF50" s="750"/>
      <c r="KVG50" s="750"/>
      <c r="KVH50" s="750"/>
      <c r="KVI50" s="750"/>
      <c r="KVJ50" s="750"/>
      <c r="KVK50" s="750"/>
      <c r="KVL50" s="750"/>
      <c r="KVM50" s="750"/>
      <c r="KVN50" s="750"/>
      <c r="KVO50" s="750"/>
      <c r="KVP50" s="750"/>
      <c r="KVQ50" s="750"/>
      <c r="KVR50" s="750"/>
      <c r="KVS50" s="750"/>
      <c r="KVT50" s="750"/>
      <c r="KVU50" s="750"/>
      <c r="KVV50" s="750"/>
      <c r="KVW50" s="750"/>
      <c r="KVX50" s="750"/>
      <c r="KVY50" s="750"/>
      <c r="KVZ50" s="750"/>
      <c r="KWA50" s="750"/>
      <c r="KWB50" s="750"/>
      <c r="KWC50" s="750"/>
      <c r="KWD50" s="750"/>
      <c r="KWE50" s="750"/>
      <c r="KWF50" s="750"/>
      <c r="KWG50" s="750"/>
      <c r="KWH50" s="750"/>
      <c r="KWI50" s="750"/>
      <c r="KWJ50" s="750"/>
      <c r="KWK50" s="750"/>
      <c r="KWL50" s="750"/>
      <c r="KWM50" s="750"/>
      <c r="KWN50" s="750"/>
      <c r="KWO50" s="750"/>
      <c r="KWP50" s="750"/>
      <c r="KWQ50" s="750"/>
      <c r="KWR50" s="750"/>
      <c r="KWS50" s="750"/>
      <c r="KWT50" s="750"/>
      <c r="KWU50" s="750"/>
      <c r="KWV50" s="750"/>
      <c r="KWW50" s="750"/>
      <c r="KWX50" s="750"/>
      <c r="KWY50" s="750"/>
      <c r="KWZ50" s="750"/>
      <c r="KXA50" s="750"/>
      <c r="KXB50" s="750"/>
      <c r="KXC50" s="750"/>
      <c r="KXD50" s="750"/>
      <c r="KXE50" s="750"/>
      <c r="KXF50" s="750"/>
      <c r="KXG50" s="750"/>
      <c r="KXH50" s="750"/>
      <c r="KXI50" s="750"/>
      <c r="KXJ50" s="750"/>
      <c r="KXK50" s="750"/>
      <c r="KXL50" s="750"/>
      <c r="KXM50" s="750"/>
      <c r="KXN50" s="750"/>
      <c r="KXO50" s="750"/>
      <c r="KXP50" s="750"/>
      <c r="KXQ50" s="750"/>
      <c r="KXR50" s="750"/>
      <c r="KXS50" s="750"/>
      <c r="KXT50" s="750"/>
      <c r="KXU50" s="750"/>
      <c r="KXV50" s="750"/>
      <c r="KXW50" s="750"/>
      <c r="KXX50" s="750"/>
      <c r="KXY50" s="750"/>
      <c r="KXZ50" s="750"/>
      <c r="KYA50" s="750"/>
      <c r="KYB50" s="750"/>
      <c r="KYC50" s="750"/>
      <c r="KYD50" s="750"/>
      <c r="KYE50" s="750"/>
      <c r="KYF50" s="750"/>
      <c r="KYG50" s="750"/>
      <c r="KYH50" s="750"/>
      <c r="KYI50" s="750"/>
      <c r="KYJ50" s="750"/>
      <c r="KYK50" s="750"/>
      <c r="KYL50" s="750"/>
      <c r="KYM50" s="750"/>
      <c r="KYN50" s="750"/>
      <c r="KYO50" s="750"/>
      <c r="KYP50" s="750"/>
      <c r="KYQ50" s="750"/>
      <c r="KYR50" s="750"/>
      <c r="KYS50" s="750"/>
      <c r="KYT50" s="750"/>
      <c r="KYU50" s="750"/>
      <c r="KYV50" s="750"/>
      <c r="KYW50" s="750"/>
      <c r="KYX50" s="750"/>
      <c r="KYY50" s="750"/>
      <c r="KYZ50" s="750"/>
      <c r="KZA50" s="750"/>
      <c r="KZB50" s="750"/>
      <c r="KZC50" s="750"/>
      <c r="KZD50" s="750"/>
      <c r="KZE50" s="750"/>
      <c r="KZF50" s="750"/>
      <c r="KZG50" s="750"/>
      <c r="KZH50" s="750"/>
      <c r="KZI50" s="750"/>
      <c r="KZJ50" s="750"/>
      <c r="KZK50" s="750"/>
      <c r="KZL50" s="750"/>
      <c r="KZM50" s="750"/>
      <c r="KZN50" s="750"/>
      <c r="KZO50" s="750"/>
      <c r="KZP50" s="750"/>
      <c r="KZQ50" s="750"/>
      <c r="KZR50" s="750"/>
      <c r="KZS50" s="750"/>
      <c r="KZT50" s="750"/>
      <c r="KZU50" s="750"/>
      <c r="KZV50" s="750"/>
      <c r="KZW50" s="750"/>
      <c r="KZX50" s="750"/>
      <c r="KZY50" s="750"/>
      <c r="KZZ50" s="750"/>
      <c r="LAA50" s="750"/>
      <c r="LAB50" s="750"/>
      <c r="LAC50" s="750"/>
      <c r="LAD50" s="750"/>
      <c r="LAE50" s="750"/>
      <c r="LAF50" s="750"/>
      <c r="LAG50" s="750"/>
      <c r="LAH50" s="750"/>
      <c r="LAI50" s="750"/>
      <c r="LAJ50" s="750"/>
      <c r="LAK50" s="750"/>
      <c r="LAL50" s="750"/>
      <c r="LAM50" s="750"/>
      <c r="LAN50" s="750"/>
      <c r="LAO50" s="750"/>
      <c r="LAP50" s="750"/>
      <c r="LAQ50" s="750"/>
      <c r="LAR50" s="750"/>
      <c r="LAS50" s="750"/>
      <c r="LAT50" s="750"/>
      <c r="LAU50" s="750"/>
      <c r="LAV50" s="750"/>
      <c r="LAW50" s="750"/>
      <c r="LAX50" s="750"/>
      <c r="LAY50" s="750"/>
      <c r="LAZ50" s="750"/>
      <c r="LBA50" s="750"/>
      <c r="LBB50" s="750"/>
      <c r="LBC50" s="750"/>
      <c r="LBD50" s="750"/>
      <c r="LBE50" s="750"/>
      <c r="LBF50" s="750"/>
      <c r="LBG50" s="750"/>
      <c r="LBH50" s="750"/>
      <c r="LBI50" s="750"/>
      <c r="LBJ50" s="750"/>
      <c r="LBK50" s="750"/>
      <c r="LBL50" s="750"/>
      <c r="LBM50" s="750"/>
      <c r="LBN50" s="750"/>
      <c r="LBO50" s="750"/>
      <c r="LBP50" s="750"/>
      <c r="LBQ50" s="750"/>
      <c r="LBR50" s="750"/>
      <c r="LBS50" s="750"/>
      <c r="LBT50" s="750"/>
      <c r="LBU50" s="750"/>
      <c r="LBV50" s="750"/>
      <c r="LBW50" s="750"/>
      <c r="LBX50" s="750"/>
      <c r="LBY50" s="750"/>
      <c r="LBZ50" s="750"/>
      <c r="LCA50" s="750"/>
      <c r="LCB50" s="750"/>
      <c r="LCC50" s="750"/>
      <c r="LCD50" s="750"/>
      <c r="LCE50" s="750"/>
      <c r="LCF50" s="750"/>
      <c r="LCG50" s="750"/>
      <c r="LCH50" s="750"/>
      <c r="LCI50" s="750"/>
      <c r="LCJ50" s="750"/>
      <c r="LCK50" s="750"/>
      <c r="LCL50" s="750"/>
      <c r="LCM50" s="750"/>
      <c r="LCN50" s="750"/>
      <c r="LCO50" s="750"/>
      <c r="LCP50" s="750"/>
      <c r="LCQ50" s="750"/>
      <c r="LCR50" s="750"/>
      <c r="LCS50" s="750"/>
      <c r="LCT50" s="750"/>
      <c r="LCU50" s="750"/>
      <c r="LCV50" s="750"/>
      <c r="LCW50" s="750"/>
      <c r="LCX50" s="750"/>
      <c r="LCY50" s="750"/>
      <c r="LCZ50" s="750"/>
      <c r="LDA50" s="750"/>
      <c r="LDB50" s="750"/>
      <c r="LDC50" s="750"/>
      <c r="LDD50" s="750"/>
      <c r="LDE50" s="750"/>
      <c r="LDF50" s="750"/>
      <c r="LDG50" s="750"/>
      <c r="LDH50" s="750"/>
      <c r="LDI50" s="750"/>
      <c r="LDJ50" s="750"/>
      <c r="LDK50" s="750"/>
      <c r="LDL50" s="750"/>
      <c r="LDM50" s="750"/>
      <c r="LDN50" s="750"/>
      <c r="LDO50" s="750"/>
      <c r="LDP50" s="750"/>
      <c r="LDQ50" s="750"/>
      <c r="LDR50" s="750"/>
      <c r="LDS50" s="750"/>
      <c r="LDT50" s="750"/>
      <c r="LDU50" s="750"/>
      <c r="LDV50" s="750"/>
      <c r="LDW50" s="750"/>
      <c r="LDX50" s="750"/>
      <c r="LDY50" s="750"/>
      <c r="LDZ50" s="750"/>
      <c r="LEA50" s="750"/>
      <c r="LEB50" s="750"/>
      <c r="LEC50" s="750"/>
      <c r="LED50" s="750"/>
      <c r="LEE50" s="750"/>
      <c r="LEF50" s="750"/>
      <c r="LEG50" s="750"/>
      <c r="LEH50" s="750"/>
      <c r="LEI50" s="750"/>
      <c r="LEJ50" s="750"/>
      <c r="LEK50" s="750"/>
      <c r="LEL50" s="750"/>
      <c r="LEM50" s="750"/>
      <c r="LEN50" s="750"/>
      <c r="LEO50" s="750"/>
      <c r="LEP50" s="750"/>
      <c r="LEQ50" s="750"/>
      <c r="LER50" s="750"/>
      <c r="LES50" s="750"/>
      <c r="LET50" s="750"/>
      <c r="LEU50" s="750"/>
      <c r="LEV50" s="750"/>
      <c r="LEW50" s="750"/>
      <c r="LEX50" s="750"/>
      <c r="LEY50" s="750"/>
      <c r="LEZ50" s="750"/>
      <c r="LFA50" s="750"/>
      <c r="LFB50" s="750"/>
      <c r="LFC50" s="750"/>
      <c r="LFD50" s="750"/>
      <c r="LFE50" s="750"/>
      <c r="LFF50" s="750"/>
      <c r="LFG50" s="750"/>
      <c r="LFH50" s="750"/>
      <c r="LFI50" s="750"/>
      <c r="LFJ50" s="750"/>
      <c r="LFK50" s="750"/>
      <c r="LFL50" s="750"/>
      <c r="LFM50" s="750"/>
      <c r="LFN50" s="750"/>
      <c r="LFO50" s="750"/>
      <c r="LFP50" s="750"/>
      <c r="LFQ50" s="750"/>
      <c r="LFR50" s="750"/>
      <c r="LFS50" s="750"/>
      <c r="LFT50" s="750"/>
      <c r="LFU50" s="750"/>
      <c r="LFV50" s="750"/>
      <c r="LFW50" s="750"/>
      <c r="LFX50" s="750"/>
      <c r="LFY50" s="750"/>
      <c r="LFZ50" s="750"/>
      <c r="LGA50" s="750"/>
      <c r="LGB50" s="750"/>
      <c r="LGC50" s="750"/>
      <c r="LGD50" s="750"/>
      <c r="LGE50" s="750"/>
      <c r="LGF50" s="750"/>
      <c r="LGG50" s="750"/>
      <c r="LGH50" s="750"/>
      <c r="LGI50" s="750"/>
      <c r="LGJ50" s="750"/>
      <c r="LGK50" s="750"/>
      <c r="LGL50" s="750"/>
      <c r="LGM50" s="750"/>
      <c r="LGN50" s="750"/>
      <c r="LGO50" s="750"/>
      <c r="LGP50" s="750"/>
      <c r="LGQ50" s="750"/>
      <c r="LGR50" s="750"/>
      <c r="LGS50" s="750"/>
      <c r="LGT50" s="750"/>
      <c r="LGU50" s="750"/>
      <c r="LGV50" s="750"/>
      <c r="LGW50" s="750"/>
      <c r="LGX50" s="750"/>
      <c r="LGY50" s="750"/>
      <c r="LGZ50" s="750"/>
      <c r="LHA50" s="750"/>
      <c r="LHB50" s="750"/>
      <c r="LHC50" s="750"/>
      <c r="LHD50" s="750"/>
      <c r="LHE50" s="750"/>
      <c r="LHF50" s="750"/>
      <c r="LHG50" s="750"/>
      <c r="LHH50" s="750"/>
      <c r="LHI50" s="750"/>
      <c r="LHJ50" s="750"/>
      <c r="LHK50" s="750"/>
      <c r="LHL50" s="750"/>
      <c r="LHM50" s="750"/>
      <c r="LHN50" s="750"/>
      <c r="LHO50" s="750"/>
      <c r="LHP50" s="750"/>
      <c r="LHQ50" s="750"/>
      <c r="LHR50" s="750"/>
      <c r="LHS50" s="750"/>
      <c r="LHT50" s="750"/>
      <c r="LHU50" s="750"/>
      <c r="LHV50" s="750"/>
      <c r="LHW50" s="750"/>
      <c r="LHX50" s="750"/>
      <c r="LHY50" s="750"/>
      <c r="LHZ50" s="750"/>
      <c r="LIA50" s="750"/>
      <c r="LIB50" s="750"/>
      <c r="LIC50" s="750"/>
      <c r="LID50" s="750"/>
      <c r="LIE50" s="750"/>
      <c r="LIF50" s="750"/>
      <c r="LIG50" s="750"/>
      <c r="LIH50" s="750"/>
      <c r="LII50" s="750"/>
      <c r="LIJ50" s="750"/>
      <c r="LIK50" s="750"/>
      <c r="LIL50" s="750"/>
      <c r="LIM50" s="750"/>
      <c r="LIN50" s="750"/>
      <c r="LIO50" s="750"/>
      <c r="LIP50" s="750"/>
      <c r="LIQ50" s="750"/>
      <c r="LIR50" s="750"/>
      <c r="LIS50" s="750"/>
      <c r="LIT50" s="750"/>
      <c r="LIU50" s="750"/>
      <c r="LIV50" s="750"/>
      <c r="LIW50" s="750"/>
      <c r="LIX50" s="750"/>
      <c r="LIY50" s="750"/>
      <c r="LIZ50" s="750"/>
      <c r="LJA50" s="750"/>
      <c r="LJB50" s="750"/>
      <c r="LJC50" s="750"/>
      <c r="LJD50" s="750"/>
      <c r="LJE50" s="750"/>
      <c r="LJF50" s="750"/>
      <c r="LJG50" s="750"/>
      <c r="LJH50" s="750"/>
      <c r="LJI50" s="750"/>
      <c r="LJJ50" s="750"/>
      <c r="LJK50" s="750"/>
      <c r="LJL50" s="750"/>
      <c r="LJM50" s="750"/>
      <c r="LJN50" s="750"/>
      <c r="LJO50" s="750"/>
      <c r="LJP50" s="750"/>
      <c r="LJQ50" s="750"/>
      <c r="LJR50" s="750"/>
      <c r="LJS50" s="750"/>
      <c r="LJT50" s="750"/>
      <c r="LJU50" s="750"/>
      <c r="LJV50" s="750"/>
      <c r="LJW50" s="750"/>
      <c r="LJX50" s="750"/>
      <c r="LJY50" s="750"/>
      <c r="LJZ50" s="750"/>
      <c r="LKA50" s="750"/>
      <c r="LKB50" s="750"/>
      <c r="LKC50" s="750"/>
      <c r="LKD50" s="750"/>
      <c r="LKE50" s="750"/>
      <c r="LKF50" s="750"/>
      <c r="LKG50" s="750"/>
      <c r="LKH50" s="750"/>
      <c r="LKI50" s="750"/>
      <c r="LKJ50" s="750"/>
      <c r="LKK50" s="750"/>
      <c r="LKL50" s="750"/>
      <c r="LKM50" s="750"/>
      <c r="LKN50" s="750"/>
      <c r="LKO50" s="750"/>
      <c r="LKP50" s="750"/>
      <c r="LKQ50" s="750"/>
      <c r="LKR50" s="750"/>
      <c r="LKS50" s="750"/>
      <c r="LKT50" s="750"/>
      <c r="LKU50" s="750"/>
      <c r="LKV50" s="750"/>
      <c r="LKW50" s="750"/>
      <c r="LKX50" s="750"/>
      <c r="LKY50" s="750"/>
      <c r="LKZ50" s="750"/>
      <c r="LLA50" s="750"/>
      <c r="LLB50" s="750"/>
      <c r="LLC50" s="750"/>
      <c r="LLD50" s="750"/>
      <c r="LLE50" s="750"/>
      <c r="LLF50" s="750"/>
      <c r="LLG50" s="750"/>
      <c r="LLH50" s="750"/>
      <c r="LLI50" s="750"/>
      <c r="LLJ50" s="750"/>
      <c r="LLK50" s="750"/>
      <c r="LLL50" s="750"/>
      <c r="LLM50" s="750"/>
      <c r="LLN50" s="750"/>
      <c r="LLO50" s="750"/>
      <c r="LLP50" s="750"/>
      <c r="LLQ50" s="750"/>
      <c r="LLR50" s="750"/>
      <c r="LLS50" s="750"/>
      <c r="LLT50" s="750"/>
      <c r="LLU50" s="750"/>
      <c r="LLV50" s="750"/>
      <c r="LLW50" s="750"/>
      <c r="LLX50" s="750"/>
      <c r="LLY50" s="750"/>
      <c r="LLZ50" s="750"/>
      <c r="LMA50" s="750"/>
      <c r="LMB50" s="750"/>
      <c r="LMC50" s="750"/>
      <c r="LMD50" s="750"/>
      <c r="LME50" s="750"/>
      <c r="LMF50" s="750"/>
      <c r="LMG50" s="750"/>
      <c r="LMH50" s="750"/>
      <c r="LMI50" s="750"/>
      <c r="LMJ50" s="750"/>
      <c r="LMK50" s="750"/>
      <c r="LML50" s="750"/>
      <c r="LMM50" s="750"/>
      <c r="LMN50" s="750"/>
      <c r="LMO50" s="750"/>
      <c r="LMP50" s="750"/>
      <c r="LMQ50" s="750"/>
      <c r="LMR50" s="750"/>
      <c r="LMS50" s="750"/>
      <c r="LMT50" s="750"/>
      <c r="LMU50" s="750"/>
      <c r="LMV50" s="750"/>
      <c r="LMW50" s="750"/>
      <c r="LMX50" s="750"/>
      <c r="LMY50" s="750"/>
      <c r="LMZ50" s="750"/>
      <c r="LNA50" s="750"/>
      <c r="LNB50" s="750"/>
      <c r="LNC50" s="750"/>
      <c r="LND50" s="750"/>
      <c r="LNE50" s="750"/>
      <c r="LNF50" s="750"/>
      <c r="LNG50" s="750"/>
      <c r="LNH50" s="750"/>
      <c r="LNI50" s="750"/>
      <c r="LNJ50" s="750"/>
      <c r="LNK50" s="750"/>
      <c r="LNL50" s="750"/>
      <c r="LNM50" s="750"/>
      <c r="LNN50" s="750"/>
      <c r="LNO50" s="750"/>
      <c r="LNP50" s="750"/>
      <c r="LNQ50" s="750"/>
      <c r="LNR50" s="750"/>
      <c r="LNS50" s="750"/>
      <c r="LNT50" s="750"/>
      <c r="LNU50" s="750"/>
      <c r="LNV50" s="750"/>
      <c r="LNW50" s="750"/>
      <c r="LNX50" s="750"/>
      <c r="LNY50" s="750"/>
      <c r="LNZ50" s="750"/>
      <c r="LOA50" s="750"/>
      <c r="LOB50" s="750"/>
      <c r="LOC50" s="750"/>
      <c r="LOD50" s="750"/>
      <c r="LOE50" s="750"/>
      <c r="LOF50" s="750"/>
      <c r="LOG50" s="750"/>
      <c r="LOH50" s="750"/>
      <c r="LOI50" s="750"/>
      <c r="LOJ50" s="750"/>
      <c r="LOK50" s="750"/>
      <c r="LOL50" s="750"/>
      <c r="LOM50" s="750"/>
      <c r="LON50" s="750"/>
      <c r="LOO50" s="750"/>
      <c r="LOP50" s="750"/>
      <c r="LOQ50" s="750"/>
      <c r="LOR50" s="750"/>
      <c r="LOS50" s="750"/>
      <c r="LOT50" s="750"/>
      <c r="LOU50" s="750"/>
      <c r="LOV50" s="750"/>
      <c r="LOW50" s="750"/>
      <c r="LOX50" s="750"/>
      <c r="LOY50" s="750"/>
      <c r="LOZ50" s="750"/>
      <c r="LPA50" s="750"/>
      <c r="LPB50" s="750"/>
      <c r="LPC50" s="750"/>
      <c r="LPD50" s="750"/>
      <c r="LPE50" s="750"/>
      <c r="LPF50" s="750"/>
      <c r="LPG50" s="750"/>
      <c r="LPH50" s="750"/>
      <c r="LPI50" s="750"/>
      <c r="LPJ50" s="750"/>
      <c r="LPK50" s="750"/>
      <c r="LPL50" s="750"/>
      <c r="LPM50" s="750"/>
      <c r="LPN50" s="750"/>
      <c r="LPO50" s="750"/>
      <c r="LPP50" s="750"/>
      <c r="LPQ50" s="750"/>
      <c r="LPR50" s="750"/>
      <c r="LPS50" s="750"/>
      <c r="LPT50" s="750"/>
      <c r="LPU50" s="750"/>
      <c r="LPV50" s="750"/>
      <c r="LPW50" s="750"/>
      <c r="LPX50" s="750"/>
      <c r="LPY50" s="750"/>
      <c r="LPZ50" s="750"/>
      <c r="LQA50" s="750"/>
      <c r="LQB50" s="750"/>
      <c r="LQC50" s="750"/>
      <c r="LQD50" s="750"/>
      <c r="LQE50" s="750"/>
      <c r="LQF50" s="750"/>
      <c r="LQG50" s="750"/>
      <c r="LQH50" s="750"/>
      <c r="LQI50" s="750"/>
      <c r="LQJ50" s="750"/>
      <c r="LQK50" s="750"/>
      <c r="LQL50" s="750"/>
      <c r="LQM50" s="750"/>
      <c r="LQN50" s="750"/>
      <c r="LQO50" s="750"/>
      <c r="LQP50" s="750"/>
      <c r="LQQ50" s="750"/>
      <c r="LQR50" s="750"/>
      <c r="LQS50" s="750"/>
      <c r="LQT50" s="750"/>
      <c r="LQU50" s="750"/>
      <c r="LQV50" s="750"/>
      <c r="LQW50" s="750"/>
      <c r="LQX50" s="750"/>
      <c r="LQY50" s="750"/>
      <c r="LQZ50" s="750"/>
      <c r="LRA50" s="750"/>
      <c r="LRB50" s="750"/>
      <c r="LRC50" s="750"/>
      <c r="LRD50" s="750"/>
      <c r="LRE50" s="750"/>
      <c r="LRF50" s="750"/>
      <c r="LRG50" s="750"/>
      <c r="LRH50" s="750"/>
      <c r="LRI50" s="750"/>
      <c r="LRJ50" s="750"/>
      <c r="LRK50" s="750"/>
      <c r="LRL50" s="750"/>
      <c r="LRM50" s="750"/>
      <c r="LRN50" s="750"/>
      <c r="LRO50" s="750"/>
      <c r="LRP50" s="750"/>
      <c r="LRQ50" s="750"/>
      <c r="LRR50" s="750"/>
      <c r="LRS50" s="750"/>
      <c r="LRT50" s="750"/>
      <c r="LRU50" s="750"/>
      <c r="LRV50" s="750"/>
      <c r="LRW50" s="750"/>
      <c r="LRX50" s="750"/>
      <c r="LRY50" s="750"/>
      <c r="LRZ50" s="750"/>
      <c r="LSA50" s="750"/>
      <c r="LSB50" s="750"/>
      <c r="LSC50" s="750"/>
      <c r="LSD50" s="750"/>
      <c r="LSE50" s="750"/>
      <c r="LSF50" s="750"/>
      <c r="LSG50" s="750"/>
      <c r="LSH50" s="750"/>
      <c r="LSI50" s="750"/>
      <c r="LSJ50" s="750"/>
      <c r="LSK50" s="750"/>
      <c r="LSL50" s="750"/>
      <c r="LSM50" s="750"/>
      <c r="LSN50" s="750"/>
      <c r="LSO50" s="750"/>
      <c r="LSP50" s="750"/>
      <c r="LSQ50" s="750"/>
      <c r="LSR50" s="750"/>
      <c r="LSS50" s="750"/>
      <c r="LST50" s="750"/>
      <c r="LSU50" s="750"/>
      <c r="LSV50" s="750"/>
      <c r="LSW50" s="750"/>
      <c r="LSX50" s="750"/>
      <c r="LSY50" s="750"/>
      <c r="LSZ50" s="750"/>
      <c r="LTA50" s="750"/>
      <c r="LTB50" s="750"/>
      <c r="LTC50" s="750"/>
      <c r="LTD50" s="750"/>
      <c r="LTE50" s="750"/>
      <c r="LTF50" s="750"/>
      <c r="LTG50" s="750"/>
      <c r="LTH50" s="750"/>
      <c r="LTI50" s="750"/>
      <c r="LTJ50" s="750"/>
      <c r="LTK50" s="750"/>
      <c r="LTL50" s="750"/>
      <c r="LTM50" s="750"/>
      <c r="LTN50" s="750"/>
      <c r="LTO50" s="750"/>
      <c r="LTP50" s="750"/>
      <c r="LTQ50" s="750"/>
      <c r="LTR50" s="750"/>
      <c r="LTS50" s="750"/>
      <c r="LTT50" s="750"/>
      <c r="LTU50" s="750"/>
      <c r="LTV50" s="750"/>
      <c r="LTW50" s="750"/>
      <c r="LTX50" s="750"/>
      <c r="LTY50" s="750"/>
      <c r="LTZ50" s="750"/>
      <c r="LUA50" s="750"/>
      <c r="LUB50" s="750"/>
      <c r="LUC50" s="750"/>
      <c r="LUD50" s="750"/>
      <c r="LUE50" s="750"/>
      <c r="LUF50" s="750"/>
      <c r="LUG50" s="750"/>
      <c r="LUH50" s="750"/>
      <c r="LUI50" s="750"/>
      <c r="LUJ50" s="750"/>
      <c r="LUK50" s="750"/>
      <c r="LUL50" s="750"/>
      <c r="LUM50" s="750"/>
      <c r="LUN50" s="750"/>
      <c r="LUO50" s="750"/>
      <c r="LUP50" s="750"/>
      <c r="LUQ50" s="750"/>
      <c r="LUR50" s="750"/>
      <c r="LUS50" s="750"/>
      <c r="LUT50" s="750"/>
      <c r="LUU50" s="750"/>
      <c r="LUV50" s="750"/>
      <c r="LUW50" s="750"/>
      <c r="LUX50" s="750"/>
      <c r="LUY50" s="750"/>
      <c r="LUZ50" s="750"/>
      <c r="LVA50" s="750"/>
      <c r="LVB50" s="750"/>
      <c r="LVC50" s="750"/>
      <c r="LVD50" s="750"/>
      <c r="LVE50" s="750"/>
      <c r="LVF50" s="750"/>
      <c r="LVG50" s="750"/>
      <c r="LVH50" s="750"/>
      <c r="LVI50" s="750"/>
      <c r="LVJ50" s="750"/>
      <c r="LVK50" s="750"/>
      <c r="LVL50" s="750"/>
      <c r="LVM50" s="750"/>
      <c r="LVN50" s="750"/>
      <c r="LVO50" s="750"/>
      <c r="LVP50" s="750"/>
      <c r="LVQ50" s="750"/>
      <c r="LVR50" s="750"/>
      <c r="LVS50" s="750"/>
      <c r="LVT50" s="750"/>
      <c r="LVU50" s="750"/>
      <c r="LVV50" s="750"/>
      <c r="LVW50" s="750"/>
      <c r="LVX50" s="750"/>
      <c r="LVY50" s="750"/>
      <c r="LVZ50" s="750"/>
      <c r="LWA50" s="750"/>
      <c r="LWB50" s="750"/>
      <c r="LWC50" s="750"/>
      <c r="LWD50" s="750"/>
      <c r="LWE50" s="750"/>
      <c r="LWF50" s="750"/>
      <c r="LWG50" s="750"/>
      <c r="LWH50" s="750"/>
      <c r="LWI50" s="750"/>
      <c r="LWJ50" s="750"/>
      <c r="LWK50" s="750"/>
      <c r="LWL50" s="750"/>
      <c r="LWM50" s="750"/>
      <c r="LWN50" s="750"/>
      <c r="LWO50" s="750"/>
      <c r="LWP50" s="750"/>
      <c r="LWQ50" s="750"/>
      <c r="LWR50" s="750"/>
      <c r="LWS50" s="750"/>
      <c r="LWT50" s="750"/>
      <c r="LWU50" s="750"/>
      <c r="LWV50" s="750"/>
      <c r="LWW50" s="750"/>
      <c r="LWX50" s="750"/>
      <c r="LWY50" s="750"/>
      <c r="LWZ50" s="750"/>
      <c r="LXA50" s="750"/>
      <c r="LXB50" s="750"/>
      <c r="LXC50" s="750"/>
      <c r="LXD50" s="750"/>
      <c r="LXE50" s="750"/>
      <c r="LXF50" s="750"/>
      <c r="LXG50" s="750"/>
      <c r="LXH50" s="750"/>
      <c r="LXI50" s="750"/>
      <c r="LXJ50" s="750"/>
      <c r="LXK50" s="750"/>
      <c r="LXL50" s="750"/>
      <c r="LXM50" s="750"/>
      <c r="LXN50" s="750"/>
      <c r="LXO50" s="750"/>
      <c r="LXP50" s="750"/>
      <c r="LXQ50" s="750"/>
      <c r="LXR50" s="750"/>
      <c r="LXS50" s="750"/>
      <c r="LXT50" s="750"/>
      <c r="LXU50" s="750"/>
      <c r="LXV50" s="750"/>
      <c r="LXW50" s="750"/>
      <c r="LXX50" s="750"/>
      <c r="LXY50" s="750"/>
      <c r="LXZ50" s="750"/>
      <c r="LYA50" s="750"/>
      <c r="LYB50" s="750"/>
      <c r="LYC50" s="750"/>
      <c r="LYD50" s="750"/>
      <c r="LYE50" s="750"/>
      <c r="LYF50" s="750"/>
      <c r="LYG50" s="750"/>
      <c r="LYH50" s="750"/>
      <c r="LYI50" s="750"/>
      <c r="LYJ50" s="750"/>
      <c r="LYK50" s="750"/>
      <c r="LYL50" s="750"/>
      <c r="LYM50" s="750"/>
      <c r="LYN50" s="750"/>
      <c r="LYO50" s="750"/>
      <c r="LYP50" s="750"/>
      <c r="LYQ50" s="750"/>
      <c r="LYR50" s="750"/>
      <c r="LYS50" s="750"/>
      <c r="LYT50" s="750"/>
      <c r="LYU50" s="750"/>
      <c r="LYV50" s="750"/>
      <c r="LYW50" s="750"/>
      <c r="LYX50" s="750"/>
      <c r="LYY50" s="750"/>
      <c r="LYZ50" s="750"/>
      <c r="LZA50" s="750"/>
      <c r="LZB50" s="750"/>
      <c r="LZC50" s="750"/>
      <c r="LZD50" s="750"/>
      <c r="LZE50" s="750"/>
      <c r="LZF50" s="750"/>
      <c r="LZG50" s="750"/>
      <c r="LZH50" s="750"/>
      <c r="LZI50" s="750"/>
      <c r="LZJ50" s="750"/>
      <c r="LZK50" s="750"/>
      <c r="LZL50" s="750"/>
      <c r="LZM50" s="750"/>
      <c r="LZN50" s="750"/>
      <c r="LZO50" s="750"/>
      <c r="LZP50" s="750"/>
      <c r="LZQ50" s="750"/>
      <c r="LZR50" s="750"/>
      <c r="LZS50" s="750"/>
      <c r="LZT50" s="750"/>
      <c r="LZU50" s="750"/>
      <c r="LZV50" s="750"/>
      <c r="LZW50" s="750"/>
      <c r="LZX50" s="750"/>
      <c r="LZY50" s="750"/>
      <c r="LZZ50" s="750"/>
      <c r="MAA50" s="750"/>
      <c r="MAB50" s="750"/>
      <c r="MAC50" s="750"/>
      <c r="MAD50" s="750"/>
      <c r="MAE50" s="750"/>
      <c r="MAF50" s="750"/>
      <c r="MAG50" s="750"/>
      <c r="MAH50" s="750"/>
      <c r="MAI50" s="750"/>
      <c r="MAJ50" s="750"/>
      <c r="MAK50" s="750"/>
      <c r="MAL50" s="750"/>
      <c r="MAM50" s="750"/>
      <c r="MAN50" s="750"/>
      <c r="MAO50" s="750"/>
      <c r="MAP50" s="750"/>
      <c r="MAQ50" s="750"/>
      <c r="MAR50" s="750"/>
      <c r="MAS50" s="750"/>
      <c r="MAT50" s="750"/>
      <c r="MAU50" s="750"/>
      <c r="MAV50" s="750"/>
      <c r="MAW50" s="750"/>
      <c r="MAX50" s="750"/>
      <c r="MAY50" s="750"/>
      <c r="MAZ50" s="750"/>
      <c r="MBA50" s="750"/>
      <c r="MBB50" s="750"/>
      <c r="MBC50" s="750"/>
      <c r="MBD50" s="750"/>
      <c r="MBE50" s="750"/>
      <c r="MBF50" s="750"/>
      <c r="MBG50" s="750"/>
      <c r="MBH50" s="750"/>
      <c r="MBI50" s="750"/>
      <c r="MBJ50" s="750"/>
      <c r="MBK50" s="750"/>
      <c r="MBL50" s="750"/>
      <c r="MBM50" s="750"/>
      <c r="MBN50" s="750"/>
      <c r="MBO50" s="750"/>
      <c r="MBP50" s="750"/>
      <c r="MBQ50" s="750"/>
      <c r="MBR50" s="750"/>
      <c r="MBS50" s="750"/>
      <c r="MBT50" s="750"/>
      <c r="MBU50" s="750"/>
      <c r="MBV50" s="750"/>
      <c r="MBW50" s="750"/>
      <c r="MBX50" s="750"/>
      <c r="MBY50" s="750"/>
      <c r="MBZ50" s="750"/>
      <c r="MCA50" s="750"/>
      <c r="MCB50" s="750"/>
      <c r="MCC50" s="750"/>
      <c r="MCD50" s="750"/>
      <c r="MCE50" s="750"/>
      <c r="MCF50" s="750"/>
      <c r="MCG50" s="750"/>
      <c r="MCH50" s="750"/>
      <c r="MCI50" s="750"/>
      <c r="MCJ50" s="750"/>
      <c r="MCK50" s="750"/>
      <c r="MCL50" s="750"/>
      <c r="MCM50" s="750"/>
      <c r="MCN50" s="750"/>
      <c r="MCO50" s="750"/>
      <c r="MCP50" s="750"/>
      <c r="MCQ50" s="750"/>
      <c r="MCR50" s="750"/>
      <c r="MCS50" s="750"/>
      <c r="MCT50" s="750"/>
      <c r="MCU50" s="750"/>
      <c r="MCV50" s="750"/>
      <c r="MCW50" s="750"/>
      <c r="MCX50" s="750"/>
      <c r="MCY50" s="750"/>
      <c r="MCZ50" s="750"/>
      <c r="MDA50" s="750"/>
      <c r="MDB50" s="750"/>
      <c r="MDC50" s="750"/>
      <c r="MDD50" s="750"/>
      <c r="MDE50" s="750"/>
      <c r="MDF50" s="750"/>
      <c r="MDG50" s="750"/>
      <c r="MDH50" s="750"/>
      <c r="MDI50" s="750"/>
      <c r="MDJ50" s="750"/>
      <c r="MDK50" s="750"/>
      <c r="MDL50" s="750"/>
      <c r="MDM50" s="750"/>
      <c r="MDN50" s="750"/>
      <c r="MDO50" s="750"/>
      <c r="MDP50" s="750"/>
      <c r="MDQ50" s="750"/>
      <c r="MDR50" s="750"/>
      <c r="MDS50" s="750"/>
      <c r="MDT50" s="750"/>
      <c r="MDU50" s="750"/>
      <c r="MDV50" s="750"/>
      <c r="MDW50" s="750"/>
      <c r="MDX50" s="750"/>
      <c r="MDY50" s="750"/>
      <c r="MDZ50" s="750"/>
      <c r="MEA50" s="750"/>
      <c r="MEB50" s="750"/>
      <c r="MEC50" s="750"/>
      <c r="MED50" s="750"/>
      <c r="MEE50" s="750"/>
      <c r="MEF50" s="750"/>
      <c r="MEG50" s="750"/>
      <c r="MEH50" s="750"/>
      <c r="MEI50" s="750"/>
      <c r="MEJ50" s="750"/>
      <c r="MEK50" s="750"/>
      <c r="MEL50" s="750"/>
      <c r="MEM50" s="750"/>
      <c r="MEN50" s="750"/>
      <c r="MEO50" s="750"/>
      <c r="MEP50" s="750"/>
      <c r="MEQ50" s="750"/>
      <c r="MER50" s="750"/>
      <c r="MES50" s="750"/>
      <c r="MET50" s="750"/>
      <c r="MEU50" s="750"/>
      <c r="MEV50" s="750"/>
      <c r="MEW50" s="750"/>
      <c r="MEX50" s="750"/>
      <c r="MEY50" s="750"/>
      <c r="MEZ50" s="750"/>
      <c r="MFA50" s="750"/>
      <c r="MFB50" s="750"/>
      <c r="MFC50" s="750"/>
      <c r="MFD50" s="750"/>
      <c r="MFE50" s="750"/>
      <c r="MFF50" s="750"/>
      <c r="MFG50" s="750"/>
      <c r="MFH50" s="750"/>
      <c r="MFI50" s="750"/>
      <c r="MFJ50" s="750"/>
      <c r="MFK50" s="750"/>
      <c r="MFL50" s="750"/>
      <c r="MFM50" s="750"/>
      <c r="MFN50" s="750"/>
      <c r="MFO50" s="750"/>
      <c r="MFP50" s="750"/>
      <c r="MFQ50" s="750"/>
      <c r="MFR50" s="750"/>
      <c r="MFS50" s="750"/>
      <c r="MFT50" s="750"/>
      <c r="MFU50" s="750"/>
      <c r="MFV50" s="750"/>
      <c r="MFW50" s="750"/>
      <c r="MFX50" s="750"/>
      <c r="MFY50" s="750"/>
      <c r="MFZ50" s="750"/>
      <c r="MGA50" s="750"/>
      <c r="MGB50" s="750"/>
      <c r="MGC50" s="750"/>
      <c r="MGD50" s="750"/>
      <c r="MGE50" s="750"/>
      <c r="MGF50" s="750"/>
      <c r="MGG50" s="750"/>
      <c r="MGH50" s="750"/>
      <c r="MGI50" s="750"/>
      <c r="MGJ50" s="750"/>
      <c r="MGK50" s="750"/>
      <c r="MGL50" s="750"/>
      <c r="MGM50" s="750"/>
      <c r="MGN50" s="750"/>
      <c r="MGO50" s="750"/>
      <c r="MGP50" s="750"/>
      <c r="MGQ50" s="750"/>
      <c r="MGR50" s="750"/>
      <c r="MGS50" s="750"/>
      <c r="MGT50" s="750"/>
      <c r="MGU50" s="750"/>
      <c r="MGV50" s="750"/>
      <c r="MGW50" s="750"/>
      <c r="MGX50" s="750"/>
      <c r="MGY50" s="750"/>
      <c r="MGZ50" s="750"/>
      <c r="MHA50" s="750"/>
      <c r="MHB50" s="750"/>
      <c r="MHC50" s="750"/>
      <c r="MHD50" s="750"/>
      <c r="MHE50" s="750"/>
      <c r="MHF50" s="750"/>
      <c r="MHG50" s="750"/>
      <c r="MHH50" s="750"/>
      <c r="MHI50" s="750"/>
      <c r="MHJ50" s="750"/>
      <c r="MHK50" s="750"/>
      <c r="MHL50" s="750"/>
      <c r="MHM50" s="750"/>
      <c r="MHN50" s="750"/>
      <c r="MHO50" s="750"/>
      <c r="MHP50" s="750"/>
      <c r="MHQ50" s="750"/>
      <c r="MHR50" s="750"/>
      <c r="MHS50" s="750"/>
      <c r="MHT50" s="750"/>
      <c r="MHU50" s="750"/>
      <c r="MHV50" s="750"/>
      <c r="MHW50" s="750"/>
      <c r="MHX50" s="750"/>
      <c r="MHY50" s="750"/>
      <c r="MHZ50" s="750"/>
      <c r="MIA50" s="750"/>
      <c r="MIB50" s="750"/>
      <c r="MIC50" s="750"/>
      <c r="MID50" s="750"/>
      <c r="MIE50" s="750"/>
      <c r="MIF50" s="750"/>
      <c r="MIG50" s="750"/>
      <c r="MIH50" s="750"/>
      <c r="MII50" s="750"/>
      <c r="MIJ50" s="750"/>
      <c r="MIK50" s="750"/>
      <c r="MIL50" s="750"/>
      <c r="MIM50" s="750"/>
      <c r="MIN50" s="750"/>
      <c r="MIO50" s="750"/>
      <c r="MIP50" s="750"/>
      <c r="MIQ50" s="750"/>
      <c r="MIR50" s="750"/>
      <c r="MIS50" s="750"/>
      <c r="MIT50" s="750"/>
      <c r="MIU50" s="750"/>
      <c r="MIV50" s="750"/>
      <c r="MIW50" s="750"/>
      <c r="MIX50" s="750"/>
      <c r="MIY50" s="750"/>
      <c r="MIZ50" s="750"/>
      <c r="MJA50" s="750"/>
      <c r="MJB50" s="750"/>
      <c r="MJC50" s="750"/>
      <c r="MJD50" s="750"/>
      <c r="MJE50" s="750"/>
      <c r="MJF50" s="750"/>
      <c r="MJG50" s="750"/>
      <c r="MJH50" s="750"/>
      <c r="MJI50" s="750"/>
      <c r="MJJ50" s="750"/>
      <c r="MJK50" s="750"/>
      <c r="MJL50" s="750"/>
      <c r="MJM50" s="750"/>
      <c r="MJN50" s="750"/>
      <c r="MJO50" s="750"/>
      <c r="MJP50" s="750"/>
      <c r="MJQ50" s="750"/>
      <c r="MJR50" s="750"/>
      <c r="MJS50" s="750"/>
      <c r="MJT50" s="750"/>
      <c r="MJU50" s="750"/>
      <c r="MJV50" s="750"/>
      <c r="MJW50" s="750"/>
      <c r="MJX50" s="750"/>
      <c r="MJY50" s="750"/>
      <c r="MJZ50" s="750"/>
      <c r="MKA50" s="750"/>
      <c r="MKB50" s="750"/>
      <c r="MKC50" s="750"/>
      <c r="MKD50" s="750"/>
      <c r="MKE50" s="750"/>
      <c r="MKF50" s="750"/>
      <c r="MKG50" s="750"/>
      <c r="MKH50" s="750"/>
      <c r="MKI50" s="750"/>
      <c r="MKJ50" s="750"/>
      <c r="MKK50" s="750"/>
      <c r="MKL50" s="750"/>
      <c r="MKM50" s="750"/>
      <c r="MKN50" s="750"/>
      <c r="MKO50" s="750"/>
      <c r="MKP50" s="750"/>
      <c r="MKQ50" s="750"/>
      <c r="MKR50" s="750"/>
      <c r="MKS50" s="750"/>
      <c r="MKT50" s="750"/>
      <c r="MKU50" s="750"/>
      <c r="MKV50" s="750"/>
      <c r="MKW50" s="750"/>
      <c r="MKX50" s="750"/>
      <c r="MKY50" s="750"/>
      <c r="MKZ50" s="750"/>
      <c r="MLA50" s="750"/>
      <c r="MLB50" s="750"/>
      <c r="MLC50" s="750"/>
      <c r="MLD50" s="750"/>
      <c r="MLE50" s="750"/>
      <c r="MLF50" s="750"/>
      <c r="MLG50" s="750"/>
      <c r="MLH50" s="750"/>
      <c r="MLI50" s="750"/>
      <c r="MLJ50" s="750"/>
      <c r="MLK50" s="750"/>
      <c r="MLL50" s="750"/>
      <c r="MLM50" s="750"/>
      <c r="MLN50" s="750"/>
      <c r="MLO50" s="750"/>
      <c r="MLP50" s="750"/>
      <c r="MLQ50" s="750"/>
      <c r="MLR50" s="750"/>
      <c r="MLS50" s="750"/>
      <c r="MLT50" s="750"/>
      <c r="MLU50" s="750"/>
      <c r="MLV50" s="750"/>
      <c r="MLW50" s="750"/>
      <c r="MLX50" s="750"/>
      <c r="MLY50" s="750"/>
      <c r="MLZ50" s="750"/>
      <c r="MMA50" s="750"/>
      <c r="MMB50" s="750"/>
      <c r="MMC50" s="750"/>
      <c r="MMD50" s="750"/>
      <c r="MME50" s="750"/>
      <c r="MMF50" s="750"/>
      <c r="MMG50" s="750"/>
      <c r="MMH50" s="750"/>
      <c r="MMI50" s="750"/>
      <c r="MMJ50" s="750"/>
      <c r="MMK50" s="750"/>
      <c r="MML50" s="750"/>
      <c r="MMM50" s="750"/>
      <c r="MMN50" s="750"/>
      <c r="MMO50" s="750"/>
      <c r="MMP50" s="750"/>
      <c r="MMQ50" s="750"/>
      <c r="MMR50" s="750"/>
      <c r="MMS50" s="750"/>
      <c r="MMT50" s="750"/>
      <c r="MMU50" s="750"/>
      <c r="MMV50" s="750"/>
      <c r="MMW50" s="750"/>
      <c r="MMX50" s="750"/>
      <c r="MMY50" s="750"/>
      <c r="MMZ50" s="750"/>
      <c r="MNA50" s="750"/>
      <c r="MNB50" s="750"/>
      <c r="MNC50" s="750"/>
      <c r="MND50" s="750"/>
      <c r="MNE50" s="750"/>
      <c r="MNF50" s="750"/>
      <c r="MNG50" s="750"/>
      <c r="MNH50" s="750"/>
      <c r="MNI50" s="750"/>
      <c r="MNJ50" s="750"/>
      <c r="MNK50" s="750"/>
      <c r="MNL50" s="750"/>
      <c r="MNM50" s="750"/>
      <c r="MNN50" s="750"/>
      <c r="MNO50" s="750"/>
      <c r="MNP50" s="750"/>
      <c r="MNQ50" s="750"/>
      <c r="MNR50" s="750"/>
      <c r="MNS50" s="750"/>
      <c r="MNT50" s="750"/>
      <c r="MNU50" s="750"/>
      <c r="MNV50" s="750"/>
      <c r="MNW50" s="750"/>
      <c r="MNX50" s="750"/>
      <c r="MNY50" s="750"/>
      <c r="MNZ50" s="750"/>
      <c r="MOA50" s="750"/>
      <c r="MOB50" s="750"/>
      <c r="MOC50" s="750"/>
      <c r="MOD50" s="750"/>
      <c r="MOE50" s="750"/>
      <c r="MOF50" s="750"/>
      <c r="MOG50" s="750"/>
      <c r="MOH50" s="750"/>
      <c r="MOI50" s="750"/>
      <c r="MOJ50" s="750"/>
      <c r="MOK50" s="750"/>
      <c r="MOL50" s="750"/>
      <c r="MOM50" s="750"/>
      <c r="MON50" s="750"/>
      <c r="MOO50" s="750"/>
      <c r="MOP50" s="750"/>
      <c r="MOQ50" s="750"/>
      <c r="MOR50" s="750"/>
      <c r="MOS50" s="750"/>
      <c r="MOT50" s="750"/>
      <c r="MOU50" s="750"/>
      <c r="MOV50" s="750"/>
      <c r="MOW50" s="750"/>
      <c r="MOX50" s="750"/>
      <c r="MOY50" s="750"/>
      <c r="MOZ50" s="750"/>
      <c r="MPA50" s="750"/>
      <c r="MPB50" s="750"/>
      <c r="MPC50" s="750"/>
      <c r="MPD50" s="750"/>
      <c r="MPE50" s="750"/>
      <c r="MPF50" s="750"/>
      <c r="MPG50" s="750"/>
      <c r="MPH50" s="750"/>
      <c r="MPI50" s="750"/>
      <c r="MPJ50" s="750"/>
      <c r="MPK50" s="750"/>
      <c r="MPL50" s="750"/>
      <c r="MPM50" s="750"/>
      <c r="MPN50" s="750"/>
      <c r="MPO50" s="750"/>
      <c r="MPP50" s="750"/>
      <c r="MPQ50" s="750"/>
      <c r="MPR50" s="750"/>
      <c r="MPS50" s="750"/>
      <c r="MPT50" s="750"/>
      <c r="MPU50" s="750"/>
      <c r="MPV50" s="750"/>
      <c r="MPW50" s="750"/>
      <c r="MPX50" s="750"/>
      <c r="MPY50" s="750"/>
      <c r="MPZ50" s="750"/>
      <c r="MQA50" s="750"/>
      <c r="MQB50" s="750"/>
      <c r="MQC50" s="750"/>
      <c r="MQD50" s="750"/>
      <c r="MQE50" s="750"/>
      <c r="MQF50" s="750"/>
      <c r="MQG50" s="750"/>
      <c r="MQH50" s="750"/>
      <c r="MQI50" s="750"/>
      <c r="MQJ50" s="750"/>
      <c r="MQK50" s="750"/>
      <c r="MQL50" s="750"/>
      <c r="MQM50" s="750"/>
      <c r="MQN50" s="750"/>
      <c r="MQO50" s="750"/>
      <c r="MQP50" s="750"/>
      <c r="MQQ50" s="750"/>
      <c r="MQR50" s="750"/>
      <c r="MQS50" s="750"/>
      <c r="MQT50" s="750"/>
      <c r="MQU50" s="750"/>
      <c r="MQV50" s="750"/>
      <c r="MQW50" s="750"/>
      <c r="MQX50" s="750"/>
      <c r="MQY50" s="750"/>
      <c r="MQZ50" s="750"/>
      <c r="MRA50" s="750"/>
      <c r="MRB50" s="750"/>
      <c r="MRC50" s="750"/>
      <c r="MRD50" s="750"/>
      <c r="MRE50" s="750"/>
      <c r="MRF50" s="750"/>
      <c r="MRG50" s="750"/>
      <c r="MRH50" s="750"/>
      <c r="MRI50" s="750"/>
      <c r="MRJ50" s="750"/>
      <c r="MRK50" s="750"/>
      <c r="MRL50" s="750"/>
      <c r="MRM50" s="750"/>
      <c r="MRN50" s="750"/>
      <c r="MRO50" s="750"/>
      <c r="MRP50" s="750"/>
      <c r="MRQ50" s="750"/>
      <c r="MRR50" s="750"/>
      <c r="MRS50" s="750"/>
      <c r="MRT50" s="750"/>
      <c r="MRU50" s="750"/>
      <c r="MRV50" s="750"/>
      <c r="MRW50" s="750"/>
      <c r="MRX50" s="750"/>
      <c r="MRY50" s="750"/>
      <c r="MRZ50" s="750"/>
      <c r="MSA50" s="750"/>
      <c r="MSB50" s="750"/>
      <c r="MSC50" s="750"/>
      <c r="MSD50" s="750"/>
      <c r="MSE50" s="750"/>
      <c r="MSF50" s="750"/>
      <c r="MSG50" s="750"/>
      <c r="MSH50" s="750"/>
      <c r="MSI50" s="750"/>
      <c r="MSJ50" s="750"/>
      <c r="MSK50" s="750"/>
      <c r="MSL50" s="750"/>
      <c r="MSM50" s="750"/>
      <c r="MSN50" s="750"/>
      <c r="MSO50" s="750"/>
      <c r="MSP50" s="750"/>
      <c r="MSQ50" s="750"/>
      <c r="MSR50" s="750"/>
      <c r="MSS50" s="750"/>
      <c r="MST50" s="750"/>
      <c r="MSU50" s="750"/>
      <c r="MSV50" s="750"/>
      <c r="MSW50" s="750"/>
      <c r="MSX50" s="750"/>
      <c r="MSY50" s="750"/>
      <c r="MSZ50" s="750"/>
      <c r="MTA50" s="750"/>
      <c r="MTB50" s="750"/>
      <c r="MTC50" s="750"/>
      <c r="MTD50" s="750"/>
      <c r="MTE50" s="750"/>
      <c r="MTF50" s="750"/>
      <c r="MTG50" s="750"/>
      <c r="MTH50" s="750"/>
      <c r="MTI50" s="750"/>
      <c r="MTJ50" s="750"/>
      <c r="MTK50" s="750"/>
      <c r="MTL50" s="750"/>
      <c r="MTM50" s="750"/>
      <c r="MTN50" s="750"/>
      <c r="MTO50" s="750"/>
      <c r="MTP50" s="750"/>
      <c r="MTQ50" s="750"/>
      <c r="MTR50" s="750"/>
      <c r="MTS50" s="750"/>
      <c r="MTT50" s="750"/>
      <c r="MTU50" s="750"/>
      <c r="MTV50" s="750"/>
      <c r="MTW50" s="750"/>
      <c r="MTX50" s="750"/>
      <c r="MTY50" s="750"/>
      <c r="MTZ50" s="750"/>
      <c r="MUA50" s="750"/>
      <c r="MUB50" s="750"/>
      <c r="MUC50" s="750"/>
      <c r="MUD50" s="750"/>
      <c r="MUE50" s="750"/>
      <c r="MUF50" s="750"/>
      <c r="MUG50" s="750"/>
      <c r="MUH50" s="750"/>
      <c r="MUI50" s="750"/>
      <c r="MUJ50" s="750"/>
      <c r="MUK50" s="750"/>
      <c r="MUL50" s="750"/>
      <c r="MUM50" s="750"/>
      <c r="MUN50" s="750"/>
      <c r="MUO50" s="750"/>
      <c r="MUP50" s="750"/>
      <c r="MUQ50" s="750"/>
      <c r="MUR50" s="750"/>
      <c r="MUS50" s="750"/>
      <c r="MUT50" s="750"/>
      <c r="MUU50" s="750"/>
      <c r="MUV50" s="750"/>
      <c r="MUW50" s="750"/>
      <c r="MUX50" s="750"/>
      <c r="MUY50" s="750"/>
      <c r="MUZ50" s="750"/>
      <c r="MVA50" s="750"/>
      <c r="MVB50" s="750"/>
      <c r="MVC50" s="750"/>
      <c r="MVD50" s="750"/>
      <c r="MVE50" s="750"/>
      <c r="MVF50" s="750"/>
      <c r="MVG50" s="750"/>
      <c r="MVH50" s="750"/>
      <c r="MVI50" s="750"/>
      <c r="MVJ50" s="750"/>
      <c r="MVK50" s="750"/>
      <c r="MVL50" s="750"/>
      <c r="MVM50" s="750"/>
      <c r="MVN50" s="750"/>
      <c r="MVO50" s="750"/>
      <c r="MVP50" s="750"/>
      <c r="MVQ50" s="750"/>
      <c r="MVR50" s="750"/>
      <c r="MVS50" s="750"/>
      <c r="MVT50" s="750"/>
      <c r="MVU50" s="750"/>
      <c r="MVV50" s="750"/>
      <c r="MVW50" s="750"/>
      <c r="MVX50" s="750"/>
      <c r="MVY50" s="750"/>
      <c r="MVZ50" s="750"/>
      <c r="MWA50" s="750"/>
      <c r="MWB50" s="750"/>
      <c r="MWC50" s="750"/>
      <c r="MWD50" s="750"/>
      <c r="MWE50" s="750"/>
      <c r="MWF50" s="750"/>
      <c r="MWG50" s="750"/>
      <c r="MWH50" s="750"/>
      <c r="MWI50" s="750"/>
      <c r="MWJ50" s="750"/>
      <c r="MWK50" s="750"/>
      <c r="MWL50" s="750"/>
      <c r="MWM50" s="750"/>
      <c r="MWN50" s="750"/>
      <c r="MWO50" s="750"/>
      <c r="MWP50" s="750"/>
      <c r="MWQ50" s="750"/>
      <c r="MWR50" s="750"/>
      <c r="MWS50" s="750"/>
      <c r="MWT50" s="750"/>
      <c r="MWU50" s="750"/>
      <c r="MWV50" s="750"/>
      <c r="MWW50" s="750"/>
      <c r="MWX50" s="750"/>
      <c r="MWY50" s="750"/>
      <c r="MWZ50" s="750"/>
      <c r="MXA50" s="750"/>
      <c r="MXB50" s="750"/>
      <c r="MXC50" s="750"/>
      <c r="MXD50" s="750"/>
      <c r="MXE50" s="750"/>
      <c r="MXF50" s="750"/>
      <c r="MXG50" s="750"/>
      <c r="MXH50" s="750"/>
      <c r="MXI50" s="750"/>
      <c r="MXJ50" s="750"/>
      <c r="MXK50" s="750"/>
      <c r="MXL50" s="750"/>
      <c r="MXM50" s="750"/>
      <c r="MXN50" s="750"/>
      <c r="MXO50" s="750"/>
      <c r="MXP50" s="750"/>
      <c r="MXQ50" s="750"/>
      <c r="MXR50" s="750"/>
      <c r="MXS50" s="750"/>
      <c r="MXT50" s="750"/>
      <c r="MXU50" s="750"/>
      <c r="MXV50" s="750"/>
      <c r="MXW50" s="750"/>
      <c r="MXX50" s="750"/>
      <c r="MXY50" s="750"/>
      <c r="MXZ50" s="750"/>
      <c r="MYA50" s="750"/>
      <c r="MYB50" s="750"/>
      <c r="MYC50" s="750"/>
      <c r="MYD50" s="750"/>
      <c r="MYE50" s="750"/>
      <c r="MYF50" s="750"/>
      <c r="MYG50" s="750"/>
      <c r="MYH50" s="750"/>
      <c r="MYI50" s="750"/>
      <c r="MYJ50" s="750"/>
      <c r="MYK50" s="750"/>
      <c r="MYL50" s="750"/>
      <c r="MYM50" s="750"/>
      <c r="MYN50" s="750"/>
      <c r="MYO50" s="750"/>
      <c r="MYP50" s="750"/>
      <c r="MYQ50" s="750"/>
      <c r="MYR50" s="750"/>
      <c r="MYS50" s="750"/>
      <c r="MYT50" s="750"/>
      <c r="MYU50" s="750"/>
      <c r="MYV50" s="750"/>
      <c r="MYW50" s="750"/>
      <c r="MYX50" s="750"/>
      <c r="MYY50" s="750"/>
      <c r="MYZ50" s="750"/>
      <c r="MZA50" s="750"/>
      <c r="MZB50" s="750"/>
      <c r="MZC50" s="750"/>
      <c r="MZD50" s="750"/>
      <c r="MZE50" s="750"/>
      <c r="MZF50" s="750"/>
      <c r="MZG50" s="750"/>
      <c r="MZH50" s="750"/>
      <c r="MZI50" s="750"/>
      <c r="MZJ50" s="750"/>
      <c r="MZK50" s="750"/>
      <c r="MZL50" s="750"/>
      <c r="MZM50" s="750"/>
      <c r="MZN50" s="750"/>
      <c r="MZO50" s="750"/>
      <c r="MZP50" s="750"/>
      <c r="MZQ50" s="750"/>
      <c r="MZR50" s="750"/>
      <c r="MZS50" s="750"/>
      <c r="MZT50" s="750"/>
      <c r="MZU50" s="750"/>
      <c r="MZV50" s="750"/>
      <c r="MZW50" s="750"/>
      <c r="MZX50" s="750"/>
      <c r="MZY50" s="750"/>
      <c r="MZZ50" s="750"/>
      <c r="NAA50" s="750"/>
      <c r="NAB50" s="750"/>
      <c r="NAC50" s="750"/>
      <c r="NAD50" s="750"/>
      <c r="NAE50" s="750"/>
      <c r="NAF50" s="750"/>
      <c r="NAG50" s="750"/>
      <c r="NAH50" s="750"/>
      <c r="NAI50" s="750"/>
      <c r="NAJ50" s="750"/>
      <c r="NAK50" s="750"/>
      <c r="NAL50" s="750"/>
      <c r="NAM50" s="750"/>
      <c r="NAN50" s="750"/>
      <c r="NAO50" s="750"/>
      <c r="NAP50" s="750"/>
      <c r="NAQ50" s="750"/>
      <c r="NAR50" s="750"/>
      <c r="NAS50" s="750"/>
      <c r="NAT50" s="750"/>
      <c r="NAU50" s="750"/>
      <c r="NAV50" s="750"/>
      <c r="NAW50" s="750"/>
      <c r="NAX50" s="750"/>
      <c r="NAY50" s="750"/>
      <c r="NAZ50" s="750"/>
      <c r="NBA50" s="750"/>
      <c r="NBB50" s="750"/>
      <c r="NBC50" s="750"/>
      <c r="NBD50" s="750"/>
      <c r="NBE50" s="750"/>
      <c r="NBF50" s="750"/>
      <c r="NBG50" s="750"/>
      <c r="NBH50" s="750"/>
      <c r="NBI50" s="750"/>
      <c r="NBJ50" s="750"/>
      <c r="NBK50" s="750"/>
      <c r="NBL50" s="750"/>
      <c r="NBM50" s="750"/>
      <c r="NBN50" s="750"/>
      <c r="NBO50" s="750"/>
      <c r="NBP50" s="750"/>
      <c r="NBQ50" s="750"/>
      <c r="NBR50" s="750"/>
      <c r="NBS50" s="750"/>
      <c r="NBT50" s="750"/>
      <c r="NBU50" s="750"/>
      <c r="NBV50" s="750"/>
      <c r="NBW50" s="750"/>
      <c r="NBX50" s="750"/>
      <c r="NBY50" s="750"/>
      <c r="NBZ50" s="750"/>
      <c r="NCA50" s="750"/>
      <c r="NCB50" s="750"/>
      <c r="NCC50" s="750"/>
      <c r="NCD50" s="750"/>
      <c r="NCE50" s="750"/>
      <c r="NCF50" s="750"/>
      <c r="NCG50" s="750"/>
      <c r="NCH50" s="750"/>
      <c r="NCI50" s="750"/>
      <c r="NCJ50" s="750"/>
      <c r="NCK50" s="750"/>
      <c r="NCL50" s="750"/>
      <c r="NCM50" s="750"/>
      <c r="NCN50" s="750"/>
      <c r="NCO50" s="750"/>
      <c r="NCP50" s="750"/>
      <c r="NCQ50" s="750"/>
      <c r="NCR50" s="750"/>
      <c r="NCS50" s="750"/>
      <c r="NCT50" s="750"/>
      <c r="NCU50" s="750"/>
      <c r="NCV50" s="750"/>
      <c r="NCW50" s="750"/>
      <c r="NCX50" s="750"/>
      <c r="NCY50" s="750"/>
      <c r="NCZ50" s="750"/>
      <c r="NDA50" s="750"/>
      <c r="NDB50" s="750"/>
      <c r="NDC50" s="750"/>
      <c r="NDD50" s="750"/>
      <c r="NDE50" s="750"/>
      <c r="NDF50" s="750"/>
      <c r="NDG50" s="750"/>
      <c r="NDH50" s="750"/>
      <c r="NDI50" s="750"/>
      <c r="NDJ50" s="750"/>
      <c r="NDK50" s="750"/>
      <c r="NDL50" s="750"/>
      <c r="NDM50" s="750"/>
      <c r="NDN50" s="750"/>
      <c r="NDO50" s="750"/>
      <c r="NDP50" s="750"/>
      <c r="NDQ50" s="750"/>
      <c r="NDR50" s="750"/>
      <c r="NDS50" s="750"/>
      <c r="NDT50" s="750"/>
      <c r="NDU50" s="750"/>
      <c r="NDV50" s="750"/>
      <c r="NDW50" s="750"/>
      <c r="NDX50" s="750"/>
      <c r="NDY50" s="750"/>
      <c r="NDZ50" s="750"/>
      <c r="NEA50" s="750"/>
      <c r="NEB50" s="750"/>
      <c r="NEC50" s="750"/>
      <c r="NED50" s="750"/>
      <c r="NEE50" s="750"/>
      <c r="NEF50" s="750"/>
      <c r="NEG50" s="750"/>
      <c r="NEH50" s="750"/>
      <c r="NEI50" s="750"/>
      <c r="NEJ50" s="750"/>
      <c r="NEK50" s="750"/>
      <c r="NEL50" s="750"/>
      <c r="NEM50" s="750"/>
      <c r="NEN50" s="750"/>
      <c r="NEO50" s="750"/>
      <c r="NEP50" s="750"/>
      <c r="NEQ50" s="750"/>
      <c r="NER50" s="750"/>
      <c r="NES50" s="750"/>
      <c r="NET50" s="750"/>
      <c r="NEU50" s="750"/>
      <c r="NEV50" s="750"/>
      <c r="NEW50" s="750"/>
      <c r="NEX50" s="750"/>
      <c r="NEY50" s="750"/>
      <c r="NEZ50" s="750"/>
      <c r="NFA50" s="750"/>
      <c r="NFB50" s="750"/>
      <c r="NFC50" s="750"/>
      <c r="NFD50" s="750"/>
      <c r="NFE50" s="750"/>
      <c r="NFF50" s="750"/>
      <c r="NFG50" s="750"/>
      <c r="NFH50" s="750"/>
      <c r="NFI50" s="750"/>
      <c r="NFJ50" s="750"/>
      <c r="NFK50" s="750"/>
      <c r="NFL50" s="750"/>
      <c r="NFM50" s="750"/>
      <c r="NFN50" s="750"/>
      <c r="NFO50" s="750"/>
      <c r="NFP50" s="750"/>
      <c r="NFQ50" s="750"/>
      <c r="NFR50" s="750"/>
      <c r="NFS50" s="750"/>
      <c r="NFT50" s="750"/>
      <c r="NFU50" s="750"/>
      <c r="NFV50" s="750"/>
      <c r="NFW50" s="750"/>
      <c r="NFX50" s="750"/>
      <c r="NFY50" s="750"/>
      <c r="NFZ50" s="750"/>
      <c r="NGA50" s="750"/>
      <c r="NGB50" s="750"/>
      <c r="NGC50" s="750"/>
      <c r="NGD50" s="750"/>
      <c r="NGE50" s="750"/>
      <c r="NGF50" s="750"/>
      <c r="NGG50" s="750"/>
      <c r="NGH50" s="750"/>
      <c r="NGI50" s="750"/>
      <c r="NGJ50" s="750"/>
      <c r="NGK50" s="750"/>
      <c r="NGL50" s="750"/>
      <c r="NGM50" s="750"/>
      <c r="NGN50" s="750"/>
      <c r="NGO50" s="750"/>
      <c r="NGP50" s="750"/>
      <c r="NGQ50" s="750"/>
      <c r="NGR50" s="750"/>
      <c r="NGS50" s="750"/>
      <c r="NGT50" s="750"/>
      <c r="NGU50" s="750"/>
      <c r="NGV50" s="750"/>
      <c r="NGW50" s="750"/>
      <c r="NGX50" s="750"/>
      <c r="NGY50" s="750"/>
      <c r="NGZ50" s="750"/>
      <c r="NHA50" s="750"/>
      <c r="NHB50" s="750"/>
      <c r="NHC50" s="750"/>
      <c r="NHD50" s="750"/>
      <c r="NHE50" s="750"/>
      <c r="NHF50" s="750"/>
      <c r="NHG50" s="750"/>
      <c r="NHH50" s="750"/>
      <c r="NHI50" s="750"/>
      <c r="NHJ50" s="750"/>
      <c r="NHK50" s="750"/>
      <c r="NHL50" s="750"/>
      <c r="NHM50" s="750"/>
      <c r="NHN50" s="750"/>
      <c r="NHO50" s="750"/>
      <c r="NHP50" s="750"/>
      <c r="NHQ50" s="750"/>
      <c r="NHR50" s="750"/>
      <c r="NHS50" s="750"/>
      <c r="NHT50" s="750"/>
      <c r="NHU50" s="750"/>
      <c r="NHV50" s="750"/>
      <c r="NHW50" s="750"/>
      <c r="NHX50" s="750"/>
      <c r="NHY50" s="750"/>
      <c r="NHZ50" s="750"/>
      <c r="NIA50" s="750"/>
      <c r="NIB50" s="750"/>
      <c r="NIC50" s="750"/>
      <c r="NID50" s="750"/>
      <c r="NIE50" s="750"/>
      <c r="NIF50" s="750"/>
      <c r="NIG50" s="750"/>
      <c r="NIH50" s="750"/>
      <c r="NII50" s="750"/>
      <c r="NIJ50" s="750"/>
      <c r="NIK50" s="750"/>
      <c r="NIL50" s="750"/>
      <c r="NIM50" s="750"/>
      <c r="NIN50" s="750"/>
      <c r="NIO50" s="750"/>
      <c r="NIP50" s="750"/>
      <c r="NIQ50" s="750"/>
      <c r="NIR50" s="750"/>
      <c r="NIS50" s="750"/>
      <c r="NIT50" s="750"/>
      <c r="NIU50" s="750"/>
      <c r="NIV50" s="750"/>
      <c r="NIW50" s="750"/>
      <c r="NIX50" s="750"/>
      <c r="NIY50" s="750"/>
      <c r="NIZ50" s="750"/>
      <c r="NJA50" s="750"/>
      <c r="NJB50" s="750"/>
      <c r="NJC50" s="750"/>
      <c r="NJD50" s="750"/>
      <c r="NJE50" s="750"/>
      <c r="NJF50" s="750"/>
      <c r="NJG50" s="750"/>
      <c r="NJH50" s="750"/>
      <c r="NJI50" s="750"/>
      <c r="NJJ50" s="750"/>
      <c r="NJK50" s="750"/>
      <c r="NJL50" s="750"/>
      <c r="NJM50" s="750"/>
      <c r="NJN50" s="750"/>
      <c r="NJO50" s="750"/>
      <c r="NJP50" s="750"/>
      <c r="NJQ50" s="750"/>
      <c r="NJR50" s="750"/>
      <c r="NJS50" s="750"/>
      <c r="NJT50" s="750"/>
      <c r="NJU50" s="750"/>
      <c r="NJV50" s="750"/>
      <c r="NJW50" s="750"/>
      <c r="NJX50" s="750"/>
      <c r="NJY50" s="750"/>
      <c r="NJZ50" s="750"/>
      <c r="NKA50" s="750"/>
      <c r="NKB50" s="750"/>
      <c r="NKC50" s="750"/>
      <c r="NKD50" s="750"/>
      <c r="NKE50" s="750"/>
      <c r="NKF50" s="750"/>
      <c r="NKG50" s="750"/>
      <c r="NKH50" s="750"/>
      <c r="NKI50" s="750"/>
      <c r="NKJ50" s="750"/>
      <c r="NKK50" s="750"/>
      <c r="NKL50" s="750"/>
      <c r="NKM50" s="750"/>
      <c r="NKN50" s="750"/>
      <c r="NKO50" s="750"/>
      <c r="NKP50" s="750"/>
      <c r="NKQ50" s="750"/>
      <c r="NKR50" s="750"/>
      <c r="NKS50" s="750"/>
      <c r="NKT50" s="750"/>
      <c r="NKU50" s="750"/>
      <c r="NKV50" s="750"/>
      <c r="NKW50" s="750"/>
      <c r="NKX50" s="750"/>
      <c r="NKY50" s="750"/>
      <c r="NKZ50" s="750"/>
      <c r="NLA50" s="750"/>
      <c r="NLB50" s="750"/>
      <c r="NLC50" s="750"/>
      <c r="NLD50" s="750"/>
      <c r="NLE50" s="750"/>
      <c r="NLF50" s="750"/>
      <c r="NLG50" s="750"/>
      <c r="NLH50" s="750"/>
      <c r="NLI50" s="750"/>
      <c r="NLJ50" s="750"/>
      <c r="NLK50" s="750"/>
      <c r="NLL50" s="750"/>
      <c r="NLM50" s="750"/>
      <c r="NLN50" s="750"/>
      <c r="NLO50" s="750"/>
      <c r="NLP50" s="750"/>
      <c r="NLQ50" s="750"/>
      <c r="NLR50" s="750"/>
      <c r="NLS50" s="750"/>
      <c r="NLT50" s="750"/>
      <c r="NLU50" s="750"/>
      <c r="NLV50" s="750"/>
      <c r="NLW50" s="750"/>
      <c r="NLX50" s="750"/>
      <c r="NLY50" s="750"/>
      <c r="NLZ50" s="750"/>
      <c r="NMA50" s="750"/>
      <c r="NMB50" s="750"/>
      <c r="NMC50" s="750"/>
      <c r="NMD50" s="750"/>
      <c r="NME50" s="750"/>
      <c r="NMF50" s="750"/>
      <c r="NMG50" s="750"/>
      <c r="NMH50" s="750"/>
      <c r="NMI50" s="750"/>
      <c r="NMJ50" s="750"/>
      <c r="NMK50" s="750"/>
      <c r="NML50" s="750"/>
      <c r="NMM50" s="750"/>
      <c r="NMN50" s="750"/>
      <c r="NMO50" s="750"/>
      <c r="NMP50" s="750"/>
      <c r="NMQ50" s="750"/>
      <c r="NMR50" s="750"/>
      <c r="NMS50" s="750"/>
      <c r="NMT50" s="750"/>
      <c r="NMU50" s="750"/>
      <c r="NMV50" s="750"/>
      <c r="NMW50" s="750"/>
      <c r="NMX50" s="750"/>
      <c r="NMY50" s="750"/>
      <c r="NMZ50" s="750"/>
      <c r="NNA50" s="750"/>
      <c r="NNB50" s="750"/>
      <c r="NNC50" s="750"/>
      <c r="NND50" s="750"/>
      <c r="NNE50" s="750"/>
      <c r="NNF50" s="750"/>
      <c r="NNG50" s="750"/>
      <c r="NNH50" s="750"/>
      <c r="NNI50" s="750"/>
      <c r="NNJ50" s="750"/>
      <c r="NNK50" s="750"/>
      <c r="NNL50" s="750"/>
      <c r="NNM50" s="750"/>
      <c r="NNN50" s="750"/>
      <c r="NNO50" s="750"/>
      <c r="NNP50" s="750"/>
      <c r="NNQ50" s="750"/>
      <c r="NNR50" s="750"/>
      <c r="NNS50" s="750"/>
      <c r="NNT50" s="750"/>
      <c r="NNU50" s="750"/>
      <c r="NNV50" s="750"/>
      <c r="NNW50" s="750"/>
      <c r="NNX50" s="750"/>
      <c r="NNY50" s="750"/>
      <c r="NNZ50" s="750"/>
      <c r="NOA50" s="750"/>
      <c r="NOB50" s="750"/>
      <c r="NOC50" s="750"/>
      <c r="NOD50" s="750"/>
      <c r="NOE50" s="750"/>
      <c r="NOF50" s="750"/>
      <c r="NOG50" s="750"/>
      <c r="NOH50" s="750"/>
      <c r="NOI50" s="750"/>
      <c r="NOJ50" s="750"/>
      <c r="NOK50" s="750"/>
      <c r="NOL50" s="750"/>
      <c r="NOM50" s="750"/>
      <c r="NON50" s="750"/>
      <c r="NOO50" s="750"/>
      <c r="NOP50" s="750"/>
      <c r="NOQ50" s="750"/>
      <c r="NOR50" s="750"/>
      <c r="NOS50" s="750"/>
      <c r="NOT50" s="750"/>
      <c r="NOU50" s="750"/>
      <c r="NOV50" s="750"/>
      <c r="NOW50" s="750"/>
      <c r="NOX50" s="750"/>
      <c r="NOY50" s="750"/>
      <c r="NOZ50" s="750"/>
      <c r="NPA50" s="750"/>
      <c r="NPB50" s="750"/>
      <c r="NPC50" s="750"/>
      <c r="NPD50" s="750"/>
      <c r="NPE50" s="750"/>
      <c r="NPF50" s="750"/>
      <c r="NPG50" s="750"/>
      <c r="NPH50" s="750"/>
      <c r="NPI50" s="750"/>
      <c r="NPJ50" s="750"/>
      <c r="NPK50" s="750"/>
      <c r="NPL50" s="750"/>
      <c r="NPM50" s="750"/>
      <c r="NPN50" s="750"/>
      <c r="NPO50" s="750"/>
      <c r="NPP50" s="750"/>
      <c r="NPQ50" s="750"/>
      <c r="NPR50" s="750"/>
      <c r="NPS50" s="750"/>
      <c r="NPT50" s="750"/>
      <c r="NPU50" s="750"/>
      <c r="NPV50" s="750"/>
      <c r="NPW50" s="750"/>
      <c r="NPX50" s="750"/>
      <c r="NPY50" s="750"/>
      <c r="NPZ50" s="750"/>
      <c r="NQA50" s="750"/>
      <c r="NQB50" s="750"/>
      <c r="NQC50" s="750"/>
      <c r="NQD50" s="750"/>
      <c r="NQE50" s="750"/>
      <c r="NQF50" s="750"/>
      <c r="NQG50" s="750"/>
      <c r="NQH50" s="750"/>
      <c r="NQI50" s="750"/>
      <c r="NQJ50" s="750"/>
      <c r="NQK50" s="750"/>
      <c r="NQL50" s="750"/>
      <c r="NQM50" s="750"/>
      <c r="NQN50" s="750"/>
      <c r="NQO50" s="750"/>
      <c r="NQP50" s="750"/>
      <c r="NQQ50" s="750"/>
      <c r="NQR50" s="750"/>
      <c r="NQS50" s="750"/>
      <c r="NQT50" s="750"/>
      <c r="NQU50" s="750"/>
      <c r="NQV50" s="750"/>
      <c r="NQW50" s="750"/>
      <c r="NQX50" s="750"/>
      <c r="NQY50" s="750"/>
      <c r="NQZ50" s="750"/>
      <c r="NRA50" s="750"/>
      <c r="NRB50" s="750"/>
      <c r="NRC50" s="750"/>
      <c r="NRD50" s="750"/>
      <c r="NRE50" s="750"/>
      <c r="NRF50" s="750"/>
      <c r="NRG50" s="750"/>
      <c r="NRH50" s="750"/>
      <c r="NRI50" s="750"/>
      <c r="NRJ50" s="750"/>
      <c r="NRK50" s="750"/>
      <c r="NRL50" s="750"/>
      <c r="NRM50" s="750"/>
      <c r="NRN50" s="750"/>
      <c r="NRO50" s="750"/>
      <c r="NRP50" s="750"/>
      <c r="NRQ50" s="750"/>
      <c r="NRR50" s="750"/>
      <c r="NRS50" s="750"/>
      <c r="NRT50" s="750"/>
      <c r="NRU50" s="750"/>
      <c r="NRV50" s="750"/>
      <c r="NRW50" s="750"/>
      <c r="NRX50" s="750"/>
      <c r="NRY50" s="750"/>
      <c r="NRZ50" s="750"/>
      <c r="NSA50" s="750"/>
      <c r="NSB50" s="750"/>
      <c r="NSC50" s="750"/>
      <c r="NSD50" s="750"/>
      <c r="NSE50" s="750"/>
      <c r="NSF50" s="750"/>
      <c r="NSG50" s="750"/>
      <c r="NSH50" s="750"/>
      <c r="NSI50" s="750"/>
      <c r="NSJ50" s="750"/>
      <c r="NSK50" s="750"/>
      <c r="NSL50" s="750"/>
      <c r="NSM50" s="750"/>
      <c r="NSN50" s="750"/>
      <c r="NSO50" s="750"/>
      <c r="NSP50" s="750"/>
      <c r="NSQ50" s="750"/>
      <c r="NSR50" s="750"/>
      <c r="NSS50" s="750"/>
      <c r="NST50" s="750"/>
      <c r="NSU50" s="750"/>
      <c r="NSV50" s="750"/>
      <c r="NSW50" s="750"/>
      <c r="NSX50" s="750"/>
      <c r="NSY50" s="750"/>
      <c r="NSZ50" s="750"/>
      <c r="NTA50" s="750"/>
      <c r="NTB50" s="750"/>
      <c r="NTC50" s="750"/>
      <c r="NTD50" s="750"/>
      <c r="NTE50" s="750"/>
      <c r="NTF50" s="750"/>
      <c r="NTG50" s="750"/>
      <c r="NTH50" s="750"/>
      <c r="NTI50" s="750"/>
      <c r="NTJ50" s="750"/>
      <c r="NTK50" s="750"/>
      <c r="NTL50" s="750"/>
      <c r="NTM50" s="750"/>
      <c r="NTN50" s="750"/>
      <c r="NTO50" s="750"/>
      <c r="NTP50" s="750"/>
      <c r="NTQ50" s="750"/>
      <c r="NTR50" s="750"/>
      <c r="NTS50" s="750"/>
      <c r="NTT50" s="750"/>
      <c r="NTU50" s="750"/>
      <c r="NTV50" s="750"/>
      <c r="NTW50" s="750"/>
      <c r="NTX50" s="750"/>
      <c r="NTY50" s="750"/>
      <c r="NTZ50" s="750"/>
      <c r="NUA50" s="750"/>
      <c r="NUB50" s="750"/>
      <c r="NUC50" s="750"/>
      <c r="NUD50" s="750"/>
      <c r="NUE50" s="750"/>
      <c r="NUF50" s="750"/>
      <c r="NUG50" s="750"/>
      <c r="NUH50" s="750"/>
      <c r="NUI50" s="750"/>
      <c r="NUJ50" s="750"/>
      <c r="NUK50" s="750"/>
      <c r="NUL50" s="750"/>
      <c r="NUM50" s="750"/>
      <c r="NUN50" s="750"/>
      <c r="NUO50" s="750"/>
      <c r="NUP50" s="750"/>
      <c r="NUQ50" s="750"/>
      <c r="NUR50" s="750"/>
      <c r="NUS50" s="750"/>
      <c r="NUT50" s="750"/>
      <c r="NUU50" s="750"/>
      <c r="NUV50" s="750"/>
      <c r="NUW50" s="750"/>
      <c r="NUX50" s="750"/>
      <c r="NUY50" s="750"/>
      <c r="NUZ50" s="750"/>
      <c r="NVA50" s="750"/>
      <c r="NVB50" s="750"/>
      <c r="NVC50" s="750"/>
      <c r="NVD50" s="750"/>
      <c r="NVE50" s="750"/>
      <c r="NVF50" s="750"/>
      <c r="NVG50" s="750"/>
      <c r="NVH50" s="750"/>
      <c r="NVI50" s="750"/>
      <c r="NVJ50" s="750"/>
      <c r="NVK50" s="750"/>
      <c r="NVL50" s="750"/>
      <c r="NVM50" s="750"/>
      <c r="NVN50" s="750"/>
      <c r="NVO50" s="750"/>
      <c r="NVP50" s="750"/>
      <c r="NVQ50" s="750"/>
      <c r="NVR50" s="750"/>
      <c r="NVS50" s="750"/>
      <c r="NVT50" s="750"/>
      <c r="NVU50" s="750"/>
      <c r="NVV50" s="750"/>
      <c r="NVW50" s="750"/>
      <c r="NVX50" s="750"/>
      <c r="NVY50" s="750"/>
      <c r="NVZ50" s="750"/>
      <c r="NWA50" s="750"/>
      <c r="NWB50" s="750"/>
      <c r="NWC50" s="750"/>
      <c r="NWD50" s="750"/>
      <c r="NWE50" s="750"/>
      <c r="NWF50" s="750"/>
      <c r="NWG50" s="750"/>
      <c r="NWH50" s="750"/>
      <c r="NWI50" s="750"/>
      <c r="NWJ50" s="750"/>
      <c r="NWK50" s="750"/>
      <c r="NWL50" s="750"/>
      <c r="NWM50" s="750"/>
      <c r="NWN50" s="750"/>
      <c r="NWO50" s="750"/>
      <c r="NWP50" s="750"/>
      <c r="NWQ50" s="750"/>
      <c r="NWR50" s="750"/>
      <c r="NWS50" s="750"/>
      <c r="NWT50" s="750"/>
      <c r="NWU50" s="750"/>
      <c r="NWV50" s="750"/>
      <c r="NWW50" s="750"/>
      <c r="NWX50" s="750"/>
      <c r="NWY50" s="750"/>
      <c r="NWZ50" s="750"/>
      <c r="NXA50" s="750"/>
      <c r="NXB50" s="750"/>
      <c r="NXC50" s="750"/>
      <c r="NXD50" s="750"/>
      <c r="NXE50" s="750"/>
      <c r="NXF50" s="750"/>
      <c r="NXG50" s="750"/>
      <c r="NXH50" s="750"/>
      <c r="NXI50" s="750"/>
      <c r="NXJ50" s="750"/>
      <c r="NXK50" s="750"/>
      <c r="NXL50" s="750"/>
      <c r="NXM50" s="750"/>
      <c r="NXN50" s="750"/>
      <c r="NXO50" s="750"/>
      <c r="NXP50" s="750"/>
      <c r="NXQ50" s="750"/>
      <c r="NXR50" s="750"/>
      <c r="NXS50" s="750"/>
      <c r="NXT50" s="750"/>
      <c r="NXU50" s="750"/>
      <c r="NXV50" s="750"/>
      <c r="NXW50" s="750"/>
      <c r="NXX50" s="750"/>
      <c r="NXY50" s="750"/>
      <c r="NXZ50" s="750"/>
      <c r="NYA50" s="750"/>
      <c r="NYB50" s="750"/>
      <c r="NYC50" s="750"/>
      <c r="NYD50" s="750"/>
      <c r="NYE50" s="750"/>
      <c r="NYF50" s="750"/>
      <c r="NYG50" s="750"/>
      <c r="NYH50" s="750"/>
      <c r="NYI50" s="750"/>
      <c r="NYJ50" s="750"/>
      <c r="NYK50" s="750"/>
      <c r="NYL50" s="750"/>
      <c r="NYM50" s="750"/>
      <c r="NYN50" s="750"/>
      <c r="NYO50" s="750"/>
      <c r="NYP50" s="750"/>
      <c r="NYQ50" s="750"/>
      <c r="NYR50" s="750"/>
      <c r="NYS50" s="750"/>
      <c r="NYT50" s="750"/>
      <c r="NYU50" s="750"/>
      <c r="NYV50" s="750"/>
      <c r="NYW50" s="750"/>
      <c r="NYX50" s="750"/>
      <c r="NYY50" s="750"/>
      <c r="NYZ50" s="750"/>
      <c r="NZA50" s="750"/>
      <c r="NZB50" s="750"/>
      <c r="NZC50" s="750"/>
      <c r="NZD50" s="750"/>
      <c r="NZE50" s="750"/>
      <c r="NZF50" s="750"/>
      <c r="NZG50" s="750"/>
      <c r="NZH50" s="750"/>
      <c r="NZI50" s="750"/>
      <c r="NZJ50" s="750"/>
      <c r="NZK50" s="750"/>
      <c r="NZL50" s="750"/>
      <c r="NZM50" s="750"/>
      <c r="NZN50" s="750"/>
      <c r="NZO50" s="750"/>
      <c r="NZP50" s="750"/>
      <c r="NZQ50" s="750"/>
      <c r="NZR50" s="750"/>
      <c r="NZS50" s="750"/>
      <c r="NZT50" s="750"/>
      <c r="NZU50" s="750"/>
      <c r="NZV50" s="750"/>
      <c r="NZW50" s="750"/>
      <c r="NZX50" s="750"/>
      <c r="NZY50" s="750"/>
      <c r="NZZ50" s="750"/>
      <c r="OAA50" s="750"/>
      <c r="OAB50" s="750"/>
      <c r="OAC50" s="750"/>
      <c r="OAD50" s="750"/>
      <c r="OAE50" s="750"/>
      <c r="OAF50" s="750"/>
      <c r="OAG50" s="750"/>
      <c r="OAH50" s="750"/>
      <c r="OAI50" s="750"/>
      <c r="OAJ50" s="750"/>
      <c r="OAK50" s="750"/>
      <c r="OAL50" s="750"/>
      <c r="OAM50" s="750"/>
      <c r="OAN50" s="750"/>
      <c r="OAO50" s="750"/>
      <c r="OAP50" s="750"/>
      <c r="OAQ50" s="750"/>
      <c r="OAR50" s="750"/>
      <c r="OAS50" s="750"/>
      <c r="OAT50" s="750"/>
      <c r="OAU50" s="750"/>
      <c r="OAV50" s="750"/>
      <c r="OAW50" s="750"/>
      <c r="OAX50" s="750"/>
      <c r="OAY50" s="750"/>
      <c r="OAZ50" s="750"/>
      <c r="OBA50" s="750"/>
      <c r="OBB50" s="750"/>
      <c r="OBC50" s="750"/>
      <c r="OBD50" s="750"/>
      <c r="OBE50" s="750"/>
      <c r="OBF50" s="750"/>
      <c r="OBG50" s="750"/>
      <c r="OBH50" s="750"/>
      <c r="OBI50" s="750"/>
      <c r="OBJ50" s="750"/>
      <c r="OBK50" s="750"/>
      <c r="OBL50" s="750"/>
      <c r="OBM50" s="750"/>
      <c r="OBN50" s="750"/>
      <c r="OBO50" s="750"/>
      <c r="OBP50" s="750"/>
      <c r="OBQ50" s="750"/>
      <c r="OBR50" s="750"/>
      <c r="OBS50" s="750"/>
      <c r="OBT50" s="750"/>
      <c r="OBU50" s="750"/>
      <c r="OBV50" s="750"/>
      <c r="OBW50" s="750"/>
      <c r="OBX50" s="750"/>
      <c r="OBY50" s="750"/>
      <c r="OBZ50" s="750"/>
      <c r="OCA50" s="750"/>
      <c r="OCB50" s="750"/>
      <c r="OCC50" s="750"/>
      <c r="OCD50" s="750"/>
      <c r="OCE50" s="750"/>
      <c r="OCF50" s="750"/>
      <c r="OCG50" s="750"/>
      <c r="OCH50" s="750"/>
      <c r="OCI50" s="750"/>
      <c r="OCJ50" s="750"/>
      <c r="OCK50" s="750"/>
      <c r="OCL50" s="750"/>
      <c r="OCM50" s="750"/>
      <c r="OCN50" s="750"/>
      <c r="OCO50" s="750"/>
      <c r="OCP50" s="750"/>
      <c r="OCQ50" s="750"/>
      <c r="OCR50" s="750"/>
      <c r="OCS50" s="750"/>
      <c r="OCT50" s="750"/>
      <c r="OCU50" s="750"/>
      <c r="OCV50" s="750"/>
      <c r="OCW50" s="750"/>
      <c r="OCX50" s="750"/>
      <c r="OCY50" s="750"/>
      <c r="OCZ50" s="750"/>
      <c r="ODA50" s="750"/>
      <c r="ODB50" s="750"/>
      <c r="ODC50" s="750"/>
      <c r="ODD50" s="750"/>
      <c r="ODE50" s="750"/>
      <c r="ODF50" s="750"/>
      <c r="ODG50" s="750"/>
      <c r="ODH50" s="750"/>
      <c r="ODI50" s="750"/>
      <c r="ODJ50" s="750"/>
      <c r="ODK50" s="750"/>
      <c r="ODL50" s="750"/>
      <c r="ODM50" s="750"/>
      <c r="ODN50" s="750"/>
      <c r="ODO50" s="750"/>
      <c r="ODP50" s="750"/>
      <c r="ODQ50" s="750"/>
      <c r="ODR50" s="750"/>
      <c r="ODS50" s="750"/>
      <c r="ODT50" s="750"/>
      <c r="ODU50" s="750"/>
      <c r="ODV50" s="750"/>
      <c r="ODW50" s="750"/>
      <c r="ODX50" s="750"/>
      <c r="ODY50" s="750"/>
      <c r="ODZ50" s="750"/>
      <c r="OEA50" s="750"/>
      <c r="OEB50" s="750"/>
      <c r="OEC50" s="750"/>
      <c r="OED50" s="750"/>
      <c r="OEE50" s="750"/>
      <c r="OEF50" s="750"/>
      <c r="OEG50" s="750"/>
      <c r="OEH50" s="750"/>
      <c r="OEI50" s="750"/>
      <c r="OEJ50" s="750"/>
      <c r="OEK50" s="750"/>
      <c r="OEL50" s="750"/>
      <c r="OEM50" s="750"/>
      <c r="OEN50" s="750"/>
      <c r="OEO50" s="750"/>
      <c r="OEP50" s="750"/>
      <c r="OEQ50" s="750"/>
      <c r="OER50" s="750"/>
      <c r="OES50" s="750"/>
      <c r="OET50" s="750"/>
      <c r="OEU50" s="750"/>
      <c r="OEV50" s="750"/>
      <c r="OEW50" s="750"/>
      <c r="OEX50" s="750"/>
      <c r="OEY50" s="750"/>
      <c r="OEZ50" s="750"/>
      <c r="OFA50" s="750"/>
      <c r="OFB50" s="750"/>
      <c r="OFC50" s="750"/>
      <c r="OFD50" s="750"/>
      <c r="OFE50" s="750"/>
      <c r="OFF50" s="750"/>
      <c r="OFG50" s="750"/>
      <c r="OFH50" s="750"/>
      <c r="OFI50" s="750"/>
      <c r="OFJ50" s="750"/>
      <c r="OFK50" s="750"/>
      <c r="OFL50" s="750"/>
      <c r="OFM50" s="750"/>
      <c r="OFN50" s="750"/>
      <c r="OFO50" s="750"/>
      <c r="OFP50" s="750"/>
      <c r="OFQ50" s="750"/>
      <c r="OFR50" s="750"/>
      <c r="OFS50" s="750"/>
      <c r="OFT50" s="750"/>
      <c r="OFU50" s="750"/>
      <c r="OFV50" s="750"/>
      <c r="OFW50" s="750"/>
      <c r="OFX50" s="750"/>
      <c r="OFY50" s="750"/>
      <c r="OFZ50" s="750"/>
      <c r="OGA50" s="750"/>
      <c r="OGB50" s="750"/>
      <c r="OGC50" s="750"/>
      <c r="OGD50" s="750"/>
      <c r="OGE50" s="750"/>
      <c r="OGF50" s="750"/>
      <c r="OGG50" s="750"/>
      <c r="OGH50" s="750"/>
      <c r="OGI50" s="750"/>
      <c r="OGJ50" s="750"/>
      <c r="OGK50" s="750"/>
      <c r="OGL50" s="750"/>
      <c r="OGM50" s="750"/>
      <c r="OGN50" s="750"/>
      <c r="OGO50" s="750"/>
      <c r="OGP50" s="750"/>
      <c r="OGQ50" s="750"/>
      <c r="OGR50" s="750"/>
      <c r="OGS50" s="750"/>
      <c r="OGT50" s="750"/>
      <c r="OGU50" s="750"/>
      <c r="OGV50" s="750"/>
      <c r="OGW50" s="750"/>
      <c r="OGX50" s="750"/>
      <c r="OGY50" s="750"/>
      <c r="OGZ50" s="750"/>
      <c r="OHA50" s="750"/>
      <c r="OHB50" s="750"/>
      <c r="OHC50" s="750"/>
      <c r="OHD50" s="750"/>
      <c r="OHE50" s="750"/>
      <c r="OHF50" s="750"/>
      <c r="OHG50" s="750"/>
      <c r="OHH50" s="750"/>
      <c r="OHI50" s="750"/>
      <c r="OHJ50" s="750"/>
      <c r="OHK50" s="750"/>
      <c r="OHL50" s="750"/>
      <c r="OHM50" s="750"/>
      <c r="OHN50" s="750"/>
      <c r="OHO50" s="750"/>
      <c r="OHP50" s="750"/>
      <c r="OHQ50" s="750"/>
      <c r="OHR50" s="750"/>
      <c r="OHS50" s="750"/>
      <c r="OHT50" s="750"/>
      <c r="OHU50" s="750"/>
      <c r="OHV50" s="750"/>
      <c r="OHW50" s="750"/>
      <c r="OHX50" s="750"/>
      <c r="OHY50" s="750"/>
      <c r="OHZ50" s="750"/>
      <c r="OIA50" s="750"/>
      <c r="OIB50" s="750"/>
      <c r="OIC50" s="750"/>
      <c r="OID50" s="750"/>
      <c r="OIE50" s="750"/>
      <c r="OIF50" s="750"/>
      <c r="OIG50" s="750"/>
      <c r="OIH50" s="750"/>
      <c r="OII50" s="750"/>
      <c r="OIJ50" s="750"/>
      <c r="OIK50" s="750"/>
      <c r="OIL50" s="750"/>
      <c r="OIM50" s="750"/>
      <c r="OIN50" s="750"/>
      <c r="OIO50" s="750"/>
      <c r="OIP50" s="750"/>
      <c r="OIQ50" s="750"/>
      <c r="OIR50" s="750"/>
      <c r="OIS50" s="750"/>
      <c r="OIT50" s="750"/>
      <c r="OIU50" s="750"/>
      <c r="OIV50" s="750"/>
      <c r="OIW50" s="750"/>
      <c r="OIX50" s="750"/>
      <c r="OIY50" s="750"/>
      <c r="OIZ50" s="750"/>
      <c r="OJA50" s="750"/>
      <c r="OJB50" s="750"/>
      <c r="OJC50" s="750"/>
      <c r="OJD50" s="750"/>
      <c r="OJE50" s="750"/>
      <c r="OJF50" s="750"/>
      <c r="OJG50" s="750"/>
      <c r="OJH50" s="750"/>
      <c r="OJI50" s="750"/>
      <c r="OJJ50" s="750"/>
      <c r="OJK50" s="750"/>
      <c r="OJL50" s="750"/>
      <c r="OJM50" s="750"/>
      <c r="OJN50" s="750"/>
      <c r="OJO50" s="750"/>
      <c r="OJP50" s="750"/>
      <c r="OJQ50" s="750"/>
      <c r="OJR50" s="750"/>
      <c r="OJS50" s="750"/>
      <c r="OJT50" s="750"/>
      <c r="OJU50" s="750"/>
      <c r="OJV50" s="750"/>
      <c r="OJW50" s="750"/>
      <c r="OJX50" s="750"/>
      <c r="OJY50" s="750"/>
      <c r="OJZ50" s="750"/>
      <c r="OKA50" s="750"/>
      <c r="OKB50" s="750"/>
      <c r="OKC50" s="750"/>
      <c r="OKD50" s="750"/>
      <c r="OKE50" s="750"/>
      <c r="OKF50" s="750"/>
      <c r="OKG50" s="750"/>
      <c r="OKH50" s="750"/>
      <c r="OKI50" s="750"/>
      <c r="OKJ50" s="750"/>
      <c r="OKK50" s="750"/>
      <c r="OKL50" s="750"/>
      <c r="OKM50" s="750"/>
      <c r="OKN50" s="750"/>
      <c r="OKO50" s="750"/>
      <c r="OKP50" s="750"/>
      <c r="OKQ50" s="750"/>
      <c r="OKR50" s="750"/>
      <c r="OKS50" s="750"/>
      <c r="OKT50" s="750"/>
      <c r="OKU50" s="750"/>
      <c r="OKV50" s="750"/>
      <c r="OKW50" s="750"/>
      <c r="OKX50" s="750"/>
      <c r="OKY50" s="750"/>
      <c r="OKZ50" s="750"/>
      <c r="OLA50" s="750"/>
      <c r="OLB50" s="750"/>
      <c r="OLC50" s="750"/>
      <c r="OLD50" s="750"/>
      <c r="OLE50" s="750"/>
      <c r="OLF50" s="750"/>
      <c r="OLG50" s="750"/>
      <c r="OLH50" s="750"/>
      <c r="OLI50" s="750"/>
      <c r="OLJ50" s="750"/>
      <c r="OLK50" s="750"/>
      <c r="OLL50" s="750"/>
      <c r="OLM50" s="750"/>
      <c r="OLN50" s="750"/>
      <c r="OLO50" s="750"/>
      <c r="OLP50" s="750"/>
      <c r="OLQ50" s="750"/>
      <c r="OLR50" s="750"/>
      <c r="OLS50" s="750"/>
      <c r="OLT50" s="750"/>
      <c r="OLU50" s="750"/>
      <c r="OLV50" s="750"/>
      <c r="OLW50" s="750"/>
      <c r="OLX50" s="750"/>
      <c r="OLY50" s="750"/>
      <c r="OLZ50" s="750"/>
      <c r="OMA50" s="750"/>
      <c r="OMB50" s="750"/>
      <c r="OMC50" s="750"/>
      <c r="OMD50" s="750"/>
      <c r="OME50" s="750"/>
      <c r="OMF50" s="750"/>
      <c r="OMG50" s="750"/>
      <c r="OMH50" s="750"/>
      <c r="OMI50" s="750"/>
      <c r="OMJ50" s="750"/>
      <c r="OMK50" s="750"/>
      <c r="OML50" s="750"/>
      <c r="OMM50" s="750"/>
      <c r="OMN50" s="750"/>
      <c r="OMO50" s="750"/>
      <c r="OMP50" s="750"/>
      <c r="OMQ50" s="750"/>
      <c r="OMR50" s="750"/>
      <c r="OMS50" s="750"/>
      <c r="OMT50" s="750"/>
      <c r="OMU50" s="750"/>
      <c r="OMV50" s="750"/>
      <c r="OMW50" s="750"/>
      <c r="OMX50" s="750"/>
      <c r="OMY50" s="750"/>
      <c r="OMZ50" s="750"/>
      <c r="ONA50" s="750"/>
      <c r="ONB50" s="750"/>
      <c r="ONC50" s="750"/>
      <c r="OND50" s="750"/>
      <c r="ONE50" s="750"/>
      <c r="ONF50" s="750"/>
      <c r="ONG50" s="750"/>
      <c r="ONH50" s="750"/>
      <c r="ONI50" s="750"/>
      <c r="ONJ50" s="750"/>
      <c r="ONK50" s="750"/>
      <c r="ONL50" s="750"/>
      <c r="ONM50" s="750"/>
      <c r="ONN50" s="750"/>
      <c r="ONO50" s="750"/>
      <c r="ONP50" s="750"/>
      <c r="ONQ50" s="750"/>
      <c r="ONR50" s="750"/>
      <c r="ONS50" s="750"/>
      <c r="ONT50" s="750"/>
      <c r="ONU50" s="750"/>
      <c r="ONV50" s="750"/>
      <c r="ONW50" s="750"/>
      <c r="ONX50" s="750"/>
      <c r="ONY50" s="750"/>
      <c r="ONZ50" s="750"/>
      <c r="OOA50" s="750"/>
      <c r="OOB50" s="750"/>
      <c r="OOC50" s="750"/>
      <c r="OOD50" s="750"/>
      <c r="OOE50" s="750"/>
      <c r="OOF50" s="750"/>
      <c r="OOG50" s="750"/>
      <c r="OOH50" s="750"/>
      <c r="OOI50" s="750"/>
      <c r="OOJ50" s="750"/>
      <c r="OOK50" s="750"/>
      <c r="OOL50" s="750"/>
      <c r="OOM50" s="750"/>
      <c r="OON50" s="750"/>
      <c r="OOO50" s="750"/>
      <c r="OOP50" s="750"/>
      <c r="OOQ50" s="750"/>
      <c r="OOR50" s="750"/>
      <c r="OOS50" s="750"/>
      <c r="OOT50" s="750"/>
      <c r="OOU50" s="750"/>
      <c r="OOV50" s="750"/>
      <c r="OOW50" s="750"/>
      <c r="OOX50" s="750"/>
      <c r="OOY50" s="750"/>
      <c r="OOZ50" s="750"/>
      <c r="OPA50" s="750"/>
      <c r="OPB50" s="750"/>
      <c r="OPC50" s="750"/>
      <c r="OPD50" s="750"/>
      <c r="OPE50" s="750"/>
      <c r="OPF50" s="750"/>
      <c r="OPG50" s="750"/>
      <c r="OPH50" s="750"/>
      <c r="OPI50" s="750"/>
      <c r="OPJ50" s="750"/>
      <c r="OPK50" s="750"/>
      <c r="OPL50" s="750"/>
      <c r="OPM50" s="750"/>
      <c r="OPN50" s="750"/>
      <c r="OPO50" s="750"/>
      <c r="OPP50" s="750"/>
      <c r="OPQ50" s="750"/>
      <c r="OPR50" s="750"/>
      <c r="OPS50" s="750"/>
      <c r="OPT50" s="750"/>
      <c r="OPU50" s="750"/>
      <c r="OPV50" s="750"/>
      <c r="OPW50" s="750"/>
      <c r="OPX50" s="750"/>
      <c r="OPY50" s="750"/>
      <c r="OPZ50" s="750"/>
      <c r="OQA50" s="750"/>
      <c r="OQB50" s="750"/>
      <c r="OQC50" s="750"/>
      <c r="OQD50" s="750"/>
      <c r="OQE50" s="750"/>
      <c r="OQF50" s="750"/>
      <c r="OQG50" s="750"/>
      <c r="OQH50" s="750"/>
      <c r="OQI50" s="750"/>
      <c r="OQJ50" s="750"/>
      <c r="OQK50" s="750"/>
      <c r="OQL50" s="750"/>
      <c r="OQM50" s="750"/>
      <c r="OQN50" s="750"/>
      <c r="OQO50" s="750"/>
      <c r="OQP50" s="750"/>
      <c r="OQQ50" s="750"/>
      <c r="OQR50" s="750"/>
      <c r="OQS50" s="750"/>
      <c r="OQT50" s="750"/>
      <c r="OQU50" s="750"/>
      <c r="OQV50" s="750"/>
      <c r="OQW50" s="750"/>
      <c r="OQX50" s="750"/>
      <c r="OQY50" s="750"/>
      <c r="OQZ50" s="750"/>
      <c r="ORA50" s="750"/>
      <c r="ORB50" s="750"/>
      <c r="ORC50" s="750"/>
      <c r="ORD50" s="750"/>
      <c r="ORE50" s="750"/>
      <c r="ORF50" s="750"/>
      <c r="ORG50" s="750"/>
      <c r="ORH50" s="750"/>
      <c r="ORI50" s="750"/>
      <c r="ORJ50" s="750"/>
      <c r="ORK50" s="750"/>
      <c r="ORL50" s="750"/>
      <c r="ORM50" s="750"/>
      <c r="ORN50" s="750"/>
      <c r="ORO50" s="750"/>
      <c r="ORP50" s="750"/>
      <c r="ORQ50" s="750"/>
      <c r="ORR50" s="750"/>
      <c r="ORS50" s="750"/>
      <c r="ORT50" s="750"/>
      <c r="ORU50" s="750"/>
      <c r="ORV50" s="750"/>
      <c r="ORW50" s="750"/>
      <c r="ORX50" s="750"/>
      <c r="ORY50" s="750"/>
      <c r="ORZ50" s="750"/>
      <c r="OSA50" s="750"/>
      <c r="OSB50" s="750"/>
      <c r="OSC50" s="750"/>
      <c r="OSD50" s="750"/>
      <c r="OSE50" s="750"/>
      <c r="OSF50" s="750"/>
      <c r="OSG50" s="750"/>
      <c r="OSH50" s="750"/>
      <c r="OSI50" s="750"/>
      <c r="OSJ50" s="750"/>
      <c r="OSK50" s="750"/>
      <c r="OSL50" s="750"/>
      <c r="OSM50" s="750"/>
      <c r="OSN50" s="750"/>
      <c r="OSO50" s="750"/>
      <c r="OSP50" s="750"/>
      <c r="OSQ50" s="750"/>
      <c r="OSR50" s="750"/>
      <c r="OSS50" s="750"/>
      <c r="OST50" s="750"/>
      <c r="OSU50" s="750"/>
      <c r="OSV50" s="750"/>
      <c r="OSW50" s="750"/>
      <c r="OSX50" s="750"/>
      <c r="OSY50" s="750"/>
      <c r="OSZ50" s="750"/>
      <c r="OTA50" s="750"/>
      <c r="OTB50" s="750"/>
      <c r="OTC50" s="750"/>
      <c r="OTD50" s="750"/>
      <c r="OTE50" s="750"/>
      <c r="OTF50" s="750"/>
      <c r="OTG50" s="750"/>
      <c r="OTH50" s="750"/>
      <c r="OTI50" s="750"/>
      <c r="OTJ50" s="750"/>
      <c r="OTK50" s="750"/>
      <c r="OTL50" s="750"/>
      <c r="OTM50" s="750"/>
      <c r="OTN50" s="750"/>
      <c r="OTO50" s="750"/>
      <c r="OTP50" s="750"/>
      <c r="OTQ50" s="750"/>
      <c r="OTR50" s="750"/>
      <c r="OTS50" s="750"/>
      <c r="OTT50" s="750"/>
      <c r="OTU50" s="750"/>
      <c r="OTV50" s="750"/>
      <c r="OTW50" s="750"/>
      <c r="OTX50" s="750"/>
      <c r="OTY50" s="750"/>
      <c r="OTZ50" s="750"/>
      <c r="OUA50" s="750"/>
      <c r="OUB50" s="750"/>
      <c r="OUC50" s="750"/>
      <c r="OUD50" s="750"/>
      <c r="OUE50" s="750"/>
      <c r="OUF50" s="750"/>
      <c r="OUG50" s="750"/>
      <c r="OUH50" s="750"/>
      <c r="OUI50" s="750"/>
      <c r="OUJ50" s="750"/>
      <c r="OUK50" s="750"/>
      <c r="OUL50" s="750"/>
      <c r="OUM50" s="750"/>
      <c r="OUN50" s="750"/>
      <c r="OUO50" s="750"/>
      <c r="OUP50" s="750"/>
      <c r="OUQ50" s="750"/>
      <c r="OUR50" s="750"/>
      <c r="OUS50" s="750"/>
      <c r="OUT50" s="750"/>
      <c r="OUU50" s="750"/>
      <c r="OUV50" s="750"/>
      <c r="OUW50" s="750"/>
      <c r="OUX50" s="750"/>
      <c r="OUY50" s="750"/>
      <c r="OUZ50" s="750"/>
      <c r="OVA50" s="750"/>
      <c r="OVB50" s="750"/>
      <c r="OVC50" s="750"/>
      <c r="OVD50" s="750"/>
      <c r="OVE50" s="750"/>
      <c r="OVF50" s="750"/>
      <c r="OVG50" s="750"/>
      <c r="OVH50" s="750"/>
      <c r="OVI50" s="750"/>
      <c r="OVJ50" s="750"/>
      <c r="OVK50" s="750"/>
      <c r="OVL50" s="750"/>
      <c r="OVM50" s="750"/>
      <c r="OVN50" s="750"/>
      <c r="OVO50" s="750"/>
      <c r="OVP50" s="750"/>
      <c r="OVQ50" s="750"/>
      <c r="OVR50" s="750"/>
      <c r="OVS50" s="750"/>
      <c r="OVT50" s="750"/>
      <c r="OVU50" s="750"/>
      <c r="OVV50" s="750"/>
      <c r="OVW50" s="750"/>
      <c r="OVX50" s="750"/>
      <c r="OVY50" s="750"/>
      <c r="OVZ50" s="750"/>
      <c r="OWA50" s="750"/>
      <c r="OWB50" s="750"/>
      <c r="OWC50" s="750"/>
      <c r="OWD50" s="750"/>
      <c r="OWE50" s="750"/>
      <c r="OWF50" s="750"/>
      <c r="OWG50" s="750"/>
      <c r="OWH50" s="750"/>
      <c r="OWI50" s="750"/>
      <c r="OWJ50" s="750"/>
      <c r="OWK50" s="750"/>
      <c r="OWL50" s="750"/>
      <c r="OWM50" s="750"/>
      <c r="OWN50" s="750"/>
      <c r="OWO50" s="750"/>
      <c r="OWP50" s="750"/>
      <c r="OWQ50" s="750"/>
      <c r="OWR50" s="750"/>
      <c r="OWS50" s="750"/>
      <c r="OWT50" s="750"/>
      <c r="OWU50" s="750"/>
      <c r="OWV50" s="750"/>
      <c r="OWW50" s="750"/>
      <c r="OWX50" s="750"/>
      <c r="OWY50" s="750"/>
      <c r="OWZ50" s="750"/>
      <c r="OXA50" s="750"/>
      <c r="OXB50" s="750"/>
      <c r="OXC50" s="750"/>
      <c r="OXD50" s="750"/>
      <c r="OXE50" s="750"/>
      <c r="OXF50" s="750"/>
      <c r="OXG50" s="750"/>
      <c r="OXH50" s="750"/>
      <c r="OXI50" s="750"/>
      <c r="OXJ50" s="750"/>
      <c r="OXK50" s="750"/>
      <c r="OXL50" s="750"/>
      <c r="OXM50" s="750"/>
      <c r="OXN50" s="750"/>
      <c r="OXO50" s="750"/>
      <c r="OXP50" s="750"/>
      <c r="OXQ50" s="750"/>
      <c r="OXR50" s="750"/>
      <c r="OXS50" s="750"/>
      <c r="OXT50" s="750"/>
      <c r="OXU50" s="750"/>
      <c r="OXV50" s="750"/>
      <c r="OXW50" s="750"/>
      <c r="OXX50" s="750"/>
      <c r="OXY50" s="750"/>
      <c r="OXZ50" s="750"/>
      <c r="OYA50" s="750"/>
      <c r="OYB50" s="750"/>
      <c r="OYC50" s="750"/>
      <c r="OYD50" s="750"/>
      <c r="OYE50" s="750"/>
      <c r="OYF50" s="750"/>
      <c r="OYG50" s="750"/>
      <c r="OYH50" s="750"/>
      <c r="OYI50" s="750"/>
      <c r="OYJ50" s="750"/>
      <c r="OYK50" s="750"/>
      <c r="OYL50" s="750"/>
      <c r="OYM50" s="750"/>
      <c r="OYN50" s="750"/>
      <c r="OYO50" s="750"/>
      <c r="OYP50" s="750"/>
      <c r="OYQ50" s="750"/>
      <c r="OYR50" s="750"/>
      <c r="OYS50" s="750"/>
      <c r="OYT50" s="750"/>
      <c r="OYU50" s="750"/>
      <c r="OYV50" s="750"/>
      <c r="OYW50" s="750"/>
      <c r="OYX50" s="750"/>
      <c r="OYY50" s="750"/>
      <c r="OYZ50" s="750"/>
      <c r="OZA50" s="750"/>
      <c r="OZB50" s="750"/>
      <c r="OZC50" s="750"/>
      <c r="OZD50" s="750"/>
      <c r="OZE50" s="750"/>
      <c r="OZF50" s="750"/>
      <c r="OZG50" s="750"/>
      <c r="OZH50" s="750"/>
      <c r="OZI50" s="750"/>
      <c r="OZJ50" s="750"/>
      <c r="OZK50" s="750"/>
      <c r="OZL50" s="750"/>
      <c r="OZM50" s="750"/>
      <c r="OZN50" s="750"/>
      <c r="OZO50" s="750"/>
      <c r="OZP50" s="750"/>
      <c r="OZQ50" s="750"/>
      <c r="OZR50" s="750"/>
      <c r="OZS50" s="750"/>
      <c r="OZT50" s="750"/>
      <c r="OZU50" s="750"/>
      <c r="OZV50" s="750"/>
      <c r="OZW50" s="750"/>
      <c r="OZX50" s="750"/>
      <c r="OZY50" s="750"/>
      <c r="OZZ50" s="750"/>
      <c r="PAA50" s="750"/>
      <c r="PAB50" s="750"/>
      <c r="PAC50" s="750"/>
      <c r="PAD50" s="750"/>
      <c r="PAE50" s="750"/>
      <c r="PAF50" s="750"/>
      <c r="PAG50" s="750"/>
      <c r="PAH50" s="750"/>
      <c r="PAI50" s="750"/>
      <c r="PAJ50" s="750"/>
      <c r="PAK50" s="750"/>
      <c r="PAL50" s="750"/>
      <c r="PAM50" s="750"/>
      <c r="PAN50" s="750"/>
      <c r="PAO50" s="750"/>
      <c r="PAP50" s="750"/>
      <c r="PAQ50" s="750"/>
      <c r="PAR50" s="750"/>
      <c r="PAS50" s="750"/>
      <c r="PAT50" s="750"/>
      <c r="PAU50" s="750"/>
      <c r="PAV50" s="750"/>
      <c r="PAW50" s="750"/>
      <c r="PAX50" s="750"/>
      <c r="PAY50" s="750"/>
      <c r="PAZ50" s="750"/>
      <c r="PBA50" s="750"/>
      <c r="PBB50" s="750"/>
      <c r="PBC50" s="750"/>
      <c r="PBD50" s="750"/>
      <c r="PBE50" s="750"/>
      <c r="PBF50" s="750"/>
      <c r="PBG50" s="750"/>
      <c r="PBH50" s="750"/>
      <c r="PBI50" s="750"/>
      <c r="PBJ50" s="750"/>
      <c r="PBK50" s="750"/>
      <c r="PBL50" s="750"/>
      <c r="PBM50" s="750"/>
      <c r="PBN50" s="750"/>
      <c r="PBO50" s="750"/>
      <c r="PBP50" s="750"/>
      <c r="PBQ50" s="750"/>
      <c r="PBR50" s="750"/>
      <c r="PBS50" s="750"/>
      <c r="PBT50" s="750"/>
      <c r="PBU50" s="750"/>
      <c r="PBV50" s="750"/>
      <c r="PBW50" s="750"/>
      <c r="PBX50" s="750"/>
      <c r="PBY50" s="750"/>
      <c r="PBZ50" s="750"/>
      <c r="PCA50" s="750"/>
      <c r="PCB50" s="750"/>
      <c r="PCC50" s="750"/>
      <c r="PCD50" s="750"/>
      <c r="PCE50" s="750"/>
      <c r="PCF50" s="750"/>
      <c r="PCG50" s="750"/>
      <c r="PCH50" s="750"/>
      <c r="PCI50" s="750"/>
      <c r="PCJ50" s="750"/>
      <c r="PCK50" s="750"/>
      <c r="PCL50" s="750"/>
      <c r="PCM50" s="750"/>
      <c r="PCN50" s="750"/>
      <c r="PCO50" s="750"/>
      <c r="PCP50" s="750"/>
      <c r="PCQ50" s="750"/>
      <c r="PCR50" s="750"/>
      <c r="PCS50" s="750"/>
      <c r="PCT50" s="750"/>
      <c r="PCU50" s="750"/>
      <c r="PCV50" s="750"/>
      <c r="PCW50" s="750"/>
      <c r="PCX50" s="750"/>
      <c r="PCY50" s="750"/>
      <c r="PCZ50" s="750"/>
      <c r="PDA50" s="750"/>
      <c r="PDB50" s="750"/>
      <c r="PDC50" s="750"/>
      <c r="PDD50" s="750"/>
      <c r="PDE50" s="750"/>
      <c r="PDF50" s="750"/>
      <c r="PDG50" s="750"/>
      <c r="PDH50" s="750"/>
      <c r="PDI50" s="750"/>
      <c r="PDJ50" s="750"/>
      <c r="PDK50" s="750"/>
      <c r="PDL50" s="750"/>
      <c r="PDM50" s="750"/>
      <c r="PDN50" s="750"/>
      <c r="PDO50" s="750"/>
      <c r="PDP50" s="750"/>
      <c r="PDQ50" s="750"/>
      <c r="PDR50" s="750"/>
      <c r="PDS50" s="750"/>
      <c r="PDT50" s="750"/>
      <c r="PDU50" s="750"/>
      <c r="PDV50" s="750"/>
      <c r="PDW50" s="750"/>
      <c r="PDX50" s="750"/>
      <c r="PDY50" s="750"/>
      <c r="PDZ50" s="750"/>
      <c r="PEA50" s="750"/>
      <c r="PEB50" s="750"/>
      <c r="PEC50" s="750"/>
      <c r="PED50" s="750"/>
      <c r="PEE50" s="750"/>
      <c r="PEF50" s="750"/>
      <c r="PEG50" s="750"/>
      <c r="PEH50" s="750"/>
      <c r="PEI50" s="750"/>
      <c r="PEJ50" s="750"/>
      <c r="PEK50" s="750"/>
      <c r="PEL50" s="750"/>
      <c r="PEM50" s="750"/>
      <c r="PEN50" s="750"/>
      <c r="PEO50" s="750"/>
      <c r="PEP50" s="750"/>
      <c r="PEQ50" s="750"/>
      <c r="PER50" s="750"/>
      <c r="PES50" s="750"/>
      <c r="PET50" s="750"/>
      <c r="PEU50" s="750"/>
      <c r="PEV50" s="750"/>
      <c r="PEW50" s="750"/>
      <c r="PEX50" s="750"/>
      <c r="PEY50" s="750"/>
      <c r="PEZ50" s="750"/>
      <c r="PFA50" s="750"/>
      <c r="PFB50" s="750"/>
      <c r="PFC50" s="750"/>
      <c r="PFD50" s="750"/>
      <c r="PFE50" s="750"/>
      <c r="PFF50" s="750"/>
      <c r="PFG50" s="750"/>
      <c r="PFH50" s="750"/>
      <c r="PFI50" s="750"/>
      <c r="PFJ50" s="750"/>
      <c r="PFK50" s="750"/>
      <c r="PFL50" s="750"/>
      <c r="PFM50" s="750"/>
      <c r="PFN50" s="750"/>
      <c r="PFO50" s="750"/>
      <c r="PFP50" s="750"/>
      <c r="PFQ50" s="750"/>
      <c r="PFR50" s="750"/>
      <c r="PFS50" s="750"/>
      <c r="PFT50" s="750"/>
      <c r="PFU50" s="750"/>
      <c r="PFV50" s="750"/>
      <c r="PFW50" s="750"/>
      <c r="PFX50" s="750"/>
      <c r="PFY50" s="750"/>
      <c r="PFZ50" s="750"/>
      <c r="PGA50" s="750"/>
      <c r="PGB50" s="750"/>
      <c r="PGC50" s="750"/>
      <c r="PGD50" s="750"/>
      <c r="PGE50" s="750"/>
      <c r="PGF50" s="750"/>
      <c r="PGG50" s="750"/>
      <c r="PGH50" s="750"/>
      <c r="PGI50" s="750"/>
      <c r="PGJ50" s="750"/>
      <c r="PGK50" s="750"/>
      <c r="PGL50" s="750"/>
      <c r="PGM50" s="750"/>
      <c r="PGN50" s="750"/>
      <c r="PGO50" s="750"/>
      <c r="PGP50" s="750"/>
      <c r="PGQ50" s="750"/>
      <c r="PGR50" s="750"/>
      <c r="PGS50" s="750"/>
      <c r="PGT50" s="750"/>
      <c r="PGU50" s="750"/>
      <c r="PGV50" s="750"/>
      <c r="PGW50" s="750"/>
      <c r="PGX50" s="750"/>
      <c r="PGY50" s="750"/>
      <c r="PGZ50" s="750"/>
      <c r="PHA50" s="750"/>
      <c r="PHB50" s="750"/>
      <c r="PHC50" s="750"/>
      <c r="PHD50" s="750"/>
      <c r="PHE50" s="750"/>
      <c r="PHF50" s="750"/>
      <c r="PHG50" s="750"/>
      <c r="PHH50" s="750"/>
      <c r="PHI50" s="750"/>
      <c r="PHJ50" s="750"/>
      <c r="PHK50" s="750"/>
      <c r="PHL50" s="750"/>
      <c r="PHM50" s="750"/>
      <c r="PHN50" s="750"/>
      <c r="PHO50" s="750"/>
      <c r="PHP50" s="750"/>
      <c r="PHQ50" s="750"/>
      <c r="PHR50" s="750"/>
      <c r="PHS50" s="750"/>
      <c r="PHT50" s="750"/>
      <c r="PHU50" s="750"/>
      <c r="PHV50" s="750"/>
      <c r="PHW50" s="750"/>
      <c r="PHX50" s="750"/>
      <c r="PHY50" s="750"/>
      <c r="PHZ50" s="750"/>
      <c r="PIA50" s="750"/>
      <c r="PIB50" s="750"/>
      <c r="PIC50" s="750"/>
      <c r="PID50" s="750"/>
      <c r="PIE50" s="750"/>
      <c r="PIF50" s="750"/>
      <c r="PIG50" s="750"/>
      <c r="PIH50" s="750"/>
      <c r="PII50" s="750"/>
      <c r="PIJ50" s="750"/>
      <c r="PIK50" s="750"/>
      <c r="PIL50" s="750"/>
      <c r="PIM50" s="750"/>
      <c r="PIN50" s="750"/>
      <c r="PIO50" s="750"/>
      <c r="PIP50" s="750"/>
      <c r="PIQ50" s="750"/>
      <c r="PIR50" s="750"/>
      <c r="PIS50" s="750"/>
      <c r="PIT50" s="750"/>
      <c r="PIU50" s="750"/>
      <c r="PIV50" s="750"/>
      <c r="PIW50" s="750"/>
      <c r="PIX50" s="750"/>
      <c r="PIY50" s="750"/>
      <c r="PIZ50" s="750"/>
      <c r="PJA50" s="750"/>
      <c r="PJB50" s="750"/>
      <c r="PJC50" s="750"/>
      <c r="PJD50" s="750"/>
      <c r="PJE50" s="750"/>
      <c r="PJF50" s="750"/>
      <c r="PJG50" s="750"/>
      <c r="PJH50" s="750"/>
      <c r="PJI50" s="750"/>
      <c r="PJJ50" s="750"/>
      <c r="PJK50" s="750"/>
      <c r="PJL50" s="750"/>
      <c r="PJM50" s="750"/>
      <c r="PJN50" s="750"/>
      <c r="PJO50" s="750"/>
      <c r="PJP50" s="750"/>
      <c r="PJQ50" s="750"/>
      <c r="PJR50" s="750"/>
      <c r="PJS50" s="750"/>
      <c r="PJT50" s="750"/>
      <c r="PJU50" s="750"/>
      <c r="PJV50" s="750"/>
      <c r="PJW50" s="750"/>
      <c r="PJX50" s="750"/>
      <c r="PJY50" s="750"/>
      <c r="PJZ50" s="750"/>
      <c r="PKA50" s="750"/>
      <c r="PKB50" s="750"/>
      <c r="PKC50" s="750"/>
      <c r="PKD50" s="750"/>
      <c r="PKE50" s="750"/>
      <c r="PKF50" s="750"/>
      <c r="PKG50" s="750"/>
      <c r="PKH50" s="750"/>
      <c r="PKI50" s="750"/>
      <c r="PKJ50" s="750"/>
      <c r="PKK50" s="750"/>
      <c r="PKL50" s="750"/>
      <c r="PKM50" s="750"/>
      <c r="PKN50" s="750"/>
      <c r="PKO50" s="750"/>
      <c r="PKP50" s="750"/>
      <c r="PKQ50" s="750"/>
      <c r="PKR50" s="750"/>
      <c r="PKS50" s="750"/>
      <c r="PKT50" s="750"/>
      <c r="PKU50" s="750"/>
      <c r="PKV50" s="750"/>
      <c r="PKW50" s="750"/>
      <c r="PKX50" s="750"/>
      <c r="PKY50" s="750"/>
      <c r="PKZ50" s="750"/>
      <c r="PLA50" s="750"/>
      <c r="PLB50" s="750"/>
      <c r="PLC50" s="750"/>
      <c r="PLD50" s="750"/>
      <c r="PLE50" s="750"/>
      <c r="PLF50" s="750"/>
      <c r="PLG50" s="750"/>
      <c r="PLH50" s="750"/>
      <c r="PLI50" s="750"/>
      <c r="PLJ50" s="750"/>
      <c r="PLK50" s="750"/>
      <c r="PLL50" s="750"/>
      <c r="PLM50" s="750"/>
      <c r="PLN50" s="750"/>
      <c r="PLO50" s="750"/>
      <c r="PLP50" s="750"/>
      <c r="PLQ50" s="750"/>
      <c r="PLR50" s="750"/>
      <c r="PLS50" s="750"/>
      <c r="PLT50" s="750"/>
      <c r="PLU50" s="750"/>
      <c r="PLV50" s="750"/>
      <c r="PLW50" s="750"/>
      <c r="PLX50" s="750"/>
      <c r="PLY50" s="750"/>
      <c r="PLZ50" s="750"/>
      <c r="PMA50" s="750"/>
      <c r="PMB50" s="750"/>
      <c r="PMC50" s="750"/>
      <c r="PMD50" s="750"/>
      <c r="PME50" s="750"/>
      <c r="PMF50" s="750"/>
      <c r="PMG50" s="750"/>
      <c r="PMH50" s="750"/>
      <c r="PMI50" s="750"/>
      <c r="PMJ50" s="750"/>
      <c r="PMK50" s="750"/>
      <c r="PML50" s="750"/>
      <c r="PMM50" s="750"/>
      <c r="PMN50" s="750"/>
      <c r="PMO50" s="750"/>
      <c r="PMP50" s="750"/>
      <c r="PMQ50" s="750"/>
      <c r="PMR50" s="750"/>
      <c r="PMS50" s="750"/>
      <c r="PMT50" s="750"/>
      <c r="PMU50" s="750"/>
      <c r="PMV50" s="750"/>
      <c r="PMW50" s="750"/>
      <c r="PMX50" s="750"/>
      <c r="PMY50" s="750"/>
      <c r="PMZ50" s="750"/>
      <c r="PNA50" s="750"/>
      <c r="PNB50" s="750"/>
      <c r="PNC50" s="750"/>
      <c r="PND50" s="750"/>
      <c r="PNE50" s="750"/>
      <c r="PNF50" s="750"/>
      <c r="PNG50" s="750"/>
      <c r="PNH50" s="750"/>
      <c r="PNI50" s="750"/>
      <c r="PNJ50" s="750"/>
      <c r="PNK50" s="750"/>
      <c r="PNL50" s="750"/>
      <c r="PNM50" s="750"/>
      <c r="PNN50" s="750"/>
      <c r="PNO50" s="750"/>
      <c r="PNP50" s="750"/>
      <c r="PNQ50" s="750"/>
      <c r="PNR50" s="750"/>
      <c r="PNS50" s="750"/>
      <c r="PNT50" s="750"/>
      <c r="PNU50" s="750"/>
      <c r="PNV50" s="750"/>
      <c r="PNW50" s="750"/>
      <c r="PNX50" s="750"/>
      <c r="PNY50" s="750"/>
      <c r="PNZ50" s="750"/>
      <c r="POA50" s="750"/>
      <c r="POB50" s="750"/>
      <c r="POC50" s="750"/>
      <c r="POD50" s="750"/>
      <c r="POE50" s="750"/>
      <c r="POF50" s="750"/>
      <c r="POG50" s="750"/>
      <c r="POH50" s="750"/>
      <c r="POI50" s="750"/>
      <c r="POJ50" s="750"/>
      <c r="POK50" s="750"/>
      <c r="POL50" s="750"/>
      <c r="POM50" s="750"/>
      <c r="PON50" s="750"/>
      <c r="POO50" s="750"/>
      <c r="POP50" s="750"/>
      <c r="POQ50" s="750"/>
      <c r="POR50" s="750"/>
      <c r="POS50" s="750"/>
      <c r="POT50" s="750"/>
      <c r="POU50" s="750"/>
      <c r="POV50" s="750"/>
      <c r="POW50" s="750"/>
      <c r="POX50" s="750"/>
      <c r="POY50" s="750"/>
      <c r="POZ50" s="750"/>
      <c r="PPA50" s="750"/>
      <c r="PPB50" s="750"/>
      <c r="PPC50" s="750"/>
      <c r="PPD50" s="750"/>
      <c r="PPE50" s="750"/>
      <c r="PPF50" s="750"/>
      <c r="PPG50" s="750"/>
      <c r="PPH50" s="750"/>
      <c r="PPI50" s="750"/>
      <c r="PPJ50" s="750"/>
      <c r="PPK50" s="750"/>
      <c r="PPL50" s="750"/>
      <c r="PPM50" s="750"/>
      <c r="PPN50" s="750"/>
      <c r="PPO50" s="750"/>
      <c r="PPP50" s="750"/>
      <c r="PPQ50" s="750"/>
      <c r="PPR50" s="750"/>
      <c r="PPS50" s="750"/>
      <c r="PPT50" s="750"/>
      <c r="PPU50" s="750"/>
      <c r="PPV50" s="750"/>
      <c r="PPW50" s="750"/>
      <c r="PPX50" s="750"/>
      <c r="PPY50" s="750"/>
      <c r="PPZ50" s="750"/>
      <c r="PQA50" s="750"/>
      <c r="PQB50" s="750"/>
      <c r="PQC50" s="750"/>
      <c r="PQD50" s="750"/>
      <c r="PQE50" s="750"/>
      <c r="PQF50" s="750"/>
      <c r="PQG50" s="750"/>
      <c r="PQH50" s="750"/>
      <c r="PQI50" s="750"/>
      <c r="PQJ50" s="750"/>
      <c r="PQK50" s="750"/>
      <c r="PQL50" s="750"/>
      <c r="PQM50" s="750"/>
      <c r="PQN50" s="750"/>
      <c r="PQO50" s="750"/>
      <c r="PQP50" s="750"/>
      <c r="PQQ50" s="750"/>
      <c r="PQR50" s="750"/>
      <c r="PQS50" s="750"/>
      <c r="PQT50" s="750"/>
      <c r="PQU50" s="750"/>
      <c r="PQV50" s="750"/>
      <c r="PQW50" s="750"/>
      <c r="PQX50" s="750"/>
      <c r="PQY50" s="750"/>
      <c r="PQZ50" s="750"/>
      <c r="PRA50" s="750"/>
      <c r="PRB50" s="750"/>
      <c r="PRC50" s="750"/>
      <c r="PRD50" s="750"/>
      <c r="PRE50" s="750"/>
      <c r="PRF50" s="750"/>
      <c r="PRG50" s="750"/>
      <c r="PRH50" s="750"/>
      <c r="PRI50" s="750"/>
      <c r="PRJ50" s="750"/>
      <c r="PRK50" s="750"/>
      <c r="PRL50" s="750"/>
      <c r="PRM50" s="750"/>
      <c r="PRN50" s="750"/>
      <c r="PRO50" s="750"/>
      <c r="PRP50" s="750"/>
      <c r="PRQ50" s="750"/>
      <c r="PRR50" s="750"/>
      <c r="PRS50" s="750"/>
      <c r="PRT50" s="750"/>
      <c r="PRU50" s="750"/>
      <c r="PRV50" s="750"/>
      <c r="PRW50" s="750"/>
      <c r="PRX50" s="750"/>
      <c r="PRY50" s="750"/>
      <c r="PRZ50" s="750"/>
      <c r="PSA50" s="750"/>
      <c r="PSB50" s="750"/>
      <c r="PSC50" s="750"/>
      <c r="PSD50" s="750"/>
      <c r="PSE50" s="750"/>
      <c r="PSF50" s="750"/>
      <c r="PSG50" s="750"/>
      <c r="PSH50" s="750"/>
      <c r="PSI50" s="750"/>
      <c r="PSJ50" s="750"/>
      <c r="PSK50" s="750"/>
      <c r="PSL50" s="750"/>
      <c r="PSM50" s="750"/>
      <c r="PSN50" s="750"/>
      <c r="PSO50" s="750"/>
      <c r="PSP50" s="750"/>
      <c r="PSQ50" s="750"/>
      <c r="PSR50" s="750"/>
      <c r="PSS50" s="750"/>
      <c r="PST50" s="750"/>
      <c r="PSU50" s="750"/>
      <c r="PSV50" s="750"/>
      <c r="PSW50" s="750"/>
      <c r="PSX50" s="750"/>
      <c r="PSY50" s="750"/>
      <c r="PSZ50" s="750"/>
      <c r="PTA50" s="750"/>
      <c r="PTB50" s="750"/>
      <c r="PTC50" s="750"/>
      <c r="PTD50" s="750"/>
      <c r="PTE50" s="750"/>
      <c r="PTF50" s="750"/>
      <c r="PTG50" s="750"/>
      <c r="PTH50" s="750"/>
      <c r="PTI50" s="750"/>
      <c r="PTJ50" s="750"/>
      <c r="PTK50" s="750"/>
      <c r="PTL50" s="750"/>
      <c r="PTM50" s="750"/>
      <c r="PTN50" s="750"/>
      <c r="PTO50" s="750"/>
      <c r="PTP50" s="750"/>
      <c r="PTQ50" s="750"/>
      <c r="PTR50" s="750"/>
      <c r="PTS50" s="750"/>
      <c r="PTT50" s="750"/>
      <c r="PTU50" s="750"/>
      <c r="PTV50" s="750"/>
      <c r="PTW50" s="750"/>
      <c r="PTX50" s="750"/>
      <c r="PTY50" s="750"/>
      <c r="PTZ50" s="750"/>
      <c r="PUA50" s="750"/>
      <c r="PUB50" s="750"/>
      <c r="PUC50" s="750"/>
      <c r="PUD50" s="750"/>
      <c r="PUE50" s="750"/>
      <c r="PUF50" s="750"/>
      <c r="PUG50" s="750"/>
      <c r="PUH50" s="750"/>
      <c r="PUI50" s="750"/>
      <c r="PUJ50" s="750"/>
      <c r="PUK50" s="750"/>
      <c r="PUL50" s="750"/>
      <c r="PUM50" s="750"/>
      <c r="PUN50" s="750"/>
      <c r="PUO50" s="750"/>
      <c r="PUP50" s="750"/>
      <c r="PUQ50" s="750"/>
      <c r="PUR50" s="750"/>
      <c r="PUS50" s="750"/>
      <c r="PUT50" s="750"/>
      <c r="PUU50" s="750"/>
      <c r="PUV50" s="750"/>
      <c r="PUW50" s="750"/>
      <c r="PUX50" s="750"/>
      <c r="PUY50" s="750"/>
      <c r="PUZ50" s="750"/>
      <c r="PVA50" s="750"/>
      <c r="PVB50" s="750"/>
      <c r="PVC50" s="750"/>
      <c r="PVD50" s="750"/>
      <c r="PVE50" s="750"/>
      <c r="PVF50" s="750"/>
      <c r="PVG50" s="750"/>
      <c r="PVH50" s="750"/>
      <c r="PVI50" s="750"/>
      <c r="PVJ50" s="750"/>
      <c r="PVK50" s="750"/>
      <c r="PVL50" s="750"/>
      <c r="PVM50" s="750"/>
      <c r="PVN50" s="750"/>
      <c r="PVO50" s="750"/>
      <c r="PVP50" s="750"/>
      <c r="PVQ50" s="750"/>
      <c r="PVR50" s="750"/>
      <c r="PVS50" s="750"/>
      <c r="PVT50" s="750"/>
      <c r="PVU50" s="750"/>
      <c r="PVV50" s="750"/>
      <c r="PVW50" s="750"/>
      <c r="PVX50" s="750"/>
      <c r="PVY50" s="750"/>
      <c r="PVZ50" s="750"/>
      <c r="PWA50" s="750"/>
      <c r="PWB50" s="750"/>
      <c r="PWC50" s="750"/>
      <c r="PWD50" s="750"/>
      <c r="PWE50" s="750"/>
      <c r="PWF50" s="750"/>
      <c r="PWG50" s="750"/>
      <c r="PWH50" s="750"/>
      <c r="PWI50" s="750"/>
      <c r="PWJ50" s="750"/>
      <c r="PWK50" s="750"/>
      <c r="PWL50" s="750"/>
      <c r="PWM50" s="750"/>
      <c r="PWN50" s="750"/>
      <c r="PWO50" s="750"/>
      <c r="PWP50" s="750"/>
      <c r="PWQ50" s="750"/>
      <c r="PWR50" s="750"/>
      <c r="PWS50" s="750"/>
      <c r="PWT50" s="750"/>
      <c r="PWU50" s="750"/>
      <c r="PWV50" s="750"/>
      <c r="PWW50" s="750"/>
      <c r="PWX50" s="750"/>
      <c r="PWY50" s="750"/>
      <c r="PWZ50" s="750"/>
      <c r="PXA50" s="750"/>
      <c r="PXB50" s="750"/>
      <c r="PXC50" s="750"/>
      <c r="PXD50" s="750"/>
      <c r="PXE50" s="750"/>
      <c r="PXF50" s="750"/>
      <c r="PXG50" s="750"/>
      <c r="PXH50" s="750"/>
      <c r="PXI50" s="750"/>
      <c r="PXJ50" s="750"/>
      <c r="PXK50" s="750"/>
      <c r="PXL50" s="750"/>
      <c r="PXM50" s="750"/>
      <c r="PXN50" s="750"/>
      <c r="PXO50" s="750"/>
      <c r="PXP50" s="750"/>
      <c r="PXQ50" s="750"/>
      <c r="PXR50" s="750"/>
      <c r="PXS50" s="750"/>
      <c r="PXT50" s="750"/>
      <c r="PXU50" s="750"/>
      <c r="PXV50" s="750"/>
      <c r="PXW50" s="750"/>
      <c r="PXX50" s="750"/>
      <c r="PXY50" s="750"/>
      <c r="PXZ50" s="750"/>
      <c r="PYA50" s="750"/>
      <c r="PYB50" s="750"/>
      <c r="PYC50" s="750"/>
      <c r="PYD50" s="750"/>
      <c r="PYE50" s="750"/>
      <c r="PYF50" s="750"/>
      <c r="PYG50" s="750"/>
      <c r="PYH50" s="750"/>
      <c r="PYI50" s="750"/>
      <c r="PYJ50" s="750"/>
      <c r="PYK50" s="750"/>
      <c r="PYL50" s="750"/>
      <c r="PYM50" s="750"/>
      <c r="PYN50" s="750"/>
      <c r="PYO50" s="750"/>
      <c r="PYP50" s="750"/>
      <c r="PYQ50" s="750"/>
      <c r="PYR50" s="750"/>
      <c r="PYS50" s="750"/>
      <c r="PYT50" s="750"/>
      <c r="PYU50" s="750"/>
      <c r="PYV50" s="750"/>
      <c r="PYW50" s="750"/>
      <c r="PYX50" s="750"/>
      <c r="PYY50" s="750"/>
      <c r="PYZ50" s="750"/>
      <c r="PZA50" s="750"/>
      <c r="PZB50" s="750"/>
      <c r="PZC50" s="750"/>
      <c r="PZD50" s="750"/>
      <c r="PZE50" s="750"/>
      <c r="PZF50" s="750"/>
      <c r="PZG50" s="750"/>
      <c r="PZH50" s="750"/>
      <c r="PZI50" s="750"/>
      <c r="PZJ50" s="750"/>
      <c r="PZK50" s="750"/>
      <c r="PZL50" s="750"/>
      <c r="PZM50" s="750"/>
      <c r="PZN50" s="750"/>
      <c r="PZO50" s="750"/>
      <c r="PZP50" s="750"/>
      <c r="PZQ50" s="750"/>
      <c r="PZR50" s="750"/>
      <c r="PZS50" s="750"/>
      <c r="PZT50" s="750"/>
      <c r="PZU50" s="750"/>
      <c r="PZV50" s="750"/>
      <c r="PZW50" s="750"/>
      <c r="PZX50" s="750"/>
      <c r="PZY50" s="750"/>
      <c r="PZZ50" s="750"/>
      <c r="QAA50" s="750"/>
      <c r="QAB50" s="750"/>
      <c r="QAC50" s="750"/>
      <c r="QAD50" s="750"/>
      <c r="QAE50" s="750"/>
      <c r="QAF50" s="750"/>
      <c r="QAG50" s="750"/>
      <c r="QAH50" s="750"/>
      <c r="QAI50" s="750"/>
      <c r="QAJ50" s="750"/>
      <c r="QAK50" s="750"/>
      <c r="QAL50" s="750"/>
      <c r="QAM50" s="750"/>
      <c r="QAN50" s="750"/>
      <c r="QAO50" s="750"/>
      <c r="QAP50" s="750"/>
      <c r="QAQ50" s="750"/>
      <c r="QAR50" s="750"/>
      <c r="QAS50" s="750"/>
      <c r="QAT50" s="750"/>
      <c r="QAU50" s="750"/>
      <c r="QAV50" s="750"/>
      <c r="QAW50" s="750"/>
      <c r="QAX50" s="750"/>
      <c r="QAY50" s="750"/>
      <c r="QAZ50" s="750"/>
      <c r="QBA50" s="750"/>
      <c r="QBB50" s="750"/>
      <c r="QBC50" s="750"/>
      <c r="QBD50" s="750"/>
      <c r="QBE50" s="750"/>
      <c r="QBF50" s="750"/>
      <c r="QBG50" s="750"/>
      <c r="QBH50" s="750"/>
      <c r="QBI50" s="750"/>
      <c r="QBJ50" s="750"/>
      <c r="QBK50" s="750"/>
      <c r="QBL50" s="750"/>
      <c r="QBM50" s="750"/>
      <c r="QBN50" s="750"/>
      <c r="QBO50" s="750"/>
      <c r="QBP50" s="750"/>
      <c r="QBQ50" s="750"/>
      <c r="QBR50" s="750"/>
      <c r="QBS50" s="750"/>
      <c r="QBT50" s="750"/>
      <c r="QBU50" s="750"/>
      <c r="QBV50" s="750"/>
      <c r="QBW50" s="750"/>
      <c r="QBX50" s="750"/>
      <c r="QBY50" s="750"/>
      <c r="QBZ50" s="750"/>
      <c r="QCA50" s="750"/>
      <c r="QCB50" s="750"/>
      <c r="QCC50" s="750"/>
      <c r="QCD50" s="750"/>
      <c r="QCE50" s="750"/>
      <c r="QCF50" s="750"/>
      <c r="QCG50" s="750"/>
      <c r="QCH50" s="750"/>
      <c r="QCI50" s="750"/>
      <c r="QCJ50" s="750"/>
      <c r="QCK50" s="750"/>
      <c r="QCL50" s="750"/>
      <c r="QCM50" s="750"/>
      <c r="QCN50" s="750"/>
      <c r="QCO50" s="750"/>
      <c r="QCP50" s="750"/>
      <c r="QCQ50" s="750"/>
      <c r="QCR50" s="750"/>
      <c r="QCS50" s="750"/>
      <c r="QCT50" s="750"/>
      <c r="QCU50" s="750"/>
      <c r="QCV50" s="750"/>
      <c r="QCW50" s="750"/>
      <c r="QCX50" s="750"/>
      <c r="QCY50" s="750"/>
      <c r="QCZ50" s="750"/>
      <c r="QDA50" s="750"/>
      <c r="QDB50" s="750"/>
      <c r="QDC50" s="750"/>
      <c r="QDD50" s="750"/>
      <c r="QDE50" s="750"/>
      <c r="QDF50" s="750"/>
      <c r="QDG50" s="750"/>
      <c r="QDH50" s="750"/>
      <c r="QDI50" s="750"/>
      <c r="QDJ50" s="750"/>
      <c r="QDK50" s="750"/>
      <c r="QDL50" s="750"/>
      <c r="QDM50" s="750"/>
      <c r="QDN50" s="750"/>
      <c r="QDO50" s="750"/>
      <c r="QDP50" s="750"/>
      <c r="QDQ50" s="750"/>
      <c r="QDR50" s="750"/>
      <c r="QDS50" s="750"/>
      <c r="QDT50" s="750"/>
      <c r="QDU50" s="750"/>
      <c r="QDV50" s="750"/>
      <c r="QDW50" s="750"/>
      <c r="QDX50" s="750"/>
      <c r="QDY50" s="750"/>
      <c r="QDZ50" s="750"/>
      <c r="QEA50" s="750"/>
      <c r="QEB50" s="750"/>
      <c r="QEC50" s="750"/>
      <c r="QED50" s="750"/>
      <c r="QEE50" s="750"/>
      <c r="QEF50" s="750"/>
      <c r="QEG50" s="750"/>
      <c r="QEH50" s="750"/>
      <c r="QEI50" s="750"/>
      <c r="QEJ50" s="750"/>
      <c r="QEK50" s="750"/>
      <c r="QEL50" s="750"/>
      <c r="QEM50" s="750"/>
      <c r="QEN50" s="750"/>
      <c r="QEO50" s="750"/>
      <c r="QEP50" s="750"/>
      <c r="QEQ50" s="750"/>
      <c r="QER50" s="750"/>
      <c r="QES50" s="750"/>
      <c r="QET50" s="750"/>
      <c r="QEU50" s="750"/>
      <c r="QEV50" s="750"/>
      <c r="QEW50" s="750"/>
      <c r="QEX50" s="750"/>
      <c r="QEY50" s="750"/>
      <c r="QEZ50" s="750"/>
      <c r="QFA50" s="750"/>
      <c r="QFB50" s="750"/>
      <c r="QFC50" s="750"/>
      <c r="QFD50" s="750"/>
      <c r="QFE50" s="750"/>
      <c r="QFF50" s="750"/>
      <c r="QFG50" s="750"/>
      <c r="QFH50" s="750"/>
      <c r="QFI50" s="750"/>
      <c r="QFJ50" s="750"/>
      <c r="QFK50" s="750"/>
      <c r="QFL50" s="750"/>
      <c r="QFM50" s="750"/>
      <c r="QFN50" s="750"/>
      <c r="QFO50" s="750"/>
      <c r="QFP50" s="750"/>
      <c r="QFQ50" s="750"/>
      <c r="QFR50" s="750"/>
      <c r="QFS50" s="750"/>
      <c r="QFT50" s="750"/>
      <c r="QFU50" s="750"/>
      <c r="QFV50" s="750"/>
      <c r="QFW50" s="750"/>
      <c r="QFX50" s="750"/>
      <c r="QFY50" s="750"/>
      <c r="QFZ50" s="750"/>
      <c r="QGA50" s="750"/>
      <c r="QGB50" s="750"/>
      <c r="QGC50" s="750"/>
      <c r="QGD50" s="750"/>
      <c r="QGE50" s="750"/>
      <c r="QGF50" s="750"/>
      <c r="QGG50" s="750"/>
      <c r="QGH50" s="750"/>
      <c r="QGI50" s="750"/>
      <c r="QGJ50" s="750"/>
      <c r="QGK50" s="750"/>
      <c r="QGL50" s="750"/>
      <c r="QGM50" s="750"/>
      <c r="QGN50" s="750"/>
      <c r="QGO50" s="750"/>
      <c r="QGP50" s="750"/>
      <c r="QGQ50" s="750"/>
      <c r="QGR50" s="750"/>
      <c r="QGS50" s="750"/>
      <c r="QGT50" s="750"/>
      <c r="QGU50" s="750"/>
      <c r="QGV50" s="750"/>
      <c r="QGW50" s="750"/>
      <c r="QGX50" s="750"/>
      <c r="QGY50" s="750"/>
      <c r="QGZ50" s="750"/>
      <c r="QHA50" s="750"/>
      <c r="QHB50" s="750"/>
      <c r="QHC50" s="750"/>
      <c r="QHD50" s="750"/>
      <c r="QHE50" s="750"/>
      <c r="QHF50" s="750"/>
      <c r="QHG50" s="750"/>
      <c r="QHH50" s="750"/>
      <c r="QHI50" s="750"/>
      <c r="QHJ50" s="750"/>
      <c r="QHK50" s="750"/>
      <c r="QHL50" s="750"/>
      <c r="QHM50" s="750"/>
      <c r="QHN50" s="750"/>
      <c r="QHO50" s="750"/>
      <c r="QHP50" s="750"/>
      <c r="QHQ50" s="750"/>
      <c r="QHR50" s="750"/>
      <c r="QHS50" s="750"/>
      <c r="QHT50" s="750"/>
      <c r="QHU50" s="750"/>
      <c r="QHV50" s="750"/>
      <c r="QHW50" s="750"/>
      <c r="QHX50" s="750"/>
      <c r="QHY50" s="750"/>
      <c r="QHZ50" s="750"/>
      <c r="QIA50" s="750"/>
      <c r="QIB50" s="750"/>
      <c r="QIC50" s="750"/>
      <c r="QID50" s="750"/>
      <c r="QIE50" s="750"/>
      <c r="QIF50" s="750"/>
      <c r="QIG50" s="750"/>
      <c r="QIH50" s="750"/>
      <c r="QII50" s="750"/>
      <c r="QIJ50" s="750"/>
      <c r="QIK50" s="750"/>
      <c r="QIL50" s="750"/>
      <c r="QIM50" s="750"/>
      <c r="QIN50" s="750"/>
      <c r="QIO50" s="750"/>
      <c r="QIP50" s="750"/>
      <c r="QIQ50" s="750"/>
      <c r="QIR50" s="750"/>
      <c r="QIS50" s="750"/>
      <c r="QIT50" s="750"/>
      <c r="QIU50" s="750"/>
      <c r="QIV50" s="750"/>
      <c r="QIW50" s="750"/>
      <c r="QIX50" s="750"/>
      <c r="QIY50" s="750"/>
      <c r="QIZ50" s="750"/>
      <c r="QJA50" s="750"/>
      <c r="QJB50" s="750"/>
      <c r="QJC50" s="750"/>
      <c r="QJD50" s="750"/>
      <c r="QJE50" s="750"/>
      <c r="QJF50" s="750"/>
      <c r="QJG50" s="750"/>
      <c r="QJH50" s="750"/>
      <c r="QJI50" s="750"/>
      <c r="QJJ50" s="750"/>
      <c r="QJK50" s="750"/>
      <c r="QJL50" s="750"/>
      <c r="QJM50" s="750"/>
      <c r="QJN50" s="750"/>
      <c r="QJO50" s="750"/>
      <c r="QJP50" s="750"/>
      <c r="QJQ50" s="750"/>
      <c r="QJR50" s="750"/>
      <c r="QJS50" s="750"/>
      <c r="QJT50" s="750"/>
      <c r="QJU50" s="750"/>
      <c r="QJV50" s="750"/>
      <c r="QJW50" s="750"/>
      <c r="QJX50" s="750"/>
      <c r="QJY50" s="750"/>
      <c r="QJZ50" s="750"/>
      <c r="QKA50" s="750"/>
      <c r="QKB50" s="750"/>
      <c r="QKC50" s="750"/>
      <c r="QKD50" s="750"/>
      <c r="QKE50" s="750"/>
      <c r="QKF50" s="750"/>
      <c r="QKG50" s="750"/>
      <c r="QKH50" s="750"/>
      <c r="QKI50" s="750"/>
      <c r="QKJ50" s="750"/>
      <c r="QKK50" s="750"/>
      <c r="QKL50" s="750"/>
      <c r="QKM50" s="750"/>
      <c r="QKN50" s="750"/>
      <c r="QKO50" s="750"/>
      <c r="QKP50" s="750"/>
      <c r="QKQ50" s="750"/>
      <c r="QKR50" s="750"/>
      <c r="QKS50" s="750"/>
      <c r="QKT50" s="750"/>
      <c r="QKU50" s="750"/>
      <c r="QKV50" s="750"/>
      <c r="QKW50" s="750"/>
      <c r="QKX50" s="750"/>
      <c r="QKY50" s="750"/>
      <c r="QKZ50" s="750"/>
      <c r="QLA50" s="750"/>
      <c r="QLB50" s="750"/>
      <c r="QLC50" s="750"/>
      <c r="QLD50" s="750"/>
      <c r="QLE50" s="750"/>
      <c r="QLF50" s="750"/>
      <c r="QLG50" s="750"/>
      <c r="QLH50" s="750"/>
      <c r="QLI50" s="750"/>
      <c r="QLJ50" s="750"/>
      <c r="QLK50" s="750"/>
      <c r="QLL50" s="750"/>
      <c r="QLM50" s="750"/>
      <c r="QLN50" s="750"/>
      <c r="QLO50" s="750"/>
      <c r="QLP50" s="750"/>
      <c r="QLQ50" s="750"/>
      <c r="QLR50" s="750"/>
      <c r="QLS50" s="750"/>
      <c r="QLT50" s="750"/>
      <c r="QLU50" s="750"/>
      <c r="QLV50" s="750"/>
      <c r="QLW50" s="750"/>
      <c r="QLX50" s="750"/>
      <c r="QLY50" s="750"/>
      <c r="QLZ50" s="750"/>
      <c r="QMA50" s="750"/>
      <c r="QMB50" s="750"/>
      <c r="QMC50" s="750"/>
      <c r="QMD50" s="750"/>
      <c r="QME50" s="750"/>
      <c r="QMF50" s="750"/>
      <c r="QMG50" s="750"/>
      <c r="QMH50" s="750"/>
      <c r="QMI50" s="750"/>
      <c r="QMJ50" s="750"/>
      <c r="QMK50" s="750"/>
      <c r="QML50" s="750"/>
      <c r="QMM50" s="750"/>
      <c r="QMN50" s="750"/>
      <c r="QMO50" s="750"/>
      <c r="QMP50" s="750"/>
      <c r="QMQ50" s="750"/>
      <c r="QMR50" s="750"/>
      <c r="QMS50" s="750"/>
      <c r="QMT50" s="750"/>
      <c r="QMU50" s="750"/>
      <c r="QMV50" s="750"/>
      <c r="QMW50" s="750"/>
      <c r="QMX50" s="750"/>
      <c r="QMY50" s="750"/>
      <c r="QMZ50" s="750"/>
      <c r="QNA50" s="750"/>
      <c r="QNB50" s="750"/>
      <c r="QNC50" s="750"/>
      <c r="QND50" s="750"/>
      <c r="QNE50" s="750"/>
      <c r="QNF50" s="750"/>
      <c r="QNG50" s="750"/>
      <c r="QNH50" s="750"/>
      <c r="QNI50" s="750"/>
      <c r="QNJ50" s="750"/>
      <c r="QNK50" s="750"/>
      <c r="QNL50" s="750"/>
      <c r="QNM50" s="750"/>
      <c r="QNN50" s="750"/>
      <c r="QNO50" s="750"/>
      <c r="QNP50" s="750"/>
      <c r="QNQ50" s="750"/>
      <c r="QNR50" s="750"/>
      <c r="QNS50" s="750"/>
      <c r="QNT50" s="750"/>
      <c r="QNU50" s="750"/>
      <c r="QNV50" s="750"/>
      <c r="QNW50" s="750"/>
      <c r="QNX50" s="750"/>
      <c r="QNY50" s="750"/>
      <c r="QNZ50" s="750"/>
      <c r="QOA50" s="750"/>
      <c r="QOB50" s="750"/>
      <c r="QOC50" s="750"/>
      <c r="QOD50" s="750"/>
      <c r="QOE50" s="750"/>
      <c r="QOF50" s="750"/>
      <c r="QOG50" s="750"/>
      <c r="QOH50" s="750"/>
      <c r="QOI50" s="750"/>
      <c r="QOJ50" s="750"/>
      <c r="QOK50" s="750"/>
      <c r="QOL50" s="750"/>
      <c r="QOM50" s="750"/>
      <c r="QON50" s="750"/>
      <c r="QOO50" s="750"/>
      <c r="QOP50" s="750"/>
      <c r="QOQ50" s="750"/>
      <c r="QOR50" s="750"/>
      <c r="QOS50" s="750"/>
      <c r="QOT50" s="750"/>
      <c r="QOU50" s="750"/>
      <c r="QOV50" s="750"/>
      <c r="QOW50" s="750"/>
      <c r="QOX50" s="750"/>
      <c r="QOY50" s="750"/>
      <c r="QOZ50" s="750"/>
      <c r="QPA50" s="750"/>
      <c r="QPB50" s="750"/>
      <c r="QPC50" s="750"/>
      <c r="QPD50" s="750"/>
      <c r="QPE50" s="750"/>
      <c r="QPF50" s="750"/>
      <c r="QPG50" s="750"/>
      <c r="QPH50" s="750"/>
      <c r="QPI50" s="750"/>
      <c r="QPJ50" s="750"/>
      <c r="QPK50" s="750"/>
      <c r="QPL50" s="750"/>
      <c r="QPM50" s="750"/>
      <c r="QPN50" s="750"/>
      <c r="QPO50" s="750"/>
      <c r="QPP50" s="750"/>
      <c r="QPQ50" s="750"/>
      <c r="QPR50" s="750"/>
      <c r="QPS50" s="750"/>
      <c r="QPT50" s="750"/>
      <c r="QPU50" s="750"/>
      <c r="QPV50" s="750"/>
      <c r="QPW50" s="750"/>
      <c r="QPX50" s="750"/>
      <c r="QPY50" s="750"/>
      <c r="QPZ50" s="750"/>
      <c r="QQA50" s="750"/>
      <c r="QQB50" s="750"/>
      <c r="QQC50" s="750"/>
      <c r="QQD50" s="750"/>
      <c r="QQE50" s="750"/>
      <c r="QQF50" s="750"/>
      <c r="QQG50" s="750"/>
      <c r="QQH50" s="750"/>
      <c r="QQI50" s="750"/>
      <c r="QQJ50" s="750"/>
      <c r="QQK50" s="750"/>
      <c r="QQL50" s="750"/>
      <c r="QQM50" s="750"/>
      <c r="QQN50" s="750"/>
      <c r="QQO50" s="750"/>
      <c r="QQP50" s="750"/>
      <c r="QQQ50" s="750"/>
      <c r="QQR50" s="750"/>
      <c r="QQS50" s="750"/>
      <c r="QQT50" s="750"/>
      <c r="QQU50" s="750"/>
      <c r="QQV50" s="750"/>
      <c r="QQW50" s="750"/>
      <c r="QQX50" s="750"/>
      <c r="QQY50" s="750"/>
      <c r="QQZ50" s="750"/>
      <c r="QRA50" s="750"/>
      <c r="QRB50" s="750"/>
      <c r="QRC50" s="750"/>
      <c r="QRD50" s="750"/>
      <c r="QRE50" s="750"/>
      <c r="QRF50" s="750"/>
      <c r="QRG50" s="750"/>
      <c r="QRH50" s="750"/>
      <c r="QRI50" s="750"/>
      <c r="QRJ50" s="750"/>
      <c r="QRK50" s="750"/>
      <c r="QRL50" s="750"/>
      <c r="QRM50" s="750"/>
      <c r="QRN50" s="750"/>
      <c r="QRO50" s="750"/>
      <c r="QRP50" s="750"/>
      <c r="QRQ50" s="750"/>
      <c r="QRR50" s="750"/>
      <c r="QRS50" s="750"/>
      <c r="QRT50" s="750"/>
      <c r="QRU50" s="750"/>
      <c r="QRV50" s="750"/>
      <c r="QRW50" s="750"/>
      <c r="QRX50" s="750"/>
      <c r="QRY50" s="750"/>
      <c r="QRZ50" s="750"/>
      <c r="QSA50" s="750"/>
      <c r="QSB50" s="750"/>
      <c r="QSC50" s="750"/>
      <c r="QSD50" s="750"/>
      <c r="QSE50" s="750"/>
      <c r="QSF50" s="750"/>
      <c r="QSG50" s="750"/>
      <c r="QSH50" s="750"/>
      <c r="QSI50" s="750"/>
      <c r="QSJ50" s="750"/>
      <c r="QSK50" s="750"/>
      <c r="QSL50" s="750"/>
      <c r="QSM50" s="750"/>
      <c r="QSN50" s="750"/>
      <c r="QSO50" s="750"/>
      <c r="QSP50" s="750"/>
      <c r="QSQ50" s="750"/>
      <c r="QSR50" s="750"/>
      <c r="QSS50" s="750"/>
      <c r="QST50" s="750"/>
      <c r="QSU50" s="750"/>
      <c r="QSV50" s="750"/>
      <c r="QSW50" s="750"/>
      <c r="QSX50" s="750"/>
      <c r="QSY50" s="750"/>
      <c r="QSZ50" s="750"/>
      <c r="QTA50" s="750"/>
      <c r="QTB50" s="750"/>
      <c r="QTC50" s="750"/>
      <c r="QTD50" s="750"/>
      <c r="QTE50" s="750"/>
      <c r="QTF50" s="750"/>
      <c r="QTG50" s="750"/>
      <c r="QTH50" s="750"/>
      <c r="QTI50" s="750"/>
      <c r="QTJ50" s="750"/>
      <c r="QTK50" s="750"/>
      <c r="QTL50" s="750"/>
      <c r="QTM50" s="750"/>
      <c r="QTN50" s="750"/>
      <c r="QTO50" s="750"/>
      <c r="QTP50" s="750"/>
      <c r="QTQ50" s="750"/>
      <c r="QTR50" s="750"/>
      <c r="QTS50" s="750"/>
      <c r="QTT50" s="750"/>
      <c r="QTU50" s="750"/>
      <c r="QTV50" s="750"/>
      <c r="QTW50" s="750"/>
      <c r="QTX50" s="750"/>
      <c r="QTY50" s="750"/>
      <c r="QTZ50" s="750"/>
      <c r="QUA50" s="750"/>
      <c r="QUB50" s="750"/>
      <c r="QUC50" s="750"/>
      <c r="QUD50" s="750"/>
      <c r="QUE50" s="750"/>
      <c r="QUF50" s="750"/>
      <c r="QUG50" s="750"/>
      <c r="QUH50" s="750"/>
      <c r="QUI50" s="750"/>
      <c r="QUJ50" s="750"/>
      <c r="QUK50" s="750"/>
      <c r="QUL50" s="750"/>
      <c r="QUM50" s="750"/>
      <c r="QUN50" s="750"/>
      <c r="QUO50" s="750"/>
      <c r="QUP50" s="750"/>
      <c r="QUQ50" s="750"/>
      <c r="QUR50" s="750"/>
      <c r="QUS50" s="750"/>
      <c r="QUT50" s="750"/>
      <c r="QUU50" s="750"/>
      <c r="QUV50" s="750"/>
      <c r="QUW50" s="750"/>
      <c r="QUX50" s="750"/>
      <c r="QUY50" s="750"/>
      <c r="QUZ50" s="750"/>
      <c r="QVA50" s="750"/>
      <c r="QVB50" s="750"/>
      <c r="QVC50" s="750"/>
      <c r="QVD50" s="750"/>
      <c r="QVE50" s="750"/>
      <c r="QVF50" s="750"/>
      <c r="QVG50" s="750"/>
      <c r="QVH50" s="750"/>
      <c r="QVI50" s="750"/>
      <c r="QVJ50" s="750"/>
      <c r="QVK50" s="750"/>
      <c r="QVL50" s="750"/>
      <c r="QVM50" s="750"/>
      <c r="QVN50" s="750"/>
      <c r="QVO50" s="750"/>
      <c r="QVP50" s="750"/>
      <c r="QVQ50" s="750"/>
      <c r="QVR50" s="750"/>
      <c r="QVS50" s="750"/>
      <c r="QVT50" s="750"/>
      <c r="QVU50" s="750"/>
      <c r="QVV50" s="750"/>
      <c r="QVW50" s="750"/>
      <c r="QVX50" s="750"/>
      <c r="QVY50" s="750"/>
      <c r="QVZ50" s="750"/>
      <c r="QWA50" s="750"/>
      <c r="QWB50" s="750"/>
      <c r="QWC50" s="750"/>
      <c r="QWD50" s="750"/>
      <c r="QWE50" s="750"/>
      <c r="QWF50" s="750"/>
      <c r="QWG50" s="750"/>
      <c r="QWH50" s="750"/>
      <c r="QWI50" s="750"/>
      <c r="QWJ50" s="750"/>
      <c r="QWK50" s="750"/>
      <c r="QWL50" s="750"/>
      <c r="QWM50" s="750"/>
      <c r="QWN50" s="750"/>
      <c r="QWO50" s="750"/>
      <c r="QWP50" s="750"/>
      <c r="QWQ50" s="750"/>
      <c r="QWR50" s="750"/>
      <c r="QWS50" s="750"/>
      <c r="QWT50" s="750"/>
      <c r="QWU50" s="750"/>
      <c r="QWV50" s="750"/>
      <c r="QWW50" s="750"/>
      <c r="QWX50" s="750"/>
      <c r="QWY50" s="750"/>
      <c r="QWZ50" s="750"/>
      <c r="QXA50" s="750"/>
      <c r="QXB50" s="750"/>
      <c r="QXC50" s="750"/>
      <c r="QXD50" s="750"/>
      <c r="QXE50" s="750"/>
      <c r="QXF50" s="750"/>
      <c r="QXG50" s="750"/>
      <c r="QXH50" s="750"/>
      <c r="QXI50" s="750"/>
      <c r="QXJ50" s="750"/>
      <c r="QXK50" s="750"/>
      <c r="QXL50" s="750"/>
      <c r="QXM50" s="750"/>
      <c r="QXN50" s="750"/>
      <c r="QXO50" s="750"/>
      <c r="QXP50" s="750"/>
      <c r="QXQ50" s="750"/>
      <c r="QXR50" s="750"/>
      <c r="QXS50" s="750"/>
      <c r="QXT50" s="750"/>
      <c r="QXU50" s="750"/>
      <c r="QXV50" s="750"/>
      <c r="QXW50" s="750"/>
      <c r="QXX50" s="750"/>
      <c r="QXY50" s="750"/>
      <c r="QXZ50" s="750"/>
      <c r="QYA50" s="750"/>
      <c r="QYB50" s="750"/>
      <c r="QYC50" s="750"/>
      <c r="QYD50" s="750"/>
      <c r="QYE50" s="750"/>
      <c r="QYF50" s="750"/>
      <c r="QYG50" s="750"/>
      <c r="QYH50" s="750"/>
      <c r="QYI50" s="750"/>
      <c r="QYJ50" s="750"/>
      <c r="QYK50" s="750"/>
      <c r="QYL50" s="750"/>
      <c r="QYM50" s="750"/>
      <c r="QYN50" s="750"/>
      <c r="QYO50" s="750"/>
      <c r="QYP50" s="750"/>
      <c r="QYQ50" s="750"/>
      <c r="QYR50" s="750"/>
      <c r="QYS50" s="750"/>
      <c r="QYT50" s="750"/>
      <c r="QYU50" s="750"/>
      <c r="QYV50" s="750"/>
      <c r="QYW50" s="750"/>
      <c r="QYX50" s="750"/>
      <c r="QYY50" s="750"/>
      <c r="QYZ50" s="750"/>
      <c r="QZA50" s="750"/>
      <c r="QZB50" s="750"/>
      <c r="QZC50" s="750"/>
      <c r="QZD50" s="750"/>
      <c r="QZE50" s="750"/>
      <c r="QZF50" s="750"/>
      <c r="QZG50" s="750"/>
      <c r="QZH50" s="750"/>
      <c r="QZI50" s="750"/>
      <c r="QZJ50" s="750"/>
      <c r="QZK50" s="750"/>
      <c r="QZL50" s="750"/>
      <c r="QZM50" s="750"/>
      <c r="QZN50" s="750"/>
      <c r="QZO50" s="750"/>
      <c r="QZP50" s="750"/>
      <c r="QZQ50" s="750"/>
      <c r="QZR50" s="750"/>
      <c r="QZS50" s="750"/>
      <c r="QZT50" s="750"/>
      <c r="QZU50" s="750"/>
      <c r="QZV50" s="750"/>
      <c r="QZW50" s="750"/>
      <c r="QZX50" s="750"/>
      <c r="QZY50" s="750"/>
      <c r="QZZ50" s="750"/>
      <c r="RAA50" s="750"/>
      <c r="RAB50" s="750"/>
      <c r="RAC50" s="750"/>
      <c r="RAD50" s="750"/>
      <c r="RAE50" s="750"/>
      <c r="RAF50" s="750"/>
      <c r="RAG50" s="750"/>
      <c r="RAH50" s="750"/>
      <c r="RAI50" s="750"/>
      <c r="RAJ50" s="750"/>
      <c r="RAK50" s="750"/>
      <c r="RAL50" s="750"/>
      <c r="RAM50" s="750"/>
      <c r="RAN50" s="750"/>
      <c r="RAO50" s="750"/>
      <c r="RAP50" s="750"/>
      <c r="RAQ50" s="750"/>
      <c r="RAR50" s="750"/>
      <c r="RAS50" s="750"/>
      <c r="RAT50" s="750"/>
      <c r="RAU50" s="750"/>
      <c r="RAV50" s="750"/>
      <c r="RAW50" s="750"/>
      <c r="RAX50" s="750"/>
      <c r="RAY50" s="750"/>
      <c r="RAZ50" s="750"/>
      <c r="RBA50" s="750"/>
      <c r="RBB50" s="750"/>
      <c r="RBC50" s="750"/>
      <c r="RBD50" s="750"/>
      <c r="RBE50" s="750"/>
      <c r="RBF50" s="750"/>
      <c r="RBG50" s="750"/>
      <c r="RBH50" s="750"/>
      <c r="RBI50" s="750"/>
      <c r="RBJ50" s="750"/>
      <c r="RBK50" s="750"/>
      <c r="RBL50" s="750"/>
      <c r="RBM50" s="750"/>
      <c r="RBN50" s="750"/>
      <c r="RBO50" s="750"/>
      <c r="RBP50" s="750"/>
      <c r="RBQ50" s="750"/>
      <c r="RBR50" s="750"/>
      <c r="RBS50" s="750"/>
      <c r="RBT50" s="750"/>
      <c r="RBU50" s="750"/>
      <c r="RBV50" s="750"/>
      <c r="RBW50" s="750"/>
      <c r="RBX50" s="750"/>
      <c r="RBY50" s="750"/>
      <c r="RBZ50" s="750"/>
      <c r="RCA50" s="750"/>
      <c r="RCB50" s="750"/>
      <c r="RCC50" s="750"/>
      <c r="RCD50" s="750"/>
      <c r="RCE50" s="750"/>
      <c r="RCF50" s="750"/>
      <c r="RCG50" s="750"/>
      <c r="RCH50" s="750"/>
      <c r="RCI50" s="750"/>
      <c r="RCJ50" s="750"/>
      <c r="RCK50" s="750"/>
      <c r="RCL50" s="750"/>
      <c r="RCM50" s="750"/>
      <c r="RCN50" s="750"/>
      <c r="RCO50" s="750"/>
      <c r="RCP50" s="750"/>
      <c r="RCQ50" s="750"/>
      <c r="RCR50" s="750"/>
      <c r="RCS50" s="750"/>
      <c r="RCT50" s="750"/>
      <c r="RCU50" s="750"/>
      <c r="RCV50" s="750"/>
      <c r="RCW50" s="750"/>
      <c r="RCX50" s="750"/>
      <c r="RCY50" s="750"/>
      <c r="RCZ50" s="750"/>
      <c r="RDA50" s="750"/>
      <c r="RDB50" s="750"/>
      <c r="RDC50" s="750"/>
      <c r="RDD50" s="750"/>
      <c r="RDE50" s="750"/>
      <c r="RDF50" s="750"/>
      <c r="RDG50" s="750"/>
      <c r="RDH50" s="750"/>
      <c r="RDI50" s="750"/>
      <c r="RDJ50" s="750"/>
      <c r="RDK50" s="750"/>
      <c r="RDL50" s="750"/>
      <c r="RDM50" s="750"/>
      <c r="RDN50" s="750"/>
      <c r="RDO50" s="750"/>
      <c r="RDP50" s="750"/>
      <c r="RDQ50" s="750"/>
      <c r="RDR50" s="750"/>
      <c r="RDS50" s="750"/>
      <c r="RDT50" s="750"/>
      <c r="RDU50" s="750"/>
      <c r="RDV50" s="750"/>
      <c r="RDW50" s="750"/>
      <c r="RDX50" s="750"/>
      <c r="RDY50" s="750"/>
      <c r="RDZ50" s="750"/>
      <c r="REA50" s="750"/>
      <c r="REB50" s="750"/>
      <c r="REC50" s="750"/>
      <c r="RED50" s="750"/>
      <c r="REE50" s="750"/>
      <c r="REF50" s="750"/>
      <c r="REG50" s="750"/>
      <c r="REH50" s="750"/>
      <c r="REI50" s="750"/>
      <c r="REJ50" s="750"/>
      <c r="REK50" s="750"/>
      <c r="REL50" s="750"/>
      <c r="REM50" s="750"/>
      <c r="REN50" s="750"/>
      <c r="REO50" s="750"/>
      <c r="REP50" s="750"/>
      <c r="REQ50" s="750"/>
      <c r="RER50" s="750"/>
      <c r="RES50" s="750"/>
      <c r="RET50" s="750"/>
      <c r="REU50" s="750"/>
      <c r="REV50" s="750"/>
      <c r="REW50" s="750"/>
      <c r="REX50" s="750"/>
      <c r="REY50" s="750"/>
      <c r="REZ50" s="750"/>
      <c r="RFA50" s="750"/>
      <c r="RFB50" s="750"/>
      <c r="RFC50" s="750"/>
      <c r="RFD50" s="750"/>
      <c r="RFE50" s="750"/>
      <c r="RFF50" s="750"/>
      <c r="RFG50" s="750"/>
      <c r="RFH50" s="750"/>
      <c r="RFI50" s="750"/>
      <c r="RFJ50" s="750"/>
      <c r="RFK50" s="750"/>
      <c r="RFL50" s="750"/>
      <c r="RFM50" s="750"/>
      <c r="RFN50" s="750"/>
      <c r="RFO50" s="750"/>
      <c r="RFP50" s="750"/>
      <c r="RFQ50" s="750"/>
      <c r="RFR50" s="750"/>
      <c r="RFS50" s="750"/>
      <c r="RFT50" s="750"/>
      <c r="RFU50" s="750"/>
      <c r="RFV50" s="750"/>
      <c r="RFW50" s="750"/>
      <c r="RFX50" s="750"/>
      <c r="RFY50" s="750"/>
      <c r="RFZ50" s="750"/>
      <c r="RGA50" s="750"/>
      <c r="RGB50" s="750"/>
      <c r="RGC50" s="750"/>
      <c r="RGD50" s="750"/>
      <c r="RGE50" s="750"/>
      <c r="RGF50" s="750"/>
      <c r="RGG50" s="750"/>
      <c r="RGH50" s="750"/>
      <c r="RGI50" s="750"/>
      <c r="RGJ50" s="750"/>
      <c r="RGK50" s="750"/>
      <c r="RGL50" s="750"/>
      <c r="RGM50" s="750"/>
      <c r="RGN50" s="750"/>
      <c r="RGO50" s="750"/>
      <c r="RGP50" s="750"/>
      <c r="RGQ50" s="750"/>
      <c r="RGR50" s="750"/>
      <c r="RGS50" s="750"/>
      <c r="RGT50" s="750"/>
      <c r="RGU50" s="750"/>
      <c r="RGV50" s="750"/>
      <c r="RGW50" s="750"/>
      <c r="RGX50" s="750"/>
      <c r="RGY50" s="750"/>
      <c r="RGZ50" s="750"/>
      <c r="RHA50" s="750"/>
      <c r="RHB50" s="750"/>
      <c r="RHC50" s="750"/>
      <c r="RHD50" s="750"/>
      <c r="RHE50" s="750"/>
      <c r="RHF50" s="750"/>
      <c r="RHG50" s="750"/>
      <c r="RHH50" s="750"/>
      <c r="RHI50" s="750"/>
      <c r="RHJ50" s="750"/>
      <c r="RHK50" s="750"/>
      <c r="RHL50" s="750"/>
      <c r="RHM50" s="750"/>
      <c r="RHN50" s="750"/>
      <c r="RHO50" s="750"/>
      <c r="RHP50" s="750"/>
      <c r="RHQ50" s="750"/>
      <c r="RHR50" s="750"/>
      <c r="RHS50" s="750"/>
      <c r="RHT50" s="750"/>
      <c r="RHU50" s="750"/>
      <c r="RHV50" s="750"/>
      <c r="RHW50" s="750"/>
      <c r="RHX50" s="750"/>
      <c r="RHY50" s="750"/>
      <c r="RHZ50" s="750"/>
      <c r="RIA50" s="750"/>
      <c r="RIB50" s="750"/>
      <c r="RIC50" s="750"/>
      <c r="RID50" s="750"/>
      <c r="RIE50" s="750"/>
      <c r="RIF50" s="750"/>
      <c r="RIG50" s="750"/>
      <c r="RIH50" s="750"/>
      <c r="RII50" s="750"/>
      <c r="RIJ50" s="750"/>
      <c r="RIK50" s="750"/>
      <c r="RIL50" s="750"/>
      <c r="RIM50" s="750"/>
      <c r="RIN50" s="750"/>
      <c r="RIO50" s="750"/>
      <c r="RIP50" s="750"/>
      <c r="RIQ50" s="750"/>
      <c r="RIR50" s="750"/>
      <c r="RIS50" s="750"/>
      <c r="RIT50" s="750"/>
      <c r="RIU50" s="750"/>
      <c r="RIV50" s="750"/>
      <c r="RIW50" s="750"/>
      <c r="RIX50" s="750"/>
      <c r="RIY50" s="750"/>
      <c r="RIZ50" s="750"/>
      <c r="RJA50" s="750"/>
      <c r="RJB50" s="750"/>
      <c r="RJC50" s="750"/>
      <c r="RJD50" s="750"/>
      <c r="RJE50" s="750"/>
      <c r="RJF50" s="750"/>
      <c r="RJG50" s="750"/>
      <c r="RJH50" s="750"/>
      <c r="RJI50" s="750"/>
      <c r="RJJ50" s="750"/>
      <c r="RJK50" s="750"/>
      <c r="RJL50" s="750"/>
      <c r="RJM50" s="750"/>
      <c r="RJN50" s="750"/>
      <c r="RJO50" s="750"/>
      <c r="RJP50" s="750"/>
      <c r="RJQ50" s="750"/>
      <c r="RJR50" s="750"/>
      <c r="RJS50" s="750"/>
      <c r="RJT50" s="750"/>
      <c r="RJU50" s="750"/>
      <c r="RJV50" s="750"/>
      <c r="RJW50" s="750"/>
      <c r="RJX50" s="750"/>
      <c r="RJY50" s="750"/>
      <c r="RJZ50" s="750"/>
      <c r="RKA50" s="750"/>
      <c r="RKB50" s="750"/>
      <c r="RKC50" s="750"/>
      <c r="RKD50" s="750"/>
      <c r="RKE50" s="750"/>
      <c r="RKF50" s="750"/>
      <c r="RKG50" s="750"/>
      <c r="RKH50" s="750"/>
      <c r="RKI50" s="750"/>
      <c r="RKJ50" s="750"/>
      <c r="RKK50" s="750"/>
      <c r="RKL50" s="750"/>
      <c r="RKM50" s="750"/>
      <c r="RKN50" s="750"/>
      <c r="RKO50" s="750"/>
      <c r="RKP50" s="750"/>
      <c r="RKQ50" s="750"/>
      <c r="RKR50" s="750"/>
      <c r="RKS50" s="750"/>
      <c r="RKT50" s="750"/>
      <c r="RKU50" s="750"/>
      <c r="RKV50" s="750"/>
      <c r="RKW50" s="750"/>
      <c r="RKX50" s="750"/>
      <c r="RKY50" s="750"/>
      <c r="RKZ50" s="750"/>
      <c r="RLA50" s="750"/>
      <c r="RLB50" s="750"/>
      <c r="RLC50" s="750"/>
      <c r="RLD50" s="750"/>
      <c r="RLE50" s="750"/>
      <c r="RLF50" s="750"/>
      <c r="RLG50" s="750"/>
      <c r="RLH50" s="750"/>
      <c r="RLI50" s="750"/>
      <c r="RLJ50" s="750"/>
      <c r="RLK50" s="750"/>
      <c r="RLL50" s="750"/>
      <c r="RLM50" s="750"/>
      <c r="RLN50" s="750"/>
      <c r="RLO50" s="750"/>
      <c r="RLP50" s="750"/>
      <c r="RLQ50" s="750"/>
      <c r="RLR50" s="750"/>
      <c r="RLS50" s="750"/>
      <c r="RLT50" s="750"/>
      <c r="RLU50" s="750"/>
      <c r="RLV50" s="750"/>
      <c r="RLW50" s="750"/>
      <c r="RLX50" s="750"/>
      <c r="RLY50" s="750"/>
      <c r="RLZ50" s="750"/>
      <c r="RMA50" s="750"/>
      <c r="RMB50" s="750"/>
      <c r="RMC50" s="750"/>
      <c r="RMD50" s="750"/>
      <c r="RME50" s="750"/>
      <c r="RMF50" s="750"/>
      <c r="RMG50" s="750"/>
      <c r="RMH50" s="750"/>
      <c r="RMI50" s="750"/>
      <c r="RMJ50" s="750"/>
      <c r="RMK50" s="750"/>
      <c r="RML50" s="750"/>
      <c r="RMM50" s="750"/>
      <c r="RMN50" s="750"/>
      <c r="RMO50" s="750"/>
      <c r="RMP50" s="750"/>
      <c r="RMQ50" s="750"/>
      <c r="RMR50" s="750"/>
      <c r="RMS50" s="750"/>
      <c r="RMT50" s="750"/>
      <c r="RMU50" s="750"/>
      <c r="RMV50" s="750"/>
      <c r="RMW50" s="750"/>
      <c r="RMX50" s="750"/>
      <c r="RMY50" s="750"/>
      <c r="RMZ50" s="750"/>
      <c r="RNA50" s="750"/>
      <c r="RNB50" s="750"/>
      <c r="RNC50" s="750"/>
      <c r="RND50" s="750"/>
      <c r="RNE50" s="750"/>
      <c r="RNF50" s="750"/>
      <c r="RNG50" s="750"/>
      <c r="RNH50" s="750"/>
      <c r="RNI50" s="750"/>
      <c r="RNJ50" s="750"/>
      <c r="RNK50" s="750"/>
      <c r="RNL50" s="750"/>
      <c r="RNM50" s="750"/>
      <c r="RNN50" s="750"/>
      <c r="RNO50" s="750"/>
      <c r="RNP50" s="750"/>
      <c r="RNQ50" s="750"/>
      <c r="RNR50" s="750"/>
      <c r="RNS50" s="750"/>
      <c r="RNT50" s="750"/>
      <c r="RNU50" s="750"/>
      <c r="RNV50" s="750"/>
      <c r="RNW50" s="750"/>
      <c r="RNX50" s="750"/>
      <c r="RNY50" s="750"/>
      <c r="RNZ50" s="750"/>
      <c r="ROA50" s="750"/>
      <c r="ROB50" s="750"/>
      <c r="ROC50" s="750"/>
      <c r="ROD50" s="750"/>
      <c r="ROE50" s="750"/>
      <c r="ROF50" s="750"/>
      <c r="ROG50" s="750"/>
      <c r="ROH50" s="750"/>
      <c r="ROI50" s="750"/>
      <c r="ROJ50" s="750"/>
      <c r="ROK50" s="750"/>
      <c r="ROL50" s="750"/>
      <c r="ROM50" s="750"/>
      <c r="RON50" s="750"/>
      <c r="ROO50" s="750"/>
      <c r="ROP50" s="750"/>
      <c r="ROQ50" s="750"/>
      <c r="ROR50" s="750"/>
      <c r="ROS50" s="750"/>
      <c r="ROT50" s="750"/>
      <c r="ROU50" s="750"/>
      <c r="ROV50" s="750"/>
      <c r="ROW50" s="750"/>
      <c r="ROX50" s="750"/>
      <c r="ROY50" s="750"/>
      <c r="ROZ50" s="750"/>
      <c r="RPA50" s="750"/>
      <c r="RPB50" s="750"/>
      <c r="RPC50" s="750"/>
      <c r="RPD50" s="750"/>
      <c r="RPE50" s="750"/>
      <c r="RPF50" s="750"/>
      <c r="RPG50" s="750"/>
      <c r="RPH50" s="750"/>
      <c r="RPI50" s="750"/>
      <c r="RPJ50" s="750"/>
      <c r="RPK50" s="750"/>
      <c r="RPL50" s="750"/>
      <c r="RPM50" s="750"/>
      <c r="RPN50" s="750"/>
      <c r="RPO50" s="750"/>
      <c r="RPP50" s="750"/>
      <c r="RPQ50" s="750"/>
      <c r="RPR50" s="750"/>
      <c r="RPS50" s="750"/>
      <c r="RPT50" s="750"/>
      <c r="RPU50" s="750"/>
      <c r="RPV50" s="750"/>
      <c r="RPW50" s="750"/>
      <c r="RPX50" s="750"/>
      <c r="RPY50" s="750"/>
      <c r="RPZ50" s="750"/>
      <c r="RQA50" s="750"/>
      <c r="RQB50" s="750"/>
      <c r="RQC50" s="750"/>
      <c r="RQD50" s="750"/>
      <c r="RQE50" s="750"/>
      <c r="RQF50" s="750"/>
      <c r="RQG50" s="750"/>
      <c r="RQH50" s="750"/>
      <c r="RQI50" s="750"/>
      <c r="RQJ50" s="750"/>
      <c r="RQK50" s="750"/>
      <c r="RQL50" s="750"/>
      <c r="RQM50" s="750"/>
      <c r="RQN50" s="750"/>
      <c r="RQO50" s="750"/>
      <c r="RQP50" s="750"/>
      <c r="RQQ50" s="750"/>
      <c r="RQR50" s="750"/>
      <c r="RQS50" s="750"/>
      <c r="RQT50" s="750"/>
      <c r="RQU50" s="750"/>
      <c r="RQV50" s="750"/>
      <c r="RQW50" s="750"/>
      <c r="RQX50" s="750"/>
      <c r="RQY50" s="750"/>
      <c r="RQZ50" s="750"/>
      <c r="RRA50" s="750"/>
      <c r="RRB50" s="750"/>
      <c r="RRC50" s="750"/>
      <c r="RRD50" s="750"/>
      <c r="RRE50" s="750"/>
      <c r="RRF50" s="750"/>
      <c r="RRG50" s="750"/>
      <c r="RRH50" s="750"/>
      <c r="RRI50" s="750"/>
      <c r="RRJ50" s="750"/>
      <c r="RRK50" s="750"/>
      <c r="RRL50" s="750"/>
      <c r="RRM50" s="750"/>
      <c r="RRN50" s="750"/>
      <c r="RRO50" s="750"/>
      <c r="RRP50" s="750"/>
      <c r="RRQ50" s="750"/>
      <c r="RRR50" s="750"/>
      <c r="RRS50" s="750"/>
      <c r="RRT50" s="750"/>
      <c r="RRU50" s="750"/>
      <c r="RRV50" s="750"/>
      <c r="RRW50" s="750"/>
      <c r="RRX50" s="750"/>
      <c r="RRY50" s="750"/>
      <c r="RRZ50" s="750"/>
      <c r="RSA50" s="750"/>
      <c r="RSB50" s="750"/>
      <c r="RSC50" s="750"/>
      <c r="RSD50" s="750"/>
      <c r="RSE50" s="750"/>
      <c r="RSF50" s="750"/>
      <c r="RSG50" s="750"/>
      <c r="RSH50" s="750"/>
      <c r="RSI50" s="750"/>
      <c r="RSJ50" s="750"/>
      <c r="RSK50" s="750"/>
      <c r="RSL50" s="750"/>
      <c r="RSM50" s="750"/>
      <c r="RSN50" s="750"/>
      <c r="RSO50" s="750"/>
      <c r="RSP50" s="750"/>
      <c r="RSQ50" s="750"/>
      <c r="RSR50" s="750"/>
      <c r="RSS50" s="750"/>
      <c r="RST50" s="750"/>
      <c r="RSU50" s="750"/>
      <c r="RSV50" s="750"/>
      <c r="RSW50" s="750"/>
      <c r="RSX50" s="750"/>
      <c r="RSY50" s="750"/>
      <c r="RSZ50" s="750"/>
      <c r="RTA50" s="750"/>
      <c r="RTB50" s="750"/>
      <c r="RTC50" s="750"/>
      <c r="RTD50" s="750"/>
      <c r="RTE50" s="750"/>
      <c r="RTF50" s="750"/>
      <c r="RTG50" s="750"/>
      <c r="RTH50" s="750"/>
      <c r="RTI50" s="750"/>
      <c r="RTJ50" s="750"/>
      <c r="RTK50" s="750"/>
      <c r="RTL50" s="750"/>
      <c r="RTM50" s="750"/>
      <c r="RTN50" s="750"/>
      <c r="RTO50" s="750"/>
      <c r="RTP50" s="750"/>
      <c r="RTQ50" s="750"/>
      <c r="RTR50" s="750"/>
      <c r="RTS50" s="750"/>
      <c r="RTT50" s="750"/>
      <c r="RTU50" s="750"/>
      <c r="RTV50" s="750"/>
      <c r="RTW50" s="750"/>
      <c r="RTX50" s="750"/>
      <c r="RTY50" s="750"/>
      <c r="RTZ50" s="750"/>
      <c r="RUA50" s="750"/>
      <c r="RUB50" s="750"/>
      <c r="RUC50" s="750"/>
      <c r="RUD50" s="750"/>
      <c r="RUE50" s="750"/>
      <c r="RUF50" s="750"/>
      <c r="RUG50" s="750"/>
      <c r="RUH50" s="750"/>
      <c r="RUI50" s="750"/>
      <c r="RUJ50" s="750"/>
      <c r="RUK50" s="750"/>
      <c r="RUL50" s="750"/>
      <c r="RUM50" s="750"/>
      <c r="RUN50" s="750"/>
      <c r="RUO50" s="750"/>
      <c r="RUP50" s="750"/>
      <c r="RUQ50" s="750"/>
      <c r="RUR50" s="750"/>
      <c r="RUS50" s="750"/>
      <c r="RUT50" s="750"/>
      <c r="RUU50" s="750"/>
      <c r="RUV50" s="750"/>
      <c r="RUW50" s="750"/>
      <c r="RUX50" s="750"/>
      <c r="RUY50" s="750"/>
      <c r="RUZ50" s="750"/>
      <c r="RVA50" s="750"/>
      <c r="RVB50" s="750"/>
      <c r="RVC50" s="750"/>
      <c r="RVD50" s="750"/>
      <c r="RVE50" s="750"/>
      <c r="RVF50" s="750"/>
      <c r="RVG50" s="750"/>
      <c r="RVH50" s="750"/>
      <c r="RVI50" s="750"/>
      <c r="RVJ50" s="750"/>
      <c r="RVK50" s="750"/>
      <c r="RVL50" s="750"/>
      <c r="RVM50" s="750"/>
      <c r="RVN50" s="750"/>
      <c r="RVO50" s="750"/>
      <c r="RVP50" s="750"/>
      <c r="RVQ50" s="750"/>
      <c r="RVR50" s="750"/>
      <c r="RVS50" s="750"/>
      <c r="RVT50" s="750"/>
      <c r="RVU50" s="750"/>
      <c r="RVV50" s="750"/>
      <c r="RVW50" s="750"/>
      <c r="RVX50" s="750"/>
      <c r="RVY50" s="750"/>
      <c r="RVZ50" s="750"/>
      <c r="RWA50" s="750"/>
      <c r="RWB50" s="750"/>
      <c r="RWC50" s="750"/>
      <c r="RWD50" s="750"/>
      <c r="RWE50" s="750"/>
      <c r="RWF50" s="750"/>
      <c r="RWG50" s="750"/>
      <c r="RWH50" s="750"/>
      <c r="RWI50" s="750"/>
      <c r="RWJ50" s="750"/>
      <c r="RWK50" s="750"/>
      <c r="RWL50" s="750"/>
      <c r="RWM50" s="750"/>
      <c r="RWN50" s="750"/>
      <c r="RWO50" s="750"/>
      <c r="RWP50" s="750"/>
      <c r="RWQ50" s="750"/>
      <c r="RWR50" s="750"/>
      <c r="RWS50" s="750"/>
      <c r="RWT50" s="750"/>
      <c r="RWU50" s="750"/>
      <c r="RWV50" s="750"/>
      <c r="RWW50" s="750"/>
      <c r="RWX50" s="750"/>
      <c r="RWY50" s="750"/>
      <c r="RWZ50" s="750"/>
      <c r="RXA50" s="750"/>
      <c r="RXB50" s="750"/>
      <c r="RXC50" s="750"/>
      <c r="RXD50" s="750"/>
      <c r="RXE50" s="750"/>
      <c r="RXF50" s="750"/>
      <c r="RXG50" s="750"/>
      <c r="RXH50" s="750"/>
      <c r="RXI50" s="750"/>
      <c r="RXJ50" s="750"/>
      <c r="RXK50" s="750"/>
      <c r="RXL50" s="750"/>
      <c r="RXM50" s="750"/>
      <c r="RXN50" s="750"/>
      <c r="RXO50" s="750"/>
      <c r="RXP50" s="750"/>
      <c r="RXQ50" s="750"/>
      <c r="RXR50" s="750"/>
      <c r="RXS50" s="750"/>
      <c r="RXT50" s="750"/>
      <c r="RXU50" s="750"/>
      <c r="RXV50" s="750"/>
      <c r="RXW50" s="750"/>
      <c r="RXX50" s="750"/>
      <c r="RXY50" s="750"/>
      <c r="RXZ50" s="750"/>
      <c r="RYA50" s="750"/>
      <c r="RYB50" s="750"/>
      <c r="RYC50" s="750"/>
      <c r="RYD50" s="750"/>
      <c r="RYE50" s="750"/>
      <c r="RYF50" s="750"/>
      <c r="RYG50" s="750"/>
      <c r="RYH50" s="750"/>
      <c r="RYI50" s="750"/>
      <c r="RYJ50" s="750"/>
      <c r="RYK50" s="750"/>
      <c r="RYL50" s="750"/>
      <c r="RYM50" s="750"/>
      <c r="RYN50" s="750"/>
      <c r="RYO50" s="750"/>
      <c r="RYP50" s="750"/>
      <c r="RYQ50" s="750"/>
      <c r="RYR50" s="750"/>
      <c r="RYS50" s="750"/>
      <c r="RYT50" s="750"/>
      <c r="RYU50" s="750"/>
      <c r="RYV50" s="750"/>
      <c r="RYW50" s="750"/>
      <c r="RYX50" s="750"/>
      <c r="RYY50" s="750"/>
      <c r="RYZ50" s="750"/>
      <c r="RZA50" s="750"/>
      <c r="RZB50" s="750"/>
      <c r="RZC50" s="750"/>
      <c r="RZD50" s="750"/>
      <c r="RZE50" s="750"/>
      <c r="RZF50" s="750"/>
      <c r="RZG50" s="750"/>
      <c r="RZH50" s="750"/>
      <c r="RZI50" s="750"/>
      <c r="RZJ50" s="750"/>
      <c r="RZK50" s="750"/>
      <c r="RZL50" s="750"/>
      <c r="RZM50" s="750"/>
      <c r="RZN50" s="750"/>
      <c r="RZO50" s="750"/>
      <c r="RZP50" s="750"/>
      <c r="RZQ50" s="750"/>
      <c r="RZR50" s="750"/>
      <c r="RZS50" s="750"/>
      <c r="RZT50" s="750"/>
      <c r="RZU50" s="750"/>
      <c r="RZV50" s="750"/>
      <c r="RZW50" s="750"/>
      <c r="RZX50" s="750"/>
      <c r="RZY50" s="750"/>
      <c r="RZZ50" s="750"/>
      <c r="SAA50" s="750"/>
      <c r="SAB50" s="750"/>
      <c r="SAC50" s="750"/>
      <c r="SAD50" s="750"/>
      <c r="SAE50" s="750"/>
      <c r="SAF50" s="750"/>
      <c r="SAG50" s="750"/>
      <c r="SAH50" s="750"/>
      <c r="SAI50" s="750"/>
      <c r="SAJ50" s="750"/>
      <c r="SAK50" s="750"/>
      <c r="SAL50" s="750"/>
      <c r="SAM50" s="750"/>
      <c r="SAN50" s="750"/>
      <c r="SAO50" s="750"/>
      <c r="SAP50" s="750"/>
      <c r="SAQ50" s="750"/>
      <c r="SAR50" s="750"/>
      <c r="SAS50" s="750"/>
      <c r="SAT50" s="750"/>
      <c r="SAU50" s="750"/>
      <c r="SAV50" s="750"/>
      <c r="SAW50" s="750"/>
      <c r="SAX50" s="750"/>
      <c r="SAY50" s="750"/>
      <c r="SAZ50" s="750"/>
      <c r="SBA50" s="750"/>
      <c r="SBB50" s="750"/>
      <c r="SBC50" s="750"/>
      <c r="SBD50" s="750"/>
      <c r="SBE50" s="750"/>
      <c r="SBF50" s="750"/>
      <c r="SBG50" s="750"/>
      <c r="SBH50" s="750"/>
      <c r="SBI50" s="750"/>
      <c r="SBJ50" s="750"/>
      <c r="SBK50" s="750"/>
      <c r="SBL50" s="750"/>
      <c r="SBM50" s="750"/>
      <c r="SBN50" s="750"/>
      <c r="SBO50" s="750"/>
      <c r="SBP50" s="750"/>
      <c r="SBQ50" s="750"/>
      <c r="SBR50" s="750"/>
      <c r="SBS50" s="750"/>
      <c r="SBT50" s="750"/>
      <c r="SBU50" s="750"/>
      <c r="SBV50" s="750"/>
      <c r="SBW50" s="750"/>
      <c r="SBX50" s="750"/>
      <c r="SBY50" s="750"/>
      <c r="SBZ50" s="750"/>
      <c r="SCA50" s="750"/>
      <c r="SCB50" s="750"/>
      <c r="SCC50" s="750"/>
      <c r="SCD50" s="750"/>
      <c r="SCE50" s="750"/>
      <c r="SCF50" s="750"/>
      <c r="SCG50" s="750"/>
      <c r="SCH50" s="750"/>
      <c r="SCI50" s="750"/>
      <c r="SCJ50" s="750"/>
      <c r="SCK50" s="750"/>
      <c r="SCL50" s="750"/>
      <c r="SCM50" s="750"/>
      <c r="SCN50" s="750"/>
      <c r="SCO50" s="750"/>
      <c r="SCP50" s="750"/>
      <c r="SCQ50" s="750"/>
      <c r="SCR50" s="750"/>
      <c r="SCS50" s="750"/>
      <c r="SCT50" s="750"/>
      <c r="SCU50" s="750"/>
      <c r="SCV50" s="750"/>
      <c r="SCW50" s="750"/>
      <c r="SCX50" s="750"/>
      <c r="SCY50" s="750"/>
      <c r="SCZ50" s="750"/>
      <c r="SDA50" s="750"/>
      <c r="SDB50" s="750"/>
      <c r="SDC50" s="750"/>
      <c r="SDD50" s="750"/>
      <c r="SDE50" s="750"/>
      <c r="SDF50" s="750"/>
      <c r="SDG50" s="750"/>
      <c r="SDH50" s="750"/>
      <c r="SDI50" s="750"/>
      <c r="SDJ50" s="750"/>
      <c r="SDK50" s="750"/>
      <c r="SDL50" s="750"/>
      <c r="SDM50" s="750"/>
      <c r="SDN50" s="750"/>
      <c r="SDO50" s="750"/>
      <c r="SDP50" s="750"/>
      <c r="SDQ50" s="750"/>
      <c r="SDR50" s="750"/>
      <c r="SDS50" s="750"/>
      <c r="SDT50" s="750"/>
      <c r="SDU50" s="750"/>
      <c r="SDV50" s="750"/>
      <c r="SDW50" s="750"/>
      <c r="SDX50" s="750"/>
      <c r="SDY50" s="750"/>
      <c r="SDZ50" s="750"/>
      <c r="SEA50" s="750"/>
      <c r="SEB50" s="750"/>
      <c r="SEC50" s="750"/>
      <c r="SED50" s="750"/>
      <c r="SEE50" s="750"/>
      <c r="SEF50" s="750"/>
      <c r="SEG50" s="750"/>
      <c r="SEH50" s="750"/>
      <c r="SEI50" s="750"/>
      <c r="SEJ50" s="750"/>
      <c r="SEK50" s="750"/>
      <c r="SEL50" s="750"/>
      <c r="SEM50" s="750"/>
      <c r="SEN50" s="750"/>
      <c r="SEO50" s="750"/>
      <c r="SEP50" s="750"/>
      <c r="SEQ50" s="750"/>
      <c r="SER50" s="750"/>
      <c r="SES50" s="750"/>
      <c r="SET50" s="750"/>
      <c r="SEU50" s="750"/>
      <c r="SEV50" s="750"/>
      <c r="SEW50" s="750"/>
      <c r="SEX50" s="750"/>
      <c r="SEY50" s="750"/>
      <c r="SEZ50" s="750"/>
      <c r="SFA50" s="750"/>
      <c r="SFB50" s="750"/>
      <c r="SFC50" s="750"/>
      <c r="SFD50" s="750"/>
      <c r="SFE50" s="750"/>
      <c r="SFF50" s="750"/>
      <c r="SFG50" s="750"/>
      <c r="SFH50" s="750"/>
      <c r="SFI50" s="750"/>
      <c r="SFJ50" s="750"/>
      <c r="SFK50" s="750"/>
      <c r="SFL50" s="750"/>
      <c r="SFM50" s="750"/>
      <c r="SFN50" s="750"/>
      <c r="SFO50" s="750"/>
      <c r="SFP50" s="750"/>
      <c r="SFQ50" s="750"/>
      <c r="SFR50" s="750"/>
      <c r="SFS50" s="750"/>
      <c r="SFT50" s="750"/>
      <c r="SFU50" s="750"/>
      <c r="SFV50" s="750"/>
      <c r="SFW50" s="750"/>
      <c r="SFX50" s="750"/>
      <c r="SFY50" s="750"/>
      <c r="SFZ50" s="750"/>
      <c r="SGA50" s="750"/>
      <c r="SGB50" s="750"/>
      <c r="SGC50" s="750"/>
      <c r="SGD50" s="750"/>
      <c r="SGE50" s="750"/>
      <c r="SGF50" s="750"/>
      <c r="SGG50" s="750"/>
      <c r="SGH50" s="750"/>
      <c r="SGI50" s="750"/>
      <c r="SGJ50" s="750"/>
      <c r="SGK50" s="750"/>
      <c r="SGL50" s="750"/>
      <c r="SGM50" s="750"/>
      <c r="SGN50" s="750"/>
      <c r="SGO50" s="750"/>
      <c r="SGP50" s="750"/>
      <c r="SGQ50" s="750"/>
      <c r="SGR50" s="750"/>
      <c r="SGS50" s="750"/>
      <c r="SGT50" s="750"/>
      <c r="SGU50" s="750"/>
      <c r="SGV50" s="750"/>
      <c r="SGW50" s="750"/>
      <c r="SGX50" s="750"/>
      <c r="SGY50" s="750"/>
      <c r="SGZ50" s="750"/>
      <c r="SHA50" s="750"/>
      <c r="SHB50" s="750"/>
      <c r="SHC50" s="750"/>
      <c r="SHD50" s="750"/>
      <c r="SHE50" s="750"/>
      <c r="SHF50" s="750"/>
      <c r="SHG50" s="750"/>
      <c r="SHH50" s="750"/>
      <c r="SHI50" s="750"/>
      <c r="SHJ50" s="750"/>
      <c r="SHK50" s="750"/>
      <c r="SHL50" s="750"/>
      <c r="SHM50" s="750"/>
      <c r="SHN50" s="750"/>
      <c r="SHO50" s="750"/>
      <c r="SHP50" s="750"/>
      <c r="SHQ50" s="750"/>
      <c r="SHR50" s="750"/>
      <c r="SHS50" s="750"/>
      <c r="SHT50" s="750"/>
      <c r="SHU50" s="750"/>
      <c r="SHV50" s="750"/>
      <c r="SHW50" s="750"/>
      <c r="SHX50" s="750"/>
      <c r="SHY50" s="750"/>
      <c r="SHZ50" s="750"/>
      <c r="SIA50" s="750"/>
      <c r="SIB50" s="750"/>
      <c r="SIC50" s="750"/>
      <c r="SID50" s="750"/>
      <c r="SIE50" s="750"/>
      <c r="SIF50" s="750"/>
      <c r="SIG50" s="750"/>
      <c r="SIH50" s="750"/>
      <c r="SII50" s="750"/>
      <c r="SIJ50" s="750"/>
      <c r="SIK50" s="750"/>
      <c r="SIL50" s="750"/>
      <c r="SIM50" s="750"/>
      <c r="SIN50" s="750"/>
      <c r="SIO50" s="750"/>
      <c r="SIP50" s="750"/>
      <c r="SIQ50" s="750"/>
      <c r="SIR50" s="750"/>
      <c r="SIS50" s="750"/>
      <c r="SIT50" s="750"/>
      <c r="SIU50" s="750"/>
      <c r="SIV50" s="750"/>
      <c r="SIW50" s="750"/>
      <c r="SIX50" s="750"/>
      <c r="SIY50" s="750"/>
      <c r="SIZ50" s="750"/>
      <c r="SJA50" s="750"/>
      <c r="SJB50" s="750"/>
      <c r="SJC50" s="750"/>
      <c r="SJD50" s="750"/>
      <c r="SJE50" s="750"/>
      <c r="SJF50" s="750"/>
      <c r="SJG50" s="750"/>
      <c r="SJH50" s="750"/>
      <c r="SJI50" s="750"/>
      <c r="SJJ50" s="750"/>
      <c r="SJK50" s="750"/>
      <c r="SJL50" s="750"/>
      <c r="SJM50" s="750"/>
      <c r="SJN50" s="750"/>
      <c r="SJO50" s="750"/>
      <c r="SJP50" s="750"/>
      <c r="SJQ50" s="750"/>
      <c r="SJR50" s="750"/>
      <c r="SJS50" s="750"/>
      <c r="SJT50" s="750"/>
      <c r="SJU50" s="750"/>
      <c r="SJV50" s="750"/>
      <c r="SJW50" s="750"/>
      <c r="SJX50" s="750"/>
      <c r="SJY50" s="750"/>
      <c r="SJZ50" s="750"/>
      <c r="SKA50" s="750"/>
      <c r="SKB50" s="750"/>
      <c r="SKC50" s="750"/>
      <c r="SKD50" s="750"/>
      <c r="SKE50" s="750"/>
      <c r="SKF50" s="750"/>
      <c r="SKG50" s="750"/>
      <c r="SKH50" s="750"/>
      <c r="SKI50" s="750"/>
      <c r="SKJ50" s="750"/>
      <c r="SKK50" s="750"/>
      <c r="SKL50" s="750"/>
      <c r="SKM50" s="750"/>
      <c r="SKN50" s="750"/>
      <c r="SKO50" s="750"/>
      <c r="SKP50" s="750"/>
      <c r="SKQ50" s="750"/>
      <c r="SKR50" s="750"/>
      <c r="SKS50" s="750"/>
      <c r="SKT50" s="750"/>
      <c r="SKU50" s="750"/>
      <c r="SKV50" s="750"/>
      <c r="SKW50" s="750"/>
      <c r="SKX50" s="750"/>
      <c r="SKY50" s="750"/>
      <c r="SKZ50" s="750"/>
      <c r="SLA50" s="750"/>
      <c r="SLB50" s="750"/>
      <c r="SLC50" s="750"/>
      <c r="SLD50" s="750"/>
      <c r="SLE50" s="750"/>
      <c r="SLF50" s="750"/>
      <c r="SLG50" s="750"/>
      <c r="SLH50" s="750"/>
      <c r="SLI50" s="750"/>
      <c r="SLJ50" s="750"/>
      <c r="SLK50" s="750"/>
      <c r="SLL50" s="750"/>
      <c r="SLM50" s="750"/>
      <c r="SLN50" s="750"/>
      <c r="SLO50" s="750"/>
      <c r="SLP50" s="750"/>
      <c r="SLQ50" s="750"/>
      <c r="SLR50" s="750"/>
      <c r="SLS50" s="750"/>
      <c r="SLT50" s="750"/>
      <c r="SLU50" s="750"/>
      <c r="SLV50" s="750"/>
      <c r="SLW50" s="750"/>
      <c r="SLX50" s="750"/>
      <c r="SLY50" s="750"/>
      <c r="SLZ50" s="750"/>
      <c r="SMA50" s="750"/>
      <c r="SMB50" s="750"/>
      <c r="SMC50" s="750"/>
      <c r="SMD50" s="750"/>
      <c r="SME50" s="750"/>
      <c r="SMF50" s="750"/>
      <c r="SMG50" s="750"/>
      <c r="SMH50" s="750"/>
      <c r="SMI50" s="750"/>
      <c r="SMJ50" s="750"/>
      <c r="SMK50" s="750"/>
      <c r="SML50" s="750"/>
      <c r="SMM50" s="750"/>
      <c r="SMN50" s="750"/>
      <c r="SMO50" s="750"/>
      <c r="SMP50" s="750"/>
      <c r="SMQ50" s="750"/>
      <c r="SMR50" s="750"/>
      <c r="SMS50" s="750"/>
      <c r="SMT50" s="750"/>
      <c r="SMU50" s="750"/>
      <c r="SMV50" s="750"/>
      <c r="SMW50" s="750"/>
      <c r="SMX50" s="750"/>
      <c r="SMY50" s="750"/>
      <c r="SMZ50" s="750"/>
      <c r="SNA50" s="750"/>
      <c r="SNB50" s="750"/>
      <c r="SNC50" s="750"/>
      <c r="SND50" s="750"/>
      <c r="SNE50" s="750"/>
      <c r="SNF50" s="750"/>
      <c r="SNG50" s="750"/>
      <c r="SNH50" s="750"/>
      <c r="SNI50" s="750"/>
      <c r="SNJ50" s="750"/>
      <c r="SNK50" s="750"/>
      <c r="SNL50" s="750"/>
      <c r="SNM50" s="750"/>
      <c r="SNN50" s="750"/>
      <c r="SNO50" s="750"/>
      <c r="SNP50" s="750"/>
      <c r="SNQ50" s="750"/>
      <c r="SNR50" s="750"/>
      <c r="SNS50" s="750"/>
      <c r="SNT50" s="750"/>
      <c r="SNU50" s="750"/>
      <c r="SNV50" s="750"/>
      <c r="SNW50" s="750"/>
      <c r="SNX50" s="750"/>
      <c r="SNY50" s="750"/>
      <c r="SNZ50" s="750"/>
      <c r="SOA50" s="750"/>
      <c r="SOB50" s="750"/>
      <c r="SOC50" s="750"/>
      <c r="SOD50" s="750"/>
      <c r="SOE50" s="750"/>
      <c r="SOF50" s="750"/>
      <c r="SOG50" s="750"/>
      <c r="SOH50" s="750"/>
      <c r="SOI50" s="750"/>
      <c r="SOJ50" s="750"/>
      <c r="SOK50" s="750"/>
      <c r="SOL50" s="750"/>
      <c r="SOM50" s="750"/>
      <c r="SON50" s="750"/>
      <c r="SOO50" s="750"/>
      <c r="SOP50" s="750"/>
      <c r="SOQ50" s="750"/>
      <c r="SOR50" s="750"/>
      <c r="SOS50" s="750"/>
      <c r="SOT50" s="750"/>
      <c r="SOU50" s="750"/>
      <c r="SOV50" s="750"/>
      <c r="SOW50" s="750"/>
      <c r="SOX50" s="750"/>
      <c r="SOY50" s="750"/>
      <c r="SOZ50" s="750"/>
      <c r="SPA50" s="750"/>
      <c r="SPB50" s="750"/>
      <c r="SPC50" s="750"/>
      <c r="SPD50" s="750"/>
      <c r="SPE50" s="750"/>
      <c r="SPF50" s="750"/>
      <c r="SPG50" s="750"/>
      <c r="SPH50" s="750"/>
      <c r="SPI50" s="750"/>
      <c r="SPJ50" s="750"/>
      <c r="SPK50" s="750"/>
      <c r="SPL50" s="750"/>
      <c r="SPM50" s="750"/>
      <c r="SPN50" s="750"/>
      <c r="SPO50" s="750"/>
      <c r="SPP50" s="750"/>
      <c r="SPQ50" s="750"/>
      <c r="SPR50" s="750"/>
      <c r="SPS50" s="750"/>
      <c r="SPT50" s="750"/>
      <c r="SPU50" s="750"/>
      <c r="SPV50" s="750"/>
      <c r="SPW50" s="750"/>
      <c r="SPX50" s="750"/>
      <c r="SPY50" s="750"/>
      <c r="SPZ50" s="750"/>
      <c r="SQA50" s="750"/>
      <c r="SQB50" s="750"/>
      <c r="SQC50" s="750"/>
      <c r="SQD50" s="750"/>
      <c r="SQE50" s="750"/>
      <c r="SQF50" s="750"/>
      <c r="SQG50" s="750"/>
      <c r="SQH50" s="750"/>
      <c r="SQI50" s="750"/>
      <c r="SQJ50" s="750"/>
      <c r="SQK50" s="750"/>
      <c r="SQL50" s="750"/>
      <c r="SQM50" s="750"/>
      <c r="SQN50" s="750"/>
      <c r="SQO50" s="750"/>
      <c r="SQP50" s="750"/>
      <c r="SQQ50" s="750"/>
      <c r="SQR50" s="750"/>
      <c r="SQS50" s="750"/>
      <c r="SQT50" s="750"/>
      <c r="SQU50" s="750"/>
      <c r="SQV50" s="750"/>
      <c r="SQW50" s="750"/>
      <c r="SQX50" s="750"/>
      <c r="SQY50" s="750"/>
      <c r="SQZ50" s="750"/>
      <c r="SRA50" s="750"/>
      <c r="SRB50" s="750"/>
      <c r="SRC50" s="750"/>
      <c r="SRD50" s="750"/>
      <c r="SRE50" s="750"/>
      <c r="SRF50" s="750"/>
      <c r="SRG50" s="750"/>
      <c r="SRH50" s="750"/>
      <c r="SRI50" s="750"/>
      <c r="SRJ50" s="750"/>
      <c r="SRK50" s="750"/>
      <c r="SRL50" s="750"/>
      <c r="SRM50" s="750"/>
      <c r="SRN50" s="750"/>
      <c r="SRO50" s="750"/>
      <c r="SRP50" s="750"/>
      <c r="SRQ50" s="750"/>
      <c r="SRR50" s="750"/>
      <c r="SRS50" s="750"/>
      <c r="SRT50" s="750"/>
      <c r="SRU50" s="750"/>
      <c r="SRV50" s="750"/>
      <c r="SRW50" s="750"/>
      <c r="SRX50" s="750"/>
      <c r="SRY50" s="750"/>
      <c r="SRZ50" s="750"/>
      <c r="SSA50" s="750"/>
      <c r="SSB50" s="750"/>
      <c r="SSC50" s="750"/>
      <c r="SSD50" s="750"/>
      <c r="SSE50" s="750"/>
      <c r="SSF50" s="750"/>
      <c r="SSG50" s="750"/>
      <c r="SSH50" s="750"/>
      <c r="SSI50" s="750"/>
      <c r="SSJ50" s="750"/>
      <c r="SSK50" s="750"/>
      <c r="SSL50" s="750"/>
      <c r="SSM50" s="750"/>
      <c r="SSN50" s="750"/>
      <c r="SSO50" s="750"/>
      <c r="SSP50" s="750"/>
      <c r="SSQ50" s="750"/>
      <c r="SSR50" s="750"/>
      <c r="SSS50" s="750"/>
      <c r="SST50" s="750"/>
      <c r="SSU50" s="750"/>
      <c r="SSV50" s="750"/>
      <c r="SSW50" s="750"/>
      <c r="SSX50" s="750"/>
      <c r="SSY50" s="750"/>
      <c r="SSZ50" s="750"/>
      <c r="STA50" s="750"/>
      <c r="STB50" s="750"/>
      <c r="STC50" s="750"/>
      <c r="STD50" s="750"/>
      <c r="STE50" s="750"/>
      <c r="STF50" s="750"/>
      <c r="STG50" s="750"/>
      <c r="STH50" s="750"/>
      <c r="STI50" s="750"/>
      <c r="STJ50" s="750"/>
      <c r="STK50" s="750"/>
      <c r="STL50" s="750"/>
      <c r="STM50" s="750"/>
      <c r="STN50" s="750"/>
      <c r="STO50" s="750"/>
      <c r="STP50" s="750"/>
      <c r="STQ50" s="750"/>
      <c r="STR50" s="750"/>
      <c r="STS50" s="750"/>
      <c r="STT50" s="750"/>
      <c r="STU50" s="750"/>
      <c r="STV50" s="750"/>
      <c r="STW50" s="750"/>
      <c r="STX50" s="750"/>
      <c r="STY50" s="750"/>
      <c r="STZ50" s="750"/>
      <c r="SUA50" s="750"/>
      <c r="SUB50" s="750"/>
      <c r="SUC50" s="750"/>
      <c r="SUD50" s="750"/>
      <c r="SUE50" s="750"/>
      <c r="SUF50" s="750"/>
      <c r="SUG50" s="750"/>
      <c r="SUH50" s="750"/>
      <c r="SUI50" s="750"/>
      <c r="SUJ50" s="750"/>
      <c r="SUK50" s="750"/>
      <c r="SUL50" s="750"/>
      <c r="SUM50" s="750"/>
      <c r="SUN50" s="750"/>
      <c r="SUO50" s="750"/>
      <c r="SUP50" s="750"/>
      <c r="SUQ50" s="750"/>
      <c r="SUR50" s="750"/>
      <c r="SUS50" s="750"/>
      <c r="SUT50" s="750"/>
      <c r="SUU50" s="750"/>
      <c r="SUV50" s="750"/>
      <c r="SUW50" s="750"/>
      <c r="SUX50" s="750"/>
      <c r="SUY50" s="750"/>
      <c r="SUZ50" s="750"/>
      <c r="SVA50" s="750"/>
      <c r="SVB50" s="750"/>
      <c r="SVC50" s="750"/>
      <c r="SVD50" s="750"/>
      <c r="SVE50" s="750"/>
      <c r="SVF50" s="750"/>
      <c r="SVG50" s="750"/>
      <c r="SVH50" s="750"/>
      <c r="SVI50" s="750"/>
      <c r="SVJ50" s="750"/>
      <c r="SVK50" s="750"/>
      <c r="SVL50" s="750"/>
      <c r="SVM50" s="750"/>
      <c r="SVN50" s="750"/>
      <c r="SVO50" s="750"/>
      <c r="SVP50" s="750"/>
      <c r="SVQ50" s="750"/>
      <c r="SVR50" s="750"/>
      <c r="SVS50" s="750"/>
      <c r="SVT50" s="750"/>
      <c r="SVU50" s="750"/>
      <c r="SVV50" s="750"/>
      <c r="SVW50" s="750"/>
      <c r="SVX50" s="750"/>
      <c r="SVY50" s="750"/>
      <c r="SVZ50" s="750"/>
      <c r="SWA50" s="750"/>
      <c r="SWB50" s="750"/>
      <c r="SWC50" s="750"/>
      <c r="SWD50" s="750"/>
      <c r="SWE50" s="750"/>
      <c r="SWF50" s="750"/>
      <c r="SWG50" s="750"/>
      <c r="SWH50" s="750"/>
      <c r="SWI50" s="750"/>
      <c r="SWJ50" s="750"/>
      <c r="SWK50" s="750"/>
      <c r="SWL50" s="750"/>
      <c r="SWM50" s="750"/>
      <c r="SWN50" s="750"/>
      <c r="SWO50" s="750"/>
      <c r="SWP50" s="750"/>
      <c r="SWQ50" s="750"/>
      <c r="SWR50" s="750"/>
      <c r="SWS50" s="750"/>
      <c r="SWT50" s="750"/>
      <c r="SWU50" s="750"/>
      <c r="SWV50" s="750"/>
      <c r="SWW50" s="750"/>
      <c r="SWX50" s="750"/>
      <c r="SWY50" s="750"/>
      <c r="SWZ50" s="750"/>
      <c r="SXA50" s="750"/>
      <c r="SXB50" s="750"/>
      <c r="SXC50" s="750"/>
      <c r="SXD50" s="750"/>
      <c r="SXE50" s="750"/>
      <c r="SXF50" s="750"/>
      <c r="SXG50" s="750"/>
      <c r="SXH50" s="750"/>
      <c r="SXI50" s="750"/>
      <c r="SXJ50" s="750"/>
      <c r="SXK50" s="750"/>
      <c r="SXL50" s="750"/>
      <c r="SXM50" s="750"/>
      <c r="SXN50" s="750"/>
      <c r="SXO50" s="750"/>
      <c r="SXP50" s="750"/>
      <c r="SXQ50" s="750"/>
      <c r="SXR50" s="750"/>
      <c r="SXS50" s="750"/>
      <c r="SXT50" s="750"/>
      <c r="SXU50" s="750"/>
      <c r="SXV50" s="750"/>
      <c r="SXW50" s="750"/>
      <c r="SXX50" s="750"/>
      <c r="SXY50" s="750"/>
      <c r="SXZ50" s="750"/>
      <c r="SYA50" s="750"/>
      <c r="SYB50" s="750"/>
      <c r="SYC50" s="750"/>
      <c r="SYD50" s="750"/>
      <c r="SYE50" s="750"/>
      <c r="SYF50" s="750"/>
      <c r="SYG50" s="750"/>
      <c r="SYH50" s="750"/>
      <c r="SYI50" s="750"/>
      <c r="SYJ50" s="750"/>
      <c r="SYK50" s="750"/>
      <c r="SYL50" s="750"/>
      <c r="SYM50" s="750"/>
      <c r="SYN50" s="750"/>
      <c r="SYO50" s="750"/>
      <c r="SYP50" s="750"/>
      <c r="SYQ50" s="750"/>
      <c r="SYR50" s="750"/>
      <c r="SYS50" s="750"/>
      <c r="SYT50" s="750"/>
      <c r="SYU50" s="750"/>
      <c r="SYV50" s="750"/>
      <c r="SYW50" s="750"/>
      <c r="SYX50" s="750"/>
      <c r="SYY50" s="750"/>
      <c r="SYZ50" s="750"/>
      <c r="SZA50" s="750"/>
      <c r="SZB50" s="750"/>
      <c r="SZC50" s="750"/>
      <c r="SZD50" s="750"/>
      <c r="SZE50" s="750"/>
      <c r="SZF50" s="750"/>
      <c r="SZG50" s="750"/>
      <c r="SZH50" s="750"/>
      <c r="SZI50" s="750"/>
      <c r="SZJ50" s="750"/>
      <c r="SZK50" s="750"/>
      <c r="SZL50" s="750"/>
      <c r="SZM50" s="750"/>
      <c r="SZN50" s="750"/>
      <c r="SZO50" s="750"/>
      <c r="SZP50" s="750"/>
      <c r="SZQ50" s="750"/>
      <c r="SZR50" s="750"/>
      <c r="SZS50" s="750"/>
      <c r="SZT50" s="750"/>
      <c r="SZU50" s="750"/>
      <c r="SZV50" s="750"/>
      <c r="SZW50" s="750"/>
      <c r="SZX50" s="750"/>
      <c r="SZY50" s="750"/>
      <c r="SZZ50" s="750"/>
      <c r="TAA50" s="750"/>
      <c r="TAB50" s="750"/>
      <c r="TAC50" s="750"/>
      <c r="TAD50" s="750"/>
      <c r="TAE50" s="750"/>
      <c r="TAF50" s="750"/>
      <c r="TAG50" s="750"/>
      <c r="TAH50" s="750"/>
      <c r="TAI50" s="750"/>
      <c r="TAJ50" s="750"/>
      <c r="TAK50" s="750"/>
      <c r="TAL50" s="750"/>
      <c r="TAM50" s="750"/>
      <c r="TAN50" s="750"/>
      <c r="TAO50" s="750"/>
      <c r="TAP50" s="750"/>
      <c r="TAQ50" s="750"/>
      <c r="TAR50" s="750"/>
      <c r="TAS50" s="750"/>
      <c r="TAT50" s="750"/>
      <c r="TAU50" s="750"/>
      <c r="TAV50" s="750"/>
      <c r="TAW50" s="750"/>
      <c r="TAX50" s="750"/>
      <c r="TAY50" s="750"/>
      <c r="TAZ50" s="750"/>
      <c r="TBA50" s="750"/>
      <c r="TBB50" s="750"/>
      <c r="TBC50" s="750"/>
      <c r="TBD50" s="750"/>
      <c r="TBE50" s="750"/>
      <c r="TBF50" s="750"/>
      <c r="TBG50" s="750"/>
      <c r="TBH50" s="750"/>
      <c r="TBI50" s="750"/>
      <c r="TBJ50" s="750"/>
      <c r="TBK50" s="750"/>
      <c r="TBL50" s="750"/>
      <c r="TBM50" s="750"/>
      <c r="TBN50" s="750"/>
      <c r="TBO50" s="750"/>
      <c r="TBP50" s="750"/>
      <c r="TBQ50" s="750"/>
      <c r="TBR50" s="750"/>
      <c r="TBS50" s="750"/>
      <c r="TBT50" s="750"/>
      <c r="TBU50" s="750"/>
      <c r="TBV50" s="750"/>
      <c r="TBW50" s="750"/>
      <c r="TBX50" s="750"/>
      <c r="TBY50" s="750"/>
      <c r="TBZ50" s="750"/>
      <c r="TCA50" s="750"/>
      <c r="TCB50" s="750"/>
      <c r="TCC50" s="750"/>
      <c r="TCD50" s="750"/>
      <c r="TCE50" s="750"/>
      <c r="TCF50" s="750"/>
      <c r="TCG50" s="750"/>
      <c r="TCH50" s="750"/>
      <c r="TCI50" s="750"/>
      <c r="TCJ50" s="750"/>
      <c r="TCK50" s="750"/>
      <c r="TCL50" s="750"/>
      <c r="TCM50" s="750"/>
      <c r="TCN50" s="750"/>
      <c r="TCO50" s="750"/>
      <c r="TCP50" s="750"/>
      <c r="TCQ50" s="750"/>
      <c r="TCR50" s="750"/>
      <c r="TCS50" s="750"/>
      <c r="TCT50" s="750"/>
      <c r="TCU50" s="750"/>
      <c r="TCV50" s="750"/>
      <c r="TCW50" s="750"/>
      <c r="TCX50" s="750"/>
      <c r="TCY50" s="750"/>
      <c r="TCZ50" s="750"/>
      <c r="TDA50" s="750"/>
      <c r="TDB50" s="750"/>
      <c r="TDC50" s="750"/>
      <c r="TDD50" s="750"/>
      <c r="TDE50" s="750"/>
      <c r="TDF50" s="750"/>
      <c r="TDG50" s="750"/>
      <c r="TDH50" s="750"/>
      <c r="TDI50" s="750"/>
      <c r="TDJ50" s="750"/>
      <c r="TDK50" s="750"/>
      <c r="TDL50" s="750"/>
      <c r="TDM50" s="750"/>
      <c r="TDN50" s="750"/>
      <c r="TDO50" s="750"/>
      <c r="TDP50" s="750"/>
      <c r="TDQ50" s="750"/>
      <c r="TDR50" s="750"/>
      <c r="TDS50" s="750"/>
      <c r="TDT50" s="750"/>
      <c r="TDU50" s="750"/>
      <c r="TDV50" s="750"/>
      <c r="TDW50" s="750"/>
      <c r="TDX50" s="750"/>
      <c r="TDY50" s="750"/>
      <c r="TDZ50" s="750"/>
      <c r="TEA50" s="750"/>
      <c r="TEB50" s="750"/>
      <c r="TEC50" s="750"/>
      <c r="TED50" s="750"/>
      <c r="TEE50" s="750"/>
      <c r="TEF50" s="750"/>
      <c r="TEG50" s="750"/>
      <c r="TEH50" s="750"/>
      <c r="TEI50" s="750"/>
      <c r="TEJ50" s="750"/>
      <c r="TEK50" s="750"/>
      <c r="TEL50" s="750"/>
      <c r="TEM50" s="750"/>
      <c r="TEN50" s="750"/>
      <c r="TEO50" s="750"/>
      <c r="TEP50" s="750"/>
      <c r="TEQ50" s="750"/>
      <c r="TER50" s="750"/>
      <c r="TES50" s="750"/>
      <c r="TET50" s="750"/>
      <c r="TEU50" s="750"/>
      <c r="TEV50" s="750"/>
      <c r="TEW50" s="750"/>
      <c r="TEX50" s="750"/>
      <c r="TEY50" s="750"/>
      <c r="TEZ50" s="750"/>
      <c r="TFA50" s="750"/>
      <c r="TFB50" s="750"/>
      <c r="TFC50" s="750"/>
      <c r="TFD50" s="750"/>
      <c r="TFE50" s="750"/>
      <c r="TFF50" s="750"/>
      <c r="TFG50" s="750"/>
      <c r="TFH50" s="750"/>
      <c r="TFI50" s="750"/>
      <c r="TFJ50" s="750"/>
      <c r="TFK50" s="750"/>
      <c r="TFL50" s="750"/>
      <c r="TFM50" s="750"/>
      <c r="TFN50" s="750"/>
      <c r="TFO50" s="750"/>
      <c r="TFP50" s="750"/>
      <c r="TFQ50" s="750"/>
      <c r="TFR50" s="750"/>
      <c r="TFS50" s="750"/>
      <c r="TFT50" s="750"/>
      <c r="TFU50" s="750"/>
      <c r="TFV50" s="750"/>
      <c r="TFW50" s="750"/>
      <c r="TFX50" s="750"/>
      <c r="TFY50" s="750"/>
      <c r="TFZ50" s="750"/>
      <c r="TGA50" s="750"/>
      <c r="TGB50" s="750"/>
      <c r="TGC50" s="750"/>
      <c r="TGD50" s="750"/>
      <c r="TGE50" s="750"/>
      <c r="TGF50" s="750"/>
      <c r="TGG50" s="750"/>
      <c r="TGH50" s="750"/>
      <c r="TGI50" s="750"/>
      <c r="TGJ50" s="750"/>
      <c r="TGK50" s="750"/>
      <c r="TGL50" s="750"/>
      <c r="TGM50" s="750"/>
      <c r="TGN50" s="750"/>
      <c r="TGO50" s="750"/>
      <c r="TGP50" s="750"/>
      <c r="TGQ50" s="750"/>
      <c r="TGR50" s="750"/>
      <c r="TGS50" s="750"/>
      <c r="TGT50" s="750"/>
      <c r="TGU50" s="750"/>
      <c r="TGV50" s="750"/>
      <c r="TGW50" s="750"/>
      <c r="TGX50" s="750"/>
      <c r="TGY50" s="750"/>
      <c r="TGZ50" s="750"/>
      <c r="THA50" s="750"/>
      <c r="THB50" s="750"/>
      <c r="THC50" s="750"/>
      <c r="THD50" s="750"/>
      <c r="THE50" s="750"/>
      <c r="THF50" s="750"/>
      <c r="THG50" s="750"/>
      <c r="THH50" s="750"/>
      <c r="THI50" s="750"/>
      <c r="THJ50" s="750"/>
      <c r="THK50" s="750"/>
      <c r="THL50" s="750"/>
      <c r="THM50" s="750"/>
      <c r="THN50" s="750"/>
      <c r="THO50" s="750"/>
      <c r="THP50" s="750"/>
      <c r="THQ50" s="750"/>
      <c r="THR50" s="750"/>
      <c r="THS50" s="750"/>
      <c r="THT50" s="750"/>
      <c r="THU50" s="750"/>
      <c r="THV50" s="750"/>
      <c r="THW50" s="750"/>
      <c r="THX50" s="750"/>
      <c r="THY50" s="750"/>
      <c r="THZ50" s="750"/>
      <c r="TIA50" s="750"/>
      <c r="TIB50" s="750"/>
      <c r="TIC50" s="750"/>
      <c r="TID50" s="750"/>
      <c r="TIE50" s="750"/>
      <c r="TIF50" s="750"/>
      <c r="TIG50" s="750"/>
      <c r="TIH50" s="750"/>
      <c r="TII50" s="750"/>
      <c r="TIJ50" s="750"/>
      <c r="TIK50" s="750"/>
      <c r="TIL50" s="750"/>
      <c r="TIM50" s="750"/>
      <c r="TIN50" s="750"/>
      <c r="TIO50" s="750"/>
      <c r="TIP50" s="750"/>
      <c r="TIQ50" s="750"/>
      <c r="TIR50" s="750"/>
      <c r="TIS50" s="750"/>
      <c r="TIT50" s="750"/>
      <c r="TIU50" s="750"/>
      <c r="TIV50" s="750"/>
      <c r="TIW50" s="750"/>
      <c r="TIX50" s="750"/>
      <c r="TIY50" s="750"/>
      <c r="TIZ50" s="750"/>
      <c r="TJA50" s="750"/>
      <c r="TJB50" s="750"/>
      <c r="TJC50" s="750"/>
      <c r="TJD50" s="750"/>
      <c r="TJE50" s="750"/>
      <c r="TJF50" s="750"/>
      <c r="TJG50" s="750"/>
      <c r="TJH50" s="750"/>
      <c r="TJI50" s="750"/>
      <c r="TJJ50" s="750"/>
      <c r="TJK50" s="750"/>
      <c r="TJL50" s="750"/>
      <c r="TJM50" s="750"/>
      <c r="TJN50" s="750"/>
      <c r="TJO50" s="750"/>
      <c r="TJP50" s="750"/>
      <c r="TJQ50" s="750"/>
      <c r="TJR50" s="750"/>
      <c r="TJS50" s="750"/>
      <c r="TJT50" s="750"/>
      <c r="TJU50" s="750"/>
      <c r="TJV50" s="750"/>
      <c r="TJW50" s="750"/>
      <c r="TJX50" s="750"/>
      <c r="TJY50" s="750"/>
      <c r="TJZ50" s="750"/>
      <c r="TKA50" s="750"/>
      <c r="TKB50" s="750"/>
      <c r="TKC50" s="750"/>
      <c r="TKD50" s="750"/>
      <c r="TKE50" s="750"/>
      <c r="TKF50" s="750"/>
      <c r="TKG50" s="750"/>
      <c r="TKH50" s="750"/>
      <c r="TKI50" s="750"/>
      <c r="TKJ50" s="750"/>
      <c r="TKK50" s="750"/>
      <c r="TKL50" s="750"/>
      <c r="TKM50" s="750"/>
      <c r="TKN50" s="750"/>
      <c r="TKO50" s="750"/>
      <c r="TKP50" s="750"/>
      <c r="TKQ50" s="750"/>
      <c r="TKR50" s="750"/>
      <c r="TKS50" s="750"/>
      <c r="TKT50" s="750"/>
      <c r="TKU50" s="750"/>
      <c r="TKV50" s="750"/>
      <c r="TKW50" s="750"/>
      <c r="TKX50" s="750"/>
      <c r="TKY50" s="750"/>
      <c r="TKZ50" s="750"/>
      <c r="TLA50" s="750"/>
      <c r="TLB50" s="750"/>
      <c r="TLC50" s="750"/>
      <c r="TLD50" s="750"/>
      <c r="TLE50" s="750"/>
      <c r="TLF50" s="750"/>
      <c r="TLG50" s="750"/>
      <c r="TLH50" s="750"/>
      <c r="TLI50" s="750"/>
      <c r="TLJ50" s="750"/>
      <c r="TLK50" s="750"/>
      <c r="TLL50" s="750"/>
      <c r="TLM50" s="750"/>
      <c r="TLN50" s="750"/>
      <c r="TLO50" s="750"/>
      <c r="TLP50" s="750"/>
      <c r="TLQ50" s="750"/>
      <c r="TLR50" s="750"/>
      <c r="TLS50" s="750"/>
      <c r="TLT50" s="750"/>
      <c r="TLU50" s="750"/>
      <c r="TLV50" s="750"/>
      <c r="TLW50" s="750"/>
      <c r="TLX50" s="750"/>
      <c r="TLY50" s="750"/>
      <c r="TLZ50" s="750"/>
      <c r="TMA50" s="750"/>
      <c r="TMB50" s="750"/>
      <c r="TMC50" s="750"/>
      <c r="TMD50" s="750"/>
      <c r="TME50" s="750"/>
      <c r="TMF50" s="750"/>
      <c r="TMG50" s="750"/>
      <c r="TMH50" s="750"/>
      <c r="TMI50" s="750"/>
      <c r="TMJ50" s="750"/>
      <c r="TMK50" s="750"/>
      <c r="TML50" s="750"/>
      <c r="TMM50" s="750"/>
      <c r="TMN50" s="750"/>
      <c r="TMO50" s="750"/>
      <c r="TMP50" s="750"/>
      <c r="TMQ50" s="750"/>
      <c r="TMR50" s="750"/>
      <c r="TMS50" s="750"/>
      <c r="TMT50" s="750"/>
      <c r="TMU50" s="750"/>
      <c r="TMV50" s="750"/>
      <c r="TMW50" s="750"/>
      <c r="TMX50" s="750"/>
      <c r="TMY50" s="750"/>
      <c r="TMZ50" s="750"/>
      <c r="TNA50" s="750"/>
      <c r="TNB50" s="750"/>
      <c r="TNC50" s="750"/>
      <c r="TND50" s="750"/>
      <c r="TNE50" s="750"/>
      <c r="TNF50" s="750"/>
      <c r="TNG50" s="750"/>
      <c r="TNH50" s="750"/>
      <c r="TNI50" s="750"/>
      <c r="TNJ50" s="750"/>
      <c r="TNK50" s="750"/>
      <c r="TNL50" s="750"/>
      <c r="TNM50" s="750"/>
      <c r="TNN50" s="750"/>
      <c r="TNO50" s="750"/>
      <c r="TNP50" s="750"/>
      <c r="TNQ50" s="750"/>
      <c r="TNR50" s="750"/>
      <c r="TNS50" s="750"/>
      <c r="TNT50" s="750"/>
      <c r="TNU50" s="750"/>
      <c r="TNV50" s="750"/>
      <c r="TNW50" s="750"/>
      <c r="TNX50" s="750"/>
      <c r="TNY50" s="750"/>
      <c r="TNZ50" s="750"/>
      <c r="TOA50" s="750"/>
      <c r="TOB50" s="750"/>
      <c r="TOC50" s="750"/>
      <c r="TOD50" s="750"/>
      <c r="TOE50" s="750"/>
      <c r="TOF50" s="750"/>
      <c r="TOG50" s="750"/>
      <c r="TOH50" s="750"/>
      <c r="TOI50" s="750"/>
      <c r="TOJ50" s="750"/>
      <c r="TOK50" s="750"/>
      <c r="TOL50" s="750"/>
      <c r="TOM50" s="750"/>
      <c r="TON50" s="750"/>
      <c r="TOO50" s="750"/>
      <c r="TOP50" s="750"/>
      <c r="TOQ50" s="750"/>
      <c r="TOR50" s="750"/>
      <c r="TOS50" s="750"/>
      <c r="TOT50" s="750"/>
      <c r="TOU50" s="750"/>
      <c r="TOV50" s="750"/>
      <c r="TOW50" s="750"/>
      <c r="TOX50" s="750"/>
      <c r="TOY50" s="750"/>
      <c r="TOZ50" s="750"/>
      <c r="TPA50" s="750"/>
      <c r="TPB50" s="750"/>
      <c r="TPC50" s="750"/>
      <c r="TPD50" s="750"/>
      <c r="TPE50" s="750"/>
      <c r="TPF50" s="750"/>
      <c r="TPG50" s="750"/>
      <c r="TPH50" s="750"/>
      <c r="TPI50" s="750"/>
      <c r="TPJ50" s="750"/>
      <c r="TPK50" s="750"/>
      <c r="TPL50" s="750"/>
      <c r="TPM50" s="750"/>
      <c r="TPN50" s="750"/>
      <c r="TPO50" s="750"/>
      <c r="TPP50" s="750"/>
      <c r="TPQ50" s="750"/>
      <c r="TPR50" s="750"/>
      <c r="TPS50" s="750"/>
      <c r="TPT50" s="750"/>
      <c r="TPU50" s="750"/>
      <c r="TPV50" s="750"/>
      <c r="TPW50" s="750"/>
      <c r="TPX50" s="750"/>
      <c r="TPY50" s="750"/>
      <c r="TPZ50" s="750"/>
      <c r="TQA50" s="750"/>
      <c r="TQB50" s="750"/>
      <c r="TQC50" s="750"/>
      <c r="TQD50" s="750"/>
      <c r="TQE50" s="750"/>
      <c r="TQF50" s="750"/>
      <c r="TQG50" s="750"/>
      <c r="TQH50" s="750"/>
      <c r="TQI50" s="750"/>
      <c r="TQJ50" s="750"/>
      <c r="TQK50" s="750"/>
      <c r="TQL50" s="750"/>
      <c r="TQM50" s="750"/>
      <c r="TQN50" s="750"/>
      <c r="TQO50" s="750"/>
      <c r="TQP50" s="750"/>
      <c r="TQQ50" s="750"/>
      <c r="TQR50" s="750"/>
      <c r="TQS50" s="750"/>
      <c r="TQT50" s="750"/>
      <c r="TQU50" s="750"/>
      <c r="TQV50" s="750"/>
      <c r="TQW50" s="750"/>
      <c r="TQX50" s="750"/>
      <c r="TQY50" s="750"/>
      <c r="TQZ50" s="750"/>
      <c r="TRA50" s="750"/>
      <c r="TRB50" s="750"/>
      <c r="TRC50" s="750"/>
      <c r="TRD50" s="750"/>
      <c r="TRE50" s="750"/>
      <c r="TRF50" s="750"/>
      <c r="TRG50" s="750"/>
      <c r="TRH50" s="750"/>
      <c r="TRI50" s="750"/>
      <c r="TRJ50" s="750"/>
      <c r="TRK50" s="750"/>
      <c r="TRL50" s="750"/>
      <c r="TRM50" s="750"/>
      <c r="TRN50" s="750"/>
      <c r="TRO50" s="750"/>
      <c r="TRP50" s="750"/>
      <c r="TRQ50" s="750"/>
      <c r="TRR50" s="750"/>
      <c r="TRS50" s="750"/>
      <c r="TRT50" s="750"/>
      <c r="TRU50" s="750"/>
      <c r="TRV50" s="750"/>
      <c r="TRW50" s="750"/>
      <c r="TRX50" s="750"/>
      <c r="TRY50" s="750"/>
      <c r="TRZ50" s="750"/>
      <c r="TSA50" s="750"/>
      <c r="TSB50" s="750"/>
      <c r="TSC50" s="750"/>
      <c r="TSD50" s="750"/>
      <c r="TSE50" s="750"/>
      <c r="TSF50" s="750"/>
      <c r="TSG50" s="750"/>
      <c r="TSH50" s="750"/>
      <c r="TSI50" s="750"/>
      <c r="TSJ50" s="750"/>
      <c r="TSK50" s="750"/>
      <c r="TSL50" s="750"/>
      <c r="TSM50" s="750"/>
      <c r="TSN50" s="750"/>
      <c r="TSO50" s="750"/>
      <c r="TSP50" s="750"/>
      <c r="TSQ50" s="750"/>
      <c r="TSR50" s="750"/>
      <c r="TSS50" s="750"/>
      <c r="TST50" s="750"/>
      <c r="TSU50" s="750"/>
      <c r="TSV50" s="750"/>
      <c r="TSW50" s="750"/>
      <c r="TSX50" s="750"/>
      <c r="TSY50" s="750"/>
      <c r="TSZ50" s="750"/>
      <c r="TTA50" s="750"/>
      <c r="TTB50" s="750"/>
      <c r="TTC50" s="750"/>
      <c r="TTD50" s="750"/>
      <c r="TTE50" s="750"/>
      <c r="TTF50" s="750"/>
      <c r="TTG50" s="750"/>
      <c r="TTH50" s="750"/>
      <c r="TTI50" s="750"/>
      <c r="TTJ50" s="750"/>
      <c r="TTK50" s="750"/>
      <c r="TTL50" s="750"/>
      <c r="TTM50" s="750"/>
      <c r="TTN50" s="750"/>
      <c r="TTO50" s="750"/>
      <c r="TTP50" s="750"/>
      <c r="TTQ50" s="750"/>
      <c r="TTR50" s="750"/>
      <c r="TTS50" s="750"/>
      <c r="TTT50" s="750"/>
      <c r="TTU50" s="750"/>
      <c r="TTV50" s="750"/>
      <c r="TTW50" s="750"/>
      <c r="TTX50" s="750"/>
      <c r="TTY50" s="750"/>
      <c r="TTZ50" s="750"/>
      <c r="TUA50" s="750"/>
      <c r="TUB50" s="750"/>
      <c r="TUC50" s="750"/>
      <c r="TUD50" s="750"/>
      <c r="TUE50" s="750"/>
      <c r="TUF50" s="750"/>
      <c r="TUG50" s="750"/>
      <c r="TUH50" s="750"/>
      <c r="TUI50" s="750"/>
      <c r="TUJ50" s="750"/>
      <c r="TUK50" s="750"/>
      <c r="TUL50" s="750"/>
      <c r="TUM50" s="750"/>
      <c r="TUN50" s="750"/>
      <c r="TUO50" s="750"/>
      <c r="TUP50" s="750"/>
      <c r="TUQ50" s="750"/>
      <c r="TUR50" s="750"/>
      <c r="TUS50" s="750"/>
      <c r="TUT50" s="750"/>
      <c r="TUU50" s="750"/>
      <c r="TUV50" s="750"/>
      <c r="TUW50" s="750"/>
      <c r="TUX50" s="750"/>
      <c r="TUY50" s="750"/>
      <c r="TUZ50" s="750"/>
      <c r="TVA50" s="750"/>
      <c r="TVB50" s="750"/>
      <c r="TVC50" s="750"/>
      <c r="TVD50" s="750"/>
      <c r="TVE50" s="750"/>
      <c r="TVF50" s="750"/>
      <c r="TVG50" s="750"/>
      <c r="TVH50" s="750"/>
      <c r="TVI50" s="750"/>
      <c r="TVJ50" s="750"/>
      <c r="TVK50" s="750"/>
      <c r="TVL50" s="750"/>
      <c r="TVM50" s="750"/>
      <c r="TVN50" s="750"/>
      <c r="TVO50" s="750"/>
      <c r="TVP50" s="750"/>
      <c r="TVQ50" s="750"/>
      <c r="TVR50" s="750"/>
      <c r="TVS50" s="750"/>
      <c r="TVT50" s="750"/>
      <c r="TVU50" s="750"/>
      <c r="TVV50" s="750"/>
      <c r="TVW50" s="750"/>
      <c r="TVX50" s="750"/>
      <c r="TVY50" s="750"/>
      <c r="TVZ50" s="750"/>
      <c r="TWA50" s="750"/>
      <c r="TWB50" s="750"/>
      <c r="TWC50" s="750"/>
      <c r="TWD50" s="750"/>
      <c r="TWE50" s="750"/>
      <c r="TWF50" s="750"/>
      <c r="TWG50" s="750"/>
      <c r="TWH50" s="750"/>
      <c r="TWI50" s="750"/>
      <c r="TWJ50" s="750"/>
      <c r="TWK50" s="750"/>
      <c r="TWL50" s="750"/>
      <c r="TWM50" s="750"/>
      <c r="TWN50" s="750"/>
      <c r="TWO50" s="750"/>
      <c r="TWP50" s="750"/>
      <c r="TWQ50" s="750"/>
      <c r="TWR50" s="750"/>
      <c r="TWS50" s="750"/>
      <c r="TWT50" s="750"/>
      <c r="TWU50" s="750"/>
      <c r="TWV50" s="750"/>
      <c r="TWW50" s="750"/>
      <c r="TWX50" s="750"/>
      <c r="TWY50" s="750"/>
      <c r="TWZ50" s="750"/>
      <c r="TXA50" s="750"/>
      <c r="TXB50" s="750"/>
      <c r="TXC50" s="750"/>
      <c r="TXD50" s="750"/>
      <c r="TXE50" s="750"/>
      <c r="TXF50" s="750"/>
      <c r="TXG50" s="750"/>
      <c r="TXH50" s="750"/>
      <c r="TXI50" s="750"/>
      <c r="TXJ50" s="750"/>
      <c r="TXK50" s="750"/>
      <c r="TXL50" s="750"/>
      <c r="TXM50" s="750"/>
      <c r="TXN50" s="750"/>
      <c r="TXO50" s="750"/>
      <c r="TXP50" s="750"/>
      <c r="TXQ50" s="750"/>
      <c r="TXR50" s="750"/>
      <c r="TXS50" s="750"/>
      <c r="TXT50" s="750"/>
      <c r="TXU50" s="750"/>
      <c r="TXV50" s="750"/>
      <c r="TXW50" s="750"/>
      <c r="TXX50" s="750"/>
      <c r="TXY50" s="750"/>
      <c r="TXZ50" s="750"/>
      <c r="TYA50" s="750"/>
      <c r="TYB50" s="750"/>
      <c r="TYC50" s="750"/>
      <c r="TYD50" s="750"/>
      <c r="TYE50" s="750"/>
      <c r="TYF50" s="750"/>
      <c r="TYG50" s="750"/>
      <c r="TYH50" s="750"/>
      <c r="TYI50" s="750"/>
      <c r="TYJ50" s="750"/>
      <c r="TYK50" s="750"/>
      <c r="TYL50" s="750"/>
      <c r="TYM50" s="750"/>
      <c r="TYN50" s="750"/>
      <c r="TYO50" s="750"/>
      <c r="TYP50" s="750"/>
      <c r="TYQ50" s="750"/>
      <c r="TYR50" s="750"/>
      <c r="TYS50" s="750"/>
      <c r="TYT50" s="750"/>
      <c r="TYU50" s="750"/>
      <c r="TYV50" s="750"/>
      <c r="TYW50" s="750"/>
      <c r="TYX50" s="750"/>
      <c r="TYY50" s="750"/>
      <c r="TYZ50" s="750"/>
      <c r="TZA50" s="750"/>
      <c r="TZB50" s="750"/>
      <c r="TZC50" s="750"/>
      <c r="TZD50" s="750"/>
      <c r="TZE50" s="750"/>
      <c r="TZF50" s="750"/>
      <c r="TZG50" s="750"/>
      <c r="TZH50" s="750"/>
      <c r="TZI50" s="750"/>
      <c r="TZJ50" s="750"/>
      <c r="TZK50" s="750"/>
      <c r="TZL50" s="750"/>
      <c r="TZM50" s="750"/>
      <c r="TZN50" s="750"/>
      <c r="TZO50" s="750"/>
      <c r="TZP50" s="750"/>
      <c r="TZQ50" s="750"/>
      <c r="TZR50" s="750"/>
      <c r="TZS50" s="750"/>
      <c r="TZT50" s="750"/>
      <c r="TZU50" s="750"/>
      <c r="TZV50" s="750"/>
      <c r="TZW50" s="750"/>
      <c r="TZX50" s="750"/>
      <c r="TZY50" s="750"/>
      <c r="TZZ50" s="750"/>
      <c r="UAA50" s="750"/>
      <c r="UAB50" s="750"/>
      <c r="UAC50" s="750"/>
      <c r="UAD50" s="750"/>
      <c r="UAE50" s="750"/>
      <c r="UAF50" s="750"/>
      <c r="UAG50" s="750"/>
      <c r="UAH50" s="750"/>
      <c r="UAI50" s="750"/>
      <c r="UAJ50" s="750"/>
      <c r="UAK50" s="750"/>
      <c r="UAL50" s="750"/>
      <c r="UAM50" s="750"/>
      <c r="UAN50" s="750"/>
      <c r="UAO50" s="750"/>
      <c r="UAP50" s="750"/>
      <c r="UAQ50" s="750"/>
      <c r="UAR50" s="750"/>
      <c r="UAS50" s="750"/>
      <c r="UAT50" s="750"/>
      <c r="UAU50" s="750"/>
      <c r="UAV50" s="750"/>
      <c r="UAW50" s="750"/>
      <c r="UAX50" s="750"/>
      <c r="UAY50" s="750"/>
      <c r="UAZ50" s="750"/>
      <c r="UBA50" s="750"/>
      <c r="UBB50" s="750"/>
      <c r="UBC50" s="750"/>
      <c r="UBD50" s="750"/>
      <c r="UBE50" s="750"/>
      <c r="UBF50" s="750"/>
      <c r="UBG50" s="750"/>
      <c r="UBH50" s="750"/>
      <c r="UBI50" s="750"/>
      <c r="UBJ50" s="750"/>
      <c r="UBK50" s="750"/>
      <c r="UBL50" s="750"/>
      <c r="UBM50" s="750"/>
      <c r="UBN50" s="750"/>
      <c r="UBO50" s="750"/>
      <c r="UBP50" s="750"/>
      <c r="UBQ50" s="750"/>
      <c r="UBR50" s="750"/>
      <c r="UBS50" s="750"/>
      <c r="UBT50" s="750"/>
      <c r="UBU50" s="750"/>
      <c r="UBV50" s="750"/>
      <c r="UBW50" s="750"/>
      <c r="UBX50" s="750"/>
      <c r="UBY50" s="750"/>
      <c r="UBZ50" s="750"/>
      <c r="UCA50" s="750"/>
      <c r="UCB50" s="750"/>
      <c r="UCC50" s="750"/>
      <c r="UCD50" s="750"/>
      <c r="UCE50" s="750"/>
      <c r="UCF50" s="750"/>
      <c r="UCG50" s="750"/>
      <c r="UCH50" s="750"/>
      <c r="UCI50" s="750"/>
      <c r="UCJ50" s="750"/>
      <c r="UCK50" s="750"/>
      <c r="UCL50" s="750"/>
      <c r="UCM50" s="750"/>
      <c r="UCN50" s="750"/>
      <c r="UCO50" s="750"/>
      <c r="UCP50" s="750"/>
      <c r="UCQ50" s="750"/>
      <c r="UCR50" s="750"/>
      <c r="UCS50" s="750"/>
      <c r="UCT50" s="750"/>
      <c r="UCU50" s="750"/>
      <c r="UCV50" s="750"/>
      <c r="UCW50" s="750"/>
      <c r="UCX50" s="750"/>
      <c r="UCY50" s="750"/>
      <c r="UCZ50" s="750"/>
      <c r="UDA50" s="750"/>
      <c r="UDB50" s="750"/>
      <c r="UDC50" s="750"/>
      <c r="UDD50" s="750"/>
      <c r="UDE50" s="750"/>
      <c r="UDF50" s="750"/>
      <c r="UDG50" s="750"/>
      <c r="UDH50" s="750"/>
      <c r="UDI50" s="750"/>
      <c r="UDJ50" s="750"/>
      <c r="UDK50" s="750"/>
      <c r="UDL50" s="750"/>
      <c r="UDM50" s="750"/>
      <c r="UDN50" s="750"/>
      <c r="UDO50" s="750"/>
      <c r="UDP50" s="750"/>
      <c r="UDQ50" s="750"/>
      <c r="UDR50" s="750"/>
      <c r="UDS50" s="750"/>
      <c r="UDT50" s="750"/>
      <c r="UDU50" s="750"/>
      <c r="UDV50" s="750"/>
      <c r="UDW50" s="750"/>
      <c r="UDX50" s="750"/>
      <c r="UDY50" s="750"/>
      <c r="UDZ50" s="750"/>
      <c r="UEA50" s="750"/>
      <c r="UEB50" s="750"/>
      <c r="UEC50" s="750"/>
      <c r="UED50" s="750"/>
      <c r="UEE50" s="750"/>
      <c r="UEF50" s="750"/>
      <c r="UEG50" s="750"/>
      <c r="UEH50" s="750"/>
      <c r="UEI50" s="750"/>
      <c r="UEJ50" s="750"/>
      <c r="UEK50" s="750"/>
      <c r="UEL50" s="750"/>
      <c r="UEM50" s="750"/>
      <c r="UEN50" s="750"/>
      <c r="UEO50" s="750"/>
      <c r="UEP50" s="750"/>
      <c r="UEQ50" s="750"/>
      <c r="UER50" s="750"/>
      <c r="UES50" s="750"/>
      <c r="UET50" s="750"/>
      <c r="UEU50" s="750"/>
      <c r="UEV50" s="750"/>
      <c r="UEW50" s="750"/>
      <c r="UEX50" s="750"/>
      <c r="UEY50" s="750"/>
      <c r="UEZ50" s="750"/>
      <c r="UFA50" s="750"/>
      <c r="UFB50" s="750"/>
      <c r="UFC50" s="750"/>
      <c r="UFD50" s="750"/>
      <c r="UFE50" s="750"/>
      <c r="UFF50" s="750"/>
      <c r="UFG50" s="750"/>
      <c r="UFH50" s="750"/>
      <c r="UFI50" s="750"/>
      <c r="UFJ50" s="750"/>
      <c r="UFK50" s="750"/>
      <c r="UFL50" s="750"/>
      <c r="UFM50" s="750"/>
      <c r="UFN50" s="750"/>
      <c r="UFO50" s="750"/>
      <c r="UFP50" s="750"/>
      <c r="UFQ50" s="750"/>
      <c r="UFR50" s="750"/>
      <c r="UFS50" s="750"/>
      <c r="UFT50" s="750"/>
      <c r="UFU50" s="750"/>
      <c r="UFV50" s="750"/>
      <c r="UFW50" s="750"/>
      <c r="UFX50" s="750"/>
      <c r="UFY50" s="750"/>
      <c r="UFZ50" s="750"/>
      <c r="UGA50" s="750"/>
      <c r="UGB50" s="750"/>
      <c r="UGC50" s="750"/>
      <c r="UGD50" s="750"/>
      <c r="UGE50" s="750"/>
      <c r="UGF50" s="750"/>
      <c r="UGG50" s="750"/>
      <c r="UGH50" s="750"/>
      <c r="UGI50" s="750"/>
      <c r="UGJ50" s="750"/>
      <c r="UGK50" s="750"/>
      <c r="UGL50" s="750"/>
      <c r="UGM50" s="750"/>
      <c r="UGN50" s="750"/>
      <c r="UGO50" s="750"/>
      <c r="UGP50" s="750"/>
      <c r="UGQ50" s="750"/>
      <c r="UGR50" s="750"/>
      <c r="UGS50" s="750"/>
      <c r="UGT50" s="750"/>
      <c r="UGU50" s="750"/>
      <c r="UGV50" s="750"/>
      <c r="UGW50" s="750"/>
      <c r="UGX50" s="750"/>
      <c r="UGY50" s="750"/>
      <c r="UGZ50" s="750"/>
      <c r="UHA50" s="750"/>
      <c r="UHB50" s="750"/>
      <c r="UHC50" s="750"/>
      <c r="UHD50" s="750"/>
      <c r="UHE50" s="750"/>
      <c r="UHF50" s="750"/>
      <c r="UHG50" s="750"/>
      <c r="UHH50" s="750"/>
      <c r="UHI50" s="750"/>
      <c r="UHJ50" s="750"/>
      <c r="UHK50" s="750"/>
      <c r="UHL50" s="750"/>
      <c r="UHM50" s="750"/>
      <c r="UHN50" s="750"/>
      <c r="UHO50" s="750"/>
      <c r="UHP50" s="750"/>
      <c r="UHQ50" s="750"/>
      <c r="UHR50" s="750"/>
      <c r="UHS50" s="750"/>
      <c r="UHT50" s="750"/>
      <c r="UHU50" s="750"/>
      <c r="UHV50" s="750"/>
      <c r="UHW50" s="750"/>
      <c r="UHX50" s="750"/>
      <c r="UHY50" s="750"/>
      <c r="UHZ50" s="750"/>
      <c r="UIA50" s="750"/>
      <c r="UIB50" s="750"/>
      <c r="UIC50" s="750"/>
      <c r="UID50" s="750"/>
      <c r="UIE50" s="750"/>
      <c r="UIF50" s="750"/>
      <c r="UIG50" s="750"/>
      <c r="UIH50" s="750"/>
      <c r="UII50" s="750"/>
      <c r="UIJ50" s="750"/>
      <c r="UIK50" s="750"/>
      <c r="UIL50" s="750"/>
      <c r="UIM50" s="750"/>
      <c r="UIN50" s="750"/>
      <c r="UIO50" s="750"/>
      <c r="UIP50" s="750"/>
      <c r="UIQ50" s="750"/>
      <c r="UIR50" s="750"/>
      <c r="UIS50" s="750"/>
      <c r="UIT50" s="750"/>
      <c r="UIU50" s="750"/>
      <c r="UIV50" s="750"/>
      <c r="UIW50" s="750"/>
      <c r="UIX50" s="750"/>
      <c r="UIY50" s="750"/>
      <c r="UIZ50" s="750"/>
      <c r="UJA50" s="750"/>
      <c r="UJB50" s="750"/>
      <c r="UJC50" s="750"/>
      <c r="UJD50" s="750"/>
      <c r="UJE50" s="750"/>
      <c r="UJF50" s="750"/>
      <c r="UJG50" s="750"/>
      <c r="UJH50" s="750"/>
      <c r="UJI50" s="750"/>
      <c r="UJJ50" s="750"/>
      <c r="UJK50" s="750"/>
      <c r="UJL50" s="750"/>
      <c r="UJM50" s="750"/>
      <c r="UJN50" s="750"/>
      <c r="UJO50" s="750"/>
      <c r="UJP50" s="750"/>
      <c r="UJQ50" s="750"/>
      <c r="UJR50" s="750"/>
      <c r="UJS50" s="750"/>
      <c r="UJT50" s="750"/>
      <c r="UJU50" s="750"/>
      <c r="UJV50" s="750"/>
      <c r="UJW50" s="750"/>
      <c r="UJX50" s="750"/>
      <c r="UJY50" s="750"/>
      <c r="UJZ50" s="750"/>
      <c r="UKA50" s="750"/>
      <c r="UKB50" s="750"/>
      <c r="UKC50" s="750"/>
      <c r="UKD50" s="750"/>
      <c r="UKE50" s="750"/>
      <c r="UKF50" s="750"/>
      <c r="UKG50" s="750"/>
      <c r="UKH50" s="750"/>
      <c r="UKI50" s="750"/>
      <c r="UKJ50" s="750"/>
      <c r="UKK50" s="750"/>
      <c r="UKL50" s="750"/>
      <c r="UKM50" s="750"/>
      <c r="UKN50" s="750"/>
      <c r="UKO50" s="750"/>
      <c r="UKP50" s="750"/>
      <c r="UKQ50" s="750"/>
      <c r="UKR50" s="750"/>
      <c r="UKS50" s="750"/>
      <c r="UKT50" s="750"/>
      <c r="UKU50" s="750"/>
      <c r="UKV50" s="750"/>
      <c r="UKW50" s="750"/>
      <c r="UKX50" s="750"/>
      <c r="UKY50" s="750"/>
      <c r="UKZ50" s="750"/>
      <c r="ULA50" s="750"/>
      <c r="ULB50" s="750"/>
      <c r="ULC50" s="750"/>
      <c r="ULD50" s="750"/>
      <c r="ULE50" s="750"/>
      <c r="ULF50" s="750"/>
      <c r="ULG50" s="750"/>
      <c r="ULH50" s="750"/>
      <c r="ULI50" s="750"/>
      <c r="ULJ50" s="750"/>
      <c r="ULK50" s="750"/>
      <c r="ULL50" s="750"/>
      <c r="ULM50" s="750"/>
      <c r="ULN50" s="750"/>
      <c r="ULO50" s="750"/>
      <c r="ULP50" s="750"/>
      <c r="ULQ50" s="750"/>
      <c r="ULR50" s="750"/>
      <c r="ULS50" s="750"/>
      <c r="ULT50" s="750"/>
      <c r="ULU50" s="750"/>
      <c r="ULV50" s="750"/>
      <c r="ULW50" s="750"/>
      <c r="ULX50" s="750"/>
      <c r="ULY50" s="750"/>
      <c r="ULZ50" s="750"/>
      <c r="UMA50" s="750"/>
      <c r="UMB50" s="750"/>
      <c r="UMC50" s="750"/>
      <c r="UMD50" s="750"/>
      <c r="UME50" s="750"/>
      <c r="UMF50" s="750"/>
      <c r="UMG50" s="750"/>
      <c r="UMH50" s="750"/>
      <c r="UMI50" s="750"/>
      <c r="UMJ50" s="750"/>
      <c r="UMK50" s="750"/>
      <c r="UML50" s="750"/>
      <c r="UMM50" s="750"/>
      <c r="UMN50" s="750"/>
      <c r="UMO50" s="750"/>
      <c r="UMP50" s="750"/>
      <c r="UMQ50" s="750"/>
      <c r="UMR50" s="750"/>
      <c r="UMS50" s="750"/>
      <c r="UMT50" s="750"/>
      <c r="UMU50" s="750"/>
      <c r="UMV50" s="750"/>
      <c r="UMW50" s="750"/>
      <c r="UMX50" s="750"/>
      <c r="UMY50" s="750"/>
      <c r="UMZ50" s="750"/>
      <c r="UNA50" s="750"/>
      <c r="UNB50" s="750"/>
      <c r="UNC50" s="750"/>
      <c r="UND50" s="750"/>
      <c r="UNE50" s="750"/>
      <c r="UNF50" s="750"/>
      <c r="UNG50" s="750"/>
      <c r="UNH50" s="750"/>
      <c r="UNI50" s="750"/>
      <c r="UNJ50" s="750"/>
      <c r="UNK50" s="750"/>
      <c r="UNL50" s="750"/>
      <c r="UNM50" s="750"/>
      <c r="UNN50" s="750"/>
      <c r="UNO50" s="750"/>
      <c r="UNP50" s="750"/>
      <c r="UNQ50" s="750"/>
      <c r="UNR50" s="750"/>
      <c r="UNS50" s="750"/>
      <c r="UNT50" s="750"/>
      <c r="UNU50" s="750"/>
      <c r="UNV50" s="750"/>
      <c r="UNW50" s="750"/>
      <c r="UNX50" s="750"/>
      <c r="UNY50" s="750"/>
      <c r="UNZ50" s="750"/>
      <c r="UOA50" s="750"/>
      <c r="UOB50" s="750"/>
      <c r="UOC50" s="750"/>
      <c r="UOD50" s="750"/>
      <c r="UOE50" s="750"/>
      <c r="UOF50" s="750"/>
      <c r="UOG50" s="750"/>
      <c r="UOH50" s="750"/>
      <c r="UOI50" s="750"/>
      <c r="UOJ50" s="750"/>
      <c r="UOK50" s="750"/>
      <c r="UOL50" s="750"/>
      <c r="UOM50" s="750"/>
      <c r="UON50" s="750"/>
      <c r="UOO50" s="750"/>
      <c r="UOP50" s="750"/>
      <c r="UOQ50" s="750"/>
      <c r="UOR50" s="750"/>
      <c r="UOS50" s="750"/>
      <c r="UOT50" s="750"/>
      <c r="UOU50" s="750"/>
      <c r="UOV50" s="750"/>
      <c r="UOW50" s="750"/>
      <c r="UOX50" s="750"/>
      <c r="UOY50" s="750"/>
      <c r="UOZ50" s="750"/>
      <c r="UPA50" s="750"/>
      <c r="UPB50" s="750"/>
      <c r="UPC50" s="750"/>
      <c r="UPD50" s="750"/>
      <c r="UPE50" s="750"/>
      <c r="UPF50" s="750"/>
      <c r="UPG50" s="750"/>
      <c r="UPH50" s="750"/>
      <c r="UPI50" s="750"/>
      <c r="UPJ50" s="750"/>
      <c r="UPK50" s="750"/>
      <c r="UPL50" s="750"/>
      <c r="UPM50" s="750"/>
      <c r="UPN50" s="750"/>
      <c r="UPO50" s="750"/>
      <c r="UPP50" s="750"/>
      <c r="UPQ50" s="750"/>
      <c r="UPR50" s="750"/>
      <c r="UPS50" s="750"/>
      <c r="UPT50" s="750"/>
      <c r="UPU50" s="750"/>
      <c r="UPV50" s="750"/>
      <c r="UPW50" s="750"/>
      <c r="UPX50" s="750"/>
      <c r="UPY50" s="750"/>
      <c r="UPZ50" s="750"/>
      <c r="UQA50" s="750"/>
      <c r="UQB50" s="750"/>
      <c r="UQC50" s="750"/>
      <c r="UQD50" s="750"/>
      <c r="UQE50" s="750"/>
      <c r="UQF50" s="750"/>
      <c r="UQG50" s="750"/>
      <c r="UQH50" s="750"/>
      <c r="UQI50" s="750"/>
      <c r="UQJ50" s="750"/>
      <c r="UQK50" s="750"/>
      <c r="UQL50" s="750"/>
      <c r="UQM50" s="750"/>
      <c r="UQN50" s="750"/>
      <c r="UQO50" s="750"/>
      <c r="UQP50" s="750"/>
      <c r="UQQ50" s="750"/>
      <c r="UQR50" s="750"/>
      <c r="UQS50" s="750"/>
      <c r="UQT50" s="750"/>
      <c r="UQU50" s="750"/>
      <c r="UQV50" s="750"/>
      <c r="UQW50" s="750"/>
      <c r="UQX50" s="750"/>
      <c r="UQY50" s="750"/>
      <c r="UQZ50" s="750"/>
      <c r="URA50" s="750"/>
      <c r="URB50" s="750"/>
      <c r="URC50" s="750"/>
      <c r="URD50" s="750"/>
      <c r="URE50" s="750"/>
      <c r="URF50" s="750"/>
      <c r="URG50" s="750"/>
      <c r="URH50" s="750"/>
      <c r="URI50" s="750"/>
      <c r="URJ50" s="750"/>
      <c r="URK50" s="750"/>
      <c r="URL50" s="750"/>
      <c r="URM50" s="750"/>
      <c r="URN50" s="750"/>
      <c r="URO50" s="750"/>
      <c r="URP50" s="750"/>
      <c r="URQ50" s="750"/>
      <c r="URR50" s="750"/>
      <c r="URS50" s="750"/>
      <c r="URT50" s="750"/>
      <c r="URU50" s="750"/>
      <c r="URV50" s="750"/>
      <c r="URW50" s="750"/>
      <c r="URX50" s="750"/>
      <c r="URY50" s="750"/>
      <c r="URZ50" s="750"/>
      <c r="USA50" s="750"/>
      <c r="USB50" s="750"/>
      <c r="USC50" s="750"/>
      <c r="USD50" s="750"/>
      <c r="USE50" s="750"/>
      <c r="USF50" s="750"/>
      <c r="USG50" s="750"/>
      <c r="USH50" s="750"/>
      <c r="USI50" s="750"/>
      <c r="USJ50" s="750"/>
      <c r="USK50" s="750"/>
      <c r="USL50" s="750"/>
      <c r="USM50" s="750"/>
      <c r="USN50" s="750"/>
      <c r="USO50" s="750"/>
      <c r="USP50" s="750"/>
      <c r="USQ50" s="750"/>
      <c r="USR50" s="750"/>
      <c r="USS50" s="750"/>
      <c r="UST50" s="750"/>
      <c r="USU50" s="750"/>
      <c r="USV50" s="750"/>
      <c r="USW50" s="750"/>
      <c r="USX50" s="750"/>
      <c r="USY50" s="750"/>
      <c r="USZ50" s="750"/>
      <c r="UTA50" s="750"/>
      <c r="UTB50" s="750"/>
      <c r="UTC50" s="750"/>
      <c r="UTD50" s="750"/>
      <c r="UTE50" s="750"/>
      <c r="UTF50" s="750"/>
      <c r="UTG50" s="750"/>
      <c r="UTH50" s="750"/>
      <c r="UTI50" s="750"/>
      <c r="UTJ50" s="750"/>
      <c r="UTK50" s="750"/>
      <c r="UTL50" s="750"/>
      <c r="UTM50" s="750"/>
      <c r="UTN50" s="750"/>
      <c r="UTO50" s="750"/>
      <c r="UTP50" s="750"/>
      <c r="UTQ50" s="750"/>
      <c r="UTR50" s="750"/>
      <c r="UTS50" s="750"/>
      <c r="UTT50" s="750"/>
      <c r="UTU50" s="750"/>
      <c r="UTV50" s="750"/>
      <c r="UTW50" s="750"/>
      <c r="UTX50" s="750"/>
      <c r="UTY50" s="750"/>
      <c r="UTZ50" s="750"/>
      <c r="UUA50" s="750"/>
      <c r="UUB50" s="750"/>
      <c r="UUC50" s="750"/>
      <c r="UUD50" s="750"/>
      <c r="UUE50" s="750"/>
      <c r="UUF50" s="750"/>
      <c r="UUG50" s="750"/>
      <c r="UUH50" s="750"/>
      <c r="UUI50" s="750"/>
      <c r="UUJ50" s="750"/>
      <c r="UUK50" s="750"/>
      <c r="UUL50" s="750"/>
      <c r="UUM50" s="750"/>
      <c r="UUN50" s="750"/>
      <c r="UUO50" s="750"/>
      <c r="UUP50" s="750"/>
      <c r="UUQ50" s="750"/>
      <c r="UUR50" s="750"/>
      <c r="UUS50" s="750"/>
      <c r="UUT50" s="750"/>
      <c r="UUU50" s="750"/>
      <c r="UUV50" s="750"/>
      <c r="UUW50" s="750"/>
      <c r="UUX50" s="750"/>
      <c r="UUY50" s="750"/>
      <c r="UUZ50" s="750"/>
      <c r="UVA50" s="750"/>
      <c r="UVB50" s="750"/>
      <c r="UVC50" s="750"/>
      <c r="UVD50" s="750"/>
      <c r="UVE50" s="750"/>
      <c r="UVF50" s="750"/>
      <c r="UVG50" s="750"/>
      <c r="UVH50" s="750"/>
      <c r="UVI50" s="750"/>
      <c r="UVJ50" s="750"/>
      <c r="UVK50" s="750"/>
      <c r="UVL50" s="750"/>
      <c r="UVM50" s="750"/>
      <c r="UVN50" s="750"/>
      <c r="UVO50" s="750"/>
      <c r="UVP50" s="750"/>
      <c r="UVQ50" s="750"/>
      <c r="UVR50" s="750"/>
      <c r="UVS50" s="750"/>
      <c r="UVT50" s="750"/>
      <c r="UVU50" s="750"/>
      <c r="UVV50" s="750"/>
      <c r="UVW50" s="750"/>
      <c r="UVX50" s="750"/>
      <c r="UVY50" s="750"/>
      <c r="UVZ50" s="750"/>
      <c r="UWA50" s="750"/>
      <c r="UWB50" s="750"/>
      <c r="UWC50" s="750"/>
      <c r="UWD50" s="750"/>
      <c r="UWE50" s="750"/>
      <c r="UWF50" s="750"/>
      <c r="UWG50" s="750"/>
      <c r="UWH50" s="750"/>
      <c r="UWI50" s="750"/>
      <c r="UWJ50" s="750"/>
      <c r="UWK50" s="750"/>
      <c r="UWL50" s="750"/>
      <c r="UWM50" s="750"/>
      <c r="UWN50" s="750"/>
      <c r="UWO50" s="750"/>
      <c r="UWP50" s="750"/>
      <c r="UWQ50" s="750"/>
      <c r="UWR50" s="750"/>
      <c r="UWS50" s="750"/>
      <c r="UWT50" s="750"/>
      <c r="UWU50" s="750"/>
      <c r="UWV50" s="750"/>
      <c r="UWW50" s="750"/>
      <c r="UWX50" s="750"/>
      <c r="UWY50" s="750"/>
      <c r="UWZ50" s="750"/>
      <c r="UXA50" s="750"/>
      <c r="UXB50" s="750"/>
      <c r="UXC50" s="750"/>
      <c r="UXD50" s="750"/>
      <c r="UXE50" s="750"/>
      <c r="UXF50" s="750"/>
      <c r="UXG50" s="750"/>
      <c r="UXH50" s="750"/>
      <c r="UXI50" s="750"/>
      <c r="UXJ50" s="750"/>
      <c r="UXK50" s="750"/>
      <c r="UXL50" s="750"/>
      <c r="UXM50" s="750"/>
      <c r="UXN50" s="750"/>
      <c r="UXO50" s="750"/>
      <c r="UXP50" s="750"/>
      <c r="UXQ50" s="750"/>
      <c r="UXR50" s="750"/>
      <c r="UXS50" s="750"/>
      <c r="UXT50" s="750"/>
      <c r="UXU50" s="750"/>
      <c r="UXV50" s="750"/>
      <c r="UXW50" s="750"/>
      <c r="UXX50" s="750"/>
      <c r="UXY50" s="750"/>
      <c r="UXZ50" s="750"/>
      <c r="UYA50" s="750"/>
      <c r="UYB50" s="750"/>
      <c r="UYC50" s="750"/>
      <c r="UYD50" s="750"/>
      <c r="UYE50" s="750"/>
      <c r="UYF50" s="750"/>
      <c r="UYG50" s="750"/>
      <c r="UYH50" s="750"/>
      <c r="UYI50" s="750"/>
      <c r="UYJ50" s="750"/>
      <c r="UYK50" s="750"/>
      <c r="UYL50" s="750"/>
      <c r="UYM50" s="750"/>
      <c r="UYN50" s="750"/>
      <c r="UYO50" s="750"/>
      <c r="UYP50" s="750"/>
      <c r="UYQ50" s="750"/>
      <c r="UYR50" s="750"/>
      <c r="UYS50" s="750"/>
      <c r="UYT50" s="750"/>
      <c r="UYU50" s="750"/>
      <c r="UYV50" s="750"/>
      <c r="UYW50" s="750"/>
      <c r="UYX50" s="750"/>
      <c r="UYY50" s="750"/>
      <c r="UYZ50" s="750"/>
      <c r="UZA50" s="750"/>
      <c r="UZB50" s="750"/>
      <c r="UZC50" s="750"/>
      <c r="UZD50" s="750"/>
      <c r="UZE50" s="750"/>
      <c r="UZF50" s="750"/>
      <c r="UZG50" s="750"/>
      <c r="UZH50" s="750"/>
      <c r="UZI50" s="750"/>
      <c r="UZJ50" s="750"/>
      <c r="UZK50" s="750"/>
      <c r="UZL50" s="750"/>
      <c r="UZM50" s="750"/>
      <c r="UZN50" s="750"/>
      <c r="UZO50" s="750"/>
      <c r="UZP50" s="750"/>
      <c r="UZQ50" s="750"/>
      <c r="UZR50" s="750"/>
      <c r="UZS50" s="750"/>
      <c r="UZT50" s="750"/>
      <c r="UZU50" s="750"/>
      <c r="UZV50" s="750"/>
      <c r="UZW50" s="750"/>
      <c r="UZX50" s="750"/>
      <c r="UZY50" s="750"/>
      <c r="UZZ50" s="750"/>
      <c r="VAA50" s="750"/>
      <c r="VAB50" s="750"/>
      <c r="VAC50" s="750"/>
      <c r="VAD50" s="750"/>
      <c r="VAE50" s="750"/>
      <c r="VAF50" s="750"/>
      <c r="VAG50" s="750"/>
      <c r="VAH50" s="750"/>
      <c r="VAI50" s="750"/>
      <c r="VAJ50" s="750"/>
      <c r="VAK50" s="750"/>
      <c r="VAL50" s="750"/>
      <c r="VAM50" s="750"/>
      <c r="VAN50" s="750"/>
      <c r="VAO50" s="750"/>
      <c r="VAP50" s="750"/>
      <c r="VAQ50" s="750"/>
      <c r="VAR50" s="750"/>
      <c r="VAS50" s="750"/>
      <c r="VAT50" s="750"/>
      <c r="VAU50" s="750"/>
      <c r="VAV50" s="750"/>
      <c r="VAW50" s="750"/>
      <c r="VAX50" s="750"/>
      <c r="VAY50" s="750"/>
      <c r="VAZ50" s="750"/>
      <c r="VBA50" s="750"/>
      <c r="VBB50" s="750"/>
      <c r="VBC50" s="750"/>
      <c r="VBD50" s="750"/>
      <c r="VBE50" s="750"/>
      <c r="VBF50" s="750"/>
      <c r="VBG50" s="750"/>
      <c r="VBH50" s="750"/>
      <c r="VBI50" s="750"/>
      <c r="VBJ50" s="750"/>
      <c r="VBK50" s="750"/>
      <c r="VBL50" s="750"/>
      <c r="VBM50" s="750"/>
      <c r="VBN50" s="750"/>
      <c r="VBO50" s="750"/>
      <c r="VBP50" s="750"/>
      <c r="VBQ50" s="750"/>
      <c r="VBR50" s="750"/>
      <c r="VBS50" s="750"/>
      <c r="VBT50" s="750"/>
      <c r="VBU50" s="750"/>
      <c r="VBV50" s="750"/>
      <c r="VBW50" s="750"/>
      <c r="VBX50" s="750"/>
      <c r="VBY50" s="750"/>
      <c r="VBZ50" s="750"/>
      <c r="VCA50" s="750"/>
      <c r="VCB50" s="750"/>
      <c r="VCC50" s="750"/>
      <c r="VCD50" s="750"/>
      <c r="VCE50" s="750"/>
      <c r="VCF50" s="750"/>
      <c r="VCG50" s="750"/>
      <c r="VCH50" s="750"/>
      <c r="VCI50" s="750"/>
      <c r="VCJ50" s="750"/>
      <c r="VCK50" s="750"/>
      <c r="VCL50" s="750"/>
      <c r="VCM50" s="750"/>
      <c r="VCN50" s="750"/>
      <c r="VCO50" s="750"/>
      <c r="VCP50" s="750"/>
      <c r="VCQ50" s="750"/>
      <c r="VCR50" s="750"/>
      <c r="VCS50" s="750"/>
      <c r="VCT50" s="750"/>
      <c r="VCU50" s="750"/>
      <c r="VCV50" s="750"/>
      <c r="VCW50" s="750"/>
      <c r="VCX50" s="750"/>
      <c r="VCY50" s="750"/>
      <c r="VCZ50" s="750"/>
      <c r="VDA50" s="750"/>
      <c r="VDB50" s="750"/>
      <c r="VDC50" s="750"/>
      <c r="VDD50" s="750"/>
      <c r="VDE50" s="750"/>
      <c r="VDF50" s="750"/>
      <c r="VDG50" s="750"/>
      <c r="VDH50" s="750"/>
      <c r="VDI50" s="750"/>
      <c r="VDJ50" s="750"/>
      <c r="VDK50" s="750"/>
      <c r="VDL50" s="750"/>
      <c r="VDM50" s="750"/>
      <c r="VDN50" s="750"/>
      <c r="VDO50" s="750"/>
      <c r="VDP50" s="750"/>
      <c r="VDQ50" s="750"/>
      <c r="VDR50" s="750"/>
      <c r="VDS50" s="750"/>
      <c r="VDT50" s="750"/>
      <c r="VDU50" s="750"/>
      <c r="VDV50" s="750"/>
      <c r="VDW50" s="750"/>
      <c r="VDX50" s="750"/>
      <c r="VDY50" s="750"/>
      <c r="VDZ50" s="750"/>
      <c r="VEA50" s="750"/>
      <c r="VEB50" s="750"/>
      <c r="VEC50" s="750"/>
      <c r="VED50" s="750"/>
      <c r="VEE50" s="750"/>
      <c r="VEF50" s="750"/>
      <c r="VEG50" s="750"/>
      <c r="VEH50" s="750"/>
      <c r="VEI50" s="750"/>
      <c r="VEJ50" s="750"/>
      <c r="VEK50" s="750"/>
      <c r="VEL50" s="750"/>
      <c r="VEM50" s="750"/>
      <c r="VEN50" s="750"/>
      <c r="VEO50" s="750"/>
      <c r="VEP50" s="750"/>
      <c r="VEQ50" s="750"/>
      <c r="VER50" s="750"/>
      <c r="VES50" s="750"/>
      <c r="VET50" s="750"/>
      <c r="VEU50" s="750"/>
      <c r="VEV50" s="750"/>
      <c r="VEW50" s="750"/>
      <c r="VEX50" s="750"/>
      <c r="VEY50" s="750"/>
      <c r="VEZ50" s="750"/>
      <c r="VFA50" s="750"/>
      <c r="VFB50" s="750"/>
      <c r="VFC50" s="750"/>
      <c r="VFD50" s="750"/>
      <c r="VFE50" s="750"/>
      <c r="VFF50" s="750"/>
      <c r="VFG50" s="750"/>
      <c r="VFH50" s="750"/>
      <c r="VFI50" s="750"/>
      <c r="VFJ50" s="750"/>
      <c r="VFK50" s="750"/>
      <c r="VFL50" s="750"/>
      <c r="VFM50" s="750"/>
      <c r="VFN50" s="750"/>
      <c r="VFO50" s="750"/>
      <c r="VFP50" s="750"/>
      <c r="VFQ50" s="750"/>
      <c r="VFR50" s="750"/>
      <c r="VFS50" s="750"/>
      <c r="VFT50" s="750"/>
      <c r="VFU50" s="750"/>
      <c r="VFV50" s="750"/>
      <c r="VFW50" s="750"/>
      <c r="VFX50" s="750"/>
      <c r="VFY50" s="750"/>
      <c r="VFZ50" s="750"/>
      <c r="VGA50" s="750"/>
      <c r="VGB50" s="750"/>
      <c r="VGC50" s="750"/>
      <c r="VGD50" s="750"/>
      <c r="VGE50" s="750"/>
      <c r="VGF50" s="750"/>
      <c r="VGG50" s="750"/>
      <c r="VGH50" s="750"/>
      <c r="VGI50" s="750"/>
      <c r="VGJ50" s="750"/>
      <c r="VGK50" s="750"/>
      <c r="VGL50" s="750"/>
      <c r="VGM50" s="750"/>
      <c r="VGN50" s="750"/>
      <c r="VGO50" s="750"/>
      <c r="VGP50" s="750"/>
      <c r="VGQ50" s="750"/>
      <c r="VGR50" s="750"/>
      <c r="VGS50" s="750"/>
      <c r="VGT50" s="750"/>
      <c r="VGU50" s="750"/>
      <c r="VGV50" s="750"/>
      <c r="VGW50" s="750"/>
      <c r="VGX50" s="750"/>
      <c r="VGY50" s="750"/>
      <c r="VGZ50" s="750"/>
      <c r="VHA50" s="750"/>
      <c r="VHB50" s="750"/>
      <c r="VHC50" s="750"/>
      <c r="VHD50" s="750"/>
      <c r="VHE50" s="750"/>
      <c r="VHF50" s="750"/>
      <c r="VHG50" s="750"/>
      <c r="VHH50" s="750"/>
      <c r="VHI50" s="750"/>
      <c r="VHJ50" s="750"/>
      <c r="VHK50" s="750"/>
      <c r="VHL50" s="750"/>
      <c r="VHM50" s="750"/>
      <c r="VHN50" s="750"/>
      <c r="VHO50" s="750"/>
      <c r="VHP50" s="750"/>
      <c r="VHQ50" s="750"/>
      <c r="VHR50" s="750"/>
      <c r="VHS50" s="750"/>
      <c r="VHT50" s="750"/>
      <c r="VHU50" s="750"/>
      <c r="VHV50" s="750"/>
      <c r="VHW50" s="750"/>
      <c r="VHX50" s="750"/>
      <c r="VHY50" s="750"/>
      <c r="VHZ50" s="750"/>
      <c r="VIA50" s="750"/>
      <c r="VIB50" s="750"/>
      <c r="VIC50" s="750"/>
      <c r="VID50" s="750"/>
      <c r="VIE50" s="750"/>
      <c r="VIF50" s="750"/>
      <c r="VIG50" s="750"/>
      <c r="VIH50" s="750"/>
      <c r="VII50" s="750"/>
      <c r="VIJ50" s="750"/>
      <c r="VIK50" s="750"/>
      <c r="VIL50" s="750"/>
      <c r="VIM50" s="750"/>
      <c r="VIN50" s="750"/>
      <c r="VIO50" s="750"/>
      <c r="VIP50" s="750"/>
      <c r="VIQ50" s="750"/>
      <c r="VIR50" s="750"/>
      <c r="VIS50" s="750"/>
      <c r="VIT50" s="750"/>
      <c r="VIU50" s="750"/>
      <c r="VIV50" s="750"/>
      <c r="VIW50" s="750"/>
      <c r="VIX50" s="750"/>
      <c r="VIY50" s="750"/>
      <c r="VIZ50" s="750"/>
      <c r="VJA50" s="750"/>
      <c r="VJB50" s="750"/>
      <c r="VJC50" s="750"/>
      <c r="VJD50" s="750"/>
      <c r="VJE50" s="750"/>
      <c r="VJF50" s="750"/>
      <c r="VJG50" s="750"/>
      <c r="VJH50" s="750"/>
      <c r="VJI50" s="750"/>
      <c r="VJJ50" s="750"/>
      <c r="VJK50" s="750"/>
      <c r="VJL50" s="750"/>
      <c r="VJM50" s="750"/>
      <c r="VJN50" s="750"/>
      <c r="VJO50" s="750"/>
      <c r="VJP50" s="750"/>
      <c r="VJQ50" s="750"/>
      <c r="VJR50" s="750"/>
      <c r="VJS50" s="750"/>
      <c r="VJT50" s="750"/>
      <c r="VJU50" s="750"/>
      <c r="VJV50" s="750"/>
      <c r="VJW50" s="750"/>
      <c r="VJX50" s="750"/>
      <c r="VJY50" s="750"/>
      <c r="VJZ50" s="750"/>
      <c r="VKA50" s="750"/>
      <c r="VKB50" s="750"/>
      <c r="VKC50" s="750"/>
      <c r="VKD50" s="750"/>
      <c r="VKE50" s="750"/>
      <c r="VKF50" s="750"/>
      <c r="VKG50" s="750"/>
      <c r="VKH50" s="750"/>
      <c r="VKI50" s="750"/>
      <c r="VKJ50" s="750"/>
      <c r="VKK50" s="750"/>
      <c r="VKL50" s="750"/>
      <c r="VKM50" s="750"/>
      <c r="VKN50" s="750"/>
      <c r="VKO50" s="750"/>
      <c r="VKP50" s="750"/>
      <c r="VKQ50" s="750"/>
      <c r="VKR50" s="750"/>
      <c r="VKS50" s="750"/>
      <c r="VKT50" s="750"/>
      <c r="VKU50" s="750"/>
      <c r="VKV50" s="750"/>
      <c r="VKW50" s="750"/>
      <c r="VKX50" s="750"/>
      <c r="VKY50" s="750"/>
      <c r="VKZ50" s="750"/>
      <c r="VLA50" s="750"/>
      <c r="VLB50" s="750"/>
      <c r="VLC50" s="750"/>
      <c r="VLD50" s="750"/>
      <c r="VLE50" s="750"/>
      <c r="VLF50" s="750"/>
      <c r="VLG50" s="750"/>
      <c r="VLH50" s="750"/>
      <c r="VLI50" s="750"/>
      <c r="VLJ50" s="750"/>
      <c r="VLK50" s="750"/>
      <c r="VLL50" s="750"/>
      <c r="VLM50" s="750"/>
      <c r="VLN50" s="750"/>
      <c r="VLO50" s="750"/>
      <c r="VLP50" s="750"/>
      <c r="VLQ50" s="750"/>
      <c r="VLR50" s="750"/>
      <c r="VLS50" s="750"/>
      <c r="VLT50" s="750"/>
      <c r="VLU50" s="750"/>
      <c r="VLV50" s="750"/>
      <c r="VLW50" s="750"/>
      <c r="VLX50" s="750"/>
      <c r="VLY50" s="750"/>
      <c r="VLZ50" s="750"/>
      <c r="VMA50" s="750"/>
      <c r="VMB50" s="750"/>
      <c r="VMC50" s="750"/>
      <c r="VMD50" s="750"/>
      <c r="VME50" s="750"/>
      <c r="VMF50" s="750"/>
      <c r="VMG50" s="750"/>
      <c r="VMH50" s="750"/>
      <c r="VMI50" s="750"/>
      <c r="VMJ50" s="750"/>
      <c r="VMK50" s="750"/>
      <c r="VML50" s="750"/>
      <c r="VMM50" s="750"/>
      <c r="VMN50" s="750"/>
      <c r="VMO50" s="750"/>
      <c r="VMP50" s="750"/>
      <c r="VMQ50" s="750"/>
      <c r="VMR50" s="750"/>
      <c r="VMS50" s="750"/>
      <c r="VMT50" s="750"/>
      <c r="VMU50" s="750"/>
      <c r="VMV50" s="750"/>
      <c r="VMW50" s="750"/>
      <c r="VMX50" s="750"/>
      <c r="VMY50" s="750"/>
      <c r="VMZ50" s="750"/>
      <c r="VNA50" s="750"/>
      <c r="VNB50" s="750"/>
      <c r="VNC50" s="750"/>
      <c r="VND50" s="750"/>
      <c r="VNE50" s="750"/>
      <c r="VNF50" s="750"/>
      <c r="VNG50" s="750"/>
      <c r="VNH50" s="750"/>
      <c r="VNI50" s="750"/>
      <c r="VNJ50" s="750"/>
      <c r="VNK50" s="750"/>
      <c r="VNL50" s="750"/>
      <c r="VNM50" s="750"/>
      <c r="VNN50" s="750"/>
      <c r="VNO50" s="750"/>
      <c r="VNP50" s="750"/>
      <c r="VNQ50" s="750"/>
      <c r="VNR50" s="750"/>
      <c r="VNS50" s="750"/>
      <c r="VNT50" s="750"/>
      <c r="VNU50" s="750"/>
      <c r="VNV50" s="750"/>
      <c r="VNW50" s="750"/>
      <c r="VNX50" s="750"/>
      <c r="VNY50" s="750"/>
      <c r="VNZ50" s="750"/>
      <c r="VOA50" s="750"/>
      <c r="VOB50" s="750"/>
      <c r="VOC50" s="750"/>
      <c r="VOD50" s="750"/>
      <c r="VOE50" s="750"/>
      <c r="VOF50" s="750"/>
      <c r="VOG50" s="750"/>
      <c r="VOH50" s="750"/>
      <c r="VOI50" s="750"/>
      <c r="VOJ50" s="750"/>
      <c r="VOK50" s="750"/>
      <c r="VOL50" s="750"/>
      <c r="VOM50" s="750"/>
      <c r="VON50" s="750"/>
      <c r="VOO50" s="750"/>
      <c r="VOP50" s="750"/>
      <c r="VOQ50" s="750"/>
      <c r="VOR50" s="750"/>
      <c r="VOS50" s="750"/>
      <c r="VOT50" s="750"/>
      <c r="VOU50" s="750"/>
      <c r="VOV50" s="750"/>
      <c r="VOW50" s="750"/>
      <c r="VOX50" s="750"/>
      <c r="VOY50" s="750"/>
      <c r="VOZ50" s="750"/>
      <c r="VPA50" s="750"/>
      <c r="VPB50" s="750"/>
      <c r="VPC50" s="750"/>
      <c r="VPD50" s="750"/>
      <c r="VPE50" s="750"/>
      <c r="VPF50" s="750"/>
      <c r="VPG50" s="750"/>
      <c r="VPH50" s="750"/>
      <c r="VPI50" s="750"/>
      <c r="VPJ50" s="750"/>
      <c r="VPK50" s="750"/>
      <c r="VPL50" s="750"/>
      <c r="VPM50" s="750"/>
      <c r="VPN50" s="750"/>
      <c r="VPO50" s="750"/>
      <c r="VPP50" s="750"/>
      <c r="VPQ50" s="750"/>
      <c r="VPR50" s="750"/>
      <c r="VPS50" s="750"/>
      <c r="VPT50" s="750"/>
      <c r="VPU50" s="750"/>
      <c r="VPV50" s="750"/>
      <c r="VPW50" s="750"/>
      <c r="VPX50" s="750"/>
      <c r="VPY50" s="750"/>
      <c r="VPZ50" s="750"/>
      <c r="VQA50" s="750"/>
      <c r="VQB50" s="750"/>
      <c r="VQC50" s="750"/>
      <c r="VQD50" s="750"/>
      <c r="VQE50" s="750"/>
      <c r="VQF50" s="750"/>
      <c r="VQG50" s="750"/>
      <c r="VQH50" s="750"/>
      <c r="VQI50" s="750"/>
      <c r="VQJ50" s="750"/>
      <c r="VQK50" s="750"/>
      <c r="VQL50" s="750"/>
      <c r="VQM50" s="750"/>
      <c r="VQN50" s="750"/>
      <c r="VQO50" s="750"/>
      <c r="VQP50" s="750"/>
      <c r="VQQ50" s="750"/>
      <c r="VQR50" s="750"/>
      <c r="VQS50" s="750"/>
      <c r="VQT50" s="750"/>
      <c r="VQU50" s="750"/>
      <c r="VQV50" s="750"/>
      <c r="VQW50" s="750"/>
      <c r="VQX50" s="750"/>
      <c r="VQY50" s="750"/>
      <c r="VQZ50" s="750"/>
      <c r="VRA50" s="750"/>
      <c r="VRB50" s="750"/>
      <c r="VRC50" s="750"/>
      <c r="VRD50" s="750"/>
      <c r="VRE50" s="750"/>
      <c r="VRF50" s="750"/>
      <c r="VRG50" s="750"/>
      <c r="VRH50" s="750"/>
      <c r="VRI50" s="750"/>
      <c r="VRJ50" s="750"/>
      <c r="VRK50" s="750"/>
      <c r="VRL50" s="750"/>
      <c r="VRM50" s="750"/>
      <c r="VRN50" s="750"/>
      <c r="VRO50" s="750"/>
      <c r="VRP50" s="750"/>
      <c r="VRQ50" s="750"/>
      <c r="VRR50" s="750"/>
      <c r="VRS50" s="750"/>
      <c r="VRT50" s="750"/>
      <c r="VRU50" s="750"/>
      <c r="VRV50" s="750"/>
      <c r="VRW50" s="750"/>
      <c r="VRX50" s="750"/>
      <c r="VRY50" s="750"/>
      <c r="VRZ50" s="750"/>
      <c r="VSA50" s="750"/>
      <c r="VSB50" s="750"/>
      <c r="VSC50" s="750"/>
      <c r="VSD50" s="750"/>
      <c r="VSE50" s="750"/>
      <c r="VSF50" s="750"/>
      <c r="VSG50" s="750"/>
      <c r="VSH50" s="750"/>
      <c r="VSI50" s="750"/>
      <c r="VSJ50" s="750"/>
      <c r="VSK50" s="750"/>
      <c r="VSL50" s="750"/>
      <c r="VSM50" s="750"/>
      <c r="VSN50" s="750"/>
      <c r="VSO50" s="750"/>
      <c r="VSP50" s="750"/>
      <c r="VSQ50" s="750"/>
      <c r="VSR50" s="750"/>
      <c r="VSS50" s="750"/>
      <c r="VST50" s="750"/>
      <c r="VSU50" s="750"/>
      <c r="VSV50" s="750"/>
      <c r="VSW50" s="750"/>
      <c r="VSX50" s="750"/>
      <c r="VSY50" s="750"/>
      <c r="VSZ50" s="750"/>
      <c r="VTA50" s="750"/>
      <c r="VTB50" s="750"/>
      <c r="VTC50" s="750"/>
      <c r="VTD50" s="750"/>
      <c r="VTE50" s="750"/>
      <c r="VTF50" s="750"/>
      <c r="VTG50" s="750"/>
      <c r="VTH50" s="750"/>
      <c r="VTI50" s="750"/>
      <c r="VTJ50" s="750"/>
      <c r="VTK50" s="750"/>
      <c r="VTL50" s="750"/>
      <c r="VTM50" s="750"/>
      <c r="VTN50" s="750"/>
      <c r="VTO50" s="750"/>
      <c r="VTP50" s="750"/>
      <c r="VTQ50" s="750"/>
      <c r="VTR50" s="750"/>
      <c r="VTS50" s="750"/>
      <c r="VTT50" s="750"/>
      <c r="VTU50" s="750"/>
      <c r="VTV50" s="750"/>
      <c r="VTW50" s="750"/>
      <c r="VTX50" s="750"/>
      <c r="VTY50" s="750"/>
      <c r="VTZ50" s="750"/>
      <c r="VUA50" s="750"/>
      <c r="VUB50" s="750"/>
      <c r="VUC50" s="750"/>
      <c r="VUD50" s="750"/>
      <c r="VUE50" s="750"/>
      <c r="VUF50" s="750"/>
      <c r="VUG50" s="750"/>
      <c r="VUH50" s="750"/>
      <c r="VUI50" s="750"/>
      <c r="VUJ50" s="750"/>
      <c r="VUK50" s="750"/>
      <c r="VUL50" s="750"/>
      <c r="VUM50" s="750"/>
      <c r="VUN50" s="750"/>
      <c r="VUO50" s="750"/>
      <c r="VUP50" s="750"/>
      <c r="VUQ50" s="750"/>
      <c r="VUR50" s="750"/>
      <c r="VUS50" s="750"/>
      <c r="VUT50" s="750"/>
      <c r="VUU50" s="750"/>
      <c r="VUV50" s="750"/>
      <c r="VUW50" s="750"/>
      <c r="VUX50" s="750"/>
      <c r="VUY50" s="750"/>
      <c r="VUZ50" s="750"/>
      <c r="VVA50" s="750"/>
      <c r="VVB50" s="750"/>
      <c r="VVC50" s="750"/>
      <c r="VVD50" s="750"/>
      <c r="VVE50" s="750"/>
      <c r="VVF50" s="750"/>
      <c r="VVG50" s="750"/>
      <c r="VVH50" s="750"/>
      <c r="VVI50" s="750"/>
      <c r="VVJ50" s="750"/>
      <c r="VVK50" s="750"/>
      <c r="VVL50" s="750"/>
      <c r="VVM50" s="750"/>
      <c r="VVN50" s="750"/>
      <c r="VVO50" s="750"/>
      <c r="VVP50" s="750"/>
      <c r="VVQ50" s="750"/>
      <c r="VVR50" s="750"/>
      <c r="VVS50" s="750"/>
      <c r="VVT50" s="750"/>
      <c r="VVU50" s="750"/>
      <c r="VVV50" s="750"/>
      <c r="VVW50" s="750"/>
      <c r="VVX50" s="750"/>
      <c r="VVY50" s="750"/>
      <c r="VVZ50" s="750"/>
      <c r="VWA50" s="750"/>
      <c r="VWB50" s="750"/>
      <c r="VWC50" s="750"/>
      <c r="VWD50" s="750"/>
      <c r="VWE50" s="750"/>
      <c r="VWF50" s="750"/>
      <c r="VWG50" s="750"/>
      <c r="VWH50" s="750"/>
      <c r="VWI50" s="750"/>
      <c r="VWJ50" s="750"/>
      <c r="VWK50" s="750"/>
      <c r="VWL50" s="750"/>
      <c r="VWM50" s="750"/>
      <c r="VWN50" s="750"/>
      <c r="VWO50" s="750"/>
      <c r="VWP50" s="750"/>
      <c r="VWQ50" s="750"/>
      <c r="VWR50" s="750"/>
      <c r="VWS50" s="750"/>
      <c r="VWT50" s="750"/>
      <c r="VWU50" s="750"/>
      <c r="VWV50" s="750"/>
      <c r="VWW50" s="750"/>
      <c r="VWX50" s="750"/>
      <c r="VWY50" s="750"/>
      <c r="VWZ50" s="750"/>
      <c r="VXA50" s="750"/>
      <c r="VXB50" s="750"/>
      <c r="VXC50" s="750"/>
      <c r="VXD50" s="750"/>
      <c r="VXE50" s="750"/>
      <c r="VXF50" s="750"/>
      <c r="VXG50" s="750"/>
      <c r="VXH50" s="750"/>
      <c r="VXI50" s="750"/>
      <c r="VXJ50" s="750"/>
      <c r="VXK50" s="750"/>
      <c r="VXL50" s="750"/>
      <c r="VXM50" s="750"/>
      <c r="VXN50" s="750"/>
      <c r="VXO50" s="750"/>
      <c r="VXP50" s="750"/>
      <c r="VXQ50" s="750"/>
      <c r="VXR50" s="750"/>
      <c r="VXS50" s="750"/>
      <c r="VXT50" s="750"/>
      <c r="VXU50" s="750"/>
      <c r="VXV50" s="750"/>
      <c r="VXW50" s="750"/>
      <c r="VXX50" s="750"/>
      <c r="VXY50" s="750"/>
      <c r="VXZ50" s="750"/>
      <c r="VYA50" s="750"/>
      <c r="VYB50" s="750"/>
      <c r="VYC50" s="750"/>
      <c r="VYD50" s="750"/>
      <c r="VYE50" s="750"/>
      <c r="VYF50" s="750"/>
      <c r="VYG50" s="750"/>
      <c r="VYH50" s="750"/>
      <c r="VYI50" s="750"/>
      <c r="VYJ50" s="750"/>
      <c r="VYK50" s="750"/>
      <c r="VYL50" s="750"/>
      <c r="VYM50" s="750"/>
      <c r="VYN50" s="750"/>
      <c r="VYO50" s="750"/>
      <c r="VYP50" s="750"/>
      <c r="VYQ50" s="750"/>
      <c r="VYR50" s="750"/>
      <c r="VYS50" s="750"/>
      <c r="VYT50" s="750"/>
      <c r="VYU50" s="750"/>
      <c r="VYV50" s="750"/>
      <c r="VYW50" s="750"/>
      <c r="VYX50" s="750"/>
      <c r="VYY50" s="750"/>
      <c r="VYZ50" s="750"/>
      <c r="VZA50" s="750"/>
      <c r="VZB50" s="750"/>
      <c r="VZC50" s="750"/>
      <c r="VZD50" s="750"/>
      <c r="VZE50" s="750"/>
      <c r="VZF50" s="750"/>
      <c r="VZG50" s="750"/>
      <c r="VZH50" s="750"/>
      <c r="VZI50" s="750"/>
      <c r="VZJ50" s="750"/>
      <c r="VZK50" s="750"/>
      <c r="VZL50" s="750"/>
      <c r="VZM50" s="750"/>
      <c r="VZN50" s="750"/>
      <c r="VZO50" s="750"/>
      <c r="VZP50" s="750"/>
      <c r="VZQ50" s="750"/>
      <c r="VZR50" s="750"/>
      <c r="VZS50" s="750"/>
      <c r="VZT50" s="750"/>
      <c r="VZU50" s="750"/>
      <c r="VZV50" s="750"/>
      <c r="VZW50" s="750"/>
      <c r="VZX50" s="750"/>
      <c r="VZY50" s="750"/>
      <c r="VZZ50" s="750"/>
      <c r="WAA50" s="750"/>
      <c r="WAB50" s="750"/>
      <c r="WAC50" s="750"/>
      <c r="WAD50" s="750"/>
      <c r="WAE50" s="750"/>
      <c r="WAF50" s="750"/>
      <c r="WAG50" s="750"/>
      <c r="WAH50" s="750"/>
      <c r="WAI50" s="750"/>
      <c r="WAJ50" s="750"/>
      <c r="WAK50" s="750"/>
      <c r="WAL50" s="750"/>
      <c r="WAM50" s="750"/>
      <c r="WAN50" s="750"/>
      <c r="WAO50" s="750"/>
      <c r="WAP50" s="750"/>
      <c r="WAQ50" s="750"/>
      <c r="WAR50" s="750"/>
      <c r="WAS50" s="750"/>
      <c r="WAT50" s="750"/>
      <c r="WAU50" s="750"/>
      <c r="WAV50" s="750"/>
      <c r="WAW50" s="750"/>
      <c r="WAX50" s="750"/>
      <c r="WAY50" s="750"/>
      <c r="WAZ50" s="750"/>
      <c r="WBA50" s="750"/>
      <c r="WBB50" s="750"/>
      <c r="WBC50" s="750"/>
      <c r="WBD50" s="750"/>
      <c r="WBE50" s="750"/>
      <c r="WBF50" s="750"/>
      <c r="WBG50" s="750"/>
      <c r="WBH50" s="750"/>
      <c r="WBI50" s="750"/>
      <c r="WBJ50" s="750"/>
      <c r="WBK50" s="750"/>
      <c r="WBL50" s="750"/>
      <c r="WBM50" s="750"/>
      <c r="WBN50" s="750"/>
      <c r="WBO50" s="750"/>
      <c r="WBP50" s="750"/>
      <c r="WBQ50" s="750"/>
      <c r="WBR50" s="750"/>
      <c r="WBS50" s="750"/>
      <c r="WBT50" s="750"/>
      <c r="WBU50" s="750"/>
      <c r="WBV50" s="750"/>
      <c r="WBW50" s="750"/>
      <c r="WBX50" s="750"/>
      <c r="WBY50" s="750"/>
      <c r="WBZ50" s="750"/>
      <c r="WCA50" s="750"/>
      <c r="WCB50" s="750"/>
      <c r="WCC50" s="750"/>
      <c r="WCD50" s="750"/>
      <c r="WCE50" s="750"/>
      <c r="WCF50" s="750"/>
      <c r="WCG50" s="750"/>
      <c r="WCH50" s="750"/>
      <c r="WCI50" s="750"/>
      <c r="WCJ50" s="750"/>
      <c r="WCK50" s="750"/>
      <c r="WCL50" s="750"/>
      <c r="WCM50" s="750"/>
      <c r="WCN50" s="750"/>
      <c r="WCO50" s="750"/>
      <c r="WCP50" s="750"/>
      <c r="WCQ50" s="750"/>
      <c r="WCR50" s="750"/>
      <c r="WCS50" s="750"/>
      <c r="WCT50" s="750"/>
      <c r="WCU50" s="750"/>
      <c r="WCV50" s="750"/>
      <c r="WCW50" s="750"/>
      <c r="WCX50" s="750"/>
      <c r="WCY50" s="750"/>
      <c r="WCZ50" s="750"/>
      <c r="WDA50" s="750"/>
      <c r="WDB50" s="750"/>
      <c r="WDC50" s="750"/>
      <c r="WDD50" s="750"/>
      <c r="WDE50" s="750"/>
      <c r="WDF50" s="750"/>
      <c r="WDG50" s="750"/>
      <c r="WDH50" s="750"/>
      <c r="WDI50" s="750"/>
      <c r="WDJ50" s="750"/>
      <c r="WDK50" s="750"/>
      <c r="WDL50" s="750"/>
      <c r="WDM50" s="750"/>
      <c r="WDN50" s="750"/>
      <c r="WDO50" s="750"/>
      <c r="WDP50" s="750"/>
      <c r="WDQ50" s="750"/>
      <c r="WDR50" s="750"/>
      <c r="WDS50" s="750"/>
      <c r="WDT50" s="750"/>
      <c r="WDU50" s="750"/>
      <c r="WDV50" s="750"/>
      <c r="WDW50" s="750"/>
      <c r="WDX50" s="750"/>
      <c r="WDY50" s="750"/>
      <c r="WDZ50" s="750"/>
      <c r="WEA50" s="750"/>
      <c r="WEB50" s="750"/>
      <c r="WEC50" s="750"/>
      <c r="WED50" s="750"/>
      <c r="WEE50" s="750"/>
      <c r="WEF50" s="750"/>
      <c r="WEG50" s="750"/>
      <c r="WEH50" s="750"/>
      <c r="WEI50" s="750"/>
      <c r="WEJ50" s="750"/>
      <c r="WEK50" s="750"/>
      <c r="WEL50" s="750"/>
      <c r="WEM50" s="750"/>
      <c r="WEN50" s="750"/>
      <c r="WEO50" s="750"/>
      <c r="WEP50" s="750"/>
      <c r="WEQ50" s="750"/>
      <c r="WER50" s="750"/>
      <c r="WES50" s="750"/>
      <c r="WET50" s="750"/>
      <c r="WEU50" s="750"/>
      <c r="WEV50" s="750"/>
      <c r="WEW50" s="750"/>
      <c r="WEX50" s="750"/>
      <c r="WEY50" s="750"/>
      <c r="WEZ50" s="750"/>
      <c r="WFA50" s="750"/>
      <c r="WFB50" s="750"/>
      <c r="WFC50" s="750"/>
      <c r="WFD50" s="750"/>
      <c r="WFE50" s="750"/>
      <c r="WFF50" s="750"/>
      <c r="WFG50" s="750"/>
      <c r="WFH50" s="750"/>
      <c r="WFI50" s="750"/>
      <c r="WFJ50" s="750"/>
      <c r="WFK50" s="750"/>
      <c r="WFL50" s="750"/>
      <c r="WFM50" s="750"/>
      <c r="WFN50" s="750"/>
      <c r="WFO50" s="750"/>
      <c r="WFP50" s="750"/>
      <c r="WFQ50" s="750"/>
      <c r="WFR50" s="750"/>
      <c r="WFS50" s="750"/>
      <c r="WFT50" s="750"/>
      <c r="WFU50" s="750"/>
      <c r="WFV50" s="750"/>
      <c r="WFW50" s="750"/>
      <c r="WFX50" s="750"/>
      <c r="WFY50" s="750"/>
      <c r="WFZ50" s="750"/>
      <c r="WGA50" s="750"/>
      <c r="WGB50" s="750"/>
      <c r="WGC50" s="750"/>
      <c r="WGD50" s="750"/>
      <c r="WGE50" s="750"/>
      <c r="WGF50" s="750"/>
      <c r="WGG50" s="750"/>
      <c r="WGH50" s="750"/>
      <c r="WGI50" s="750"/>
      <c r="WGJ50" s="750"/>
      <c r="WGK50" s="750"/>
      <c r="WGL50" s="750"/>
      <c r="WGM50" s="750"/>
      <c r="WGN50" s="750"/>
      <c r="WGO50" s="750"/>
      <c r="WGP50" s="750"/>
      <c r="WGQ50" s="750"/>
      <c r="WGR50" s="750"/>
      <c r="WGS50" s="750"/>
      <c r="WGT50" s="750"/>
      <c r="WGU50" s="750"/>
      <c r="WGV50" s="750"/>
      <c r="WGW50" s="750"/>
      <c r="WGX50" s="750"/>
      <c r="WGY50" s="750"/>
      <c r="WGZ50" s="750"/>
      <c r="WHA50" s="750"/>
      <c r="WHB50" s="750"/>
      <c r="WHC50" s="750"/>
      <c r="WHD50" s="750"/>
      <c r="WHE50" s="750"/>
      <c r="WHF50" s="750"/>
      <c r="WHG50" s="750"/>
      <c r="WHH50" s="750"/>
      <c r="WHI50" s="750"/>
      <c r="WHJ50" s="750"/>
      <c r="WHK50" s="750"/>
      <c r="WHL50" s="750"/>
      <c r="WHM50" s="750"/>
      <c r="WHN50" s="750"/>
      <c r="WHO50" s="750"/>
      <c r="WHP50" s="750"/>
      <c r="WHQ50" s="750"/>
      <c r="WHR50" s="750"/>
      <c r="WHS50" s="750"/>
      <c r="WHT50" s="750"/>
      <c r="WHU50" s="750"/>
      <c r="WHV50" s="750"/>
      <c r="WHW50" s="750"/>
      <c r="WHX50" s="750"/>
      <c r="WHY50" s="750"/>
      <c r="WHZ50" s="750"/>
      <c r="WIA50" s="750"/>
      <c r="WIB50" s="750"/>
      <c r="WIC50" s="750"/>
      <c r="WID50" s="750"/>
      <c r="WIE50" s="750"/>
      <c r="WIF50" s="750"/>
      <c r="WIG50" s="750"/>
      <c r="WIH50" s="750"/>
      <c r="WII50" s="750"/>
      <c r="WIJ50" s="750"/>
      <c r="WIK50" s="750"/>
      <c r="WIL50" s="750"/>
      <c r="WIM50" s="750"/>
      <c r="WIN50" s="750"/>
      <c r="WIO50" s="750"/>
      <c r="WIP50" s="750"/>
      <c r="WIQ50" s="750"/>
      <c r="WIR50" s="750"/>
      <c r="WIS50" s="750"/>
      <c r="WIT50" s="750"/>
      <c r="WIU50" s="750"/>
      <c r="WIV50" s="750"/>
      <c r="WIW50" s="750"/>
      <c r="WIX50" s="750"/>
      <c r="WIY50" s="750"/>
      <c r="WIZ50" s="750"/>
      <c r="WJA50" s="750"/>
      <c r="WJB50" s="750"/>
      <c r="WJC50" s="750"/>
      <c r="WJD50" s="750"/>
      <c r="WJE50" s="750"/>
      <c r="WJF50" s="750"/>
      <c r="WJG50" s="750"/>
      <c r="WJH50" s="750"/>
      <c r="WJI50" s="750"/>
      <c r="WJJ50" s="750"/>
      <c r="WJK50" s="750"/>
      <c r="WJL50" s="750"/>
      <c r="WJM50" s="750"/>
      <c r="WJN50" s="750"/>
      <c r="WJO50" s="750"/>
      <c r="WJP50" s="750"/>
      <c r="WJQ50" s="750"/>
      <c r="WJR50" s="750"/>
      <c r="WJS50" s="750"/>
      <c r="WJT50" s="750"/>
      <c r="WJU50" s="750"/>
      <c r="WJV50" s="750"/>
      <c r="WJW50" s="750"/>
      <c r="WJX50" s="750"/>
      <c r="WJY50" s="750"/>
      <c r="WJZ50" s="750"/>
      <c r="WKA50" s="750"/>
      <c r="WKB50" s="750"/>
      <c r="WKC50" s="750"/>
      <c r="WKD50" s="750"/>
      <c r="WKE50" s="750"/>
      <c r="WKF50" s="750"/>
      <c r="WKG50" s="750"/>
      <c r="WKH50" s="750"/>
      <c r="WKI50" s="750"/>
      <c r="WKJ50" s="750"/>
      <c r="WKK50" s="750"/>
      <c r="WKL50" s="750"/>
      <c r="WKM50" s="750"/>
      <c r="WKN50" s="750"/>
      <c r="WKO50" s="750"/>
      <c r="WKP50" s="750"/>
      <c r="WKQ50" s="750"/>
      <c r="WKR50" s="750"/>
      <c r="WKS50" s="750"/>
      <c r="WKT50" s="750"/>
      <c r="WKU50" s="750"/>
      <c r="WKV50" s="750"/>
      <c r="WKW50" s="750"/>
      <c r="WKX50" s="750"/>
      <c r="WKY50" s="750"/>
      <c r="WKZ50" s="750"/>
      <c r="WLA50" s="750"/>
      <c r="WLB50" s="750"/>
      <c r="WLC50" s="750"/>
      <c r="WLD50" s="750"/>
      <c r="WLE50" s="750"/>
      <c r="WLF50" s="750"/>
      <c r="WLG50" s="750"/>
      <c r="WLH50" s="750"/>
      <c r="WLI50" s="750"/>
      <c r="WLJ50" s="750"/>
      <c r="WLK50" s="750"/>
      <c r="WLL50" s="750"/>
      <c r="WLM50" s="750"/>
      <c r="WLN50" s="750"/>
      <c r="WLO50" s="750"/>
      <c r="WLP50" s="750"/>
      <c r="WLQ50" s="750"/>
      <c r="WLR50" s="750"/>
      <c r="WLS50" s="750"/>
      <c r="WLT50" s="750"/>
      <c r="WLU50" s="750"/>
      <c r="WLV50" s="750"/>
      <c r="WLW50" s="750"/>
      <c r="WLX50" s="750"/>
      <c r="WLY50" s="750"/>
      <c r="WLZ50" s="750"/>
      <c r="WMA50" s="750"/>
      <c r="WMB50" s="750"/>
      <c r="WMC50" s="750"/>
      <c r="WMD50" s="750"/>
      <c r="WME50" s="750"/>
      <c r="WMF50" s="750"/>
      <c r="WMG50" s="750"/>
      <c r="WMH50" s="750"/>
      <c r="WMI50" s="750"/>
      <c r="WMJ50" s="750"/>
      <c r="WMK50" s="750"/>
      <c r="WML50" s="750"/>
      <c r="WMM50" s="750"/>
      <c r="WMN50" s="750"/>
      <c r="WMO50" s="750"/>
      <c r="WMP50" s="750"/>
      <c r="WMQ50" s="750"/>
      <c r="WMR50" s="750"/>
      <c r="WMS50" s="750"/>
      <c r="WMT50" s="750"/>
      <c r="WMU50" s="750"/>
      <c r="WMV50" s="750"/>
      <c r="WMW50" s="750"/>
      <c r="WMX50" s="750"/>
      <c r="WMY50" s="750"/>
      <c r="WMZ50" s="750"/>
      <c r="WNA50" s="750"/>
      <c r="WNB50" s="750"/>
      <c r="WNC50" s="750"/>
      <c r="WND50" s="750"/>
      <c r="WNE50" s="750"/>
      <c r="WNF50" s="750"/>
      <c r="WNG50" s="750"/>
      <c r="WNH50" s="750"/>
      <c r="WNI50" s="750"/>
      <c r="WNJ50" s="750"/>
      <c r="WNK50" s="750"/>
      <c r="WNL50" s="750"/>
      <c r="WNM50" s="750"/>
      <c r="WNN50" s="750"/>
      <c r="WNO50" s="750"/>
      <c r="WNP50" s="750"/>
      <c r="WNQ50" s="750"/>
      <c r="WNR50" s="750"/>
      <c r="WNS50" s="750"/>
      <c r="WNT50" s="750"/>
      <c r="WNU50" s="750"/>
      <c r="WNV50" s="750"/>
      <c r="WNW50" s="750"/>
      <c r="WNX50" s="750"/>
      <c r="WNY50" s="750"/>
      <c r="WNZ50" s="750"/>
      <c r="WOA50" s="750"/>
      <c r="WOB50" s="750"/>
      <c r="WOC50" s="750"/>
      <c r="WOD50" s="750"/>
      <c r="WOE50" s="750"/>
      <c r="WOF50" s="750"/>
      <c r="WOG50" s="750"/>
      <c r="WOH50" s="750"/>
      <c r="WOI50" s="750"/>
      <c r="WOJ50" s="750"/>
      <c r="WOK50" s="750"/>
      <c r="WOL50" s="750"/>
      <c r="WOM50" s="750"/>
      <c r="WON50" s="750"/>
      <c r="WOO50" s="750"/>
      <c r="WOP50" s="750"/>
      <c r="WOQ50" s="750"/>
      <c r="WOR50" s="750"/>
      <c r="WOS50" s="750"/>
      <c r="WOT50" s="750"/>
      <c r="WOU50" s="750"/>
      <c r="WOV50" s="750"/>
      <c r="WOW50" s="750"/>
      <c r="WOX50" s="750"/>
      <c r="WOY50" s="750"/>
      <c r="WOZ50" s="750"/>
      <c r="WPA50" s="750"/>
      <c r="WPB50" s="750"/>
      <c r="WPC50" s="750"/>
      <c r="WPD50" s="750"/>
      <c r="WPE50" s="750"/>
      <c r="WPF50" s="750"/>
      <c r="WPG50" s="750"/>
      <c r="WPH50" s="750"/>
      <c r="WPI50" s="750"/>
      <c r="WPJ50" s="750"/>
      <c r="WPK50" s="750"/>
      <c r="WPL50" s="750"/>
      <c r="WPM50" s="750"/>
      <c r="WPN50" s="750"/>
      <c r="WPO50" s="750"/>
      <c r="WPP50" s="750"/>
      <c r="WPQ50" s="750"/>
      <c r="WPR50" s="750"/>
      <c r="WPS50" s="750"/>
      <c r="WPT50" s="750"/>
      <c r="WPU50" s="750"/>
      <c r="WPV50" s="750"/>
      <c r="WPW50" s="750"/>
      <c r="WPX50" s="750"/>
      <c r="WPY50" s="750"/>
      <c r="WPZ50" s="750"/>
      <c r="WQA50" s="750"/>
      <c r="WQB50" s="750"/>
      <c r="WQC50" s="750"/>
      <c r="WQD50" s="750"/>
      <c r="WQE50" s="750"/>
      <c r="WQF50" s="750"/>
      <c r="WQG50" s="750"/>
      <c r="WQH50" s="750"/>
      <c r="WQI50" s="750"/>
      <c r="WQJ50" s="750"/>
      <c r="WQK50" s="750"/>
      <c r="WQL50" s="750"/>
      <c r="WQM50" s="750"/>
      <c r="WQN50" s="750"/>
      <c r="WQO50" s="750"/>
      <c r="WQP50" s="750"/>
      <c r="WQQ50" s="750"/>
      <c r="WQR50" s="750"/>
      <c r="WQS50" s="750"/>
      <c r="WQT50" s="750"/>
      <c r="WQU50" s="750"/>
      <c r="WQV50" s="750"/>
      <c r="WQW50" s="750"/>
      <c r="WQX50" s="750"/>
      <c r="WQY50" s="750"/>
      <c r="WQZ50" s="750"/>
      <c r="WRA50" s="750"/>
      <c r="WRB50" s="750"/>
      <c r="WRC50" s="750"/>
      <c r="WRD50" s="750"/>
      <c r="WRE50" s="750"/>
      <c r="WRF50" s="750"/>
      <c r="WRG50" s="750"/>
      <c r="WRH50" s="750"/>
      <c r="WRI50" s="750"/>
      <c r="WRJ50" s="750"/>
      <c r="WRK50" s="750"/>
      <c r="WRL50" s="750"/>
      <c r="WRM50" s="750"/>
      <c r="WRN50" s="750"/>
      <c r="WRO50" s="750"/>
      <c r="WRP50" s="750"/>
      <c r="WRQ50" s="750"/>
      <c r="WRR50" s="750"/>
      <c r="WRS50" s="750"/>
      <c r="WRT50" s="750"/>
      <c r="WRU50" s="750"/>
      <c r="WRV50" s="750"/>
      <c r="WRW50" s="750"/>
      <c r="WRX50" s="750"/>
      <c r="WRY50" s="750"/>
      <c r="WRZ50" s="750"/>
      <c r="WSA50" s="750"/>
      <c r="WSB50" s="750"/>
      <c r="WSC50" s="750"/>
      <c r="WSD50" s="750"/>
      <c r="WSE50" s="750"/>
      <c r="WSF50" s="750"/>
      <c r="WSG50" s="750"/>
      <c r="WSH50" s="750"/>
      <c r="WSI50" s="750"/>
      <c r="WSJ50" s="750"/>
      <c r="WSK50" s="750"/>
      <c r="WSL50" s="750"/>
      <c r="WSM50" s="750"/>
      <c r="WSN50" s="750"/>
      <c r="WSO50" s="750"/>
      <c r="WSP50" s="750"/>
      <c r="WSQ50" s="750"/>
      <c r="WSR50" s="750"/>
      <c r="WSS50" s="750"/>
      <c r="WST50" s="750"/>
      <c r="WSU50" s="750"/>
      <c r="WSV50" s="750"/>
      <c r="WSW50" s="750"/>
      <c r="WSX50" s="750"/>
      <c r="WSY50" s="750"/>
      <c r="WSZ50" s="750"/>
      <c r="WTA50" s="750"/>
      <c r="WTB50" s="750"/>
      <c r="WTC50" s="750"/>
      <c r="WTD50" s="750"/>
      <c r="WTE50" s="750"/>
      <c r="WTF50" s="750"/>
      <c r="WTG50" s="750"/>
      <c r="WTH50" s="750"/>
      <c r="WTI50" s="750"/>
      <c r="WTJ50" s="750"/>
      <c r="WTK50" s="750"/>
      <c r="WTL50" s="750"/>
      <c r="WTM50" s="750"/>
      <c r="WTN50" s="750"/>
      <c r="WTO50" s="750"/>
      <c r="WTP50" s="750"/>
      <c r="WTQ50" s="750"/>
      <c r="WTR50" s="750"/>
      <c r="WTS50" s="750"/>
      <c r="WTT50" s="750"/>
      <c r="WTU50" s="750"/>
      <c r="WTV50" s="750"/>
      <c r="WTW50" s="750"/>
      <c r="WTX50" s="750"/>
      <c r="WTY50" s="750"/>
      <c r="WTZ50" s="750"/>
      <c r="WUA50" s="750"/>
      <c r="WUB50" s="750"/>
      <c r="WUC50" s="750"/>
      <c r="WUD50" s="750"/>
      <c r="WUE50" s="750"/>
      <c r="WUF50" s="750"/>
      <c r="WUG50" s="750"/>
      <c r="WUH50" s="750"/>
      <c r="WUI50" s="750"/>
      <c r="WUJ50" s="750"/>
      <c r="WUK50" s="750"/>
      <c r="WUL50" s="750"/>
      <c r="WUM50" s="750"/>
      <c r="WUN50" s="750"/>
      <c r="WUO50" s="750"/>
      <c r="WUP50" s="750"/>
      <c r="WUQ50" s="750"/>
      <c r="WUR50" s="750"/>
      <c r="WUS50" s="750"/>
      <c r="WUT50" s="750"/>
      <c r="WUU50" s="750"/>
      <c r="WUV50" s="750"/>
      <c r="WUW50" s="750"/>
      <c r="WUX50" s="750"/>
      <c r="WUY50" s="750"/>
      <c r="WUZ50" s="750"/>
      <c r="WVA50" s="750"/>
      <c r="WVB50" s="750"/>
      <c r="WVC50" s="750"/>
      <c r="WVD50" s="750"/>
      <c r="WVE50" s="750"/>
      <c r="WVF50" s="750"/>
      <c r="WVG50" s="750"/>
      <c r="WVH50" s="750"/>
      <c r="WVI50" s="750"/>
      <c r="WVJ50" s="750"/>
      <c r="WVK50" s="750"/>
      <c r="WVL50" s="750"/>
      <c r="WVM50" s="750"/>
      <c r="WVN50" s="750"/>
      <c r="WVO50" s="750"/>
      <c r="WVP50" s="750"/>
      <c r="WVQ50" s="750"/>
      <c r="WVR50" s="750"/>
      <c r="WVS50" s="750"/>
      <c r="WVT50" s="750"/>
      <c r="WVU50" s="750"/>
      <c r="WVV50" s="750"/>
      <c r="WVW50" s="750"/>
      <c r="WVX50" s="750"/>
      <c r="WVY50" s="750"/>
      <c r="WVZ50" s="750"/>
      <c r="WWA50" s="750"/>
      <c r="WWB50" s="750"/>
      <c r="WWC50" s="750"/>
      <c r="WWD50" s="750"/>
      <c r="WWE50" s="750"/>
      <c r="WWF50" s="750"/>
      <c r="WWG50" s="750"/>
      <c r="WWH50" s="750"/>
      <c r="WWI50" s="750"/>
      <c r="WWJ50" s="750"/>
      <c r="WWK50" s="750"/>
      <c r="WWL50" s="750"/>
      <c r="WWM50" s="750"/>
      <c r="WWN50" s="750"/>
      <c r="WWO50" s="750"/>
      <c r="WWP50" s="750"/>
      <c r="WWQ50" s="750"/>
      <c r="WWR50" s="750"/>
      <c r="WWS50" s="750"/>
      <c r="WWT50" s="750"/>
      <c r="WWU50" s="750"/>
      <c r="WWV50" s="750"/>
      <c r="WWW50" s="750"/>
      <c r="WWX50" s="750"/>
      <c r="WWY50" s="750"/>
      <c r="WWZ50" s="750"/>
      <c r="WXA50" s="750"/>
      <c r="WXB50" s="750"/>
      <c r="WXC50" s="750"/>
      <c r="WXD50" s="750"/>
      <c r="WXE50" s="750"/>
      <c r="WXF50" s="750"/>
      <c r="WXG50" s="750"/>
      <c r="WXH50" s="750"/>
      <c r="WXI50" s="750"/>
      <c r="WXJ50" s="750"/>
      <c r="WXK50" s="750"/>
      <c r="WXL50" s="750"/>
      <c r="WXM50" s="750"/>
      <c r="WXN50" s="750"/>
      <c r="WXO50" s="750"/>
      <c r="WXP50" s="750"/>
      <c r="WXQ50" s="750"/>
      <c r="WXR50" s="750"/>
      <c r="WXS50" s="750"/>
      <c r="WXT50" s="750"/>
      <c r="WXU50" s="750"/>
      <c r="WXV50" s="750"/>
      <c r="WXW50" s="750"/>
      <c r="WXX50" s="750"/>
      <c r="WXY50" s="750"/>
      <c r="WXZ50" s="750"/>
      <c r="WYA50" s="750"/>
      <c r="WYB50" s="750"/>
      <c r="WYC50" s="750"/>
      <c r="WYD50" s="750"/>
      <c r="WYE50" s="750"/>
      <c r="WYF50" s="750"/>
      <c r="WYG50" s="750"/>
      <c r="WYH50" s="750"/>
      <c r="WYI50" s="750"/>
      <c r="WYJ50" s="750"/>
      <c r="WYK50" s="750"/>
      <c r="WYL50" s="750"/>
      <c r="WYM50" s="750"/>
      <c r="WYN50" s="750"/>
      <c r="WYO50" s="750"/>
      <c r="WYP50" s="750"/>
      <c r="WYQ50" s="750"/>
      <c r="WYR50" s="750"/>
      <c r="WYS50" s="750"/>
      <c r="WYT50" s="750"/>
      <c r="WYU50" s="750"/>
      <c r="WYV50" s="750"/>
      <c r="WYW50" s="750"/>
      <c r="WYX50" s="750"/>
      <c r="WYY50" s="750"/>
      <c r="WYZ50" s="750"/>
      <c r="WZA50" s="750"/>
      <c r="WZB50" s="750"/>
      <c r="WZC50" s="750"/>
      <c r="WZD50" s="750"/>
      <c r="WZE50" s="750"/>
      <c r="WZF50" s="750"/>
      <c r="WZG50" s="750"/>
      <c r="WZH50" s="750"/>
      <c r="WZI50" s="750"/>
      <c r="WZJ50" s="750"/>
      <c r="WZK50" s="750"/>
      <c r="WZL50" s="750"/>
      <c r="WZM50" s="750"/>
      <c r="WZN50" s="750"/>
      <c r="WZO50" s="750"/>
      <c r="WZP50" s="750"/>
      <c r="WZQ50" s="750"/>
      <c r="WZR50" s="750"/>
      <c r="WZS50" s="750"/>
      <c r="WZT50" s="750"/>
      <c r="WZU50" s="750"/>
      <c r="WZV50" s="750"/>
      <c r="WZW50" s="750"/>
      <c r="WZX50" s="750"/>
      <c r="WZY50" s="750"/>
      <c r="WZZ50" s="750"/>
      <c r="XAA50" s="750"/>
      <c r="XAB50" s="750"/>
      <c r="XAC50" s="750"/>
      <c r="XAD50" s="750"/>
      <c r="XAE50" s="750"/>
      <c r="XAF50" s="750"/>
      <c r="XAG50" s="750"/>
      <c r="XAH50" s="750"/>
      <c r="XAI50" s="750"/>
      <c r="XAJ50" s="750"/>
      <c r="XAK50" s="750"/>
      <c r="XAL50" s="750"/>
      <c r="XAM50" s="750"/>
      <c r="XAN50" s="750"/>
      <c r="XAO50" s="750"/>
      <c r="XAP50" s="750"/>
      <c r="XAQ50" s="750"/>
      <c r="XAR50" s="750"/>
      <c r="XAS50" s="750"/>
      <c r="XAT50" s="750"/>
      <c r="XAU50" s="750"/>
      <c r="XAV50" s="750"/>
      <c r="XAW50" s="750"/>
      <c r="XAX50" s="750"/>
      <c r="XAY50" s="750"/>
      <c r="XAZ50" s="750"/>
      <c r="XBA50" s="750"/>
      <c r="XBB50" s="750"/>
      <c r="XBC50" s="750"/>
      <c r="XBD50" s="750"/>
      <c r="XBE50" s="750"/>
      <c r="XBF50" s="750"/>
      <c r="XBG50" s="750"/>
      <c r="XBH50" s="750"/>
      <c r="XBI50" s="750"/>
      <c r="XBJ50" s="750"/>
      <c r="XBK50" s="750"/>
      <c r="XBL50" s="750"/>
      <c r="XBM50" s="750"/>
      <c r="XBN50" s="750"/>
      <c r="XBO50" s="750"/>
      <c r="XBP50" s="750"/>
      <c r="XBQ50" s="750"/>
      <c r="XBR50" s="750"/>
      <c r="XBS50" s="750"/>
      <c r="XBT50" s="750"/>
      <c r="XBU50" s="750"/>
      <c r="XBV50" s="750"/>
      <c r="XBW50" s="750"/>
      <c r="XBX50" s="750"/>
      <c r="XBY50" s="750"/>
      <c r="XBZ50" s="750"/>
      <c r="XCA50" s="750"/>
      <c r="XCB50" s="750"/>
      <c r="XCC50" s="750"/>
      <c r="XCD50" s="750"/>
      <c r="XCE50" s="750"/>
      <c r="XCF50" s="750"/>
      <c r="XCG50" s="750"/>
      <c r="XCH50" s="750"/>
      <c r="XCI50" s="750"/>
      <c r="XCJ50" s="750"/>
      <c r="XCK50" s="750"/>
      <c r="XCL50" s="750"/>
      <c r="XCM50" s="750"/>
      <c r="XCN50" s="750"/>
      <c r="XCO50" s="750"/>
      <c r="XCP50" s="750"/>
      <c r="XCQ50" s="750"/>
      <c r="XCR50" s="750"/>
      <c r="XCS50" s="750"/>
      <c r="XCT50" s="750"/>
      <c r="XCU50" s="750"/>
      <c r="XCV50" s="750"/>
      <c r="XCW50" s="750"/>
      <c r="XCX50" s="750"/>
      <c r="XCY50" s="750"/>
      <c r="XCZ50" s="750"/>
      <c r="XDA50" s="750"/>
      <c r="XDB50" s="750"/>
      <c r="XDC50" s="750"/>
      <c r="XDD50" s="750"/>
      <c r="XDE50" s="750"/>
      <c r="XDF50" s="750"/>
      <c r="XDG50" s="750"/>
      <c r="XDH50" s="750"/>
      <c r="XDI50" s="750"/>
      <c r="XDJ50" s="750"/>
      <c r="XDK50" s="750"/>
      <c r="XDL50" s="750"/>
      <c r="XDM50" s="750"/>
      <c r="XDN50" s="750"/>
      <c r="XDO50" s="750"/>
      <c r="XDP50" s="750"/>
      <c r="XDQ50" s="750"/>
      <c r="XDR50" s="750"/>
      <c r="XDS50" s="750"/>
      <c r="XDT50" s="750"/>
      <c r="XDU50" s="750"/>
      <c r="XDV50" s="750"/>
      <c r="XDW50" s="750"/>
      <c r="XDX50" s="750"/>
      <c r="XDY50" s="750"/>
      <c r="XDZ50" s="750"/>
      <c r="XEA50" s="750"/>
      <c r="XEB50" s="750"/>
      <c r="XEC50" s="750"/>
      <c r="XED50" s="750"/>
      <c r="XEE50" s="750"/>
      <c r="XEF50" s="750"/>
      <c r="XEG50" s="750"/>
      <c r="XEH50" s="750"/>
      <c r="XEI50" s="750"/>
      <c r="XEJ50" s="750"/>
      <c r="XEK50" s="750"/>
      <c r="XEL50" s="750"/>
      <c r="XEM50" s="750"/>
      <c r="XEN50" s="750"/>
      <c r="XEO50" s="750"/>
      <c r="XEP50" s="750"/>
      <c r="XEQ50" s="750"/>
      <c r="XER50" s="750"/>
      <c r="XES50" s="750"/>
      <c r="XET50" s="750"/>
      <c r="XEU50" s="750"/>
      <c r="XEV50" s="750"/>
      <c r="XEW50" s="750"/>
      <c r="XEX50" s="750"/>
    </row>
    <row r="51" spans="1:16378" ht="15.6" hidden="1" x14ac:dyDescent="0.3">
      <c r="A51" s="728" t="s">
        <v>17</v>
      </c>
      <c r="B51" s="742" t="s">
        <v>124</v>
      </c>
      <c r="C51" s="583"/>
      <c r="D51" s="583">
        <v>5</v>
      </c>
      <c r="E51" s="583"/>
      <c r="F51" s="583"/>
      <c r="G51" s="583"/>
      <c r="H51" s="716">
        <f t="shared" si="18"/>
        <v>72</v>
      </c>
      <c r="I51" s="716">
        <f t="shared" si="19"/>
        <v>8</v>
      </c>
      <c r="J51" s="716">
        <f t="shared" si="19"/>
        <v>64</v>
      </c>
      <c r="K51" s="716">
        <f t="shared" si="20"/>
        <v>44</v>
      </c>
      <c r="L51" s="716">
        <v>20</v>
      </c>
      <c r="M51" s="716"/>
      <c r="N51" s="716"/>
      <c r="O51" s="716"/>
      <c r="P51" s="716"/>
      <c r="Q51" s="716"/>
      <c r="R51" s="716"/>
      <c r="S51" s="729"/>
      <c r="T51" s="729"/>
      <c r="U51" s="729"/>
      <c r="V51" s="729"/>
      <c r="W51" s="729">
        <v>8</v>
      </c>
      <c r="X51" s="729">
        <v>64</v>
      </c>
      <c r="Y51" s="729"/>
      <c r="Z51" s="729"/>
      <c r="AA51" s="751"/>
      <c r="AB51" s="751"/>
      <c r="AC51" s="751"/>
      <c r="AD51" s="779"/>
      <c r="AE51" s="721">
        <f t="shared" si="11"/>
        <v>0</v>
      </c>
      <c r="AF51" s="698"/>
    </row>
    <row r="52" spans="1:16378" ht="15.6" hidden="1" x14ac:dyDescent="0.3">
      <c r="A52" s="728" t="s">
        <v>123</v>
      </c>
      <c r="B52" s="742" t="s">
        <v>737</v>
      </c>
      <c r="C52" s="583"/>
      <c r="D52" s="583">
        <v>6</v>
      </c>
      <c r="E52" s="583"/>
      <c r="F52" s="583"/>
      <c r="G52" s="583"/>
      <c r="H52" s="716">
        <f t="shared" si="18"/>
        <v>42</v>
      </c>
      <c r="I52" s="716">
        <f t="shared" si="19"/>
        <v>4</v>
      </c>
      <c r="J52" s="716">
        <f t="shared" si="19"/>
        <v>38</v>
      </c>
      <c r="K52" s="716">
        <f t="shared" si="20"/>
        <v>20</v>
      </c>
      <c r="L52" s="716">
        <v>18</v>
      </c>
      <c r="M52" s="716"/>
      <c r="N52" s="716"/>
      <c r="O52" s="716"/>
      <c r="P52" s="716"/>
      <c r="Q52" s="716"/>
      <c r="R52" s="716"/>
      <c r="S52" s="729"/>
      <c r="T52" s="729"/>
      <c r="U52" s="729"/>
      <c r="V52" s="729"/>
      <c r="W52" s="729"/>
      <c r="X52" s="729"/>
      <c r="Y52" s="729">
        <v>4</v>
      </c>
      <c r="Z52" s="729">
        <v>38</v>
      </c>
      <c r="AA52" s="699"/>
      <c r="AB52" s="699"/>
      <c r="AC52" s="729"/>
      <c r="AD52" s="749"/>
      <c r="AE52" s="721">
        <f t="shared" si="11"/>
        <v>0</v>
      </c>
      <c r="AF52" s="698"/>
    </row>
    <row r="53" spans="1:16378" ht="15.6" x14ac:dyDescent="0.3">
      <c r="A53" s="728" t="s">
        <v>18</v>
      </c>
      <c r="B53" s="742" t="s">
        <v>411</v>
      </c>
      <c r="C53" s="583"/>
      <c r="D53" s="583">
        <v>7</v>
      </c>
      <c r="E53" s="583"/>
      <c r="F53" s="583"/>
      <c r="G53" s="583"/>
      <c r="H53" s="716">
        <f t="shared" si="18"/>
        <v>38</v>
      </c>
      <c r="I53" s="716">
        <f t="shared" si="19"/>
        <v>2</v>
      </c>
      <c r="J53" s="716">
        <f t="shared" si="19"/>
        <v>36</v>
      </c>
      <c r="K53" s="716">
        <f t="shared" si="20"/>
        <v>18</v>
      </c>
      <c r="L53" s="716">
        <v>18</v>
      </c>
      <c r="M53" s="716"/>
      <c r="N53" s="716"/>
      <c r="O53" s="716"/>
      <c r="P53" s="716"/>
      <c r="Q53" s="716"/>
      <c r="R53" s="716"/>
      <c r="S53" s="729"/>
      <c r="T53" s="729"/>
      <c r="U53" s="729"/>
      <c r="V53" s="729"/>
      <c r="W53" s="729"/>
      <c r="X53" s="729"/>
      <c r="Y53" s="699"/>
      <c r="Z53" s="699"/>
      <c r="AA53" s="699">
        <v>2</v>
      </c>
      <c r="AB53" s="1310">
        <v>36</v>
      </c>
      <c r="AC53" s="729"/>
      <c r="AD53" s="749"/>
      <c r="AE53" s="721">
        <f t="shared" si="11"/>
        <v>36</v>
      </c>
      <c r="AF53" s="1272" t="s">
        <v>1159</v>
      </c>
    </row>
    <row r="54" spans="1:16378" s="731" customFormat="1" ht="20.25" customHeight="1" x14ac:dyDescent="0.3">
      <c r="A54" s="728" t="s">
        <v>22</v>
      </c>
      <c r="B54" s="742" t="s">
        <v>836</v>
      </c>
      <c r="C54" s="583">
        <v>8</v>
      </c>
      <c r="D54" s="583"/>
      <c r="E54" s="583"/>
      <c r="F54" s="583"/>
      <c r="G54" s="583"/>
      <c r="H54" s="716">
        <f t="shared" si="18"/>
        <v>70</v>
      </c>
      <c r="I54" s="716">
        <f t="shared" si="19"/>
        <v>6</v>
      </c>
      <c r="J54" s="716">
        <f t="shared" si="19"/>
        <v>64</v>
      </c>
      <c r="K54" s="716">
        <f t="shared" si="20"/>
        <v>32</v>
      </c>
      <c r="L54" s="716">
        <v>32</v>
      </c>
      <c r="M54" s="716"/>
      <c r="N54" s="716"/>
      <c r="O54" s="716"/>
      <c r="P54" s="716"/>
      <c r="Q54" s="583"/>
      <c r="R54" s="583"/>
      <c r="S54" s="729"/>
      <c r="T54" s="729"/>
      <c r="U54" s="729"/>
      <c r="V54" s="752"/>
      <c r="W54" s="729"/>
      <c r="X54" s="729"/>
      <c r="Y54" s="729"/>
      <c r="Z54" s="729"/>
      <c r="AA54" s="729">
        <v>2</v>
      </c>
      <c r="AB54" s="754">
        <v>34</v>
      </c>
      <c r="AC54" s="729">
        <v>4</v>
      </c>
      <c r="AD54" s="749">
        <v>30</v>
      </c>
      <c r="AE54" s="721">
        <f t="shared" si="11"/>
        <v>64</v>
      </c>
      <c r="AF54" s="1272" t="s">
        <v>1069</v>
      </c>
    </row>
    <row r="55" spans="1:16378" ht="15.6" x14ac:dyDescent="0.3">
      <c r="A55" s="728" t="s">
        <v>23</v>
      </c>
      <c r="B55" s="742" t="s">
        <v>837</v>
      </c>
      <c r="C55" s="698"/>
      <c r="D55" s="698">
        <v>8</v>
      </c>
      <c r="E55" s="698"/>
      <c r="F55" s="698"/>
      <c r="G55" s="698"/>
      <c r="H55" s="716">
        <f t="shared" si="18"/>
        <v>110</v>
      </c>
      <c r="I55" s="716">
        <f t="shared" si="19"/>
        <v>14</v>
      </c>
      <c r="J55" s="716">
        <f t="shared" si="19"/>
        <v>96</v>
      </c>
      <c r="K55" s="716">
        <f t="shared" si="20"/>
        <v>40</v>
      </c>
      <c r="L55" s="716">
        <v>56</v>
      </c>
      <c r="M55" s="698"/>
      <c r="N55" s="698"/>
      <c r="O55" s="698"/>
      <c r="P55" s="698"/>
      <c r="Q55" s="698"/>
      <c r="R55" s="698"/>
      <c r="S55" s="729"/>
      <c r="T55" s="729"/>
      <c r="U55" s="729"/>
      <c r="V55" s="729"/>
      <c r="W55" s="729"/>
      <c r="X55" s="729"/>
      <c r="Y55" s="729"/>
      <c r="Z55" s="729"/>
      <c r="AA55" s="729">
        <v>10</v>
      </c>
      <c r="AB55" s="754">
        <v>66</v>
      </c>
      <c r="AC55" s="729">
        <v>4</v>
      </c>
      <c r="AD55" s="749">
        <v>30</v>
      </c>
      <c r="AE55" s="721">
        <f t="shared" si="11"/>
        <v>96</v>
      </c>
      <c r="AF55" s="1272" t="s">
        <v>1090</v>
      </c>
    </row>
    <row r="56" spans="1:16378" ht="24" customHeight="1" x14ac:dyDescent="0.3">
      <c r="A56" s="727" t="s">
        <v>26</v>
      </c>
      <c r="B56" s="727" t="s">
        <v>838</v>
      </c>
      <c r="C56" s="727"/>
      <c r="D56" s="727"/>
      <c r="E56" s="727"/>
      <c r="F56" s="727"/>
      <c r="G56" s="727"/>
      <c r="H56" s="753">
        <f>H57+H63+H69+H75+H81+H87</f>
        <v>2108</v>
      </c>
      <c r="I56" s="753">
        <f t="shared" ref="I56:R56" si="21">I57+I63+I69+I75+I81+I87</f>
        <v>106</v>
      </c>
      <c r="J56" s="753">
        <f t="shared" si="21"/>
        <v>956</v>
      </c>
      <c r="K56" s="753">
        <f t="shared" si="21"/>
        <v>390</v>
      </c>
      <c r="L56" s="753">
        <f t="shared" si="21"/>
        <v>546</v>
      </c>
      <c r="M56" s="753">
        <f t="shared" si="21"/>
        <v>48</v>
      </c>
      <c r="N56" s="753">
        <f t="shared" si="21"/>
        <v>4</v>
      </c>
      <c r="O56" s="753">
        <f t="shared" si="21"/>
        <v>1116</v>
      </c>
      <c r="P56" s="753">
        <f t="shared" si="21"/>
        <v>12</v>
      </c>
      <c r="Q56" s="753">
        <f t="shared" si="21"/>
        <v>0</v>
      </c>
      <c r="R56" s="753">
        <f t="shared" si="21"/>
        <v>0</v>
      </c>
      <c r="S56" s="753">
        <f>S57+S63+S69+S75+S81+S87</f>
        <v>12</v>
      </c>
      <c r="T56" s="753">
        <f t="shared" ref="T56:AD56" si="22">T57+T63+T69+T75+T81+T87</f>
        <v>154</v>
      </c>
      <c r="U56" s="753">
        <f t="shared" si="22"/>
        <v>12</v>
      </c>
      <c r="V56" s="753">
        <f t="shared" si="22"/>
        <v>202</v>
      </c>
      <c r="W56" s="753">
        <f t="shared" si="22"/>
        <v>28</v>
      </c>
      <c r="X56" s="753">
        <f t="shared" si="22"/>
        <v>214</v>
      </c>
      <c r="Y56" s="753">
        <f t="shared" si="22"/>
        <v>28</v>
      </c>
      <c r="Z56" s="753">
        <f t="shared" si="22"/>
        <v>202</v>
      </c>
      <c r="AA56" s="753">
        <f t="shared" si="22"/>
        <v>16</v>
      </c>
      <c r="AB56" s="753">
        <f t="shared" si="22"/>
        <v>94</v>
      </c>
      <c r="AC56" s="753">
        <f t="shared" si="22"/>
        <v>10</v>
      </c>
      <c r="AD56" s="780">
        <f t="shared" si="22"/>
        <v>90</v>
      </c>
      <c r="AE56" s="721">
        <f t="shared" si="11"/>
        <v>184</v>
      </c>
      <c r="AF56" s="721"/>
    </row>
    <row r="57" spans="1:16378" ht="38.25" hidden="1" customHeight="1" x14ac:dyDescent="0.3">
      <c r="A57" s="727" t="s">
        <v>153</v>
      </c>
      <c r="B57" s="727" t="s">
        <v>839</v>
      </c>
      <c r="C57" s="727"/>
      <c r="D57" s="727"/>
      <c r="E57" s="727">
        <v>0</v>
      </c>
      <c r="F57" s="727"/>
      <c r="G57" s="727"/>
      <c r="H57" s="753">
        <f>SUM(H58:H62)</f>
        <v>378</v>
      </c>
      <c r="I57" s="753">
        <f t="shared" ref="I57:M57" si="23">SUM(I58:I59)</f>
        <v>10</v>
      </c>
      <c r="J57" s="753">
        <f t="shared" si="23"/>
        <v>180</v>
      </c>
      <c r="K57" s="753">
        <f t="shared" si="23"/>
        <v>108</v>
      </c>
      <c r="L57" s="753">
        <f t="shared" si="23"/>
        <v>76</v>
      </c>
      <c r="M57" s="753">
        <f t="shared" si="23"/>
        <v>24</v>
      </c>
      <c r="N57" s="753">
        <f t="shared" ref="N57:R57" si="24">SUM(N58:N62)</f>
        <v>2</v>
      </c>
      <c r="O57" s="753">
        <f t="shared" si="24"/>
        <v>180</v>
      </c>
      <c r="P57" s="753">
        <f t="shared" si="24"/>
        <v>6</v>
      </c>
      <c r="Q57" s="753">
        <f t="shared" si="24"/>
        <v>0</v>
      </c>
      <c r="R57" s="753">
        <f t="shared" si="24"/>
        <v>0</v>
      </c>
      <c r="S57" s="753">
        <f>SUM(S58:S59)</f>
        <v>4</v>
      </c>
      <c r="T57" s="753">
        <f t="shared" ref="T57:AD57" si="25">SUM(T58:T59)</f>
        <v>70</v>
      </c>
      <c r="U57" s="753">
        <f t="shared" si="25"/>
        <v>6</v>
      </c>
      <c r="V57" s="753">
        <f t="shared" si="25"/>
        <v>110</v>
      </c>
      <c r="W57" s="753">
        <f t="shared" si="25"/>
        <v>0</v>
      </c>
      <c r="X57" s="753">
        <f t="shared" si="25"/>
        <v>0</v>
      </c>
      <c r="Y57" s="753">
        <f t="shared" si="25"/>
        <v>0</v>
      </c>
      <c r="Z57" s="753">
        <f t="shared" si="25"/>
        <v>0</v>
      </c>
      <c r="AA57" s="753">
        <f t="shared" si="25"/>
        <v>0</v>
      </c>
      <c r="AB57" s="753">
        <f t="shared" si="25"/>
        <v>0</v>
      </c>
      <c r="AC57" s="753">
        <f t="shared" si="25"/>
        <v>0</v>
      </c>
      <c r="AD57" s="780">
        <f t="shared" si="25"/>
        <v>0</v>
      </c>
      <c r="AE57" s="721">
        <f t="shared" si="11"/>
        <v>0</v>
      </c>
      <c r="AF57" s="698"/>
    </row>
    <row r="58" spans="1:16378" ht="33" hidden="1" customHeight="1" x14ac:dyDescent="0.3">
      <c r="A58" s="728" t="s">
        <v>155</v>
      </c>
      <c r="B58" s="742" t="s">
        <v>839</v>
      </c>
      <c r="C58" s="713"/>
      <c r="D58" s="716">
        <v>4</v>
      </c>
      <c r="E58" s="716"/>
      <c r="F58" s="716"/>
      <c r="G58" s="716"/>
      <c r="H58" s="716">
        <f>I58+J58</f>
        <v>150</v>
      </c>
      <c r="I58" s="716">
        <f t="shared" ref="I58:J59" si="26">S58+U58+W58+Y58+AA58+AC58</f>
        <v>8</v>
      </c>
      <c r="J58" s="716">
        <f t="shared" si="26"/>
        <v>142</v>
      </c>
      <c r="K58" s="716">
        <v>108</v>
      </c>
      <c r="L58" s="716">
        <v>38</v>
      </c>
      <c r="M58" s="716">
        <v>24</v>
      </c>
      <c r="N58" s="716"/>
      <c r="O58" s="716"/>
      <c r="P58" s="716"/>
      <c r="Q58" s="716"/>
      <c r="R58" s="716"/>
      <c r="S58" s="736">
        <v>4</v>
      </c>
      <c r="T58" s="736">
        <v>70</v>
      </c>
      <c r="U58" s="736">
        <v>4</v>
      </c>
      <c r="V58" s="745">
        <v>72</v>
      </c>
      <c r="W58" s="729"/>
      <c r="X58" s="729"/>
      <c r="Y58" s="729"/>
      <c r="Z58" s="729"/>
      <c r="AA58" s="729"/>
      <c r="AB58" s="729"/>
      <c r="AC58" s="729"/>
      <c r="AD58" s="749"/>
      <c r="AE58" s="721">
        <f t="shared" si="11"/>
        <v>0</v>
      </c>
      <c r="AF58" s="698"/>
    </row>
    <row r="59" spans="1:16378" ht="36" hidden="1" customHeight="1" x14ac:dyDescent="0.3">
      <c r="A59" s="728" t="s">
        <v>156</v>
      </c>
      <c r="B59" s="742" t="s">
        <v>840</v>
      </c>
      <c r="C59" s="713"/>
      <c r="D59" s="716">
        <v>4</v>
      </c>
      <c r="E59" s="716"/>
      <c r="F59" s="716"/>
      <c r="G59" s="716"/>
      <c r="H59" s="716">
        <v>40</v>
      </c>
      <c r="I59" s="716">
        <f t="shared" si="26"/>
        <v>2</v>
      </c>
      <c r="J59" s="716">
        <f t="shared" si="26"/>
        <v>38</v>
      </c>
      <c r="K59" s="716">
        <v>0</v>
      </c>
      <c r="L59" s="716">
        <v>38</v>
      </c>
      <c r="M59" s="716"/>
      <c r="N59" s="716"/>
      <c r="O59" s="716"/>
      <c r="P59" s="716"/>
      <c r="Q59" s="716"/>
      <c r="R59" s="716"/>
      <c r="S59" s="729"/>
      <c r="T59" s="729"/>
      <c r="U59" s="736">
        <v>2</v>
      </c>
      <c r="V59" s="736">
        <v>38</v>
      </c>
      <c r="W59" s="729"/>
      <c r="X59" s="729"/>
      <c r="Y59" s="729"/>
      <c r="Z59" s="729"/>
      <c r="AA59" s="729"/>
      <c r="AB59" s="729"/>
      <c r="AC59" s="729"/>
      <c r="AD59" s="749"/>
      <c r="AE59" s="721">
        <f t="shared" si="11"/>
        <v>0</v>
      </c>
      <c r="AF59" s="698"/>
    </row>
    <row r="60" spans="1:16378" ht="15.6" hidden="1" x14ac:dyDescent="0.3">
      <c r="A60" s="728" t="s">
        <v>157</v>
      </c>
      <c r="B60" s="742" t="s">
        <v>43</v>
      </c>
      <c r="C60" s="716"/>
      <c r="D60" s="716">
        <v>3.4</v>
      </c>
      <c r="E60" s="716"/>
      <c r="F60" s="716"/>
      <c r="G60" s="716"/>
      <c r="H60" s="716">
        <v>72</v>
      </c>
      <c r="I60" s="716"/>
      <c r="J60" s="716"/>
      <c r="K60" s="716"/>
      <c r="L60" s="716"/>
      <c r="M60" s="716"/>
      <c r="N60" s="716"/>
      <c r="O60" s="716">
        <v>72</v>
      </c>
      <c r="P60" s="716"/>
      <c r="Q60" s="716"/>
      <c r="R60" s="716"/>
      <c r="S60" s="729"/>
      <c r="T60" s="754">
        <v>36</v>
      </c>
      <c r="U60" s="736"/>
      <c r="V60" s="754">
        <v>36</v>
      </c>
      <c r="W60" s="729"/>
      <c r="X60" s="729"/>
      <c r="Y60" s="729"/>
      <c r="Z60" s="729"/>
      <c r="AA60" s="729"/>
      <c r="AB60" s="729"/>
      <c r="AC60" s="729"/>
      <c r="AD60" s="749"/>
      <c r="AE60" s="721">
        <f t="shared" si="11"/>
        <v>0</v>
      </c>
      <c r="AF60" s="698"/>
    </row>
    <row r="61" spans="1:16378" ht="31.2" hidden="1" x14ac:dyDescent="0.3">
      <c r="A61" s="728" t="s">
        <v>281</v>
      </c>
      <c r="B61" s="742" t="s">
        <v>841</v>
      </c>
      <c r="C61" s="716"/>
      <c r="D61" s="716">
        <v>4</v>
      </c>
      <c r="E61" s="716"/>
      <c r="F61" s="716"/>
      <c r="G61" s="716"/>
      <c r="H61" s="716">
        <v>108</v>
      </c>
      <c r="I61" s="716"/>
      <c r="J61" s="716"/>
      <c r="K61" s="716"/>
      <c r="L61" s="716"/>
      <c r="M61" s="716"/>
      <c r="N61" s="716"/>
      <c r="O61" s="716">
        <v>108</v>
      </c>
      <c r="P61" s="716"/>
      <c r="Q61" s="716"/>
      <c r="R61" s="716"/>
      <c r="S61" s="729"/>
      <c r="T61" s="736"/>
      <c r="U61" s="736"/>
      <c r="V61" s="754">
        <v>108</v>
      </c>
      <c r="W61" s="729"/>
      <c r="X61" s="729"/>
      <c r="Y61" s="729"/>
      <c r="Z61" s="729"/>
      <c r="AA61" s="729"/>
      <c r="AB61" s="729"/>
      <c r="AC61" s="729"/>
      <c r="AD61" s="749"/>
      <c r="AE61" s="721">
        <f t="shared" si="11"/>
        <v>0</v>
      </c>
      <c r="AF61" s="698"/>
    </row>
    <row r="62" spans="1:16378" s="724" customFormat="1" ht="15.6" hidden="1" x14ac:dyDescent="0.3">
      <c r="A62" s="755" t="s">
        <v>330</v>
      </c>
      <c r="B62" s="756" t="s">
        <v>75</v>
      </c>
      <c r="C62" s="757">
        <v>4</v>
      </c>
      <c r="D62" s="757"/>
      <c r="E62" s="757"/>
      <c r="F62" s="757"/>
      <c r="G62" s="757"/>
      <c r="H62" s="757">
        <v>8</v>
      </c>
      <c r="I62" s="757"/>
      <c r="J62" s="757">
        <f>SUM(K62:P62)</f>
        <v>8</v>
      </c>
      <c r="K62" s="757">
        <v>0</v>
      </c>
      <c r="L62" s="757">
        <v>0</v>
      </c>
      <c r="M62" s="757"/>
      <c r="N62" s="757">
        <v>2</v>
      </c>
      <c r="O62" s="757"/>
      <c r="P62" s="757">
        <v>6</v>
      </c>
      <c r="Q62" s="757"/>
      <c r="R62" s="757"/>
      <c r="S62" s="757"/>
      <c r="T62" s="757"/>
      <c r="U62" s="757"/>
      <c r="V62" s="757">
        <v>18</v>
      </c>
      <c r="W62" s="757"/>
      <c r="X62" s="757"/>
      <c r="Y62" s="757"/>
      <c r="Z62" s="757"/>
      <c r="AA62" s="757"/>
      <c r="AB62" s="757"/>
      <c r="AC62" s="757"/>
      <c r="AD62" s="781"/>
      <c r="AE62" s="721">
        <f t="shared" si="11"/>
        <v>0</v>
      </c>
      <c r="AF62" s="699"/>
    </row>
    <row r="63" spans="1:16378" ht="31.2" hidden="1" x14ac:dyDescent="0.3">
      <c r="A63" s="727" t="s">
        <v>30</v>
      </c>
      <c r="B63" s="727" t="s">
        <v>842</v>
      </c>
      <c r="C63" s="753">
        <v>2</v>
      </c>
      <c r="D63" s="753">
        <v>5</v>
      </c>
      <c r="E63" s="753">
        <v>0</v>
      </c>
      <c r="F63" s="753">
        <v>1</v>
      </c>
      <c r="G63" s="753">
        <v>0</v>
      </c>
      <c r="H63" s="753">
        <f t="shared" ref="H63:L63" si="27">SUM(H64:H65)</f>
        <v>170</v>
      </c>
      <c r="I63" s="753">
        <f t="shared" si="27"/>
        <v>22</v>
      </c>
      <c r="J63" s="753">
        <f t="shared" si="27"/>
        <v>162</v>
      </c>
      <c r="K63" s="753">
        <f t="shared" si="27"/>
        <v>80</v>
      </c>
      <c r="L63" s="753">
        <f t="shared" si="27"/>
        <v>82</v>
      </c>
      <c r="M63" s="753">
        <f t="shared" ref="M63:P63" si="28">SUM(M64:M68)</f>
        <v>0</v>
      </c>
      <c r="N63" s="753">
        <f t="shared" si="28"/>
        <v>2</v>
      </c>
      <c r="O63" s="753">
        <f t="shared" si="28"/>
        <v>144</v>
      </c>
      <c r="P63" s="753">
        <f t="shared" si="28"/>
        <v>6</v>
      </c>
      <c r="Q63" s="753">
        <f>Q64+Q65</f>
        <v>0</v>
      </c>
      <c r="R63" s="753">
        <f t="shared" ref="R63:AD63" si="29">R64+R65</f>
        <v>0</v>
      </c>
      <c r="S63" s="753">
        <f t="shared" si="29"/>
        <v>0</v>
      </c>
      <c r="T63" s="753">
        <f t="shared" si="29"/>
        <v>0</v>
      </c>
      <c r="U63" s="753">
        <f t="shared" si="29"/>
        <v>0</v>
      </c>
      <c r="V63" s="753">
        <f t="shared" si="29"/>
        <v>0</v>
      </c>
      <c r="W63" s="753">
        <f t="shared" si="29"/>
        <v>8</v>
      </c>
      <c r="X63" s="753">
        <f t="shared" si="29"/>
        <v>60</v>
      </c>
      <c r="Y63" s="753">
        <f t="shared" si="29"/>
        <v>14</v>
      </c>
      <c r="Z63" s="753">
        <f t="shared" si="29"/>
        <v>102</v>
      </c>
      <c r="AA63" s="753">
        <f t="shared" si="29"/>
        <v>0</v>
      </c>
      <c r="AB63" s="753">
        <f t="shared" si="29"/>
        <v>0</v>
      </c>
      <c r="AC63" s="753">
        <f t="shared" si="29"/>
        <v>0</v>
      </c>
      <c r="AD63" s="780">
        <f t="shared" si="29"/>
        <v>0</v>
      </c>
      <c r="AE63" s="721">
        <f t="shared" si="11"/>
        <v>0</v>
      </c>
      <c r="AF63" s="698"/>
    </row>
    <row r="64" spans="1:16378" ht="31.2" hidden="1" x14ac:dyDescent="0.3">
      <c r="A64" s="733" t="s">
        <v>31</v>
      </c>
      <c r="B64" s="740" t="s">
        <v>842</v>
      </c>
      <c r="C64" s="713"/>
      <c r="D64" s="716">
        <v>6</v>
      </c>
      <c r="E64" s="716"/>
      <c r="F64" s="716"/>
      <c r="G64" s="716"/>
      <c r="H64" s="716">
        <v>120</v>
      </c>
      <c r="I64" s="716">
        <f t="shared" ref="I64:J65" si="30">S64+U64+W64+Y64+AA64+AC64</f>
        <v>16</v>
      </c>
      <c r="J64" s="716">
        <f t="shared" si="30"/>
        <v>114</v>
      </c>
      <c r="K64" s="716">
        <v>70</v>
      </c>
      <c r="L64" s="716">
        <v>44</v>
      </c>
      <c r="M64" s="716"/>
      <c r="N64" s="716"/>
      <c r="O64" s="716"/>
      <c r="P64" s="716"/>
      <c r="Q64" s="716"/>
      <c r="R64" s="716"/>
      <c r="S64" s="729"/>
      <c r="T64" s="729"/>
      <c r="U64" s="729"/>
      <c r="V64" s="729"/>
      <c r="W64" s="729">
        <v>8</v>
      </c>
      <c r="X64" s="729">
        <v>60</v>
      </c>
      <c r="Y64" s="729">
        <v>8</v>
      </c>
      <c r="Z64" s="729">
        <v>54</v>
      </c>
      <c r="AA64" s="729"/>
      <c r="AB64" s="729"/>
      <c r="AC64" s="713"/>
      <c r="AD64" s="774"/>
      <c r="AE64" s="721">
        <f t="shared" si="11"/>
        <v>0</v>
      </c>
      <c r="AF64" s="698"/>
    </row>
    <row r="65" spans="1:32" s="700" customFormat="1" ht="31.2" hidden="1" x14ac:dyDescent="0.3">
      <c r="A65" s="733" t="s">
        <v>129</v>
      </c>
      <c r="B65" s="740" t="s">
        <v>843</v>
      </c>
      <c r="C65" s="716"/>
      <c r="D65" s="716">
        <v>6</v>
      </c>
      <c r="E65" s="716"/>
      <c r="F65" s="716"/>
      <c r="G65" s="716"/>
      <c r="H65" s="716">
        <v>50</v>
      </c>
      <c r="I65" s="716">
        <f t="shared" si="30"/>
        <v>6</v>
      </c>
      <c r="J65" s="716">
        <f t="shared" si="30"/>
        <v>48</v>
      </c>
      <c r="K65" s="716">
        <v>10</v>
      </c>
      <c r="L65" s="716">
        <v>38</v>
      </c>
      <c r="M65" s="716"/>
      <c r="N65" s="716"/>
      <c r="O65" s="716"/>
      <c r="P65" s="716"/>
      <c r="Q65" s="716"/>
      <c r="R65" s="716"/>
      <c r="S65" s="729"/>
      <c r="T65" s="729"/>
      <c r="U65" s="729"/>
      <c r="V65" s="729"/>
      <c r="W65" s="729"/>
      <c r="X65" s="729"/>
      <c r="Y65" s="729">
        <v>6</v>
      </c>
      <c r="Z65" s="729">
        <v>48</v>
      </c>
      <c r="AA65" s="729"/>
      <c r="AB65" s="729"/>
      <c r="AC65" s="713"/>
      <c r="AD65" s="774"/>
      <c r="AE65" s="721">
        <f t="shared" si="11"/>
        <v>0</v>
      </c>
      <c r="AF65" s="5"/>
    </row>
    <row r="66" spans="1:32" s="700" customFormat="1" ht="15.6" hidden="1" x14ac:dyDescent="0.3">
      <c r="A66" s="733" t="s">
        <v>131</v>
      </c>
      <c r="B66" s="740" t="s">
        <v>43</v>
      </c>
      <c r="C66" s="716"/>
      <c r="D66" s="716">
        <v>6</v>
      </c>
      <c r="E66" s="716"/>
      <c r="F66" s="716"/>
      <c r="G66" s="716"/>
      <c r="H66" s="716">
        <v>72</v>
      </c>
      <c r="I66" s="716"/>
      <c r="J66" s="716"/>
      <c r="K66" s="716"/>
      <c r="L66" s="716"/>
      <c r="M66" s="716"/>
      <c r="N66" s="716"/>
      <c r="O66" s="716">
        <v>72</v>
      </c>
      <c r="P66" s="716"/>
      <c r="Q66" s="716"/>
      <c r="R66" s="716"/>
      <c r="S66" s="729"/>
      <c r="T66" s="729"/>
      <c r="U66" s="729"/>
      <c r="V66" s="729"/>
      <c r="W66" s="729"/>
      <c r="X66" s="729"/>
      <c r="Y66" s="729"/>
      <c r="Z66" s="754">
        <v>72</v>
      </c>
      <c r="AA66" s="729"/>
      <c r="AB66" s="729"/>
      <c r="AC66" s="713"/>
      <c r="AD66" s="774"/>
      <c r="AE66" s="721">
        <f t="shared" si="11"/>
        <v>0</v>
      </c>
      <c r="AF66" s="5"/>
    </row>
    <row r="67" spans="1:32" s="700" customFormat="1" ht="31.2" hidden="1" x14ac:dyDescent="0.3">
      <c r="A67" s="733" t="s">
        <v>32</v>
      </c>
      <c r="B67" s="740" t="s">
        <v>841</v>
      </c>
      <c r="C67" s="716"/>
      <c r="D67" s="716">
        <v>6</v>
      </c>
      <c r="E67" s="716"/>
      <c r="F67" s="716"/>
      <c r="G67" s="716"/>
      <c r="H67" s="716">
        <v>72</v>
      </c>
      <c r="I67" s="716"/>
      <c r="J67" s="716"/>
      <c r="K67" s="716"/>
      <c r="L67" s="716"/>
      <c r="M67" s="716"/>
      <c r="N67" s="716"/>
      <c r="O67" s="716">
        <v>72</v>
      </c>
      <c r="P67" s="716"/>
      <c r="Q67" s="716"/>
      <c r="R67" s="716"/>
      <c r="S67" s="729"/>
      <c r="T67" s="729"/>
      <c r="U67" s="729"/>
      <c r="V67" s="729"/>
      <c r="W67" s="729"/>
      <c r="X67" s="729"/>
      <c r="Y67" s="729"/>
      <c r="Z67" s="754">
        <v>72</v>
      </c>
      <c r="AA67" s="699"/>
      <c r="AB67" s="729"/>
      <c r="AC67" s="713"/>
      <c r="AD67" s="774"/>
      <c r="AE67" s="721">
        <f t="shared" si="11"/>
        <v>0</v>
      </c>
      <c r="AF67" s="5"/>
    </row>
    <row r="68" spans="1:32" s="724" customFormat="1" ht="15.6" hidden="1" x14ac:dyDescent="0.3">
      <c r="A68" s="755" t="s">
        <v>463</v>
      </c>
      <c r="B68" s="758" t="s">
        <v>75</v>
      </c>
      <c r="C68" s="757">
        <v>6</v>
      </c>
      <c r="D68" s="757"/>
      <c r="E68" s="757"/>
      <c r="F68" s="757"/>
      <c r="G68" s="757"/>
      <c r="H68" s="757">
        <v>8</v>
      </c>
      <c r="I68" s="757"/>
      <c r="J68" s="757">
        <f>SUM(K68:P68)</f>
        <v>8</v>
      </c>
      <c r="K68" s="757">
        <v>0</v>
      </c>
      <c r="L68" s="757">
        <v>0</v>
      </c>
      <c r="M68" s="757"/>
      <c r="N68" s="757">
        <v>2</v>
      </c>
      <c r="O68" s="757"/>
      <c r="P68" s="757">
        <v>6</v>
      </c>
      <c r="Q68" s="757"/>
      <c r="R68" s="757"/>
      <c r="S68" s="757"/>
      <c r="T68" s="757"/>
      <c r="U68" s="757"/>
      <c r="V68" s="757"/>
      <c r="W68" s="757"/>
      <c r="X68" s="757"/>
      <c r="Y68" s="757"/>
      <c r="Z68" s="757">
        <v>8</v>
      </c>
      <c r="AA68" s="757"/>
      <c r="AB68" s="757"/>
      <c r="AC68" s="757"/>
      <c r="AD68" s="781"/>
      <c r="AE68" s="721">
        <f t="shared" si="11"/>
        <v>0</v>
      </c>
      <c r="AF68" s="699"/>
    </row>
    <row r="69" spans="1:32" s="712" customFormat="1" ht="62.4" hidden="1" x14ac:dyDescent="0.3">
      <c r="A69" s="727" t="s">
        <v>33</v>
      </c>
      <c r="B69" s="727" t="s">
        <v>844</v>
      </c>
      <c r="C69" s="727">
        <v>1</v>
      </c>
      <c r="D69" s="727">
        <v>3</v>
      </c>
      <c r="E69" s="727">
        <v>0</v>
      </c>
      <c r="F69" s="727">
        <v>0</v>
      </c>
      <c r="G69" s="727">
        <v>0</v>
      </c>
      <c r="H69" s="753">
        <f>SUM(H70:H74)</f>
        <v>324</v>
      </c>
      <c r="I69" s="753">
        <f t="shared" ref="I69:L69" si="31">SUM(I70:I71)</f>
        <v>16</v>
      </c>
      <c r="J69" s="753">
        <f t="shared" si="31"/>
        <v>128</v>
      </c>
      <c r="K69" s="753">
        <f t="shared" si="31"/>
        <v>56</v>
      </c>
      <c r="L69" s="753">
        <f t="shared" si="31"/>
        <v>72</v>
      </c>
      <c r="M69" s="727">
        <f t="shared" ref="M69:P69" si="32">SUM(M70:M73)</f>
        <v>0</v>
      </c>
      <c r="N69" s="727">
        <f t="shared" si="32"/>
        <v>0</v>
      </c>
      <c r="O69" s="727">
        <f t="shared" si="32"/>
        <v>180</v>
      </c>
      <c r="P69" s="727">
        <f t="shared" si="32"/>
        <v>0</v>
      </c>
      <c r="Q69" s="753">
        <f t="shared" ref="Q69" si="33">SUM(Q70:Q71)</f>
        <v>0</v>
      </c>
      <c r="R69" s="753">
        <f>R70+R71</f>
        <v>0</v>
      </c>
      <c r="S69" s="753">
        <f t="shared" ref="S69:AD69" si="34">S70+S71</f>
        <v>0</v>
      </c>
      <c r="T69" s="753">
        <f t="shared" si="34"/>
        <v>0</v>
      </c>
      <c r="U69" s="753">
        <f t="shared" si="34"/>
        <v>0</v>
      </c>
      <c r="V69" s="753">
        <f t="shared" si="34"/>
        <v>0</v>
      </c>
      <c r="W69" s="753">
        <f t="shared" si="34"/>
        <v>8</v>
      </c>
      <c r="X69" s="753">
        <f t="shared" si="34"/>
        <v>60</v>
      </c>
      <c r="Y69" s="753">
        <f t="shared" si="34"/>
        <v>8</v>
      </c>
      <c r="Z69" s="753">
        <f t="shared" si="34"/>
        <v>68</v>
      </c>
      <c r="AA69" s="753">
        <f t="shared" si="34"/>
        <v>0</v>
      </c>
      <c r="AB69" s="753">
        <f t="shared" si="34"/>
        <v>0</v>
      </c>
      <c r="AC69" s="753">
        <f t="shared" si="34"/>
        <v>0</v>
      </c>
      <c r="AD69" s="780">
        <f t="shared" si="34"/>
        <v>0</v>
      </c>
      <c r="AE69" s="721">
        <f t="shared" si="11"/>
        <v>0</v>
      </c>
      <c r="AF69" s="697"/>
    </row>
    <row r="70" spans="1:32" s="700" customFormat="1" ht="46.8" hidden="1" x14ac:dyDescent="0.3">
      <c r="A70" s="733" t="s">
        <v>34</v>
      </c>
      <c r="B70" s="740" t="s">
        <v>844</v>
      </c>
      <c r="C70" s="716"/>
      <c r="D70" s="716">
        <v>6</v>
      </c>
      <c r="E70" s="716"/>
      <c r="F70" s="716"/>
      <c r="G70" s="716"/>
      <c r="H70" s="716">
        <v>86</v>
      </c>
      <c r="I70" s="716">
        <f t="shared" ref="I70:J71" si="35">S70+U70+W70+Y70+AA70+AC70</f>
        <v>12</v>
      </c>
      <c r="J70" s="716">
        <f t="shared" si="35"/>
        <v>80</v>
      </c>
      <c r="K70" s="716">
        <v>46</v>
      </c>
      <c r="L70" s="716">
        <v>34</v>
      </c>
      <c r="M70" s="716"/>
      <c r="N70" s="716"/>
      <c r="O70" s="716"/>
      <c r="P70" s="716"/>
      <c r="Q70" s="716"/>
      <c r="R70" s="716"/>
      <c r="S70" s="729"/>
      <c r="T70" s="729"/>
      <c r="U70" s="729"/>
      <c r="V70" s="729"/>
      <c r="W70" s="729">
        <v>8</v>
      </c>
      <c r="X70" s="729">
        <v>60</v>
      </c>
      <c r="Y70" s="729">
        <v>4</v>
      </c>
      <c r="Z70" s="729">
        <v>20</v>
      </c>
      <c r="AA70" s="729"/>
      <c r="AB70" s="713"/>
      <c r="AC70" s="713"/>
      <c r="AD70" s="775"/>
      <c r="AE70" s="721">
        <f t="shared" si="11"/>
        <v>0</v>
      </c>
      <c r="AF70" s="5"/>
    </row>
    <row r="71" spans="1:32" s="700" customFormat="1" ht="46.8" hidden="1" x14ac:dyDescent="0.3">
      <c r="A71" s="733" t="s">
        <v>135</v>
      </c>
      <c r="B71" s="740" t="s">
        <v>845</v>
      </c>
      <c r="C71" s="716"/>
      <c r="D71" s="716">
        <v>6</v>
      </c>
      <c r="E71" s="716"/>
      <c r="F71" s="716"/>
      <c r="G71" s="716"/>
      <c r="H71" s="716">
        <v>50</v>
      </c>
      <c r="I71" s="716">
        <f t="shared" si="35"/>
        <v>4</v>
      </c>
      <c r="J71" s="716">
        <f t="shared" si="35"/>
        <v>48</v>
      </c>
      <c r="K71" s="716">
        <v>10</v>
      </c>
      <c r="L71" s="716">
        <v>38</v>
      </c>
      <c r="M71" s="716"/>
      <c r="N71" s="716"/>
      <c r="O71" s="716"/>
      <c r="P71" s="716"/>
      <c r="Q71" s="716"/>
      <c r="R71" s="716"/>
      <c r="S71" s="729"/>
      <c r="T71" s="729"/>
      <c r="U71" s="729"/>
      <c r="V71" s="729"/>
      <c r="W71" s="729"/>
      <c r="X71" s="729"/>
      <c r="Y71" s="729">
        <v>4</v>
      </c>
      <c r="Z71" s="729">
        <v>48</v>
      </c>
      <c r="AA71" s="729"/>
      <c r="AB71" s="713"/>
      <c r="AC71" s="713"/>
      <c r="AD71" s="775"/>
      <c r="AE71" s="721">
        <f t="shared" si="11"/>
        <v>0</v>
      </c>
      <c r="AF71" s="5"/>
    </row>
    <row r="72" spans="1:32" s="700" customFormat="1" ht="15.6" hidden="1" x14ac:dyDescent="0.3">
      <c r="A72" s="733" t="s">
        <v>136</v>
      </c>
      <c r="B72" s="740" t="s">
        <v>43</v>
      </c>
      <c r="C72" s="716"/>
      <c r="D72" s="716">
        <v>6</v>
      </c>
      <c r="E72" s="716"/>
      <c r="F72" s="716"/>
      <c r="G72" s="716"/>
      <c r="H72" s="716">
        <v>72</v>
      </c>
      <c r="I72" s="716"/>
      <c r="J72" s="716"/>
      <c r="K72" s="716"/>
      <c r="L72" s="716"/>
      <c r="M72" s="716"/>
      <c r="N72" s="716"/>
      <c r="O72" s="716">
        <v>72</v>
      </c>
      <c r="P72" s="716"/>
      <c r="Q72" s="716"/>
      <c r="R72" s="716"/>
      <c r="S72" s="729"/>
      <c r="T72" s="729"/>
      <c r="U72" s="729"/>
      <c r="V72" s="729"/>
      <c r="W72" s="729"/>
      <c r="X72" s="729"/>
      <c r="Y72" s="729"/>
      <c r="Z72" s="754">
        <v>72</v>
      </c>
      <c r="AA72" s="729"/>
      <c r="AB72" s="713"/>
      <c r="AC72" s="713"/>
      <c r="AD72" s="775"/>
      <c r="AE72" s="721">
        <f t="shared" si="11"/>
        <v>0</v>
      </c>
      <c r="AF72" s="5"/>
    </row>
    <row r="73" spans="1:32" s="700" customFormat="1" ht="31.2" hidden="1" x14ac:dyDescent="0.3">
      <c r="A73" s="733" t="s">
        <v>35</v>
      </c>
      <c r="B73" s="740" t="s">
        <v>841</v>
      </c>
      <c r="C73" s="716"/>
      <c r="D73" s="716">
        <v>6</v>
      </c>
      <c r="E73" s="716"/>
      <c r="F73" s="716"/>
      <c r="G73" s="716"/>
      <c r="H73" s="716">
        <v>108</v>
      </c>
      <c r="I73" s="716"/>
      <c r="J73" s="716"/>
      <c r="K73" s="716"/>
      <c r="L73" s="716"/>
      <c r="M73" s="716"/>
      <c r="N73" s="716"/>
      <c r="O73" s="716">
        <v>108</v>
      </c>
      <c r="P73" s="716"/>
      <c r="Q73" s="716"/>
      <c r="R73" s="716"/>
      <c r="S73" s="729"/>
      <c r="T73" s="729"/>
      <c r="U73" s="729"/>
      <c r="V73" s="729"/>
      <c r="W73" s="729"/>
      <c r="X73" s="729"/>
      <c r="Y73" s="729"/>
      <c r="Z73" s="754">
        <v>108</v>
      </c>
      <c r="AA73" s="729"/>
      <c r="AB73" s="713"/>
      <c r="AC73" s="713"/>
      <c r="AD73" s="775"/>
      <c r="AE73" s="721">
        <f t="shared" si="11"/>
        <v>0</v>
      </c>
      <c r="AF73" s="5"/>
    </row>
    <row r="74" spans="1:32" s="724" customFormat="1" ht="15.6" hidden="1" x14ac:dyDescent="0.3">
      <c r="A74" s="755" t="s">
        <v>334</v>
      </c>
      <c r="B74" s="758" t="s">
        <v>75</v>
      </c>
      <c r="C74" s="757">
        <v>6</v>
      </c>
      <c r="D74" s="757"/>
      <c r="E74" s="757"/>
      <c r="F74" s="757"/>
      <c r="G74" s="757"/>
      <c r="H74" s="757">
        <v>8</v>
      </c>
      <c r="I74" s="757"/>
      <c r="J74" s="757">
        <f>SUM(K74:P74)</f>
        <v>8</v>
      </c>
      <c r="K74" s="757"/>
      <c r="L74" s="757"/>
      <c r="M74" s="757"/>
      <c r="N74" s="757">
        <v>2</v>
      </c>
      <c r="O74" s="757"/>
      <c r="P74" s="757">
        <v>6</v>
      </c>
      <c r="Q74" s="757"/>
      <c r="R74" s="757"/>
      <c r="S74" s="721"/>
      <c r="T74" s="721"/>
      <c r="U74" s="721"/>
      <c r="V74" s="721"/>
      <c r="W74" s="721"/>
      <c r="X74" s="721"/>
      <c r="Y74" s="721"/>
      <c r="Z74" s="721">
        <v>8</v>
      </c>
      <c r="AA74" s="721"/>
      <c r="AB74" s="721"/>
      <c r="AC74" s="721"/>
      <c r="AD74" s="781"/>
      <c r="AE74" s="721">
        <f t="shared" si="11"/>
        <v>0</v>
      </c>
      <c r="AF74" s="699"/>
    </row>
    <row r="75" spans="1:32" s="700" customFormat="1" ht="46.8" hidden="1" x14ac:dyDescent="0.3">
      <c r="A75" s="727" t="s">
        <v>36</v>
      </c>
      <c r="B75" s="727" t="s">
        <v>846</v>
      </c>
      <c r="C75" s="727"/>
      <c r="D75" s="727"/>
      <c r="E75" s="727">
        <v>0</v>
      </c>
      <c r="F75" s="727">
        <v>0</v>
      </c>
      <c r="G75" s="727">
        <v>0</v>
      </c>
      <c r="H75" s="753">
        <f>SUM(H76:H80)</f>
        <v>402</v>
      </c>
      <c r="I75" s="753">
        <f t="shared" ref="I75:N75" si="36">SUM(I76:I77)</f>
        <v>24</v>
      </c>
      <c r="J75" s="753">
        <f t="shared" si="36"/>
        <v>190</v>
      </c>
      <c r="K75" s="753">
        <f t="shared" si="36"/>
        <v>78</v>
      </c>
      <c r="L75" s="753">
        <f t="shared" si="36"/>
        <v>88</v>
      </c>
      <c r="M75" s="753">
        <f t="shared" si="36"/>
        <v>24</v>
      </c>
      <c r="N75" s="753">
        <f t="shared" si="36"/>
        <v>0</v>
      </c>
      <c r="O75" s="727">
        <f t="shared" ref="O75:P75" si="37">SUM(O76:O79)</f>
        <v>180</v>
      </c>
      <c r="P75" s="727">
        <f t="shared" si="37"/>
        <v>0</v>
      </c>
      <c r="Q75" s="753">
        <f t="shared" ref="Q75" si="38">SUM(Q76:Q77)</f>
        <v>0</v>
      </c>
      <c r="R75" s="753">
        <f>R76+R77</f>
        <v>0</v>
      </c>
      <c r="S75" s="753">
        <f t="shared" ref="S75:AD75" si="39">S76+S77</f>
        <v>0</v>
      </c>
      <c r="T75" s="753">
        <f t="shared" si="39"/>
        <v>0</v>
      </c>
      <c r="U75" s="753">
        <f t="shared" si="39"/>
        <v>6</v>
      </c>
      <c r="V75" s="753">
        <f t="shared" si="39"/>
        <v>64</v>
      </c>
      <c r="W75" s="753">
        <f t="shared" si="39"/>
        <v>12</v>
      </c>
      <c r="X75" s="753">
        <f t="shared" si="39"/>
        <v>94</v>
      </c>
      <c r="Y75" s="753">
        <f t="shared" si="39"/>
        <v>6</v>
      </c>
      <c r="Z75" s="753">
        <f t="shared" si="39"/>
        <v>32</v>
      </c>
      <c r="AA75" s="753">
        <f t="shared" si="39"/>
        <v>0</v>
      </c>
      <c r="AB75" s="753">
        <f t="shared" si="39"/>
        <v>0</v>
      </c>
      <c r="AC75" s="753">
        <f t="shared" si="39"/>
        <v>0</v>
      </c>
      <c r="AD75" s="780">
        <f t="shared" si="39"/>
        <v>0</v>
      </c>
      <c r="AE75" s="721">
        <f t="shared" si="11"/>
        <v>0</v>
      </c>
      <c r="AF75" s="5"/>
    </row>
    <row r="76" spans="1:32" s="700" customFormat="1" ht="31.2" hidden="1" x14ac:dyDescent="0.3">
      <c r="A76" s="733" t="s">
        <v>288</v>
      </c>
      <c r="B76" s="740" t="s">
        <v>846</v>
      </c>
      <c r="C76" s="716"/>
      <c r="D76" s="716">
        <v>6</v>
      </c>
      <c r="E76" s="716"/>
      <c r="F76" s="716"/>
      <c r="G76" s="716"/>
      <c r="H76" s="716">
        <f>I76+J76</f>
        <v>162</v>
      </c>
      <c r="I76" s="716">
        <f t="shared" ref="I76:J77" si="40">S76+U76+W76+Y76+AA76+AC76</f>
        <v>18</v>
      </c>
      <c r="J76" s="716">
        <f t="shared" si="40"/>
        <v>144</v>
      </c>
      <c r="K76" s="716">
        <v>68</v>
      </c>
      <c r="L76" s="716">
        <v>52</v>
      </c>
      <c r="M76" s="716">
        <v>24</v>
      </c>
      <c r="N76" s="716"/>
      <c r="O76" s="716"/>
      <c r="P76" s="716"/>
      <c r="Q76" s="716"/>
      <c r="R76" s="716"/>
      <c r="S76" s="729"/>
      <c r="T76" s="729"/>
      <c r="U76" s="744">
        <v>6</v>
      </c>
      <c r="V76" s="744">
        <v>64</v>
      </c>
      <c r="W76" s="729">
        <v>6</v>
      </c>
      <c r="X76" s="752">
        <v>48</v>
      </c>
      <c r="Y76" s="729">
        <v>6</v>
      </c>
      <c r="Z76" s="729">
        <v>32</v>
      </c>
      <c r="AA76" s="729"/>
      <c r="AB76" s="713"/>
      <c r="AC76" s="713"/>
      <c r="AD76" s="774"/>
      <c r="AE76" s="721">
        <f t="shared" si="11"/>
        <v>0</v>
      </c>
      <c r="AF76" s="5"/>
    </row>
    <row r="77" spans="1:32" s="700" customFormat="1" ht="31.2" hidden="1" x14ac:dyDescent="0.3">
      <c r="A77" s="733" t="s">
        <v>59</v>
      </c>
      <c r="B77" s="740" t="s">
        <v>847</v>
      </c>
      <c r="C77" s="716"/>
      <c r="D77" s="716">
        <v>5</v>
      </c>
      <c r="E77" s="716"/>
      <c r="F77" s="716"/>
      <c r="G77" s="716"/>
      <c r="H77" s="716">
        <f>I77+J77</f>
        <v>52</v>
      </c>
      <c r="I77" s="716">
        <f t="shared" si="40"/>
        <v>6</v>
      </c>
      <c r="J77" s="716">
        <f t="shared" si="40"/>
        <v>46</v>
      </c>
      <c r="K77" s="716">
        <v>10</v>
      </c>
      <c r="L77" s="716">
        <v>36</v>
      </c>
      <c r="M77" s="716"/>
      <c r="N77" s="716"/>
      <c r="O77" s="716"/>
      <c r="P77" s="716"/>
      <c r="Q77" s="716"/>
      <c r="R77" s="716"/>
      <c r="S77" s="729"/>
      <c r="T77" s="729"/>
      <c r="U77" s="729"/>
      <c r="V77" s="729"/>
      <c r="W77" s="729">
        <v>6</v>
      </c>
      <c r="X77" s="729">
        <v>46</v>
      </c>
      <c r="Y77" s="729"/>
      <c r="Z77" s="729"/>
      <c r="AA77" s="729"/>
      <c r="AB77" s="713"/>
      <c r="AC77" s="713"/>
      <c r="AD77" s="774"/>
      <c r="AE77" s="721">
        <f t="shared" si="11"/>
        <v>0</v>
      </c>
      <c r="AF77" s="5"/>
    </row>
    <row r="78" spans="1:32" s="700" customFormat="1" ht="15.6" hidden="1" x14ac:dyDescent="0.3">
      <c r="A78" s="733" t="s">
        <v>60</v>
      </c>
      <c r="B78" s="740" t="s">
        <v>43</v>
      </c>
      <c r="C78" s="716"/>
      <c r="D78" s="716">
        <v>5</v>
      </c>
      <c r="E78" s="716"/>
      <c r="F78" s="716"/>
      <c r="G78" s="716"/>
      <c r="H78" s="716">
        <v>72</v>
      </c>
      <c r="I78" s="716"/>
      <c r="J78" s="716">
        <v>72</v>
      </c>
      <c r="K78" s="716"/>
      <c r="L78" s="716"/>
      <c r="M78" s="716"/>
      <c r="N78" s="716"/>
      <c r="O78" s="716">
        <v>72</v>
      </c>
      <c r="P78" s="716"/>
      <c r="Q78" s="716"/>
      <c r="R78" s="716"/>
      <c r="S78" s="729"/>
      <c r="T78" s="729"/>
      <c r="U78" s="729"/>
      <c r="V78" s="729"/>
      <c r="W78" s="729"/>
      <c r="X78" s="754">
        <v>72</v>
      </c>
      <c r="Y78" s="729"/>
      <c r="Z78" s="729"/>
      <c r="AA78" s="729"/>
      <c r="AB78" s="713"/>
      <c r="AC78" s="713"/>
      <c r="AD78" s="774"/>
      <c r="AE78" s="721">
        <f t="shared" si="11"/>
        <v>0</v>
      </c>
      <c r="AF78" s="5"/>
    </row>
    <row r="79" spans="1:32" s="700" customFormat="1" ht="31.2" hidden="1" x14ac:dyDescent="0.3">
      <c r="A79" s="733" t="s">
        <v>37</v>
      </c>
      <c r="B79" s="740" t="s">
        <v>841</v>
      </c>
      <c r="C79" s="716"/>
      <c r="D79" s="716">
        <v>6</v>
      </c>
      <c r="E79" s="716"/>
      <c r="F79" s="716"/>
      <c r="G79" s="716"/>
      <c r="H79" s="716">
        <v>108</v>
      </c>
      <c r="I79" s="716">
        <v>0</v>
      </c>
      <c r="J79" s="716">
        <v>108</v>
      </c>
      <c r="K79" s="716">
        <v>0</v>
      </c>
      <c r="L79" s="716">
        <v>0</v>
      </c>
      <c r="M79" s="716"/>
      <c r="N79" s="716"/>
      <c r="O79" s="716">
        <v>108</v>
      </c>
      <c r="P79" s="716"/>
      <c r="Q79" s="716"/>
      <c r="R79" s="716"/>
      <c r="S79" s="729"/>
      <c r="T79" s="729"/>
      <c r="U79" s="729"/>
      <c r="V79" s="729"/>
      <c r="W79" s="729"/>
      <c r="X79" s="729"/>
      <c r="Y79" s="729"/>
      <c r="Z79" s="754">
        <v>108</v>
      </c>
      <c r="AA79" s="729"/>
      <c r="AB79" s="713"/>
      <c r="AC79" s="713"/>
      <c r="AD79" s="774"/>
      <c r="AE79" s="721">
        <f t="shared" si="11"/>
        <v>0</v>
      </c>
      <c r="AF79" s="5"/>
    </row>
    <row r="80" spans="1:32" s="724" customFormat="1" ht="15.6" hidden="1" x14ac:dyDescent="0.3">
      <c r="A80" s="755" t="s">
        <v>338</v>
      </c>
      <c r="B80" s="758" t="s">
        <v>75</v>
      </c>
      <c r="C80" s="757">
        <v>6</v>
      </c>
      <c r="D80" s="757"/>
      <c r="E80" s="757"/>
      <c r="F80" s="757"/>
      <c r="G80" s="757"/>
      <c r="H80" s="757">
        <v>8</v>
      </c>
      <c r="I80" s="757"/>
      <c r="J80" s="757">
        <f>SUM(K80:P80)</f>
        <v>8</v>
      </c>
      <c r="K80" s="757">
        <v>0</v>
      </c>
      <c r="L80" s="757">
        <v>0</v>
      </c>
      <c r="M80" s="757"/>
      <c r="N80" s="757">
        <v>2</v>
      </c>
      <c r="O80" s="757"/>
      <c r="P80" s="757">
        <v>6</v>
      </c>
      <c r="Q80" s="757"/>
      <c r="R80" s="757"/>
      <c r="S80" s="757"/>
      <c r="T80" s="757"/>
      <c r="U80" s="757"/>
      <c r="V80" s="757">
        <v>18</v>
      </c>
      <c r="W80" s="757"/>
      <c r="X80" s="757"/>
      <c r="Y80" s="757"/>
      <c r="Z80" s="757"/>
      <c r="AA80" s="757"/>
      <c r="AB80" s="757"/>
      <c r="AC80" s="757"/>
      <c r="AD80" s="781"/>
      <c r="AE80" s="721">
        <f t="shared" si="11"/>
        <v>0</v>
      </c>
      <c r="AF80" s="699"/>
    </row>
    <row r="81" spans="1:32" s="700" customFormat="1" ht="31.2" hidden="1" x14ac:dyDescent="0.3">
      <c r="A81" s="727" t="s">
        <v>38</v>
      </c>
      <c r="B81" s="727" t="s">
        <v>848</v>
      </c>
      <c r="C81" s="759"/>
      <c r="D81" s="759"/>
      <c r="E81" s="759">
        <v>0</v>
      </c>
      <c r="F81" s="759">
        <v>0</v>
      </c>
      <c r="G81" s="759">
        <v>0</v>
      </c>
      <c r="H81" s="753">
        <f>SUM(H82:H86)</f>
        <v>400</v>
      </c>
      <c r="I81" s="753">
        <f t="shared" ref="I81:N81" si="41">SUM(I82:I83)</f>
        <v>8</v>
      </c>
      <c r="J81" s="753">
        <f t="shared" si="41"/>
        <v>112</v>
      </c>
      <c r="K81" s="753">
        <f t="shared" si="41"/>
        <v>20</v>
      </c>
      <c r="L81" s="753">
        <f t="shared" si="41"/>
        <v>92</v>
      </c>
      <c r="M81" s="753">
        <f t="shared" si="41"/>
        <v>0</v>
      </c>
      <c r="N81" s="753">
        <f t="shared" si="41"/>
        <v>0</v>
      </c>
      <c r="O81" s="753">
        <f t="shared" ref="O81:P81" si="42">SUM(O82:O85)</f>
        <v>216</v>
      </c>
      <c r="P81" s="753">
        <f t="shared" si="42"/>
        <v>0</v>
      </c>
      <c r="Q81" s="753">
        <f t="shared" ref="Q81" si="43">SUM(Q82:Q83)</f>
        <v>0</v>
      </c>
      <c r="R81" s="753">
        <f>R82+R83</f>
        <v>0</v>
      </c>
      <c r="S81" s="753">
        <f t="shared" ref="S81:AD81" si="44">S82+S83</f>
        <v>8</v>
      </c>
      <c r="T81" s="753">
        <f t="shared" si="44"/>
        <v>84</v>
      </c>
      <c r="U81" s="753">
        <f t="shared" si="44"/>
        <v>0</v>
      </c>
      <c r="V81" s="753">
        <f t="shared" si="44"/>
        <v>28</v>
      </c>
      <c r="W81" s="753">
        <f t="shared" si="44"/>
        <v>0</v>
      </c>
      <c r="X81" s="753">
        <f t="shared" si="44"/>
        <v>0</v>
      </c>
      <c r="Y81" s="753">
        <f t="shared" si="44"/>
        <v>0</v>
      </c>
      <c r="Z81" s="753">
        <f t="shared" si="44"/>
        <v>0</v>
      </c>
      <c r="AA81" s="753">
        <f t="shared" si="44"/>
        <v>0</v>
      </c>
      <c r="AB81" s="753">
        <f t="shared" si="44"/>
        <v>0</v>
      </c>
      <c r="AC81" s="753">
        <f t="shared" si="44"/>
        <v>0</v>
      </c>
      <c r="AD81" s="780">
        <f t="shared" si="44"/>
        <v>0</v>
      </c>
      <c r="AE81" s="721">
        <f t="shared" si="11"/>
        <v>0</v>
      </c>
      <c r="AF81" s="5"/>
    </row>
    <row r="82" spans="1:32" s="700" customFormat="1" ht="31.2" hidden="1" x14ac:dyDescent="0.3">
      <c r="A82" s="733" t="s">
        <v>78</v>
      </c>
      <c r="B82" s="760" t="s">
        <v>849</v>
      </c>
      <c r="C82" s="713"/>
      <c r="D82" s="716">
        <v>3</v>
      </c>
      <c r="E82" s="716"/>
      <c r="F82" s="716"/>
      <c r="G82" s="716"/>
      <c r="H82" s="716">
        <v>126</v>
      </c>
      <c r="I82" s="716">
        <f t="shared" ref="I82:J83" si="45">S82+U82+W82+Y82+AA82+AC82</f>
        <v>6</v>
      </c>
      <c r="J82" s="716">
        <f t="shared" si="45"/>
        <v>64</v>
      </c>
      <c r="K82" s="716">
        <f>J82-L82</f>
        <v>20</v>
      </c>
      <c r="L82" s="716">
        <v>44</v>
      </c>
      <c r="M82" s="716"/>
      <c r="N82" s="716"/>
      <c r="O82" s="716"/>
      <c r="P82" s="716"/>
      <c r="Q82" s="716"/>
      <c r="R82" s="716"/>
      <c r="S82" s="736">
        <v>6</v>
      </c>
      <c r="T82" s="736">
        <v>64</v>
      </c>
      <c r="U82" s="736"/>
      <c r="V82" s="736"/>
      <c r="W82" s="729"/>
      <c r="X82" s="729"/>
      <c r="Y82" s="729"/>
      <c r="Z82" s="729"/>
      <c r="AA82" s="729"/>
      <c r="AB82" s="729"/>
      <c r="AC82" s="729"/>
      <c r="AD82" s="749"/>
      <c r="AE82" s="721">
        <f t="shared" si="11"/>
        <v>0</v>
      </c>
      <c r="AF82" s="5"/>
    </row>
    <row r="83" spans="1:32" s="700" customFormat="1" ht="15.6" hidden="1" x14ac:dyDescent="0.3">
      <c r="A83" s="733" t="s">
        <v>80</v>
      </c>
      <c r="B83" s="760" t="s">
        <v>850</v>
      </c>
      <c r="C83" s="713"/>
      <c r="D83" s="716">
        <v>4</v>
      </c>
      <c r="E83" s="716"/>
      <c r="F83" s="716"/>
      <c r="G83" s="716"/>
      <c r="H83" s="716">
        <v>50</v>
      </c>
      <c r="I83" s="716">
        <f t="shared" si="45"/>
        <v>2</v>
      </c>
      <c r="J83" s="716">
        <f t="shared" si="45"/>
        <v>48</v>
      </c>
      <c r="K83" s="716">
        <f>J83-L83</f>
        <v>0</v>
      </c>
      <c r="L83" s="716">
        <v>48</v>
      </c>
      <c r="M83" s="716"/>
      <c r="N83" s="716"/>
      <c r="O83" s="716"/>
      <c r="P83" s="716"/>
      <c r="Q83" s="716"/>
      <c r="R83" s="716"/>
      <c r="S83" s="736">
        <v>2</v>
      </c>
      <c r="T83" s="736">
        <v>20</v>
      </c>
      <c r="U83" s="736">
        <v>0</v>
      </c>
      <c r="V83" s="736">
        <v>28</v>
      </c>
      <c r="W83" s="729"/>
      <c r="X83" s="729"/>
      <c r="Y83" s="729"/>
      <c r="Z83" s="729"/>
      <c r="AA83" s="729"/>
      <c r="AB83" s="729"/>
      <c r="AC83" s="729"/>
      <c r="AD83" s="749"/>
      <c r="AE83" s="721">
        <f t="shared" si="11"/>
        <v>0</v>
      </c>
      <c r="AF83" s="5"/>
    </row>
    <row r="84" spans="1:32" s="700" customFormat="1" ht="15.6" hidden="1" x14ac:dyDescent="0.3">
      <c r="A84" s="733" t="s">
        <v>851</v>
      </c>
      <c r="B84" s="760" t="s">
        <v>852</v>
      </c>
      <c r="C84" s="713"/>
      <c r="D84" s="716">
        <v>3.4</v>
      </c>
      <c r="E84" s="716"/>
      <c r="F84" s="716"/>
      <c r="G84" s="716"/>
      <c r="H84" s="716">
        <v>72</v>
      </c>
      <c r="I84" s="716"/>
      <c r="J84" s="716">
        <v>72</v>
      </c>
      <c r="K84" s="716"/>
      <c r="L84" s="716"/>
      <c r="M84" s="716"/>
      <c r="N84" s="716"/>
      <c r="O84" s="716">
        <v>72</v>
      </c>
      <c r="P84" s="716"/>
      <c r="Q84" s="716"/>
      <c r="R84" s="716"/>
      <c r="S84" s="736"/>
      <c r="T84" s="736">
        <v>36</v>
      </c>
      <c r="U84" s="736"/>
      <c r="V84" s="736">
        <v>36</v>
      </c>
      <c r="W84" s="729"/>
      <c r="X84" s="729"/>
      <c r="Y84" s="729"/>
      <c r="Z84" s="729"/>
      <c r="AA84" s="729"/>
      <c r="AB84" s="729"/>
      <c r="AC84" s="729"/>
      <c r="AD84" s="749"/>
      <c r="AE84" s="721">
        <f t="shared" si="11"/>
        <v>0</v>
      </c>
      <c r="AF84" s="5"/>
    </row>
    <row r="85" spans="1:32" s="700" customFormat="1" ht="31.2" hidden="1" x14ac:dyDescent="0.3">
      <c r="A85" s="733" t="s">
        <v>751</v>
      </c>
      <c r="B85" s="740" t="s">
        <v>841</v>
      </c>
      <c r="C85" s="713"/>
      <c r="D85" s="716">
        <v>4</v>
      </c>
      <c r="E85" s="716"/>
      <c r="F85" s="716"/>
      <c r="G85" s="716"/>
      <c r="H85" s="716">
        <v>144</v>
      </c>
      <c r="I85" s="716"/>
      <c r="J85" s="716">
        <v>144</v>
      </c>
      <c r="K85" s="716"/>
      <c r="L85" s="716"/>
      <c r="M85" s="716"/>
      <c r="N85" s="716"/>
      <c r="O85" s="716">
        <v>144</v>
      </c>
      <c r="P85" s="716"/>
      <c r="Q85" s="716"/>
      <c r="R85" s="716"/>
      <c r="S85" s="736"/>
      <c r="T85" s="736"/>
      <c r="U85" s="736"/>
      <c r="V85" s="736">
        <v>144</v>
      </c>
      <c r="W85" s="729"/>
      <c r="X85" s="729"/>
      <c r="Y85" s="729"/>
      <c r="Z85" s="729"/>
      <c r="AA85" s="729"/>
      <c r="AB85" s="729"/>
      <c r="AC85" s="729"/>
      <c r="AD85" s="749"/>
      <c r="AE85" s="721">
        <f t="shared" si="11"/>
        <v>0</v>
      </c>
      <c r="AF85" s="5"/>
    </row>
    <row r="86" spans="1:32" s="724" customFormat="1" ht="15.6" hidden="1" x14ac:dyDescent="0.3">
      <c r="A86" s="755" t="s">
        <v>853</v>
      </c>
      <c r="B86" s="758" t="s">
        <v>854</v>
      </c>
      <c r="C86" s="757">
        <v>4</v>
      </c>
      <c r="D86" s="757"/>
      <c r="E86" s="757"/>
      <c r="F86" s="757"/>
      <c r="G86" s="757"/>
      <c r="H86" s="757">
        <v>8</v>
      </c>
      <c r="I86" s="757"/>
      <c r="J86" s="757">
        <v>6</v>
      </c>
      <c r="K86" s="757">
        <v>0</v>
      </c>
      <c r="L86" s="757">
        <v>0</v>
      </c>
      <c r="M86" s="757"/>
      <c r="N86" s="757">
        <v>2</v>
      </c>
      <c r="O86" s="757"/>
      <c r="P86" s="757">
        <v>6</v>
      </c>
      <c r="Q86" s="757"/>
      <c r="R86" s="757"/>
      <c r="S86" s="757"/>
      <c r="T86" s="757"/>
      <c r="U86" s="757"/>
      <c r="V86" s="757"/>
      <c r="W86" s="757"/>
      <c r="X86" s="757"/>
      <c r="Y86" s="757"/>
      <c r="Z86" s="757"/>
      <c r="AA86" s="757"/>
      <c r="AB86" s="757"/>
      <c r="AC86" s="757"/>
      <c r="AD86" s="781"/>
      <c r="AE86" s="721">
        <f t="shared" si="11"/>
        <v>0</v>
      </c>
      <c r="AF86" s="699"/>
    </row>
    <row r="87" spans="1:32" s="700" customFormat="1" ht="31.2" x14ac:dyDescent="0.3">
      <c r="A87" s="727" t="s">
        <v>855</v>
      </c>
      <c r="B87" s="727" t="s">
        <v>856</v>
      </c>
      <c r="C87" s="727"/>
      <c r="D87" s="727"/>
      <c r="E87" s="727"/>
      <c r="F87" s="727"/>
      <c r="G87" s="727"/>
      <c r="H87" s="753">
        <f>SUM(H88:H92)</f>
        <v>434</v>
      </c>
      <c r="I87" s="753">
        <f t="shared" ref="I87:N87" si="46">SUM(I88:I89)</f>
        <v>26</v>
      </c>
      <c r="J87" s="753">
        <f t="shared" si="46"/>
        <v>184</v>
      </c>
      <c r="K87" s="753">
        <f t="shared" si="46"/>
        <v>48</v>
      </c>
      <c r="L87" s="753">
        <f t="shared" si="46"/>
        <v>136</v>
      </c>
      <c r="M87" s="753">
        <f t="shared" si="46"/>
        <v>0</v>
      </c>
      <c r="N87" s="753">
        <f t="shared" si="46"/>
        <v>0</v>
      </c>
      <c r="O87" s="761">
        <f t="shared" ref="O87:P87" si="47">SUM(O88:O91)</f>
        <v>216</v>
      </c>
      <c r="P87" s="761">
        <f t="shared" si="47"/>
        <v>0</v>
      </c>
      <c r="Q87" s="753">
        <f t="shared" ref="Q87:Z87" si="48">SUM(Q88:Q89)</f>
        <v>0</v>
      </c>
      <c r="R87" s="753">
        <f t="shared" si="48"/>
        <v>0</v>
      </c>
      <c r="S87" s="753">
        <f t="shared" si="48"/>
        <v>0</v>
      </c>
      <c r="T87" s="753">
        <f t="shared" si="48"/>
        <v>0</v>
      </c>
      <c r="U87" s="753">
        <f t="shared" si="48"/>
        <v>0</v>
      </c>
      <c r="V87" s="753">
        <f t="shared" si="48"/>
        <v>0</v>
      </c>
      <c r="W87" s="753">
        <f t="shared" si="48"/>
        <v>0</v>
      </c>
      <c r="X87" s="753">
        <f t="shared" si="48"/>
        <v>0</v>
      </c>
      <c r="Y87" s="753">
        <f t="shared" si="48"/>
        <v>0</v>
      </c>
      <c r="Z87" s="753">
        <f t="shared" si="48"/>
        <v>0</v>
      </c>
      <c r="AA87" s="753">
        <f>AA88+AA89</f>
        <v>16</v>
      </c>
      <c r="AB87" s="753">
        <f t="shared" ref="AB87:AD87" si="49">AB88+AB89</f>
        <v>94</v>
      </c>
      <c r="AC87" s="753">
        <f t="shared" si="49"/>
        <v>10</v>
      </c>
      <c r="AD87" s="780">
        <f t="shared" si="49"/>
        <v>90</v>
      </c>
      <c r="AE87" s="721">
        <f t="shared" si="11"/>
        <v>184</v>
      </c>
      <c r="AF87" s="721"/>
    </row>
    <row r="88" spans="1:32" s="700" customFormat="1" ht="15.6" x14ac:dyDescent="0.3">
      <c r="A88" s="760" t="s">
        <v>641</v>
      </c>
      <c r="B88" s="760" t="s">
        <v>857</v>
      </c>
      <c r="C88" s="713"/>
      <c r="D88" s="716">
        <v>8</v>
      </c>
      <c r="E88" s="716"/>
      <c r="F88" s="716"/>
      <c r="G88" s="716"/>
      <c r="H88" s="716">
        <f>J88+I88</f>
        <v>116</v>
      </c>
      <c r="I88" s="716">
        <f t="shared" ref="I88:J89" si="50">S88+U88+W88+Y88+AA88+AC88</f>
        <v>14</v>
      </c>
      <c r="J88" s="716">
        <f t="shared" si="50"/>
        <v>102</v>
      </c>
      <c r="K88" s="716">
        <f>J88-L88</f>
        <v>48</v>
      </c>
      <c r="L88" s="716">
        <v>54</v>
      </c>
      <c r="M88" s="716"/>
      <c r="N88" s="716"/>
      <c r="O88" s="716"/>
      <c r="P88" s="716"/>
      <c r="Q88" s="716"/>
      <c r="R88" s="716"/>
      <c r="S88" s="729"/>
      <c r="T88" s="729"/>
      <c r="U88" s="729"/>
      <c r="V88" s="729"/>
      <c r="W88" s="729"/>
      <c r="X88" s="729"/>
      <c r="Y88" s="729"/>
      <c r="Z88" s="729"/>
      <c r="AA88" s="729">
        <v>8</v>
      </c>
      <c r="AB88" s="754">
        <v>50</v>
      </c>
      <c r="AC88" s="729">
        <v>6</v>
      </c>
      <c r="AD88" s="749">
        <v>52</v>
      </c>
      <c r="AE88" s="721">
        <f t="shared" si="11"/>
        <v>102</v>
      </c>
      <c r="AF88" s="1248" t="s">
        <v>1084</v>
      </c>
    </row>
    <row r="89" spans="1:32" s="700" customFormat="1" ht="15.6" x14ac:dyDescent="0.3">
      <c r="A89" s="760" t="s">
        <v>858</v>
      </c>
      <c r="B89" s="760" t="s">
        <v>859</v>
      </c>
      <c r="C89" s="713"/>
      <c r="D89" s="716">
        <v>8</v>
      </c>
      <c r="E89" s="716"/>
      <c r="F89" s="716"/>
      <c r="G89" s="716"/>
      <c r="H89" s="716">
        <f>J89+I89</f>
        <v>94</v>
      </c>
      <c r="I89" s="716">
        <f t="shared" si="50"/>
        <v>12</v>
      </c>
      <c r="J89" s="716">
        <f t="shared" si="50"/>
        <v>82</v>
      </c>
      <c r="K89" s="716">
        <v>0</v>
      </c>
      <c r="L89" s="716">
        <v>82</v>
      </c>
      <c r="M89" s="716"/>
      <c r="N89" s="716"/>
      <c r="O89" s="716"/>
      <c r="P89" s="716"/>
      <c r="Q89" s="716"/>
      <c r="R89" s="716"/>
      <c r="S89" s="729"/>
      <c r="T89" s="729"/>
      <c r="U89" s="729"/>
      <c r="V89" s="729"/>
      <c r="W89" s="729"/>
      <c r="X89" s="729"/>
      <c r="Y89" s="729"/>
      <c r="Z89" s="729"/>
      <c r="AA89" s="729">
        <v>8</v>
      </c>
      <c r="AB89" s="754">
        <v>44</v>
      </c>
      <c r="AC89" s="729">
        <v>4</v>
      </c>
      <c r="AD89" s="782">
        <v>38</v>
      </c>
      <c r="AE89" s="721">
        <f t="shared" si="11"/>
        <v>82</v>
      </c>
      <c r="AF89" s="1248" t="s">
        <v>1082</v>
      </c>
    </row>
    <row r="90" spans="1:32" s="700" customFormat="1" ht="15.6" x14ac:dyDescent="0.3">
      <c r="A90" s="733" t="s">
        <v>860</v>
      </c>
      <c r="B90" s="760" t="s">
        <v>852</v>
      </c>
      <c r="C90" s="713"/>
      <c r="D90" s="716">
        <v>7</v>
      </c>
      <c r="E90" s="716"/>
      <c r="F90" s="716"/>
      <c r="G90" s="716"/>
      <c r="H90" s="716">
        <v>72</v>
      </c>
      <c r="I90" s="716"/>
      <c r="J90" s="716">
        <v>72</v>
      </c>
      <c r="K90" s="716"/>
      <c r="L90" s="716"/>
      <c r="M90" s="716"/>
      <c r="N90" s="716"/>
      <c r="O90" s="716">
        <v>72</v>
      </c>
      <c r="P90" s="716"/>
      <c r="Q90" s="716"/>
      <c r="R90" s="716"/>
      <c r="S90" s="729"/>
      <c r="T90" s="729"/>
      <c r="U90" s="729"/>
      <c r="V90" s="729"/>
      <c r="W90" s="729"/>
      <c r="X90" s="729"/>
      <c r="Y90" s="729"/>
      <c r="Z90" s="729"/>
      <c r="AA90" s="729"/>
      <c r="AB90" s="754">
        <v>72</v>
      </c>
      <c r="AC90" s="729"/>
      <c r="AD90" s="749"/>
      <c r="AE90" s="721">
        <f t="shared" si="11"/>
        <v>72</v>
      </c>
      <c r="AF90" s="1248" t="s">
        <v>1083</v>
      </c>
    </row>
    <row r="91" spans="1:32" s="700" customFormat="1" ht="31.2" x14ac:dyDescent="0.3">
      <c r="A91" s="733" t="s">
        <v>861</v>
      </c>
      <c r="B91" s="740" t="s">
        <v>841</v>
      </c>
      <c r="C91" s="716"/>
      <c r="D91" s="716">
        <v>8</v>
      </c>
      <c r="E91" s="716"/>
      <c r="F91" s="716"/>
      <c r="G91" s="716"/>
      <c r="H91" s="716">
        <v>144</v>
      </c>
      <c r="I91" s="716">
        <v>0</v>
      </c>
      <c r="J91" s="716">
        <v>144</v>
      </c>
      <c r="K91" s="716">
        <v>0</v>
      </c>
      <c r="L91" s="716">
        <v>0</v>
      </c>
      <c r="M91" s="716"/>
      <c r="N91" s="716"/>
      <c r="O91" s="716">
        <v>144</v>
      </c>
      <c r="P91" s="716"/>
      <c r="Q91" s="716"/>
      <c r="R91" s="716"/>
      <c r="S91" s="729"/>
      <c r="T91" s="729"/>
      <c r="U91" s="729"/>
      <c r="V91" s="729"/>
      <c r="W91" s="729"/>
      <c r="X91" s="729"/>
      <c r="Y91" s="729"/>
      <c r="Z91" s="729"/>
      <c r="AA91" s="729"/>
      <c r="AB91" s="729"/>
      <c r="AC91" s="729"/>
      <c r="AD91" s="783">
        <v>144</v>
      </c>
      <c r="AE91" s="721">
        <f t="shared" si="11"/>
        <v>144</v>
      </c>
      <c r="AF91" s="1248" t="s">
        <v>1084</v>
      </c>
    </row>
    <row r="92" spans="1:32" s="724" customFormat="1" ht="15.6" x14ac:dyDescent="0.3">
      <c r="A92" s="755" t="s">
        <v>862</v>
      </c>
      <c r="B92" s="758" t="s">
        <v>854</v>
      </c>
      <c r="C92" s="757">
        <v>8</v>
      </c>
      <c r="D92" s="757"/>
      <c r="E92" s="757"/>
      <c r="F92" s="757"/>
      <c r="G92" s="757"/>
      <c r="H92" s="757">
        <v>8</v>
      </c>
      <c r="I92" s="757"/>
      <c r="J92" s="757">
        <v>6</v>
      </c>
      <c r="K92" s="757">
        <v>0</v>
      </c>
      <c r="L92" s="757">
        <v>0</v>
      </c>
      <c r="M92" s="757"/>
      <c r="N92" s="757">
        <v>2</v>
      </c>
      <c r="O92" s="757"/>
      <c r="P92" s="757">
        <v>6</v>
      </c>
      <c r="Q92" s="757"/>
      <c r="R92" s="757"/>
      <c r="S92" s="757"/>
      <c r="T92" s="757"/>
      <c r="U92" s="757"/>
      <c r="V92" s="757"/>
      <c r="W92" s="757"/>
      <c r="X92" s="757"/>
      <c r="Y92" s="757"/>
      <c r="Z92" s="757"/>
      <c r="AA92" s="757"/>
      <c r="AB92" s="757"/>
      <c r="AC92" s="757"/>
      <c r="AD92" s="781"/>
      <c r="AE92" s="721">
        <f t="shared" si="11"/>
        <v>0</v>
      </c>
      <c r="AF92" s="1294" t="s">
        <v>1151</v>
      </c>
    </row>
    <row r="93" spans="1:32" s="724" customFormat="1" ht="15.6" x14ac:dyDescent="0.3">
      <c r="A93" s="755" t="s">
        <v>62</v>
      </c>
      <c r="B93" s="758"/>
      <c r="C93" s="757"/>
      <c r="D93" s="757"/>
      <c r="E93" s="757"/>
      <c r="F93" s="757"/>
      <c r="G93" s="757"/>
      <c r="H93" s="757"/>
      <c r="I93" s="757"/>
      <c r="J93" s="757"/>
      <c r="K93" s="757"/>
      <c r="L93" s="757"/>
      <c r="M93" s="757"/>
      <c r="N93" s="757"/>
      <c r="O93" s="757"/>
      <c r="P93" s="757"/>
      <c r="Q93" s="757"/>
      <c r="R93" s="757"/>
      <c r="S93" s="757"/>
      <c r="T93" s="757">
        <v>36</v>
      </c>
      <c r="U93" s="757"/>
      <c r="V93" s="757">
        <v>36</v>
      </c>
      <c r="W93" s="757"/>
      <c r="X93" s="757">
        <v>36</v>
      </c>
      <c r="Y93" s="757"/>
      <c r="Z93" s="757">
        <v>36</v>
      </c>
      <c r="AA93" s="757"/>
      <c r="AB93" s="757">
        <v>36</v>
      </c>
      <c r="AC93" s="757"/>
      <c r="AD93" s="781">
        <v>36</v>
      </c>
      <c r="AE93" s="721"/>
      <c r="AF93" s="721"/>
    </row>
    <row r="94" spans="1:32" s="762" customFormat="1" ht="31.2" x14ac:dyDescent="0.3">
      <c r="A94" s="707" t="s">
        <v>863</v>
      </c>
      <c r="B94" s="708" t="s">
        <v>864</v>
      </c>
      <c r="C94" s="718"/>
      <c r="D94" s="718"/>
      <c r="E94" s="718"/>
      <c r="F94" s="718"/>
      <c r="G94" s="718"/>
      <c r="H94" s="704">
        <v>144</v>
      </c>
      <c r="I94" s="704"/>
      <c r="J94" s="704"/>
      <c r="K94" s="704"/>
      <c r="L94" s="704"/>
      <c r="M94" s="704"/>
      <c r="N94" s="704"/>
      <c r="O94" s="704">
        <v>144</v>
      </c>
      <c r="P94" s="704"/>
      <c r="Q94" s="704"/>
      <c r="R94" s="704"/>
      <c r="S94" s="704"/>
      <c r="T94" s="705"/>
      <c r="U94" s="705"/>
      <c r="V94" s="705"/>
      <c r="W94" s="705"/>
      <c r="X94" s="705"/>
      <c r="Y94" s="705"/>
      <c r="Z94" s="705"/>
      <c r="AA94" s="705"/>
      <c r="AB94" s="705"/>
      <c r="AC94" s="705"/>
      <c r="AD94" s="784">
        <v>144</v>
      </c>
      <c r="AE94" s="721">
        <f t="shared" si="11"/>
        <v>144</v>
      </c>
      <c r="AF94" s="718"/>
    </row>
    <row r="95" spans="1:32" s="762" customFormat="1" ht="15.6" x14ac:dyDescent="0.3">
      <c r="A95" s="707" t="s">
        <v>526</v>
      </c>
      <c r="B95" s="708" t="s">
        <v>260</v>
      </c>
      <c r="C95" s="718"/>
      <c r="D95" s="718"/>
      <c r="E95" s="718"/>
      <c r="F95" s="718"/>
      <c r="G95" s="718"/>
      <c r="H95" s="705">
        <f>H96+H97+H98+H99</f>
        <v>216</v>
      </c>
      <c r="I95" s="705"/>
      <c r="J95" s="705">
        <f>J96+J97+J98+J99</f>
        <v>216</v>
      </c>
      <c r="K95" s="704"/>
      <c r="L95" s="704"/>
      <c r="M95" s="704"/>
      <c r="N95" s="704"/>
      <c r="O95" s="704"/>
      <c r="P95" s="704"/>
      <c r="Q95" s="704"/>
      <c r="R95" s="704"/>
      <c r="S95" s="704"/>
      <c r="T95" s="705"/>
      <c r="U95" s="705"/>
      <c r="V95" s="705"/>
      <c r="W95" s="705"/>
      <c r="X95" s="705"/>
      <c r="Y95" s="705"/>
      <c r="Z95" s="705"/>
      <c r="AA95" s="705"/>
      <c r="AB95" s="705"/>
      <c r="AC95" s="705"/>
      <c r="AD95" s="784">
        <v>216</v>
      </c>
      <c r="AE95" s="721">
        <f t="shared" si="11"/>
        <v>216</v>
      </c>
      <c r="AF95" s="718"/>
    </row>
    <row r="96" spans="1:32" s="763" customFormat="1" ht="15.6" x14ac:dyDescent="0.3">
      <c r="A96" s="733" t="s">
        <v>865</v>
      </c>
      <c r="B96" s="740" t="s">
        <v>866</v>
      </c>
      <c r="C96" s="717"/>
      <c r="D96" s="717"/>
      <c r="E96" s="717"/>
      <c r="F96" s="717"/>
      <c r="G96" s="717"/>
      <c r="H96" s="713">
        <v>36</v>
      </c>
      <c r="I96" s="716"/>
      <c r="J96" s="713">
        <v>36</v>
      </c>
      <c r="K96" s="716"/>
      <c r="L96" s="716"/>
      <c r="M96" s="716"/>
      <c r="N96" s="716"/>
      <c r="O96" s="716"/>
      <c r="P96" s="716"/>
      <c r="Q96" s="716"/>
      <c r="R96" s="716"/>
      <c r="S96" s="716"/>
      <c r="T96" s="713"/>
      <c r="U96" s="713"/>
      <c r="V96" s="713"/>
      <c r="W96" s="713"/>
      <c r="X96" s="713"/>
      <c r="Y96" s="713"/>
      <c r="Z96" s="713"/>
      <c r="AA96" s="713"/>
      <c r="AB96" s="713"/>
      <c r="AC96" s="713"/>
      <c r="AD96" s="775"/>
      <c r="AE96" s="697"/>
      <c r="AF96" s="717"/>
    </row>
    <row r="97" spans="1:32" s="763" customFormat="1" ht="15.6" x14ac:dyDescent="0.3">
      <c r="A97" s="733" t="s">
        <v>865</v>
      </c>
      <c r="B97" s="740" t="s">
        <v>867</v>
      </c>
      <c r="C97" s="717"/>
      <c r="D97" s="717"/>
      <c r="E97" s="717"/>
      <c r="F97" s="717"/>
      <c r="G97" s="717"/>
      <c r="H97" s="713">
        <v>36</v>
      </c>
      <c r="I97" s="716"/>
      <c r="J97" s="713">
        <v>36</v>
      </c>
      <c r="K97" s="716"/>
      <c r="L97" s="716"/>
      <c r="M97" s="716"/>
      <c r="N97" s="716"/>
      <c r="O97" s="716"/>
      <c r="P97" s="716"/>
      <c r="Q97" s="716"/>
      <c r="R97" s="716"/>
      <c r="S97" s="716"/>
      <c r="T97" s="713"/>
      <c r="U97" s="713"/>
      <c r="V97" s="713"/>
      <c r="W97" s="713"/>
      <c r="X97" s="713"/>
      <c r="Y97" s="713"/>
      <c r="Z97" s="713"/>
      <c r="AA97" s="713"/>
      <c r="AB97" s="713"/>
      <c r="AC97" s="713"/>
      <c r="AD97" s="775"/>
      <c r="AE97" s="697"/>
      <c r="AF97" s="717"/>
    </row>
    <row r="98" spans="1:32" s="763" customFormat="1" ht="31.2" x14ac:dyDescent="0.3">
      <c r="A98" s="733" t="s">
        <v>868</v>
      </c>
      <c r="B98" s="740" t="s">
        <v>869</v>
      </c>
      <c r="C98" s="717"/>
      <c r="D98" s="717"/>
      <c r="E98" s="717"/>
      <c r="F98" s="717"/>
      <c r="G98" s="717"/>
      <c r="H98" s="713">
        <v>72</v>
      </c>
      <c r="I98" s="716"/>
      <c r="J98" s="713">
        <v>72</v>
      </c>
      <c r="K98" s="716"/>
      <c r="L98" s="716"/>
      <c r="M98" s="716"/>
      <c r="N98" s="716"/>
      <c r="O98" s="716"/>
      <c r="P98" s="716"/>
      <c r="Q98" s="716"/>
      <c r="R98" s="716"/>
      <c r="S98" s="716"/>
      <c r="T98" s="713"/>
      <c r="U98" s="713"/>
      <c r="V98" s="713"/>
      <c r="W98" s="713"/>
      <c r="X98" s="713"/>
      <c r="Y98" s="713"/>
      <c r="Z98" s="713"/>
      <c r="AA98" s="713"/>
      <c r="AB98" s="713"/>
      <c r="AC98" s="713"/>
      <c r="AD98" s="775"/>
      <c r="AE98" s="697"/>
      <c r="AF98" s="717"/>
    </row>
    <row r="99" spans="1:32" s="763" customFormat="1" ht="15.6" x14ac:dyDescent="0.3">
      <c r="A99" s="733" t="s">
        <v>868</v>
      </c>
      <c r="B99" s="740" t="s">
        <v>870</v>
      </c>
      <c r="C99" s="717"/>
      <c r="D99" s="717"/>
      <c r="E99" s="717"/>
      <c r="F99" s="717"/>
      <c r="G99" s="717"/>
      <c r="H99" s="713">
        <v>72</v>
      </c>
      <c r="I99" s="716"/>
      <c r="J99" s="713">
        <v>72</v>
      </c>
      <c r="K99" s="716"/>
      <c r="L99" s="716"/>
      <c r="M99" s="716"/>
      <c r="N99" s="716"/>
      <c r="O99" s="716"/>
      <c r="P99" s="716"/>
      <c r="Q99" s="716"/>
      <c r="R99" s="716"/>
      <c r="S99" s="716"/>
      <c r="T99" s="713"/>
      <c r="U99" s="713"/>
      <c r="V99" s="713"/>
      <c r="W99" s="713"/>
      <c r="X99" s="713"/>
      <c r="Y99" s="713"/>
      <c r="Z99" s="713"/>
      <c r="AA99" s="713"/>
      <c r="AB99" s="713"/>
      <c r="AC99" s="713"/>
      <c r="AD99" s="775"/>
      <c r="AE99" s="697"/>
      <c r="AF99" s="717"/>
    </row>
    <row r="100" spans="1:32" s="700" customFormat="1" x14ac:dyDescent="0.3">
      <c r="A100" s="698"/>
      <c r="B100" s="698"/>
      <c r="C100" s="698"/>
      <c r="D100" s="698"/>
      <c r="E100" s="698"/>
      <c r="F100" s="698"/>
      <c r="G100" s="698"/>
      <c r="H100" s="698"/>
      <c r="I100" s="698"/>
      <c r="J100" s="1556" t="s">
        <v>147</v>
      </c>
      <c r="K100" s="1545" t="s">
        <v>871</v>
      </c>
      <c r="L100" s="1545"/>
      <c r="M100" s="1545"/>
      <c r="N100" s="1545"/>
      <c r="O100" s="1545"/>
      <c r="P100" s="1545"/>
      <c r="Q100" s="1557">
        <v>1476</v>
      </c>
      <c r="R100" s="1557"/>
      <c r="S100" s="764"/>
      <c r="T100" s="1558">
        <v>1476</v>
      </c>
      <c r="U100" s="1558"/>
      <c r="V100" s="1558"/>
      <c r="W100" s="730"/>
      <c r="X100" s="1558">
        <v>1512</v>
      </c>
      <c r="Y100" s="1558"/>
      <c r="Z100" s="1558"/>
      <c r="AA100" s="730"/>
      <c r="AB100" s="1558">
        <v>1476</v>
      </c>
      <c r="AC100" s="1558"/>
      <c r="AD100" s="1559"/>
      <c r="AE100" s="5"/>
      <c r="AF100" s="5"/>
    </row>
    <row r="101" spans="1:32" s="700" customFormat="1" x14ac:dyDescent="0.3">
      <c r="A101" s="698"/>
      <c r="B101" s="698"/>
      <c r="C101" s="698"/>
      <c r="D101" s="698"/>
      <c r="E101" s="698"/>
      <c r="F101" s="698"/>
      <c r="G101" s="698"/>
      <c r="H101" s="698"/>
      <c r="I101" s="698"/>
      <c r="J101" s="1556"/>
      <c r="K101" s="1545" t="s">
        <v>872</v>
      </c>
      <c r="L101" s="1545"/>
      <c r="M101" s="1545"/>
      <c r="N101" s="1545"/>
      <c r="O101" s="1545"/>
      <c r="P101" s="1545"/>
      <c r="Q101" s="764">
        <v>612</v>
      </c>
      <c r="R101" s="764">
        <f>SUM(R103:R109)</f>
        <v>828</v>
      </c>
      <c r="S101" s="430">
        <v>612</v>
      </c>
      <c r="T101" s="764">
        <f>SUM(T103:T109)</f>
        <v>612</v>
      </c>
      <c r="U101" s="765">
        <v>864</v>
      </c>
      <c r="V101" s="764">
        <f>SUM(V103:V109)</f>
        <v>864</v>
      </c>
      <c r="W101" s="765">
        <v>612</v>
      </c>
      <c r="X101" s="764">
        <f>SUM(X103:X109)</f>
        <v>612</v>
      </c>
      <c r="Y101" s="765">
        <v>900</v>
      </c>
      <c r="Z101" s="764">
        <f>SUM(Z103:Z109)</f>
        <v>900</v>
      </c>
      <c r="AA101" s="765">
        <v>612</v>
      </c>
      <c r="AB101" s="764">
        <f>SUM(AB103:AB109)</f>
        <v>612</v>
      </c>
      <c r="AC101" s="765">
        <v>864</v>
      </c>
      <c r="AD101" s="785">
        <f>SUM(AD103:AD109)</f>
        <v>864</v>
      </c>
      <c r="AE101" s="5"/>
      <c r="AF101" s="5"/>
    </row>
    <row r="102" spans="1:32" s="700" customFormat="1" x14ac:dyDescent="0.3">
      <c r="A102" s="698"/>
      <c r="B102" s="698"/>
      <c r="C102" s="698"/>
      <c r="D102" s="698"/>
      <c r="E102" s="698"/>
      <c r="F102" s="698"/>
      <c r="G102" s="698"/>
      <c r="H102" s="698"/>
      <c r="I102" s="698"/>
      <c r="J102" s="1556"/>
      <c r="K102" s="1545" t="s">
        <v>873</v>
      </c>
      <c r="L102" s="1545"/>
      <c r="M102" s="1545"/>
      <c r="N102" s="1545"/>
      <c r="O102" s="1545"/>
      <c r="P102" s="1545"/>
      <c r="Q102" s="764">
        <v>36</v>
      </c>
      <c r="R102" s="764">
        <v>36</v>
      </c>
      <c r="S102" s="764"/>
      <c r="T102" s="730">
        <f>T101/17</f>
        <v>36</v>
      </c>
      <c r="U102" s="730"/>
      <c r="V102" s="730">
        <f>V101/24</f>
        <v>36</v>
      </c>
      <c r="W102" s="730"/>
      <c r="X102" s="730">
        <f>X101/17</f>
        <v>36</v>
      </c>
      <c r="Y102" s="730"/>
      <c r="Z102" s="730">
        <f>Z101/25</f>
        <v>36</v>
      </c>
      <c r="AA102" s="730"/>
      <c r="AB102" s="730">
        <f>AB101/17</f>
        <v>36</v>
      </c>
      <c r="AC102" s="730"/>
      <c r="AD102" s="774">
        <f>AD101/24</f>
        <v>36</v>
      </c>
      <c r="AE102" s="5"/>
      <c r="AF102" s="5"/>
    </row>
    <row r="103" spans="1:32" s="700" customFormat="1" x14ac:dyDescent="0.3">
      <c r="A103" s="698"/>
      <c r="B103" s="698"/>
      <c r="C103" s="698"/>
      <c r="D103" s="698"/>
      <c r="E103" s="698"/>
      <c r="F103" s="698"/>
      <c r="G103" s="698"/>
      <c r="H103" s="698"/>
      <c r="I103" s="698"/>
      <c r="J103" s="1556"/>
      <c r="K103" s="1545" t="s">
        <v>874</v>
      </c>
      <c r="L103" s="1545"/>
      <c r="M103" s="1545"/>
      <c r="N103" s="1545"/>
      <c r="O103" s="1545"/>
      <c r="P103" s="1545"/>
      <c r="Q103" s="764">
        <v>612</v>
      </c>
      <c r="R103" s="764">
        <v>792</v>
      </c>
      <c r="S103" s="764"/>
      <c r="T103" s="730">
        <f>T56+T43+T41+T33</f>
        <v>476</v>
      </c>
      <c r="U103" s="730"/>
      <c r="V103" s="730">
        <f>V56+V43+V41+V33</f>
        <v>476</v>
      </c>
      <c r="W103" s="730"/>
      <c r="X103" s="730">
        <f>X56+X43+X41+X33</f>
        <v>448</v>
      </c>
      <c r="Y103" s="730"/>
      <c r="Z103" s="730">
        <f>Z56+Z43+Z41+Z33</f>
        <v>384</v>
      </c>
      <c r="AA103" s="730"/>
      <c r="AB103" s="730">
        <f>AB56+AB43+AB41+AB33</f>
        <v>448</v>
      </c>
      <c r="AC103" s="730"/>
      <c r="AD103" s="774">
        <f>AD56+AD43+AD41+AD33</f>
        <v>288</v>
      </c>
      <c r="AE103" s="5"/>
      <c r="AF103" s="5"/>
    </row>
    <row r="104" spans="1:32" s="700" customFormat="1" x14ac:dyDescent="0.3">
      <c r="A104" s="698"/>
      <c r="B104" s="698"/>
      <c r="C104" s="698"/>
      <c r="D104" s="698"/>
      <c r="E104" s="698"/>
      <c r="F104" s="698"/>
      <c r="G104" s="698"/>
      <c r="H104" s="698"/>
      <c r="I104" s="698"/>
      <c r="J104" s="1556"/>
      <c r="K104" s="1546" t="s">
        <v>875</v>
      </c>
      <c r="L104" s="1546"/>
      <c r="M104" s="1546"/>
      <c r="N104" s="1546"/>
      <c r="O104" s="1546"/>
      <c r="P104" s="1546"/>
      <c r="Q104" s="764">
        <v>36</v>
      </c>
      <c r="R104" s="764">
        <v>36</v>
      </c>
      <c r="S104" s="764"/>
      <c r="T104" s="730">
        <v>36</v>
      </c>
      <c r="U104" s="730"/>
      <c r="V104" s="730">
        <v>36</v>
      </c>
      <c r="W104" s="730"/>
      <c r="X104" s="730">
        <v>36</v>
      </c>
      <c r="Y104" s="730"/>
      <c r="Z104" s="730">
        <v>36</v>
      </c>
      <c r="AA104" s="730"/>
      <c r="AB104" s="730">
        <v>36</v>
      </c>
      <c r="AC104" s="730"/>
      <c r="AD104" s="774">
        <v>36</v>
      </c>
      <c r="AE104" s="5"/>
      <c r="AF104" s="5"/>
    </row>
    <row r="105" spans="1:32" s="700" customFormat="1" x14ac:dyDescent="0.3">
      <c r="A105" s="698"/>
      <c r="B105" s="698"/>
      <c r="C105" s="698"/>
      <c r="D105" s="698"/>
      <c r="E105" s="698"/>
      <c r="F105" s="698"/>
      <c r="G105" s="698"/>
      <c r="H105" s="698"/>
      <c r="I105" s="698"/>
      <c r="J105" s="1556"/>
      <c r="K105" s="1546" t="s">
        <v>876</v>
      </c>
      <c r="L105" s="1546"/>
      <c r="M105" s="1546"/>
      <c r="N105" s="1546"/>
      <c r="O105" s="1546"/>
      <c r="P105" s="1546"/>
      <c r="Q105" s="764"/>
      <c r="R105" s="764"/>
      <c r="S105" s="698"/>
      <c r="T105" s="730">
        <f>S33+S41+S43+S56</f>
        <v>28</v>
      </c>
      <c r="U105" s="730"/>
      <c r="V105" s="730">
        <f>U33+U41+U43+U56</f>
        <v>28</v>
      </c>
      <c r="W105" s="730"/>
      <c r="X105" s="730">
        <f>W33+W41+W43+W56</f>
        <v>56</v>
      </c>
      <c r="Y105" s="730"/>
      <c r="Z105" s="730">
        <f>Y33+Y41+Y43+Y56</f>
        <v>48</v>
      </c>
      <c r="AA105" s="730"/>
      <c r="AB105" s="730">
        <f>AA33+AA41+AA43+AA56</f>
        <v>56</v>
      </c>
      <c r="AC105" s="730"/>
      <c r="AD105" s="774">
        <f>AC33+AC41+AC43+AC56</f>
        <v>36</v>
      </c>
      <c r="AE105" s="5"/>
      <c r="AF105" s="5"/>
    </row>
    <row r="106" spans="1:32" s="700" customFormat="1" x14ac:dyDescent="0.3">
      <c r="A106" s="698"/>
      <c r="B106" s="698"/>
      <c r="C106" s="698"/>
      <c r="D106" s="698"/>
      <c r="E106" s="698"/>
      <c r="F106" s="698"/>
      <c r="G106" s="698"/>
      <c r="H106" s="698"/>
      <c r="I106" s="698"/>
      <c r="J106" s="1556"/>
      <c r="K106" s="1546" t="s">
        <v>877</v>
      </c>
      <c r="L106" s="1546"/>
      <c r="M106" s="1546"/>
      <c r="N106" s="1546"/>
      <c r="O106" s="1546"/>
      <c r="P106" s="1546"/>
      <c r="Q106" s="764"/>
      <c r="R106" s="764"/>
      <c r="S106" s="764"/>
      <c r="T106" s="730">
        <f>T60+T66+T72+T78+T84+T90</f>
        <v>72</v>
      </c>
      <c r="U106" s="730"/>
      <c r="V106" s="730">
        <f>V60+V66+V72+V78+V84+V90</f>
        <v>72</v>
      </c>
      <c r="W106" s="730"/>
      <c r="X106" s="730">
        <f>X60+X66+X72+X78+X84+X90</f>
        <v>72</v>
      </c>
      <c r="Y106" s="730"/>
      <c r="Z106" s="730">
        <f>Z60+Z66+Z72+Z78+Z84+Z90</f>
        <v>144</v>
      </c>
      <c r="AA106" s="730"/>
      <c r="AB106" s="730">
        <f>AB60+AB66+AB72+AB78+AB84+AB90</f>
        <v>72</v>
      </c>
      <c r="AC106" s="730"/>
      <c r="AD106" s="774">
        <f>AD60+AD66+AD72+AD78+AD84+AD90</f>
        <v>0</v>
      </c>
      <c r="AE106" s="5"/>
      <c r="AF106" s="5"/>
    </row>
    <row r="107" spans="1:32" s="700" customFormat="1" x14ac:dyDescent="0.3">
      <c r="A107" s="698"/>
      <c r="B107" s="698"/>
      <c r="C107" s="698"/>
      <c r="D107" s="698"/>
      <c r="E107" s="698"/>
      <c r="F107" s="698"/>
      <c r="G107" s="698"/>
      <c r="H107" s="698"/>
      <c r="I107" s="698"/>
      <c r="J107" s="1556"/>
      <c r="K107" s="1546" t="s">
        <v>878</v>
      </c>
      <c r="L107" s="1546"/>
      <c r="M107" s="1546"/>
      <c r="N107" s="1546"/>
      <c r="O107" s="1546"/>
      <c r="P107" s="1546"/>
      <c r="Q107" s="764"/>
      <c r="R107" s="764"/>
      <c r="S107" s="764"/>
      <c r="T107" s="730">
        <f>T61+T67+T73+T79+T85+T91</f>
        <v>0</v>
      </c>
      <c r="U107" s="730"/>
      <c r="V107" s="730">
        <f>V61+V67+V73+V79+V85+V91</f>
        <v>252</v>
      </c>
      <c r="W107" s="730"/>
      <c r="X107" s="730">
        <f>X61+X67+X73+X79+X85+X91</f>
        <v>0</v>
      </c>
      <c r="Y107" s="730"/>
      <c r="Z107" s="730">
        <f>Z61+Z67+Z73+Z79+Z85+Z91</f>
        <v>288</v>
      </c>
      <c r="AA107" s="730"/>
      <c r="AB107" s="730">
        <f>AB61+AB67+AB73+AB79+AB85+AB91</f>
        <v>0</v>
      </c>
      <c r="AC107" s="730"/>
      <c r="AD107" s="774">
        <f>AD61+AD67+AD73+AD79+AD85+AD91</f>
        <v>144</v>
      </c>
      <c r="AE107" s="5"/>
      <c r="AF107" s="5"/>
    </row>
    <row r="108" spans="1:32" s="700" customFormat="1" x14ac:dyDescent="0.3">
      <c r="A108" s="698"/>
      <c r="B108" s="698"/>
      <c r="C108" s="698"/>
      <c r="D108" s="698"/>
      <c r="E108" s="698"/>
      <c r="F108" s="698"/>
      <c r="G108" s="698"/>
      <c r="H108" s="698"/>
      <c r="I108" s="698"/>
      <c r="J108" s="1556"/>
      <c r="K108" s="1551" t="s">
        <v>879</v>
      </c>
      <c r="L108" s="1551"/>
      <c r="M108" s="1551"/>
      <c r="N108" s="1551"/>
      <c r="O108" s="1551"/>
      <c r="P108" s="1551"/>
      <c r="Q108" s="764"/>
      <c r="R108" s="764"/>
      <c r="S108" s="764"/>
      <c r="T108" s="730"/>
      <c r="U108" s="730"/>
      <c r="V108" s="730"/>
      <c r="W108" s="730"/>
      <c r="X108" s="730"/>
      <c r="Y108" s="730"/>
      <c r="Z108" s="730"/>
      <c r="AA108" s="730"/>
      <c r="AB108" s="730"/>
      <c r="AC108" s="730"/>
      <c r="AD108" s="774">
        <v>144</v>
      </c>
      <c r="AE108" s="5"/>
      <c r="AF108" s="5"/>
    </row>
    <row r="109" spans="1:32" s="700" customFormat="1" x14ac:dyDescent="0.3">
      <c r="A109" s="698"/>
      <c r="B109" s="698"/>
      <c r="C109" s="698"/>
      <c r="D109" s="698"/>
      <c r="E109" s="698"/>
      <c r="F109" s="698"/>
      <c r="G109" s="698"/>
      <c r="H109" s="698"/>
      <c r="I109" s="698"/>
      <c r="J109" s="1556"/>
      <c r="K109" s="1551" t="s">
        <v>880</v>
      </c>
      <c r="L109" s="1551"/>
      <c r="M109" s="1551"/>
      <c r="N109" s="1551"/>
      <c r="O109" s="1551"/>
      <c r="P109" s="1551"/>
      <c r="Q109" s="764"/>
      <c r="R109" s="764"/>
      <c r="S109" s="764"/>
      <c r="T109" s="730"/>
      <c r="U109" s="730"/>
      <c r="V109" s="730"/>
      <c r="W109" s="730"/>
      <c r="X109" s="730"/>
      <c r="Y109" s="730"/>
      <c r="Z109" s="730"/>
      <c r="AA109" s="730"/>
      <c r="AB109" s="730"/>
      <c r="AC109" s="730"/>
      <c r="AD109" s="774">
        <v>216</v>
      </c>
      <c r="AE109" s="5"/>
      <c r="AF109" s="5"/>
    </row>
    <row r="110" spans="1:32" s="700" customFormat="1" x14ac:dyDescent="0.3">
      <c r="A110" s="698"/>
      <c r="B110" s="698"/>
      <c r="C110" s="698"/>
      <c r="D110" s="698"/>
      <c r="E110" s="698"/>
      <c r="F110" s="698"/>
      <c r="G110" s="698"/>
      <c r="H110" s="698"/>
      <c r="I110" s="698"/>
      <c r="J110" s="1556"/>
      <c r="K110" s="1545" t="s">
        <v>881</v>
      </c>
      <c r="L110" s="1545"/>
      <c r="M110" s="1545"/>
      <c r="N110" s="1545"/>
      <c r="O110" s="1545"/>
      <c r="P110" s="1545"/>
      <c r="Q110" s="764">
        <v>0</v>
      </c>
      <c r="R110" s="764">
        <v>4</v>
      </c>
      <c r="S110" s="764"/>
      <c r="T110" s="730"/>
      <c r="U110" s="730"/>
      <c r="V110" s="730"/>
      <c r="W110" s="730"/>
      <c r="X110" s="730"/>
      <c r="Y110" s="730"/>
      <c r="Z110" s="730"/>
      <c r="AA110" s="730"/>
      <c r="AB110" s="730"/>
      <c r="AC110" s="730"/>
      <c r="AD110" s="774"/>
      <c r="AE110" s="5"/>
      <c r="AF110" s="5"/>
    </row>
    <row r="111" spans="1:32" s="700" customFormat="1" x14ac:dyDescent="0.3">
      <c r="A111" s="698"/>
      <c r="B111" s="698"/>
      <c r="C111" s="698"/>
      <c r="D111" s="698"/>
      <c r="E111" s="698"/>
      <c r="F111" s="698"/>
      <c r="G111" s="698"/>
      <c r="H111" s="698"/>
      <c r="I111" s="698"/>
      <c r="J111" s="1556"/>
      <c r="K111" s="1546" t="s">
        <v>882</v>
      </c>
      <c r="L111" s="1546"/>
      <c r="M111" s="1546"/>
      <c r="N111" s="1546"/>
      <c r="O111" s="1546"/>
      <c r="P111" s="1546"/>
      <c r="Q111" s="764">
        <v>4</v>
      </c>
      <c r="R111" s="764">
        <v>5</v>
      </c>
      <c r="S111" s="764"/>
      <c r="T111" s="730"/>
      <c r="U111" s="730"/>
      <c r="V111" s="730"/>
      <c r="W111" s="730"/>
      <c r="X111" s="730"/>
      <c r="Y111" s="730"/>
      <c r="Z111" s="730"/>
      <c r="AA111" s="730"/>
      <c r="AB111" s="730"/>
      <c r="AC111" s="730"/>
      <c r="AD111" s="774"/>
      <c r="AE111" s="5"/>
      <c r="AF111" s="5"/>
    </row>
    <row r="112" spans="1:32" s="700" customFormat="1" x14ac:dyDescent="0.3">
      <c r="A112" s="698"/>
      <c r="B112" s="698"/>
      <c r="C112" s="698"/>
      <c r="D112" s="698"/>
      <c r="E112" s="698"/>
      <c r="F112" s="698"/>
      <c r="G112" s="698"/>
      <c r="H112" s="698"/>
      <c r="I112" s="698"/>
      <c r="J112" s="1556"/>
      <c r="K112" s="1546" t="s">
        <v>883</v>
      </c>
      <c r="L112" s="1546"/>
      <c r="M112" s="1546"/>
      <c r="N112" s="1546"/>
      <c r="O112" s="1546"/>
      <c r="P112" s="1546"/>
      <c r="Q112" s="764"/>
      <c r="R112" s="764"/>
      <c r="S112" s="764"/>
      <c r="T112" s="730"/>
      <c r="U112" s="730"/>
      <c r="V112" s="730"/>
      <c r="W112" s="730"/>
      <c r="X112" s="730"/>
      <c r="Y112" s="730"/>
      <c r="Z112" s="730"/>
      <c r="AA112" s="730"/>
      <c r="AB112" s="730"/>
      <c r="AC112" s="730"/>
      <c r="AD112" s="774"/>
      <c r="AE112" s="5"/>
      <c r="AF112" s="5"/>
    </row>
  </sheetData>
  <mergeCells count="58">
    <mergeCell ref="AE1:AE31"/>
    <mergeCell ref="AF1:AF31"/>
    <mergeCell ref="K107:P107"/>
    <mergeCell ref="K108:P108"/>
    <mergeCell ref="K109:P109"/>
    <mergeCell ref="AC4:AC6"/>
    <mergeCell ref="AD4:AD6"/>
    <mergeCell ref="A7:P7"/>
    <mergeCell ref="A8:B8"/>
    <mergeCell ref="J100:J112"/>
    <mergeCell ref="K100:P100"/>
    <mergeCell ref="Q100:R100"/>
    <mergeCell ref="T100:V100"/>
    <mergeCell ref="X100:Z100"/>
    <mergeCell ref="AB100:AD100"/>
    <mergeCell ref="W4:W6"/>
    <mergeCell ref="K111:P111"/>
    <mergeCell ref="K112:P112"/>
    <mergeCell ref="K101:P101"/>
    <mergeCell ref="K102:P102"/>
    <mergeCell ref="K103:P103"/>
    <mergeCell ref="K104:P104"/>
    <mergeCell ref="K105:P105"/>
    <mergeCell ref="K106:P106"/>
    <mergeCell ref="Y4:Y6"/>
    <mergeCell ref="Z4:Z6"/>
    <mergeCell ref="AA4:AA6"/>
    <mergeCell ref="AB4:AB6"/>
    <mergeCell ref="K110:P110"/>
    <mergeCell ref="A1:N1"/>
    <mergeCell ref="A2:A6"/>
    <mergeCell ref="B2:B6"/>
    <mergeCell ref="C2:G2"/>
    <mergeCell ref="H2:P2"/>
    <mergeCell ref="G3:G6"/>
    <mergeCell ref="H3:H6"/>
    <mergeCell ref="I3:I6"/>
    <mergeCell ref="J3:P3"/>
    <mergeCell ref="J4:J6"/>
    <mergeCell ref="K4:N5"/>
    <mergeCell ref="O4:O6"/>
    <mergeCell ref="P4:P6"/>
    <mergeCell ref="Q2:AD2"/>
    <mergeCell ref="C3:C6"/>
    <mergeCell ref="D3:D6"/>
    <mergeCell ref="E3:E6"/>
    <mergeCell ref="F3:F6"/>
    <mergeCell ref="Q3:R3"/>
    <mergeCell ref="W3:Z3"/>
    <mergeCell ref="AA3:AD3"/>
    <mergeCell ref="Q4:Q6"/>
    <mergeCell ref="R4:R6"/>
    <mergeCell ref="S4:S6"/>
    <mergeCell ref="T4:T6"/>
    <mergeCell ref="S3:V3"/>
    <mergeCell ref="U4:U6"/>
    <mergeCell ref="V4:V6"/>
    <mergeCell ref="X4:X6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R135"/>
  <sheetViews>
    <sheetView topLeftCell="A30" zoomScale="130" zoomScaleNormal="130" workbookViewId="0">
      <selection activeCell="AK43" sqref="AK43"/>
    </sheetView>
  </sheetViews>
  <sheetFormatPr defaultRowHeight="14.4" x14ac:dyDescent="0.3"/>
  <cols>
    <col min="1" max="1" width="9.6640625" customWidth="1"/>
    <col min="2" max="2" width="26.88671875" customWidth="1"/>
    <col min="3" max="8" width="4.6640625" hidden="1" customWidth="1"/>
    <col min="9" max="10" width="4.6640625" customWidth="1"/>
    <col min="11" max="11" width="4.88671875" customWidth="1"/>
    <col min="12" max="18" width="4.6640625" customWidth="1"/>
    <col min="19" max="36" width="4.6640625" hidden="1" customWidth="1"/>
    <col min="37" max="42" width="4.6640625" customWidth="1"/>
    <col min="43" max="43" width="15.6640625" customWidth="1"/>
    <col min="44" max="44" width="22.109375" customWidth="1"/>
  </cols>
  <sheetData>
    <row r="1" spans="1:44" x14ac:dyDescent="0.3">
      <c r="A1" s="786" t="s">
        <v>884</v>
      </c>
      <c r="B1" s="786"/>
      <c r="C1" s="786"/>
      <c r="D1" s="786"/>
      <c r="E1" s="786"/>
      <c r="F1" s="786"/>
      <c r="G1" s="786"/>
      <c r="H1" s="786"/>
      <c r="I1" s="786"/>
      <c r="J1" s="786"/>
      <c r="K1" s="786"/>
      <c r="L1" s="786"/>
      <c r="M1" s="786"/>
      <c r="N1" s="786"/>
      <c r="O1" s="786"/>
      <c r="P1" s="786"/>
      <c r="Q1" s="786"/>
      <c r="R1" s="786"/>
      <c r="S1" s="786"/>
      <c r="T1" s="786"/>
      <c r="U1" s="786"/>
      <c r="V1" s="786"/>
      <c r="W1" s="786"/>
      <c r="X1" s="786"/>
      <c r="Y1" s="786"/>
      <c r="Z1" s="786"/>
      <c r="AA1" s="786"/>
      <c r="AB1" s="786"/>
      <c r="AC1" s="786"/>
      <c r="AD1" s="786"/>
      <c r="AE1" s="786"/>
      <c r="AF1" s="786"/>
      <c r="AG1" s="786"/>
      <c r="AH1" s="786"/>
      <c r="AI1" s="786"/>
      <c r="AJ1" s="786"/>
      <c r="AK1" s="786"/>
      <c r="AL1" s="786"/>
      <c r="AM1" s="786"/>
      <c r="AN1" s="786"/>
      <c r="AO1" s="786"/>
      <c r="AP1" s="786"/>
    </row>
    <row r="2" spans="1:44" ht="27.75" customHeight="1" x14ac:dyDescent="0.3">
      <c r="A2" s="1577" t="s">
        <v>45</v>
      </c>
      <c r="B2" s="1566" t="s">
        <v>173</v>
      </c>
      <c r="C2" s="1569" t="s">
        <v>885</v>
      </c>
      <c r="D2" s="1560"/>
      <c r="E2" s="1560"/>
      <c r="F2" s="1560"/>
      <c r="G2" s="1560"/>
      <c r="H2" s="1560"/>
      <c r="I2" s="1560"/>
      <c r="J2" s="1560"/>
      <c r="K2" s="1560" t="s">
        <v>886</v>
      </c>
      <c r="L2" s="1560"/>
      <c r="M2" s="1560"/>
      <c r="N2" s="1560"/>
      <c r="O2" s="1560"/>
      <c r="P2" s="1560"/>
      <c r="Q2" s="1560"/>
      <c r="R2" s="1560"/>
      <c r="S2" s="1560" t="s">
        <v>887</v>
      </c>
      <c r="T2" s="1560"/>
      <c r="U2" s="1560"/>
      <c r="V2" s="1560"/>
      <c r="W2" s="1560"/>
      <c r="X2" s="1560"/>
      <c r="Y2" s="1560"/>
      <c r="Z2" s="1560"/>
      <c r="AA2" s="1560"/>
      <c r="AB2" s="1560"/>
      <c r="AC2" s="1560"/>
      <c r="AD2" s="1560"/>
      <c r="AE2" s="1560"/>
      <c r="AF2" s="1560"/>
      <c r="AG2" s="1560"/>
      <c r="AH2" s="1560"/>
      <c r="AI2" s="1560"/>
      <c r="AJ2" s="1560"/>
      <c r="AK2" s="1560"/>
      <c r="AL2" s="1560"/>
      <c r="AM2" s="1560"/>
      <c r="AN2" s="1560"/>
      <c r="AO2" s="1560"/>
      <c r="AP2" s="1560"/>
      <c r="AQ2" s="1365" t="s">
        <v>756</v>
      </c>
      <c r="AR2" s="1365" t="s">
        <v>55</v>
      </c>
    </row>
    <row r="3" spans="1:44" ht="37.5" customHeight="1" x14ac:dyDescent="0.3">
      <c r="A3" s="1578"/>
      <c r="B3" s="1567"/>
      <c r="C3" s="1565" t="s">
        <v>888</v>
      </c>
      <c r="D3" s="1561" t="s">
        <v>889</v>
      </c>
      <c r="E3" s="1561" t="s">
        <v>890</v>
      </c>
      <c r="F3" s="1561" t="s">
        <v>891</v>
      </c>
      <c r="G3" s="1561" t="s">
        <v>892</v>
      </c>
      <c r="H3" s="1561" t="s">
        <v>893</v>
      </c>
      <c r="I3" s="1561" t="s">
        <v>894</v>
      </c>
      <c r="J3" s="1561" t="s">
        <v>895</v>
      </c>
      <c r="K3" s="1561" t="s">
        <v>147</v>
      </c>
      <c r="L3" s="1560" t="s">
        <v>63</v>
      </c>
      <c r="M3" s="1560"/>
      <c r="N3" s="1560"/>
      <c r="O3" s="1560"/>
      <c r="P3" s="1560"/>
      <c r="Q3" s="1561" t="s">
        <v>109</v>
      </c>
      <c r="R3" s="1561" t="s">
        <v>216</v>
      </c>
      <c r="S3" s="1560"/>
      <c r="T3" s="1560"/>
      <c r="U3" s="1560"/>
      <c r="V3" s="1560"/>
      <c r="W3" s="1560"/>
      <c r="X3" s="1560"/>
      <c r="Y3" s="1560"/>
      <c r="Z3" s="1560"/>
      <c r="AA3" s="1560"/>
      <c r="AB3" s="1560"/>
      <c r="AC3" s="1560"/>
      <c r="AD3" s="1560"/>
      <c r="AE3" s="1560"/>
      <c r="AF3" s="1560"/>
      <c r="AG3" s="1560"/>
      <c r="AH3" s="1560"/>
      <c r="AI3" s="1560"/>
      <c r="AJ3" s="1560"/>
      <c r="AK3" s="1560"/>
      <c r="AL3" s="1560"/>
      <c r="AM3" s="1560"/>
      <c r="AN3" s="1560"/>
      <c r="AO3" s="1560"/>
      <c r="AP3" s="1560"/>
      <c r="AQ3" s="1365"/>
      <c r="AR3" s="1365"/>
    </row>
    <row r="4" spans="1:44" ht="27" customHeight="1" x14ac:dyDescent="0.3">
      <c r="A4" s="1578"/>
      <c r="B4" s="1567"/>
      <c r="C4" s="1565"/>
      <c r="D4" s="1561"/>
      <c r="E4" s="1561"/>
      <c r="F4" s="1561"/>
      <c r="G4" s="1561"/>
      <c r="H4" s="1561"/>
      <c r="I4" s="1561"/>
      <c r="J4" s="1561"/>
      <c r="K4" s="1561"/>
      <c r="L4" s="1560" t="s">
        <v>896</v>
      </c>
      <c r="M4" s="1560"/>
      <c r="N4" s="1560"/>
      <c r="O4" s="1560"/>
      <c r="P4" s="1562" t="s">
        <v>64</v>
      </c>
      <c r="Q4" s="1561"/>
      <c r="R4" s="1561"/>
      <c r="S4" s="1560" t="s">
        <v>181</v>
      </c>
      <c r="T4" s="1560"/>
      <c r="U4" s="1560"/>
      <c r="V4" s="1560"/>
      <c r="W4" s="1560"/>
      <c r="X4" s="1560"/>
      <c r="Y4" s="1560" t="s">
        <v>509</v>
      </c>
      <c r="Z4" s="1560"/>
      <c r="AA4" s="1560"/>
      <c r="AB4" s="1560"/>
      <c r="AC4" s="1560"/>
      <c r="AD4" s="1560"/>
      <c r="AE4" s="1560" t="s">
        <v>276</v>
      </c>
      <c r="AF4" s="1560"/>
      <c r="AG4" s="1560"/>
      <c r="AH4" s="1560"/>
      <c r="AI4" s="1560"/>
      <c r="AJ4" s="1560"/>
      <c r="AK4" s="1560" t="s">
        <v>897</v>
      </c>
      <c r="AL4" s="1560"/>
      <c r="AM4" s="1560"/>
      <c r="AN4" s="1560"/>
      <c r="AO4" s="1560"/>
      <c r="AP4" s="1560"/>
      <c r="AQ4" s="1365"/>
      <c r="AR4" s="1365"/>
    </row>
    <row r="5" spans="1:44" x14ac:dyDescent="0.3">
      <c r="A5" s="1578"/>
      <c r="B5" s="1567"/>
      <c r="C5" s="1565"/>
      <c r="D5" s="1561"/>
      <c r="E5" s="1561"/>
      <c r="F5" s="1561"/>
      <c r="G5" s="1561"/>
      <c r="H5" s="1561"/>
      <c r="I5" s="1561"/>
      <c r="J5" s="1561"/>
      <c r="K5" s="1561"/>
      <c r="L5" s="1561" t="s">
        <v>147</v>
      </c>
      <c r="M5" s="1560" t="s">
        <v>898</v>
      </c>
      <c r="N5" s="1560"/>
      <c r="O5" s="1560"/>
      <c r="P5" s="1563"/>
      <c r="Q5" s="1561"/>
      <c r="R5" s="1561"/>
      <c r="S5" s="1560" t="s">
        <v>888</v>
      </c>
      <c r="T5" s="1560"/>
      <c r="U5" s="1560"/>
      <c r="V5" s="1560" t="s">
        <v>889</v>
      </c>
      <c r="W5" s="1560"/>
      <c r="X5" s="1560"/>
      <c r="Y5" s="1560" t="s">
        <v>890</v>
      </c>
      <c r="Z5" s="1560"/>
      <c r="AA5" s="1560"/>
      <c r="AB5" s="1560" t="s">
        <v>891</v>
      </c>
      <c r="AC5" s="1560"/>
      <c r="AD5" s="1560"/>
      <c r="AE5" s="1560" t="s">
        <v>892</v>
      </c>
      <c r="AF5" s="1560"/>
      <c r="AG5" s="1560"/>
      <c r="AH5" s="1560" t="s">
        <v>893</v>
      </c>
      <c r="AI5" s="1560"/>
      <c r="AJ5" s="1560"/>
      <c r="AK5" s="1560" t="s">
        <v>894</v>
      </c>
      <c r="AL5" s="1560"/>
      <c r="AM5" s="1560"/>
      <c r="AN5" s="1560" t="s">
        <v>895</v>
      </c>
      <c r="AO5" s="1560"/>
      <c r="AP5" s="1560"/>
      <c r="AQ5" s="1365"/>
      <c r="AR5" s="1365"/>
    </row>
    <row r="6" spans="1:44" ht="129.75" customHeight="1" x14ac:dyDescent="0.3">
      <c r="A6" s="1579"/>
      <c r="B6" s="1568"/>
      <c r="C6" s="1565"/>
      <c r="D6" s="1561"/>
      <c r="E6" s="1561"/>
      <c r="F6" s="1561"/>
      <c r="G6" s="1561"/>
      <c r="H6" s="1561"/>
      <c r="I6" s="1561"/>
      <c r="J6" s="1561"/>
      <c r="K6" s="1561"/>
      <c r="L6" s="1561"/>
      <c r="M6" s="787" t="s">
        <v>899</v>
      </c>
      <c r="N6" s="787" t="s">
        <v>481</v>
      </c>
      <c r="O6" s="787" t="s">
        <v>900</v>
      </c>
      <c r="P6" s="1564"/>
      <c r="Q6" s="1561"/>
      <c r="R6" s="1561"/>
      <c r="S6" s="788" t="s">
        <v>901</v>
      </c>
      <c r="T6" s="787" t="s">
        <v>902</v>
      </c>
      <c r="U6" s="789" t="s">
        <v>903</v>
      </c>
      <c r="V6" s="787" t="s">
        <v>904</v>
      </c>
      <c r="W6" s="787" t="s">
        <v>902</v>
      </c>
      <c r="X6" s="789" t="s">
        <v>903</v>
      </c>
      <c r="Y6" s="787" t="s">
        <v>905</v>
      </c>
      <c r="Z6" s="787" t="s">
        <v>902</v>
      </c>
      <c r="AA6" s="789" t="s">
        <v>903</v>
      </c>
      <c r="AB6" s="787" t="s">
        <v>906</v>
      </c>
      <c r="AC6" s="787" t="s">
        <v>902</v>
      </c>
      <c r="AD6" s="789" t="s">
        <v>903</v>
      </c>
      <c r="AE6" s="787" t="s">
        <v>907</v>
      </c>
      <c r="AF6" s="787" t="s">
        <v>902</v>
      </c>
      <c r="AG6" s="789" t="s">
        <v>903</v>
      </c>
      <c r="AH6" s="787" t="s">
        <v>908</v>
      </c>
      <c r="AI6" s="787" t="s">
        <v>902</v>
      </c>
      <c r="AJ6" s="789" t="s">
        <v>903</v>
      </c>
      <c r="AK6" s="1256" t="s">
        <v>909</v>
      </c>
      <c r="AL6" s="787" t="s">
        <v>902</v>
      </c>
      <c r="AM6" s="789" t="s">
        <v>903</v>
      </c>
      <c r="AN6" s="1256" t="s">
        <v>910</v>
      </c>
      <c r="AO6" s="787" t="s">
        <v>902</v>
      </c>
      <c r="AP6" s="787" t="s">
        <v>903</v>
      </c>
      <c r="AQ6" s="1365"/>
      <c r="AR6" s="1365"/>
    </row>
    <row r="7" spans="1:44" hidden="1" x14ac:dyDescent="0.3">
      <c r="A7" s="790" t="s">
        <v>911</v>
      </c>
      <c r="B7" s="791" t="s">
        <v>375</v>
      </c>
      <c r="C7" s="790"/>
      <c r="D7" s="790"/>
      <c r="E7" s="790"/>
      <c r="F7" s="790"/>
      <c r="G7" s="790"/>
      <c r="H7" s="790"/>
      <c r="I7" s="790"/>
      <c r="J7" s="790"/>
      <c r="K7" s="792">
        <f>K8+K18+K22+K17</f>
        <v>1512</v>
      </c>
      <c r="L7" s="792">
        <f t="shared" ref="L7:X7" si="0">L8+L18+L22+L17</f>
        <v>1404</v>
      </c>
      <c r="M7" s="792">
        <f t="shared" si="0"/>
        <v>816</v>
      </c>
      <c r="N7" s="792">
        <f t="shared" si="0"/>
        <v>588</v>
      </c>
      <c r="O7" s="792"/>
      <c r="P7" s="792"/>
      <c r="Q7" s="792">
        <f t="shared" si="0"/>
        <v>36</v>
      </c>
      <c r="R7" s="792">
        <f>R8+R18+R22</f>
        <v>72</v>
      </c>
      <c r="S7" s="792">
        <f t="shared" si="0"/>
        <v>548</v>
      </c>
      <c r="T7" s="792">
        <f t="shared" si="0"/>
        <v>218</v>
      </c>
      <c r="U7" s="792">
        <f t="shared" si="0"/>
        <v>28</v>
      </c>
      <c r="V7" s="792">
        <f t="shared" si="0"/>
        <v>697</v>
      </c>
      <c r="W7" s="792">
        <f t="shared" si="0"/>
        <v>316</v>
      </c>
      <c r="X7" s="792">
        <f t="shared" si="0"/>
        <v>8</v>
      </c>
      <c r="Y7" s="792">
        <f>Y8+Y18+Y22</f>
        <v>88</v>
      </c>
      <c r="Z7" s="792">
        <f>Z8+Z18+Z22</f>
        <v>22</v>
      </c>
      <c r="AA7" s="792"/>
      <c r="AB7" s="792">
        <f>AB8+AB18+AB22</f>
        <v>71</v>
      </c>
      <c r="AC7" s="792">
        <f>AC8+AC18+AC22</f>
        <v>32</v>
      </c>
      <c r="AD7" s="790"/>
      <c r="AE7" s="790"/>
      <c r="AF7" s="790"/>
      <c r="AG7" s="790"/>
      <c r="AH7" s="790"/>
      <c r="AI7" s="790"/>
      <c r="AJ7" s="790"/>
      <c r="AK7" s="1247"/>
      <c r="AL7" s="790"/>
      <c r="AM7" s="790"/>
      <c r="AN7" s="1247"/>
      <c r="AO7" s="790"/>
      <c r="AP7" s="790"/>
      <c r="AQ7" s="5"/>
      <c r="AR7" s="5"/>
    </row>
    <row r="8" spans="1:44" hidden="1" x14ac:dyDescent="0.3">
      <c r="A8" s="790" t="s">
        <v>911</v>
      </c>
      <c r="B8" s="791" t="s">
        <v>376</v>
      </c>
      <c r="C8" s="790"/>
      <c r="D8" s="790"/>
      <c r="E8" s="790"/>
      <c r="F8" s="790"/>
      <c r="G8" s="790"/>
      <c r="H8" s="790"/>
      <c r="I8" s="790"/>
      <c r="J8" s="790"/>
      <c r="K8" s="790">
        <f>SUM(K9:K16)</f>
        <v>929</v>
      </c>
      <c r="L8" s="790">
        <f>SUM(L9:L16)</f>
        <v>889</v>
      </c>
      <c r="M8" s="790">
        <f t="shared" ref="M8:W8" si="1">SUM(M9:M16)</f>
        <v>468</v>
      </c>
      <c r="N8" s="790">
        <f t="shared" si="1"/>
        <v>421</v>
      </c>
      <c r="O8" s="790"/>
      <c r="P8" s="790"/>
      <c r="Q8" s="790">
        <f t="shared" si="1"/>
        <v>0</v>
      </c>
      <c r="R8" s="790">
        <f>SUM(R9:R17)</f>
        <v>58</v>
      </c>
      <c r="S8" s="790">
        <f t="shared" si="1"/>
        <v>349</v>
      </c>
      <c r="T8" s="790">
        <f t="shared" si="1"/>
        <v>162</v>
      </c>
      <c r="U8" s="790"/>
      <c r="V8" s="790">
        <f t="shared" si="1"/>
        <v>427</v>
      </c>
      <c r="W8" s="790">
        <f t="shared" si="1"/>
        <v>213</v>
      </c>
      <c r="X8" s="790"/>
      <c r="Y8" s="790">
        <f>SUM(Y9:Y16)</f>
        <v>42</v>
      </c>
      <c r="Z8" s="790">
        <f>SUM(Z9:Z16)</f>
        <v>14</v>
      </c>
      <c r="AA8" s="790"/>
      <c r="AB8" s="790">
        <f>SUM(AB9:AB16)</f>
        <v>71</v>
      </c>
      <c r="AC8" s="790">
        <f>SUM(AC9:AC16)</f>
        <v>32</v>
      </c>
      <c r="AD8" s="790"/>
      <c r="AE8" s="790"/>
      <c r="AF8" s="790"/>
      <c r="AG8" s="790"/>
      <c r="AH8" s="790"/>
      <c r="AI8" s="790"/>
      <c r="AJ8" s="790"/>
      <c r="AK8" s="1247"/>
      <c r="AL8" s="790"/>
      <c r="AM8" s="790"/>
      <c r="AN8" s="1247"/>
      <c r="AO8" s="790"/>
      <c r="AP8" s="790"/>
      <c r="AQ8" s="5"/>
      <c r="AR8" s="5"/>
    </row>
    <row r="9" spans="1:44" hidden="1" x14ac:dyDescent="0.3">
      <c r="A9" s="790" t="s">
        <v>378</v>
      </c>
      <c r="B9" s="791" t="s">
        <v>912</v>
      </c>
      <c r="C9" s="790"/>
      <c r="D9" s="790" t="s">
        <v>40</v>
      </c>
      <c r="E9" s="790"/>
      <c r="F9" s="790"/>
      <c r="G9" s="790"/>
      <c r="H9" s="790"/>
      <c r="I9" s="790"/>
      <c r="J9" s="790"/>
      <c r="K9" s="790">
        <f>L9+R9+Q9</f>
        <v>92</v>
      </c>
      <c r="L9" s="790">
        <f>S9+V9+Y9+AB9+AE9+AH9++AK9+AN9</f>
        <v>78</v>
      </c>
      <c r="M9" s="790">
        <f>L9-N9</f>
        <v>64</v>
      </c>
      <c r="N9" s="790">
        <f>T9+W9+Z9+AC9+AF9+AI9+AL9+AO9</f>
        <v>14</v>
      </c>
      <c r="O9" s="790"/>
      <c r="P9" s="790"/>
      <c r="Q9" s="790">
        <f t="shared" ref="Q9:Q16" si="2">U9+X9+AA9+AD9+AG9++AJ9+AM9+AP9</f>
        <v>0</v>
      </c>
      <c r="R9" s="790">
        <v>14</v>
      </c>
      <c r="S9" s="790">
        <v>34</v>
      </c>
      <c r="T9" s="790">
        <v>8</v>
      </c>
      <c r="U9" s="790"/>
      <c r="V9" s="790">
        <v>44</v>
      </c>
      <c r="W9" s="790">
        <v>6</v>
      </c>
      <c r="X9" s="790"/>
      <c r="Y9" s="790"/>
      <c r="Z9" s="790"/>
      <c r="AA9" s="790"/>
      <c r="AB9" s="790"/>
      <c r="AC9" s="790"/>
      <c r="AD9" s="790"/>
      <c r="AE9" s="790"/>
      <c r="AF9" s="790"/>
      <c r="AG9" s="790"/>
      <c r="AH9" s="790"/>
      <c r="AI9" s="790"/>
      <c r="AJ9" s="790"/>
      <c r="AK9" s="1247"/>
      <c r="AL9" s="790"/>
      <c r="AM9" s="790"/>
      <c r="AN9" s="1247"/>
      <c r="AO9" s="790"/>
      <c r="AP9" s="790"/>
      <c r="AQ9" s="5"/>
      <c r="AR9" s="5"/>
    </row>
    <row r="10" spans="1:44" hidden="1" x14ac:dyDescent="0.3">
      <c r="A10" s="790" t="s">
        <v>381</v>
      </c>
      <c r="B10" s="791" t="s">
        <v>913</v>
      </c>
      <c r="C10" s="790"/>
      <c r="D10" s="790" t="s">
        <v>29</v>
      </c>
      <c r="E10" s="790"/>
      <c r="F10" s="790"/>
      <c r="G10" s="790"/>
      <c r="H10" s="790"/>
      <c r="I10" s="790"/>
      <c r="J10" s="790"/>
      <c r="K10" s="790">
        <f t="shared" ref="K10:K17" si="3">L10+R10+Q10</f>
        <v>117</v>
      </c>
      <c r="L10" s="790">
        <f t="shared" ref="L10:L17" si="4">S10+V10+Y10+AB10+AE10+AH10++AK10+AN10</f>
        <v>117</v>
      </c>
      <c r="M10" s="790">
        <f t="shared" ref="M10:M23" si="5">L10-N10</f>
        <v>87</v>
      </c>
      <c r="N10" s="790">
        <f t="shared" ref="N10:N17" si="6">T10+W10+Z10+AC10+AF10+AI10+AL10+AO10</f>
        <v>30</v>
      </c>
      <c r="O10" s="790"/>
      <c r="P10" s="790"/>
      <c r="Q10" s="790">
        <f t="shared" si="2"/>
        <v>0</v>
      </c>
      <c r="R10" s="790"/>
      <c r="S10" s="790">
        <v>34</v>
      </c>
      <c r="T10" s="790">
        <v>5</v>
      </c>
      <c r="U10" s="790"/>
      <c r="V10" s="790">
        <v>83</v>
      </c>
      <c r="W10" s="790">
        <v>25</v>
      </c>
      <c r="X10" s="790"/>
      <c r="Y10" s="790"/>
      <c r="Z10" s="790"/>
      <c r="AA10" s="790"/>
      <c r="AB10" s="790"/>
      <c r="AC10" s="790"/>
      <c r="AD10" s="790"/>
      <c r="AE10" s="790"/>
      <c r="AF10" s="790"/>
      <c r="AG10" s="790"/>
      <c r="AH10" s="790"/>
      <c r="AI10" s="790"/>
      <c r="AJ10" s="790"/>
      <c r="AK10" s="1247"/>
      <c r="AL10" s="790"/>
      <c r="AM10" s="790"/>
      <c r="AN10" s="1247"/>
      <c r="AO10" s="790"/>
      <c r="AP10" s="790"/>
      <c r="AQ10" s="5"/>
      <c r="AR10" s="5"/>
    </row>
    <row r="11" spans="1:44" hidden="1" x14ac:dyDescent="0.3">
      <c r="A11" s="790" t="s">
        <v>384</v>
      </c>
      <c r="B11" s="791" t="s">
        <v>4</v>
      </c>
      <c r="C11" s="790"/>
      <c r="D11" s="790" t="s">
        <v>40</v>
      </c>
      <c r="E11" s="790"/>
      <c r="F11" s="790"/>
      <c r="G11" s="790"/>
      <c r="H11" s="790"/>
      <c r="I11" s="790"/>
      <c r="J11" s="790"/>
      <c r="K11" s="790">
        <f t="shared" si="3"/>
        <v>131</v>
      </c>
      <c r="L11" s="790">
        <f t="shared" si="4"/>
        <v>117</v>
      </c>
      <c r="M11" s="790">
        <f t="shared" si="5"/>
        <v>10</v>
      </c>
      <c r="N11" s="790">
        <f t="shared" si="6"/>
        <v>107</v>
      </c>
      <c r="O11" s="790"/>
      <c r="P11" s="790"/>
      <c r="Q11" s="790">
        <f t="shared" si="2"/>
        <v>0</v>
      </c>
      <c r="R11" s="790">
        <v>14</v>
      </c>
      <c r="S11" s="790">
        <v>51</v>
      </c>
      <c r="T11" s="790">
        <v>47</v>
      </c>
      <c r="U11" s="790"/>
      <c r="V11" s="790">
        <v>66</v>
      </c>
      <c r="W11" s="790">
        <v>60</v>
      </c>
      <c r="X11" s="790"/>
      <c r="Y11" s="790"/>
      <c r="Z11" s="790"/>
      <c r="AA11" s="790"/>
      <c r="AB11" s="790"/>
      <c r="AC11" s="790"/>
      <c r="AD11" s="790"/>
      <c r="AE11" s="790"/>
      <c r="AF11" s="790"/>
      <c r="AG11" s="790"/>
      <c r="AH11" s="790"/>
      <c r="AI11" s="790"/>
      <c r="AJ11" s="790"/>
      <c r="AK11" s="1247"/>
      <c r="AL11" s="790"/>
      <c r="AM11" s="790"/>
      <c r="AN11" s="1247"/>
      <c r="AO11" s="790"/>
      <c r="AP11" s="790"/>
      <c r="AQ11" s="5"/>
      <c r="AR11" s="5"/>
    </row>
    <row r="12" spans="1:44" hidden="1" x14ac:dyDescent="0.3">
      <c r="A12" s="790" t="s">
        <v>386</v>
      </c>
      <c r="B12" s="791" t="s">
        <v>350</v>
      </c>
      <c r="C12" s="790"/>
      <c r="D12" s="790"/>
      <c r="E12" s="790"/>
      <c r="F12" s="790" t="s">
        <v>40</v>
      </c>
      <c r="G12" s="790"/>
      <c r="H12" s="790"/>
      <c r="I12" s="790"/>
      <c r="J12" s="790"/>
      <c r="K12" s="790">
        <f t="shared" si="3"/>
        <v>246</v>
      </c>
      <c r="L12" s="790">
        <f t="shared" si="4"/>
        <v>234</v>
      </c>
      <c r="M12" s="790">
        <f t="shared" si="5"/>
        <v>144</v>
      </c>
      <c r="N12" s="790">
        <f t="shared" si="6"/>
        <v>90</v>
      </c>
      <c r="O12" s="790"/>
      <c r="P12" s="790"/>
      <c r="Q12" s="790">
        <f t="shared" si="2"/>
        <v>0</v>
      </c>
      <c r="R12" s="790">
        <v>12</v>
      </c>
      <c r="S12" s="790">
        <v>55</v>
      </c>
      <c r="T12" s="790">
        <v>18</v>
      </c>
      <c r="U12" s="790"/>
      <c r="V12" s="790">
        <v>66</v>
      </c>
      <c r="W12" s="790">
        <v>26</v>
      </c>
      <c r="X12" s="790"/>
      <c r="Y12" s="790">
        <v>42</v>
      </c>
      <c r="Z12" s="790">
        <v>14</v>
      </c>
      <c r="AA12" s="790"/>
      <c r="AB12" s="790">
        <v>71</v>
      </c>
      <c r="AC12" s="790">
        <v>32</v>
      </c>
      <c r="AD12" s="790"/>
      <c r="AE12" s="790"/>
      <c r="AF12" s="790"/>
      <c r="AG12" s="790"/>
      <c r="AH12" s="790"/>
      <c r="AI12" s="790"/>
      <c r="AJ12" s="790"/>
      <c r="AK12" s="1247"/>
      <c r="AL12" s="790"/>
      <c r="AM12" s="790"/>
      <c r="AN12" s="1247"/>
      <c r="AO12" s="790"/>
      <c r="AP12" s="790"/>
      <c r="AQ12" s="5"/>
      <c r="AR12" s="5"/>
    </row>
    <row r="13" spans="1:44" hidden="1" x14ac:dyDescent="0.3">
      <c r="A13" s="790" t="s">
        <v>387</v>
      </c>
      <c r="B13" s="791" t="s">
        <v>113</v>
      </c>
      <c r="C13" s="790"/>
      <c r="D13" s="790" t="s">
        <v>29</v>
      </c>
      <c r="E13" s="790"/>
      <c r="F13" s="790"/>
      <c r="G13" s="790"/>
      <c r="H13" s="790"/>
      <c r="I13" s="790"/>
      <c r="J13" s="790"/>
      <c r="K13" s="790">
        <f t="shared" si="3"/>
        <v>117</v>
      </c>
      <c r="L13" s="790">
        <f t="shared" si="4"/>
        <v>117</v>
      </c>
      <c r="M13" s="790">
        <f t="shared" si="5"/>
        <v>87</v>
      </c>
      <c r="N13" s="790">
        <f t="shared" si="6"/>
        <v>30</v>
      </c>
      <c r="O13" s="790"/>
      <c r="P13" s="790"/>
      <c r="Q13" s="790">
        <f t="shared" si="2"/>
        <v>0</v>
      </c>
      <c r="R13" s="790"/>
      <c r="S13" s="790">
        <v>51</v>
      </c>
      <c r="T13" s="790">
        <v>14</v>
      </c>
      <c r="U13" s="790"/>
      <c r="V13" s="790">
        <v>66</v>
      </c>
      <c r="W13" s="790">
        <v>16</v>
      </c>
      <c r="X13" s="790"/>
      <c r="Y13" s="790"/>
      <c r="Z13" s="790"/>
      <c r="AA13" s="790"/>
      <c r="AB13" s="790"/>
      <c r="AC13" s="790"/>
      <c r="AD13" s="790"/>
      <c r="AE13" s="790"/>
      <c r="AF13" s="790"/>
      <c r="AG13" s="790"/>
      <c r="AH13" s="790"/>
      <c r="AI13" s="790"/>
      <c r="AJ13" s="790"/>
      <c r="AK13" s="1247"/>
      <c r="AL13" s="790"/>
      <c r="AM13" s="790"/>
      <c r="AN13" s="1247"/>
      <c r="AO13" s="790"/>
      <c r="AP13" s="790"/>
      <c r="AQ13" s="5"/>
      <c r="AR13" s="5"/>
    </row>
    <row r="14" spans="1:44" hidden="1" x14ac:dyDescent="0.3">
      <c r="A14" s="790" t="s">
        <v>390</v>
      </c>
      <c r="B14" s="791" t="s">
        <v>6</v>
      </c>
      <c r="C14" s="790" t="s">
        <v>201</v>
      </c>
      <c r="D14" s="790" t="s">
        <v>29</v>
      </c>
      <c r="E14" s="790"/>
      <c r="F14" s="790"/>
      <c r="G14" s="790"/>
      <c r="H14" s="790"/>
      <c r="I14" s="790"/>
      <c r="J14" s="790"/>
      <c r="K14" s="790">
        <f t="shared" si="3"/>
        <v>117</v>
      </c>
      <c r="L14" s="790">
        <f t="shared" si="4"/>
        <v>117</v>
      </c>
      <c r="M14" s="790">
        <f t="shared" si="5"/>
        <v>8</v>
      </c>
      <c r="N14" s="790">
        <f t="shared" si="6"/>
        <v>109</v>
      </c>
      <c r="O14" s="790"/>
      <c r="P14" s="790"/>
      <c r="Q14" s="790">
        <f t="shared" si="2"/>
        <v>0</v>
      </c>
      <c r="R14" s="790"/>
      <c r="S14" s="790">
        <v>51</v>
      </c>
      <c r="T14" s="790">
        <v>47</v>
      </c>
      <c r="U14" s="790"/>
      <c r="V14" s="790">
        <v>66</v>
      </c>
      <c r="W14" s="790">
        <v>62</v>
      </c>
      <c r="X14" s="790"/>
      <c r="Y14" s="790"/>
      <c r="Z14" s="790"/>
      <c r="AA14" s="790"/>
      <c r="AB14" s="790"/>
      <c r="AC14" s="790"/>
      <c r="AD14" s="790"/>
      <c r="AE14" s="790"/>
      <c r="AF14" s="790"/>
      <c r="AG14" s="790"/>
      <c r="AH14" s="790"/>
      <c r="AI14" s="790"/>
      <c r="AJ14" s="790"/>
      <c r="AK14" s="1247"/>
      <c r="AL14" s="790"/>
      <c r="AM14" s="790"/>
      <c r="AN14" s="1247"/>
      <c r="AO14" s="790"/>
      <c r="AP14" s="790"/>
      <c r="AQ14" s="5"/>
      <c r="AR14" s="5"/>
    </row>
    <row r="15" spans="1:44" ht="27" hidden="1" x14ac:dyDescent="0.3">
      <c r="A15" s="790" t="s">
        <v>415</v>
      </c>
      <c r="B15" s="791" t="s">
        <v>799</v>
      </c>
      <c r="C15" s="790"/>
      <c r="D15" s="790" t="s">
        <v>29</v>
      </c>
      <c r="E15" s="790"/>
      <c r="F15" s="790"/>
      <c r="G15" s="790"/>
      <c r="H15" s="790"/>
      <c r="I15" s="790"/>
      <c r="J15" s="790"/>
      <c r="K15" s="790">
        <f t="shared" si="3"/>
        <v>70</v>
      </c>
      <c r="L15" s="790">
        <f t="shared" si="4"/>
        <v>70</v>
      </c>
      <c r="M15" s="790">
        <f t="shared" si="5"/>
        <v>35</v>
      </c>
      <c r="N15" s="790">
        <f t="shared" si="6"/>
        <v>35</v>
      </c>
      <c r="O15" s="790"/>
      <c r="P15" s="790"/>
      <c r="Q15" s="790">
        <f t="shared" si="2"/>
        <v>0</v>
      </c>
      <c r="R15" s="790"/>
      <c r="S15" s="790">
        <v>34</v>
      </c>
      <c r="T15" s="790">
        <v>17</v>
      </c>
      <c r="U15" s="790"/>
      <c r="V15" s="790">
        <v>36</v>
      </c>
      <c r="W15" s="790">
        <v>18</v>
      </c>
      <c r="X15" s="790"/>
      <c r="Y15" s="790"/>
      <c r="Z15" s="790"/>
      <c r="AA15" s="790"/>
      <c r="AB15" s="790"/>
      <c r="AC15" s="790"/>
      <c r="AD15" s="790"/>
      <c r="AE15" s="790"/>
      <c r="AF15" s="790"/>
      <c r="AG15" s="790"/>
      <c r="AH15" s="790"/>
      <c r="AI15" s="790"/>
      <c r="AJ15" s="790"/>
      <c r="AK15" s="1247"/>
      <c r="AL15" s="790"/>
      <c r="AM15" s="790"/>
      <c r="AN15" s="1247"/>
      <c r="AO15" s="790"/>
      <c r="AP15" s="790"/>
      <c r="AQ15" s="5"/>
      <c r="AR15" s="5"/>
    </row>
    <row r="16" spans="1:44" hidden="1" x14ac:dyDescent="0.3">
      <c r="A16" s="790" t="s">
        <v>416</v>
      </c>
      <c r="B16" s="791" t="s">
        <v>795</v>
      </c>
      <c r="C16" s="790" t="s">
        <v>29</v>
      </c>
      <c r="D16" s="790"/>
      <c r="E16" s="790"/>
      <c r="F16" s="790"/>
      <c r="G16" s="790"/>
      <c r="H16" s="790"/>
      <c r="I16" s="790"/>
      <c r="J16" s="790"/>
      <c r="K16" s="790">
        <f t="shared" si="3"/>
        <v>39</v>
      </c>
      <c r="L16" s="790">
        <f t="shared" si="4"/>
        <v>39</v>
      </c>
      <c r="M16" s="790">
        <f t="shared" si="5"/>
        <v>33</v>
      </c>
      <c r="N16" s="790">
        <f t="shared" si="6"/>
        <v>6</v>
      </c>
      <c r="O16" s="790"/>
      <c r="P16" s="790"/>
      <c r="Q16" s="790">
        <f t="shared" si="2"/>
        <v>0</v>
      </c>
      <c r="R16" s="790"/>
      <c r="S16" s="790">
        <v>39</v>
      </c>
      <c r="T16" s="790">
        <v>6</v>
      </c>
      <c r="U16" s="790"/>
      <c r="V16" s="790"/>
      <c r="W16" s="790"/>
      <c r="X16" s="790"/>
      <c r="Y16" s="790"/>
      <c r="Z16" s="790"/>
      <c r="AA16" s="790"/>
      <c r="AB16" s="790"/>
      <c r="AC16" s="790"/>
      <c r="AD16" s="790"/>
      <c r="AE16" s="790"/>
      <c r="AF16" s="790"/>
      <c r="AG16" s="790"/>
      <c r="AH16" s="790"/>
      <c r="AI16" s="790"/>
      <c r="AJ16" s="790"/>
      <c r="AK16" s="1247"/>
      <c r="AL16" s="790"/>
      <c r="AM16" s="790"/>
      <c r="AN16" s="1247"/>
      <c r="AO16" s="790"/>
      <c r="AP16" s="790"/>
      <c r="AQ16" s="5"/>
      <c r="AR16" s="5"/>
    </row>
    <row r="17" spans="1:44" ht="27" hidden="1" x14ac:dyDescent="0.3">
      <c r="A17" s="790"/>
      <c r="B17" s="791" t="s">
        <v>914</v>
      </c>
      <c r="C17" s="790"/>
      <c r="D17" s="790" t="s">
        <v>29</v>
      </c>
      <c r="E17" s="790"/>
      <c r="F17" s="790"/>
      <c r="G17" s="790"/>
      <c r="H17" s="790"/>
      <c r="I17" s="790"/>
      <c r="J17" s="790"/>
      <c r="K17" s="790">
        <f t="shared" si="3"/>
        <v>54</v>
      </c>
      <c r="L17" s="790">
        <f t="shared" si="4"/>
        <v>0</v>
      </c>
      <c r="M17" s="790">
        <f t="shared" si="5"/>
        <v>0</v>
      </c>
      <c r="N17" s="790">
        <f t="shared" si="6"/>
        <v>0</v>
      </c>
      <c r="O17" s="790"/>
      <c r="P17" s="790"/>
      <c r="Q17" s="790">
        <f>U17+X17+AA17+AD17+AG17++AJ17+AM17+AP17</f>
        <v>36</v>
      </c>
      <c r="R17" s="790">
        <v>18</v>
      </c>
      <c r="S17" s="790"/>
      <c r="T17" s="790"/>
      <c r="U17" s="790">
        <v>28</v>
      </c>
      <c r="V17" s="790"/>
      <c r="W17" s="790"/>
      <c r="X17" s="790">
        <v>8</v>
      </c>
      <c r="Y17" s="790"/>
      <c r="Z17" s="790"/>
      <c r="AA17" s="790"/>
      <c r="AB17" s="790"/>
      <c r="AC17" s="790"/>
      <c r="AD17" s="790"/>
      <c r="AE17" s="790"/>
      <c r="AF17" s="790"/>
      <c r="AG17" s="790"/>
      <c r="AH17" s="790"/>
      <c r="AI17" s="790"/>
      <c r="AJ17" s="790"/>
      <c r="AK17" s="1247"/>
      <c r="AL17" s="790"/>
      <c r="AM17" s="790"/>
      <c r="AN17" s="1247"/>
      <c r="AO17" s="790"/>
      <c r="AP17" s="790"/>
      <c r="AQ17" s="5"/>
      <c r="AR17" s="5"/>
    </row>
    <row r="18" spans="1:44" ht="40.200000000000003" hidden="1" x14ac:dyDescent="0.3">
      <c r="A18" s="790" t="s">
        <v>911</v>
      </c>
      <c r="B18" s="791" t="s">
        <v>915</v>
      </c>
      <c r="C18" s="790"/>
      <c r="D18" s="790"/>
      <c r="E18" s="790"/>
      <c r="F18" s="790"/>
      <c r="G18" s="790"/>
      <c r="H18" s="790"/>
      <c r="I18" s="790"/>
      <c r="J18" s="790"/>
      <c r="K18" s="790">
        <f>SUM(K19:K21)</f>
        <v>383</v>
      </c>
      <c r="L18" s="790">
        <f t="shared" ref="L18:W18" si="7">SUM(L19:L21)</f>
        <v>369</v>
      </c>
      <c r="M18" s="790">
        <f t="shared" si="7"/>
        <v>232</v>
      </c>
      <c r="N18" s="790">
        <f t="shared" si="7"/>
        <v>137</v>
      </c>
      <c r="O18" s="790"/>
      <c r="P18" s="790"/>
      <c r="Q18" s="790"/>
      <c r="R18" s="790">
        <f t="shared" si="7"/>
        <v>14</v>
      </c>
      <c r="S18" s="790">
        <f t="shared" si="7"/>
        <v>148</v>
      </c>
      <c r="T18" s="790">
        <f t="shared" si="7"/>
        <v>46</v>
      </c>
      <c r="U18" s="790"/>
      <c r="V18" s="790">
        <f t="shared" si="7"/>
        <v>221</v>
      </c>
      <c r="W18" s="790">
        <f t="shared" si="7"/>
        <v>91</v>
      </c>
      <c r="X18" s="790"/>
      <c r="Y18" s="790"/>
      <c r="Z18" s="790"/>
      <c r="AA18" s="790"/>
      <c r="AB18" s="790"/>
      <c r="AC18" s="790"/>
      <c r="AD18" s="790"/>
      <c r="AE18" s="790"/>
      <c r="AF18" s="790"/>
      <c r="AG18" s="790"/>
      <c r="AH18" s="790"/>
      <c r="AI18" s="790"/>
      <c r="AJ18" s="790"/>
      <c r="AK18" s="1247"/>
      <c r="AL18" s="790"/>
      <c r="AM18" s="790"/>
      <c r="AN18" s="1247"/>
      <c r="AO18" s="790"/>
      <c r="AP18" s="790"/>
      <c r="AQ18" s="5"/>
      <c r="AR18" s="5"/>
    </row>
    <row r="19" spans="1:44" hidden="1" x14ac:dyDescent="0.3">
      <c r="A19" s="790" t="s">
        <v>916</v>
      </c>
      <c r="B19" s="791" t="s">
        <v>806</v>
      </c>
      <c r="C19" s="790"/>
      <c r="D19" s="790" t="s">
        <v>29</v>
      </c>
      <c r="E19" s="790"/>
      <c r="F19" s="790"/>
      <c r="G19" s="790"/>
      <c r="H19" s="790"/>
      <c r="I19" s="790"/>
      <c r="J19" s="790"/>
      <c r="K19" s="790">
        <f>L19+R19+Q19</f>
        <v>100</v>
      </c>
      <c r="L19" s="790">
        <f>S19+V19+Y19+AB19+AE19+AH19++AK19+AN19</f>
        <v>100</v>
      </c>
      <c r="M19" s="790">
        <f t="shared" si="5"/>
        <v>25</v>
      </c>
      <c r="N19" s="790">
        <f>T19+W19+Z19+AC19+AF19+AI19+AL19+AO19</f>
        <v>75</v>
      </c>
      <c r="O19" s="790"/>
      <c r="P19" s="790"/>
      <c r="Q19" s="790"/>
      <c r="R19" s="790"/>
      <c r="S19" s="790">
        <v>34</v>
      </c>
      <c r="T19" s="790">
        <v>20</v>
      </c>
      <c r="U19" s="790"/>
      <c r="V19" s="790">
        <v>66</v>
      </c>
      <c r="W19" s="790">
        <v>55</v>
      </c>
      <c r="X19" s="790"/>
      <c r="Y19" s="790"/>
      <c r="Z19" s="790"/>
      <c r="AA19" s="790"/>
      <c r="AB19" s="790"/>
      <c r="AC19" s="790"/>
      <c r="AD19" s="790"/>
      <c r="AE19" s="790"/>
      <c r="AF19" s="790"/>
      <c r="AG19" s="790"/>
      <c r="AH19" s="790"/>
      <c r="AI19" s="790"/>
      <c r="AJ19" s="790"/>
      <c r="AK19" s="1247"/>
      <c r="AL19" s="790"/>
      <c r="AM19" s="790"/>
      <c r="AN19" s="1247"/>
      <c r="AO19" s="790"/>
      <c r="AP19" s="790"/>
      <c r="AQ19" s="5"/>
      <c r="AR19" s="5"/>
    </row>
    <row r="20" spans="1:44" hidden="1" x14ac:dyDescent="0.3">
      <c r="A20" s="790" t="s">
        <v>917</v>
      </c>
      <c r="B20" s="791" t="s">
        <v>409</v>
      </c>
      <c r="C20" s="790"/>
      <c r="D20" s="790" t="s">
        <v>29</v>
      </c>
      <c r="E20" s="790"/>
      <c r="F20" s="790"/>
      <c r="G20" s="790"/>
      <c r="H20" s="790"/>
      <c r="I20" s="790"/>
      <c r="J20" s="790"/>
      <c r="K20" s="790">
        <f>L20+R20+Q20</f>
        <v>135</v>
      </c>
      <c r="L20" s="790">
        <f>S20+V20+Y20+AB20+AE20+AH20++AK20+AN20</f>
        <v>135</v>
      </c>
      <c r="M20" s="790">
        <f t="shared" si="5"/>
        <v>105</v>
      </c>
      <c r="N20" s="790">
        <f>T20+W20+Z20+AC20+AF20+AI20+AL20+AO20</f>
        <v>30</v>
      </c>
      <c r="O20" s="790"/>
      <c r="P20" s="790"/>
      <c r="Q20" s="790"/>
      <c r="R20" s="790"/>
      <c r="S20" s="790">
        <v>66</v>
      </c>
      <c r="T20" s="790">
        <v>14</v>
      </c>
      <c r="U20" s="790"/>
      <c r="V20" s="790">
        <v>69</v>
      </c>
      <c r="W20" s="790">
        <v>16</v>
      </c>
      <c r="X20" s="790"/>
      <c r="Y20" s="790"/>
      <c r="Z20" s="790"/>
      <c r="AA20" s="790"/>
      <c r="AB20" s="790"/>
      <c r="AC20" s="790"/>
      <c r="AD20" s="790"/>
      <c r="AE20" s="790"/>
      <c r="AF20" s="790"/>
      <c r="AG20" s="790"/>
      <c r="AH20" s="790"/>
      <c r="AI20" s="790"/>
      <c r="AJ20" s="790"/>
      <c r="AK20" s="1247"/>
      <c r="AL20" s="790"/>
      <c r="AM20" s="790"/>
      <c r="AN20" s="1247"/>
      <c r="AO20" s="790"/>
      <c r="AP20" s="790"/>
      <c r="AQ20" s="5"/>
      <c r="AR20" s="5"/>
    </row>
    <row r="21" spans="1:44" hidden="1" x14ac:dyDescent="0.3">
      <c r="A21" s="790" t="s">
        <v>918</v>
      </c>
      <c r="B21" s="791" t="s">
        <v>422</v>
      </c>
      <c r="C21" s="790"/>
      <c r="D21" s="790" t="s">
        <v>40</v>
      </c>
      <c r="E21" s="790"/>
      <c r="F21" s="790"/>
      <c r="G21" s="790"/>
      <c r="H21" s="790"/>
      <c r="I21" s="790"/>
      <c r="J21" s="790"/>
      <c r="K21" s="790">
        <f>L21+R21+Q21</f>
        <v>148</v>
      </c>
      <c r="L21" s="790">
        <f>S21+V21+Y21+AB21+AE21+AH21++AK21+AN21</f>
        <v>134</v>
      </c>
      <c r="M21" s="790">
        <f t="shared" si="5"/>
        <v>102</v>
      </c>
      <c r="N21" s="790">
        <f>T21+W21+Z21+AC21+AF21+AI21+AL21+AO21</f>
        <v>32</v>
      </c>
      <c r="O21" s="790"/>
      <c r="P21" s="790"/>
      <c r="Q21" s="790"/>
      <c r="R21" s="790">
        <v>14</v>
      </c>
      <c r="S21" s="790">
        <v>48</v>
      </c>
      <c r="T21" s="790">
        <v>12</v>
      </c>
      <c r="U21" s="790"/>
      <c r="V21" s="790">
        <v>86</v>
      </c>
      <c r="W21" s="790">
        <v>20</v>
      </c>
      <c r="X21" s="790"/>
      <c r="Y21" s="790"/>
      <c r="Z21" s="790"/>
      <c r="AA21" s="790"/>
      <c r="AB21" s="790"/>
      <c r="AC21" s="790"/>
      <c r="AD21" s="790"/>
      <c r="AE21" s="790"/>
      <c r="AF21" s="790"/>
      <c r="AG21" s="790"/>
      <c r="AH21" s="790"/>
      <c r="AI21" s="790"/>
      <c r="AJ21" s="790"/>
      <c r="AK21" s="1247"/>
      <c r="AL21" s="790"/>
      <c r="AM21" s="790"/>
      <c r="AN21" s="1247"/>
      <c r="AO21" s="790"/>
      <c r="AP21" s="790"/>
      <c r="AQ21" s="5"/>
      <c r="AR21" s="5"/>
    </row>
    <row r="22" spans="1:44" ht="27" hidden="1" x14ac:dyDescent="0.3">
      <c r="A22" s="790" t="s">
        <v>919</v>
      </c>
      <c r="B22" s="791" t="s">
        <v>920</v>
      </c>
      <c r="C22" s="790"/>
      <c r="D22" s="790"/>
      <c r="E22" s="790"/>
      <c r="F22" s="790"/>
      <c r="G22" s="790"/>
      <c r="H22" s="790"/>
      <c r="I22" s="790"/>
      <c r="J22" s="790"/>
      <c r="K22" s="790">
        <f>K23</f>
        <v>146</v>
      </c>
      <c r="L22" s="790">
        <f>L23</f>
        <v>146</v>
      </c>
      <c r="M22" s="790">
        <f>M23</f>
        <v>116</v>
      </c>
      <c r="N22" s="790">
        <f>N23</f>
        <v>30</v>
      </c>
      <c r="O22" s="790"/>
      <c r="P22" s="790"/>
      <c r="Q22" s="790"/>
      <c r="R22" s="790"/>
      <c r="S22" s="790">
        <f>S23</f>
        <v>51</v>
      </c>
      <c r="T22" s="790">
        <f>T23</f>
        <v>10</v>
      </c>
      <c r="U22" s="790"/>
      <c r="V22" s="790">
        <f>V23</f>
        <v>49</v>
      </c>
      <c r="W22" s="790">
        <f>W23</f>
        <v>12</v>
      </c>
      <c r="X22" s="790"/>
      <c r="Y22" s="790">
        <f>Y23</f>
        <v>46</v>
      </c>
      <c r="Z22" s="790">
        <f>Z23</f>
        <v>8</v>
      </c>
      <c r="AA22" s="790"/>
      <c r="AB22" s="790"/>
      <c r="AC22" s="790"/>
      <c r="AD22" s="790"/>
      <c r="AE22" s="790"/>
      <c r="AF22" s="790"/>
      <c r="AG22" s="790"/>
      <c r="AH22" s="790"/>
      <c r="AI22" s="790"/>
      <c r="AJ22" s="790"/>
      <c r="AK22" s="1247"/>
      <c r="AL22" s="790"/>
      <c r="AM22" s="790"/>
      <c r="AN22" s="1247"/>
      <c r="AO22" s="790"/>
      <c r="AP22" s="790"/>
      <c r="AQ22" s="5"/>
      <c r="AR22" s="5"/>
    </row>
    <row r="23" spans="1:44" hidden="1" x14ac:dyDescent="0.3">
      <c r="A23" s="790" t="s">
        <v>921</v>
      </c>
      <c r="B23" s="791" t="s">
        <v>922</v>
      </c>
      <c r="C23" s="790"/>
      <c r="D23" s="790"/>
      <c r="E23" s="790" t="s">
        <v>29</v>
      </c>
      <c r="F23" s="790"/>
      <c r="G23" s="790"/>
      <c r="H23" s="790"/>
      <c r="I23" s="790"/>
      <c r="J23" s="790"/>
      <c r="K23" s="790">
        <f>L23+R23+Q23</f>
        <v>146</v>
      </c>
      <c r="L23" s="790">
        <f>S23+V23+Y23+AB23+AE23+AH23++AK23+AN23</f>
        <v>146</v>
      </c>
      <c r="M23" s="790">
        <f t="shared" si="5"/>
        <v>116</v>
      </c>
      <c r="N23" s="790">
        <f>T23+W23+Z23+AC23+AF23+AI23+AL23+AO23</f>
        <v>30</v>
      </c>
      <c r="O23" s="790"/>
      <c r="P23" s="790"/>
      <c r="Q23" s="790"/>
      <c r="R23" s="790"/>
      <c r="S23" s="790">
        <v>51</v>
      </c>
      <c r="T23" s="790">
        <v>10</v>
      </c>
      <c r="U23" s="790"/>
      <c r="V23" s="790">
        <v>49</v>
      </c>
      <c r="W23" s="790">
        <v>12</v>
      </c>
      <c r="X23" s="790"/>
      <c r="Y23" s="790">
        <v>46</v>
      </c>
      <c r="Z23" s="790">
        <v>8</v>
      </c>
      <c r="AA23" s="790"/>
      <c r="AB23" s="790"/>
      <c r="AC23" s="790"/>
      <c r="AD23" s="790"/>
      <c r="AE23" s="790"/>
      <c r="AF23" s="790"/>
      <c r="AG23" s="790"/>
      <c r="AH23" s="790"/>
      <c r="AI23" s="790"/>
      <c r="AJ23" s="790"/>
      <c r="AK23" s="1247"/>
      <c r="AL23" s="790"/>
      <c r="AM23" s="790"/>
      <c r="AN23" s="1247"/>
      <c r="AO23" s="790"/>
      <c r="AP23" s="790"/>
      <c r="AQ23" s="5"/>
      <c r="AR23" s="5"/>
    </row>
    <row r="24" spans="1:44" ht="40.200000000000003" x14ac:dyDescent="0.3">
      <c r="A24" s="790" t="s">
        <v>0</v>
      </c>
      <c r="B24" s="1233" t="s">
        <v>923</v>
      </c>
      <c r="C24" s="790"/>
      <c r="D24" s="790"/>
      <c r="E24" s="790"/>
      <c r="F24" s="790"/>
      <c r="G24" s="790"/>
      <c r="H24" s="790"/>
      <c r="I24" s="1234"/>
      <c r="J24" s="1234"/>
      <c r="K24" s="1234">
        <f>SUM(K25:K29)</f>
        <v>558</v>
      </c>
      <c r="L24" s="1234">
        <f t="shared" ref="L24:AP24" si="8">SUM(L25:L29)</f>
        <v>468</v>
      </c>
      <c r="M24" s="1234">
        <f t="shared" si="8"/>
        <v>130</v>
      </c>
      <c r="N24" s="1234">
        <f t="shared" si="8"/>
        <v>338</v>
      </c>
      <c r="O24" s="1234"/>
      <c r="P24" s="1234"/>
      <c r="Q24" s="1234">
        <f>SUM(Q25:Q29)</f>
        <v>90</v>
      </c>
      <c r="R24" s="1234"/>
      <c r="S24" s="1234">
        <f t="shared" si="8"/>
        <v>26</v>
      </c>
      <c r="T24" s="1234">
        <f t="shared" si="8"/>
        <v>12</v>
      </c>
      <c r="U24" s="1234">
        <f t="shared" si="8"/>
        <v>10</v>
      </c>
      <c r="V24" s="1234">
        <f t="shared" si="8"/>
        <v>26</v>
      </c>
      <c r="W24" s="1234">
        <f t="shared" si="8"/>
        <v>2</v>
      </c>
      <c r="X24" s="1234">
        <f t="shared" si="8"/>
        <v>12</v>
      </c>
      <c r="Y24" s="1234">
        <f t="shared" si="8"/>
        <v>56</v>
      </c>
      <c r="Z24" s="1234">
        <f t="shared" si="8"/>
        <v>52</v>
      </c>
      <c r="AA24" s="1234">
        <f t="shared" si="8"/>
        <v>8</v>
      </c>
      <c r="AB24" s="1234">
        <f t="shared" si="8"/>
        <v>108</v>
      </c>
      <c r="AC24" s="1234">
        <f t="shared" si="8"/>
        <v>68</v>
      </c>
      <c r="AD24" s="1234">
        <f t="shared" si="8"/>
        <v>16</v>
      </c>
      <c r="AE24" s="1234">
        <f t="shared" si="8"/>
        <v>88</v>
      </c>
      <c r="AF24" s="1234">
        <f t="shared" si="8"/>
        <v>48</v>
      </c>
      <c r="AG24" s="1234">
        <f t="shared" si="8"/>
        <v>12</v>
      </c>
      <c r="AH24" s="1234">
        <f t="shared" si="8"/>
        <v>68</v>
      </c>
      <c r="AI24" s="1234">
        <f t="shared" si="8"/>
        <v>64</v>
      </c>
      <c r="AJ24" s="1234">
        <f t="shared" si="8"/>
        <v>16</v>
      </c>
      <c r="AK24" s="1257">
        <f t="shared" si="8"/>
        <v>50</v>
      </c>
      <c r="AL24" s="1234">
        <f t="shared" si="8"/>
        <v>46</v>
      </c>
      <c r="AM24" s="1234">
        <f t="shared" si="8"/>
        <v>8</v>
      </c>
      <c r="AN24" s="1257">
        <f t="shared" si="8"/>
        <v>46</v>
      </c>
      <c r="AO24" s="1234">
        <f t="shared" si="8"/>
        <v>46</v>
      </c>
      <c r="AP24" s="1234">
        <f t="shared" si="8"/>
        <v>8</v>
      </c>
      <c r="AQ24" s="5">
        <f>AK24+AN24</f>
        <v>96</v>
      </c>
      <c r="AR24" s="5"/>
    </row>
    <row r="25" spans="1:44" hidden="1" x14ac:dyDescent="0.3">
      <c r="A25" s="790" t="s">
        <v>1</v>
      </c>
      <c r="B25" s="791" t="s">
        <v>2</v>
      </c>
      <c r="C25" s="790"/>
      <c r="D25" s="790"/>
      <c r="E25" s="790"/>
      <c r="F25" s="790"/>
      <c r="G25" s="790" t="s">
        <v>29</v>
      </c>
      <c r="H25" s="790"/>
      <c r="I25" s="790"/>
      <c r="J25" s="790"/>
      <c r="K25" s="790">
        <f t="shared" ref="K25:K31" si="9">L25+R25+Q25</f>
        <v>36</v>
      </c>
      <c r="L25" s="790">
        <f t="shared" ref="L25:L31" si="10">S25+V25+Y25+AB25+AE25+AH25++AK25+AN25</f>
        <v>36</v>
      </c>
      <c r="M25" s="790">
        <f t="shared" ref="M25:M31" si="11">L25-N25</f>
        <v>36</v>
      </c>
      <c r="N25" s="790">
        <f t="shared" ref="N25:N31" si="12">T25+W25+Z25+AC25+AF25+AI25+AL25+AO25</f>
        <v>0</v>
      </c>
      <c r="O25" s="790"/>
      <c r="P25" s="790"/>
      <c r="Q25" s="790">
        <f t="shared" ref="Q25:Q49" si="13">U25+X25+AA25+AD25+AG25++AJ25+AM25+AP25</f>
        <v>0</v>
      </c>
      <c r="R25" s="790"/>
      <c r="S25" s="790"/>
      <c r="T25" s="790"/>
      <c r="U25" s="790"/>
      <c r="V25" s="790"/>
      <c r="W25" s="790"/>
      <c r="X25" s="790"/>
      <c r="Y25" s="790"/>
      <c r="Z25" s="790"/>
      <c r="AA25" s="790"/>
      <c r="AB25" s="790"/>
      <c r="AC25" s="790"/>
      <c r="AD25" s="790"/>
      <c r="AE25" s="790">
        <v>36</v>
      </c>
      <c r="AF25" s="790">
        <v>0</v>
      </c>
      <c r="AG25" s="790">
        <v>0</v>
      </c>
      <c r="AH25" s="790"/>
      <c r="AI25" s="790"/>
      <c r="AJ25" s="790"/>
      <c r="AK25" s="1247"/>
      <c r="AL25" s="790"/>
      <c r="AM25" s="790"/>
      <c r="AN25" s="1247"/>
      <c r="AO25" s="790"/>
      <c r="AP25" s="790"/>
      <c r="AQ25" s="5">
        <f t="shared" ref="AQ25:AQ82" si="14">AK25+AN25</f>
        <v>0</v>
      </c>
      <c r="AR25" s="5"/>
    </row>
    <row r="26" spans="1:44" hidden="1" x14ac:dyDescent="0.3">
      <c r="A26" s="790" t="s">
        <v>115</v>
      </c>
      <c r="B26" s="790" t="s">
        <v>113</v>
      </c>
      <c r="C26" s="790"/>
      <c r="D26" s="790"/>
      <c r="E26" s="790"/>
      <c r="F26" s="790" t="s">
        <v>29</v>
      </c>
      <c r="G26" s="790"/>
      <c r="H26" s="790"/>
      <c r="I26" s="790"/>
      <c r="J26" s="790"/>
      <c r="K26" s="790">
        <f t="shared" si="9"/>
        <v>36</v>
      </c>
      <c r="L26" s="790">
        <f t="shared" si="10"/>
        <v>36</v>
      </c>
      <c r="M26" s="790">
        <f t="shared" si="11"/>
        <v>36</v>
      </c>
      <c r="N26" s="790">
        <f t="shared" si="12"/>
        <v>0</v>
      </c>
      <c r="O26" s="790"/>
      <c r="P26" s="790"/>
      <c r="Q26" s="790">
        <f t="shared" si="13"/>
        <v>0</v>
      </c>
      <c r="R26" s="790"/>
      <c r="S26" s="790"/>
      <c r="T26" s="790"/>
      <c r="U26" s="790"/>
      <c r="V26" s="790"/>
      <c r="W26" s="790"/>
      <c r="X26" s="790"/>
      <c r="Y26" s="790"/>
      <c r="Z26" s="790"/>
      <c r="AA26" s="790"/>
      <c r="AB26" s="790">
        <v>36</v>
      </c>
      <c r="AC26" s="790">
        <v>0</v>
      </c>
      <c r="AD26" s="790">
        <v>0</v>
      </c>
      <c r="AE26" s="790"/>
      <c r="AF26" s="790"/>
      <c r="AG26" s="790"/>
      <c r="AH26" s="790"/>
      <c r="AI26" s="790"/>
      <c r="AJ26" s="790"/>
      <c r="AK26" s="1247"/>
      <c r="AL26" s="790"/>
      <c r="AM26" s="790"/>
      <c r="AN26" s="1247"/>
      <c r="AO26" s="790"/>
      <c r="AP26" s="790"/>
      <c r="AQ26" s="5">
        <f t="shared" si="14"/>
        <v>0</v>
      </c>
      <c r="AR26" s="5"/>
    </row>
    <row r="27" spans="1:44" ht="27" customHeight="1" x14ac:dyDescent="0.3">
      <c r="A27" s="790" t="s">
        <v>3</v>
      </c>
      <c r="B27" s="791" t="s">
        <v>68</v>
      </c>
      <c r="C27" s="790"/>
      <c r="D27" s="790"/>
      <c r="E27" s="790"/>
      <c r="F27" s="790"/>
      <c r="G27" s="790"/>
      <c r="H27" s="790"/>
      <c r="I27" s="790"/>
      <c r="J27" s="790" t="s">
        <v>29</v>
      </c>
      <c r="K27" s="790">
        <f t="shared" si="9"/>
        <v>206</v>
      </c>
      <c r="L27" s="790">
        <f t="shared" si="10"/>
        <v>172</v>
      </c>
      <c r="M27" s="790">
        <f t="shared" si="11"/>
        <v>10</v>
      </c>
      <c r="N27" s="790">
        <f t="shared" si="12"/>
        <v>162</v>
      </c>
      <c r="O27" s="790"/>
      <c r="P27" s="790"/>
      <c r="Q27" s="790">
        <f t="shared" si="13"/>
        <v>34</v>
      </c>
      <c r="R27" s="790"/>
      <c r="S27" s="790"/>
      <c r="T27" s="790"/>
      <c r="U27" s="790"/>
      <c r="V27" s="790"/>
      <c r="W27" s="790"/>
      <c r="X27" s="790"/>
      <c r="Y27" s="790">
        <v>28</v>
      </c>
      <c r="Z27" s="790">
        <v>26</v>
      </c>
      <c r="AA27" s="790">
        <v>4</v>
      </c>
      <c r="AB27" s="790">
        <v>36</v>
      </c>
      <c r="AC27" s="790">
        <v>34</v>
      </c>
      <c r="AD27" s="790">
        <v>8</v>
      </c>
      <c r="AE27" s="790">
        <v>26</v>
      </c>
      <c r="AF27" s="790">
        <v>24</v>
      </c>
      <c r="AG27" s="790">
        <v>6</v>
      </c>
      <c r="AH27" s="790">
        <v>34</v>
      </c>
      <c r="AI27" s="790">
        <v>32</v>
      </c>
      <c r="AJ27" s="790">
        <v>8</v>
      </c>
      <c r="AK27" s="1311">
        <v>26</v>
      </c>
      <c r="AL27" s="790">
        <v>24</v>
      </c>
      <c r="AM27" s="790">
        <v>4</v>
      </c>
      <c r="AN27" s="1247">
        <v>22</v>
      </c>
      <c r="AO27" s="790">
        <v>22</v>
      </c>
      <c r="AP27" s="790">
        <v>4</v>
      </c>
      <c r="AQ27" s="5">
        <f t="shared" si="14"/>
        <v>48</v>
      </c>
      <c r="AR27" s="293" t="s">
        <v>1149</v>
      </c>
    </row>
    <row r="28" spans="1:44" x14ac:dyDescent="0.3">
      <c r="A28" s="790" t="s">
        <v>5</v>
      </c>
      <c r="B28" s="790" t="s">
        <v>6</v>
      </c>
      <c r="C28" s="790"/>
      <c r="D28" s="790"/>
      <c r="E28" s="790" t="s">
        <v>201</v>
      </c>
      <c r="F28" s="790" t="s">
        <v>201</v>
      </c>
      <c r="G28" s="790" t="s">
        <v>201</v>
      </c>
      <c r="H28" s="790" t="s">
        <v>201</v>
      </c>
      <c r="I28" s="790" t="s">
        <v>201</v>
      </c>
      <c r="J28" s="790" t="s">
        <v>29</v>
      </c>
      <c r="K28" s="790">
        <f t="shared" si="9"/>
        <v>206</v>
      </c>
      <c r="L28" s="790">
        <f t="shared" si="10"/>
        <v>172</v>
      </c>
      <c r="M28" s="790">
        <f t="shared" si="11"/>
        <v>10</v>
      </c>
      <c r="N28" s="790">
        <f t="shared" si="12"/>
        <v>162</v>
      </c>
      <c r="O28" s="790"/>
      <c r="P28" s="790"/>
      <c r="Q28" s="790">
        <f t="shared" si="13"/>
        <v>34</v>
      </c>
      <c r="R28" s="790"/>
      <c r="S28" s="790"/>
      <c r="T28" s="790"/>
      <c r="U28" s="790"/>
      <c r="V28" s="790"/>
      <c r="W28" s="790"/>
      <c r="X28" s="790"/>
      <c r="Y28" s="790">
        <v>28</v>
      </c>
      <c r="Z28" s="790">
        <v>26</v>
      </c>
      <c r="AA28" s="790">
        <v>4</v>
      </c>
      <c r="AB28" s="790">
        <v>36</v>
      </c>
      <c r="AC28" s="790">
        <v>34</v>
      </c>
      <c r="AD28" s="790">
        <v>8</v>
      </c>
      <c r="AE28" s="790">
        <v>26</v>
      </c>
      <c r="AF28" s="790">
        <v>24</v>
      </c>
      <c r="AG28" s="790">
        <v>6</v>
      </c>
      <c r="AH28" s="790">
        <v>34</v>
      </c>
      <c r="AI28" s="790">
        <v>32</v>
      </c>
      <c r="AJ28" s="790">
        <v>8</v>
      </c>
      <c r="AK28" s="1311">
        <v>24</v>
      </c>
      <c r="AL28" s="790">
        <v>22</v>
      </c>
      <c r="AM28" s="790">
        <v>4</v>
      </c>
      <c r="AN28" s="1247">
        <v>24</v>
      </c>
      <c r="AO28" s="790">
        <v>24</v>
      </c>
      <c r="AP28" s="790">
        <v>4</v>
      </c>
      <c r="AQ28" s="5">
        <f t="shared" si="14"/>
        <v>48</v>
      </c>
      <c r="AR28" s="5" t="s">
        <v>1117</v>
      </c>
    </row>
    <row r="29" spans="1:44" hidden="1" x14ac:dyDescent="0.3">
      <c r="A29" s="790" t="s">
        <v>7</v>
      </c>
      <c r="B29" s="790" t="s">
        <v>69</v>
      </c>
      <c r="C29" s="790"/>
      <c r="D29" s="790" t="s">
        <v>29</v>
      </c>
      <c r="E29" s="790"/>
      <c r="F29" s="790"/>
      <c r="G29" s="790"/>
      <c r="H29" s="790"/>
      <c r="I29" s="790"/>
      <c r="J29" s="790"/>
      <c r="K29" s="790">
        <f t="shared" si="9"/>
        <v>74</v>
      </c>
      <c r="L29" s="790">
        <f t="shared" si="10"/>
        <v>52</v>
      </c>
      <c r="M29" s="790">
        <f t="shared" si="11"/>
        <v>38</v>
      </c>
      <c r="N29" s="790">
        <f t="shared" si="12"/>
        <v>14</v>
      </c>
      <c r="O29" s="790"/>
      <c r="P29" s="790"/>
      <c r="Q29" s="790">
        <f t="shared" si="13"/>
        <v>22</v>
      </c>
      <c r="R29" s="786"/>
      <c r="S29" s="790">
        <v>26</v>
      </c>
      <c r="T29" s="790">
        <v>12</v>
      </c>
      <c r="U29" s="790">
        <v>10</v>
      </c>
      <c r="V29" s="790">
        <v>26</v>
      </c>
      <c r="W29" s="790">
        <v>2</v>
      </c>
      <c r="X29" s="790">
        <v>12</v>
      </c>
      <c r="Y29" s="790"/>
      <c r="Z29" s="790"/>
      <c r="AA29" s="790"/>
      <c r="AB29" s="790"/>
      <c r="AC29" s="790"/>
      <c r="AD29" s="790"/>
      <c r="AE29" s="790"/>
      <c r="AF29" s="790"/>
      <c r="AG29" s="790"/>
      <c r="AH29" s="790"/>
      <c r="AI29" s="790"/>
      <c r="AJ29" s="790"/>
      <c r="AK29" s="1247"/>
      <c r="AL29" s="790"/>
      <c r="AM29" s="790"/>
      <c r="AN29" s="1247"/>
      <c r="AO29" s="790"/>
      <c r="AP29" s="790"/>
      <c r="AQ29" s="5">
        <f t="shared" si="14"/>
        <v>0</v>
      </c>
      <c r="AR29" s="5"/>
    </row>
    <row r="30" spans="1:44" ht="27" x14ac:dyDescent="0.3">
      <c r="A30" s="790" t="s">
        <v>169</v>
      </c>
      <c r="B30" s="1233" t="s">
        <v>349</v>
      </c>
      <c r="C30" s="790"/>
      <c r="D30" s="790"/>
      <c r="E30" s="790"/>
      <c r="F30" s="790"/>
      <c r="G30" s="790"/>
      <c r="H30" s="790"/>
      <c r="I30" s="1234"/>
      <c r="J30" s="1234"/>
      <c r="K30" s="1234">
        <f t="shared" si="9"/>
        <v>162</v>
      </c>
      <c r="L30" s="1234">
        <f t="shared" si="10"/>
        <v>144</v>
      </c>
      <c r="M30" s="1234">
        <f t="shared" si="11"/>
        <v>24</v>
      </c>
      <c r="N30" s="1234">
        <f t="shared" si="12"/>
        <v>120</v>
      </c>
      <c r="O30" s="1234"/>
      <c r="P30" s="1234"/>
      <c r="Q30" s="1234">
        <f>Q31</f>
        <v>18</v>
      </c>
      <c r="R30" s="1234"/>
      <c r="S30" s="1234"/>
      <c r="T30" s="1234"/>
      <c r="U30" s="1234"/>
      <c r="V30" s="1234"/>
      <c r="W30" s="1234"/>
      <c r="X30" s="1234"/>
      <c r="Y30" s="1234"/>
      <c r="Z30" s="1234"/>
      <c r="AA30" s="1234"/>
      <c r="AB30" s="1234"/>
      <c r="AC30" s="1234"/>
      <c r="AD30" s="1234"/>
      <c r="AE30" s="1234"/>
      <c r="AF30" s="1234"/>
      <c r="AG30" s="1234"/>
      <c r="AH30" s="1234">
        <f>AH31</f>
        <v>70</v>
      </c>
      <c r="AI30" s="1234">
        <f t="shared" ref="AI30:AP30" si="15">AI31</f>
        <v>50</v>
      </c>
      <c r="AJ30" s="1234">
        <f t="shared" si="15"/>
        <v>6</v>
      </c>
      <c r="AK30" s="1257">
        <f t="shared" si="15"/>
        <v>32</v>
      </c>
      <c r="AL30" s="1234">
        <f t="shared" si="15"/>
        <v>32</v>
      </c>
      <c r="AM30" s="1234">
        <f t="shared" si="15"/>
        <v>4</v>
      </c>
      <c r="AN30" s="1257">
        <f t="shared" si="15"/>
        <v>42</v>
      </c>
      <c r="AO30" s="1234">
        <f t="shared" si="15"/>
        <v>38</v>
      </c>
      <c r="AP30" s="1234">
        <f t="shared" si="15"/>
        <v>8</v>
      </c>
      <c r="AQ30" s="5">
        <f t="shared" si="14"/>
        <v>74</v>
      </c>
      <c r="AR30" s="5"/>
    </row>
    <row r="31" spans="1:44" ht="38.25" customHeight="1" x14ac:dyDescent="0.3">
      <c r="A31" s="790" t="s">
        <v>170</v>
      </c>
      <c r="B31" s="791" t="s">
        <v>829</v>
      </c>
      <c r="C31" s="790"/>
      <c r="D31" s="790"/>
      <c r="E31" s="790"/>
      <c r="F31" s="790"/>
      <c r="G31" s="790"/>
      <c r="H31" s="790"/>
      <c r="I31" s="790"/>
      <c r="J31" s="790" t="s">
        <v>29</v>
      </c>
      <c r="K31" s="790">
        <f t="shared" si="9"/>
        <v>162</v>
      </c>
      <c r="L31" s="790">
        <f t="shared" si="10"/>
        <v>144</v>
      </c>
      <c r="M31" s="790">
        <f t="shared" si="11"/>
        <v>24</v>
      </c>
      <c r="N31" s="790">
        <f t="shared" si="12"/>
        <v>120</v>
      </c>
      <c r="O31" s="790"/>
      <c r="P31" s="790"/>
      <c r="Q31" s="790">
        <f t="shared" si="13"/>
        <v>18</v>
      </c>
      <c r="R31" s="790"/>
      <c r="S31" s="790"/>
      <c r="T31" s="790"/>
      <c r="U31" s="790"/>
      <c r="V31" s="790"/>
      <c r="W31" s="790"/>
      <c r="X31" s="790"/>
      <c r="Y31" s="790"/>
      <c r="Z31" s="790"/>
      <c r="AA31" s="790"/>
      <c r="AB31" s="790"/>
      <c r="AC31" s="790"/>
      <c r="AD31" s="790"/>
      <c r="AE31" s="790"/>
      <c r="AF31" s="790"/>
      <c r="AG31" s="790"/>
      <c r="AH31" s="790">
        <v>70</v>
      </c>
      <c r="AI31" s="790">
        <v>50</v>
      </c>
      <c r="AJ31" s="790">
        <v>6</v>
      </c>
      <c r="AK31" s="1247">
        <v>32</v>
      </c>
      <c r="AL31" s="790">
        <v>32</v>
      </c>
      <c r="AM31" s="790">
        <v>4</v>
      </c>
      <c r="AN31" s="1247">
        <v>42</v>
      </c>
      <c r="AO31" s="790">
        <v>38</v>
      </c>
      <c r="AP31" s="790">
        <v>8</v>
      </c>
      <c r="AQ31" s="5">
        <f t="shared" si="14"/>
        <v>74</v>
      </c>
      <c r="AR31" s="37" t="s">
        <v>1174</v>
      </c>
    </row>
    <row r="32" spans="1:44" ht="27" x14ac:dyDescent="0.3">
      <c r="A32" s="790" t="s">
        <v>10</v>
      </c>
      <c r="B32" s="1233" t="s">
        <v>70</v>
      </c>
      <c r="C32" s="1234"/>
      <c r="D32" s="1234"/>
      <c r="E32" s="1234"/>
      <c r="F32" s="1234"/>
      <c r="G32" s="1234"/>
      <c r="H32" s="1234"/>
      <c r="I32" s="1234"/>
      <c r="J32" s="1234"/>
      <c r="K32" s="1234">
        <f>SUM(K33:K43)</f>
        <v>936</v>
      </c>
      <c r="L32" s="1234">
        <f>SUM(L33:L43)</f>
        <v>798</v>
      </c>
      <c r="M32" s="1234">
        <f>SUM(M33:M43)</f>
        <v>450</v>
      </c>
      <c r="N32" s="1234">
        <f>SUM(N33:N43)</f>
        <v>348</v>
      </c>
      <c r="O32" s="1234"/>
      <c r="P32" s="1234"/>
      <c r="Q32" s="1234">
        <f t="shared" ref="Q32:AP32" si="16">SUM(Q33:Q43)</f>
        <v>138</v>
      </c>
      <c r="R32" s="1234">
        <f t="shared" si="16"/>
        <v>0</v>
      </c>
      <c r="S32" s="1234">
        <f t="shared" si="16"/>
        <v>0</v>
      </c>
      <c r="T32" s="1234">
        <f t="shared" si="16"/>
        <v>0</v>
      </c>
      <c r="U32" s="1234">
        <f t="shared" si="16"/>
        <v>0</v>
      </c>
      <c r="V32" s="1234">
        <f t="shared" si="16"/>
        <v>33</v>
      </c>
      <c r="W32" s="1234">
        <f t="shared" si="16"/>
        <v>6</v>
      </c>
      <c r="X32" s="1234">
        <f t="shared" si="16"/>
        <v>0</v>
      </c>
      <c r="Y32" s="1234">
        <f t="shared" si="16"/>
        <v>157</v>
      </c>
      <c r="Z32" s="1234">
        <f t="shared" si="16"/>
        <v>24</v>
      </c>
      <c r="AA32" s="1234">
        <f t="shared" si="16"/>
        <v>26</v>
      </c>
      <c r="AB32" s="1234">
        <f t="shared" si="16"/>
        <v>132</v>
      </c>
      <c r="AC32" s="1234">
        <f t="shared" si="16"/>
        <v>60</v>
      </c>
      <c r="AD32" s="1234">
        <f t="shared" si="16"/>
        <v>42</v>
      </c>
      <c r="AE32" s="1234">
        <f t="shared" si="16"/>
        <v>100</v>
      </c>
      <c r="AF32" s="1234">
        <f t="shared" si="16"/>
        <v>66</v>
      </c>
      <c r="AG32" s="1234">
        <f t="shared" si="16"/>
        <v>14</v>
      </c>
      <c r="AH32" s="1234">
        <f t="shared" si="16"/>
        <v>194</v>
      </c>
      <c r="AI32" s="1234">
        <f t="shared" si="16"/>
        <v>98</v>
      </c>
      <c r="AJ32" s="1234">
        <f t="shared" si="16"/>
        <v>36</v>
      </c>
      <c r="AK32" s="1257">
        <f t="shared" si="16"/>
        <v>42</v>
      </c>
      <c r="AL32" s="1234">
        <f t="shared" si="16"/>
        <v>16</v>
      </c>
      <c r="AM32" s="1234">
        <f t="shared" si="16"/>
        <v>4</v>
      </c>
      <c r="AN32" s="1257">
        <f t="shared" si="16"/>
        <v>140</v>
      </c>
      <c r="AO32" s="1234">
        <f t="shared" si="16"/>
        <v>78</v>
      </c>
      <c r="AP32" s="1234">
        <f t="shared" si="16"/>
        <v>16</v>
      </c>
      <c r="AQ32" s="1235">
        <f t="shared" si="14"/>
        <v>182</v>
      </c>
      <c r="AR32" s="5"/>
    </row>
    <row r="33" spans="1:44" ht="27" customHeight="1" x14ac:dyDescent="0.3">
      <c r="A33" s="790" t="s">
        <v>117</v>
      </c>
      <c r="B33" s="791" t="s">
        <v>831</v>
      </c>
      <c r="C33" s="790"/>
      <c r="D33" s="790"/>
      <c r="E33" s="790"/>
      <c r="F33" s="790"/>
      <c r="G33" s="790"/>
      <c r="H33" s="790"/>
      <c r="I33" s="790"/>
      <c r="J33" s="790" t="s">
        <v>29</v>
      </c>
      <c r="K33" s="790">
        <f t="shared" ref="K33:K43" si="17">L33+R33+Q33</f>
        <v>94</v>
      </c>
      <c r="L33" s="790">
        <f t="shared" ref="L33:L42" si="18">S33+V33+Y33+AB33+AE33+AH33++AK33+AN33</f>
        <v>86</v>
      </c>
      <c r="M33" s="790">
        <f t="shared" ref="M33:M43" si="19">L33-N33</f>
        <v>50</v>
      </c>
      <c r="N33" s="790">
        <f t="shared" ref="N33:N43" si="20">T33+W33+Z33+AC33+AF33+AI33+AL33+AO33</f>
        <v>36</v>
      </c>
      <c r="O33" s="790"/>
      <c r="P33" s="790"/>
      <c r="Q33" s="790">
        <f t="shared" si="13"/>
        <v>8</v>
      </c>
      <c r="R33" s="790"/>
      <c r="S33" s="790"/>
      <c r="T33" s="790"/>
      <c r="U33" s="790"/>
      <c r="V33" s="790"/>
      <c r="W33" s="790"/>
      <c r="X33" s="790"/>
      <c r="Y33" s="790"/>
      <c r="Z33" s="790"/>
      <c r="AA33" s="790"/>
      <c r="AB33" s="790"/>
      <c r="AC33" s="790"/>
      <c r="AD33" s="790"/>
      <c r="AE33" s="790"/>
      <c r="AF33" s="790"/>
      <c r="AG33" s="790"/>
      <c r="AH33" s="790"/>
      <c r="AI33" s="790"/>
      <c r="AJ33" s="790"/>
      <c r="AK33" s="1311">
        <v>42</v>
      </c>
      <c r="AL33" s="790">
        <v>16</v>
      </c>
      <c r="AM33" s="790">
        <v>4</v>
      </c>
      <c r="AN33" s="1247">
        <v>44</v>
      </c>
      <c r="AO33" s="790">
        <v>20</v>
      </c>
      <c r="AP33" s="790">
        <v>4</v>
      </c>
      <c r="AQ33" s="5">
        <f t="shared" si="14"/>
        <v>86</v>
      </c>
      <c r="AR33" s="1248" t="s">
        <v>1123</v>
      </c>
    </row>
    <row r="34" spans="1:44" ht="27" hidden="1" x14ac:dyDescent="0.3">
      <c r="A34" s="790" t="s">
        <v>12</v>
      </c>
      <c r="B34" s="791" t="s">
        <v>832</v>
      </c>
      <c r="C34" s="790"/>
      <c r="D34" s="790"/>
      <c r="E34" s="790"/>
      <c r="F34" s="790" t="s">
        <v>29</v>
      </c>
      <c r="G34" s="790"/>
      <c r="H34" s="790"/>
      <c r="I34" s="790"/>
      <c r="J34" s="790"/>
      <c r="K34" s="790">
        <f t="shared" si="17"/>
        <v>110</v>
      </c>
      <c r="L34" s="790">
        <f t="shared" si="18"/>
        <v>94</v>
      </c>
      <c r="M34" s="790">
        <f t="shared" si="19"/>
        <v>66</v>
      </c>
      <c r="N34" s="790">
        <f t="shared" si="20"/>
        <v>28</v>
      </c>
      <c r="O34" s="790"/>
      <c r="P34" s="790"/>
      <c r="Q34" s="790">
        <f t="shared" si="13"/>
        <v>16</v>
      </c>
      <c r="R34" s="790"/>
      <c r="S34" s="790"/>
      <c r="T34" s="790"/>
      <c r="U34" s="790"/>
      <c r="V34" s="790"/>
      <c r="W34" s="790"/>
      <c r="X34" s="790"/>
      <c r="Y34" s="790">
        <v>42</v>
      </c>
      <c r="Z34" s="790">
        <v>8</v>
      </c>
      <c r="AA34" s="790">
        <v>4</v>
      </c>
      <c r="AB34" s="790">
        <v>52</v>
      </c>
      <c r="AC34" s="790">
        <v>20</v>
      </c>
      <c r="AD34" s="790">
        <v>12</v>
      </c>
      <c r="AE34" s="790"/>
      <c r="AF34" s="790"/>
      <c r="AG34" s="790"/>
      <c r="AH34" s="790"/>
      <c r="AI34" s="790"/>
      <c r="AJ34" s="790"/>
      <c r="AK34" s="1247"/>
      <c r="AL34" s="790"/>
      <c r="AM34" s="790"/>
      <c r="AN34" s="1247"/>
      <c r="AO34" s="790"/>
      <c r="AP34" s="790"/>
      <c r="AQ34" s="5">
        <f t="shared" si="14"/>
        <v>0</v>
      </c>
      <c r="AR34" s="5"/>
    </row>
    <row r="35" spans="1:44" ht="38.25" hidden="1" customHeight="1" x14ac:dyDescent="0.3">
      <c r="A35" s="790" t="s">
        <v>13</v>
      </c>
      <c r="B35" s="791" t="s">
        <v>833</v>
      </c>
      <c r="C35" s="790"/>
      <c r="D35" s="790"/>
      <c r="E35" s="790"/>
      <c r="F35" s="790"/>
      <c r="G35" s="790"/>
      <c r="H35" s="790" t="s">
        <v>29</v>
      </c>
      <c r="I35" s="790"/>
      <c r="J35" s="790"/>
      <c r="K35" s="790">
        <f t="shared" si="17"/>
        <v>70</v>
      </c>
      <c r="L35" s="790">
        <f t="shared" si="18"/>
        <v>58</v>
      </c>
      <c r="M35" s="790">
        <f t="shared" si="19"/>
        <v>34</v>
      </c>
      <c r="N35" s="790">
        <f t="shared" si="20"/>
        <v>24</v>
      </c>
      <c r="O35" s="790"/>
      <c r="P35" s="790"/>
      <c r="Q35" s="790">
        <f t="shared" si="13"/>
        <v>12</v>
      </c>
      <c r="R35" s="790"/>
      <c r="S35" s="790"/>
      <c r="T35" s="790"/>
      <c r="U35" s="790"/>
      <c r="V35" s="790"/>
      <c r="W35" s="790"/>
      <c r="X35" s="790"/>
      <c r="Y35" s="790"/>
      <c r="Z35" s="790"/>
      <c r="AA35" s="790"/>
      <c r="AB35" s="790"/>
      <c r="AC35" s="790"/>
      <c r="AD35" s="790"/>
      <c r="AE35" s="790"/>
      <c r="AF35" s="790"/>
      <c r="AG35" s="790"/>
      <c r="AH35" s="790">
        <v>58</v>
      </c>
      <c r="AI35" s="790">
        <v>24</v>
      </c>
      <c r="AJ35" s="790">
        <v>12</v>
      </c>
      <c r="AK35" s="1247"/>
      <c r="AL35" s="790"/>
      <c r="AM35" s="790"/>
      <c r="AN35" s="1247"/>
      <c r="AO35" s="790"/>
      <c r="AP35" s="790"/>
      <c r="AQ35" s="5">
        <f t="shared" si="14"/>
        <v>0</v>
      </c>
      <c r="AR35" s="5"/>
    </row>
    <row r="36" spans="1:44" ht="26.25" hidden="1" customHeight="1" x14ac:dyDescent="0.3">
      <c r="A36" s="790" t="s">
        <v>14</v>
      </c>
      <c r="B36" s="793" t="s">
        <v>834</v>
      </c>
      <c r="C36" s="790"/>
      <c r="D36" s="790"/>
      <c r="E36" s="790"/>
      <c r="F36" s="790"/>
      <c r="G36" s="790"/>
      <c r="H36" s="790" t="s">
        <v>29</v>
      </c>
      <c r="I36" s="790"/>
      <c r="J36" s="790"/>
      <c r="K36" s="790">
        <f t="shared" si="17"/>
        <v>128</v>
      </c>
      <c r="L36" s="790">
        <f t="shared" si="18"/>
        <v>108</v>
      </c>
      <c r="M36" s="790">
        <f t="shared" si="19"/>
        <v>58</v>
      </c>
      <c r="N36" s="790">
        <f t="shared" si="20"/>
        <v>50</v>
      </c>
      <c r="O36" s="790"/>
      <c r="P36" s="790"/>
      <c r="Q36" s="790">
        <f t="shared" si="13"/>
        <v>20</v>
      </c>
      <c r="R36" s="790"/>
      <c r="S36" s="790"/>
      <c r="T36" s="790"/>
      <c r="U36" s="790"/>
      <c r="V36" s="790"/>
      <c r="W36" s="790"/>
      <c r="X36" s="790"/>
      <c r="Y36" s="790"/>
      <c r="Z36" s="790"/>
      <c r="AA36" s="790"/>
      <c r="AB36" s="790"/>
      <c r="AC36" s="790"/>
      <c r="AD36" s="790"/>
      <c r="AE36" s="790">
        <v>56</v>
      </c>
      <c r="AF36" s="790">
        <v>26</v>
      </c>
      <c r="AG36" s="790">
        <v>10</v>
      </c>
      <c r="AH36" s="790">
        <v>52</v>
      </c>
      <c r="AI36" s="790">
        <v>24</v>
      </c>
      <c r="AJ36" s="790">
        <v>10</v>
      </c>
      <c r="AK36" s="1247"/>
      <c r="AL36" s="790"/>
      <c r="AM36" s="790"/>
      <c r="AN36" s="1247"/>
      <c r="AO36" s="790"/>
      <c r="AP36" s="790"/>
      <c r="AQ36" s="5">
        <f t="shared" si="14"/>
        <v>0</v>
      </c>
      <c r="AR36" s="5"/>
    </row>
    <row r="37" spans="1:44" ht="40.200000000000003" hidden="1" x14ac:dyDescent="0.3">
      <c r="A37" s="790" t="s">
        <v>15</v>
      </c>
      <c r="B37" s="791" t="s">
        <v>693</v>
      </c>
      <c r="C37" s="790"/>
      <c r="D37" s="790"/>
      <c r="E37" s="790" t="s">
        <v>29</v>
      </c>
      <c r="F37" s="790"/>
      <c r="G37" s="790"/>
      <c r="H37" s="790"/>
      <c r="I37" s="790"/>
      <c r="J37" s="790"/>
      <c r="K37" s="790">
        <f t="shared" si="17"/>
        <v>76</v>
      </c>
      <c r="L37" s="790">
        <f t="shared" si="18"/>
        <v>64</v>
      </c>
      <c r="M37" s="790">
        <f t="shared" si="19"/>
        <v>54</v>
      </c>
      <c r="N37" s="790">
        <f t="shared" si="20"/>
        <v>10</v>
      </c>
      <c r="O37" s="790"/>
      <c r="P37" s="790"/>
      <c r="Q37" s="790">
        <f t="shared" si="13"/>
        <v>12</v>
      </c>
      <c r="R37" s="790"/>
      <c r="S37" s="790"/>
      <c r="T37" s="790"/>
      <c r="U37" s="790"/>
      <c r="V37" s="790"/>
      <c r="W37" s="790"/>
      <c r="X37" s="790"/>
      <c r="Y37" s="790">
        <v>64</v>
      </c>
      <c r="Z37" s="790">
        <v>10</v>
      </c>
      <c r="AA37" s="790">
        <v>12</v>
      </c>
      <c r="AB37" s="790"/>
      <c r="AC37" s="790"/>
      <c r="AD37" s="790"/>
      <c r="AE37" s="790"/>
      <c r="AF37" s="790"/>
      <c r="AG37" s="790"/>
      <c r="AH37" s="790"/>
      <c r="AI37" s="790"/>
      <c r="AJ37" s="790"/>
      <c r="AK37" s="1247"/>
      <c r="AL37" s="790"/>
      <c r="AM37" s="790"/>
      <c r="AN37" s="1247"/>
      <c r="AO37" s="790"/>
      <c r="AP37" s="790"/>
      <c r="AQ37" s="5">
        <f t="shared" si="14"/>
        <v>0</v>
      </c>
      <c r="AR37" s="5"/>
    </row>
    <row r="38" spans="1:44" x14ac:dyDescent="0.3">
      <c r="A38" s="790" t="s">
        <v>16</v>
      </c>
      <c r="B38" s="791" t="s">
        <v>517</v>
      </c>
      <c r="C38" s="790"/>
      <c r="D38" s="790"/>
      <c r="E38" s="790"/>
      <c r="F38" s="790"/>
      <c r="G38" s="790"/>
      <c r="H38" s="790"/>
      <c r="I38" s="790" t="s">
        <v>29</v>
      </c>
      <c r="J38" s="790"/>
      <c r="K38" s="790">
        <f t="shared" si="17"/>
        <v>136</v>
      </c>
      <c r="L38" s="790">
        <f t="shared" si="18"/>
        <v>124</v>
      </c>
      <c r="M38" s="790">
        <f t="shared" si="19"/>
        <v>4</v>
      </c>
      <c r="N38" s="790">
        <f t="shared" si="20"/>
        <v>120</v>
      </c>
      <c r="O38" s="790"/>
      <c r="P38" s="790"/>
      <c r="Q38" s="790">
        <f t="shared" si="13"/>
        <v>12</v>
      </c>
      <c r="R38" s="790"/>
      <c r="S38" s="790"/>
      <c r="T38" s="790"/>
      <c r="U38" s="790"/>
      <c r="V38" s="790"/>
      <c r="W38" s="790"/>
      <c r="X38" s="790"/>
      <c r="Y38" s="790"/>
      <c r="Z38" s="790"/>
      <c r="AA38" s="790"/>
      <c r="AB38" s="790"/>
      <c r="AC38" s="790"/>
      <c r="AD38" s="790"/>
      <c r="AE38" s="790">
        <v>44</v>
      </c>
      <c r="AF38" s="790">
        <v>40</v>
      </c>
      <c r="AG38" s="790">
        <v>4</v>
      </c>
      <c r="AH38" s="790">
        <v>40</v>
      </c>
      <c r="AI38" s="790">
        <v>40</v>
      </c>
      <c r="AJ38" s="790">
        <v>4</v>
      </c>
      <c r="AK38" s="1311"/>
      <c r="AL38" s="790"/>
      <c r="AM38" s="790"/>
      <c r="AN38" s="1247">
        <v>40</v>
      </c>
      <c r="AO38" s="790">
        <v>40</v>
      </c>
      <c r="AP38" s="790">
        <v>4</v>
      </c>
      <c r="AQ38" s="5">
        <f t="shared" si="14"/>
        <v>40</v>
      </c>
      <c r="AR38" s="5" t="s">
        <v>1149</v>
      </c>
    </row>
    <row r="39" spans="1:44" ht="40.200000000000003" hidden="1" x14ac:dyDescent="0.3">
      <c r="A39" s="790" t="s">
        <v>121</v>
      </c>
      <c r="B39" s="791" t="s">
        <v>924</v>
      </c>
      <c r="C39" s="790"/>
      <c r="D39" s="790"/>
      <c r="E39" s="790"/>
      <c r="F39" s="790"/>
      <c r="G39" s="790"/>
      <c r="H39" s="790" t="s">
        <v>29</v>
      </c>
      <c r="I39" s="790"/>
      <c r="J39" s="790"/>
      <c r="K39" s="790">
        <f t="shared" si="17"/>
        <v>54</v>
      </c>
      <c r="L39" s="790">
        <f t="shared" si="18"/>
        <v>44</v>
      </c>
      <c r="M39" s="790">
        <f t="shared" si="19"/>
        <v>34</v>
      </c>
      <c r="N39" s="790">
        <f t="shared" si="20"/>
        <v>10</v>
      </c>
      <c r="O39" s="790"/>
      <c r="P39" s="790"/>
      <c r="Q39" s="790">
        <f t="shared" si="13"/>
        <v>10</v>
      </c>
      <c r="R39" s="790"/>
      <c r="S39" s="790"/>
      <c r="T39" s="790"/>
      <c r="U39" s="790"/>
      <c r="V39" s="790"/>
      <c r="W39" s="790"/>
      <c r="X39" s="790"/>
      <c r="Y39" s="790"/>
      <c r="Z39" s="790"/>
      <c r="AA39" s="790"/>
      <c r="AB39" s="790"/>
      <c r="AC39" s="790"/>
      <c r="AD39" s="790"/>
      <c r="AE39" s="790"/>
      <c r="AF39" s="790"/>
      <c r="AG39" s="790"/>
      <c r="AH39" s="790">
        <v>44</v>
      </c>
      <c r="AI39" s="790">
        <v>10</v>
      </c>
      <c r="AJ39" s="790">
        <v>10</v>
      </c>
      <c r="AK39" s="1247"/>
      <c r="AL39" s="790"/>
      <c r="AM39" s="790"/>
      <c r="AN39" s="1247"/>
      <c r="AO39" s="790"/>
      <c r="AP39" s="790"/>
      <c r="AQ39" s="5">
        <f t="shared" si="14"/>
        <v>0</v>
      </c>
      <c r="AR39" s="5"/>
    </row>
    <row r="40" spans="1:44" ht="27" hidden="1" x14ac:dyDescent="0.3">
      <c r="A40" s="790" t="s">
        <v>17</v>
      </c>
      <c r="B40" s="791" t="s">
        <v>124</v>
      </c>
      <c r="C40" s="790"/>
      <c r="D40" s="790"/>
      <c r="E40" s="790"/>
      <c r="F40" s="790" t="s">
        <v>29</v>
      </c>
      <c r="G40" s="790"/>
      <c r="H40" s="790"/>
      <c r="I40" s="790"/>
      <c r="J40" s="790"/>
      <c r="K40" s="790">
        <f t="shared" si="17"/>
        <v>68</v>
      </c>
      <c r="L40" s="790">
        <f t="shared" si="18"/>
        <v>48</v>
      </c>
      <c r="M40" s="790">
        <f t="shared" si="19"/>
        <v>8</v>
      </c>
      <c r="N40" s="790">
        <f t="shared" si="20"/>
        <v>40</v>
      </c>
      <c r="O40" s="790"/>
      <c r="P40" s="790"/>
      <c r="Q40" s="790">
        <f t="shared" si="13"/>
        <v>20</v>
      </c>
      <c r="R40" s="790"/>
      <c r="S40" s="790"/>
      <c r="T40" s="790"/>
      <c r="U40" s="790"/>
      <c r="V40" s="790"/>
      <c r="W40" s="790"/>
      <c r="X40" s="790"/>
      <c r="Y40" s="790"/>
      <c r="Z40" s="790"/>
      <c r="AA40" s="790"/>
      <c r="AB40" s="790">
        <v>48</v>
      </c>
      <c r="AC40" s="790">
        <v>40</v>
      </c>
      <c r="AD40" s="790">
        <v>20</v>
      </c>
      <c r="AE40" s="790"/>
      <c r="AF40" s="790"/>
      <c r="AG40" s="790"/>
      <c r="AH40" s="790"/>
      <c r="AI40" s="790"/>
      <c r="AJ40" s="790"/>
      <c r="AK40" s="1247"/>
      <c r="AL40" s="790"/>
      <c r="AM40" s="790"/>
      <c r="AN40" s="1247"/>
      <c r="AO40" s="790"/>
      <c r="AP40" s="790"/>
      <c r="AQ40" s="5">
        <f t="shared" si="14"/>
        <v>0</v>
      </c>
      <c r="AR40" s="5"/>
    </row>
    <row r="41" spans="1:44" hidden="1" x14ac:dyDescent="0.3">
      <c r="A41" s="790" t="s">
        <v>123</v>
      </c>
      <c r="B41" s="791" t="s">
        <v>925</v>
      </c>
      <c r="C41" s="790"/>
      <c r="D41" s="790"/>
      <c r="E41" s="790"/>
      <c r="F41" s="790" t="s">
        <v>29</v>
      </c>
      <c r="G41" s="790"/>
      <c r="H41" s="790"/>
      <c r="I41" s="790"/>
      <c r="J41" s="790"/>
      <c r="K41" s="790">
        <f t="shared" si="17"/>
        <v>42</v>
      </c>
      <c r="L41" s="790">
        <f t="shared" si="18"/>
        <v>32</v>
      </c>
      <c r="M41" s="790">
        <f t="shared" si="19"/>
        <v>32</v>
      </c>
      <c r="N41" s="790">
        <f t="shared" si="20"/>
        <v>0</v>
      </c>
      <c r="O41" s="790"/>
      <c r="P41" s="790"/>
      <c r="Q41" s="790">
        <f t="shared" si="13"/>
        <v>10</v>
      </c>
      <c r="R41" s="790"/>
      <c r="S41" s="790"/>
      <c r="T41" s="790"/>
      <c r="U41" s="790"/>
      <c r="V41" s="790"/>
      <c r="W41" s="790"/>
      <c r="X41" s="790"/>
      <c r="Y41" s="790"/>
      <c r="Z41" s="790"/>
      <c r="AA41" s="790"/>
      <c r="AB41" s="790">
        <v>32</v>
      </c>
      <c r="AC41" s="790">
        <v>0</v>
      </c>
      <c r="AD41" s="790">
        <v>10</v>
      </c>
      <c r="AE41" s="790"/>
      <c r="AF41" s="790"/>
      <c r="AG41" s="790"/>
      <c r="AH41" s="790"/>
      <c r="AI41" s="790"/>
      <c r="AJ41" s="790"/>
      <c r="AK41" s="1247"/>
      <c r="AL41" s="790"/>
      <c r="AM41" s="790"/>
      <c r="AN41" s="1247"/>
      <c r="AO41" s="790"/>
      <c r="AP41" s="790"/>
      <c r="AQ41" s="5">
        <f t="shared" si="14"/>
        <v>0</v>
      </c>
      <c r="AR41" s="5"/>
    </row>
    <row r="42" spans="1:44" ht="27" hidden="1" x14ac:dyDescent="0.3">
      <c r="A42" s="790" t="s">
        <v>18</v>
      </c>
      <c r="B42" s="791" t="s">
        <v>926</v>
      </c>
      <c r="C42" s="790"/>
      <c r="D42" s="790"/>
      <c r="E42" s="790" t="s">
        <v>29</v>
      </c>
      <c r="F42" s="790"/>
      <c r="G42" s="790"/>
      <c r="H42" s="790"/>
      <c r="I42" s="790"/>
      <c r="J42" s="790"/>
      <c r="K42" s="790">
        <f t="shared" si="17"/>
        <v>94</v>
      </c>
      <c r="L42" s="790">
        <f t="shared" si="18"/>
        <v>84</v>
      </c>
      <c r="M42" s="790">
        <f t="shared" si="19"/>
        <v>72</v>
      </c>
      <c r="N42" s="790">
        <f t="shared" si="20"/>
        <v>12</v>
      </c>
      <c r="O42" s="790"/>
      <c r="P42" s="790"/>
      <c r="Q42" s="790">
        <f t="shared" si="13"/>
        <v>10</v>
      </c>
      <c r="R42" s="790"/>
      <c r="S42" s="790"/>
      <c r="T42" s="790"/>
      <c r="U42" s="790"/>
      <c r="V42" s="790">
        <v>33</v>
      </c>
      <c r="W42" s="790">
        <v>6</v>
      </c>
      <c r="X42" s="790">
        <v>0</v>
      </c>
      <c r="Y42" s="790">
        <v>51</v>
      </c>
      <c r="Z42" s="790">
        <v>6</v>
      </c>
      <c r="AA42" s="790">
        <v>10</v>
      </c>
      <c r="AB42" s="790"/>
      <c r="AC42" s="790"/>
      <c r="AD42" s="790"/>
      <c r="AE42" s="790"/>
      <c r="AF42" s="790"/>
      <c r="AG42" s="790"/>
      <c r="AH42" s="790"/>
      <c r="AI42" s="790"/>
      <c r="AJ42" s="790"/>
      <c r="AK42" s="1247"/>
      <c r="AL42" s="790"/>
      <c r="AM42" s="790"/>
      <c r="AN42" s="1247"/>
      <c r="AO42" s="790"/>
      <c r="AP42" s="790"/>
      <c r="AQ42" s="5">
        <f t="shared" si="14"/>
        <v>0</v>
      </c>
      <c r="AR42" s="5"/>
    </row>
    <row r="43" spans="1:44" ht="27" x14ac:dyDescent="0.3">
      <c r="A43" s="790" t="s">
        <v>20</v>
      </c>
      <c r="B43" s="791" t="s">
        <v>927</v>
      </c>
      <c r="C43" s="790"/>
      <c r="D43" s="790"/>
      <c r="E43" s="790"/>
      <c r="F43" s="790"/>
      <c r="G43" s="790"/>
      <c r="H43" s="790"/>
      <c r="I43" s="790"/>
      <c r="J43" s="790" t="s">
        <v>29</v>
      </c>
      <c r="K43" s="790">
        <f t="shared" si="17"/>
        <v>64</v>
      </c>
      <c r="L43" s="790">
        <f>S43+V43+Y43+AB43+AE43+AH43++AK43+AN43</f>
        <v>56</v>
      </c>
      <c r="M43" s="790">
        <f t="shared" si="19"/>
        <v>38</v>
      </c>
      <c r="N43" s="790">
        <f t="shared" si="20"/>
        <v>18</v>
      </c>
      <c r="O43" s="790"/>
      <c r="P43" s="790"/>
      <c r="Q43" s="790">
        <f t="shared" si="13"/>
        <v>8</v>
      </c>
      <c r="R43" s="790"/>
      <c r="S43" s="790"/>
      <c r="T43" s="790"/>
      <c r="U43" s="790"/>
      <c r="V43" s="790"/>
      <c r="W43" s="790"/>
      <c r="X43" s="790"/>
      <c r="Y43" s="790"/>
      <c r="Z43" s="790"/>
      <c r="AA43" s="790"/>
      <c r="AB43" s="790"/>
      <c r="AC43" s="790"/>
      <c r="AD43" s="790"/>
      <c r="AE43" s="790"/>
      <c r="AF43" s="790"/>
      <c r="AG43" s="790"/>
      <c r="AH43" s="790"/>
      <c r="AI43" s="790"/>
      <c r="AJ43" s="790"/>
      <c r="AK43" s="1247"/>
      <c r="AL43" s="790"/>
      <c r="AM43" s="790"/>
      <c r="AN43" s="1247">
        <v>56</v>
      </c>
      <c r="AO43" s="790">
        <v>18</v>
      </c>
      <c r="AP43" s="790">
        <v>8</v>
      </c>
      <c r="AQ43" s="5">
        <f t="shared" si="14"/>
        <v>56</v>
      </c>
      <c r="AR43" s="1260" t="s">
        <v>1099</v>
      </c>
    </row>
    <row r="44" spans="1:44" ht="27" x14ac:dyDescent="0.3">
      <c r="A44" s="790" t="s">
        <v>22</v>
      </c>
      <c r="B44" s="791" t="s">
        <v>837</v>
      </c>
      <c r="C44" s="790"/>
      <c r="D44" s="790"/>
      <c r="E44" s="790"/>
      <c r="F44" s="790"/>
      <c r="G44" s="790"/>
      <c r="H44" s="790"/>
      <c r="I44" s="790"/>
      <c r="J44" s="1247" t="s">
        <v>29</v>
      </c>
      <c r="K44" s="1247">
        <f>L44+R44+Q44</f>
        <v>108</v>
      </c>
      <c r="L44" s="1247">
        <f>S44+V44+Y44+AB44+AE44+AH44++AK44+AN44</f>
        <v>92</v>
      </c>
      <c r="M44" s="1247">
        <f>L44-N44</f>
        <v>18</v>
      </c>
      <c r="N44" s="1247">
        <f>T44+W44+Z44+AC44+AF44+AI44+AL44+AO44</f>
        <v>74</v>
      </c>
      <c r="O44" s="1247"/>
      <c r="P44" s="1247"/>
      <c r="Q44" s="1247">
        <f>U44+X44+AA44+AD44+AG44++AJ44+AM44+AP44</f>
        <v>16</v>
      </c>
      <c r="R44" s="1247">
        <v>0</v>
      </c>
      <c r="S44" s="1247"/>
      <c r="T44" s="1247"/>
      <c r="U44" s="1247"/>
      <c r="V44" s="1247"/>
      <c r="W44" s="1247"/>
      <c r="X44" s="1247"/>
      <c r="Y44" s="1247"/>
      <c r="Z44" s="1247"/>
      <c r="AA44" s="1247"/>
      <c r="AB44" s="1247"/>
      <c r="AC44" s="1247"/>
      <c r="AD44" s="1247"/>
      <c r="AE44" s="1247"/>
      <c r="AF44" s="1247"/>
      <c r="AG44" s="1247"/>
      <c r="AH44" s="1247"/>
      <c r="AI44" s="1247"/>
      <c r="AJ44" s="1247"/>
      <c r="AK44" s="1311">
        <v>44</v>
      </c>
      <c r="AL44" s="1247">
        <v>34</v>
      </c>
      <c r="AM44" s="1247">
        <v>8</v>
      </c>
      <c r="AN44" s="1247">
        <v>48</v>
      </c>
      <c r="AO44" s="1247">
        <v>40</v>
      </c>
      <c r="AP44" s="1247">
        <v>8</v>
      </c>
      <c r="AQ44" s="1248">
        <f>AK44+AN44</f>
        <v>92</v>
      </c>
      <c r="AR44" s="1260" t="s">
        <v>1090</v>
      </c>
    </row>
    <row r="45" spans="1:44" x14ac:dyDescent="0.3">
      <c r="A45" s="790" t="s">
        <v>8</v>
      </c>
      <c r="B45" s="1233" t="s">
        <v>9</v>
      </c>
      <c r="C45" s="1234"/>
      <c r="D45" s="1234"/>
      <c r="E45" s="1234"/>
      <c r="F45" s="1234"/>
      <c r="G45" s="1234"/>
      <c r="H45" s="1234"/>
      <c r="I45" s="1234"/>
      <c r="J45" s="1234"/>
      <c r="K45" s="1234">
        <f>K46</f>
        <v>2236</v>
      </c>
      <c r="L45" s="1234">
        <f t="shared" ref="L45:AP45" si="21">L46</f>
        <v>975</v>
      </c>
      <c r="M45" s="1234">
        <f t="shared" si="21"/>
        <v>513</v>
      </c>
      <c r="N45" s="1234">
        <f t="shared" si="21"/>
        <v>462</v>
      </c>
      <c r="O45" s="1234">
        <f t="shared" si="21"/>
        <v>48</v>
      </c>
      <c r="P45" s="1234">
        <f t="shared" si="21"/>
        <v>972</v>
      </c>
      <c r="Q45" s="1234">
        <f t="shared" si="21"/>
        <v>109</v>
      </c>
      <c r="R45" s="1234">
        <f t="shared" si="21"/>
        <v>180</v>
      </c>
      <c r="S45" s="1234">
        <f t="shared" si="21"/>
        <v>0</v>
      </c>
      <c r="T45" s="1234">
        <f t="shared" si="21"/>
        <v>0</v>
      </c>
      <c r="U45" s="1234">
        <f t="shared" si="21"/>
        <v>0</v>
      </c>
      <c r="V45" s="1234">
        <f t="shared" si="21"/>
        <v>0</v>
      </c>
      <c r="W45" s="1234">
        <f t="shared" si="21"/>
        <v>0</v>
      </c>
      <c r="X45" s="1234">
        <f t="shared" si="21"/>
        <v>0</v>
      </c>
      <c r="Y45" s="1234">
        <f t="shared" si="21"/>
        <v>0</v>
      </c>
      <c r="Z45" s="1234">
        <f t="shared" si="21"/>
        <v>0</v>
      </c>
      <c r="AA45" s="1234">
        <f t="shared" si="21"/>
        <v>0</v>
      </c>
      <c r="AB45" s="1234">
        <f t="shared" si="21"/>
        <v>50</v>
      </c>
      <c r="AC45" s="1234">
        <f t="shared" si="21"/>
        <v>14</v>
      </c>
      <c r="AD45" s="1234">
        <f t="shared" si="21"/>
        <v>10</v>
      </c>
      <c r="AE45" s="1234">
        <f t="shared" si="21"/>
        <v>94</v>
      </c>
      <c r="AF45" s="1234">
        <f t="shared" si="21"/>
        <v>58</v>
      </c>
      <c r="AG45" s="1234">
        <f t="shared" si="21"/>
        <v>10</v>
      </c>
      <c r="AH45" s="1234">
        <f t="shared" si="21"/>
        <v>0</v>
      </c>
      <c r="AI45" s="1234">
        <f t="shared" si="21"/>
        <v>0</v>
      </c>
      <c r="AJ45" s="1234">
        <f t="shared" si="21"/>
        <v>0</v>
      </c>
      <c r="AK45" s="1257">
        <f t="shared" si="21"/>
        <v>0</v>
      </c>
      <c r="AL45" s="1234">
        <f t="shared" si="21"/>
        <v>0</v>
      </c>
      <c r="AM45" s="1234">
        <f t="shared" si="21"/>
        <v>0</v>
      </c>
      <c r="AN45" s="1257">
        <f t="shared" si="21"/>
        <v>0</v>
      </c>
      <c r="AO45" s="1234">
        <f t="shared" si="21"/>
        <v>0</v>
      </c>
      <c r="AP45" s="1234">
        <f t="shared" si="21"/>
        <v>0</v>
      </c>
      <c r="AQ45" s="1235"/>
      <c r="AR45" s="5"/>
    </row>
    <row r="46" spans="1:44" hidden="1" x14ac:dyDescent="0.3">
      <c r="A46" s="790" t="s">
        <v>26</v>
      </c>
      <c r="B46" s="791" t="s">
        <v>27</v>
      </c>
      <c r="C46" s="790"/>
      <c r="D46" s="790"/>
      <c r="E46" s="790"/>
      <c r="F46" s="790"/>
      <c r="G46" s="790"/>
      <c r="H46" s="790"/>
      <c r="I46" s="790"/>
      <c r="J46" s="790"/>
      <c r="K46" s="790">
        <f t="shared" ref="K46:AP46" si="22">K47+K53+K59+K65+K71</f>
        <v>2236</v>
      </c>
      <c r="L46" s="790">
        <f t="shared" si="22"/>
        <v>975</v>
      </c>
      <c r="M46" s="790">
        <f t="shared" si="22"/>
        <v>513</v>
      </c>
      <c r="N46" s="790">
        <f t="shared" si="22"/>
        <v>462</v>
      </c>
      <c r="O46" s="790">
        <f t="shared" si="22"/>
        <v>48</v>
      </c>
      <c r="P46" s="790">
        <f t="shared" si="22"/>
        <v>972</v>
      </c>
      <c r="Q46" s="790">
        <f t="shared" si="22"/>
        <v>109</v>
      </c>
      <c r="R46" s="790">
        <f t="shared" si="22"/>
        <v>180</v>
      </c>
      <c r="S46" s="790">
        <f t="shared" si="22"/>
        <v>0</v>
      </c>
      <c r="T46" s="790">
        <f t="shared" si="22"/>
        <v>0</v>
      </c>
      <c r="U46" s="790">
        <f t="shared" si="22"/>
        <v>0</v>
      </c>
      <c r="V46" s="790">
        <f t="shared" si="22"/>
        <v>0</v>
      </c>
      <c r="W46" s="790">
        <f t="shared" si="22"/>
        <v>0</v>
      </c>
      <c r="X46" s="790">
        <f t="shared" si="22"/>
        <v>0</v>
      </c>
      <c r="Y46" s="790">
        <f t="shared" si="22"/>
        <v>0</v>
      </c>
      <c r="Z46" s="790">
        <f t="shared" si="22"/>
        <v>0</v>
      </c>
      <c r="AA46" s="790">
        <f t="shared" si="22"/>
        <v>0</v>
      </c>
      <c r="AB46" s="790">
        <f t="shared" si="22"/>
        <v>50</v>
      </c>
      <c r="AC46" s="790">
        <f t="shared" si="22"/>
        <v>14</v>
      </c>
      <c r="AD46" s="790">
        <f t="shared" si="22"/>
        <v>10</v>
      </c>
      <c r="AE46" s="790">
        <f t="shared" si="22"/>
        <v>94</v>
      </c>
      <c r="AF46" s="790">
        <f t="shared" si="22"/>
        <v>58</v>
      </c>
      <c r="AG46" s="790">
        <f t="shared" si="22"/>
        <v>10</v>
      </c>
      <c r="AH46" s="790">
        <f t="shared" si="22"/>
        <v>0</v>
      </c>
      <c r="AI46" s="790">
        <f t="shared" si="22"/>
        <v>0</v>
      </c>
      <c r="AJ46" s="790">
        <f t="shared" si="22"/>
        <v>0</v>
      </c>
      <c r="AK46" s="1247">
        <f t="shared" si="22"/>
        <v>0</v>
      </c>
      <c r="AL46" s="790">
        <f t="shared" si="22"/>
        <v>0</v>
      </c>
      <c r="AM46" s="790">
        <f t="shared" si="22"/>
        <v>0</v>
      </c>
      <c r="AN46" s="1247">
        <f t="shared" si="22"/>
        <v>0</v>
      </c>
      <c r="AO46" s="790">
        <f t="shared" si="22"/>
        <v>0</v>
      </c>
      <c r="AP46" s="790">
        <f t="shared" si="22"/>
        <v>0</v>
      </c>
      <c r="AQ46" s="5"/>
      <c r="AR46" s="5"/>
    </row>
    <row r="47" spans="1:44" ht="53.4" hidden="1" x14ac:dyDescent="0.3">
      <c r="A47" s="790" t="s">
        <v>153</v>
      </c>
      <c r="B47" s="791" t="s">
        <v>839</v>
      </c>
      <c r="C47" s="790"/>
      <c r="D47" s="790"/>
      <c r="E47" s="790"/>
      <c r="F47" s="790"/>
      <c r="G47" s="790"/>
      <c r="H47" s="790"/>
      <c r="I47" s="790"/>
      <c r="J47" s="790"/>
      <c r="K47" s="790">
        <f>L47+P47+Q47+R47</f>
        <v>344</v>
      </c>
      <c r="L47" s="790">
        <f t="shared" ref="L47:Q47" si="23">SUM(L48:L52)</f>
        <v>144</v>
      </c>
      <c r="M47" s="790">
        <f t="shared" si="23"/>
        <v>72</v>
      </c>
      <c r="N47" s="790">
        <f t="shared" si="23"/>
        <v>72</v>
      </c>
      <c r="O47" s="790">
        <f t="shared" si="23"/>
        <v>24</v>
      </c>
      <c r="P47" s="790">
        <f t="shared" si="23"/>
        <v>144</v>
      </c>
      <c r="Q47" s="790">
        <f t="shared" si="23"/>
        <v>20</v>
      </c>
      <c r="R47" s="790">
        <f>SUM(R48:R52)</f>
        <v>36</v>
      </c>
      <c r="S47" s="790"/>
      <c r="T47" s="790"/>
      <c r="U47" s="790"/>
      <c r="V47" s="790"/>
      <c r="W47" s="790"/>
      <c r="X47" s="790"/>
      <c r="Y47" s="790"/>
      <c r="Z47" s="790"/>
      <c r="AA47" s="790"/>
      <c r="AB47" s="5">
        <f t="shared" ref="AB47:AG47" si="24">SUM(AB48:AB49)</f>
        <v>50</v>
      </c>
      <c r="AC47" s="5">
        <f t="shared" si="24"/>
        <v>14</v>
      </c>
      <c r="AD47" s="5">
        <f t="shared" si="24"/>
        <v>10</v>
      </c>
      <c r="AE47" s="5">
        <f t="shared" si="24"/>
        <v>94</v>
      </c>
      <c r="AF47" s="5">
        <f t="shared" si="24"/>
        <v>58</v>
      </c>
      <c r="AG47" s="5">
        <f t="shared" si="24"/>
        <v>10</v>
      </c>
      <c r="AH47" s="790"/>
      <c r="AI47" s="790"/>
      <c r="AJ47" s="790"/>
      <c r="AK47" s="1247"/>
      <c r="AL47" s="790"/>
      <c r="AM47" s="790"/>
      <c r="AN47" s="1247"/>
      <c r="AO47" s="790"/>
      <c r="AP47" s="790"/>
      <c r="AQ47" s="5">
        <f t="shared" si="14"/>
        <v>0</v>
      </c>
      <c r="AR47" s="5"/>
    </row>
    <row r="48" spans="1:44" ht="53.4" hidden="1" x14ac:dyDescent="0.3">
      <c r="A48" s="790" t="s">
        <v>155</v>
      </c>
      <c r="B48" s="791" t="s">
        <v>839</v>
      </c>
      <c r="C48" s="790"/>
      <c r="D48" s="790"/>
      <c r="E48" s="790"/>
      <c r="F48" s="790"/>
      <c r="G48" s="790" t="s">
        <v>40</v>
      </c>
      <c r="H48" s="790"/>
      <c r="I48" s="790"/>
      <c r="J48" s="790"/>
      <c r="K48" s="790">
        <f>L48+R48+Q48</f>
        <v>138</v>
      </c>
      <c r="L48" s="790">
        <f>S48+V48+Y48+AB48+AE48+AH48++AK48+AN48</f>
        <v>106</v>
      </c>
      <c r="M48" s="790">
        <f>L48-N48</f>
        <v>72</v>
      </c>
      <c r="N48" s="790">
        <f>T48+W48+Z48+AC48+AF48+AI48+AL48+AO48</f>
        <v>34</v>
      </c>
      <c r="O48" s="790">
        <v>24</v>
      </c>
      <c r="P48" s="790"/>
      <c r="Q48" s="790">
        <f t="shared" si="13"/>
        <v>20</v>
      </c>
      <c r="R48" s="790">
        <v>12</v>
      </c>
      <c r="S48" s="790"/>
      <c r="T48" s="790"/>
      <c r="U48" s="790"/>
      <c r="V48" s="790"/>
      <c r="W48" s="790"/>
      <c r="X48" s="790"/>
      <c r="Y48" s="790"/>
      <c r="Z48" s="790"/>
      <c r="AA48" s="790"/>
      <c r="AB48" s="790">
        <v>50</v>
      </c>
      <c r="AC48" s="790">
        <v>14</v>
      </c>
      <c r="AD48" s="790">
        <v>10</v>
      </c>
      <c r="AE48" s="790">
        <v>56</v>
      </c>
      <c r="AF48" s="790">
        <v>20</v>
      </c>
      <c r="AG48" s="790">
        <v>10</v>
      </c>
      <c r="AH48" s="790"/>
      <c r="AI48" s="790"/>
      <c r="AJ48" s="790"/>
      <c r="AK48" s="1247"/>
      <c r="AL48" s="790"/>
      <c r="AM48" s="790"/>
      <c r="AN48" s="1247"/>
      <c r="AO48" s="790"/>
      <c r="AP48" s="790"/>
      <c r="AQ48" s="5">
        <f t="shared" si="14"/>
        <v>0</v>
      </c>
      <c r="AR48" s="5"/>
    </row>
    <row r="49" spans="1:44" ht="53.4" hidden="1" x14ac:dyDescent="0.3">
      <c r="A49" s="790" t="s">
        <v>156</v>
      </c>
      <c r="B49" s="791" t="s">
        <v>840</v>
      </c>
      <c r="C49" s="790"/>
      <c r="D49" s="790"/>
      <c r="E49" s="790"/>
      <c r="F49" s="790"/>
      <c r="G49" s="790" t="s">
        <v>29</v>
      </c>
      <c r="H49" s="790"/>
      <c r="I49" s="790"/>
      <c r="J49" s="790"/>
      <c r="K49" s="790">
        <f>L49+R49+Q49</f>
        <v>38</v>
      </c>
      <c r="L49" s="790">
        <f>S49+V49+Y49+AB49+AE49+AH49++AK49+AN49</f>
        <v>38</v>
      </c>
      <c r="M49" s="790">
        <f>L49-N49</f>
        <v>0</v>
      </c>
      <c r="N49" s="790">
        <f>T49+W49+Z49+AC49+AF49+AI49+AL49+AO49</f>
        <v>38</v>
      </c>
      <c r="O49" s="790"/>
      <c r="P49" s="790"/>
      <c r="Q49" s="790">
        <f t="shared" si="13"/>
        <v>0</v>
      </c>
      <c r="R49" s="790"/>
      <c r="S49" s="790"/>
      <c r="T49" s="790"/>
      <c r="U49" s="790"/>
      <c r="V49" s="790"/>
      <c r="W49" s="790"/>
      <c r="X49" s="790"/>
      <c r="Y49" s="790"/>
      <c r="Z49" s="790"/>
      <c r="AA49" s="790"/>
      <c r="AB49" s="790"/>
      <c r="AC49" s="790"/>
      <c r="AD49" s="790"/>
      <c r="AE49" s="790">
        <v>38</v>
      </c>
      <c r="AF49" s="790">
        <v>38</v>
      </c>
      <c r="AG49" s="790">
        <v>0</v>
      </c>
      <c r="AH49" s="790"/>
      <c r="AI49" s="790"/>
      <c r="AJ49" s="790"/>
      <c r="AK49" s="1247"/>
      <c r="AL49" s="790"/>
      <c r="AM49" s="790"/>
      <c r="AN49" s="1247"/>
      <c r="AO49" s="790"/>
      <c r="AP49" s="790"/>
      <c r="AQ49" s="5">
        <f t="shared" si="14"/>
        <v>0</v>
      </c>
      <c r="AR49" s="5"/>
    </row>
    <row r="50" spans="1:44" hidden="1" x14ac:dyDescent="0.3">
      <c r="A50" s="790" t="s">
        <v>157</v>
      </c>
      <c r="B50" s="791" t="s">
        <v>43</v>
      </c>
      <c r="C50" s="790"/>
      <c r="D50" s="790"/>
      <c r="E50" s="790"/>
      <c r="F50" s="790"/>
      <c r="G50" s="790" t="s">
        <v>29</v>
      </c>
      <c r="H50" s="790"/>
      <c r="I50" s="790"/>
      <c r="J50" s="790"/>
      <c r="K50" s="790">
        <f>P50</f>
        <v>72</v>
      </c>
      <c r="L50" s="790"/>
      <c r="M50" s="790"/>
      <c r="N50" s="790"/>
      <c r="O50" s="790"/>
      <c r="P50" s="790">
        <f>AE50</f>
        <v>72</v>
      </c>
      <c r="Q50" s="790"/>
      <c r="R50" s="790"/>
      <c r="S50" s="790"/>
      <c r="T50" s="790"/>
      <c r="U50" s="790"/>
      <c r="V50" s="790"/>
      <c r="W50" s="790"/>
      <c r="X50" s="790"/>
      <c r="Y50" s="790"/>
      <c r="Z50" s="790"/>
      <c r="AA50" s="790"/>
      <c r="AB50" s="790"/>
      <c r="AC50" s="790"/>
      <c r="AD50" s="790"/>
      <c r="AE50" s="790">
        <v>72</v>
      </c>
      <c r="AF50" s="790"/>
      <c r="AG50" s="790"/>
      <c r="AH50" s="790"/>
      <c r="AI50" s="790"/>
      <c r="AJ50" s="790"/>
      <c r="AK50" s="1247"/>
      <c r="AL50" s="790"/>
      <c r="AM50" s="790"/>
      <c r="AN50" s="1247"/>
      <c r="AO50" s="790"/>
      <c r="AP50" s="790"/>
      <c r="AQ50" s="5">
        <f t="shared" si="14"/>
        <v>0</v>
      </c>
      <c r="AR50" s="5"/>
    </row>
    <row r="51" spans="1:44" hidden="1" x14ac:dyDescent="0.3">
      <c r="A51" s="790" t="s">
        <v>281</v>
      </c>
      <c r="B51" s="791" t="s">
        <v>73</v>
      </c>
      <c r="C51" s="790"/>
      <c r="D51" s="790"/>
      <c r="E51" s="790"/>
      <c r="F51" s="790"/>
      <c r="G51" s="790" t="s">
        <v>29</v>
      </c>
      <c r="H51" s="790"/>
      <c r="I51" s="790"/>
      <c r="J51" s="790"/>
      <c r="K51" s="790">
        <f>P51</f>
        <v>72</v>
      </c>
      <c r="L51" s="790"/>
      <c r="M51" s="790"/>
      <c r="N51" s="790"/>
      <c r="O51" s="790"/>
      <c r="P51" s="790">
        <f>AE51</f>
        <v>72</v>
      </c>
      <c r="Q51" s="790"/>
      <c r="R51" s="790"/>
      <c r="S51" s="790"/>
      <c r="T51" s="790"/>
      <c r="U51" s="790"/>
      <c r="V51" s="790"/>
      <c r="W51" s="790"/>
      <c r="X51" s="790"/>
      <c r="Y51" s="790"/>
      <c r="Z51" s="790"/>
      <c r="AA51" s="790"/>
      <c r="AB51" s="790"/>
      <c r="AC51" s="790"/>
      <c r="AD51" s="790"/>
      <c r="AE51" s="790">
        <v>72</v>
      </c>
      <c r="AF51" s="790"/>
      <c r="AG51" s="790"/>
      <c r="AH51" s="790"/>
      <c r="AI51" s="790"/>
      <c r="AJ51" s="790"/>
      <c r="AK51" s="1247"/>
      <c r="AL51" s="790"/>
      <c r="AM51" s="790"/>
      <c r="AN51" s="1247"/>
      <c r="AO51" s="790"/>
      <c r="AP51" s="790"/>
      <c r="AQ51" s="5">
        <f t="shared" si="14"/>
        <v>0</v>
      </c>
      <c r="AR51" s="5"/>
    </row>
    <row r="52" spans="1:44" ht="27" hidden="1" x14ac:dyDescent="0.3">
      <c r="A52" s="790"/>
      <c r="B52" s="794" t="s">
        <v>928</v>
      </c>
      <c r="C52" s="790"/>
      <c r="D52" s="790"/>
      <c r="E52" s="790"/>
      <c r="F52" s="790"/>
      <c r="G52" s="790"/>
      <c r="H52" s="790"/>
      <c r="I52" s="790"/>
      <c r="J52" s="790"/>
      <c r="K52" s="790">
        <f>L52+R52+Q52</f>
        <v>24</v>
      </c>
      <c r="L52" s="790"/>
      <c r="M52" s="790"/>
      <c r="N52" s="790"/>
      <c r="O52" s="790"/>
      <c r="P52" s="790"/>
      <c r="Q52" s="790"/>
      <c r="R52" s="790">
        <v>24</v>
      </c>
      <c r="S52" s="790"/>
      <c r="T52" s="790"/>
      <c r="U52" s="790"/>
      <c r="V52" s="790"/>
      <c r="W52" s="790"/>
      <c r="X52" s="790"/>
      <c r="Y52" s="790"/>
      <c r="Z52" s="790"/>
      <c r="AA52" s="790"/>
      <c r="AB52" s="790"/>
      <c r="AC52" s="790"/>
      <c r="AD52" s="790"/>
      <c r="AE52" s="790"/>
      <c r="AF52" s="790"/>
      <c r="AG52" s="790"/>
      <c r="AH52" s="790"/>
      <c r="AI52" s="790"/>
      <c r="AJ52" s="790"/>
      <c r="AK52" s="1247"/>
      <c r="AL52" s="790"/>
      <c r="AM52" s="790"/>
      <c r="AN52" s="1247"/>
      <c r="AO52" s="790"/>
      <c r="AP52" s="790"/>
      <c r="AQ52" s="5">
        <f t="shared" si="14"/>
        <v>0</v>
      </c>
      <c r="AR52" s="5"/>
    </row>
    <row r="53" spans="1:44" ht="40.200000000000003" hidden="1" x14ac:dyDescent="0.3">
      <c r="A53" s="790" t="s">
        <v>30</v>
      </c>
      <c r="B53" s="791" t="s">
        <v>842</v>
      </c>
      <c r="C53" s="790"/>
      <c r="D53" s="790"/>
      <c r="E53" s="790"/>
      <c r="F53" s="790"/>
      <c r="G53" s="790"/>
      <c r="H53" s="790"/>
      <c r="I53" s="790"/>
      <c r="J53" s="790"/>
      <c r="K53" s="790">
        <f>L53+P53+Q53+R53</f>
        <v>388</v>
      </c>
      <c r="L53" s="790">
        <f t="shared" ref="L53:R53" si="25">SUM(L54:L58)</f>
        <v>196</v>
      </c>
      <c r="M53" s="790">
        <f t="shared" si="25"/>
        <v>96</v>
      </c>
      <c r="N53" s="790">
        <f t="shared" si="25"/>
        <v>100</v>
      </c>
      <c r="O53" s="790">
        <f t="shared" si="25"/>
        <v>24</v>
      </c>
      <c r="P53" s="790">
        <f t="shared" si="25"/>
        <v>144</v>
      </c>
      <c r="Q53" s="790">
        <f t="shared" si="25"/>
        <v>12</v>
      </c>
      <c r="R53" s="790">
        <f t="shared" si="25"/>
        <v>36</v>
      </c>
      <c r="S53" s="790"/>
      <c r="T53" s="790"/>
      <c r="U53" s="790"/>
      <c r="V53" s="790"/>
      <c r="W53" s="790"/>
      <c r="X53" s="790"/>
      <c r="Y53" s="790"/>
      <c r="Z53" s="790"/>
      <c r="AA53" s="790"/>
      <c r="AB53" s="790"/>
      <c r="AC53" s="790"/>
      <c r="AD53" s="790"/>
      <c r="AE53" s="790"/>
      <c r="AF53" s="790"/>
      <c r="AG53" s="790"/>
      <c r="AH53" s="790"/>
      <c r="AI53" s="790"/>
      <c r="AJ53" s="790"/>
      <c r="AK53" s="1247"/>
      <c r="AL53" s="790"/>
      <c r="AM53" s="790"/>
      <c r="AN53" s="1247"/>
      <c r="AO53" s="790"/>
      <c r="AP53" s="790"/>
      <c r="AQ53" s="5">
        <f t="shared" si="14"/>
        <v>0</v>
      </c>
      <c r="AR53" s="5"/>
    </row>
    <row r="54" spans="1:44" ht="40.200000000000003" x14ac:dyDescent="0.3">
      <c r="A54" s="790" t="s">
        <v>31</v>
      </c>
      <c r="B54" s="791" t="s">
        <v>842</v>
      </c>
      <c r="C54" s="790"/>
      <c r="D54" s="790"/>
      <c r="E54" s="790"/>
      <c r="F54" s="790"/>
      <c r="G54" s="790"/>
      <c r="H54" s="790"/>
      <c r="I54" s="790"/>
      <c r="J54" s="790" t="s">
        <v>40</v>
      </c>
      <c r="K54" s="790">
        <f t="shared" ref="K54:K58" si="26">L54+R54+Q54</f>
        <v>182</v>
      </c>
      <c r="L54" s="790">
        <f>S54+V54+Y54+AB54+AE54+AH54++AK54+AN54</f>
        <v>158</v>
      </c>
      <c r="M54" s="790">
        <f>L54-N54</f>
        <v>96</v>
      </c>
      <c r="N54" s="790">
        <f>T54+W54+Z54+AC54+AF54+AI54+AL54+AO54</f>
        <v>62</v>
      </c>
      <c r="O54" s="790">
        <v>24</v>
      </c>
      <c r="P54" s="790"/>
      <c r="Q54" s="790">
        <f>U54+X54+AA54+AD54+AG54++AJ54+AM54+AP54</f>
        <v>12</v>
      </c>
      <c r="R54" s="790">
        <v>12</v>
      </c>
      <c r="S54" s="790"/>
      <c r="T54" s="790"/>
      <c r="U54" s="790"/>
      <c r="V54" s="790"/>
      <c r="W54" s="790"/>
      <c r="X54" s="790"/>
      <c r="Y54" s="790"/>
      <c r="Z54" s="790"/>
      <c r="AA54" s="790"/>
      <c r="AB54" s="790"/>
      <c r="AC54" s="790"/>
      <c r="AD54" s="790"/>
      <c r="AE54" s="790"/>
      <c r="AF54" s="790"/>
      <c r="AG54" s="790"/>
      <c r="AH54" s="790">
        <v>56</v>
      </c>
      <c r="AI54" s="790">
        <v>18</v>
      </c>
      <c r="AJ54" s="790">
        <v>4</v>
      </c>
      <c r="AK54" s="1311">
        <v>56</v>
      </c>
      <c r="AL54" s="790">
        <v>24</v>
      </c>
      <c r="AM54" s="790">
        <v>4</v>
      </c>
      <c r="AN54" s="1247">
        <v>46</v>
      </c>
      <c r="AO54" s="790">
        <v>20</v>
      </c>
      <c r="AP54" s="790">
        <v>4</v>
      </c>
      <c r="AQ54" s="5">
        <f t="shared" si="14"/>
        <v>102</v>
      </c>
      <c r="AR54" s="1248" t="s">
        <v>1098</v>
      </c>
    </row>
    <row r="55" spans="1:44" ht="53.4" x14ac:dyDescent="0.3">
      <c r="A55" s="790" t="s">
        <v>129</v>
      </c>
      <c r="B55" s="791" t="s">
        <v>843</v>
      </c>
      <c r="C55" s="790"/>
      <c r="D55" s="790"/>
      <c r="E55" s="790"/>
      <c r="F55" s="790"/>
      <c r="G55" s="790"/>
      <c r="H55" s="790"/>
      <c r="I55" s="790"/>
      <c r="J55" s="790" t="s">
        <v>29</v>
      </c>
      <c r="K55" s="790">
        <f t="shared" si="26"/>
        <v>38</v>
      </c>
      <c r="L55" s="790">
        <f>S55+V55+Y55+AB55+AE55+AH55++AK55+AN55</f>
        <v>38</v>
      </c>
      <c r="M55" s="790">
        <f>L55-N55</f>
        <v>0</v>
      </c>
      <c r="N55" s="790">
        <f>T55+W55+Z55+AC55+AF55+AI55+AL55+AO55</f>
        <v>38</v>
      </c>
      <c r="O55" s="790"/>
      <c r="P55" s="790"/>
      <c r="Q55" s="790">
        <f>U55+X55+AA55+AD55+AG55++AJ55+AM55+AP55</f>
        <v>0</v>
      </c>
      <c r="R55" s="790">
        <v>0</v>
      </c>
      <c r="S55" s="790"/>
      <c r="T55" s="790"/>
      <c r="U55" s="790"/>
      <c r="V55" s="790"/>
      <c r="W55" s="790"/>
      <c r="X55" s="790"/>
      <c r="Y55" s="790"/>
      <c r="Z55" s="790"/>
      <c r="AA55" s="790"/>
      <c r="AB55" s="790"/>
      <c r="AC55" s="790"/>
      <c r="AD55" s="790"/>
      <c r="AE55" s="790"/>
      <c r="AF55" s="790"/>
      <c r="AG55" s="790"/>
      <c r="AH55" s="790"/>
      <c r="AI55" s="790"/>
      <c r="AJ55" s="790"/>
      <c r="AK55" s="1247">
        <v>38</v>
      </c>
      <c r="AL55" s="790">
        <v>38</v>
      </c>
      <c r="AM55" s="790"/>
      <c r="AN55" s="1247"/>
      <c r="AO55" s="790"/>
      <c r="AP55" s="790"/>
      <c r="AQ55" s="5">
        <f t="shared" si="14"/>
        <v>38</v>
      </c>
      <c r="AR55" s="1248" t="s">
        <v>1149</v>
      </c>
    </row>
    <row r="56" spans="1:44" x14ac:dyDescent="0.3">
      <c r="A56" s="790" t="s">
        <v>131</v>
      </c>
      <c r="B56" s="791" t="s">
        <v>43</v>
      </c>
      <c r="C56" s="790"/>
      <c r="D56" s="790"/>
      <c r="E56" s="790"/>
      <c r="F56" s="790"/>
      <c r="G56" s="790"/>
      <c r="H56" s="790"/>
      <c r="I56" s="790"/>
      <c r="J56" s="790" t="s">
        <v>29</v>
      </c>
      <c r="K56" s="790">
        <f>P56</f>
        <v>72</v>
      </c>
      <c r="L56" s="790"/>
      <c r="M56" s="790"/>
      <c r="N56" s="790"/>
      <c r="O56" s="790"/>
      <c r="P56" s="790">
        <f>AK56+AN56</f>
        <v>72</v>
      </c>
      <c r="Q56" s="790"/>
      <c r="R56" s="790"/>
      <c r="S56" s="790"/>
      <c r="T56" s="790"/>
      <c r="U56" s="790"/>
      <c r="V56" s="790"/>
      <c r="W56" s="790"/>
      <c r="X56" s="790"/>
      <c r="Y56" s="790"/>
      <c r="Z56" s="790"/>
      <c r="AA56" s="790"/>
      <c r="AB56" s="790"/>
      <c r="AC56" s="790"/>
      <c r="AD56" s="790"/>
      <c r="AE56" s="790"/>
      <c r="AF56" s="790"/>
      <c r="AG56" s="790"/>
      <c r="AH56" s="790"/>
      <c r="AI56" s="790"/>
      <c r="AJ56" s="790"/>
      <c r="AK56" s="1247">
        <v>72</v>
      </c>
      <c r="AL56" s="790"/>
      <c r="AM56" s="790"/>
      <c r="AN56" s="1247"/>
      <c r="AO56" s="790"/>
      <c r="AP56" s="790"/>
      <c r="AQ56" s="5">
        <f t="shared" si="14"/>
        <v>72</v>
      </c>
      <c r="AR56" s="1248" t="s">
        <v>1169</v>
      </c>
    </row>
    <row r="57" spans="1:44" x14ac:dyDescent="0.3">
      <c r="A57" s="790" t="s">
        <v>32</v>
      </c>
      <c r="B57" s="791" t="s">
        <v>73</v>
      </c>
      <c r="C57" s="790"/>
      <c r="D57" s="790"/>
      <c r="E57" s="790"/>
      <c r="F57" s="790"/>
      <c r="G57" s="790"/>
      <c r="H57" s="790"/>
      <c r="I57" s="790"/>
      <c r="J57" s="790" t="s">
        <v>29</v>
      </c>
      <c r="K57" s="790">
        <f>P57</f>
        <v>72</v>
      </c>
      <c r="L57" s="790"/>
      <c r="M57" s="790"/>
      <c r="N57" s="790"/>
      <c r="O57" s="790"/>
      <c r="P57" s="790">
        <f>AK57+AN57</f>
        <v>72</v>
      </c>
      <c r="Q57" s="790"/>
      <c r="R57" s="790"/>
      <c r="S57" s="790"/>
      <c r="T57" s="790"/>
      <c r="U57" s="790"/>
      <c r="V57" s="790"/>
      <c r="W57" s="790"/>
      <c r="X57" s="790"/>
      <c r="Y57" s="790"/>
      <c r="Z57" s="790"/>
      <c r="AA57" s="790"/>
      <c r="AB57" s="790"/>
      <c r="AC57" s="790"/>
      <c r="AD57" s="790"/>
      <c r="AE57" s="790"/>
      <c r="AF57" s="790"/>
      <c r="AG57" s="790"/>
      <c r="AH57" s="790"/>
      <c r="AI57" s="790"/>
      <c r="AJ57" s="790"/>
      <c r="AK57" s="1247"/>
      <c r="AL57" s="790"/>
      <c r="AM57" s="790"/>
      <c r="AN57" s="1247">
        <v>72</v>
      </c>
      <c r="AO57" s="790"/>
      <c r="AP57" s="790"/>
      <c r="AQ57" s="5">
        <f t="shared" si="14"/>
        <v>72</v>
      </c>
      <c r="AR57" s="1248" t="s">
        <v>1098</v>
      </c>
    </row>
    <row r="58" spans="1:44" ht="27" x14ac:dyDescent="0.3">
      <c r="A58" s="790"/>
      <c r="B58" s="794" t="s">
        <v>928</v>
      </c>
      <c r="C58" s="790"/>
      <c r="D58" s="790"/>
      <c r="E58" s="790"/>
      <c r="F58" s="790"/>
      <c r="G58" s="790"/>
      <c r="H58" s="790"/>
      <c r="I58" s="790"/>
      <c r="J58" s="790"/>
      <c r="K58" s="790">
        <f t="shared" si="26"/>
        <v>24</v>
      </c>
      <c r="L58" s="790"/>
      <c r="M58" s="790"/>
      <c r="N58" s="790"/>
      <c r="O58" s="790"/>
      <c r="P58" s="790"/>
      <c r="Q58" s="790"/>
      <c r="R58" s="790">
        <v>24</v>
      </c>
      <c r="S58" s="790"/>
      <c r="T58" s="790"/>
      <c r="U58" s="790"/>
      <c r="V58" s="790"/>
      <c r="W58" s="790"/>
      <c r="X58" s="790"/>
      <c r="Y58" s="790"/>
      <c r="Z58" s="790"/>
      <c r="AA58" s="790"/>
      <c r="AB58" s="790"/>
      <c r="AC58" s="790"/>
      <c r="AD58" s="790"/>
      <c r="AE58" s="790"/>
      <c r="AF58" s="790"/>
      <c r="AG58" s="790"/>
      <c r="AH58" s="790"/>
      <c r="AI58" s="790"/>
      <c r="AJ58" s="790"/>
      <c r="AK58" s="1247"/>
      <c r="AL58" s="790"/>
      <c r="AM58" s="790"/>
      <c r="AN58" s="1247"/>
      <c r="AO58" s="790"/>
      <c r="AP58" s="790"/>
      <c r="AQ58" s="5">
        <f t="shared" si="14"/>
        <v>0</v>
      </c>
      <c r="AR58" s="1248" t="s">
        <v>1170</v>
      </c>
    </row>
    <row r="59" spans="1:44" ht="66.599999999999994" hidden="1" x14ac:dyDescent="0.3">
      <c r="A59" s="790" t="s">
        <v>33</v>
      </c>
      <c r="B59" s="791" t="s">
        <v>844</v>
      </c>
      <c r="C59" s="790"/>
      <c r="D59" s="790"/>
      <c r="E59" s="790"/>
      <c r="F59" s="790"/>
      <c r="G59" s="790"/>
      <c r="H59" s="790"/>
      <c r="I59" s="790"/>
      <c r="J59" s="790"/>
      <c r="K59" s="790">
        <f>L59+P59+Q59+R59</f>
        <v>466</v>
      </c>
      <c r="L59" s="790">
        <f t="shared" ref="L59:R59" si="27">SUM(L60:L64)</f>
        <v>228</v>
      </c>
      <c r="M59" s="790">
        <f t="shared" si="27"/>
        <v>118</v>
      </c>
      <c r="N59" s="790">
        <f t="shared" si="27"/>
        <v>110</v>
      </c>
      <c r="O59" s="790">
        <f t="shared" si="27"/>
        <v>0</v>
      </c>
      <c r="P59" s="790">
        <f t="shared" si="27"/>
        <v>180</v>
      </c>
      <c r="Q59" s="790">
        <f t="shared" si="27"/>
        <v>22</v>
      </c>
      <c r="R59" s="790">
        <f t="shared" si="27"/>
        <v>36</v>
      </c>
      <c r="S59" s="790"/>
      <c r="T59" s="790"/>
      <c r="U59" s="790"/>
      <c r="V59" s="790"/>
      <c r="W59" s="790"/>
      <c r="X59" s="790"/>
      <c r="Y59" s="790"/>
      <c r="Z59" s="790"/>
      <c r="AA59" s="790"/>
      <c r="AB59" s="790"/>
      <c r="AC59" s="790"/>
      <c r="AD59" s="790"/>
      <c r="AE59" s="790"/>
      <c r="AF59" s="790"/>
      <c r="AG59" s="790"/>
      <c r="AH59" s="790"/>
      <c r="AI59" s="790"/>
      <c r="AJ59" s="790"/>
      <c r="AK59" s="1247"/>
      <c r="AL59" s="790"/>
      <c r="AM59" s="790"/>
      <c r="AN59" s="1247"/>
      <c r="AO59" s="790"/>
      <c r="AP59" s="790"/>
      <c r="AQ59" s="5">
        <f t="shared" si="14"/>
        <v>0</v>
      </c>
      <c r="AR59" s="5"/>
    </row>
    <row r="60" spans="1:44" ht="54" customHeight="1" x14ac:dyDescent="0.3">
      <c r="A60" s="790" t="s">
        <v>34</v>
      </c>
      <c r="B60" s="791" t="s">
        <v>844</v>
      </c>
      <c r="C60" s="790"/>
      <c r="D60" s="790"/>
      <c r="E60" s="790"/>
      <c r="F60" s="790"/>
      <c r="G60" s="790"/>
      <c r="H60" s="790"/>
      <c r="I60" s="790" t="s">
        <v>40</v>
      </c>
      <c r="J60" s="790"/>
      <c r="K60" s="790">
        <f>L60+R60+Q60</f>
        <v>226</v>
      </c>
      <c r="L60" s="790">
        <f>S60+V60+Y60+AB60+AE60+AH60++AK60+AN60</f>
        <v>192</v>
      </c>
      <c r="M60" s="790">
        <f>L60-N60</f>
        <v>118</v>
      </c>
      <c r="N60" s="790">
        <f>T60+W60+Z60+AC60+AF60+AI60+AL60+AO60</f>
        <v>74</v>
      </c>
      <c r="O60" s="790"/>
      <c r="P60" s="790"/>
      <c r="Q60" s="790">
        <f>U60+X60+AA60+AD60+AG60++AJ60+AM60+AP60</f>
        <v>22</v>
      </c>
      <c r="R60" s="790">
        <v>12</v>
      </c>
      <c r="S60" s="790"/>
      <c r="T60" s="790"/>
      <c r="U60" s="790"/>
      <c r="V60" s="790"/>
      <c r="W60" s="790"/>
      <c r="X60" s="790"/>
      <c r="Y60" s="790"/>
      <c r="Z60" s="790"/>
      <c r="AA60" s="790"/>
      <c r="AB60" s="790">
        <v>58</v>
      </c>
      <c r="AC60" s="790">
        <v>18</v>
      </c>
      <c r="AD60" s="790">
        <v>6</v>
      </c>
      <c r="AE60" s="790">
        <v>36</v>
      </c>
      <c r="AF60" s="790">
        <v>18</v>
      </c>
      <c r="AG60" s="790">
        <v>6</v>
      </c>
      <c r="AH60" s="790">
        <v>34</v>
      </c>
      <c r="AI60" s="790">
        <v>22</v>
      </c>
      <c r="AJ60" s="790">
        <v>6</v>
      </c>
      <c r="AK60" s="1311">
        <v>64</v>
      </c>
      <c r="AL60" s="790">
        <v>16</v>
      </c>
      <c r="AM60" s="790">
        <v>4</v>
      </c>
      <c r="AN60" s="1247"/>
      <c r="AO60" s="790"/>
      <c r="AP60" s="790"/>
      <c r="AQ60" s="5"/>
      <c r="AR60" s="1248" t="s">
        <v>1093</v>
      </c>
    </row>
    <row r="61" spans="1:44" ht="66.599999999999994" hidden="1" x14ac:dyDescent="0.3">
      <c r="A61" s="790" t="s">
        <v>135</v>
      </c>
      <c r="B61" s="791" t="s">
        <v>845</v>
      </c>
      <c r="C61" s="790"/>
      <c r="D61" s="790"/>
      <c r="E61" s="790"/>
      <c r="F61" s="790"/>
      <c r="G61" s="790"/>
      <c r="H61" s="790" t="s">
        <v>29</v>
      </c>
      <c r="I61" s="790"/>
      <c r="J61" s="790"/>
      <c r="K61" s="790">
        <f>L61+R61+Q61</f>
        <v>36</v>
      </c>
      <c r="L61" s="790">
        <f>S61+V61+Y61+AB61+AE61+AH61++AK61+AN61</f>
        <v>36</v>
      </c>
      <c r="M61" s="790">
        <f>L61-N61</f>
        <v>0</v>
      </c>
      <c r="N61" s="790">
        <f>T61+W61+Z61+AC61+AF61+AI61+AL61+AO61</f>
        <v>36</v>
      </c>
      <c r="O61" s="790"/>
      <c r="P61" s="790"/>
      <c r="Q61" s="790">
        <f>U61+X61+AA61+AD61+AG61++AJ61+AM61+AP61</f>
        <v>0</v>
      </c>
      <c r="R61" s="790"/>
      <c r="S61" s="790"/>
      <c r="T61" s="790"/>
      <c r="U61" s="790"/>
      <c r="V61" s="790"/>
      <c r="W61" s="790"/>
      <c r="X61" s="790"/>
      <c r="Y61" s="790"/>
      <c r="Z61" s="790"/>
      <c r="AA61" s="790"/>
      <c r="AB61" s="790"/>
      <c r="AC61" s="790"/>
      <c r="AD61" s="790"/>
      <c r="AE61" s="790"/>
      <c r="AF61" s="790"/>
      <c r="AG61" s="790"/>
      <c r="AH61" s="790">
        <v>36</v>
      </c>
      <c r="AI61" s="790">
        <v>36</v>
      </c>
      <c r="AJ61" s="790">
        <v>0</v>
      </c>
      <c r="AK61" s="1247"/>
      <c r="AL61" s="790"/>
      <c r="AM61" s="790"/>
      <c r="AN61" s="1247"/>
      <c r="AO61" s="790"/>
      <c r="AP61" s="790"/>
      <c r="AQ61" s="5">
        <f t="shared" si="14"/>
        <v>0</v>
      </c>
      <c r="AR61" s="1248" t="s">
        <v>1093</v>
      </c>
    </row>
    <row r="62" spans="1:44" hidden="1" x14ac:dyDescent="0.3">
      <c r="A62" s="790" t="s">
        <v>136</v>
      </c>
      <c r="B62" s="791" t="s">
        <v>43</v>
      </c>
      <c r="C62" s="790"/>
      <c r="D62" s="790"/>
      <c r="E62" s="790"/>
      <c r="F62" s="790"/>
      <c r="G62" s="790"/>
      <c r="H62" s="790" t="s">
        <v>29</v>
      </c>
      <c r="I62" s="790"/>
      <c r="J62" s="790"/>
      <c r="K62" s="790">
        <f>P62</f>
        <v>72</v>
      </c>
      <c r="L62" s="790"/>
      <c r="M62" s="790"/>
      <c r="N62" s="790"/>
      <c r="O62" s="790"/>
      <c r="P62" s="790">
        <f>AH62</f>
        <v>72</v>
      </c>
      <c r="Q62" s="790"/>
      <c r="R62" s="790"/>
      <c r="S62" s="790"/>
      <c r="T62" s="790"/>
      <c r="U62" s="790"/>
      <c r="V62" s="790"/>
      <c r="W62" s="790"/>
      <c r="X62" s="790"/>
      <c r="Y62" s="790"/>
      <c r="Z62" s="790"/>
      <c r="AA62" s="790"/>
      <c r="AB62" s="790"/>
      <c r="AC62" s="790"/>
      <c r="AD62" s="790"/>
      <c r="AE62" s="790"/>
      <c r="AF62" s="790"/>
      <c r="AG62" s="790"/>
      <c r="AH62" s="790">
        <v>72</v>
      </c>
      <c r="AI62" s="790"/>
      <c r="AJ62" s="790"/>
      <c r="AK62" s="1247"/>
      <c r="AL62" s="790"/>
      <c r="AM62" s="790"/>
      <c r="AN62" s="1247"/>
      <c r="AO62" s="790"/>
      <c r="AP62" s="790"/>
      <c r="AQ62" s="5">
        <f t="shared" si="14"/>
        <v>0</v>
      </c>
      <c r="AR62" s="1248" t="s">
        <v>1093</v>
      </c>
    </row>
    <row r="63" spans="1:44" x14ac:dyDescent="0.3">
      <c r="A63" s="790" t="s">
        <v>35</v>
      </c>
      <c r="B63" s="791" t="s">
        <v>73</v>
      </c>
      <c r="C63" s="790"/>
      <c r="D63" s="790"/>
      <c r="E63" s="790"/>
      <c r="F63" s="790"/>
      <c r="G63" s="790"/>
      <c r="H63" s="790"/>
      <c r="I63" s="790" t="s">
        <v>29</v>
      </c>
      <c r="J63" s="790"/>
      <c r="K63" s="790">
        <f>P63</f>
        <v>108</v>
      </c>
      <c r="L63" s="790"/>
      <c r="M63" s="790"/>
      <c r="N63" s="790"/>
      <c r="O63" s="790"/>
      <c r="P63" s="790">
        <f>AK63</f>
        <v>108</v>
      </c>
      <c r="Q63" s="790"/>
      <c r="R63" s="790"/>
      <c r="S63" s="790"/>
      <c r="T63" s="790"/>
      <c r="U63" s="790"/>
      <c r="V63" s="790"/>
      <c r="W63" s="790"/>
      <c r="X63" s="790"/>
      <c r="Y63" s="790"/>
      <c r="Z63" s="790"/>
      <c r="AA63" s="790"/>
      <c r="AB63" s="790"/>
      <c r="AC63" s="790"/>
      <c r="AD63" s="790"/>
      <c r="AE63" s="790"/>
      <c r="AF63" s="790"/>
      <c r="AG63" s="790"/>
      <c r="AH63" s="790"/>
      <c r="AI63" s="790"/>
      <c r="AJ63" s="790"/>
      <c r="AK63" s="1247">
        <v>108</v>
      </c>
      <c r="AL63" s="790"/>
      <c r="AM63" s="790"/>
      <c r="AN63" s="1247"/>
      <c r="AO63" s="790"/>
      <c r="AP63" s="790"/>
      <c r="AQ63" s="5">
        <f t="shared" si="14"/>
        <v>108</v>
      </c>
      <c r="AR63" s="1248" t="s">
        <v>1093</v>
      </c>
    </row>
    <row r="64" spans="1:44" ht="27" x14ac:dyDescent="0.3">
      <c r="A64" s="790"/>
      <c r="B64" s="794" t="s">
        <v>928</v>
      </c>
      <c r="C64" s="790"/>
      <c r="D64" s="790"/>
      <c r="E64" s="790"/>
      <c r="F64" s="790"/>
      <c r="G64" s="790"/>
      <c r="H64" s="790"/>
      <c r="I64" s="790"/>
      <c r="J64" s="790"/>
      <c r="K64" s="790">
        <f>L64+R64+Q64</f>
        <v>24</v>
      </c>
      <c r="L64" s="790"/>
      <c r="M64" s="790"/>
      <c r="N64" s="790"/>
      <c r="O64" s="790"/>
      <c r="P64" s="790"/>
      <c r="Q64" s="790"/>
      <c r="R64" s="790">
        <v>24</v>
      </c>
      <c r="S64" s="790"/>
      <c r="T64" s="790"/>
      <c r="U64" s="790"/>
      <c r="V64" s="790"/>
      <c r="W64" s="790"/>
      <c r="X64" s="790"/>
      <c r="Y64" s="790"/>
      <c r="Z64" s="790"/>
      <c r="AA64" s="790"/>
      <c r="AB64" s="790"/>
      <c r="AC64" s="790"/>
      <c r="AD64" s="790"/>
      <c r="AE64" s="790"/>
      <c r="AF64" s="790"/>
      <c r="AG64" s="790"/>
      <c r="AH64" s="790"/>
      <c r="AI64" s="790"/>
      <c r="AJ64" s="790"/>
      <c r="AK64" s="1247"/>
      <c r="AL64" s="790"/>
      <c r="AM64" s="790"/>
      <c r="AN64" s="1247"/>
      <c r="AO64" s="790"/>
      <c r="AP64" s="790"/>
      <c r="AQ64" s="5">
        <f t="shared" si="14"/>
        <v>0</v>
      </c>
      <c r="AR64" s="1248" t="s">
        <v>1093</v>
      </c>
    </row>
    <row r="65" spans="1:44" ht="53.4" hidden="1" x14ac:dyDescent="0.3">
      <c r="A65" s="790" t="s">
        <v>36</v>
      </c>
      <c r="B65" s="791" t="s">
        <v>846</v>
      </c>
      <c r="C65" s="790"/>
      <c r="D65" s="790"/>
      <c r="E65" s="790"/>
      <c r="F65" s="790"/>
      <c r="G65" s="790"/>
      <c r="H65" s="790"/>
      <c r="I65" s="790"/>
      <c r="J65" s="790"/>
      <c r="K65" s="790">
        <f>L65+P65+Q65+R65</f>
        <v>423</v>
      </c>
      <c r="L65" s="790">
        <f t="shared" ref="L65:R65" si="28">SUM(L66:L70)</f>
        <v>222</v>
      </c>
      <c r="M65" s="790">
        <f t="shared" si="28"/>
        <v>130</v>
      </c>
      <c r="N65" s="790">
        <f t="shared" si="28"/>
        <v>92</v>
      </c>
      <c r="O65" s="790">
        <f t="shared" si="28"/>
        <v>0</v>
      </c>
      <c r="P65" s="790">
        <f t="shared" si="28"/>
        <v>144</v>
      </c>
      <c r="Q65" s="790">
        <f t="shared" si="28"/>
        <v>21</v>
      </c>
      <c r="R65" s="790">
        <f t="shared" si="28"/>
        <v>36</v>
      </c>
      <c r="S65" s="790"/>
      <c r="T65" s="790"/>
      <c r="U65" s="790"/>
      <c r="V65" s="790"/>
      <c r="W65" s="790"/>
      <c r="X65" s="790"/>
      <c r="Y65" s="790"/>
      <c r="Z65" s="790"/>
      <c r="AA65" s="790"/>
      <c r="AB65" s="790"/>
      <c r="AC65" s="790"/>
      <c r="AD65" s="790"/>
      <c r="AE65" s="790"/>
      <c r="AF65" s="790"/>
      <c r="AG65" s="790"/>
      <c r="AH65" s="790"/>
      <c r="AI65" s="790"/>
      <c r="AJ65" s="790"/>
      <c r="AK65" s="1247"/>
      <c r="AL65" s="790"/>
      <c r="AM65" s="790"/>
      <c r="AN65" s="1247"/>
      <c r="AO65" s="790"/>
      <c r="AP65" s="790"/>
      <c r="AQ65" s="5">
        <f t="shared" si="14"/>
        <v>0</v>
      </c>
      <c r="AR65" s="5"/>
    </row>
    <row r="66" spans="1:44" ht="53.4" hidden="1" x14ac:dyDescent="0.3">
      <c r="A66" s="790" t="s">
        <v>288</v>
      </c>
      <c r="B66" s="791" t="s">
        <v>846</v>
      </c>
      <c r="C66" s="790"/>
      <c r="D66" s="790"/>
      <c r="E66" s="790"/>
      <c r="F66" s="790"/>
      <c r="G66" s="790"/>
      <c r="H66" s="790" t="s">
        <v>40</v>
      </c>
      <c r="I66" s="790"/>
      <c r="J66" s="790"/>
      <c r="K66" s="790">
        <f>L66+R66+Q66</f>
        <v>219</v>
      </c>
      <c r="L66" s="790">
        <f>S66+V66+Y66+AB66+AE66+AH66++AK66+AN66</f>
        <v>186</v>
      </c>
      <c r="M66" s="790">
        <f>L66-N66</f>
        <v>130</v>
      </c>
      <c r="N66" s="790">
        <f>T66+W66+Z66+AC66+AF66+AI66+AL66+AO66</f>
        <v>56</v>
      </c>
      <c r="O66" s="790"/>
      <c r="P66" s="790"/>
      <c r="Q66" s="790">
        <f>U66+X66+AA66+AD66+AG66++AJ66+AM66+AP66</f>
        <v>21</v>
      </c>
      <c r="R66" s="790">
        <v>12</v>
      </c>
      <c r="S66" s="790"/>
      <c r="T66" s="790"/>
      <c r="U66" s="790"/>
      <c r="V66" s="790"/>
      <c r="W66" s="790"/>
      <c r="X66" s="790"/>
      <c r="Y66" s="790"/>
      <c r="Z66" s="790"/>
      <c r="AA66" s="790"/>
      <c r="AB66" s="790">
        <v>80</v>
      </c>
      <c r="AC66" s="790">
        <v>20</v>
      </c>
      <c r="AD66" s="790">
        <v>5</v>
      </c>
      <c r="AE66" s="790">
        <v>62</v>
      </c>
      <c r="AF66" s="790">
        <v>16</v>
      </c>
      <c r="AG66" s="790">
        <v>10</v>
      </c>
      <c r="AH66" s="790">
        <v>44</v>
      </c>
      <c r="AI66" s="790">
        <v>20</v>
      </c>
      <c r="AJ66" s="790">
        <v>6</v>
      </c>
      <c r="AK66" s="1247"/>
      <c r="AL66" s="790"/>
      <c r="AM66" s="790"/>
      <c r="AN66" s="1247"/>
      <c r="AO66" s="790"/>
      <c r="AP66" s="790"/>
      <c r="AQ66" s="5">
        <f t="shared" si="14"/>
        <v>0</v>
      </c>
      <c r="AR66" s="5"/>
    </row>
    <row r="67" spans="1:44" ht="53.4" hidden="1" x14ac:dyDescent="0.3">
      <c r="A67" s="790" t="s">
        <v>59</v>
      </c>
      <c r="B67" s="791" t="s">
        <v>930</v>
      </c>
      <c r="C67" s="790"/>
      <c r="D67" s="790"/>
      <c r="E67" s="790"/>
      <c r="F67" s="790"/>
      <c r="G67" s="790"/>
      <c r="H67" s="790" t="s">
        <v>29</v>
      </c>
      <c r="I67" s="790"/>
      <c r="J67" s="790"/>
      <c r="K67" s="790">
        <f>L67+R67+Q67</f>
        <v>36</v>
      </c>
      <c r="L67" s="790">
        <f>S67+V67+Y67+AB67+AE67+AH67++AK67+AN67</f>
        <v>36</v>
      </c>
      <c r="M67" s="790">
        <f>L67-N67</f>
        <v>0</v>
      </c>
      <c r="N67" s="790">
        <f>T67+W67+Z67+AC67+AF67+AI67+AL67+AO67</f>
        <v>36</v>
      </c>
      <c r="O67" s="790"/>
      <c r="P67" s="790"/>
      <c r="Q67" s="790">
        <f>U67+X67+AA67+AD67+AG67++AJ67+AM67+AP67</f>
        <v>0</v>
      </c>
      <c r="R67" s="790"/>
      <c r="S67" s="790"/>
      <c r="T67" s="790"/>
      <c r="U67" s="790"/>
      <c r="V67" s="790"/>
      <c r="W67" s="790"/>
      <c r="X67" s="790"/>
      <c r="Y67" s="790"/>
      <c r="Z67" s="790"/>
      <c r="AA67" s="790"/>
      <c r="AB67" s="790"/>
      <c r="AC67" s="790"/>
      <c r="AD67" s="790"/>
      <c r="AE67" s="790"/>
      <c r="AF67" s="790"/>
      <c r="AG67" s="790"/>
      <c r="AH67" s="790">
        <v>36</v>
      </c>
      <c r="AI67" s="790">
        <v>36</v>
      </c>
      <c r="AJ67" s="790">
        <v>0</v>
      </c>
      <c r="AK67" s="1247"/>
      <c r="AL67" s="790"/>
      <c r="AM67" s="790"/>
      <c r="AN67" s="1247"/>
      <c r="AO67" s="790"/>
      <c r="AP67" s="790"/>
      <c r="AQ67" s="5">
        <f t="shared" si="14"/>
        <v>0</v>
      </c>
      <c r="AR67" s="5"/>
    </row>
    <row r="68" spans="1:44" hidden="1" x14ac:dyDescent="0.3">
      <c r="A68" s="790" t="s">
        <v>60</v>
      </c>
      <c r="B68" s="791" t="s">
        <v>43</v>
      </c>
      <c r="C68" s="790"/>
      <c r="D68" s="790"/>
      <c r="E68" s="790"/>
      <c r="F68" s="790"/>
      <c r="G68" s="790"/>
      <c r="H68" s="790" t="s">
        <v>29</v>
      </c>
      <c r="I68" s="790"/>
      <c r="J68" s="790"/>
      <c r="K68" s="790">
        <f>P68</f>
        <v>72</v>
      </c>
      <c r="L68" s="790"/>
      <c r="M68" s="790"/>
      <c r="N68" s="790"/>
      <c r="O68" s="790"/>
      <c r="P68" s="790">
        <f>AH68</f>
        <v>72</v>
      </c>
      <c r="Q68" s="790"/>
      <c r="R68" s="790"/>
      <c r="S68" s="790"/>
      <c r="T68" s="790"/>
      <c r="U68" s="790"/>
      <c r="V68" s="790"/>
      <c r="W68" s="790"/>
      <c r="X68" s="790"/>
      <c r="Y68" s="790"/>
      <c r="Z68" s="790"/>
      <c r="AA68" s="790"/>
      <c r="AB68" s="790"/>
      <c r="AC68" s="790"/>
      <c r="AD68" s="790"/>
      <c r="AE68" s="790"/>
      <c r="AF68" s="790"/>
      <c r="AG68" s="790"/>
      <c r="AH68" s="790">
        <v>72</v>
      </c>
      <c r="AI68" s="790"/>
      <c r="AJ68" s="790"/>
      <c r="AK68" s="1247"/>
      <c r="AL68" s="790"/>
      <c r="AM68" s="790"/>
      <c r="AN68" s="1247"/>
      <c r="AO68" s="790"/>
      <c r="AP68" s="790"/>
      <c r="AQ68" s="5">
        <f t="shared" si="14"/>
        <v>0</v>
      </c>
      <c r="AR68" s="5"/>
    </row>
    <row r="69" spans="1:44" hidden="1" x14ac:dyDescent="0.3">
      <c r="A69" s="790" t="s">
        <v>37</v>
      </c>
      <c r="B69" s="791" t="s">
        <v>73</v>
      </c>
      <c r="C69" s="790"/>
      <c r="D69" s="790"/>
      <c r="E69" s="790"/>
      <c r="F69" s="790"/>
      <c r="G69" s="790"/>
      <c r="H69" s="790" t="s">
        <v>29</v>
      </c>
      <c r="I69" s="790"/>
      <c r="J69" s="790"/>
      <c r="K69" s="790">
        <f>P69</f>
        <v>72</v>
      </c>
      <c r="L69" s="790"/>
      <c r="M69" s="790"/>
      <c r="N69" s="790"/>
      <c r="O69" s="790"/>
      <c r="P69" s="790">
        <f>AH69</f>
        <v>72</v>
      </c>
      <c r="Q69" s="790"/>
      <c r="R69" s="790"/>
      <c r="S69" s="790"/>
      <c r="T69" s="790"/>
      <c r="U69" s="790"/>
      <c r="V69" s="790"/>
      <c r="W69" s="790"/>
      <c r="X69" s="790"/>
      <c r="Y69" s="790"/>
      <c r="Z69" s="790"/>
      <c r="AA69" s="790"/>
      <c r="AB69" s="790"/>
      <c r="AC69" s="790"/>
      <c r="AD69" s="790"/>
      <c r="AE69" s="790"/>
      <c r="AF69" s="790"/>
      <c r="AG69" s="790"/>
      <c r="AH69" s="790">
        <v>72</v>
      </c>
      <c r="AI69" s="790"/>
      <c r="AJ69" s="790"/>
      <c r="AK69" s="1247"/>
      <c r="AL69" s="790"/>
      <c r="AM69" s="790"/>
      <c r="AN69" s="1247"/>
      <c r="AO69" s="790"/>
      <c r="AP69" s="790"/>
      <c r="AQ69" s="5">
        <f t="shared" si="14"/>
        <v>0</v>
      </c>
      <c r="AR69" s="5"/>
    </row>
    <row r="70" spans="1:44" ht="27" hidden="1" x14ac:dyDescent="0.3">
      <c r="A70" s="790"/>
      <c r="B70" s="794" t="s">
        <v>928</v>
      </c>
      <c r="C70" s="790"/>
      <c r="D70" s="790"/>
      <c r="E70" s="790"/>
      <c r="F70" s="790"/>
      <c r="G70" s="790"/>
      <c r="H70" s="790"/>
      <c r="I70" s="790"/>
      <c r="J70" s="790"/>
      <c r="K70" s="790">
        <f>L70+R70+Q70</f>
        <v>24</v>
      </c>
      <c r="L70" s="790"/>
      <c r="M70" s="790"/>
      <c r="N70" s="790"/>
      <c r="O70" s="790"/>
      <c r="P70" s="790"/>
      <c r="Q70" s="790"/>
      <c r="R70" s="790">
        <v>24</v>
      </c>
      <c r="S70" s="790"/>
      <c r="T70" s="790"/>
      <c r="U70" s="790"/>
      <c r="V70" s="790"/>
      <c r="W70" s="790"/>
      <c r="X70" s="790"/>
      <c r="Y70" s="790"/>
      <c r="Z70" s="790"/>
      <c r="AA70" s="790"/>
      <c r="AB70" s="790"/>
      <c r="AC70" s="790"/>
      <c r="AD70" s="790"/>
      <c r="AE70" s="790"/>
      <c r="AF70" s="790"/>
      <c r="AG70" s="790"/>
      <c r="AH70" s="790"/>
      <c r="AI70" s="790"/>
      <c r="AJ70" s="790"/>
      <c r="AK70" s="1247"/>
      <c r="AL70" s="790"/>
      <c r="AM70" s="790"/>
      <c r="AN70" s="1247"/>
      <c r="AO70" s="790"/>
      <c r="AP70" s="790"/>
      <c r="AQ70" s="5">
        <f t="shared" si="14"/>
        <v>0</v>
      </c>
      <c r="AR70" s="5"/>
    </row>
    <row r="71" spans="1:44" ht="66.599999999999994" hidden="1" x14ac:dyDescent="0.3">
      <c r="A71" s="790" t="s">
        <v>38</v>
      </c>
      <c r="B71" s="794" t="s">
        <v>931</v>
      </c>
      <c r="C71" s="790"/>
      <c r="D71" s="790"/>
      <c r="E71" s="790"/>
      <c r="F71" s="790"/>
      <c r="G71" s="790"/>
      <c r="H71" s="790"/>
      <c r="I71" s="790"/>
      <c r="J71" s="790"/>
      <c r="K71" s="790">
        <f>L71+P71+Q71+R71</f>
        <v>615</v>
      </c>
      <c r="L71" s="790">
        <f t="shared" ref="L71:R71" si="29">SUM(L72:L76)</f>
        <v>185</v>
      </c>
      <c r="M71" s="790">
        <f t="shared" si="29"/>
        <v>97</v>
      </c>
      <c r="N71" s="790">
        <f t="shared" si="29"/>
        <v>88</v>
      </c>
      <c r="O71" s="790">
        <f t="shared" si="29"/>
        <v>0</v>
      </c>
      <c r="P71" s="790">
        <f t="shared" si="29"/>
        <v>360</v>
      </c>
      <c r="Q71" s="790">
        <f t="shared" si="29"/>
        <v>34</v>
      </c>
      <c r="R71" s="790">
        <f t="shared" si="29"/>
        <v>36</v>
      </c>
      <c r="S71" s="790"/>
      <c r="T71" s="790"/>
      <c r="U71" s="790"/>
      <c r="V71" s="790"/>
      <c r="W71" s="790"/>
      <c r="X71" s="790"/>
      <c r="Y71" s="790"/>
      <c r="Z71" s="790"/>
      <c r="AA71" s="790"/>
      <c r="AB71" s="790"/>
      <c r="AC71" s="790"/>
      <c r="AD71" s="790"/>
      <c r="AE71" s="790"/>
      <c r="AF71" s="790"/>
      <c r="AG71" s="790"/>
      <c r="AH71" s="790"/>
      <c r="AI71" s="790"/>
      <c r="AJ71" s="790"/>
      <c r="AK71" s="1247"/>
      <c r="AL71" s="790"/>
      <c r="AM71" s="790"/>
      <c r="AN71" s="1247"/>
      <c r="AO71" s="790"/>
      <c r="AP71" s="790"/>
      <c r="AQ71" s="5">
        <f t="shared" si="14"/>
        <v>0</v>
      </c>
      <c r="AR71" s="5"/>
    </row>
    <row r="72" spans="1:44" ht="27" hidden="1" x14ac:dyDescent="0.3">
      <c r="A72" s="790" t="s">
        <v>78</v>
      </c>
      <c r="B72" s="794" t="s">
        <v>932</v>
      </c>
      <c r="C72" s="790"/>
      <c r="D72" s="790"/>
      <c r="E72" s="790"/>
      <c r="F72" s="1572" t="s">
        <v>40</v>
      </c>
      <c r="G72" s="790"/>
      <c r="H72" s="790"/>
      <c r="I72" s="790"/>
      <c r="J72" s="790"/>
      <c r="K72" s="790">
        <f>L72+R72+Q72</f>
        <v>120</v>
      </c>
      <c r="L72" s="790">
        <f>S72+V72+Y72+AB72+AE72+AH72++AK72+AN72</f>
        <v>92</v>
      </c>
      <c r="M72" s="790">
        <f>L72-N72</f>
        <v>38</v>
      </c>
      <c r="N72" s="790">
        <f>T72+W72+Z72+AC72+AF72+AI72+AL72+AO72</f>
        <v>54</v>
      </c>
      <c r="O72" s="790"/>
      <c r="P72" s="790"/>
      <c r="Q72" s="790">
        <f>U72+X72+AA72+AD72+AG72++AJ72+AM72+AP72</f>
        <v>16</v>
      </c>
      <c r="R72" s="790">
        <v>12</v>
      </c>
      <c r="S72" s="790"/>
      <c r="T72" s="790"/>
      <c r="U72" s="790"/>
      <c r="V72" s="790">
        <v>34</v>
      </c>
      <c r="W72" s="790">
        <v>14</v>
      </c>
      <c r="X72" s="790">
        <v>0</v>
      </c>
      <c r="Y72" s="790">
        <v>32</v>
      </c>
      <c r="Z72" s="790">
        <v>30</v>
      </c>
      <c r="AA72" s="790">
        <v>12</v>
      </c>
      <c r="AB72" s="790">
        <v>26</v>
      </c>
      <c r="AC72" s="790">
        <v>10</v>
      </c>
      <c r="AD72" s="790">
        <v>4</v>
      </c>
      <c r="AE72" s="790"/>
      <c r="AF72" s="790"/>
      <c r="AG72" s="790"/>
      <c r="AH72" s="790"/>
      <c r="AI72" s="790"/>
      <c r="AJ72" s="790"/>
      <c r="AK72" s="1247"/>
      <c r="AL72" s="790"/>
      <c r="AM72" s="790"/>
      <c r="AN72" s="1247"/>
      <c r="AO72" s="790"/>
      <c r="AP72" s="790"/>
      <c r="AQ72" s="5">
        <f t="shared" si="14"/>
        <v>0</v>
      </c>
      <c r="AR72" s="5"/>
    </row>
    <row r="73" spans="1:44" ht="27" hidden="1" x14ac:dyDescent="0.3">
      <c r="A73" s="790" t="s">
        <v>80</v>
      </c>
      <c r="B73" s="794" t="s">
        <v>933</v>
      </c>
      <c r="C73" s="790"/>
      <c r="D73" s="790"/>
      <c r="E73" s="790"/>
      <c r="F73" s="1573"/>
      <c r="G73" s="790"/>
      <c r="H73" s="790"/>
      <c r="I73" s="790"/>
      <c r="J73" s="790"/>
      <c r="K73" s="790">
        <f>L73+R73+Q73</f>
        <v>111</v>
      </c>
      <c r="L73" s="790">
        <f>S73+V73+Y73+AB73+AE73+AH73++AK73+AN73</f>
        <v>93</v>
      </c>
      <c r="M73" s="790">
        <f>L73-N73</f>
        <v>59</v>
      </c>
      <c r="N73" s="790">
        <f>T73+W73+Z73+AC73+AF73+AI73+AL73+AO73</f>
        <v>34</v>
      </c>
      <c r="O73" s="790"/>
      <c r="P73" s="790"/>
      <c r="Q73" s="790">
        <f>U73+X73+AA73+AD73+AG73++AJ73+AM73+AP73</f>
        <v>18</v>
      </c>
      <c r="R73" s="790"/>
      <c r="S73" s="790"/>
      <c r="T73" s="790"/>
      <c r="U73" s="790"/>
      <c r="V73" s="790"/>
      <c r="W73" s="790"/>
      <c r="X73" s="790"/>
      <c r="Y73" s="790">
        <v>39</v>
      </c>
      <c r="Z73" s="790">
        <v>20</v>
      </c>
      <c r="AA73" s="790">
        <v>14</v>
      </c>
      <c r="AB73" s="790">
        <v>54</v>
      </c>
      <c r="AC73" s="790">
        <v>14</v>
      </c>
      <c r="AD73" s="790">
        <v>4</v>
      </c>
      <c r="AE73" s="790"/>
      <c r="AF73" s="790"/>
      <c r="AG73" s="790"/>
      <c r="AH73" s="790"/>
      <c r="AI73" s="790"/>
      <c r="AJ73" s="790"/>
      <c r="AK73" s="1247"/>
      <c r="AL73" s="790"/>
      <c r="AM73" s="790"/>
      <c r="AN73" s="1247"/>
      <c r="AO73" s="790"/>
      <c r="AP73" s="790"/>
      <c r="AQ73" s="5">
        <f t="shared" si="14"/>
        <v>0</v>
      </c>
      <c r="AR73" s="5"/>
    </row>
    <row r="74" spans="1:44" hidden="1" x14ac:dyDescent="0.3">
      <c r="A74" s="790" t="s">
        <v>851</v>
      </c>
      <c r="B74" s="791" t="s">
        <v>43</v>
      </c>
      <c r="C74" s="790"/>
      <c r="D74" s="790"/>
      <c r="E74" s="790" t="s">
        <v>29</v>
      </c>
      <c r="F74" s="790"/>
      <c r="G74" s="790"/>
      <c r="H74" s="790"/>
      <c r="I74" s="790"/>
      <c r="J74" s="790"/>
      <c r="K74" s="790">
        <f>P74</f>
        <v>72</v>
      </c>
      <c r="L74" s="790"/>
      <c r="M74" s="790"/>
      <c r="N74" s="790"/>
      <c r="O74" s="790"/>
      <c r="P74" s="790">
        <f>Y74</f>
        <v>72</v>
      </c>
      <c r="Q74" s="790"/>
      <c r="R74" s="790"/>
      <c r="S74" s="790"/>
      <c r="T74" s="790"/>
      <c r="U74" s="790"/>
      <c r="V74" s="790"/>
      <c r="W74" s="790"/>
      <c r="X74" s="790"/>
      <c r="Y74" s="790">
        <v>72</v>
      </c>
      <c r="Z74" s="790"/>
      <c r="AA74" s="790"/>
      <c r="AB74" s="790"/>
      <c r="AC74" s="790"/>
      <c r="AD74" s="790"/>
      <c r="AE74" s="790"/>
      <c r="AF74" s="790"/>
      <c r="AG74" s="790"/>
      <c r="AH74" s="790"/>
      <c r="AI74" s="790"/>
      <c r="AJ74" s="790"/>
      <c r="AK74" s="1247"/>
      <c r="AL74" s="790"/>
      <c r="AM74" s="790"/>
      <c r="AN74" s="1247"/>
      <c r="AO74" s="790"/>
      <c r="AP74" s="790"/>
      <c r="AQ74" s="5">
        <f t="shared" si="14"/>
        <v>0</v>
      </c>
      <c r="AR74" s="5"/>
    </row>
    <row r="75" spans="1:44" hidden="1" x14ac:dyDescent="0.3">
      <c r="A75" s="790" t="s">
        <v>751</v>
      </c>
      <c r="B75" s="791" t="s">
        <v>73</v>
      </c>
      <c r="C75" s="790"/>
      <c r="D75" s="790"/>
      <c r="E75" s="790"/>
      <c r="F75" s="790" t="s">
        <v>29</v>
      </c>
      <c r="G75" s="790"/>
      <c r="H75" s="790"/>
      <c r="I75" s="790"/>
      <c r="J75" s="790"/>
      <c r="K75" s="790">
        <f>P75</f>
        <v>288</v>
      </c>
      <c r="L75" s="790"/>
      <c r="M75" s="790"/>
      <c r="N75" s="790"/>
      <c r="O75" s="790"/>
      <c r="P75" s="790">
        <f>Y75+AB75</f>
        <v>288</v>
      </c>
      <c r="Q75" s="790"/>
      <c r="R75" s="790"/>
      <c r="S75" s="790"/>
      <c r="T75" s="790"/>
      <c r="U75" s="790"/>
      <c r="V75" s="790"/>
      <c r="W75" s="790"/>
      <c r="X75" s="790"/>
      <c r="Y75" s="790">
        <v>108</v>
      </c>
      <c r="Z75" s="790"/>
      <c r="AA75" s="790"/>
      <c r="AB75" s="790">
        <v>180</v>
      </c>
      <c r="AC75" s="790"/>
      <c r="AD75" s="790"/>
      <c r="AE75" s="790"/>
      <c r="AF75" s="790"/>
      <c r="AG75" s="790"/>
      <c r="AH75" s="790"/>
      <c r="AI75" s="790"/>
      <c r="AJ75" s="790"/>
      <c r="AK75" s="1247"/>
      <c r="AL75" s="790"/>
      <c r="AM75" s="790"/>
      <c r="AN75" s="1247"/>
      <c r="AO75" s="790"/>
      <c r="AP75" s="790"/>
      <c r="AQ75" s="5">
        <f t="shared" si="14"/>
        <v>0</v>
      </c>
      <c r="AR75" s="5"/>
    </row>
    <row r="76" spans="1:44" ht="27" hidden="1" x14ac:dyDescent="0.3">
      <c r="A76" s="790"/>
      <c r="B76" s="794" t="s">
        <v>928</v>
      </c>
      <c r="C76" s="790"/>
      <c r="D76" s="790"/>
      <c r="E76" s="790"/>
      <c r="F76" s="790"/>
      <c r="G76" s="790"/>
      <c r="H76" s="790"/>
      <c r="I76" s="790"/>
      <c r="J76" s="790"/>
      <c r="K76" s="790">
        <f>L76+R76+Q76</f>
        <v>24</v>
      </c>
      <c r="L76" s="790"/>
      <c r="M76" s="790"/>
      <c r="N76" s="790"/>
      <c r="O76" s="790"/>
      <c r="P76" s="790"/>
      <c r="Q76" s="790"/>
      <c r="R76" s="790">
        <v>24</v>
      </c>
      <c r="S76" s="790"/>
      <c r="T76" s="790"/>
      <c r="U76" s="790"/>
      <c r="V76" s="790"/>
      <c r="W76" s="790"/>
      <c r="X76" s="790"/>
      <c r="Y76" s="790"/>
      <c r="Z76" s="790"/>
      <c r="AA76" s="790"/>
      <c r="AB76" s="790"/>
      <c r="AC76" s="790"/>
      <c r="AD76" s="790"/>
      <c r="AE76" s="790"/>
      <c r="AF76" s="790"/>
      <c r="AG76" s="790"/>
      <c r="AH76" s="790"/>
      <c r="AI76" s="790"/>
      <c r="AJ76" s="790"/>
      <c r="AK76" s="1247"/>
      <c r="AL76" s="790"/>
      <c r="AM76" s="790"/>
      <c r="AN76" s="1247"/>
      <c r="AO76" s="790"/>
      <c r="AP76" s="790"/>
      <c r="AQ76" s="5">
        <f t="shared" si="14"/>
        <v>0</v>
      </c>
      <c r="AR76" s="5"/>
    </row>
    <row r="77" spans="1:44" ht="27" x14ac:dyDescent="0.3">
      <c r="A77" s="790" t="s">
        <v>139</v>
      </c>
      <c r="B77" s="794" t="s">
        <v>864</v>
      </c>
      <c r="C77" s="790"/>
      <c r="D77" s="790"/>
      <c r="E77" s="790"/>
      <c r="F77" s="790"/>
      <c r="G77" s="790"/>
      <c r="H77" s="790"/>
      <c r="I77" s="790"/>
      <c r="J77" s="790"/>
      <c r="K77" s="790">
        <f>AN77</f>
        <v>144</v>
      </c>
      <c r="L77" s="790"/>
      <c r="M77" s="790"/>
      <c r="N77" s="790"/>
      <c r="O77" s="790"/>
      <c r="P77" s="790"/>
      <c r="Q77" s="790"/>
      <c r="R77" s="790"/>
      <c r="S77" s="790"/>
      <c r="T77" s="790"/>
      <c r="U77" s="790"/>
      <c r="V77" s="790"/>
      <c r="W77" s="790"/>
      <c r="X77" s="790"/>
      <c r="Y77" s="790"/>
      <c r="Z77" s="790"/>
      <c r="AA77" s="790"/>
      <c r="AB77" s="790"/>
      <c r="AC77" s="790"/>
      <c r="AD77" s="790"/>
      <c r="AE77" s="790"/>
      <c r="AF77" s="790"/>
      <c r="AG77" s="790"/>
      <c r="AH77" s="790"/>
      <c r="AI77" s="790"/>
      <c r="AJ77" s="790"/>
      <c r="AK77" s="1247"/>
      <c r="AL77" s="790"/>
      <c r="AM77" s="790"/>
      <c r="AN77" s="1247">
        <v>144</v>
      </c>
      <c r="AO77" s="790"/>
      <c r="AP77" s="790"/>
      <c r="AQ77" s="5">
        <f t="shared" si="14"/>
        <v>144</v>
      </c>
      <c r="AR77" s="5"/>
    </row>
    <row r="78" spans="1:44" ht="27" customHeight="1" x14ac:dyDescent="0.3">
      <c r="A78" s="790"/>
      <c r="B78" s="1191" t="s">
        <v>934</v>
      </c>
      <c r="C78" s="1192"/>
      <c r="D78" s="1192"/>
      <c r="E78" s="1192"/>
      <c r="F78" s="1192"/>
      <c r="G78" s="1192"/>
      <c r="H78" s="1192"/>
      <c r="I78" s="791"/>
      <c r="J78" s="791"/>
      <c r="K78" s="790">
        <f t="shared" ref="K78:AP78" si="30">K7+K24+K30+K32+K48+K49+K54+K55+K96+K60+K61+K66+K67+K72+K73</f>
        <v>4452</v>
      </c>
      <c r="L78" s="790">
        <f t="shared" si="30"/>
        <v>3913</v>
      </c>
      <c r="M78" s="790">
        <f t="shared" si="30"/>
        <v>1965</v>
      </c>
      <c r="N78" s="790">
        <f t="shared" si="30"/>
        <v>1948</v>
      </c>
      <c r="O78" s="790">
        <f t="shared" si="30"/>
        <v>48</v>
      </c>
      <c r="P78" s="790">
        <f t="shared" si="30"/>
        <v>0</v>
      </c>
      <c r="Q78" s="790">
        <f t="shared" si="30"/>
        <v>407</v>
      </c>
      <c r="R78" s="790">
        <f t="shared" si="30"/>
        <v>132</v>
      </c>
      <c r="S78" s="790">
        <f t="shared" si="30"/>
        <v>574</v>
      </c>
      <c r="T78" s="790">
        <f t="shared" si="30"/>
        <v>230</v>
      </c>
      <c r="U78" s="790">
        <f t="shared" si="30"/>
        <v>38</v>
      </c>
      <c r="V78" s="790">
        <f t="shared" si="30"/>
        <v>790</v>
      </c>
      <c r="W78" s="790">
        <f t="shared" si="30"/>
        <v>338</v>
      </c>
      <c r="X78" s="790">
        <f t="shared" si="30"/>
        <v>20</v>
      </c>
      <c r="Y78" s="790">
        <f t="shared" si="30"/>
        <v>372</v>
      </c>
      <c r="Z78" s="790">
        <f t="shared" si="30"/>
        <v>148</v>
      </c>
      <c r="AA78" s="790">
        <f t="shared" si="30"/>
        <v>60</v>
      </c>
      <c r="AB78" s="790">
        <f t="shared" si="30"/>
        <v>579</v>
      </c>
      <c r="AC78" s="790">
        <f t="shared" si="30"/>
        <v>236</v>
      </c>
      <c r="AD78" s="790">
        <f t="shared" si="30"/>
        <v>87</v>
      </c>
      <c r="AE78" s="790">
        <f t="shared" si="30"/>
        <v>380</v>
      </c>
      <c r="AF78" s="790">
        <f t="shared" si="30"/>
        <v>206</v>
      </c>
      <c r="AG78" s="790">
        <f t="shared" si="30"/>
        <v>52</v>
      </c>
      <c r="AH78" s="790">
        <f t="shared" si="30"/>
        <v>538</v>
      </c>
      <c r="AI78" s="790">
        <f t="shared" si="30"/>
        <v>344</v>
      </c>
      <c r="AJ78" s="790">
        <f t="shared" si="30"/>
        <v>74</v>
      </c>
      <c r="AK78" s="1247">
        <f>AK7+AK24+AK30+AK32+AK48+AK49+AK54+AK55+AK96+AK60+AK61+AK66+AK67+AK72+AK73</f>
        <v>358</v>
      </c>
      <c r="AL78" s="790">
        <f t="shared" si="30"/>
        <v>224</v>
      </c>
      <c r="AM78" s="790">
        <f t="shared" si="30"/>
        <v>32</v>
      </c>
      <c r="AN78" s="1247">
        <f t="shared" si="30"/>
        <v>322</v>
      </c>
      <c r="AO78" s="790">
        <f t="shared" si="30"/>
        <v>222</v>
      </c>
      <c r="AP78" s="790">
        <f t="shared" si="30"/>
        <v>44</v>
      </c>
      <c r="AQ78" s="5">
        <f t="shared" si="14"/>
        <v>680</v>
      </c>
      <c r="AR78" s="5"/>
    </row>
    <row r="79" spans="1:44" x14ac:dyDescent="0.3">
      <c r="A79" s="1570" t="s">
        <v>147</v>
      </c>
      <c r="B79" s="1570"/>
      <c r="C79" s="790"/>
      <c r="D79" s="790"/>
      <c r="E79" s="790"/>
      <c r="F79" s="790"/>
      <c r="G79" s="790"/>
      <c r="H79" s="790"/>
      <c r="I79" s="790"/>
      <c r="J79" s="790"/>
      <c r="K79" s="790">
        <f>K78+P79+R79</f>
        <v>5676</v>
      </c>
      <c r="L79" s="790">
        <f>L78</f>
        <v>3913</v>
      </c>
      <c r="M79" s="790">
        <f>M78</f>
        <v>1965</v>
      </c>
      <c r="N79" s="790">
        <f>N78</f>
        <v>1948</v>
      </c>
      <c r="O79" s="790">
        <f>O78</f>
        <v>48</v>
      </c>
      <c r="P79" s="790">
        <f>P50+P51+P56+P57+P62+P63+P68+P69+P74+P75</f>
        <v>972</v>
      </c>
      <c r="Q79" s="790">
        <f>Q78</f>
        <v>407</v>
      </c>
      <c r="R79" s="790">
        <f>R7+R45</f>
        <v>252</v>
      </c>
      <c r="S79" s="790">
        <f t="shared" ref="S79:X79" si="31">S78</f>
        <v>574</v>
      </c>
      <c r="T79" s="790">
        <f t="shared" si="31"/>
        <v>230</v>
      </c>
      <c r="U79" s="790">
        <f t="shared" si="31"/>
        <v>38</v>
      </c>
      <c r="V79" s="790">
        <f t="shared" si="31"/>
        <v>790</v>
      </c>
      <c r="W79" s="790">
        <f t="shared" si="31"/>
        <v>338</v>
      </c>
      <c r="X79" s="790">
        <f t="shared" si="31"/>
        <v>20</v>
      </c>
      <c r="Y79" s="790">
        <f>Y78+Y74+Y75</f>
        <v>552</v>
      </c>
      <c r="Z79" s="790">
        <f>Z78</f>
        <v>148</v>
      </c>
      <c r="AA79" s="790">
        <f>AA78</f>
        <v>60</v>
      </c>
      <c r="AB79" s="790">
        <f>AB78+AB75</f>
        <v>759</v>
      </c>
      <c r="AC79" s="790">
        <f>AC78</f>
        <v>236</v>
      </c>
      <c r="AD79" s="790">
        <f>AD78</f>
        <v>87</v>
      </c>
      <c r="AE79" s="790">
        <f>AE78+AE50+AE51</f>
        <v>524</v>
      </c>
      <c r="AF79" s="790">
        <f>AF78</f>
        <v>206</v>
      </c>
      <c r="AG79" s="790">
        <f>AG78</f>
        <v>52</v>
      </c>
      <c r="AH79" s="790">
        <f>AH78+AH68+AH69+AH62</f>
        <v>754</v>
      </c>
      <c r="AI79" s="790">
        <f>AI78</f>
        <v>344</v>
      </c>
      <c r="AJ79" s="790">
        <f>AJ78</f>
        <v>74</v>
      </c>
      <c r="AK79" s="1247">
        <f>AK78+AK63+AK57+AK56</f>
        <v>538</v>
      </c>
      <c r="AL79" s="790">
        <f>AL78</f>
        <v>224</v>
      </c>
      <c r="AM79" s="790">
        <f>AM78</f>
        <v>32</v>
      </c>
      <c r="AN79" s="1247">
        <f>AN78+AN57+AN56+AN77</f>
        <v>538</v>
      </c>
      <c r="AO79" s="790">
        <f>AO78</f>
        <v>222</v>
      </c>
      <c r="AP79" s="790">
        <f>AP78</f>
        <v>44</v>
      </c>
      <c r="AQ79" s="5">
        <f t="shared" si="14"/>
        <v>1076</v>
      </c>
      <c r="AR79" s="5"/>
    </row>
    <row r="80" spans="1:44" x14ac:dyDescent="0.3">
      <c r="A80" s="790" t="s">
        <v>62</v>
      </c>
      <c r="B80" s="794" t="s">
        <v>935</v>
      </c>
      <c r="C80" s="790"/>
      <c r="D80" s="790"/>
      <c r="E80" s="790"/>
      <c r="F80" s="790"/>
      <c r="G80" s="790"/>
      <c r="H80" s="790"/>
      <c r="I80" s="790"/>
      <c r="J80" s="790"/>
      <c r="K80" s="790"/>
      <c r="L80" s="790">
        <f>SUM(S80:AP80)</f>
        <v>252</v>
      </c>
      <c r="M80" s="790"/>
      <c r="N80" s="790"/>
      <c r="O80" s="790"/>
      <c r="P80" s="790"/>
      <c r="Q80" s="790"/>
      <c r="R80" s="790"/>
      <c r="S80" s="790"/>
      <c r="T80" s="790"/>
      <c r="U80" s="790"/>
      <c r="V80" s="790">
        <v>54</v>
      </c>
      <c r="W80" s="790"/>
      <c r="X80" s="790"/>
      <c r="Y80" s="790"/>
      <c r="Z80" s="790"/>
      <c r="AA80" s="790"/>
      <c r="AB80" s="790">
        <v>54</v>
      </c>
      <c r="AC80" s="790"/>
      <c r="AD80" s="790"/>
      <c r="AE80" s="790">
        <v>36</v>
      </c>
      <c r="AF80" s="790"/>
      <c r="AG80" s="790"/>
      <c r="AH80" s="790">
        <v>36</v>
      </c>
      <c r="AI80" s="790"/>
      <c r="AJ80" s="790"/>
      <c r="AK80" s="1247">
        <v>36</v>
      </c>
      <c r="AL80" s="790"/>
      <c r="AM80" s="790"/>
      <c r="AN80" s="1247">
        <v>36</v>
      </c>
      <c r="AO80" s="790"/>
      <c r="AP80" s="790"/>
      <c r="AQ80" s="5">
        <f t="shared" si="14"/>
        <v>72</v>
      </c>
      <c r="AR80" s="5"/>
    </row>
    <row r="81" spans="1:44" ht="27" x14ac:dyDescent="0.3">
      <c r="A81" s="790" t="s">
        <v>259</v>
      </c>
      <c r="B81" s="794" t="s">
        <v>527</v>
      </c>
      <c r="C81" s="790"/>
      <c r="D81" s="790"/>
      <c r="E81" s="790"/>
      <c r="F81" s="790"/>
      <c r="G81" s="790"/>
      <c r="H81" s="790"/>
      <c r="I81" s="790"/>
      <c r="J81" s="790"/>
      <c r="K81" s="790">
        <f>AN81</f>
        <v>216</v>
      </c>
      <c r="L81" s="790"/>
      <c r="M81" s="790"/>
      <c r="N81" s="790"/>
      <c r="O81" s="790"/>
      <c r="P81" s="790"/>
      <c r="Q81" s="790"/>
      <c r="R81" s="790"/>
      <c r="S81" s="790"/>
      <c r="T81" s="790"/>
      <c r="U81" s="790"/>
      <c r="V81" s="790"/>
      <c r="W81" s="790"/>
      <c r="X81" s="790"/>
      <c r="Y81" s="790"/>
      <c r="Z81" s="790"/>
      <c r="AA81" s="790"/>
      <c r="AB81" s="790"/>
      <c r="AC81" s="790"/>
      <c r="AD81" s="790"/>
      <c r="AE81" s="790"/>
      <c r="AF81" s="790"/>
      <c r="AG81" s="790"/>
      <c r="AH81" s="790"/>
      <c r="AI81" s="790"/>
      <c r="AJ81" s="790"/>
      <c r="AK81" s="1247"/>
      <c r="AL81" s="790"/>
      <c r="AM81" s="790"/>
      <c r="AN81" s="1247">
        <v>216</v>
      </c>
      <c r="AO81" s="790"/>
      <c r="AP81" s="790"/>
      <c r="AQ81" s="5">
        <f t="shared" si="14"/>
        <v>216</v>
      </c>
      <c r="AR81" s="5"/>
    </row>
    <row r="82" spans="1:44" ht="17.25" customHeight="1" x14ac:dyDescent="0.3">
      <c r="A82" s="790" t="s">
        <v>865</v>
      </c>
      <c r="B82" s="794" t="s">
        <v>936</v>
      </c>
      <c r="C82" s="790"/>
      <c r="D82" s="790"/>
      <c r="E82" s="790"/>
      <c r="F82" s="790"/>
      <c r="G82" s="790"/>
      <c r="H82" s="790"/>
      <c r="I82" s="790"/>
      <c r="J82" s="790"/>
      <c r="K82" s="790"/>
      <c r="L82" s="790"/>
      <c r="M82" s="790"/>
      <c r="N82" s="790"/>
      <c r="O82" s="790"/>
      <c r="P82" s="790"/>
      <c r="Q82" s="790"/>
      <c r="R82" s="790"/>
      <c r="S82" s="790"/>
      <c r="T82" s="790"/>
      <c r="U82" s="790"/>
      <c r="V82" s="790"/>
      <c r="W82" s="790"/>
      <c r="X82" s="790"/>
      <c r="Y82" s="790"/>
      <c r="Z82" s="790"/>
      <c r="AA82" s="790"/>
      <c r="AB82" s="790"/>
      <c r="AC82" s="790"/>
      <c r="AD82" s="790"/>
      <c r="AE82" s="790"/>
      <c r="AF82" s="790"/>
      <c r="AG82" s="790"/>
      <c r="AH82" s="790"/>
      <c r="AI82" s="790"/>
      <c r="AJ82" s="790"/>
      <c r="AK82" s="790"/>
      <c r="AL82" s="790"/>
      <c r="AM82" s="790"/>
      <c r="AN82" s="790"/>
      <c r="AO82" s="790"/>
      <c r="AP82" s="790"/>
      <c r="AQ82" s="5">
        <f t="shared" si="14"/>
        <v>0</v>
      </c>
      <c r="AR82" s="5"/>
    </row>
    <row r="83" spans="1:44" x14ac:dyDescent="0.3">
      <c r="A83" s="790"/>
      <c r="B83" s="1570" t="s">
        <v>937</v>
      </c>
      <c r="C83" s="1570"/>
      <c r="D83" s="1570"/>
      <c r="E83" s="1570"/>
      <c r="F83" s="1570"/>
      <c r="G83" s="1570"/>
      <c r="H83" s="1570"/>
      <c r="I83" s="1570"/>
      <c r="J83" s="1570"/>
      <c r="K83" s="790">
        <f>S83+V83+Y83+AB83+AE83+AH83+AK83+AN83</f>
        <v>5904</v>
      </c>
      <c r="L83" s="790"/>
      <c r="M83" s="790"/>
      <c r="N83" s="790"/>
      <c r="O83" s="790"/>
      <c r="P83" s="790"/>
      <c r="Q83" s="790"/>
      <c r="R83" s="790"/>
      <c r="S83" s="1574">
        <f>S78+U78</f>
        <v>612</v>
      </c>
      <c r="T83" s="1575"/>
      <c r="U83" s="1576"/>
      <c r="V83" s="1574">
        <f>V78+X78+V80</f>
        <v>864</v>
      </c>
      <c r="W83" s="1575"/>
      <c r="X83" s="1576"/>
      <c r="Y83" s="1574">
        <f>Y79+AA79</f>
        <v>612</v>
      </c>
      <c r="Z83" s="1575"/>
      <c r="AA83" s="1576"/>
      <c r="AB83" s="1574">
        <f>AB79+AD79+AB80</f>
        <v>900</v>
      </c>
      <c r="AC83" s="1575"/>
      <c r="AD83" s="1576"/>
      <c r="AE83" s="1574">
        <f>AE79+AG79+AE80</f>
        <v>612</v>
      </c>
      <c r="AF83" s="1575"/>
      <c r="AG83" s="1576"/>
      <c r="AH83" s="1574">
        <f>AH79+AJ79+AH80</f>
        <v>864</v>
      </c>
      <c r="AI83" s="1575"/>
      <c r="AJ83" s="1576"/>
      <c r="AK83" s="1574">
        <f>AK79+AM79+AK80</f>
        <v>606</v>
      </c>
      <c r="AL83" s="1575"/>
      <c r="AM83" s="1576"/>
      <c r="AN83" s="1574">
        <f>AN79+AP79+AN80+AN81</f>
        <v>834</v>
      </c>
      <c r="AO83" s="1575"/>
      <c r="AP83" s="1576"/>
      <c r="AQ83" s="5"/>
      <c r="AR83" s="5"/>
    </row>
    <row r="84" spans="1:44" x14ac:dyDescent="0.3">
      <c r="A84" s="790"/>
      <c r="B84" s="1571" t="s">
        <v>43</v>
      </c>
      <c r="C84" s="1571"/>
      <c r="D84" s="1571"/>
      <c r="E84" s="1571"/>
      <c r="F84" s="1571"/>
      <c r="G84" s="1571"/>
      <c r="H84" s="1571"/>
      <c r="I84" s="1571"/>
      <c r="J84" s="1571"/>
      <c r="K84" s="1570" t="s">
        <v>938</v>
      </c>
      <c r="L84" s="1570"/>
      <c r="M84" s="790"/>
      <c r="N84" s="790"/>
      <c r="O84" s="790"/>
      <c r="P84" s="790"/>
      <c r="Q84" s="790"/>
      <c r="R84" s="790"/>
      <c r="S84" s="790"/>
      <c r="T84" s="790"/>
      <c r="U84" s="790"/>
      <c r="V84" s="790"/>
      <c r="W84" s="790"/>
      <c r="X84" s="790"/>
      <c r="Y84" s="790"/>
      <c r="Z84" s="790"/>
      <c r="AA84" s="790"/>
      <c r="AB84" s="790"/>
      <c r="AC84" s="790"/>
      <c r="AD84" s="790"/>
      <c r="AE84" s="790"/>
      <c r="AF84" s="790"/>
      <c r="AG84" s="790"/>
      <c r="AH84" s="790"/>
      <c r="AI84" s="790"/>
      <c r="AJ84" s="790"/>
      <c r="AK84" s="790"/>
      <c r="AL84" s="790"/>
      <c r="AM84" s="790"/>
      <c r="AN84" s="790"/>
      <c r="AO84" s="790"/>
      <c r="AP84" s="790"/>
      <c r="AQ84" s="5"/>
      <c r="AR84" s="5"/>
    </row>
    <row r="85" spans="1:44" x14ac:dyDescent="0.3">
      <c r="A85" s="790"/>
      <c r="B85" s="1571" t="s">
        <v>73</v>
      </c>
      <c r="C85" s="1571"/>
      <c r="D85" s="1571"/>
      <c r="E85" s="1571"/>
      <c r="F85" s="1571"/>
      <c r="G85" s="1571"/>
      <c r="H85" s="1571"/>
      <c r="I85" s="1571"/>
      <c r="J85" s="1571"/>
      <c r="K85" s="1570" t="s">
        <v>939</v>
      </c>
      <c r="L85" s="1570"/>
      <c r="M85" s="790"/>
      <c r="N85" s="790"/>
      <c r="O85" s="790"/>
      <c r="P85" s="790"/>
      <c r="Q85" s="790"/>
      <c r="R85" s="790"/>
      <c r="S85" s="790"/>
      <c r="T85" s="790"/>
      <c r="U85" s="790"/>
      <c r="V85" s="790"/>
      <c r="W85" s="790"/>
      <c r="X85" s="790"/>
      <c r="Y85" s="790"/>
      <c r="Z85" s="790"/>
      <c r="AA85" s="790"/>
      <c r="AB85" s="790"/>
      <c r="AC85" s="790"/>
      <c r="AD85" s="790"/>
      <c r="AE85" s="790"/>
      <c r="AF85" s="790"/>
      <c r="AG85" s="790"/>
      <c r="AH85" s="790"/>
      <c r="AI85" s="790"/>
      <c r="AJ85" s="790"/>
      <c r="AK85" s="790"/>
      <c r="AL85" s="790"/>
      <c r="AM85" s="790"/>
      <c r="AN85" s="790"/>
      <c r="AO85" s="790"/>
      <c r="AP85" s="790"/>
      <c r="AQ85" s="5"/>
      <c r="AR85" s="5"/>
    </row>
    <row r="86" spans="1:44" x14ac:dyDescent="0.3">
      <c r="A86" s="1570"/>
      <c r="B86" s="1570"/>
      <c r="C86" s="1570"/>
      <c r="D86" s="1570"/>
      <c r="E86" s="1570"/>
      <c r="F86" s="1570"/>
      <c r="G86" s="1570"/>
      <c r="H86" s="1570"/>
      <c r="I86" s="1570"/>
      <c r="J86" s="1570"/>
      <c r="K86" s="1570"/>
      <c r="L86" s="790"/>
      <c r="M86" s="1574"/>
      <c r="N86" s="1575"/>
      <c r="O86" s="1575"/>
      <c r="P86" s="1575"/>
      <c r="Q86" s="1575"/>
      <c r="R86" s="1576"/>
      <c r="S86" s="790"/>
      <c r="T86" s="790"/>
      <c r="U86" s="790"/>
      <c r="V86" s="790"/>
      <c r="W86" s="790"/>
      <c r="X86" s="790"/>
      <c r="Y86" s="790"/>
      <c r="Z86" s="790"/>
      <c r="AA86" s="790"/>
      <c r="AB86" s="790"/>
      <c r="AC86" s="790"/>
      <c r="AD86" s="790"/>
      <c r="AE86" s="790"/>
      <c r="AF86" s="790"/>
      <c r="AG86" s="790"/>
      <c r="AH86" s="790"/>
      <c r="AI86" s="790"/>
      <c r="AJ86" s="790"/>
      <c r="AK86" s="790"/>
      <c r="AL86" s="790"/>
      <c r="AM86" s="790"/>
      <c r="AN86" s="790"/>
      <c r="AO86" s="790"/>
      <c r="AP86" s="790"/>
      <c r="AQ86" s="5"/>
      <c r="AR86" s="5"/>
    </row>
    <row r="87" spans="1:44" ht="12.75" customHeight="1" x14ac:dyDescent="0.3">
      <c r="A87" s="1570"/>
      <c r="B87" s="1570"/>
      <c r="C87" s="1570"/>
      <c r="D87" s="1570"/>
      <c r="E87" s="1570"/>
      <c r="F87" s="1570"/>
      <c r="G87" s="1570"/>
      <c r="H87" s="1570"/>
      <c r="I87" s="1570"/>
      <c r="J87" s="1570"/>
      <c r="K87" s="1570"/>
      <c r="L87" s="1580" t="s">
        <v>147</v>
      </c>
      <c r="M87" s="1570" t="s">
        <v>940</v>
      </c>
      <c r="N87" s="1570"/>
      <c r="O87" s="1570"/>
      <c r="P87" s="1570"/>
      <c r="Q87" s="1570"/>
      <c r="R87" s="1570"/>
      <c r="S87" s="790">
        <v>13</v>
      </c>
      <c r="T87" s="790"/>
      <c r="U87" s="790"/>
      <c r="V87" s="790">
        <v>14</v>
      </c>
      <c r="W87" s="790"/>
      <c r="X87" s="790"/>
      <c r="Y87" s="790">
        <v>9</v>
      </c>
      <c r="Z87" s="790"/>
      <c r="AA87" s="790"/>
      <c r="AB87" s="790">
        <v>11</v>
      </c>
      <c r="AC87" s="790"/>
      <c r="AD87" s="790"/>
      <c r="AE87" s="790">
        <v>9</v>
      </c>
      <c r="AF87" s="790"/>
      <c r="AG87" s="790"/>
      <c r="AH87" s="790">
        <v>11</v>
      </c>
      <c r="AI87" s="790"/>
      <c r="AJ87" s="790"/>
      <c r="AK87" s="790">
        <v>8</v>
      </c>
      <c r="AL87" s="790"/>
      <c r="AM87" s="790"/>
      <c r="AN87" s="790">
        <v>5</v>
      </c>
      <c r="AO87" s="790"/>
      <c r="AP87" s="790"/>
      <c r="AQ87" s="5"/>
      <c r="AR87" s="5"/>
    </row>
    <row r="88" spans="1:44" x14ac:dyDescent="0.3">
      <c r="A88" s="1570"/>
      <c r="B88" s="1570"/>
      <c r="C88" s="1570"/>
      <c r="D88" s="1570"/>
      <c r="E88" s="1570"/>
      <c r="F88" s="1570"/>
      <c r="G88" s="1570"/>
      <c r="H88" s="1570"/>
      <c r="I88" s="1570"/>
      <c r="J88" s="1570"/>
      <c r="K88" s="1570"/>
      <c r="L88" s="1580"/>
      <c r="M88" s="1570" t="s">
        <v>661</v>
      </c>
      <c r="N88" s="1570"/>
      <c r="O88" s="1570"/>
      <c r="P88" s="1570"/>
      <c r="Q88" s="1570"/>
      <c r="R88" s="1570"/>
      <c r="S88" s="790"/>
      <c r="T88" s="790"/>
      <c r="U88" s="790"/>
      <c r="V88" s="790"/>
      <c r="W88" s="790"/>
      <c r="X88" s="790"/>
      <c r="Y88" s="790">
        <v>72</v>
      </c>
      <c r="Z88" s="790"/>
      <c r="AA88" s="790"/>
      <c r="AB88" s="790"/>
      <c r="AC88" s="790"/>
      <c r="AD88" s="790"/>
      <c r="AE88" s="790">
        <v>72</v>
      </c>
      <c r="AF88" s="790"/>
      <c r="AG88" s="790"/>
      <c r="AH88" s="790">
        <v>144</v>
      </c>
      <c r="AI88" s="790"/>
      <c r="AJ88" s="790"/>
      <c r="AK88" s="790">
        <v>54</v>
      </c>
      <c r="AL88" s="790"/>
      <c r="AM88" s="790"/>
      <c r="AN88" s="790">
        <v>18</v>
      </c>
      <c r="AO88" s="790"/>
      <c r="AP88" s="790"/>
      <c r="AQ88" s="5"/>
      <c r="AR88" s="5"/>
    </row>
    <row r="89" spans="1:44" x14ac:dyDescent="0.3">
      <c r="A89" s="1570"/>
      <c r="B89" s="1570"/>
      <c r="C89" s="1570"/>
      <c r="D89" s="1570"/>
      <c r="E89" s="1570"/>
      <c r="F89" s="1570"/>
      <c r="G89" s="1570"/>
      <c r="H89" s="1570"/>
      <c r="I89" s="1570"/>
      <c r="J89" s="1570"/>
      <c r="K89" s="1570"/>
      <c r="L89" s="1580"/>
      <c r="M89" s="1570" t="s">
        <v>703</v>
      </c>
      <c r="N89" s="1570"/>
      <c r="O89" s="1570"/>
      <c r="P89" s="1570"/>
      <c r="Q89" s="1570"/>
      <c r="R89" s="1570"/>
      <c r="S89" s="790"/>
      <c r="T89" s="790"/>
      <c r="U89" s="790"/>
      <c r="V89" s="790"/>
      <c r="W89" s="790"/>
      <c r="X89" s="790"/>
      <c r="Y89" s="790">
        <v>108</v>
      </c>
      <c r="Z89" s="790"/>
      <c r="AA89" s="790"/>
      <c r="AB89" s="790">
        <v>180</v>
      </c>
      <c r="AC89" s="790"/>
      <c r="AD89" s="790"/>
      <c r="AE89" s="790">
        <v>72</v>
      </c>
      <c r="AF89" s="790"/>
      <c r="AG89" s="790"/>
      <c r="AH89" s="790">
        <v>72</v>
      </c>
      <c r="AI89" s="790"/>
      <c r="AJ89" s="790"/>
      <c r="AK89" s="790">
        <v>126</v>
      </c>
      <c r="AL89" s="790"/>
      <c r="AM89" s="790"/>
      <c r="AN89" s="790">
        <v>198</v>
      </c>
      <c r="AO89" s="790"/>
      <c r="AP89" s="790"/>
      <c r="AQ89" s="5"/>
      <c r="AR89" s="5"/>
    </row>
    <row r="90" spans="1:44" x14ac:dyDescent="0.3">
      <c r="A90" s="1570"/>
      <c r="B90" s="1570"/>
      <c r="C90" s="1570"/>
      <c r="D90" s="1570"/>
      <c r="E90" s="1570"/>
      <c r="F90" s="1570"/>
      <c r="G90" s="1570"/>
      <c r="H90" s="1570"/>
      <c r="I90" s="1570"/>
      <c r="J90" s="1570"/>
      <c r="K90" s="1570"/>
      <c r="L90" s="1580"/>
      <c r="M90" s="1570" t="s">
        <v>664</v>
      </c>
      <c r="N90" s="1570"/>
      <c r="O90" s="1570"/>
      <c r="P90" s="1570"/>
      <c r="Q90" s="1570"/>
      <c r="R90" s="1570"/>
      <c r="S90" s="790"/>
      <c r="T90" s="790"/>
      <c r="U90" s="790"/>
      <c r="V90" s="790">
        <v>3</v>
      </c>
      <c r="W90" s="790"/>
      <c r="X90" s="790"/>
      <c r="Y90" s="790"/>
      <c r="Z90" s="790"/>
      <c r="AA90" s="790"/>
      <c r="AB90" s="790">
        <v>1</v>
      </c>
      <c r="AC90" s="790"/>
      <c r="AD90" s="790"/>
      <c r="AE90" s="790">
        <v>2</v>
      </c>
      <c r="AF90" s="790"/>
      <c r="AG90" s="790"/>
      <c r="AH90" s="790">
        <v>2</v>
      </c>
      <c r="AI90" s="790"/>
      <c r="AJ90" s="790"/>
      <c r="AK90" s="790">
        <v>2</v>
      </c>
      <c r="AL90" s="790"/>
      <c r="AM90" s="790"/>
      <c r="AN90" s="790">
        <v>2</v>
      </c>
      <c r="AO90" s="790"/>
      <c r="AP90" s="790"/>
      <c r="AQ90" s="5"/>
      <c r="AR90" s="5"/>
    </row>
    <row r="91" spans="1:44" x14ac:dyDescent="0.3">
      <c r="A91" s="1570"/>
      <c r="B91" s="1570"/>
      <c r="C91" s="1570"/>
      <c r="D91" s="1570"/>
      <c r="E91" s="1570"/>
      <c r="F91" s="1570"/>
      <c r="G91" s="1570"/>
      <c r="H91" s="1570"/>
      <c r="I91" s="1570"/>
      <c r="J91" s="1570"/>
      <c r="K91" s="1570"/>
      <c r="L91" s="1580"/>
      <c r="M91" s="1570" t="s">
        <v>665</v>
      </c>
      <c r="N91" s="1570"/>
      <c r="O91" s="1570"/>
      <c r="P91" s="1570"/>
      <c r="Q91" s="1570"/>
      <c r="R91" s="1570"/>
      <c r="S91" s="790">
        <v>1</v>
      </c>
      <c r="T91" s="790"/>
      <c r="U91" s="790"/>
      <c r="V91" s="790">
        <v>8</v>
      </c>
      <c r="W91" s="790"/>
      <c r="X91" s="790"/>
      <c r="Y91" s="790">
        <v>4</v>
      </c>
      <c r="Z91" s="790"/>
      <c r="AA91" s="790"/>
      <c r="AB91" s="790">
        <v>5</v>
      </c>
      <c r="AC91" s="790"/>
      <c r="AD91" s="790"/>
      <c r="AE91" s="790">
        <v>4</v>
      </c>
      <c r="AF91" s="790"/>
      <c r="AG91" s="790"/>
      <c r="AH91" s="790">
        <v>6</v>
      </c>
      <c r="AI91" s="790"/>
      <c r="AJ91" s="790"/>
      <c r="AK91" s="790">
        <v>2</v>
      </c>
      <c r="AL91" s="790"/>
      <c r="AM91" s="790"/>
      <c r="AN91" s="790">
        <v>8</v>
      </c>
      <c r="AO91" s="790"/>
      <c r="AP91" s="790"/>
      <c r="AQ91" s="5"/>
      <c r="AR91" s="5"/>
    </row>
    <row r="92" spans="1:44" x14ac:dyDescent="0.3">
      <c r="A92" s="1570"/>
      <c r="B92" s="1570"/>
      <c r="C92" s="1570"/>
      <c r="D92" s="1570"/>
      <c r="E92" s="1570"/>
      <c r="F92" s="1570"/>
      <c r="G92" s="1570"/>
      <c r="H92" s="1570"/>
      <c r="I92" s="1570"/>
      <c r="J92" s="1570"/>
      <c r="K92" s="1570"/>
      <c r="L92" s="1580"/>
      <c r="M92" s="1570" t="s">
        <v>941</v>
      </c>
      <c r="N92" s="1570"/>
      <c r="O92" s="1570"/>
      <c r="P92" s="1570"/>
      <c r="Q92" s="1570"/>
      <c r="R92" s="1570"/>
      <c r="S92" s="790">
        <v>1</v>
      </c>
      <c r="T92" s="790"/>
      <c r="U92" s="790"/>
      <c r="V92" s="790"/>
      <c r="W92" s="790"/>
      <c r="X92" s="790"/>
      <c r="Y92" s="790">
        <v>1</v>
      </c>
      <c r="Z92" s="790"/>
      <c r="AA92" s="790"/>
      <c r="AB92" s="790">
        <v>1</v>
      </c>
      <c r="AC92" s="790"/>
      <c r="AD92" s="790"/>
      <c r="AE92" s="790">
        <v>1</v>
      </c>
      <c r="AF92" s="790"/>
      <c r="AG92" s="790"/>
      <c r="AH92" s="790">
        <v>1</v>
      </c>
      <c r="AI92" s="790"/>
      <c r="AJ92" s="790"/>
      <c r="AK92" s="790">
        <v>1</v>
      </c>
      <c r="AL92" s="790"/>
      <c r="AM92" s="790"/>
      <c r="AN92" s="790"/>
      <c r="AO92" s="790"/>
      <c r="AP92" s="790"/>
      <c r="AQ92" s="5"/>
      <c r="AR92" s="5"/>
    </row>
    <row r="93" spans="1:44" x14ac:dyDescent="0.3">
      <c r="A93" s="786"/>
      <c r="B93" s="786"/>
      <c r="C93" s="786"/>
      <c r="D93" s="786"/>
      <c r="E93" s="786"/>
      <c r="F93" s="786"/>
      <c r="G93" s="786"/>
      <c r="H93" s="786"/>
      <c r="I93" s="786"/>
      <c r="J93" s="786"/>
      <c r="K93" s="786"/>
      <c r="L93" s="786"/>
      <c r="M93" s="786"/>
      <c r="N93" s="786"/>
      <c r="O93" s="786"/>
      <c r="P93" s="786"/>
      <c r="Q93" s="786"/>
      <c r="R93" s="786"/>
      <c r="S93" s="786"/>
      <c r="T93" s="786"/>
      <c r="U93" s="786"/>
      <c r="V93" s="786"/>
      <c r="W93" s="786"/>
      <c r="X93" s="786"/>
      <c r="Y93" s="786"/>
      <c r="Z93" s="786"/>
      <c r="AA93" s="786"/>
      <c r="AB93" s="786"/>
      <c r="AC93" s="786"/>
      <c r="AD93" s="786"/>
      <c r="AE93" s="786"/>
      <c r="AF93" s="786"/>
      <c r="AG93" s="786"/>
      <c r="AH93" s="786"/>
      <c r="AI93" s="786"/>
      <c r="AJ93" s="786"/>
      <c r="AK93" s="786"/>
      <c r="AL93" s="786"/>
      <c r="AM93" s="786"/>
      <c r="AN93" s="786"/>
      <c r="AO93" s="786"/>
      <c r="AP93" s="786"/>
    </row>
    <row r="94" spans="1:44" x14ac:dyDescent="0.3">
      <c r="A94" s="786"/>
      <c r="B94" s="786"/>
      <c r="C94" s="786"/>
      <c r="D94" s="786"/>
      <c r="E94" s="786"/>
      <c r="F94" s="786"/>
      <c r="G94" s="786"/>
      <c r="H94" s="786"/>
      <c r="I94" s="786"/>
      <c r="J94" s="786"/>
      <c r="K94" s="786"/>
      <c r="L94" s="786"/>
      <c r="M94" s="786"/>
      <c r="N94" s="786"/>
      <c r="O94" s="786"/>
      <c r="P94" s="786"/>
      <c r="Q94" s="786"/>
      <c r="R94" s="786"/>
      <c r="S94" s="786"/>
      <c r="T94" s="786"/>
      <c r="U94" s="786"/>
      <c r="V94" s="786"/>
      <c r="W94" s="786"/>
      <c r="X94" s="786"/>
      <c r="Y94" s="786"/>
      <c r="Z94" s="786"/>
      <c r="AA94" s="786"/>
      <c r="AB94" s="786"/>
      <c r="AC94" s="786"/>
      <c r="AD94" s="786"/>
      <c r="AE94" s="786"/>
      <c r="AF94" s="786"/>
      <c r="AG94" s="786"/>
      <c r="AH94" s="786"/>
      <c r="AI94" s="786"/>
      <c r="AJ94" s="786"/>
      <c r="AK94" s="786"/>
      <c r="AL94" s="786"/>
      <c r="AM94" s="786"/>
      <c r="AN94" s="786"/>
      <c r="AO94" s="786"/>
      <c r="AP94" s="786"/>
    </row>
    <row r="95" spans="1:44" x14ac:dyDescent="0.3">
      <c r="A95" s="786"/>
      <c r="B95" s="786"/>
      <c r="C95" s="786"/>
      <c r="D95" s="786"/>
      <c r="E95" s="786"/>
      <c r="F95" s="786"/>
      <c r="G95" s="786"/>
      <c r="H95" s="786"/>
      <c r="I95" s="786"/>
      <c r="J95" s="786"/>
      <c r="K95" s="786"/>
      <c r="L95" s="786"/>
      <c r="M95" s="786"/>
      <c r="N95" s="786"/>
      <c r="O95" s="786"/>
      <c r="P95" s="786"/>
      <c r="Q95" s="786"/>
      <c r="R95" s="786"/>
      <c r="S95" s="786"/>
      <c r="T95" s="786"/>
      <c r="U95" s="786"/>
      <c r="V95" s="786"/>
      <c r="W95" s="786"/>
      <c r="X95" s="786"/>
      <c r="Y95" s="786"/>
      <c r="Z95" s="786"/>
      <c r="AA95" s="786"/>
      <c r="AB95" s="786"/>
      <c r="AC95" s="786"/>
      <c r="AD95" s="786"/>
      <c r="AE95" s="786"/>
      <c r="AF95" s="786"/>
      <c r="AG95" s="786"/>
      <c r="AH95" s="786"/>
      <c r="AI95" s="786"/>
      <c r="AJ95" s="786"/>
      <c r="AK95" s="786"/>
      <c r="AL95" s="786"/>
      <c r="AM95" s="786"/>
      <c r="AN95" s="786"/>
      <c r="AO95" s="786"/>
      <c r="AP95" s="786"/>
    </row>
    <row r="96" spans="1:44" ht="27" x14ac:dyDescent="0.3">
      <c r="A96" s="790" t="s">
        <v>58</v>
      </c>
      <c r="B96" s="1232" t="s">
        <v>929</v>
      </c>
      <c r="C96" s="790"/>
      <c r="D96" s="790"/>
      <c r="E96" s="790"/>
      <c r="F96" s="790"/>
      <c r="G96" s="790"/>
      <c r="H96" s="790"/>
      <c r="I96" s="790"/>
      <c r="J96" s="790" t="s">
        <v>29</v>
      </c>
      <c r="K96" s="790">
        <f>L96+R96+Q96</f>
        <v>140</v>
      </c>
      <c r="L96" s="790">
        <f>S96+V96+Y96+AB96+AE96+AH96++AK96+AN96</f>
        <v>124</v>
      </c>
      <c r="M96" s="790">
        <f>L96-N96</f>
        <v>32</v>
      </c>
      <c r="N96" s="790">
        <f>T96+W96+Z96+AC96+AF96+AI96+AL96+AO96</f>
        <v>92</v>
      </c>
      <c r="O96" s="790"/>
      <c r="P96" s="790"/>
      <c r="Q96" s="790">
        <f>U96+X96+AA96+AD96+AG96++AJ96+AM96+AP96</f>
        <v>16</v>
      </c>
      <c r="R96" s="790">
        <v>0</v>
      </c>
      <c r="S96" s="790"/>
      <c r="T96" s="790"/>
      <c r="U96" s="790"/>
      <c r="V96" s="790"/>
      <c r="W96" s="790"/>
      <c r="X96" s="790"/>
      <c r="Y96" s="790"/>
      <c r="Z96" s="790"/>
      <c r="AA96" s="790"/>
      <c r="AB96" s="790"/>
      <c r="AC96" s="790"/>
      <c r="AD96" s="790"/>
      <c r="AE96" s="790"/>
      <c r="AF96" s="790"/>
      <c r="AG96" s="790"/>
      <c r="AH96" s="790"/>
      <c r="AI96" s="790"/>
      <c r="AJ96" s="790"/>
      <c r="AK96" s="790">
        <v>76</v>
      </c>
      <c r="AL96" s="790">
        <v>52</v>
      </c>
      <c r="AM96" s="790">
        <v>8</v>
      </c>
      <c r="AN96" s="790">
        <v>48</v>
      </c>
      <c r="AO96" s="790">
        <v>40</v>
      </c>
      <c r="AP96" s="790">
        <v>8</v>
      </c>
      <c r="AQ96" s="5">
        <f>AK96+AN96</f>
        <v>124</v>
      </c>
      <c r="AR96" s="5"/>
    </row>
    <row r="97" spans="1:42" x14ac:dyDescent="0.3">
      <c r="A97" s="786"/>
      <c r="B97" s="786"/>
      <c r="C97" s="786"/>
      <c r="D97" s="786"/>
      <c r="E97" s="786"/>
      <c r="F97" s="786"/>
      <c r="G97" s="786"/>
      <c r="H97" s="786"/>
      <c r="I97" s="786"/>
      <c r="J97" s="786"/>
      <c r="K97" s="786"/>
      <c r="L97" s="786"/>
      <c r="M97" s="786"/>
      <c r="N97" s="786"/>
      <c r="O97" s="786"/>
      <c r="P97" s="786"/>
      <c r="Q97" s="786"/>
      <c r="R97" s="786"/>
      <c r="S97" s="786"/>
      <c r="T97" s="786"/>
      <c r="U97" s="786"/>
      <c r="V97" s="786"/>
      <c r="W97" s="786"/>
      <c r="X97" s="786"/>
      <c r="Y97" s="786"/>
      <c r="Z97" s="786"/>
      <c r="AA97" s="786"/>
      <c r="AB97" s="786"/>
      <c r="AC97" s="786"/>
      <c r="AD97" s="786"/>
      <c r="AE97" s="786"/>
      <c r="AF97" s="786"/>
      <c r="AG97" s="786"/>
      <c r="AH97" s="786"/>
      <c r="AI97" s="786"/>
      <c r="AJ97" s="786"/>
      <c r="AK97" s="786"/>
      <c r="AL97" s="786"/>
      <c r="AM97" s="786"/>
      <c r="AN97" s="786"/>
      <c r="AO97" s="786"/>
      <c r="AP97" s="786"/>
    </row>
    <row r="98" spans="1:42" x14ac:dyDescent="0.3">
      <c r="A98" s="786"/>
      <c r="B98" s="786"/>
      <c r="C98" s="786"/>
      <c r="D98" s="786"/>
      <c r="E98" s="786"/>
      <c r="F98" s="786"/>
      <c r="G98" s="786"/>
      <c r="H98" s="786"/>
      <c r="I98" s="786"/>
      <c r="J98" s="786"/>
      <c r="K98" s="786"/>
      <c r="L98" s="786"/>
      <c r="M98" s="786"/>
      <c r="N98" s="786"/>
      <c r="O98" s="786"/>
      <c r="P98" s="786"/>
      <c r="Q98" s="786"/>
      <c r="R98" s="786"/>
      <c r="S98" s="786"/>
      <c r="T98" s="786"/>
      <c r="U98" s="786"/>
      <c r="V98" s="786"/>
      <c r="W98" s="786"/>
      <c r="X98" s="786"/>
      <c r="Y98" s="786"/>
      <c r="Z98" s="786"/>
      <c r="AA98" s="786"/>
      <c r="AB98" s="786"/>
      <c r="AC98" s="786"/>
      <c r="AD98" s="786"/>
      <c r="AE98" s="786"/>
      <c r="AF98" s="786"/>
      <c r="AG98" s="786"/>
      <c r="AH98" s="786"/>
      <c r="AI98" s="786"/>
      <c r="AJ98" s="786"/>
      <c r="AK98" s="786"/>
      <c r="AL98" s="786"/>
      <c r="AM98" s="786"/>
      <c r="AN98" s="786"/>
      <c r="AO98" s="786"/>
      <c r="AP98" s="786"/>
    </row>
    <row r="99" spans="1:42" x14ac:dyDescent="0.3">
      <c r="A99" s="786"/>
      <c r="B99" s="786"/>
      <c r="C99" s="786"/>
      <c r="D99" s="786"/>
      <c r="E99" s="786"/>
      <c r="F99" s="786"/>
      <c r="G99" s="786"/>
      <c r="H99" s="786"/>
      <c r="I99" s="786"/>
      <c r="J99" s="786"/>
      <c r="K99" s="786"/>
      <c r="L99" s="786"/>
      <c r="M99" s="786"/>
      <c r="N99" s="786"/>
      <c r="O99" s="786"/>
      <c r="P99" s="786"/>
      <c r="Q99" s="786"/>
      <c r="R99" s="786"/>
      <c r="S99" s="786"/>
      <c r="T99" s="786"/>
      <c r="U99" s="786"/>
      <c r="V99" s="786"/>
      <c r="W99" s="786"/>
      <c r="X99" s="786"/>
      <c r="Y99" s="786"/>
      <c r="Z99" s="786"/>
      <c r="AA99" s="786"/>
      <c r="AB99" s="786"/>
      <c r="AC99" s="786"/>
      <c r="AD99" s="786"/>
      <c r="AE99" s="786"/>
      <c r="AF99" s="786"/>
      <c r="AG99" s="786"/>
      <c r="AH99" s="786"/>
      <c r="AI99" s="786"/>
      <c r="AJ99" s="786"/>
      <c r="AK99" s="786"/>
      <c r="AL99" s="786"/>
      <c r="AM99" s="786"/>
      <c r="AN99" s="786"/>
      <c r="AO99" s="786"/>
      <c r="AP99" s="786"/>
    </row>
    <row r="100" spans="1:42" x14ac:dyDescent="0.3">
      <c r="A100" s="786"/>
      <c r="B100" s="786"/>
      <c r="C100" s="786"/>
      <c r="D100" s="786"/>
      <c r="E100" s="786"/>
      <c r="F100" s="786"/>
      <c r="G100" s="786"/>
      <c r="H100" s="786"/>
      <c r="I100" s="786"/>
      <c r="J100" s="786"/>
      <c r="K100" s="786"/>
      <c r="L100" s="786"/>
      <c r="M100" s="786"/>
      <c r="N100" s="786"/>
      <c r="O100" s="786"/>
      <c r="P100" s="786"/>
      <c r="Q100" s="786"/>
      <c r="R100" s="786"/>
      <c r="S100" s="786"/>
      <c r="T100" s="786"/>
      <c r="U100" s="786"/>
      <c r="V100" s="786"/>
      <c r="W100" s="786"/>
      <c r="X100" s="786"/>
      <c r="Y100" s="786"/>
      <c r="Z100" s="786"/>
      <c r="AA100" s="786"/>
      <c r="AB100" s="786"/>
      <c r="AC100" s="786"/>
      <c r="AD100" s="786"/>
      <c r="AE100" s="786"/>
      <c r="AF100" s="786"/>
      <c r="AG100" s="786"/>
      <c r="AH100" s="786"/>
      <c r="AI100" s="786"/>
      <c r="AJ100" s="786"/>
      <c r="AK100" s="786"/>
      <c r="AL100" s="786"/>
      <c r="AM100" s="786"/>
      <c r="AN100" s="786"/>
      <c r="AO100" s="786"/>
      <c r="AP100" s="786"/>
    </row>
    <row r="101" spans="1:42" x14ac:dyDescent="0.3">
      <c r="A101" s="786"/>
      <c r="B101" s="786"/>
      <c r="C101" s="786"/>
      <c r="D101" s="786"/>
      <c r="E101" s="786"/>
      <c r="F101" s="786"/>
      <c r="G101" s="786"/>
      <c r="H101" s="786"/>
      <c r="I101" s="786"/>
      <c r="J101" s="786"/>
      <c r="K101" s="786"/>
      <c r="L101" s="786"/>
      <c r="M101" s="786"/>
      <c r="N101" s="786"/>
      <c r="O101" s="786"/>
      <c r="P101" s="786"/>
      <c r="Q101" s="786"/>
      <c r="R101" s="786"/>
      <c r="S101" s="786"/>
      <c r="T101" s="786"/>
      <c r="U101" s="786"/>
      <c r="V101" s="786"/>
      <c r="W101" s="786"/>
      <c r="X101" s="786"/>
      <c r="Y101" s="786"/>
      <c r="Z101" s="786"/>
      <c r="AA101" s="786"/>
      <c r="AB101" s="786"/>
      <c r="AC101" s="786"/>
      <c r="AD101" s="786"/>
      <c r="AE101" s="786"/>
      <c r="AF101" s="786"/>
      <c r="AG101" s="786"/>
      <c r="AH101" s="786"/>
      <c r="AI101" s="786"/>
      <c r="AJ101" s="786"/>
      <c r="AK101" s="786"/>
      <c r="AL101" s="786"/>
      <c r="AM101" s="786"/>
      <c r="AN101" s="786"/>
      <c r="AO101" s="786"/>
      <c r="AP101" s="786"/>
    </row>
    <row r="102" spans="1:42" x14ac:dyDescent="0.3">
      <c r="A102" s="786"/>
      <c r="B102" s="786"/>
      <c r="C102" s="786"/>
      <c r="D102" s="786"/>
      <c r="E102" s="786"/>
      <c r="F102" s="786"/>
      <c r="G102" s="786"/>
      <c r="H102" s="786"/>
      <c r="I102" s="786"/>
      <c r="J102" s="786"/>
      <c r="K102" s="786"/>
      <c r="L102" s="786"/>
      <c r="M102" s="786"/>
      <c r="N102" s="786"/>
      <c r="O102" s="786"/>
      <c r="P102" s="786"/>
      <c r="Q102" s="786"/>
      <c r="R102" s="786"/>
      <c r="S102" s="786"/>
      <c r="T102" s="786"/>
      <c r="U102" s="786"/>
      <c r="V102" s="786"/>
      <c r="W102" s="786"/>
      <c r="X102" s="786"/>
      <c r="Y102" s="786"/>
      <c r="Z102" s="786"/>
      <c r="AA102" s="786"/>
      <c r="AB102" s="786"/>
      <c r="AC102" s="786"/>
      <c r="AD102" s="786"/>
      <c r="AE102" s="786"/>
      <c r="AF102" s="786"/>
      <c r="AG102" s="786"/>
      <c r="AH102" s="786"/>
      <c r="AI102" s="786"/>
      <c r="AJ102" s="786"/>
      <c r="AK102" s="786"/>
      <c r="AL102" s="786"/>
      <c r="AM102" s="786"/>
      <c r="AN102" s="786"/>
      <c r="AO102" s="786"/>
      <c r="AP102" s="786"/>
    </row>
    <row r="103" spans="1:42" x14ac:dyDescent="0.3">
      <c r="A103" s="786"/>
      <c r="B103" s="786"/>
      <c r="C103" s="786"/>
      <c r="D103" s="786"/>
      <c r="E103" s="786"/>
      <c r="F103" s="786"/>
      <c r="G103" s="786"/>
      <c r="H103" s="786"/>
      <c r="I103" s="786"/>
      <c r="J103" s="786"/>
      <c r="K103" s="786"/>
      <c r="L103" s="786"/>
      <c r="M103" s="786"/>
      <c r="N103" s="786"/>
      <c r="O103" s="786"/>
      <c r="P103" s="786"/>
      <c r="Q103" s="786"/>
      <c r="R103" s="786"/>
      <c r="S103" s="786"/>
      <c r="T103" s="786"/>
      <c r="U103" s="786"/>
      <c r="V103" s="786"/>
      <c r="W103" s="786"/>
      <c r="X103" s="786"/>
      <c r="Y103" s="786"/>
      <c r="Z103" s="786"/>
      <c r="AA103" s="786"/>
      <c r="AB103" s="786"/>
      <c r="AC103" s="786"/>
      <c r="AD103" s="786"/>
      <c r="AE103" s="786"/>
      <c r="AF103" s="786"/>
      <c r="AG103" s="786"/>
      <c r="AH103" s="786"/>
      <c r="AI103" s="786"/>
      <c r="AJ103" s="786"/>
      <c r="AK103" s="786"/>
      <c r="AL103" s="786"/>
      <c r="AM103" s="786"/>
      <c r="AN103" s="786"/>
      <c r="AO103" s="786"/>
      <c r="AP103" s="786"/>
    </row>
    <row r="104" spans="1:42" x14ac:dyDescent="0.3">
      <c r="A104" s="786"/>
      <c r="B104" s="786"/>
      <c r="C104" s="786"/>
      <c r="D104" s="786"/>
      <c r="E104" s="786"/>
      <c r="F104" s="786"/>
      <c r="G104" s="786"/>
      <c r="H104" s="786"/>
      <c r="I104" s="786"/>
      <c r="J104" s="786"/>
      <c r="K104" s="786"/>
      <c r="L104" s="786"/>
      <c r="M104" s="786"/>
      <c r="N104" s="786"/>
      <c r="O104" s="786"/>
      <c r="P104" s="786"/>
      <c r="Q104" s="786"/>
      <c r="R104" s="786"/>
      <c r="S104" s="786"/>
      <c r="T104" s="786"/>
      <c r="U104" s="786"/>
      <c r="V104" s="786"/>
      <c r="W104" s="786"/>
      <c r="X104" s="786"/>
      <c r="Y104" s="786"/>
      <c r="Z104" s="786"/>
      <c r="AA104" s="786"/>
      <c r="AB104" s="786"/>
      <c r="AC104" s="786"/>
      <c r="AD104" s="786"/>
      <c r="AE104" s="786"/>
      <c r="AF104" s="786"/>
      <c r="AG104" s="786"/>
      <c r="AH104" s="786"/>
      <c r="AI104" s="786"/>
      <c r="AJ104" s="786"/>
      <c r="AK104" s="786"/>
      <c r="AL104" s="786"/>
      <c r="AM104" s="786"/>
      <c r="AN104" s="786"/>
      <c r="AO104" s="786"/>
      <c r="AP104" s="786"/>
    </row>
    <row r="105" spans="1:42" x14ac:dyDescent="0.3">
      <c r="A105" s="786"/>
      <c r="B105" s="786"/>
      <c r="C105" s="786"/>
      <c r="D105" s="786"/>
      <c r="E105" s="786"/>
      <c r="F105" s="786"/>
      <c r="G105" s="786"/>
      <c r="H105" s="786"/>
      <c r="I105" s="786"/>
      <c r="J105" s="786"/>
      <c r="K105" s="786"/>
      <c r="L105" s="786"/>
      <c r="M105" s="786"/>
      <c r="N105" s="786"/>
      <c r="O105" s="786"/>
      <c r="P105" s="786"/>
      <c r="Q105" s="786"/>
      <c r="R105" s="786"/>
      <c r="S105" s="786"/>
      <c r="T105" s="786"/>
      <c r="U105" s="786"/>
      <c r="V105" s="786"/>
      <c r="W105" s="786"/>
      <c r="X105" s="786"/>
      <c r="Y105" s="786"/>
      <c r="Z105" s="786"/>
      <c r="AA105" s="786"/>
      <c r="AB105" s="786"/>
      <c r="AC105" s="786"/>
      <c r="AD105" s="786"/>
      <c r="AE105" s="786"/>
      <c r="AF105" s="786"/>
      <c r="AG105" s="786"/>
      <c r="AH105" s="786"/>
      <c r="AI105" s="786"/>
      <c r="AJ105" s="786"/>
      <c r="AK105" s="786"/>
      <c r="AL105" s="786"/>
      <c r="AM105" s="786"/>
      <c r="AN105" s="786"/>
      <c r="AO105" s="786"/>
      <c r="AP105" s="786"/>
    </row>
    <row r="106" spans="1:42" x14ac:dyDescent="0.3">
      <c r="A106" s="786"/>
      <c r="B106" s="786"/>
      <c r="C106" s="786"/>
      <c r="D106" s="786"/>
      <c r="E106" s="786"/>
      <c r="F106" s="786"/>
      <c r="G106" s="786"/>
      <c r="H106" s="786"/>
      <c r="I106" s="786"/>
      <c r="J106" s="786"/>
      <c r="K106" s="786"/>
      <c r="L106" s="786"/>
      <c r="M106" s="786"/>
      <c r="N106" s="786"/>
      <c r="O106" s="786"/>
      <c r="P106" s="786"/>
      <c r="Q106" s="786"/>
      <c r="R106" s="786"/>
      <c r="S106" s="786"/>
      <c r="T106" s="786"/>
      <c r="U106" s="786"/>
      <c r="V106" s="786"/>
      <c r="W106" s="786"/>
      <c r="X106" s="786"/>
      <c r="Y106" s="786"/>
      <c r="Z106" s="786"/>
      <c r="AA106" s="786"/>
      <c r="AB106" s="786"/>
      <c r="AC106" s="786"/>
      <c r="AD106" s="786"/>
      <c r="AE106" s="786"/>
      <c r="AF106" s="786"/>
      <c r="AG106" s="786"/>
      <c r="AH106" s="786"/>
      <c r="AI106" s="786"/>
      <c r="AJ106" s="786"/>
      <c r="AK106" s="786"/>
      <c r="AL106" s="786"/>
      <c r="AM106" s="786"/>
      <c r="AN106" s="786"/>
      <c r="AO106" s="786"/>
      <c r="AP106" s="786"/>
    </row>
    <row r="107" spans="1:42" x14ac:dyDescent="0.3">
      <c r="A107" s="786"/>
      <c r="B107" s="786"/>
      <c r="C107" s="786"/>
      <c r="D107" s="786"/>
      <c r="E107" s="786"/>
      <c r="F107" s="786"/>
      <c r="G107" s="786"/>
      <c r="H107" s="786"/>
      <c r="I107" s="786"/>
      <c r="J107" s="786"/>
      <c r="K107" s="786"/>
      <c r="L107" s="786"/>
      <c r="M107" s="786"/>
      <c r="N107" s="786"/>
      <c r="O107" s="786"/>
      <c r="P107" s="786"/>
      <c r="Q107" s="786"/>
      <c r="R107" s="786"/>
      <c r="S107" s="786"/>
      <c r="T107" s="786"/>
      <c r="U107" s="786"/>
      <c r="V107" s="786"/>
      <c r="W107" s="786"/>
      <c r="X107" s="786"/>
      <c r="Y107" s="786"/>
      <c r="Z107" s="786"/>
      <c r="AA107" s="786"/>
      <c r="AB107" s="786"/>
      <c r="AC107" s="786"/>
      <c r="AD107" s="786"/>
      <c r="AE107" s="786"/>
      <c r="AF107" s="786"/>
      <c r="AG107" s="786"/>
      <c r="AH107" s="786"/>
      <c r="AI107" s="786"/>
      <c r="AJ107" s="786"/>
      <c r="AK107" s="786"/>
      <c r="AL107" s="786"/>
      <c r="AM107" s="786"/>
      <c r="AN107" s="786"/>
      <c r="AO107" s="786"/>
      <c r="AP107" s="786"/>
    </row>
    <row r="108" spans="1:42" x14ac:dyDescent="0.3">
      <c r="A108" s="786"/>
      <c r="B108" s="786"/>
      <c r="C108" s="786"/>
      <c r="D108" s="786"/>
      <c r="E108" s="786"/>
      <c r="F108" s="786"/>
      <c r="G108" s="786"/>
      <c r="H108" s="786"/>
      <c r="I108" s="786"/>
      <c r="J108" s="786"/>
      <c r="K108" s="786"/>
      <c r="L108" s="786"/>
      <c r="M108" s="786"/>
      <c r="N108" s="786"/>
      <c r="O108" s="786"/>
      <c r="P108" s="786"/>
      <c r="Q108" s="786"/>
      <c r="R108" s="786"/>
      <c r="S108" s="786"/>
      <c r="T108" s="786"/>
      <c r="U108" s="786"/>
      <c r="V108" s="786"/>
      <c r="W108" s="786"/>
      <c r="X108" s="786"/>
      <c r="Y108" s="786"/>
      <c r="Z108" s="786"/>
      <c r="AA108" s="786"/>
      <c r="AB108" s="786"/>
      <c r="AC108" s="786"/>
      <c r="AD108" s="786"/>
      <c r="AE108" s="786"/>
      <c r="AF108" s="786"/>
      <c r="AG108" s="786"/>
      <c r="AH108" s="786"/>
      <c r="AI108" s="786"/>
      <c r="AJ108" s="786"/>
      <c r="AK108" s="786"/>
      <c r="AL108" s="786"/>
      <c r="AM108" s="786"/>
      <c r="AN108" s="786"/>
      <c r="AO108" s="786"/>
      <c r="AP108" s="786"/>
    </row>
    <row r="109" spans="1:42" x14ac:dyDescent="0.3">
      <c r="A109" s="786"/>
      <c r="B109" s="786"/>
      <c r="C109" s="786"/>
      <c r="D109" s="786"/>
      <c r="E109" s="786"/>
      <c r="F109" s="786"/>
      <c r="G109" s="786"/>
      <c r="H109" s="786"/>
      <c r="I109" s="786"/>
      <c r="J109" s="786"/>
      <c r="K109" s="786"/>
      <c r="L109" s="786"/>
      <c r="M109" s="786"/>
      <c r="N109" s="786"/>
      <c r="O109" s="786"/>
      <c r="P109" s="786"/>
      <c r="Q109" s="786"/>
      <c r="R109" s="786"/>
      <c r="S109" s="786"/>
      <c r="T109" s="786"/>
      <c r="U109" s="786"/>
      <c r="V109" s="786"/>
      <c r="W109" s="786"/>
      <c r="X109" s="786"/>
      <c r="Y109" s="786"/>
      <c r="Z109" s="786"/>
      <c r="AA109" s="786"/>
      <c r="AB109" s="786"/>
      <c r="AC109" s="786"/>
      <c r="AD109" s="786"/>
      <c r="AE109" s="786"/>
      <c r="AF109" s="786"/>
      <c r="AG109" s="786"/>
      <c r="AH109" s="786"/>
      <c r="AI109" s="786"/>
      <c r="AJ109" s="786"/>
      <c r="AK109" s="786"/>
      <c r="AL109" s="786"/>
      <c r="AM109" s="786"/>
      <c r="AN109" s="786"/>
      <c r="AO109" s="786"/>
      <c r="AP109" s="786"/>
    </row>
    <row r="110" spans="1:42" x14ac:dyDescent="0.3">
      <c r="A110" s="786"/>
      <c r="B110" s="786"/>
      <c r="C110" s="786"/>
      <c r="D110" s="786"/>
      <c r="E110" s="786"/>
      <c r="F110" s="786"/>
      <c r="G110" s="786"/>
      <c r="H110" s="786"/>
      <c r="I110" s="786"/>
      <c r="J110" s="786"/>
      <c r="K110" s="786"/>
      <c r="L110" s="786"/>
      <c r="M110" s="786"/>
      <c r="N110" s="786"/>
      <c r="O110" s="786"/>
      <c r="P110" s="786"/>
      <c r="Q110" s="786"/>
      <c r="R110" s="786"/>
      <c r="S110" s="786"/>
      <c r="T110" s="786"/>
      <c r="U110" s="786"/>
      <c r="V110" s="786"/>
      <c r="W110" s="786"/>
      <c r="X110" s="786"/>
      <c r="Y110" s="786"/>
      <c r="Z110" s="786"/>
      <c r="AA110" s="786"/>
      <c r="AB110" s="786"/>
      <c r="AC110" s="786"/>
      <c r="AD110" s="786"/>
      <c r="AE110" s="786"/>
      <c r="AF110" s="786"/>
      <c r="AG110" s="786"/>
      <c r="AH110" s="786"/>
      <c r="AI110" s="786"/>
      <c r="AJ110" s="786"/>
      <c r="AK110" s="786"/>
      <c r="AL110" s="786"/>
      <c r="AM110" s="786"/>
      <c r="AN110" s="786"/>
      <c r="AO110" s="786"/>
      <c r="AP110" s="786"/>
    </row>
    <row r="111" spans="1:42" x14ac:dyDescent="0.3">
      <c r="A111" s="786"/>
      <c r="B111" s="786"/>
      <c r="C111" s="786"/>
      <c r="D111" s="786"/>
      <c r="E111" s="786"/>
      <c r="F111" s="786"/>
      <c r="G111" s="786"/>
      <c r="H111" s="786"/>
      <c r="I111" s="786"/>
      <c r="J111" s="786"/>
      <c r="K111" s="786"/>
      <c r="L111" s="786"/>
      <c r="M111" s="786"/>
      <c r="N111" s="786"/>
      <c r="O111" s="786"/>
      <c r="P111" s="786"/>
      <c r="Q111" s="786"/>
      <c r="R111" s="786"/>
      <c r="S111" s="786"/>
      <c r="T111" s="786"/>
      <c r="U111" s="786"/>
      <c r="V111" s="786"/>
      <c r="W111" s="786"/>
      <c r="X111" s="786"/>
      <c r="Y111" s="786"/>
      <c r="Z111" s="786"/>
      <c r="AA111" s="786"/>
      <c r="AB111" s="786"/>
      <c r="AC111" s="786"/>
      <c r="AD111" s="786"/>
      <c r="AE111" s="786"/>
      <c r="AF111" s="786"/>
      <c r="AG111" s="786"/>
      <c r="AH111" s="786"/>
      <c r="AI111" s="786"/>
      <c r="AJ111" s="786"/>
      <c r="AK111" s="786"/>
      <c r="AL111" s="786"/>
      <c r="AM111" s="786"/>
      <c r="AN111" s="786"/>
      <c r="AO111" s="786"/>
      <c r="AP111" s="786"/>
    </row>
    <row r="112" spans="1:42" x14ac:dyDescent="0.3">
      <c r="A112" s="786"/>
      <c r="B112" s="786"/>
      <c r="C112" s="786"/>
      <c r="D112" s="786"/>
      <c r="E112" s="786"/>
      <c r="F112" s="786"/>
      <c r="G112" s="786"/>
      <c r="H112" s="786"/>
      <c r="I112" s="786"/>
      <c r="J112" s="786"/>
      <c r="K112" s="786"/>
      <c r="L112" s="786"/>
      <c r="M112" s="786"/>
      <c r="N112" s="786"/>
      <c r="O112" s="786"/>
      <c r="P112" s="786"/>
      <c r="Q112" s="786"/>
      <c r="R112" s="786"/>
      <c r="S112" s="786"/>
      <c r="T112" s="786"/>
      <c r="U112" s="786"/>
      <c r="V112" s="786"/>
      <c r="W112" s="786"/>
      <c r="X112" s="786"/>
      <c r="Y112" s="786"/>
      <c r="Z112" s="786"/>
      <c r="AA112" s="786"/>
      <c r="AB112" s="786"/>
      <c r="AC112" s="786"/>
      <c r="AD112" s="786"/>
      <c r="AE112" s="786"/>
      <c r="AF112" s="786"/>
      <c r="AG112" s="786"/>
      <c r="AH112" s="786"/>
      <c r="AI112" s="786"/>
      <c r="AJ112" s="786"/>
      <c r="AK112" s="786"/>
      <c r="AL112" s="786"/>
      <c r="AM112" s="786"/>
      <c r="AN112" s="786"/>
      <c r="AO112" s="786"/>
      <c r="AP112" s="786"/>
    </row>
    <row r="113" spans="1:42" x14ac:dyDescent="0.3">
      <c r="A113" s="786"/>
      <c r="B113" s="786"/>
      <c r="C113" s="786"/>
      <c r="D113" s="786"/>
      <c r="E113" s="786"/>
      <c r="F113" s="786"/>
      <c r="G113" s="786"/>
      <c r="H113" s="786"/>
      <c r="I113" s="786"/>
      <c r="J113" s="786"/>
      <c r="K113" s="786"/>
      <c r="L113" s="786"/>
      <c r="M113" s="786"/>
      <c r="N113" s="786"/>
      <c r="O113" s="786"/>
      <c r="P113" s="786"/>
      <c r="Q113" s="786"/>
      <c r="R113" s="786"/>
      <c r="S113" s="786"/>
      <c r="T113" s="786"/>
      <c r="U113" s="786"/>
      <c r="V113" s="786"/>
      <c r="W113" s="786"/>
      <c r="X113" s="786"/>
      <c r="Y113" s="786"/>
      <c r="Z113" s="786"/>
      <c r="AA113" s="786"/>
      <c r="AB113" s="786"/>
      <c r="AC113" s="786"/>
      <c r="AD113" s="786"/>
      <c r="AE113" s="786"/>
      <c r="AF113" s="786"/>
      <c r="AG113" s="786"/>
      <c r="AH113" s="786"/>
      <c r="AI113" s="786"/>
      <c r="AJ113" s="786"/>
      <c r="AK113" s="786"/>
      <c r="AL113" s="786"/>
      <c r="AM113" s="786"/>
      <c r="AN113" s="786"/>
      <c r="AO113" s="786"/>
      <c r="AP113" s="786"/>
    </row>
    <row r="114" spans="1:42" x14ac:dyDescent="0.3">
      <c r="A114" s="786"/>
      <c r="B114" s="786"/>
      <c r="C114" s="786"/>
      <c r="D114" s="786"/>
      <c r="E114" s="786"/>
      <c r="F114" s="786"/>
      <c r="G114" s="786"/>
      <c r="H114" s="786"/>
      <c r="I114" s="786"/>
      <c r="J114" s="786"/>
      <c r="K114" s="786"/>
      <c r="L114" s="786"/>
      <c r="M114" s="786"/>
      <c r="N114" s="786"/>
      <c r="O114" s="786"/>
      <c r="P114" s="786"/>
      <c r="Q114" s="786"/>
      <c r="R114" s="786"/>
      <c r="S114" s="786"/>
      <c r="T114" s="786"/>
      <c r="U114" s="786"/>
      <c r="V114" s="786"/>
      <c r="W114" s="786"/>
      <c r="X114" s="786"/>
      <c r="Y114" s="786"/>
      <c r="Z114" s="786"/>
      <c r="AA114" s="786"/>
      <c r="AB114" s="786"/>
      <c r="AC114" s="786"/>
      <c r="AD114" s="786"/>
      <c r="AE114" s="786"/>
      <c r="AF114" s="786"/>
      <c r="AG114" s="786"/>
      <c r="AH114" s="786"/>
      <c r="AI114" s="786"/>
      <c r="AJ114" s="786"/>
      <c r="AK114" s="786"/>
      <c r="AL114" s="786"/>
      <c r="AM114" s="786"/>
      <c r="AN114" s="786"/>
      <c r="AO114" s="786"/>
      <c r="AP114" s="786"/>
    </row>
    <row r="115" spans="1:42" x14ac:dyDescent="0.3">
      <c r="A115" s="786"/>
      <c r="B115" s="786"/>
      <c r="C115" s="786"/>
      <c r="D115" s="786"/>
      <c r="E115" s="786"/>
      <c r="F115" s="786"/>
      <c r="G115" s="786"/>
      <c r="H115" s="786"/>
      <c r="I115" s="786"/>
      <c r="J115" s="786"/>
      <c r="K115" s="786"/>
      <c r="L115" s="786"/>
      <c r="M115" s="786"/>
      <c r="N115" s="786"/>
      <c r="O115" s="786"/>
      <c r="P115" s="786"/>
      <c r="Q115" s="786"/>
      <c r="R115" s="786"/>
      <c r="S115" s="786"/>
      <c r="T115" s="786"/>
      <c r="U115" s="786"/>
      <c r="V115" s="786"/>
      <c r="W115" s="786"/>
      <c r="X115" s="786"/>
      <c r="Y115" s="786"/>
      <c r="Z115" s="786"/>
      <c r="AA115" s="786"/>
      <c r="AB115" s="786"/>
      <c r="AC115" s="786"/>
      <c r="AD115" s="786"/>
      <c r="AE115" s="786"/>
      <c r="AF115" s="786"/>
      <c r="AG115" s="786"/>
      <c r="AH115" s="786"/>
      <c r="AI115" s="786"/>
      <c r="AJ115" s="786"/>
      <c r="AK115" s="786"/>
      <c r="AL115" s="786"/>
      <c r="AM115" s="786"/>
      <c r="AN115" s="786"/>
      <c r="AO115" s="786"/>
      <c r="AP115" s="786"/>
    </row>
    <row r="116" spans="1:42" x14ac:dyDescent="0.3">
      <c r="A116" s="786"/>
      <c r="B116" s="786"/>
      <c r="C116" s="786"/>
      <c r="D116" s="786"/>
      <c r="E116" s="786"/>
      <c r="F116" s="786"/>
      <c r="G116" s="786"/>
      <c r="H116" s="786"/>
      <c r="I116" s="786"/>
      <c r="J116" s="786"/>
      <c r="K116" s="786"/>
      <c r="L116" s="786"/>
      <c r="M116" s="786"/>
      <c r="N116" s="786"/>
      <c r="O116" s="786"/>
      <c r="P116" s="786"/>
      <c r="Q116" s="786"/>
      <c r="R116" s="786"/>
      <c r="S116" s="786"/>
      <c r="T116" s="786"/>
      <c r="U116" s="786"/>
      <c r="V116" s="786"/>
      <c r="W116" s="786"/>
      <c r="X116" s="786"/>
      <c r="Y116" s="786"/>
      <c r="Z116" s="786"/>
      <c r="AA116" s="786"/>
      <c r="AB116" s="786"/>
      <c r="AC116" s="786"/>
      <c r="AD116" s="786"/>
      <c r="AE116" s="786"/>
      <c r="AF116" s="786"/>
      <c r="AG116" s="786"/>
      <c r="AH116" s="786"/>
      <c r="AI116" s="786"/>
      <c r="AJ116" s="786"/>
      <c r="AK116" s="786"/>
      <c r="AL116" s="786"/>
      <c r="AM116" s="786"/>
      <c r="AN116" s="786"/>
      <c r="AO116" s="786"/>
      <c r="AP116" s="786"/>
    </row>
    <row r="117" spans="1:42" x14ac:dyDescent="0.3">
      <c r="A117" s="786"/>
      <c r="B117" s="786"/>
      <c r="C117" s="786"/>
      <c r="D117" s="786"/>
      <c r="E117" s="786"/>
      <c r="F117" s="786"/>
      <c r="G117" s="786"/>
      <c r="H117" s="786"/>
      <c r="I117" s="786"/>
      <c r="J117" s="786"/>
      <c r="K117" s="786"/>
      <c r="L117" s="786"/>
      <c r="M117" s="786"/>
      <c r="N117" s="786"/>
      <c r="O117" s="786"/>
      <c r="P117" s="786"/>
      <c r="Q117" s="786"/>
      <c r="R117" s="786"/>
      <c r="S117" s="786"/>
      <c r="T117" s="786"/>
      <c r="U117" s="786"/>
      <c r="V117" s="786"/>
      <c r="W117" s="786"/>
      <c r="X117" s="786"/>
      <c r="Y117" s="786"/>
      <c r="Z117" s="786"/>
      <c r="AA117" s="786"/>
      <c r="AB117" s="786"/>
      <c r="AC117" s="786"/>
      <c r="AD117" s="786"/>
      <c r="AE117" s="786"/>
      <c r="AF117" s="786"/>
      <c r="AG117" s="786"/>
      <c r="AH117" s="786"/>
      <c r="AI117" s="786"/>
      <c r="AJ117" s="786"/>
      <c r="AK117" s="786"/>
      <c r="AL117" s="786"/>
      <c r="AM117" s="786"/>
      <c r="AN117" s="786"/>
      <c r="AO117" s="786"/>
      <c r="AP117" s="786"/>
    </row>
    <row r="118" spans="1:42" x14ac:dyDescent="0.3">
      <c r="A118" s="786"/>
      <c r="B118" s="786"/>
      <c r="C118" s="786"/>
      <c r="D118" s="786"/>
      <c r="E118" s="786"/>
      <c r="F118" s="786"/>
      <c r="G118" s="786"/>
      <c r="H118" s="786"/>
      <c r="I118" s="786"/>
      <c r="J118" s="786"/>
      <c r="K118" s="786"/>
      <c r="L118" s="786"/>
      <c r="M118" s="786"/>
      <c r="N118" s="786"/>
      <c r="O118" s="786"/>
      <c r="P118" s="786"/>
      <c r="Q118" s="786"/>
      <c r="R118" s="786"/>
      <c r="S118" s="786"/>
      <c r="T118" s="786"/>
      <c r="U118" s="786"/>
      <c r="V118" s="786"/>
      <c r="W118" s="786"/>
      <c r="X118" s="786"/>
      <c r="Y118" s="786"/>
      <c r="Z118" s="786"/>
      <c r="AA118" s="786"/>
      <c r="AB118" s="786"/>
      <c r="AC118" s="786"/>
      <c r="AD118" s="786"/>
      <c r="AE118" s="786"/>
      <c r="AF118" s="786"/>
      <c r="AG118" s="786"/>
      <c r="AH118" s="786"/>
      <c r="AI118" s="786"/>
      <c r="AJ118" s="786"/>
      <c r="AK118" s="786"/>
      <c r="AL118" s="786"/>
      <c r="AM118" s="786"/>
      <c r="AN118" s="786"/>
      <c r="AO118" s="786"/>
      <c r="AP118" s="786"/>
    </row>
    <row r="119" spans="1:42" x14ac:dyDescent="0.3">
      <c r="A119" s="786"/>
      <c r="B119" s="786"/>
      <c r="C119" s="786"/>
      <c r="D119" s="786"/>
      <c r="E119" s="786"/>
      <c r="F119" s="786"/>
      <c r="G119" s="786"/>
      <c r="H119" s="786"/>
      <c r="I119" s="786"/>
      <c r="J119" s="786"/>
      <c r="K119" s="786"/>
      <c r="L119" s="786"/>
      <c r="M119" s="786"/>
      <c r="N119" s="786"/>
      <c r="O119" s="786"/>
      <c r="P119" s="786"/>
      <c r="Q119" s="786"/>
      <c r="R119" s="786"/>
      <c r="S119" s="786"/>
      <c r="T119" s="786"/>
      <c r="U119" s="786"/>
      <c r="V119" s="786"/>
      <c r="W119" s="786"/>
      <c r="X119" s="786"/>
      <c r="Y119" s="786"/>
      <c r="Z119" s="786"/>
      <c r="AA119" s="786"/>
      <c r="AB119" s="786"/>
      <c r="AC119" s="786"/>
      <c r="AD119" s="786"/>
      <c r="AE119" s="786"/>
      <c r="AF119" s="786"/>
      <c r="AG119" s="786"/>
      <c r="AH119" s="786"/>
      <c r="AI119" s="786"/>
      <c r="AJ119" s="786"/>
      <c r="AK119" s="786"/>
      <c r="AL119" s="786"/>
      <c r="AM119" s="786"/>
      <c r="AN119" s="786"/>
      <c r="AO119" s="786"/>
      <c r="AP119" s="786"/>
    </row>
    <row r="120" spans="1:42" x14ac:dyDescent="0.3">
      <c r="A120" s="786"/>
      <c r="B120" s="786"/>
      <c r="C120" s="786"/>
      <c r="D120" s="786"/>
      <c r="E120" s="786"/>
      <c r="F120" s="786"/>
      <c r="G120" s="786"/>
      <c r="H120" s="786"/>
      <c r="I120" s="786"/>
      <c r="J120" s="786"/>
      <c r="K120" s="786"/>
      <c r="L120" s="786"/>
      <c r="M120" s="786"/>
      <c r="N120" s="786"/>
      <c r="O120" s="786"/>
      <c r="P120" s="786"/>
      <c r="Q120" s="786"/>
      <c r="R120" s="786"/>
      <c r="S120" s="786"/>
      <c r="T120" s="786"/>
      <c r="U120" s="786"/>
      <c r="V120" s="786"/>
      <c r="W120" s="786"/>
      <c r="X120" s="786"/>
      <c r="Y120" s="786"/>
      <c r="Z120" s="786"/>
      <c r="AA120" s="786"/>
      <c r="AB120" s="786"/>
      <c r="AC120" s="786"/>
      <c r="AD120" s="786"/>
      <c r="AE120" s="786"/>
      <c r="AF120" s="786"/>
      <c r="AG120" s="786"/>
      <c r="AH120" s="786"/>
      <c r="AI120" s="786"/>
      <c r="AJ120" s="786"/>
      <c r="AK120" s="786"/>
      <c r="AL120" s="786"/>
      <c r="AM120" s="786"/>
      <c r="AN120" s="786"/>
      <c r="AO120" s="786"/>
      <c r="AP120" s="786"/>
    </row>
    <row r="121" spans="1:42" x14ac:dyDescent="0.3">
      <c r="A121" s="786"/>
      <c r="B121" s="786"/>
      <c r="C121" s="786"/>
      <c r="D121" s="786"/>
      <c r="E121" s="786"/>
      <c r="F121" s="786"/>
      <c r="G121" s="786"/>
      <c r="H121" s="786"/>
      <c r="I121" s="786"/>
      <c r="J121" s="786"/>
      <c r="K121" s="786"/>
      <c r="L121" s="786"/>
      <c r="M121" s="786"/>
      <c r="N121" s="786"/>
      <c r="O121" s="786"/>
      <c r="P121" s="786"/>
      <c r="Q121" s="786"/>
      <c r="R121" s="786"/>
      <c r="S121" s="786"/>
      <c r="T121" s="786"/>
      <c r="U121" s="786"/>
      <c r="V121" s="786"/>
      <c r="W121" s="786"/>
      <c r="X121" s="786"/>
      <c r="Y121" s="786"/>
      <c r="Z121" s="786"/>
      <c r="AA121" s="786"/>
      <c r="AB121" s="786"/>
      <c r="AC121" s="786"/>
      <c r="AD121" s="786"/>
      <c r="AE121" s="786"/>
      <c r="AF121" s="786"/>
      <c r="AG121" s="786"/>
      <c r="AH121" s="786"/>
      <c r="AI121" s="786"/>
      <c r="AJ121" s="786"/>
      <c r="AK121" s="786"/>
      <c r="AL121" s="786"/>
      <c r="AM121" s="786"/>
      <c r="AN121" s="786"/>
      <c r="AO121" s="786"/>
      <c r="AP121" s="786"/>
    </row>
    <row r="122" spans="1:42" x14ac:dyDescent="0.3">
      <c r="A122" s="786"/>
      <c r="B122" s="786"/>
      <c r="C122" s="786"/>
      <c r="D122" s="786"/>
      <c r="E122" s="786"/>
      <c r="F122" s="786"/>
      <c r="G122" s="786"/>
      <c r="H122" s="786"/>
      <c r="I122" s="786"/>
      <c r="J122" s="786"/>
      <c r="K122" s="786"/>
      <c r="L122" s="786"/>
      <c r="M122" s="786"/>
      <c r="N122" s="786"/>
      <c r="O122" s="786"/>
      <c r="P122" s="786"/>
      <c r="Q122" s="786"/>
      <c r="R122" s="786"/>
      <c r="S122" s="786"/>
      <c r="T122" s="786"/>
      <c r="U122" s="786"/>
      <c r="V122" s="786"/>
      <c r="W122" s="786"/>
      <c r="X122" s="786"/>
      <c r="Y122" s="786"/>
      <c r="Z122" s="786"/>
      <c r="AA122" s="786"/>
      <c r="AB122" s="786"/>
      <c r="AC122" s="786"/>
      <c r="AD122" s="786"/>
      <c r="AE122" s="786"/>
      <c r="AF122" s="786"/>
      <c r="AG122" s="786"/>
      <c r="AH122" s="786"/>
      <c r="AI122" s="786"/>
      <c r="AJ122" s="786"/>
      <c r="AK122" s="786"/>
      <c r="AL122" s="786"/>
      <c r="AM122" s="786"/>
      <c r="AN122" s="786"/>
      <c r="AO122" s="786"/>
      <c r="AP122" s="786"/>
    </row>
    <row r="123" spans="1:42" x14ac:dyDescent="0.3">
      <c r="A123" s="786"/>
      <c r="B123" s="786"/>
      <c r="C123" s="786"/>
      <c r="D123" s="786"/>
      <c r="E123" s="786"/>
      <c r="F123" s="786"/>
      <c r="G123" s="786"/>
      <c r="H123" s="786"/>
      <c r="I123" s="786"/>
      <c r="J123" s="786"/>
      <c r="K123" s="786"/>
      <c r="L123" s="786"/>
      <c r="M123" s="786"/>
      <c r="N123" s="786"/>
      <c r="O123" s="786"/>
      <c r="P123" s="786"/>
      <c r="Q123" s="786"/>
      <c r="R123" s="786"/>
      <c r="S123" s="786"/>
      <c r="T123" s="786"/>
      <c r="U123" s="786"/>
      <c r="V123" s="786"/>
      <c r="W123" s="786"/>
      <c r="X123" s="786"/>
      <c r="Y123" s="786"/>
      <c r="Z123" s="786"/>
      <c r="AA123" s="786"/>
      <c r="AB123" s="786"/>
      <c r="AC123" s="786"/>
      <c r="AD123" s="786"/>
      <c r="AE123" s="786"/>
      <c r="AF123" s="786"/>
      <c r="AG123" s="786"/>
      <c r="AH123" s="786"/>
      <c r="AI123" s="786"/>
      <c r="AJ123" s="786"/>
      <c r="AK123" s="786"/>
      <c r="AL123" s="786"/>
      <c r="AM123" s="786"/>
      <c r="AN123" s="786"/>
      <c r="AO123" s="786"/>
      <c r="AP123" s="786"/>
    </row>
    <row r="124" spans="1:42" x14ac:dyDescent="0.3">
      <c r="A124" s="786"/>
      <c r="B124" s="786"/>
      <c r="C124" s="786"/>
      <c r="D124" s="786"/>
      <c r="E124" s="786"/>
      <c r="F124" s="786"/>
      <c r="G124" s="786"/>
      <c r="H124" s="786"/>
      <c r="I124" s="786"/>
      <c r="J124" s="786"/>
      <c r="K124" s="786"/>
      <c r="L124" s="786"/>
      <c r="M124" s="786"/>
      <c r="N124" s="786"/>
      <c r="O124" s="786"/>
      <c r="P124" s="786"/>
      <c r="Q124" s="786"/>
      <c r="R124" s="786"/>
      <c r="S124" s="786"/>
      <c r="T124" s="786"/>
      <c r="U124" s="786"/>
      <c r="V124" s="786"/>
      <c r="W124" s="786"/>
      <c r="X124" s="786"/>
      <c r="Y124" s="786"/>
      <c r="Z124" s="786"/>
      <c r="AA124" s="786"/>
      <c r="AB124" s="786"/>
      <c r="AC124" s="786"/>
      <c r="AD124" s="786"/>
      <c r="AE124" s="786"/>
      <c r="AF124" s="786"/>
      <c r="AG124" s="786"/>
      <c r="AH124" s="786"/>
      <c r="AI124" s="786"/>
      <c r="AJ124" s="786"/>
      <c r="AK124" s="786"/>
      <c r="AL124" s="786"/>
      <c r="AM124" s="786"/>
      <c r="AN124" s="786"/>
      <c r="AO124" s="786"/>
      <c r="AP124" s="786"/>
    </row>
    <row r="125" spans="1:42" x14ac:dyDescent="0.3">
      <c r="A125" s="786"/>
      <c r="B125" s="786"/>
      <c r="C125" s="786"/>
      <c r="D125" s="786"/>
      <c r="E125" s="786"/>
      <c r="F125" s="786"/>
      <c r="G125" s="786"/>
      <c r="H125" s="786"/>
      <c r="I125" s="786"/>
      <c r="J125" s="786"/>
      <c r="K125" s="786"/>
      <c r="L125" s="786"/>
      <c r="M125" s="786"/>
      <c r="N125" s="786"/>
      <c r="O125" s="786"/>
      <c r="P125" s="786"/>
      <c r="Q125" s="786"/>
      <c r="R125" s="786"/>
      <c r="S125" s="786"/>
      <c r="T125" s="786"/>
      <c r="U125" s="786"/>
      <c r="V125" s="786"/>
      <c r="W125" s="786"/>
      <c r="X125" s="786"/>
      <c r="Y125" s="786"/>
      <c r="Z125" s="786"/>
      <c r="AA125" s="786"/>
      <c r="AB125" s="786"/>
      <c r="AC125" s="786"/>
      <c r="AD125" s="786"/>
      <c r="AE125" s="786"/>
      <c r="AF125" s="786"/>
      <c r="AG125" s="786"/>
      <c r="AH125" s="786"/>
      <c r="AI125" s="786"/>
      <c r="AJ125" s="786"/>
      <c r="AK125" s="786"/>
      <c r="AL125" s="786"/>
      <c r="AM125" s="786"/>
      <c r="AN125" s="786"/>
      <c r="AO125" s="786"/>
      <c r="AP125" s="786"/>
    </row>
    <row r="126" spans="1:42" x14ac:dyDescent="0.3">
      <c r="A126" s="786"/>
      <c r="B126" s="786"/>
      <c r="C126" s="786"/>
      <c r="D126" s="786"/>
      <c r="E126" s="786"/>
      <c r="F126" s="786"/>
      <c r="G126" s="786"/>
      <c r="H126" s="786"/>
      <c r="I126" s="786"/>
      <c r="J126" s="786"/>
      <c r="K126" s="786"/>
      <c r="L126" s="786"/>
      <c r="M126" s="786"/>
      <c r="N126" s="786"/>
      <c r="O126" s="786"/>
      <c r="P126" s="786"/>
      <c r="Q126" s="786"/>
      <c r="R126" s="786"/>
      <c r="S126" s="786"/>
      <c r="T126" s="786"/>
      <c r="U126" s="786"/>
      <c r="V126" s="786"/>
      <c r="W126" s="786"/>
      <c r="X126" s="786"/>
      <c r="Y126" s="786"/>
      <c r="Z126" s="786"/>
      <c r="AA126" s="786"/>
      <c r="AB126" s="786"/>
      <c r="AC126" s="786"/>
      <c r="AD126" s="786"/>
      <c r="AE126" s="786"/>
      <c r="AF126" s="786"/>
      <c r="AG126" s="786"/>
      <c r="AH126" s="786"/>
      <c r="AI126" s="786"/>
      <c r="AJ126" s="786"/>
      <c r="AK126" s="786"/>
      <c r="AL126" s="786"/>
      <c r="AM126" s="786"/>
      <c r="AN126" s="786"/>
      <c r="AO126" s="786"/>
      <c r="AP126" s="786"/>
    </row>
    <row r="127" spans="1:42" x14ac:dyDescent="0.3">
      <c r="A127" s="786"/>
      <c r="B127" s="786"/>
      <c r="C127" s="786"/>
      <c r="D127" s="786"/>
      <c r="E127" s="786"/>
      <c r="F127" s="786"/>
      <c r="G127" s="786"/>
      <c r="H127" s="786"/>
      <c r="I127" s="786"/>
      <c r="J127" s="786"/>
      <c r="K127" s="786"/>
      <c r="L127" s="786"/>
      <c r="M127" s="786"/>
      <c r="N127" s="786"/>
      <c r="O127" s="786"/>
      <c r="P127" s="786"/>
      <c r="Q127" s="786"/>
      <c r="R127" s="786"/>
      <c r="S127" s="786"/>
      <c r="T127" s="786"/>
      <c r="U127" s="786"/>
      <c r="V127" s="786"/>
      <c r="W127" s="786"/>
      <c r="X127" s="786"/>
      <c r="Y127" s="786"/>
      <c r="Z127" s="786"/>
      <c r="AA127" s="786"/>
      <c r="AB127" s="786"/>
      <c r="AC127" s="786"/>
      <c r="AD127" s="786"/>
      <c r="AE127" s="786"/>
      <c r="AF127" s="786"/>
      <c r="AG127" s="786"/>
      <c r="AH127" s="786"/>
      <c r="AI127" s="786"/>
      <c r="AJ127" s="786"/>
      <c r="AK127" s="786"/>
      <c r="AL127" s="786"/>
      <c r="AM127" s="786"/>
      <c r="AN127" s="786"/>
      <c r="AO127" s="786"/>
      <c r="AP127" s="786"/>
    </row>
    <row r="128" spans="1:42" x14ac:dyDescent="0.3">
      <c r="A128" s="786"/>
      <c r="B128" s="786"/>
      <c r="C128" s="786"/>
      <c r="D128" s="786"/>
      <c r="E128" s="786"/>
      <c r="F128" s="786"/>
      <c r="G128" s="786"/>
      <c r="H128" s="786"/>
      <c r="I128" s="786"/>
      <c r="J128" s="786"/>
      <c r="K128" s="786"/>
      <c r="L128" s="786"/>
      <c r="M128" s="786"/>
      <c r="N128" s="786"/>
      <c r="O128" s="786"/>
      <c r="P128" s="786"/>
      <c r="Q128" s="786"/>
      <c r="R128" s="786"/>
      <c r="S128" s="786"/>
      <c r="T128" s="786"/>
      <c r="U128" s="786"/>
      <c r="V128" s="786"/>
      <c r="W128" s="786"/>
      <c r="X128" s="786"/>
      <c r="Y128" s="786"/>
      <c r="Z128" s="786"/>
      <c r="AA128" s="786"/>
      <c r="AB128" s="786"/>
      <c r="AC128" s="786"/>
      <c r="AD128" s="786"/>
      <c r="AE128" s="786"/>
      <c r="AF128" s="786"/>
      <c r="AG128" s="786"/>
      <c r="AH128" s="786"/>
      <c r="AI128" s="786"/>
      <c r="AJ128" s="786"/>
      <c r="AK128" s="786"/>
      <c r="AL128" s="786"/>
      <c r="AM128" s="786"/>
      <c r="AN128" s="786"/>
      <c r="AO128" s="786"/>
      <c r="AP128" s="786"/>
    </row>
    <row r="129" spans="1:42" x14ac:dyDescent="0.3">
      <c r="A129" s="786"/>
      <c r="B129" s="786"/>
      <c r="C129" s="786"/>
      <c r="D129" s="786"/>
      <c r="E129" s="786"/>
      <c r="F129" s="786"/>
      <c r="G129" s="786"/>
      <c r="H129" s="786"/>
      <c r="I129" s="786"/>
      <c r="J129" s="786"/>
      <c r="K129" s="786"/>
      <c r="L129" s="786"/>
      <c r="M129" s="786"/>
      <c r="N129" s="786"/>
      <c r="O129" s="786"/>
      <c r="P129" s="786"/>
      <c r="Q129" s="786"/>
      <c r="R129" s="786"/>
      <c r="S129" s="786"/>
      <c r="T129" s="786"/>
      <c r="U129" s="786"/>
      <c r="V129" s="786"/>
      <c r="W129" s="786"/>
      <c r="X129" s="786"/>
      <c r="Y129" s="786"/>
      <c r="Z129" s="786"/>
      <c r="AA129" s="786"/>
      <c r="AB129" s="786"/>
      <c r="AC129" s="786"/>
      <c r="AD129" s="786"/>
      <c r="AE129" s="786"/>
      <c r="AF129" s="786"/>
      <c r="AG129" s="786"/>
      <c r="AH129" s="786"/>
      <c r="AI129" s="786"/>
      <c r="AJ129" s="786"/>
      <c r="AK129" s="786"/>
      <c r="AL129" s="786"/>
      <c r="AM129" s="786"/>
      <c r="AN129" s="786"/>
      <c r="AO129" s="786"/>
      <c r="AP129" s="786"/>
    </row>
    <row r="130" spans="1:42" x14ac:dyDescent="0.3">
      <c r="A130" s="786"/>
      <c r="B130" s="786"/>
      <c r="C130" s="786"/>
      <c r="D130" s="786"/>
      <c r="E130" s="786"/>
      <c r="F130" s="786"/>
      <c r="G130" s="786"/>
      <c r="H130" s="786"/>
      <c r="I130" s="786"/>
      <c r="J130" s="786"/>
      <c r="K130" s="786"/>
      <c r="L130" s="786"/>
      <c r="M130" s="786"/>
      <c r="N130" s="786"/>
      <c r="O130" s="786"/>
      <c r="P130" s="786"/>
      <c r="Q130" s="786"/>
      <c r="R130" s="786"/>
      <c r="S130" s="786"/>
      <c r="T130" s="786"/>
      <c r="U130" s="786"/>
      <c r="V130" s="786"/>
      <c r="W130" s="786"/>
      <c r="X130" s="786"/>
      <c r="Y130" s="786"/>
      <c r="Z130" s="786"/>
      <c r="AA130" s="786"/>
      <c r="AB130" s="786"/>
      <c r="AC130" s="786"/>
      <c r="AD130" s="786"/>
      <c r="AE130" s="786"/>
      <c r="AF130" s="786"/>
      <c r="AG130" s="786"/>
      <c r="AH130" s="786"/>
      <c r="AI130" s="786"/>
      <c r="AJ130" s="786"/>
      <c r="AK130" s="786"/>
      <c r="AL130" s="786"/>
      <c r="AM130" s="786"/>
      <c r="AN130" s="786"/>
      <c r="AO130" s="786"/>
      <c r="AP130" s="786"/>
    </row>
    <row r="131" spans="1:42" x14ac:dyDescent="0.3">
      <c r="A131" s="786"/>
      <c r="B131" s="786"/>
      <c r="C131" s="786"/>
      <c r="D131" s="786"/>
      <c r="E131" s="786"/>
      <c r="F131" s="786"/>
      <c r="G131" s="786"/>
      <c r="H131" s="786"/>
      <c r="I131" s="786"/>
      <c r="J131" s="786"/>
      <c r="K131" s="786"/>
      <c r="L131" s="786"/>
      <c r="M131" s="786"/>
      <c r="N131" s="786"/>
      <c r="O131" s="786"/>
      <c r="P131" s="786"/>
      <c r="Q131" s="786"/>
      <c r="R131" s="786"/>
      <c r="S131" s="786"/>
      <c r="T131" s="786"/>
      <c r="U131" s="786"/>
      <c r="V131" s="786"/>
      <c r="W131" s="786"/>
      <c r="X131" s="786"/>
      <c r="Y131" s="786"/>
      <c r="Z131" s="786"/>
      <c r="AA131" s="786"/>
      <c r="AB131" s="786"/>
      <c r="AC131" s="786"/>
      <c r="AD131" s="786"/>
      <c r="AE131" s="786"/>
      <c r="AF131" s="786"/>
      <c r="AG131" s="786"/>
      <c r="AH131" s="786"/>
      <c r="AI131" s="786"/>
      <c r="AJ131" s="786"/>
      <c r="AK131" s="786"/>
      <c r="AL131" s="786"/>
      <c r="AM131" s="786"/>
      <c r="AN131" s="786"/>
      <c r="AO131" s="786"/>
      <c r="AP131" s="786"/>
    </row>
    <row r="132" spans="1:42" x14ac:dyDescent="0.3">
      <c r="A132" s="786"/>
      <c r="B132" s="786"/>
      <c r="C132" s="786"/>
      <c r="D132" s="786"/>
      <c r="E132" s="786"/>
      <c r="F132" s="786"/>
      <c r="G132" s="786"/>
      <c r="H132" s="786"/>
      <c r="I132" s="786"/>
      <c r="J132" s="786"/>
      <c r="K132" s="786"/>
      <c r="L132" s="786"/>
      <c r="M132" s="786"/>
      <c r="N132" s="786"/>
      <c r="O132" s="786"/>
      <c r="P132" s="786"/>
      <c r="Q132" s="786"/>
      <c r="R132" s="786"/>
      <c r="S132" s="786"/>
      <c r="T132" s="786"/>
      <c r="U132" s="786"/>
      <c r="V132" s="786"/>
      <c r="W132" s="786"/>
      <c r="X132" s="786"/>
      <c r="Y132" s="786"/>
      <c r="Z132" s="786"/>
      <c r="AA132" s="786"/>
      <c r="AB132" s="786"/>
      <c r="AC132" s="786"/>
      <c r="AD132" s="786"/>
      <c r="AE132" s="786"/>
      <c r="AF132" s="786"/>
      <c r="AG132" s="786"/>
      <c r="AH132" s="786"/>
      <c r="AI132" s="786"/>
      <c r="AJ132" s="786"/>
      <c r="AK132" s="786"/>
      <c r="AL132" s="786"/>
      <c r="AM132" s="786"/>
      <c r="AN132" s="786"/>
      <c r="AO132" s="786"/>
      <c r="AP132" s="786"/>
    </row>
    <row r="133" spans="1:42" x14ac:dyDescent="0.3">
      <c r="A133" s="786"/>
      <c r="B133" s="786"/>
      <c r="C133" s="786"/>
      <c r="D133" s="786"/>
      <c r="E133" s="786"/>
      <c r="F133" s="786"/>
      <c r="G133" s="786"/>
      <c r="H133" s="786"/>
      <c r="I133" s="786"/>
      <c r="J133" s="786"/>
      <c r="K133" s="786"/>
      <c r="L133" s="786"/>
      <c r="M133" s="786"/>
      <c r="N133" s="786"/>
      <c r="O133" s="786"/>
      <c r="P133" s="786"/>
      <c r="Q133" s="786"/>
      <c r="R133" s="786"/>
      <c r="S133" s="786"/>
      <c r="T133" s="786"/>
      <c r="U133" s="786"/>
      <c r="V133" s="786"/>
      <c r="W133" s="786"/>
      <c r="X133" s="786"/>
      <c r="Y133" s="786"/>
      <c r="Z133" s="786"/>
      <c r="AA133" s="786"/>
      <c r="AB133" s="786"/>
      <c r="AC133" s="786"/>
      <c r="AD133" s="786"/>
      <c r="AE133" s="786"/>
      <c r="AF133" s="786"/>
      <c r="AG133" s="786"/>
      <c r="AH133" s="786"/>
      <c r="AI133" s="786"/>
      <c r="AJ133" s="786"/>
      <c r="AK133" s="786"/>
      <c r="AL133" s="786"/>
      <c r="AM133" s="786"/>
      <c r="AN133" s="786"/>
      <c r="AO133" s="786"/>
      <c r="AP133" s="786"/>
    </row>
    <row r="134" spans="1:42" x14ac:dyDescent="0.3">
      <c r="A134" s="786"/>
      <c r="B134" s="786"/>
      <c r="C134" s="786"/>
      <c r="D134" s="786"/>
      <c r="E134" s="786"/>
      <c r="F134" s="786"/>
      <c r="G134" s="786"/>
      <c r="H134" s="786"/>
      <c r="I134" s="786"/>
      <c r="J134" s="786"/>
      <c r="K134" s="786"/>
      <c r="L134" s="786"/>
      <c r="M134" s="786"/>
      <c r="N134" s="786"/>
      <c r="O134" s="786"/>
      <c r="P134" s="786"/>
      <c r="Q134" s="786"/>
      <c r="R134" s="786"/>
      <c r="S134" s="786"/>
      <c r="T134" s="786"/>
      <c r="U134" s="786"/>
      <c r="V134" s="786"/>
      <c r="W134" s="786"/>
      <c r="X134" s="786"/>
      <c r="Y134" s="786"/>
      <c r="Z134" s="786"/>
      <c r="AA134" s="786"/>
      <c r="AB134" s="786"/>
      <c r="AC134" s="786"/>
      <c r="AD134" s="786"/>
      <c r="AE134" s="786"/>
      <c r="AF134" s="786"/>
      <c r="AG134" s="786"/>
      <c r="AH134" s="786"/>
      <c r="AI134" s="786"/>
      <c r="AJ134" s="786"/>
      <c r="AK134" s="786"/>
      <c r="AL134" s="786"/>
      <c r="AM134" s="786"/>
      <c r="AN134" s="786"/>
      <c r="AO134" s="786"/>
      <c r="AP134" s="786"/>
    </row>
    <row r="135" spans="1:42" x14ac:dyDescent="0.3">
      <c r="A135" s="786"/>
      <c r="B135" s="786"/>
      <c r="C135" s="786"/>
      <c r="D135" s="786"/>
      <c r="E135" s="786"/>
      <c r="F135" s="786"/>
      <c r="G135" s="786"/>
      <c r="H135" s="786"/>
      <c r="I135" s="786"/>
      <c r="J135" s="786"/>
      <c r="K135" s="786"/>
      <c r="L135" s="786"/>
      <c r="M135" s="786"/>
      <c r="N135" s="786"/>
      <c r="O135" s="786"/>
      <c r="P135" s="786"/>
      <c r="Q135" s="786"/>
      <c r="R135" s="786"/>
      <c r="S135" s="786"/>
      <c r="T135" s="786"/>
      <c r="U135" s="786"/>
      <c r="V135" s="786"/>
      <c r="W135" s="786"/>
      <c r="X135" s="786"/>
      <c r="Y135" s="786"/>
      <c r="Z135" s="786"/>
      <c r="AA135" s="786"/>
      <c r="AB135" s="786"/>
      <c r="AC135" s="786"/>
      <c r="AD135" s="786"/>
      <c r="AE135" s="786"/>
      <c r="AF135" s="786"/>
      <c r="AG135" s="786"/>
      <c r="AH135" s="786"/>
      <c r="AI135" s="786"/>
      <c r="AJ135" s="786"/>
      <c r="AK135" s="786"/>
      <c r="AL135" s="786"/>
      <c r="AM135" s="786"/>
      <c r="AN135" s="786"/>
      <c r="AO135" s="786"/>
      <c r="AP135" s="786"/>
    </row>
  </sheetData>
  <mergeCells count="60">
    <mergeCell ref="AQ2:AQ6"/>
    <mergeCell ref="AR2:AR6"/>
    <mergeCell ref="A86:K86"/>
    <mergeCell ref="M86:R86"/>
    <mergeCell ref="A87:K92"/>
    <mergeCell ref="L87:L92"/>
    <mergeCell ref="M87:R87"/>
    <mergeCell ref="M88:R88"/>
    <mergeCell ref="M89:R89"/>
    <mergeCell ref="M90:R90"/>
    <mergeCell ref="M91:R91"/>
    <mergeCell ref="M92:R92"/>
    <mergeCell ref="AH83:AJ83"/>
    <mergeCell ref="AK83:AM83"/>
    <mergeCell ref="AN83:AP83"/>
    <mergeCell ref="B84:J84"/>
    <mergeCell ref="K84:L84"/>
    <mergeCell ref="B85:J85"/>
    <mergeCell ref="K85:L85"/>
    <mergeCell ref="AN5:AP5"/>
    <mergeCell ref="F72:F73"/>
    <mergeCell ref="A79:B79"/>
    <mergeCell ref="B83:J83"/>
    <mergeCell ref="S83:U83"/>
    <mergeCell ref="V83:X83"/>
    <mergeCell ref="Y83:AA83"/>
    <mergeCell ref="AB83:AD83"/>
    <mergeCell ref="AE83:AG83"/>
    <mergeCell ref="H3:H6"/>
    <mergeCell ref="I3:I6"/>
    <mergeCell ref="J3:J6"/>
    <mergeCell ref="A2:A6"/>
    <mergeCell ref="B2:B6"/>
    <mergeCell ref="C2:J2"/>
    <mergeCell ref="K2:R2"/>
    <mergeCell ref="AK4:AP4"/>
    <mergeCell ref="L5:L6"/>
    <mergeCell ref="M5:O5"/>
    <mergeCell ref="S5:U5"/>
    <mergeCell ref="V5:X5"/>
    <mergeCell ref="Y5:AA5"/>
    <mergeCell ref="AB5:AD5"/>
    <mergeCell ref="AE5:AG5"/>
    <mergeCell ref="AH5:AJ5"/>
    <mergeCell ref="AK5:AM5"/>
    <mergeCell ref="R3:R6"/>
    <mergeCell ref="L4:O4"/>
    <mergeCell ref="S2:AP3"/>
    <mergeCell ref="C3:C6"/>
    <mergeCell ref="D3:D6"/>
    <mergeCell ref="E3:E6"/>
    <mergeCell ref="F3:F6"/>
    <mergeCell ref="G3:G6"/>
    <mergeCell ref="Y4:AD4"/>
    <mergeCell ref="AE4:AJ4"/>
    <mergeCell ref="K3:K6"/>
    <mergeCell ref="L3:P3"/>
    <mergeCell ref="Q3:Q6"/>
    <mergeCell ref="P4:P6"/>
    <mergeCell ref="S4:X4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R38"/>
  <sheetViews>
    <sheetView workbookViewId="0">
      <selection activeCell="X8" sqref="X8"/>
    </sheetView>
  </sheetViews>
  <sheetFormatPr defaultRowHeight="14.4" x14ac:dyDescent="0.3"/>
  <cols>
    <col min="1" max="1" width="3.109375" customWidth="1"/>
    <col min="2" max="2" width="11" customWidth="1"/>
    <col min="3" max="3" width="40.109375" style="75" customWidth="1"/>
    <col min="4" max="4" width="7.5546875" customWidth="1"/>
    <col min="5" max="5" width="5.109375" customWidth="1"/>
    <col min="6" max="6" width="5.33203125" customWidth="1"/>
    <col min="7" max="7" width="6.44140625" customWidth="1"/>
    <col min="8" max="9" width="5.88671875" customWidth="1"/>
    <col min="10" max="10" width="5" customWidth="1"/>
    <col min="11" max="11" width="5.109375" customWidth="1"/>
    <col min="12" max="12" width="5.33203125" customWidth="1"/>
    <col min="13" max="13" width="4.6640625" customWidth="1"/>
    <col min="14" max="14" width="7.44140625" customWidth="1"/>
    <col min="15" max="16" width="7.109375" customWidth="1"/>
    <col min="17" max="17" width="23.6640625" customWidth="1"/>
    <col min="246" max="246" width="3.109375" customWidth="1"/>
    <col min="247" max="247" width="11" customWidth="1"/>
    <col min="248" max="248" width="40.109375" customWidth="1"/>
    <col min="249" max="249" width="7.5546875" customWidth="1"/>
    <col min="250" max="250" width="8" customWidth="1"/>
    <col min="251" max="251" width="8.88671875" customWidth="1"/>
    <col min="256" max="256" width="7.88671875" customWidth="1"/>
    <col min="257" max="257" width="8" customWidth="1"/>
    <col min="258" max="258" width="5.88671875" customWidth="1"/>
    <col min="259" max="259" width="5.109375" customWidth="1"/>
    <col min="260" max="260" width="5.6640625" customWidth="1"/>
    <col min="262" max="262" width="7.88671875" customWidth="1"/>
    <col min="263" max="263" width="7.44140625" customWidth="1"/>
    <col min="264" max="264" width="7.109375" customWidth="1"/>
    <col min="502" max="502" width="3.109375" customWidth="1"/>
    <col min="503" max="503" width="11" customWidth="1"/>
    <col min="504" max="504" width="40.109375" customWidth="1"/>
    <col min="505" max="505" width="7.5546875" customWidth="1"/>
    <col min="506" max="506" width="8" customWidth="1"/>
    <col min="507" max="507" width="8.88671875" customWidth="1"/>
    <col min="512" max="512" width="7.88671875" customWidth="1"/>
    <col min="513" max="513" width="8" customWidth="1"/>
    <col min="514" max="514" width="5.88671875" customWidth="1"/>
    <col min="515" max="515" width="5.109375" customWidth="1"/>
    <col min="516" max="516" width="5.6640625" customWidth="1"/>
    <col min="518" max="518" width="7.88671875" customWidth="1"/>
    <col min="519" max="519" width="7.44140625" customWidth="1"/>
    <col min="520" max="520" width="7.109375" customWidth="1"/>
    <col min="758" max="758" width="3.109375" customWidth="1"/>
    <col min="759" max="759" width="11" customWidth="1"/>
    <col min="760" max="760" width="40.109375" customWidth="1"/>
    <col min="761" max="761" width="7.5546875" customWidth="1"/>
    <col min="762" max="762" width="8" customWidth="1"/>
    <col min="763" max="763" width="8.88671875" customWidth="1"/>
    <col min="768" max="768" width="7.88671875" customWidth="1"/>
    <col min="769" max="769" width="8" customWidth="1"/>
    <col min="770" max="770" width="5.88671875" customWidth="1"/>
    <col min="771" max="771" width="5.109375" customWidth="1"/>
    <col min="772" max="772" width="5.6640625" customWidth="1"/>
    <col min="774" max="774" width="7.88671875" customWidth="1"/>
    <col min="775" max="775" width="7.44140625" customWidth="1"/>
    <col min="776" max="776" width="7.109375" customWidth="1"/>
    <col min="1014" max="1014" width="3.109375" customWidth="1"/>
    <col min="1015" max="1015" width="11" customWidth="1"/>
    <col min="1016" max="1016" width="40.109375" customWidth="1"/>
    <col min="1017" max="1017" width="7.5546875" customWidth="1"/>
    <col min="1018" max="1018" width="8" customWidth="1"/>
    <col min="1019" max="1019" width="8.88671875" customWidth="1"/>
    <col min="1024" max="1024" width="7.88671875" customWidth="1"/>
    <col min="1025" max="1025" width="8" customWidth="1"/>
    <col min="1026" max="1026" width="5.88671875" customWidth="1"/>
    <col min="1027" max="1027" width="5.109375" customWidth="1"/>
    <col min="1028" max="1028" width="5.6640625" customWidth="1"/>
    <col min="1030" max="1030" width="7.88671875" customWidth="1"/>
    <col min="1031" max="1031" width="7.44140625" customWidth="1"/>
    <col min="1032" max="1032" width="7.109375" customWidth="1"/>
    <col min="1270" max="1270" width="3.109375" customWidth="1"/>
    <col min="1271" max="1271" width="11" customWidth="1"/>
    <col min="1272" max="1272" width="40.109375" customWidth="1"/>
    <col min="1273" max="1273" width="7.5546875" customWidth="1"/>
    <col min="1274" max="1274" width="8" customWidth="1"/>
    <col min="1275" max="1275" width="8.88671875" customWidth="1"/>
    <col min="1280" max="1280" width="7.88671875" customWidth="1"/>
    <col min="1281" max="1281" width="8" customWidth="1"/>
    <col min="1282" max="1282" width="5.88671875" customWidth="1"/>
    <col min="1283" max="1283" width="5.109375" customWidth="1"/>
    <col min="1284" max="1284" width="5.6640625" customWidth="1"/>
    <col min="1286" max="1286" width="7.88671875" customWidth="1"/>
    <col min="1287" max="1287" width="7.44140625" customWidth="1"/>
    <col min="1288" max="1288" width="7.109375" customWidth="1"/>
    <col min="1526" max="1526" width="3.109375" customWidth="1"/>
    <col min="1527" max="1527" width="11" customWidth="1"/>
    <col min="1528" max="1528" width="40.109375" customWidth="1"/>
    <col min="1529" max="1529" width="7.5546875" customWidth="1"/>
    <col min="1530" max="1530" width="8" customWidth="1"/>
    <col min="1531" max="1531" width="8.88671875" customWidth="1"/>
    <col min="1536" max="1536" width="7.88671875" customWidth="1"/>
    <col min="1537" max="1537" width="8" customWidth="1"/>
    <col min="1538" max="1538" width="5.88671875" customWidth="1"/>
    <col min="1539" max="1539" width="5.109375" customWidth="1"/>
    <col min="1540" max="1540" width="5.6640625" customWidth="1"/>
    <col min="1542" max="1542" width="7.88671875" customWidth="1"/>
    <col min="1543" max="1543" width="7.44140625" customWidth="1"/>
    <col min="1544" max="1544" width="7.109375" customWidth="1"/>
    <col min="1782" max="1782" width="3.109375" customWidth="1"/>
    <col min="1783" max="1783" width="11" customWidth="1"/>
    <col min="1784" max="1784" width="40.109375" customWidth="1"/>
    <col min="1785" max="1785" width="7.5546875" customWidth="1"/>
    <col min="1786" max="1786" width="8" customWidth="1"/>
    <col min="1787" max="1787" width="8.88671875" customWidth="1"/>
    <col min="1792" max="1792" width="7.88671875" customWidth="1"/>
    <col min="1793" max="1793" width="8" customWidth="1"/>
    <col min="1794" max="1794" width="5.88671875" customWidth="1"/>
    <col min="1795" max="1795" width="5.109375" customWidth="1"/>
    <col min="1796" max="1796" width="5.6640625" customWidth="1"/>
    <col min="1798" max="1798" width="7.88671875" customWidth="1"/>
    <col min="1799" max="1799" width="7.44140625" customWidth="1"/>
    <col min="1800" max="1800" width="7.109375" customWidth="1"/>
    <col min="2038" max="2038" width="3.109375" customWidth="1"/>
    <col min="2039" max="2039" width="11" customWidth="1"/>
    <col min="2040" max="2040" width="40.109375" customWidth="1"/>
    <col min="2041" max="2041" width="7.5546875" customWidth="1"/>
    <col min="2042" max="2042" width="8" customWidth="1"/>
    <col min="2043" max="2043" width="8.88671875" customWidth="1"/>
    <col min="2048" max="2048" width="7.88671875" customWidth="1"/>
    <col min="2049" max="2049" width="8" customWidth="1"/>
    <col min="2050" max="2050" width="5.88671875" customWidth="1"/>
    <col min="2051" max="2051" width="5.109375" customWidth="1"/>
    <col min="2052" max="2052" width="5.6640625" customWidth="1"/>
    <col min="2054" max="2054" width="7.88671875" customWidth="1"/>
    <col min="2055" max="2055" width="7.44140625" customWidth="1"/>
    <col min="2056" max="2056" width="7.109375" customWidth="1"/>
    <col min="2294" max="2294" width="3.109375" customWidth="1"/>
    <col min="2295" max="2295" width="11" customWidth="1"/>
    <col min="2296" max="2296" width="40.109375" customWidth="1"/>
    <col min="2297" max="2297" width="7.5546875" customWidth="1"/>
    <col min="2298" max="2298" width="8" customWidth="1"/>
    <col min="2299" max="2299" width="8.88671875" customWidth="1"/>
    <col min="2304" max="2304" width="7.88671875" customWidth="1"/>
    <col min="2305" max="2305" width="8" customWidth="1"/>
    <col min="2306" max="2306" width="5.88671875" customWidth="1"/>
    <col min="2307" max="2307" width="5.109375" customWidth="1"/>
    <col min="2308" max="2308" width="5.6640625" customWidth="1"/>
    <col min="2310" max="2310" width="7.88671875" customWidth="1"/>
    <col min="2311" max="2311" width="7.44140625" customWidth="1"/>
    <col min="2312" max="2312" width="7.109375" customWidth="1"/>
    <col min="2550" max="2550" width="3.109375" customWidth="1"/>
    <col min="2551" max="2551" width="11" customWidth="1"/>
    <col min="2552" max="2552" width="40.109375" customWidth="1"/>
    <col min="2553" max="2553" width="7.5546875" customWidth="1"/>
    <col min="2554" max="2554" width="8" customWidth="1"/>
    <col min="2555" max="2555" width="8.88671875" customWidth="1"/>
    <col min="2560" max="2560" width="7.88671875" customWidth="1"/>
    <col min="2561" max="2561" width="8" customWidth="1"/>
    <col min="2562" max="2562" width="5.88671875" customWidth="1"/>
    <col min="2563" max="2563" width="5.109375" customWidth="1"/>
    <col min="2564" max="2564" width="5.6640625" customWidth="1"/>
    <col min="2566" max="2566" width="7.88671875" customWidth="1"/>
    <col min="2567" max="2567" width="7.44140625" customWidth="1"/>
    <col min="2568" max="2568" width="7.109375" customWidth="1"/>
    <col min="2806" max="2806" width="3.109375" customWidth="1"/>
    <col min="2807" max="2807" width="11" customWidth="1"/>
    <col min="2808" max="2808" width="40.109375" customWidth="1"/>
    <col min="2809" max="2809" width="7.5546875" customWidth="1"/>
    <col min="2810" max="2810" width="8" customWidth="1"/>
    <col min="2811" max="2811" width="8.88671875" customWidth="1"/>
    <col min="2816" max="2816" width="7.88671875" customWidth="1"/>
    <col min="2817" max="2817" width="8" customWidth="1"/>
    <col min="2818" max="2818" width="5.88671875" customWidth="1"/>
    <col min="2819" max="2819" width="5.109375" customWidth="1"/>
    <col min="2820" max="2820" width="5.6640625" customWidth="1"/>
    <col min="2822" max="2822" width="7.88671875" customWidth="1"/>
    <col min="2823" max="2823" width="7.44140625" customWidth="1"/>
    <col min="2824" max="2824" width="7.109375" customWidth="1"/>
    <col min="3062" max="3062" width="3.109375" customWidth="1"/>
    <col min="3063" max="3063" width="11" customWidth="1"/>
    <col min="3064" max="3064" width="40.109375" customWidth="1"/>
    <col min="3065" max="3065" width="7.5546875" customWidth="1"/>
    <col min="3066" max="3066" width="8" customWidth="1"/>
    <col min="3067" max="3067" width="8.88671875" customWidth="1"/>
    <col min="3072" max="3072" width="7.88671875" customWidth="1"/>
    <col min="3073" max="3073" width="8" customWidth="1"/>
    <col min="3074" max="3074" width="5.88671875" customWidth="1"/>
    <col min="3075" max="3075" width="5.109375" customWidth="1"/>
    <col min="3076" max="3076" width="5.6640625" customWidth="1"/>
    <col min="3078" max="3078" width="7.88671875" customWidth="1"/>
    <col min="3079" max="3079" width="7.44140625" customWidth="1"/>
    <col min="3080" max="3080" width="7.109375" customWidth="1"/>
    <col min="3318" max="3318" width="3.109375" customWidth="1"/>
    <col min="3319" max="3319" width="11" customWidth="1"/>
    <col min="3320" max="3320" width="40.109375" customWidth="1"/>
    <col min="3321" max="3321" width="7.5546875" customWidth="1"/>
    <col min="3322" max="3322" width="8" customWidth="1"/>
    <col min="3323" max="3323" width="8.88671875" customWidth="1"/>
    <col min="3328" max="3328" width="7.88671875" customWidth="1"/>
    <col min="3329" max="3329" width="8" customWidth="1"/>
    <col min="3330" max="3330" width="5.88671875" customWidth="1"/>
    <col min="3331" max="3331" width="5.109375" customWidth="1"/>
    <col min="3332" max="3332" width="5.6640625" customWidth="1"/>
    <col min="3334" max="3334" width="7.88671875" customWidth="1"/>
    <col min="3335" max="3335" width="7.44140625" customWidth="1"/>
    <col min="3336" max="3336" width="7.109375" customWidth="1"/>
    <col min="3574" max="3574" width="3.109375" customWidth="1"/>
    <col min="3575" max="3575" width="11" customWidth="1"/>
    <col min="3576" max="3576" width="40.109375" customWidth="1"/>
    <col min="3577" max="3577" width="7.5546875" customWidth="1"/>
    <col min="3578" max="3578" width="8" customWidth="1"/>
    <col min="3579" max="3579" width="8.88671875" customWidth="1"/>
    <col min="3584" max="3584" width="7.88671875" customWidth="1"/>
    <col min="3585" max="3585" width="8" customWidth="1"/>
    <col min="3586" max="3586" width="5.88671875" customWidth="1"/>
    <col min="3587" max="3587" width="5.109375" customWidth="1"/>
    <col min="3588" max="3588" width="5.6640625" customWidth="1"/>
    <col min="3590" max="3590" width="7.88671875" customWidth="1"/>
    <col min="3591" max="3591" width="7.44140625" customWidth="1"/>
    <col min="3592" max="3592" width="7.109375" customWidth="1"/>
    <col min="3830" max="3830" width="3.109375" customWidth="1"/>
    <col min="3831" max="3831" width="11" customWidth="1"/>
    <col min="3832" max="3832" width="40.109375" customWidth="1"/>
    <col min="3833" max="3833" width="7.5546875" customWidth="1"/>
    <col min="3834" max="3834" width="8" customWidth="1"/>
    <col min="3835" max="3835" width="8.88671875" customWidth="1"/>
    <col min="3840" max="3840" width="7.88671875" customWidth="1"/>
    <col min="3841" max="3841" width="8" customWidth="1"/>
    <col min="3842" max="3842" width="5.88671875" customWidth="1"/>
    <col min="3843" max="3843" width="5.109375" customWidth="1"/>
    <col min="3844" max="3844" width="5.6640625" customWidth="1"/>
    <col min="3846" max="3846" width="7.88671875" customWidth="1"/>
    <col min="3847" max="3847" width="7.44140625" customWidth="1"/>
    <col min="3848" max="3848" width="7.109375" customWidth="1"/>
    <col min="4086" max="4086" width="3.109375" customWidth="1"/>
    <col min="4087" max="4087" width="11" customWidth="1"/>
    <col min="4088" max="4088" width="40.109375" customWidth="1"/>
    <col min="4089" max="4089" width="7.5546875" customWidth="1"/>
    <col min="4090" max="4090" width="8" customWidth="1"/>
    <col min="4091" max="4091" width="8.88671875" customWidth="1"/>
    <col min="4096" max="4096" width="7.88671875" customWidth="1"/>
    <col min="4097" max="4097" width="8" customWidth="1"/>
    <col min="4098" max="4098" width="5.88671875" customWidth="1"/>
    <col min="4099" max="4099" width="5.109375" customWidth="1"/>
    <col min="4100" max="4100" width="5.6640625" customWidth="1"/>
    <col min="4102" max="4102" width="7.88671875" customWidth="1"/>
    <col min="4103" max="4103" width="7.44140625" customWidth="1"/>
    <col min="4104" max="4104" width="7.109375" customWidth="1"/>
    <col min="4342" max="4342" width="3.109375" customWidth="1"/>
    <col min="4343" max="4343" width="11" customWidth="1"/>
    <col min="4344" max="4344" width="40.109375" customWidth="1"/>
    <col min="4345" max="4345" width="7.5546875" customWidth="1"/>
    <col min="4346" max="4346" width="8" customWidth="1"/>
    <col min="4347" max="4347" width="8.88671875" customWidth="1"/>
    <col min="4352" max="4352" width="7.88671875" customWidth="1"/>
    <col min="4353" max="4353" width="8" customWidth="1"/>
    <col min="4354" max="4354" width="5.88671875" customWidth="1"/>
    <col min="4355" max="4355" width="5.109375" customWidth="1"/>
    <col min="4356" max="4356" width="5.6640625" customWidth="1"/>
    <col min="4358" max="4358" width="7.88671875" customWidth="1"/>
    <col min="4359" max="4359" width="7.44140625" customWidth="1"/>
    <col min="4360" max="4360" width="7.109375" customWidth="1"/>
    <col min="4598" max="4598" width="3.109375" customWidth="1"/>
    <col min="4599" max="4599" width="11" customWidth="1"/>
    <col min="4600" max="4600" width="40.109375" customWidth="1"/>
    <col min="4601" max="4601" width="7.5546875" customWidth="1"/>
    <col min="4602" max="4602" width="8" customWidth="1"/>
    <col min="4603" max="4603" width="8.88671875" customWidth="1"/>
    <col min="4608" max="4608" width="7.88671875" customWidth="1"/>
    <col min="4609" max="4609" width="8" customWidth="1"/>
    <col min="4610" max="4610" width="5.88671875" customWidth="1"/>
    <col min="4611" max="4611" width="5.109375" customWidth="1"/>
    <col min="4612" max="4612" width="5.6640625" customWidth="1"/>
    <col min="4614" max="4614" width="7.88671875" customWidth="1"/>
    <col min="4615" max="4615" width="7.44140625" customWidth="1"/>
    <col min="4616" max="4616" width="7.109375" customWidth="1"/>
    <col min="4854" max="4854" width="3.109375" customWidth="1"/>
    <col min="4855" max="4855" width="11" customWidth="1"/>
    <col min="4856" max="4856" width="40.109375" customWidth="1"/>
    <col min="4857" max="4857" width="7.5546875" customWidth="1"/>
    <col min="4858" max="4858" width="8" customWidth="1"/>
    <col min="4859" max="4859" width="8.88671875" customWidth="1"/>
    <col min="4864" max="4864" width="7.88671875" customWidth="1"/>
    <col min="4865" max="4865" width="8" customWidth="1"/>
    <col min="4866" max="4866" width="5.88671875" customWidth="1"/>
    <col min="4867" max="4867" width="5.109375" customWidth="1"/>
    <col min="4868" max="4868" width="5.6640625" customWidth="1"/>
    <col min="4870" max="4870" width="7.88671875" customWidth="1"/>
    <col min="4871" max="4871" width="7.44140625" customWidth="1"/>
    <col min="4872" max="4872" width="7.109375" customWidth="1"/>
    <col min="5110" max="5110" width="3.109375" customWidth="1"/>
    <col min="5111" max="5111" width="11" customWidth="1"/>
    <col min="5112" max="5112" width="40.109375" customWidth="1"/>
    <col min="5113" max="5113" width="7.5546875" customWidth="1"/>
    <col min="5114" max="5114" width="8" customWidth="1"/>
    <col min="5115" max="5115" width="8.88671875" customWidth="1"/>
    <col min="5120" max="5120" width="7.88671875" customWidth="1"/>
    <col min="5121" max="5121" width="8" customWidth="1"/>
    <col min="5122" max="5122" width="5.88671875" customWidth="1"/>
    <col min="5123" max="5123" width="5.109375" customWidth="1"/>
    <col min="5124" max="5124" width="5.6640625" customWidth="1"/>
    <col min="5126" max="5126" width="7.88671875" customWidth="1"/>
    <col min="5127" max="5127" width="7.44140625" customWidth="1"/>
    <col min="5128" max="5128" width="7.109375" customWidth="1"/>
    <col min="5366" max="5366" width="3.109375" customWidth="1"/>
    <col min="5367" max="5367" width="11" customWidth="1"/>
    <col min="5368" max="5368" width="40.109375" customWidth="1"/>
    <col min="5369" max="5369" width="7.5546875" customWidth="1"/>
    <col min="5370" max="5370" width="8" customWidth="1"/>
    <col min="5371" max="5371" width="8.88671875" customWidth="1"/>
    <col min="5376" max="5376" width="7.88671875" customWidth="1"/>
    <col min="5377" max="5377" width="8" customWidth="1"/>
    <col min="5378" max="5378" width="5.88671875" customWidth="1"/>
    <col min="5379" max="5379" width="5.109375" customWidth="1"/>
    <col min="5380" max="5380" width="5.6640625" customWidth="1"/>
    <col min="5382" max="5382" width="7.88671875" customWidth="1"/>
    <col min="5383" max="5383" width="7.44140625" customWidth="1"/>
    <col min="5384" max="5384" width="7.109375" customWidth="1"/>
    <col min="5622" max="5622" width="3.109375" customWidth="1"/>
    <col min="5623" max="5623" width="11" customWidth="1"/>
    <col min="5624" max="5624" width="40.109375" customWidth="1"/>
    <col min="5625" max="5625" width="7.5546875" customWidth="1"/>
    <col min="5626" max="5626" width="8" customWidth="1"/>
    <col min="5627" max="5627" width="8.88671875" customWidth="1"/>
    <col min="5632" max="5632" width="7.88671875" customWidth="1"/>
    <col min="5633" max="5633" width="8" customWidth="1"/>
    <col min="5634" max="5634" width="5.88671875" customWidth="1"/>
    <col min="5635" max="5635" width="5.109375" customWidth="1"/>
    <col min="5636" max="5636" width="5.6640625" customWidth="1"/>
    <col min="5638" max="5638" width="7.88671875" customWidth="1"/>
    <col min="5639" max="5639" width="7.44140625" customWidth="1"/>
    <col min="5640" max="5640" width="7.109375" customWidth="1"/>
    <col min="5878" max="5878" width="3.109375" customWidth="1"/>
    <col min="5879" max="5879" width="11" customWidth="1"/>
    <col min="5880" max="5880" width="40.109375" customWidth="1"/>
    <col min="5881" max="5881" width="7.5546875" customWidth="1"/>
    <col min="5882" max="5882" width="8" customWidth="1"/>
    <col min="5883" max="5883" width="8.88671875" customWidth="1"/>
    <col min="5888" max="5888" width="7.88671875" customWidth="1"/>
    <col min="5889" max="5889" width="8" customWidth="1"/>
    <col min="5890" max="5890" width="5.88671875" customWidth="1"/>
    <col min="5891" max="5891" width="5.109375" customWidth="1"/>
    <col min="5892" max="5892" width="5.6640625" customWidth="1"/>
    <col min="5894" max="5894" width="7.88671875" customWidth="1"/>
    <col min="5895" max="5895" width="7.44140625" customWidth="1"/>
    <col min="5896" max="5896" width="7.109375" customWidth="1"/>
    <col min="6134" max="6134" width="3.109375" customWidth="1"/>
    <col min="6135" max="6135" width="11" customWidth="1"/>
    <col min="6136" max="6136" width="40.109375" customWidth="1"/>
    <col min="6137" max="6137" width="7.5546875" customWidth="1"/>
    <col min="6138" max="6138" width="8" customWidth="1"/>
    <col min="6139" max="6139" width="8.88671875" customWidth="1"/>
    <col min="6144" max="6144" width="7.88671875" customWidth="1"/>
    <col min="6145" max="6145" width="8" customWidth="1"/>
    <col min="6146" max="6146" width="5.88671875" customWidth="1"/>
    <col min="6147" max="6147" width="5.109375" customWidth="1"/>
    <col min="6148" max="6148" width="5.6640625" customWidth="1"/>
    <col min="6150" max="6150" width="7.88671875" customWidth="1"/>
    <col min="6151" max="6151" width="7.44140625" customWidth="1"/>
    <col min="6152" max="6152" width="7.109375" customWidth="1"/>
    <col min="6390" max="6390" width="3.109375" customWidth="1"/>
    <col min="6391" max="6391" width="11" customWidth="1"/>
    <col min="6392" max="6392" width="40.109375" customWidth="1"/>
    <col min="6393" max="6393" width="7.5546875" customWidth="1"/>
    <col min="6394" max="6394" width="8" customWidth="1"/>
    <col min="6395" max="6395" width="8.88671875" customWidth="1"/>
    <col min="6400" max="6400" width="7.88671875" customWidth="1"/>
    <col min="6401" max="6401" width="8" customWidth="1"/>
    <col min="6402" max="6402" width="5.88671875" customWidth="1"/>
    <col min="6403" max="6403" width="5.109375" customWidth="1"/>
    <col min="6404" max="6404" width="5.6640625" customWidth="1"/>
    <col min="6406" max="6406" width="7.88671875" customWidth="1"/>
    <col min="6407" max="6407" width="7.44140625" customWidth="1"/>
    <col min="6408" max="6408" width="7.109375" customWidth="1"/>
    <col min="6646" max="6646" width="3.109375" customWidth="1"/>
    <col min="6647" max="6647" width="11" customWidth="1"/>
    <col min="6648" max="6648" width="40.109375" customWidth="1"/>
    <col min="6649" max="6649" width="7.5546875" customWidth="1"/>
    <col min="6650" max="6650" width="8" customWidth="1"/>
    <col min="6651" max="6651" width="8.88671875" customWidth="1"/>
    <col min="6656" max="6656" width="7.88671875" customWidth="1"/>
    <col min="6657" max="6657" width="8" customWidth="1"/>
    <col min="6658" max="6658" width="5.88671875" customWidth="1"/>
    <col min="6659" max="6659" width="5.109375" customWidth="1"/>
    <col min="6660" max="6660" width="5.6640625" customWidth="1"/>
    <col min="6662" max="6662" width="7.88671875" customWidth="1"/>
    <col min="6663" max="6663" width="7.44140625" customWidth="1"/>
    <col min="6664" max="6664" width="7.109375" customWidth="1"/>
    <col min="6902" max="6902" width="3.109375" customWidth="1"/>
    <col min="6903" max="6903" width="11" customWidth="1"/>
    <col min="6904" max="6904" width="40.109375" customWidth="1"/>
    <col min="6905" max="6905" width="7.5546875" customWidth="1"/>
    <col min="6906" max="6906" width="8" customWidth="1"/>
    <col min="6907" max="6907" width="8.88671875" customWidth="1"/>
    <col min="6912" max="6912" width="7.88671875" customWidth="1"/>
    <col min="6913" max="6913" width="8" customWidth="1"/>
    <col min="6914" max="6914" width="5.88671875" customWidth="1"/>
    <col min="6915" max="6915" width="5.109375" customWidth="1"/>
    <col min="6916" max="6916" width="5.6640625" customWidth="1"/>
    <col min="6918" max="6918" width="7.88671875" customWidth="1"/>
    <col min="6919" max="6919" width="7.44140625" customWidth="1"/>
    <col min="6920" max="6920" width="7.109375" customWidth="1"/>
    <col min="7158" max="7158" width="3.109375" customWidth="1"/>
    <col min="7159" max="7159" width="11" customWidth="1"/>
    <col min="7160" max="7160" width="40.109375" customWidth="1"/>
    <col min="7161" max="7161" width="7.5546875" customWidth="1"/>
    <col min="7162" max="7162" width="8" customWidth="1"/>
    <col min="7163" max="7163" width="8.88671875" customWidth="1"/>
    <col min="7168" max="7168" width="7.88671875" customWidth="1"/>
    <col min="7169" max="7169" width="8" customWidth="1"/>
    <col min="7170" max="7170" width="5.88671875" customWidth="1"/>
    <col min="7171" max="7171" width="5.109375" customWidth="1"/>
    <col min="7172" max="7172" width="5.6640625" customWidth="1"/>
    <col min="7174" max="7174" width="7.88671875" customWidth="1"/>
    <col min="7175" max="7175" width="7.44140625" customWidth="1"/>
    <col min="7176" max="7176" width="7.109375" customWidth="1"/>
    <col min="7414" max="7414" width="3.109375" customWidth="1"/>
    <col min="7415" max="7415" width="11" customWidth="1"/>
    <col min="7416" max="7416" width="40.109375" customWidth="1"/>
    <col min="7417" max="7417" width="7.5546875" customWidth="1"/>
    <col min="7418" max="7418" width="8" customWidth="1"/>
    <col min="7419" max="7419" width="8.88671875" customWidth="1"/>
    <col min="7424" max="7424" width="7.88671875" customWidth="1"/>
    <col min="7425" max="7425" width="8" customWidth="1"/>
    <col min="7426" max="7426" width="5.88671875" customWidth="1"/>
    <col min="7427" max="7427" width="5.109375" customWidth="1"/>
    <col min="7428" max="7428" width="5.6640625" customWidth="1"/>
    <col min="7430" max="7430" width="7.88671875" customWidth="1"/>
    <col min="7431" max="7431" width="7.44140625" customWidth="1"/>
    <col min="7432" max="7432" width="7.109375" customWidth="1"/>
    <col min="7670" max="7670" width="3.109375" customWidth="1"/>
    <col min="7671" max="7671" width="11" customWidth="1"/>
    <col min="7672" max="7672" width="40.109375" customWidth="1"/>
    <col min="7673" max="7673" width="7.5546875" customWidth="1"/>
    <col min="7674" max="7674" width="8" customWidth="1"/>
    <col min="7675" max="7675" width="8.88671875" customWidth="1"/>
    <col min="7680" max="7680" width="7.88671875" customWidth="1"/>
    <col min="7681" max="7681" width="8" customWidth="1"/>
    <col min="7682" max="7682" width="5.88671875" customWidth="1"/>
    <col min="7683" max="7683" width="5.109375" customWidth="1"/>
    <col min="7684" max="7684" width="5.6640625" customWidth="1"/>
    <col min="7686" max="7686" width="7.88671875" customWidth="1"/>
    <col min="7687" max="7687" width="7.44140625" customWidth="1"/>
    <col min="7688" max="7688" width="7.109375" customWidth="1"/>
    <col min="7926" max="7926" width="3.109375" customWidth="1"/>
    <col min="7927" max="7927" width="11" customWidth="1"/>
    <col min="7928" max="7928" width="40.109375" customWidth="1"/>
    <col min="7929" max="7929" width="7.5546875" customWidth="1"/>
    <col min="7930" max="7930" width="8" customWidth="1"/>
    <col min="7931" max="7931" width="8.88671875" customWidth="1"/>
    <col min="7936" max="7936" width="7.88671875" customWidth="1"/>
    <col min="7937" max="7937" width="8" customWidth="1"/>
    <col min="7938" max="7938" width="5.88671875" customWidth="1"/>
    <col min="7939" max="7939" width="5.109375" customWidth="1"/>
    <col min="7940" max="7940" width="5.6640625" customWidth="1"/>
    <col min="7942" max="7942" width="7.88671875" customWidth="1"/>
    <col min="7943" max="7943" width="7.44140625" customWidth="1"/>
    <col min="7944" max="7944" width="7.109375" customWidth="1"/>
    <col min="8182" max="8182" width="3.109375" customWidth="1"/>
    <col min="8183" max="8183" width="11" customWidth="1"/>
    <col min="8184" max="8184" width="40.109375" customWidth="1"/>
    <col min="8185" max="8185" width="7.5546875" customWidth="1"/>
    <col min="8186" max="8186" width="8" customWidth="1"/>
    <col min="8187" max="8187" width="8.88671875" customWidth="1"/>
    <col min="8192" max="8192" width="7.88671875" customWidth="1"/>
    <col min="8193" max="8193" width="8" customWidth="1"/>
    <col min="8194" max="8194" width="5.88671875" customWidth="1"/>
    <col min="8195" max="8195" width="5.109375" customWidth="1"/>
    <col min="8196" max="8196" width="5.6640625" customWidth="1"/>
    <col min="8198" max="8198" width="7.88671875" customWidth="1"/>
    <col min="8199" max="8199" width="7.44140625" customWidth="1"/>
    <col min="8200" max="8200" width="7.109375" customWidth="1"/>
    <col min="8438" max="8438" width="3.109375" customWidth="1"/>
    <col min="8439" max="8439" width="11" customWidth="1"/>
    <col min="8440" max="8440" width="40.109375" customWidth="1"/>
    <col min="8441" max="8441" width="7.5546875" customWidth="1"/>
    <col min="8442" max="8442" width="8" customWidth="1"/>
    <col min="8443" max="8443" width="8.88671875" customWidth="1"/>
    <col min="8448" max="8448" width="7.88671875" customWidth="1"/>
    <col min="8449" max="8449" width="8" customWidth="1"/>
    <col min="8450" max="8450" width="5.88671875" customWidth="1"/>
    <col min="8451" max="8451" width="5.109375" customWidth="1"/>
    <col min="8452" max="8452" width="5.6640625" customWidth="1"/>
    <col min="8454" max="8454" width="7.88671875" customWidth="1"/>
    <col min="8455" max="8455" width="7.44140625" customWidth="1"/>
    <col min="8456" max="8456" width="7.109375" customWidth="1"/>
    <col min="8694" max="8694" width="3.109375" customWidth="1"/>
    <col min="8695" max="8695" width="11" customWidth="1"/>
    <col min="8696" max="8696" width="40.109375" customWidth="1"/>
    <col min="8697" max="8697" width="7.5546875" customWidth="1"/>
    <col min="8698" max="8698" width="8" customWidth="1"/>
    <col min="8699" max="8699" width="8.88671875" customWidth="1"/>
    <col min="8704" max="8704" width="7.88671875" customWidth="1"/>
    <col min="8705" max="8705" width="8" customWidth="1"/>
    <col min="8706" max="8706" width="5.88671875" customWidth="1"/>
    <col min="8707" max="8707" width="5.109375" customWidth="1"/>
    <col min="8708" max="8708" width="5.6640625" customWidth="1"/>
    <col min="8710" max="8710" width="7.88671875" customWidth="1"/>
    <col min="8711" max="8711" width="7.44140625" customWidth="1"/>
    <col min="8712" max="8712" width="7.109375" customWidth="1"/>
    <col min="8950" max="8950" width="3.109375" customWidth="1"/>
    <col min="8951" max="8951" width="11" customWidth="1"/>
    <col min="8952" max="8952" width="40.109375" customWidth="1"/>
    <col min="8953" max="8953" width="7.5546875" customWidth="1"/>
    <col min="8954" max="8954" width="8" customWidth="1"/>
    <col min="8955" max="8955" width="8.88671875" customWidth="1"/>
    <col min="8960" max="8960" width="7.88671875" customWidth="1"/>
    <col min="8961" max="8961" width="8" customWidth="1"/>
    <col min="8962" max="8962" width="5.88671875" customWidth="1"/>
    <col min="8963" max="8963" width="5.109375" customWidth="1"/>
    <col min="8964" max="8964" width="5.6640625" customWidth="1"/>
    <col min="8966" max="8966" width="7.88671875" customWidth="1"/>
    <col min="8967" max="8967" width="7.44140625" customWidth="1"/>
    <col min="8968" max="8968" width="7.109375" customWidth="1"/>
    <col min="9206" max="9206" width="3.109375" customWidth="1"/>
    <col min="9207" max="9207" width="11" customWidth="1"/>
    <col min="9208" max="9208" width="40.109375" customWidth="1"/>
    <col min="9209" max="9209" width="7.5546875" customWidth="1"/>
    <col min="9210" max="9210" width="8" customWidth="1"/>
    <col min="9211" max="9211" width="8.88671875" customWidth="1"/>
    <col min="9216" max="9216" width="7.88671875" customWidth="1"/>
    <col min="9217" max="9217" width="8" customWidth="1"/>
    <col min="9218" max="9218" width="5.88671875" customWidth="1"/>
    <col min="9219" max="9219" width="5.109375" customWidth="1"/>
    <col min="9220" max="9220" width="5.6640625" customWidth="1"/>
    <col min="9222" max="9222" width="7.88671875" customWidth="1"/>
    <col min="9223" max="9223" width="7.44140625" customWidth="1"/>
    <col min="9224" max="9224" width="7.109375" customWidth="1"/>
    <col min="9462" max="9462" width="3.109375" customWidth="1"/>
    <col min="9463" max="9463" width="11" customWidth="1"/>
    <col min="9464" max="9464" width="40.109375" customWidth="1"/>
    <col min="9465" max="9465" width="7.5546875" customWidth="1"/>
    <col min="9466" max="9466" width="8" customWidth="1"/>
    <col min="9467" max="9467" width="8.88671875" customWidth="1"/>
    <col min="9472" max="9472" width="7.88671875" customWidth="1"/>
    <col min="9473" max="9473" width="8" customWidth="1"/>
    <col min="9474" max="9474" width="5.88671875" customWidth="1"/>
    <col min="9475" max="9475" width="5.109375" customWidth="1"/>
    <col min="9476" max="9476" width="5.6640625" customWidth="1"/>
    <col min="9478" max="9478" width="7.88671875" customWidth="1"/>
    <col min="9479" max="9479" width="7.44140625" customWidth="1"/>
    <col min="9480" max="9480" width="7.109375" customWidth="1"/>
    <col min="9718" max="9718" width="3.109375" customWidth="1"/>
    <col min="9719" max="9719" width="11" customWidth="1"/>
    <col min="9720" max="9720" width="40.109375" customWidth="1"/>
    <col min="9721" max="9721" width="7.5546875" customWidth="1"/>
    <col min="9722" max="9722" width="8" customWidth="1"/>
    <col min="9723" max="9723" width="8.88671875" customWidth="1"/>
    <col min="9728" max="9728" width="7.88671875" customWidth="1"/>
    <col min="9729" max="9729" width="8" customWidth="1"/>
    <col min="9730" max="9730" width="5.88671875" customWidth="1"/>
    <col min="9731" max="9731" width="5.109375" customWidth="1"/>
    <col min="9732" max="9732" width="5.6640625" customWidth="1"/>
    <col min="9734" max="9734" width="7.88671875" customWidth="1"/>
    <col min="9735" max="9735" width="7.44140625" customWidth="1"/>
    <col min="9736" max="9736" width="7.109375" customWidth="1"/>
    <col min="9974" max="9974" width="3.109375" customWidth="1"/>
    <col min="9975" max="9975" width="11" customWidth="1"/>
    <col min="9976" max="9976" width="40.109375" customWidth="1"/>
    <col min="9977" max="9977" width="7.5546875" customWidth="1"/>
    <col min="9978" max="9978" width="8" customWidth="1"/>
    <col min="9979" max="9979" width="8.88671875" customWidth="1"/>
    <col min="9984" max="9984" width="7.88671875" customWidth="1"/>
    <col min="9985" max="9985" width="8" customWidth="1"/>
    <col min="9986" max="9986" width="5.88671875" customWidth="1"/>
    <col min="9987" max="9987" width="5.109375" customWidth="1"/>
    <col min="9988" max="9988" width="5.6640625" customWidth="1"/>
    <col min="9990" max="9990" width="7.88671875" customWidth="1"/>
    <col min="9991" max="9991" width="7.44140625" customWidth="1"/>
    <col min="9992" max="9992" width="7.109375" customWidth="1"/>
    <col min="10230" max="10230" width="3.109375" customWidth="1"/>
    <col min="10231" max="10231" width="11" customWidth="1"/>
    <col min="10232" max="10232" width="40.109375" customWidth="1"/>
    <col min="10233" max="10233" width="7.5546875" customWidth="1"/>
    <col min="10234" max="10234" width="8" customWidth="1"/>
    <col min="10235" max="10235" width="8.88671875" customWidth="1"/>
    <col min="10240" max="10240" width="7.88671875" customWidth="1"/>
    <col min="10241" max="10241" width="8" customWidth="1"/>
    <col min="10242" max="10242" width="5.88671875" customWidth="1"/>
    <col min="10243" max="10243" width="5.109375" customWidth="1"/>
    <col min="10244" max="10244" width="5.6640625" customWidth="1"/>
    <col min="10246" max="10246" width="7.88671875" customWidth="1"/>
    <col min="10247" max="10247" width="7.44140625" customWidth="1"/>
    <col min="10248" max="10248" width="7.109375" customWidth="1"/>
    <col min="10486" max="10486" width="3.109375" customWidth="1"/>
    <col min="10487" max="10487" width="11" customWidth="1"/>
    <col min="10488" max="10488" width="40.109375" customWidth="1"/>
    <col min="10489" max="10489" width="7.5546875" customWidth="1"/>
    <col min="10490" max="10490" width="8" customWidth="1"/>
    <col min="10491" max="10491" width="8.88671875" customWidth="1"/>
    <col min="10496" max="10496" width="7.88671875" customWidth="1"/>
    <col min="10497" max="10497" width="8" customWidth="1"/>
    <col min="10498" max="10498" width="5.88671875" customWidth="1"/>
    <col min="10499" max="10499" width="5.109375" customWidth="1"/>
    <col min="10500" max="10500" width="5.6640625" customWidth="1"/>
    <col min="10502" max="10502" width="7.88671875" customWidth="1"/>
    <col min="10503" max="10503" width="7.44140625" customWidth="1"/>
    <col min="10504" max="10504" width="7.109375" customWidth="1"/>
    <col min="10742" max="10742" width="3.109375" customWidth="1"/>
    <col min="10743" max="10743" width="11" customWidth="1"/>
    <col min="10744" max="10744" width="40.109375" customWidth="1"/>
    <col min="10745" max="10745" width="7.5546875" customWidth="1"/>
    <col min="10746" max="10746" width="8" customWidth="1"/>
    <col min="10747" max="10747" width="8.88671875" customWidth="1"/>
    <col min="10752" max="10752" width="7.88671875" customWidth="1"/>
    <col min="10753" max="10753" width="8" customWidth="1"/>
    <col min="10754" max="10754" width="5.88671875" customWidth="1"/>
    <col min="10755" max="10755" width="5.109375" customWidth="1"/>
    <col min="10756" max="10756" width="5.6640625" customWidth="1"/>
    <col min="10758" max="10758" width="7.88671875" customWidth="1"/>
    <col min="10759" max="10759" width="7.44140625" customWidth="1"/>
    <col min="10760" max="10760" width="7.109375" customWidth="1"/>
    <col min="10998" max="10998" width="3.109375" customWidth="1"/>
    <col min="10999" max="10999" width="11" customWidth="1"/>
    <col min="11000" max="11000" width="40.109375" customWidth="1"/>
    <col min="11001" max="11001" width="7.5546875" customWidth="1"/>
    <col min="11002" max="11002" width="8" customWidth="1"/>
    <col min="11003" max="11003" width="8.88671875" customWidth="1"/>
    <col min="11008" max="11008" width="7.88671875" customWidth="1"/>
    <col min="11009" max="11009" width="8" customWidth="1"/>
    <col min="11010" max="11010" width="5.88671875" customWidth="1"/>
    <col min="11011" max="11011" width="5.109375" customWidth="1"/>
    <col min="11012" max="11012" width="5.6640625" customWidth="1"/>
    <col min="11014" max="11014" width="7.88671875" customWidth="1"/>
    <col min="11015" max="11015" width="7.44140625" customWidth="1"/>
    <col min="11016" max="11016" width="7.109375" customWidth="1"/>
    <col min="11254" max="11254" width="3.109375" customWidth="1"/>
    <col min="11255" max="11255" width="11" customWidth="1"/>
    <col min="11256" max="11256" width="40.109375" customWidth="1"/>
    <col min="11257" max="11257" width="7.5546875" customWidth="1"/>
    <col min="11258" max="11258" width="8" customWidth="1"/>
    <col min="11259" max="11259" width="8.88671875" customWidth="1"/>
    <col min="11264" max="11264" width="7.88671875" customWidth="1"/>
    <col min="11265" max="11265" width="8" customWidth="1"/>
    <col min="11266" max="11266" width="5.88671875" customWidth="1"/>
    <col min="11267" max="11267" width="5.109375" customWidth="1"/>
    <col min="11268" max="11268" width="5.6640625" customWidth="1"/>
    <col min="11270" max="11270" width="7.88671875" customWidth="1"/>
    <col min="11271" max="11271" width="7.44140625" customWidth="1"/>
    <col min="11272" max="11272" width="7.109375" customWidth="1"/>
    <col min="11510" max="11510" width="3.109375" customWidth="1"/>
    <col min="11511" max="11511" width="11" customWidth="1"/>
    <col min="11512" max="11512" width="40.109375" customWidth="1"/>
    <col min="11513" max="11513" width="7.5546875" customWidth="1"/>
    <col min="11514" max="11514" width="8" customWidth="1"/>
    <col min="11515" max="11515" width="8.88671875" customWidth="1"/>
    <col min="11520" max="11520" width="7.88671875" customWidth="1"/>
    <col min="11521" max="11521" width="8" customWidth="1"/>
    <col min="11522" max="11522" width="5.88671875" customWidth="1"/>
    <col min="11523" max="11523" width="5.109375" customWidth="1"/>
    <col min="11524" max="11524" width="5.6640625" customWidth="1"/>
    <col min="11526" max="11526" width="7.88671875" customWidth="1"/>
    <col min="11527" max="11527" width="7.44140625" customWidth="1"/>
    <col min="11528" max="11528" width="7.109375" customWidth="1"/>
    <col min="11766" max="11766" width="3.109375" customWidth="1"/>
    <col min="11767" max="11767" width="11" customWidth="1"/>
    <col min="11768" max="11768" width="40.109375" customWidth="1"/>
    <col min="11769" max="11769" width="7.5546875" customWidth="1"/>
    <col min="11770" max="11770" width="8" customWidth="1"/>
    <col min="11771" max="11771" width="8.88671875" customWidth="1"/>
    <col min="11776" max="11776" width="7.88671875" customWidth="1"/>
    <col min="11777" max="11777" width="8" customWidth="1"/>
    <col min="11778" max="11778" width="5.88671875" customWidth="1"/>
    <col min="11779" max="11779" width="5.109375" customWidth="1"/>
    <col min="11780" max="11780" width="5.6640625" customWidth="1"/>
    <col min="11782" max="11782" width="7.88671875" customWidth="1"/>
    <col min="11783" max="11783" width="7.44140625" customWidth="1"/>
    <col min="11784" max="11784" width="7.109375" customWidth="1"/>
    <col min="12022" max="12022" width="3.109375" customWidth="1"/>
    <col min="12023" max="12023" width="11" customWidth="1"/>
    <col min="12024" max="12024" width="40.109375" customWidth="1"/>
    <col min="12025" max="12025" width="7.5546875" customWidth="1"/>
    <col min="12026" max="12026" width="8" customWidth="1"/>
    <col min="12027" max="12027" width="8.88671875" customWidth="1"/>
    <col min="12032" max="12032" width="7.88671875" customWidth="1"/>
    <col min="12033" max="12033" width="8" customWidth="1"/>
    <col min="12034" max="12034" width="5.88671875" customWidth="1"/>
    <col min="12035" max="12035" width="5.109375" customWidth="1"/>
    <col min="12036" max="12036" width="5.6640625" customWidth="1"/>
    <col min="12038" max="12038" width="7.88671875" customWidth="1"/>
    <col min="12039" max="12039" width="7.44140625" customWidth="1"/>
    <col min="12040" max="12040" width="7.109375" customWidth="1"/>
    <col min="12278" max="12278" width="3.109375" customWidth="1"/>
    <col min="12279" max="12279" width="11" customWidth="1"/>
    <col min="12280" max="12280" width="40.109375" customWidth="1"/>
    <col min="12281" max="12281" width="7.5546875" customWidth="1"/>
    <col min="12282" max="12282" width="8" customWidth="1"/>
    <col min="12283" max="12283" width="8.88671875" customWidth="1"/>
    <col min="12288" max="12288" width="7.88671875" customWidth="1"/>
    <col min="12289" max="12289" width="8" customWidth="1"/>
    <col min="12290" max="12290" width="5.88671875" customWidth="1"/>
    <col min="12291" max="12291" width="5.109375" customWidth="1"/>
    <col min="12292" max="12292" width="5.6640625" customWidth="1"/>
    <col min="12294" max="12294" width="7.88671875" customWidth="1"/>
    <col min="12295" max="12295" width="7.44140625" customWidth="1"/>
    <col min="12296" max="12296" width="7.109375" customWidth="1"/>
    <col min="12534" max="12534" width="3.109375" customWidth="1"/>
    <col min="12535" max="12535" width="11" customWidth="1"/>
    <col min="12536" max="12536" width="40.109375" customWidth="1"/>
    <col min="12537" max="12537" width="7.5546875" customWidth="1"/>
    <col min="12538" max="12538" width="8" customWidth="1"/>
    <col min="12539" max="12539" width="8.88671875" customWidth="1"/>
    <col min="12544" max="12544" width="7.88671875" customWidth="1"/>
    <col min="12545" max="12545" width="8" customWidth="1"/>
    <col min="12546" max="12546" width="5.88671875" customWidth="1"/>
    <col min="12547" max="12547" width="5.109375" customWidth="1"/>
    <col min="12548" max="12548" width="5.6640625" customWidth="1"/>
    <col min="12550" max="12550" width="7.88671875" customWidth="1"/>
    <col min="12551" max="12551" width="7.44140625" customWidth="1"/>
    <col min="12552" max="12552" width="7.109375" customWidth="1"/>
    <col min="12790" max="12790" width="3.109375" customWidth="1"/>
    <col min="12791" max="12791" width="11" customWidth="1"/>
    <col min="12792" max="12792" width="40.109375" customWidth="1"/>
    <col min="12793" max="12793" width="7.5546875" customWidth="1"/>
    <col min="12794" max="12794" width="8" customWidth="1"/>
    <col min="12795" max="12795" width="8.88671875" customWidth="1"/>
    <col min="12800" max="12800" width="7.88671875" customWidth="1"/>
    <col min="12801" max="12801" width="8" customWidth="1"/>
    <col min="12802" max="12802" width="5.88671875" customWidth="1"/>
    <col min="12803" max="12803" width="5.109375" customWidth="1"/>
    <col min="12804" max="12804" width="5.6640625" customWidth="1"/>
    <col min="12806" max="12806" width="7.88671875" customWidth="1"/>
    <col min="12807" max="12807" width="7.44140625" customWidth="1"/>
    <col min="12808" max="12808" width="7.109375" customWidth="1"/>
    <col min="13046" max="13046" width="3.109375" customWidth="1"/>
    <col min="13047" max="13047" width="11" customWidth="1"/>
    <col min="13048" max="13048" width="40.109375" customWidth="1"/>
    <col min="13049" max="13049" width="7.5546875" customWidth="1"/>
    <col min="13050" max="13050" width="8" customWidth="1"/>
    <col min="13051" max="13051" width="8.88671875" customWidth="1"/>
    <col min="13056" max="13056" width="7.88671875" customWidth="1"/>
    <col min="13057" max="13057" width="8" customWidth="1"/>
    <col min="13058" max="13058" width="5.88671875" customWidth="1"/>
    <col min="13059" max="13059" width="5.109375" customWidth="1"/>
    <col min="13060" max="13060" width="5.6640625" customWidth="1"/>
    <col min="13062" max="13062" width="7.88671875" customWidth="1"/>
    <col min="13063" max="13063" width="7.44140625" customWidth="1"/>
    <col min="13064" max="13064" width="7.109375" customWidth="1"/>
    <col min="13302" max="13302" width="3.109375" customWidth="1"/>
    <col min="13303" max="13303" width="11" customWidth="1"/>
    <col min="13304" max="13304" width="40.109375" customWidth="1"/>
    <col min="13305" max="13305" width="7.5546875" customWidth="1"/>
    <col min="13306" max="13306" width="8" customWidth="1"/>
    <col min="13307" max="13307" width="8.88671875" customWidth="1"/>
    <col min="13312" max="13312" width="7.88671875" customWidth="1"/>
    <col min="13313" max="13313" width="8" customWidth="1"/>
    <col min="13314" max="13314" width="5.88671875" customWidth="1"/>
    <col min="13315" max="13315" width="5.109375" customWidth="1"/>
    <col min="13316" max="13316" width="5.6640625" customWidth="1"/>
    <col min="13318" max="13318" width="7.88671875" customWidth="1"/>
    <col min="13319" max="13319" width="7.44140625" customWidth="1"/>
    <col min="13320" max="13320" width="7.109375" customWidth="1"/>
    <col min="13558" max="13558" width="3.109375" customWidth="1"/>
    <col min="13559" max="13559" width="11" customWidth="1"/>
    <col min="13560" max="13560" width="40.109375" customWidth="1"/>
    <col min="13561" max="13561" width="7.5546875" customWidth="1"/>
    <col min="13562" max="13562" width="8" customWidth="1"/>
    <col min="13563" max="13563" width="8.88671875" customWidth="1"/>
    <col min="13568" max="13568" width="7.88671875" customWidth="1"/>
    <col min="13569" max="13569" width="8" customWidth="1"/>
    <col min="13570" max="13570" width="5.88671875" customWidth="1"/>
    <col min="13571" max="13571" width="5.109375" customWidth="1"/>
    <col min="13572" max="13572" width="5.6640625" customWidth="1"/>
    <col min="13574" max="13574" width="7.88671875" customWidth="1"/>
    <col min="13575" max="13575" width="7.44140625" customWidth="1"/>
    <col min="13576" max="13576" width="7.109375" customWidth="1"/>
    <col min="13814" max="13814" width="3.109375" customWidth="1"/>
    <col min="13815" max="13815" width="11" customWidth="1"/>
    <col min="13816" max="13816" width="40.109375" customWidth="1"/>
    <col min="13817" max="13817" width="7.5546875" customWidth="1"/>
    <col min="13818" max="13818" width="8" customWidth="1"/>
    <col min="13819" max="13819" width="8.88671875" customWidth="1"/>
    <col min="13824" max="13824" width="7.88671875" customWidth="1"/>
    <col min="13825" max="13825" width="8" customWidth="1"/>
    <col min="13826" max="13826" width="5.88671875" customWidth="1"/>
    <col min="13827" max="13827" width="5.109375" customWidth="1"/>
    <col min="13828" max="13828" width="5.6640625" customWidth="1"/>
    <col min="13830" max="13830" width="7.88671875" customWidth="1"/>
    <col min="13831" max="13831" width="7.44140625" customWidth="1"/>
    <col min="13832" max="13832" width="7.109375" customWidth="1"/>
    <col min="14070" max="14070" width="3.109375" customWidth="1"/>
    <col min="14071" max="14071" width="11" customWidth="1"/>
    <col min="14072" max="14072" width="40.109375" customWidth="1"/>
    <col min="14073" max="14073" width="7.5546875" customWidth="1"/>
    <col min="14074" max="14074" width="8" customWidth="1"/>
    <col min="14075" max="14075" width="8.88671875" customWidth="1"/>
    <col min="14080" max="14080" width="7.88671875" customWidth="1"/>
    <col min="14081" max="14081" width="8" customWidth="1"/>
    <col min="14082" max="14082" width="5.88671875" customWidth="1"/>
    <col min="14083" max="14083" width="5.109375" customWidth="1"/>
    <col min="14084" max="14084" width="5.6640625" customWidth="1"/>
    <col min="14086" max="14086" width="7.88671875" customWidth="1"/>
    <col min="14087" max="14087" width="7.44140625" customWidth="1"/>
    <col min="14088" max="14088" width="7.109375" customWidth="1"/>
    <col min="14326" max="14326" width="3.109375" customWidth="1"/>
    <col min="14327" max="14327" width="11" customWidth="1"/>
    <col min="14328" max="14328" width="40.109375" customWidth="1"/>
    <col min="14329" max="14329" width="7.5546875" customWidth="1"/>
    <col min="14330" max="14330" width="8" customWidth="1"/>
    <col min="14331" max="14331" width="8.88671875" customWidth="1"/>
    <col min="14336" max="14336" width="7.88671875" customWidth="1"/>
    <col min="14337" max="14337" width="8" customWidth="1"/>
    <col min="14338" max="14338" width="5.88671875" customWidth="1"/>
    <col min="14339" max="14339" width="5.109375" customWidth="1"/>
    <col min="14340" max="14340" width="5.6640625" customWidth="1"/>
    <col min="14342" max="14342" width="7.88671875" customWidth="1"/>
    <col min="14343" max="14343" width="7.44140625" customWidth="1"/>
    <col min="14344" max="14344" width="7.109375" customWidth="1"/>
    <col min="14582" max="14582" width="3.109375" customWidth="1"/>
    <col min="14583" max="14583" width="11" customWidth="1"/>
    <col min="14584" max="14584" width="40.109375" customWidth="1"/>
    <col min="14585" max="14585" width="7.5546875" customWidth="1"/>
    <col min="14586" max="14586" width="8" customWidth="1"/>
    <col min="14587" max="14587" width="8.88671875" customWidth="1"/>
    <col min="14592" max="14592" width="7.88671875" customWidth="1"/>
    <col min="14593" max="14593" width="8" customWidth="1"/>
    <col min="14594" max="14594" width="5.88671875" customWidth="1"/>
    <col min="14595" max="14595" width="5.109375" customWidth="1"/>
    <col min="14596" max="14596" width="5.6640625" customWidth="1"/>
    <col min="14598" max="14598" width="7.88671875" customWidth="1"/>
    <col min="14599" max="14599" width="7.44140625" customWidth="1"/>
    <col min="14600" max="14600" width="7.109375" customWidth="1"/>
    <col min="14838" max="14838" width="3.109375" customWidth="1"/>
    <col min="14839" max="14839" width="11" customWidth="1"/>
    <col min="14840" max="14840" width="40.109375" customWidth="1"/>
    <col min="14841" max="14841" width="7.5546875" customWidth="1"/>
    <col min="14842" max="14842" width="8" customWidth="1"/>
    <col min="14843" max="14843" width="8.88671875" customWidth="1"/>
    <col min="14848" max="14848" width="7.88671875" customWidth="1"/>
    <col min="14849" max="14849" width="8" customWidth="1"/>
    <col min="14850" max="14850" width="5.88671875" customWidth="1"/>
    <col min="14851" max="14851" width="5.109375" customWidth="1"/>
    <col min="14852" max="14852" width="5.6640625" customWidth="1"/>
    <col min="14854" max="14854" width="7.88671875" customWidth="1"/>
    <col min="14855" max="14855" width="7.44140625" customWidth="1"/>
    <col min="14856" max="14856" width="7.109375" customWidth="1"/>
    <col min="15094" max="15094" width="3.109375" customWidth="1"/>
    <col min="15095" max="15095" width="11" customWidth="1"/>
    <col min="15096" max="15096" width="40.109375" customWidth="1"/>
    <col min="15097" max="15097" width="7.5546875" customWidth="1"/>
    <col min="15098" max="15098" width="8" customWidth="1"/>
    <col min="15099" max="15099" width="8.88671875" customWidth="1"/>
    <col min="15104" max="15104" width="7.88671875" customWidth="1"/>
    <col min="15105" max="15105" width="8" customWidth="1"/>
    <col min="15106" max="15106" width="5.88671875" customWidth="1"/>
    <col min="15107" max="15107" width="5.109375" customWidth="1"/>
    <col min="15108" max="15108" width="5.6640625" customWidth="1"/>
    <col min="15110" max="15110" width="7.88671875" customWidth="1"/>
    <col min="15111" max="15111" width="7.44140625" customWidth="1"/>
    <col min="15112" max="15112" width="7.109375" customWidth="1"/>
    <col min="15350" max="15350" width="3.109375" customWidth="1"/>
    <col min="15351" max="15351" width="11" customWidth="1"/>
    <col min="15352" max="15352" width="40.109375" customWidth="1"/>
    <col min="15353" max="15353" width="7.5546875" customWidth="1"/>
    <col min="15354" max="15354" width="8" customWidth="1"/>
    <col min="15355" max="15355" width="8.88671875" customWidth="1"/>
    <col min="15360" max="15360" width="7.88671875" customWidth="1"/>
    <col min="15361" max="15361" width="8" customWidth="1"/>
    <col min="15362" max="15362" width="5.88671875" customWidth="1"/>
    <col min="15363" max="15363" width="5.109375" customWidth="1"/>
    <col min="15364" max="15364" width="5.6640625" customWidth="1"/>
    <col min="15366" max="15366" width="7.88671875" customWidth="1"/>
    <col min="15367" max="15367" width="7.44140625" customWidth="1"/>
    <col min="15368" max="15368" width="7.109375" customWidth="1"/>
    <col min="15606" max="15606" width="3.109375" customWidth="1"/>
    <col min="15607" max="15607" width="11" customWidth="1"/>
    <col min="15608" max="15608" width="40.109375" customWidth="1"/>
    <col min="15609" max="15609" width="7.5546875" customWidth="1"/>
    <col min="15610" max="15610" width="8" customWidth="1"/>
    <col min="15611" max="15611" width="8.88671875" customWidth="1"/>
    <col min="15616" max="15616" width="7.88671875" customWidth="1"/>
    <col min="15617" max="15617" width="8" customWidth="1"/>
    <col min="15618" max="15618" width="5.88671875" customWidth="1"/>
    <col min="15619" max="15619" width="5.109375" customWidth="1"/>
    <col min="15620" max="15620" width="5.6640625" customWidth="1"/>
    <col min="15622" max="15622" width="7.88671875" customWidth="1"/>
    <col min="15623" max="15623" width="7.44140625" customWidth="1"/>
    <col min="15624" max="15624" width="7.109375" customWidth="1"/>
    <col min="15862" max="15862" width="3.109375" customWidth="1"/>
    <col min="15863" max="15863" width="11" customWidth="1"/>
    <col min="15864" max="15864" width="40.109375" customWidth="1"/>
    <col min="15865" max="15865" width="7.5546875" customWidth="1"/>
    <col min="15866" max="15866" width="8" customWidth="1"/>
    <col min="15867" max="15867" width="8.88671875" customWidth="1"/>
    <col min="15872" max="15872" width="7.88671875" customWidth="1"/>
    <col min="15873" max="15873" width="8" customWidth="1"/>
    <col min="15874" max="15874" width="5.88671875" customWidth="1"/>
    <col min="15875" max="15875" width="5.109375" customWidth="1"/>
    <col min="15876" max="15876" width="5.6640625" customWidth="1"/>
    <col min="15878" max="15878" width="7.88671875" customWidth="1"/>
    <col min="15879" max="15879" width="7.44140625" customWidth="1"/>
    <col min="15880" max="15880" width="7.109375" customWidth="1"/>
    <col min="16118" max="16118" width="3.109375" customWidth="1"/>
    <col min="16119" max="16119" width="11" customWidth="1"/>
    <col min="16120" max="16120" width="40.109375" customWidth="1"/>
    <col min="16121" max="16121" width="7.5546875" customWidth="1"/>
    <col min="16122" max="16122" width="8" customWidth="1"/>
    <col min="16123" max="16123" width="8.88671875" customWidth="1"/>
    <col min="16128" max="16128" width="7.88671875" customWidth="1"/>
    <col min="16129" max="16129" width="8" customWidth="1"/>
    <col min="16130" max="16130" width="5.88671875" customWidth="1"/>
    <col min="16131" max="16131" width="5.109375" customWidth="1"/>
    <col min="16132" max="16132" width="5.6640625" customWidth="1"/>
    <col min="16134" max="16134" width="7.88671875" customWidth="1"/>
    <col min="16135" max="16135" width="7.44140625" customWidth="1"/>
    <col min="16136" max="16136" width="7.109375" customWidth="1"/>
  </cols>
  <sheetData>
    <row r="1" spans="1:18" ht="15" customHeight="1" x14ac:dyDescent="0.3">
      <c r="A1" s="1593"/>
      <c r="B1" s="1590" t="s">
        <v>45</v>
      </c>
      <c r="C1" s="1587" t="s">
        <v>173</v>
      </c>
      <c r="D1" s="1587" t="s">
        <v>227</v>
      </c>
      <c r="E1" s="1584" t="s">
        <v>228</v>
      </c>
      <c r="F1" s="1583" t="s">
        <v>229</v>
      </c>
      <c r="G1" s="1583"/>
      <c r="H1" s="1583"/>
      <c r="I1" s="1583"/>
      <c r="J1" s="1583"/>
      <c r="K1" s="1583"/>
      <c r="L1" s="1583"/>
      <c r="M1" s="1583"/>
      <c r="N1" s="1583"/>
      <c r="O1" s="1583"/>
      <c r="P1" s="1587" t="s">
        <v>150</v>
      </c>
      <c r="Q1" s="1594" t="s">
        <v>529</v>
      </c>
    </row>
    <row r="2" spans="1:18" ht="15" customHeight="1" x14ac:dyDescent="0.3">
      <c r="A2" s="1593"/>
      <c r="B2" s="1591"/>
      <c r="C2" s="1588"/>
      <c r="D2" s="1588"/>
      <c r="E2" s="1585"/>
      <c r="F2" s="1584" t="s">
        <v>230</v>
      </c>
      <c r="G2" s="1583" t="s">
        <v>231</v>
      </c>
      <c r="H2" s="1583"/>
      <c r="I2" s="1583"/>
      <c r="J2" s="1583"/>
      <c r="K2" s="1583"/>
      <c r="L2" s="1583"/>
      <c r="M2" s="1583"/>
      <c r="N2" s="1583" t="s">
        <v>232</v>
      </c>
      <c r="O2" s="1583"/>
      <c r="P2" s="1588"/>
      <c r="Q2" s="1594"/>
    </row>
    <row r="3" spans="1:18" ht="15" customHeight="1" x14ac:dyDescent="0.3">
      <c r="A3" s="1593"/>
      <c r="B3" s="1591"/>
      <c r="C3" s="1588"/>
      <c r="D3" s="1588"/>
      <c r="E3" s="1585"/>
      <c r="F3" s="1585"/>
      <c r="G3" s="1583" t="s">
        <v>182</v>
      </c>
      <c r="H3" s="1583"/>
      <c r="I3" s="1583"/>
      <c r="J3" s="1583"/>
      <c r="K3" s="1584" t="s">
        <v>233</v>
      </c>
      <c r="L3" s="1584" t="s">
        <v>234</v>
      </c>
      <c r="M3" s="1584" t="s">
        <v>216</v>
      </c>
      <c r="N3" s="1582" t="s">
        <v>265</v>
      </c>
      <c r="O3" s="1582" t="s">
        <v>266</v>
      </c>
      <c r="P3" s="1588"/>
      <c r="Q3" s="1594"/>
    </row>
    <row r="4" spans="1:18" ht="15" customHeight="1" x14ac:dyDescent="0.3">
      <c r="A4" s="1593"/>
      <c r="B4" s="1591"/>
      <c r="C4" s="1588"/>
      <c r="D4" s="1588"/>
      <c r="E4" s="1585"/>
      <c r="F4" s="1585"/>
      <c r="G4" s="1584" t="s">
        <v>235</v>
      </c>
      <c r="H4" s="1583" t="s">
        <v>236</v>
      </c>
      <c r="I4" s="1583"/>
      <c r="J4" s="1583"/>
      <c r="K4" s="1585"/>
      <c r="L4" s="1585"/>
      <c r="M4" s="1585"/>
      <c r="N4" s="1582"/>
      <c r="O4" s="1582"/>
      <c r="P4" s="1588"/>
      <c r="Q4" s="1594"/>
    </row>
    <row r="5" spans="1:18" ht="72.75" customHeight="1" x14ac:dyDescent="0.3">
      <c r="A5" s="1593"/>
      <c r="B5" s="1591"/>
      <c r="C5" s="1588"/>
      <c r="D5" s="1588"/>
      <c r="E5" s="1585"/>
      <c r="F5" s="1585"/>
      <c r="G5" s="1585"/>
      <c r="H5" s="1584" t="s">
        <v>237</v>
      </c>
      <c r="I5" s="1584" t="s">
        <v>238</v>
      </c>
      <c r="J5" s="1584" t="s">
        <v>239</v>
      </c>
      <c r="K5" s="1585"/>
      <c r="L5" s="1585"/>
      <c r="M5" s="1585"/>
      <c r="N5" s="1582"/>
      <c r="O5" s="1582"/>
      <c r="P5" s="1588"/>
      <c r="Q5" s="1594"/>
    </row>
    <row r="6" spans="1:18" ht="35.25" customHeight="1" x14ac:dyDescent="0.3">
      <c r="A6" s="1593"/>
      <c r="B6" s="1592"/>
      <c r="C6" s="1589"/>
      <c r="D6" s="1589"/>
      <c r="E6" s="1586"/>
      <c r="F6" s="1586"/>
      <c r="G6" s="1586"/>
      <c r="H6" s="1586"/>
      <c r="I6" s="1586"/>
      <c r="J6" s="1586"/>
      <c r="K6" s="1586"/>
      <c r="L6" s="1586"/>
      <c r="M6" s="1586"/>
      <c r="N6" s="78" t="s">
        <v>267</v>
      </c>
      <c r="O6" s="78" t="s">
        <v>268</v>
      </c>
      <c r="P6" s="1589"/>
      <c r="Q6" s="1594"/>
    </row>
    <row r="7" spans="1:18" ht="14.25" customHeight="1" x14ac:dyDescent="0.3">
      <c r="B7" s="40">
        <v>1</v>
      </c>
      <c r="C7" s="42">
        <v>2</v>
      </c>
      <c r="D7" s="42">
        <v>3</v>
      </c>
      <c r="E7" s="42">
        <v>4</v>
      </c>
      <c r="F7" s="42">
        <v>5</v>
      </c>
      <c r="G7" s="42">
        <v>6</v>
      </c>
      <c r="H7" s="42">
        <v>7</v>
      </c>
      <c r="I7" s="42">
        <v>8</v>
      </c>
      <c r="J7" s="42">
        <v>9</v>
      </c>
      <c r="K7" s="42">
        <v>10</v>
      </c>
      <c r="L7" s="42">
        <v>11</v>
      </c>
      <c r="M7" s="41">
        <v>12</v>
      </c>
      <c r="N7" s="42">
        <v>17</v>
      </c>
      <c r="O7" s="42">
        <v>18</v>
      </c>
      <c r="P7" s="289"/>
      <c r="Q7" s="5"/>
    </row>
    <row r="8" spans="1:18" ht="35.25" customHeight="1" x14ac:dyDescent="0.3">
      <c r="B8" s="59" t="s">
        <v>0</v>
      </c>
      <c r="C8" s="79" t="s">
        <v>114</v>
      </c>
      <c r="D8" s="60"/>
      <c r="E8" s="76"/>
      <c r="F8" s="76"/>
      <c r="G8" s="76"/>
      <c r="H8" s="76"/>
      <c r="I8" s="81"/>
      <c r="J8" s="76"/>
      <c r="K8" s="60"/>
      <c r="L8" s="60"/>
      <c r="M8" s="60"/>
      <c r="N8" s="60">
        <f>SUM(N9:N20,N24,N28:N29)</f>
        <v>442</v>
      </c>
      <c r="O8" s="60">
        <f>SUM(O9:O20,O24,O28:O29)</f>
        <v>340</v>
      </c>
      <c r="P8" s="60">
        <f t="shared" ref="P8:P36" si="0">N8+O8</f>
        <v>782</v>
      </c>
      <c r="Q8" s="5"/>
    </row>
    <row r="9" spans="1:18" ht="16.5" customHeight="1" x14ac:dyDescent="0.3">
      <c r="B9" s="61" t="s">
        <v>1</v>
      </c>
      <c r="C9" s="62" t="s">
        <v>2</v>
      </c>
      <c r="D9" s="63" t="s">
        <v>29</v>
      </c>
      <c r="E9" s="77">
        <f>G9+F9</f>
        <v>50</v>
      </c>
      <c r="F9" s="77">
        <v>2</v>
      </c>
      <c r="G9" s="77">
        <f>H9+I9</f>
        <v>48</v>
      </c>
      <c r="H9" s="77">
        <v>42</v>
      </c>
      <c r="I9" s="77">
        <v>6</v>
      </c>
      <c r="J9" s="77"/>
      <c r="K9" s="63"/>
      <c r="L9" s="63"/>
      <c r="M9" s="63"/>
      <c r="N9" s="64"/>
      <c r="O9" s="64">
        <v>48</v>
      </c>
      <c r="P9" s="60">
        <f t="shared" si="0"/>
        <v>48</v>
      </c>
      <c r="Q9" s="37" t="s">
        <v>1067</v>
      </c>
      <c r="R9" s="36"/>
    </row>
    <row r="10" spans="1:18" ht="27" customHeight="1" x14ac:dyDescent="0.3">
      <c r="B10" s="61" t="s">
        <v>3</v>
      </c>
      <c r="C10" s="65" t="s">
        <v>68</v>
      </c>
      <c r="D10" s="63" t="s">
        <v>272</v>
      </c>
      <c r="E10" s="77">
        <f>G10+F10</f>
        <v>124</v>
      </c>
      <c r="F10" s="77">
        <v>6</v>
      </c>
      <c r="G10" s="77">
        <f>H10+I10</f>
        <v>118</v>
      </c>
      <c r="H10" s="77">
        <v>0</v>
      </c>
      <c r="I10" s="77">
        <v>118</v>
      </c>
      <c r="J10" s="77"/>
      <c r="K10" s="63"/>
      <c r="L10" s="63"/>
      <c r="M10" s="63"/>
      <c r="N10" s="1312">
        <v>22</v>
      </c>
      <c r="O10" s="64">
        <v>18</v>
      </c>
      <c r="P10" s="60">
        <f t="shared" si="0"/>
        <v>40</v>
      </c>
      <c r="Q10" s="1248" t="s">
        <v>1113</v>
      </c>
      <c r="R10" s="36"/>
    </row>
    <row r="11" spans="1:18" ht="30" customHeight="1" x14ac:dyDescent="0.3">
      <c r="B11" s="61" t="s">
        <v>5</v>
      </c>
      <c r="C11" s="65" t="s">
        <v>269</v>
      </c>
      <c r="D11" s="63" t="s">
        <v>240</v>
      </c>
      <c r="E11" s="77">
        <f>G11+F11</f>
        <v>160</v>
      </c>
      <c r="F11" s="77">
        <v>42</v>
      </c>
      <c r="G11" s="77">
        <f>H11+I11</f>
        <v>118</v>
      </c>
      <c r="H11" s="77">
        <v>2</v>
      </c>
      <c r="I11" s="77">
        <v>116</v>
      </c>
      <c r="J11" s="77"/>
      <c r="K11" s="63"/>
      <c r="L11" s="63"/>
      <c r="M11" s="63"/>
      <c r="N11" s="1312">
        <v>22</v>
      </c>
      <c r="O11" s="64">
        <v>18</v>
      </c>
      <c r="P11" s="60">
        <f t="shared" si="0"/>
        <v>40</v>
      </c>
      <c r="Q11" s="37" t="s">
        <v>1117</v>
      </c>
      <c r="R11" s="36"/>
    </row>
    <row r="12" spans="1:18" x14ac:dyDescent="0.3">
      <c r="B12" s="67" t="s">
        <v>10</v>
      </c>
      <c r="C12" s="66" t="s">
        <v>11</v>
      </c>
      <c r="D12" s="64"/>
      <c r="E12" s="77"/>
      <c r="F12" s="77"/>
      <c r="G12" s="77"/>
      <c r="H12" s="77"/>
      <c r="I12" s="77"/>
      <c r="J12" s="77"/>
      <c r="K12" s="64"/>
      <c r="L12" s="64"/>
      <c r="M12" s="64"/>
      <c r="N12" s="64"/>
      <c r="O12" s="64"/>
      <c r="P12" s="60">
        <f t="shared" si="0"/>
        <v>0</v>
      </c>
      <c r="Q12" s="37"/>
      <c r="R12" s="36"/>
    </row>
    <row r="13" spans="1:18" ht="27" customHeight="1" x14ac:dyDescent="0.3">
      <c r="B13" s="63" t="s">
        <v>15</v>
      </c>
      <c r="C13" s="65" t="s">
        <v>57</v>
      </c>
      <c r="D13" s="64" t="s">
        <v>160</v>
      </c>
      <c r="E13" s="77">
        <f>G13+F13</f>
        <v>104</v>
      </c>
      <c r="F13" s="77">
        <v>4</v>
      </c>
      <c r="G13" s="77">
        <f>SUM(N13:O13)</f>
        <v>100</v>
      </c>
      <c r="H13" s="77">
        <v>70</v>
      </c>
      <c r="I13" s="77">
        <v>30</v>
      </c>
      <c r="J13" s="77"/>
      <c r="K13" s="63"/>
      <c r="L13" s="63"/>
      <c r="M13" s="63"/>
      <c r="N13" s="1312">
        <v>100</v>
      </c>
      <c r="O13" s="64">
        <v>0</v>
      </c>
      <c r="P13" s="60">
        <f t="shared" si="0"/>
        <v>100</v>
      </c>
      <c r="Q13" s="1248" t="s">
        <v>1107</v>
      </c>
      <c r="R13" s="36"/>
    </row>
    <row r="14" spans="1:18" ht="18.75" customHeight="1" x14ac:dyDescent="0.3">
      <c r="B14" s="63" t="s">
        <v>16</v>
      </c>
      <c r="C14" s="68" t="s">
        <v>241</v>
      </c>
      <c r="D14" s="64" t="s">
        <v>274</v>
      </c>
      <c r="E14" s="77">
        <f>G14+F14</f>
        <v>68</v>
      </c>
      <c r="F14" s="77">
        <v>4</v>
      </c>
      <c r="G14" s="77">
        <f>SUM(N14:O14)</f>
        <v>64</v>
      </c>
      <c r="H14" s="77">
        <f>G14-I14</f>
        <v>44</v>
      </c>
      <c r="I14" s="77">
        <v>20</v>
      </c>
      <c r="J14" s="77"/>
      <c r="K14" s="63"/>
      <c r="L14" s="63"/>
      <c r="M14" s="63"/>
      <c r="N14" s="1313">
        <v>30</v>
      </c>
      <c r="O14" s="64">
        <v>34</v>
      </c>
      <c r="P14" s="60">
        <f t="shared" si="0"/>
        <v>64</v>
      </c>
      <c r="Q14" s="1284" t="s">
        <v>1107</v>
      </c>
      <c r="R14" s="36"/>
    </row>
    <row r="15" spans="1:18" x14ac:dyDescent="0.3">
      <c r="B15" s="63" t="s">
        <v>123</v>
      </c>
      <c r="C15" s="68" t="s">
        <v>242</v>
      </c>
      <c r="D15" s="64" t="s">
        <v>274</v>
      </c>
      <c r="E15" s="77">
        <f>G15+F15</f>
        <v>54</v>
      </c>
      <c r="F15" s="77">
        <v>2</v>
      </c>
      <c r="G15" s="77">
        <f>SUM(N15:O15)</f>
        <v>52</v>
      </c>
      <c r="H15" s="77">
        <f>G15-I15</f>
        <v>32</v>
      </c>
      <c r="I15" s="77">
        <v>20</v>
      </c>
      <c r="J15" s="77"/>
      <c r="K15" s="63"/>
      <c r="L15" s="63"/>
      <c r="M15" s="63"/>
      <c r="N15" s="64"/>
      <c r="O15" s="64">
        <v>52</v>
      </c>
      <c r="P15" s="60">
        <f t="shared" si="0"/>
        <v>52</v>
      </c>
      <c r="Q15" s="1248" t="s">
        <v>1109</v>
      </c>
      <c r="R15" s="36"/>
    </row>
    <row r="16" spans="1:18" ht="21" customHeight="1" x14ac:dyDescent="0.3">
      <c r="B16" s="63" t="s">
        <v>20</v>
      </c>
      <c r="C16" s="68" t="s">
        <v>270</v>
      </c>
      <c r="D16" s="64"/>
      <c r="E16" s="77">
        <f>G16+F16</f>
        <v>52</v>
      </c>
      <c r="F16" s="77">
        <v>2</v>
      </c>
      <c r="G16" s="77">
        <f>SUM(N16:O16)</f>
        <v>50</v>
      </c>
      <c r="H16" s="77">
        <f>G16-I16</f>
        <v>14</v>
      </c>
      <c r="I16" s="77">
        <v>36</v>
      </c>
      <c r="J16" s="77"/>
      <c r="K16" s="63"/>
      <c r="L16" s="63"/>
      <c r="M16" s="63"/>
      <c r="N16" s="64"/>
      <c r="O16" s="64">
        <v>50</v>
      </c>
      <c r="P16" s="60">
        <f t="shared" si="0"/>
        <v>50</v>
      </c>
      <c r="Q16" s="1260" t="s">
        <v>1111</v>
      </c>
      <c r="R16" s="36"/>
    </row>
    <row r="17" spans="2:18" ht="18" customHeight="1" x14ac:dyDescent="0.3">
      <c r="B17" s="63" t="s">
        <v>22</v>
      </c>
      <c r="C17" s="68" t="s">
        <v>273</v>
      </c>
      <c r="D17" s="64" t="s">
        <v>160</v>
      </c>
      <c r="E17" s="77">
        <f>G17+F17</f>
        <v>72</v>
      </c>
      <c r="F17" s="77">
        <v>4</v>
      </c>
      <c r="G17" s="77">
        <f>SUM(N17:O17)</f>
        <v>68</v>
      </c>
      <c r="H17" s="77">
        <f>G17-I17</f>
        <v>40</v>
      </c>
      <c r="I17" s="77">
        <v>28</v>
      </c>
      <c r="J17" s="77"/>
      <c r="K17" s="63"/>
      <c r="L17" s="63"/>
      <c r="M17" s="63"/>
      <c r="N17" s="1312">
        <v>68</v>
      </c>
      <c r="O17" s="64"/>
      <c r="P17" s="60">
        <f t="shared" si="0"/>
        <v>68</v>
      </c>
      <c r="Q17" s="1248" t="s">
        <v>1109</v>
      </c>
      <c r="R17" s="36"/>
    </row>
    <row r="18" spans="2:18" x14ac:dyDescent="0.3">
      <c r="B18" s="69" t="s">
        <v>103</v>
      </c>
      <c r="C18" s="66" t="s">
        <v>9</v>
      </c>
      <c r="D18" s="64" t="s">
        <v>243</v>
      </c>
      <c r="E18" s="77"/>
      <c r="F18" s="77"/>
      <c r="G18" s="77"/>
      <c r="H18" s="77"/>
      <c r="I18" s="77"/>
      <c r="J18" s="77"/>
      <c r="K18" s="64"/>
      <c r="L18" s="64"/>
      <c r="M18" s="64">
        <v>30</v>
      </c>
      <c r="N18" s="64"/>
      <c r="O18" s="64"/>
      <c r="P18" s="60">
        <f t="shared" si="0"/>
        <v>0</v>
      </c>
      <c r="Q18" s="37"/>
      <c r="R18" s="36"/>
    </row>
    <row r="19" spans="2:18" ht="54.75" customHeight="1" x14ac:dyDescent="0.3">
      <c r="B19" s="72" t="s">
        <v>30</v>
      </c>
      <c r="C19" s="82" t="s">
        <v>244</v>
      </c>
      <c r="D19" s="71" t="s">
        <v>245</v>
      </c>
      <c r="E19" s="64"/>
      <c r="F19" s="64"/>
      <c r="G19" s="64"/>
      <c r="H19" s="64"/>
      <c r="I19" s="64"/>
      <c r="J19" s="64"/>
      <c r="K19" s="64"/>
      <c r="L19" s="63"/>
      <c r="M19" s="63"/>
      <c r="N19" s="64"/>
      <c r="O19" s="64"/>
      <c r="P19" s="60">
        <f t="shared" si="0"/>
        <v>0</v>
      </c>
      <c r="Q19" s="37"/>
      <c r="R19" s="36"/>
    </row>
    <row r="20" spans="2:18" ht="25.5" customHeight="1" x14ac:dyDescent="0.3">
      <c r="B20" s="73" t="s">
        <v>246</v>
      </c>
      <c r="C20" s="65" t="s">
        <v>247</v>
      </c>
      <c r="D20" s="63" t="s">
        <v>248</v>
      </c>
      <c r="E20" s="63">
        <v>124</v>
      </c>
      <c r="F20" s="64">
        <v>6</v>
      </c>
      <c r="G20" s="64">
        <f>H20+I20+J20</f>
        <v>128</v>
      </c>
      <c r="H20" s="64">
        <v>56</v>
      </c>
      <c r="I20" s="64">
        <v>52</v>
      </c>
      <c r="J20" s="64">
        <v>20</v>
      </c>
      <c r="K20" s="64"/>
      <c r="L20" s="63"/>
      <c r="M20" s="63"/>
      <c r="N20" s="1312">
        <v>70</v>
      </c>
      <c r="O20" s="64"/>
      <c r="P20" s="60">
        <f t="shared" si="0"/>
        <v>70</v>
      </c>
      <c r="Q20" s="1260" t="s">
        <v>1105</v>
      </c>
      <c r="R20" s="36"/>
    </row>
    <row r="21" spans="2:18" ht="20.25" customHeight="1" x14ac:dyDescent="0.3">
      <c r="B21" s="9" t="s">
        <v>131</v>
      </c>
      <c r="C21" s="57" t="s">
        <v>43</v>
      </c>
      <c r="D21" s="64" t="s">
        <v>29</v>
      </c>
      <c r="E21" s="63"/>
      <c r="F21" s="64"/>
      <c r="G21" s="64"/>
      <c r="H21" s="64"/>
      <c r="I21" s="64"/>
      <c r="J21" s="64"/>
      <c r="K21" s="64">
        <v>72</v>
      </c>
      <c r="L21" s="63"/>
      <c r="M21" s="63"/>
      <c r="N21" s="64">
        <v>72</v>
      </c>
      <c r="O21" s="64"/>
      <c r="P21" s="60">
        <f t="shared" si="0"/>
        <v>72</v>
      </c>
      <c r="Q21" s="1260" t="s">
        <v>1105</v>
      </c>
      <c r="R21" s="36"/>
    </row>
    <row r="22" spans="2:18" ht="27" customHeight="1" x14ac:dyDescent="0.3">
      <c r="B22" s="9" t="s">
        <v>263</v>
      </c>
      <c r="C22" s="57" t="s">
        <v>476</v>
      </c>
      <c r="D22" s="64" t="s">
        <v>40</v>
      </c>
      <c r="E22" s="63"/>
      <c r="F22" s="64"/>
      <c r="G22" s="64"/>
      <c r="H22" s="64"/>
      <c r="I22" s="64"/>
      <c r="J22" s="64"/>
      <c r="K22" s="64"/>
      <c r="L22" s="63"/>
      <c r="M22" s="63"/>
      <c r="N22" s="64"/>
      <c r="O22" s="64"/>
      <c r="P22" s="60">
        <f t="shared" si="0"/>
        <v>0</v>
      </c>
      <c r="Q22" s="1260" t="s">
        <v>1105</v>
      </c>
      <c r="R22" s="36"/>
    </row>
    <row r="23" spans="2:18" ht="29.25" customHeight="1" x14ac:dyDescent="0.3">
      <c r="B23" s="70" t="s">
        <v>33</v>
      </c>
      <c r="C23" s="82" t="s">
        <v>249</v>
      </c>
      <c r="D23" s="71" t="s">
        <v>250</v>
      </c>
      <c r="E23" s="64">
        <f>F23+G23+K23</f>
        <v>114</v>
      </c>
      <c r="F23" s="64">
        <f>F24</f>
        <v>6</v>
      </c>
      <c r="G23" s="64">
        <f>G24</f>
        <v>72</v>
      </c>
      <c r="H23" s="64">
        <f>H24</f>
        <v>30</v>
      </c>
      <c r="I23" s="64">
        <f>I24</f>
        <v>42</v>
      </c>
      <c r="J23" s="64"/>
      <c r="K23" s="64">
        <v>36</v>
      </c>
      <c r="L23" s="63"/>
      <c r="M23" s="63"/>
      <c r="N23" s="64"/>
      <c r="O23" s="64"/>
      <c r="P23" s="60">
        <f t="shared" si="0"/>
        <v>0</v>
      </c>
      <c r="Q23" s="37"/>
      <c r="R23" s="36"/>
    </row>
    <row r="24" spans="2:18" ht="27.75" customHeight="1" x14ac:dyDescent="0.3">
      <c r="B24" s="9" t="s">
        <v>221</v>
      </c>
      <c r="C24" s="83" t="s">
        <v>251</v>
      </c>
      <c r="D24" s="64"/>
      <c r="E24" s="63">
        <f>F24+G24</f>
        <v>78</v>
      </c>
      <c r="F24" s="64">
        <v>6</v>
      </c>
      <c r="G24" s="64">
        <f>H24+I24</f>
        <v>72</v>
      </c>
      <c r="H24" s="64">
        <f>N24-I24</f>
        <v>30</v>
      </c>
      <c r="I24" s="64">
        <v>42</v>
      </c>
      <c r="J24" s="64"/>
      <c r="K24" s="64"/>
      <c r="L24" s="63"/>
      <c r="M24" s="63"/>
      <c r="N24" s="1312">
        <v>72</v>
      </c>
      <c r="O24" s="64"/>
      <c r="P24" s="60">
        <f t="shared" si="0"/>
        <v>72</v>
      </c>
      <c r="Q24" s="1260" t="s">
        <v>1109</v>
      </c>
      <c r="R24" s="36"/>
    </row>
    <row r="25" spans="2:18" x14ac:dyDescent="0.3">
      <c r="B25" s="9" t="s">
        <v>252</v>
      </c>
      <c r="C25" s="57" t="s">
        <v>43</v>
      </c>
      <c r="D25" s="64" t="s">
        <v>29</v>
      </c>
      <c r="E25" s="63"/>
      <c r="F25" s="64"/>
      <c r="G25" s="64"/>
      <c r="H25" s="64"/>
      <c r="I25" s="64"/>
      <c r="J25" s="64"/>
      <c r="K25" s="64">
        <v>36</v>
      </c>
      <c r="L25" s="63"/>
      <c r="M25" s="63"/>
      <c r="N25" s="64">
        <v>36</v>
      </c>
      <c r="O25" s="64">
        <v>0</v>
      </c>
      <c r="P25" s="60">
        <f t="shared" si="0"/>
        <v>36</v>
      </c>
      <c r="Q25" s="1260" t="s">
        <v>1109</v>
      </c>
      <c r="R25" s="36"/>
    </row>
    <row r="26" spans="2:18" x14ac:dyDescent="0.3">
      <c r="B26" s="9" t="s">
        <v>264</v>
      </c>
      <c r="C26" s="57" t="s">
        <v>75</v>
      </c>
      <c r="D26" s="64" t="s">
        <v>275</v>
      </c>
      <c r="E26" s="63"/>
      <c r="F26" s="64"/>
      <c r="G26" s="64"/>
      <c r="H26" s="64"/>
      <c r="I26" s="64"/>
      <c r="J26" s="64"/>
      <c r="K26" s="64"/>
      <c r="L26" s="63"/>
      <c r="M26" s="63"/>
      <c r="N26" s="64"/>
      <c r="O26" s="64"/>
      <c r="P26" s="60">
        <f t="shared" si="0"/>
        <v>0</v>
      </c>
      <c r="Q26" s="1260" t="s">
        <v>1109</v>
      </c>
      <c r="R26" s="36"/>
    </row>
    <row r="27" spans="2:18" ht="27.75" customHeight="1" x14ac:dyDescent="0.3">
      <c r="B27" s="70" t="s">
        <v>36</v>
      </c>
      <c r="C27" s="82" t="s">
        <v>253</v>
      </c>
      <c r="D27" s="71" t="s">
        <v>254</v>
      </c>
      <c r="E27" s="64">
        <f>F27+G27+K27</f>
        <v>294</v>
      </c>
      <c r="F27" s="64">
        <f>F28+F29</f>
        <v>8</v>
      </c>
      <c r="G27" s="64">
        <f>G28+G29</f>
        <v>178</v>
      </c>
      <c r="H27" s="64">
        <f>H29+H28</f>
        <v>122</v>
      </c>
      <c r="I27" s="64">
        <f>I28+I29</f>
        <v>70</v>
      </c>
      <c r="J27" s="64"/>
      <c r="K27" s="64">
        <f>K30+K31</f>
        <v>108</v>
      </c>
      <c r="L27" s="63"/>
      <c r="M27" s="63"/>
      <c r="N27" s="64"/>
      <c r="O27" s="64"/>
      <c r="P27" s="60">
        <f t="shared" si="0"/>
        <v>0</v>
      </c>
      <c r="Q27" s="37"/>
      <c r="R27" s="36"/>
    </row>
    <row r="28" spans="2:18" ht="27.75" customHeight="1" x14ac:dyDescent="0.3">
      <c r="B28" s="9" t="s">
        <v>255</v>
      </c>
      <c r="C28" s="84" t="s">
        <v>256</v>
      </c>
      <c r="D28" s="63" t="s">
        <v>248</v>
      </c>
      <c r="E28" s="63">
        <f>G28+F28</f>
        <v>130</v>
      </c>
      <c r="F28" s="64">
        <v>6</v>
      </c>
      <c r="G28" s="64">
        <v>124</v>
      </c>
      <c r="H28" s="64">
        <v>88</v>
      </c>
      <c r="I28" s="64">
        <v>50</v>
      </c>
      <c r="J28" s="64"/>
      <c r="K28" s="64"/>
      <c r="L28" s="63"/>
      <c r="M28" s="63"/>
      <c r="N28" s="1312">
        <v>58</v>
      </c>
      <c r="O28" s="77">
        <v>66</v>
      </c>
      <c r="P28" s="76">
        <f t="shared" si="0"/>
        <v>124</v>
      </c>
      <c r="Q28" s="1248" t="s">
        <v>1109</v>
      </c>
      <c r="R28" s="36"/>
    </row>
    <row r="29" spans="2:18" ht="14.25" customHeight="1" x14ac:dyDescent="0.3">
      <c r="B29" s="9" t="s">
        <v>257</v>
      </c>
      <c r="C29" s="83" t="s">
        <v>258</v>
      </c>
      <c r="D29" s="64"/>
      <c r="E29" s="63">
        <f>F29+G29</f>
        <v>56</v>
      </c>
      <c r="F29" s="64">
        <v>2</v>
      </c>
      <c r="G29" s="64">
        <f>I29+H29</f>
        <v>54</v>
      </c>
      <c r="H29" s="64">
        <v>34</v>
      </c>
      <c r="I29" s="64">
        <v>20</v>
      </c>
      <c r="J29" s="64"/>
      <c r="K29" s="64"/>
      <c r="L29" s="63"/>
      <c r="M29" s="63"/>
      <c r="N29" s="64"/>
      <c r="O29" s="64">
        <v>54</v>
      </c>
      <c r="P29" s="60">
        <f t="shared" si="0"/>
        <v>54</v>
      </c>
      <c r="Q29" s="1260" t="s">
        <v>1105</v>
      </c>
      <c r="R29" s="36"/>
    </row>
    <row r="30" spans="2:18" x14ac:dyDescent="0.3">
      <c r="B30" s="9" t="s">
        <v>60</v>
      </c>
      <c r="C30" s="8" t="s">
        <v>43</v>
      </c>
      <c r="D30" s="64"/>
      <c r="E30" s="63"/>
      <c r="F30" s="64"/>
      <c r="G30" s="64"/>
      <c r="H30" s="64"/>
      <c r="I30" s="64"/>
      <c r="J30" s="64"/>
      <c r="K30" s="64">
        <v>36</v>
      </c>
      <c r="L30" s="63"/>
      <c r="M30" s="63"/>
      <c r="N30" s="64"/>
      <c r="O30" s="64">
        <v>36</v>
      </c>
      <c r="P30" s="60">
        <f t="shared" si="0"/>
        <v>36</v>
      </c>
      <c r="Q30" s="1248" t="s">
        <v>1109</v>
      </c>
      <c r="R30" s="36"/>
    </row>
    <row r="31" spans="2:18" ht="23.25" customHeight="1" x14ac:dyDescent="0.3">
      <c r="B31" s="9" t="s">
        <v>37</v>
      </c>
      <c r="C31" s="8" t="s">
        <v>28</v>
      </c>
      <c r="D31" s="64" t="s">
        <v>29</v>
      </c>
      <c r="E31" s="63"/>
      <c r="F31" s="64"/>
      <c r="G31" s="64"/>
      <c r="H31" s="64"/>
      <c r="I31" s="64"/>
      <c r="J31" s="64"/>
      <c r="K31" s="64">
        <v>72</v>
      </c>
      <c r="L31" s="63"/>
      <c r="M31" s="63"/>
      <c r="N31" s="64"/>
      <c r="O31" s="64">
        <v>72</v>
      </c>
      <c r="P31" s="60">
        <f t="shared" si="0"/>
        <v>72</v>
      </c>
      <c r="Q31" s="1248" t="s">
        <v>1109</v>
      </c>
      <c r="R31" s="36"/>
    </row>
    <row r="32" spans="2:18" ht="21.75" customHeight="1" x14ac:dyDescent="0.3">
      <c r="B32" s="9" t="s">
        <v>262</v>
      </c>
      <c r="C32" s="8" t="s">
        <v>75</v>
      </c>
      <c r="D32" s="64" t="s">
        <v>40</v>
      </c>
      <c r="E32" s="63"/>
      <c r="F32" s="64"/>
      <c r="G32" s="64"/>
      <c r="H32" s="64"/>
      <c r="I32" s="64"/>
      <c r="J32" s="64"/>
      <c r="K32" s="64"/>
      <c r="L32" s="63"/>
      <c r="M32" s="63"/>
      <c r="N32" s="64"/>
      <c r="O32" s="64"/>
      <c r="P32" s="60">
        <f t="shared" si="0"/>
        <v>0</v>
      </c>
      <c r="Q32" s="1260" t="s">
        <v>1110</v>
      </c>
      <c r="R32" s="36"/>
    </row>
    <row r="33" spans="2:17" ht="15.75" customHeight="1" x14ac:dyDescent="0.3">
      <c r="B33" s="10" t="s">
        <v>139</v>
      </c>
      <c r="C33" s="58" t="s">
        <v>140</v>
      </c>
      <c r="D33" s="41"/>
      <c r="E33" s="41">
        <v>144</v>
      </c>
      <c r="F33" s="41"/>
      <c r="G33" s="41"/>
      <c r="H33" s="41"/>
      <c r="I33" s="41"/>
      <c r="J33" s="41"/>
      <c r="K33" s="41">
        <v>144</v>
      </c>
      <c r="L33" s="41"/>
      <c r="M33" s="41"/>
      <c r="N33" s="80"/>
      <c r="O33" s="80"/>
      <c r="P33" s="60">
        <f t="shared" si="0"/>
        <v>0</v>
      </c>
      <c r="Q33" s="293"/>
    </row>
    <row r="34" spans="2:17" x14ac:dyDescent="0.3">
      <c r="B34" s="10"/>
      <c r="C34" s="58" t="s">
        <v>216</v>
      </c>
      <c r="D34" s="41"/>
      <c r="E34" s="80">
        <f>M34</f>
        <v>30</v>
      </c>
      <c r="F34" s="80"/>
      <c r="G34" s="80"/>
      <c r="H34" s="80"/>
      <c r="I34" s="80"/>
      <c r="J34" s="80"/>
      <c r="K34" s="80"/>
      <c r="L34" s="80"/>
      <c r="M34" s="80">
        <f>M12+M18</f>
        <v>30</v>
      </c>
      <c r="N34" s="80"/>
      <c r="O34" s="80"/>
      <c r="P34" s="60">
        <f t="shared" si="0"/>
        <v>0</v>
      </c>
      <c r="Q34" s="293"/>
    </row>
    <row r="35" spans="2:17" x14ac:dyDescent="0.3">
      <c r="B35" s="10" t="s">
        <v>259</v>
      </c>
      <c r="C35" s="41" t="s">
        <v>260</v>
      </c>
      <c r="D35" s="41"/>
      <c r="E35" s="41">
        <v>216</v>
      </c>
      <c r="F35" s="41"/>
      <c r="G35" s="41"/>
      <c r="H35" s="41"/>
      <c r="I35" s="41"/>
      <c r="J35" s="41"/>
      <c r="K35" s="41"/>
      <c r="L35" s="41"/>
      <c r="M35" s="41"/>
      <c r="N35" s="80"/>
      <c r="O35" s="80"/>
      <c r="P35" s="60">
        <f t="shared" si="0"/>
        <v>0</v>
      </c>
      <c r="Q35" s="293"/>
    </row>
    <row r="36" spans="2:17" ht="26.4" x14ac:dyDescent="0.3">
      <c r="B36" s="10"/>
      <c r="C36" s="74" t="s">
        <v>261</v>
      </c>
      <c r="D36" s="80" t="s">
        <v>271</v>
      </c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60">
        <f t="shared" si="0"/>
        <v>0</v>
      </c>
      <c r="Q36" s="293"/>
    </row>
    <row r="38" spans="2:17" x14ac:dyDescent="0.3">
      <c r="N38" s="1581"/>
      <c r="O38" s="1581"/>
      <c r="P38" s="288"/>
    </row>
  </sheetData>
  <mergeCells count="24">
    <mergeCell ref="Q1:Q6"/>
    <mergeCell ref="G3:J3"/>
    <mergeCell ref="F1:M1"/>
    <mergeCell ref="N1:O1"/>
    <mergeCell ref="G2:M2"/>
    <mergeCell ref="P1:P6"/>
    <mergeCell ref="N2:O2"/>
    <mergeCell ref="C1:C6"/>
    <mergeCell ref="B1:B6"/>
    <mergeCell ref="A1:A6"/>
    <mergeCell ref="E1:E6"/>
    <mergeCell ref="F2:F6"/>
    <mergeCell ref="D1:D6"/>
    <mergeCell ref="N38:O38"/>
    <mergeCell ref="N3:N5"/>
    <mergeCell ref="O3:O5"/>
    <mergeCell ref="H4:J4"/>
    <mergeCell ref="G4:G6"/>
    <mergeCell ref="H5:H6"/>
    <mergeCell ref="I5:I6"/>
    <mergeCell ref="J5:J6"/>
    <mergeCell ref="K3:K6"/>
    <mergeCell ref="L3:L6"/>
    <mergeCell ref="M3:M6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H82"/>
  <sheetViews>
    <sheetView topLeftCell="A4" workbookViewId="0">
      <selection activeCell="AG38" sqref="AG38"/>
    </sheetView>
  </sheetViews>
  <sheetFormatPr defaultColWidth="9.109375" defaultRowHeight="13.8" x14ac:dyDescent="0.3"/>
  <cols>
    <col min="1" max="1" width="9.88671875" style="644" customWidth="1"/>
    <col min="2" max="2" width="26.88671875" style="644" customWidth="1"/>
    <col min="3" max="3" width="4.5546875" style="644" hidden="1" customWidth="1"/>
    <col min="4" max="4" width="3.33203125" style="644" hidden="1" customWidth="1"/>
    <col min="5" max="5" width="3.44140625" style="647" customWidth="1"/>
    <col min="6" max="6" width="3.6640625" style="647" customWidth="1"/>
    <col min="7" max="7" width="3.44140625" style="647" hidden="1" customWidth="1"/>
    <col min="8" max="8" width="3.6640625" style="647" hidden="1" customWidth="1"/>
    <col min="9" max="9" width="5.88671875" style="644" customWidth="1"/>
    <col min="10" max="10" width="5" style="644" customWidth="1"/>
    <col min="11" max="12" width="5.33203125" style="644" customWidth="1"/>
    <col min="13" max="13" width="7" style="644" customWidth="1"/>
    <col min="14" max="14" width="5.33203125" style="644" customWidth="1"/>
    <col min="15" max="15" width="3.88671875" style="644" customWidth="1"/>
    <col min="16" max="16" width="5" style="644" customWidth="1"/>
    <col min="17" max="17" width="4" style="644" customWidth="1"/>
    <col min="18" max="18" width="3.44140625" style="644" customWidth="1"/>
    <col min="19" max="19" width="5.109375" style="644" hidden="1" customWidth="1"/>
    <col min="20" max="20" width="4.5546875" style="644" hidden="1" customWidth="1"/>
    <col min="21" max="21" width="4.33203125" style="644" hidden="1" customWidth="1"/>
    <col min="22" max="22" width="4.6640625" style="644" hidden="1" customWidth="1"/>
    <col min="23" max="23" width="5" style="644" customWidth="1"/>
    <col min="24" max="24" width="4.88671875" style="644" customWidth="1"/>
    <col min="25" max="25" width="5.88671875" style="644" customWidth="1"/>
    <col min="26" max="26" width="4.109375" style="644" customWidth="1"/>
    <col min="27" max="27" width="5.109375" style="644" hidden="1" customWidth="1"/>
    <col min="28" max="29" width="4.6640625" style="644" hidden="1" customWidth="1"/>
    <col min="30" max="30" width="5" style="644" hidden="1" customWidth="1"/>
    <col min="31" max="31" width="9.109375" style="644" hidden="1" customWidth="1"/>
    <col min="32" max="32" width="9.109375" style="644"/>
    <col min="33" max="33" width="32.33203125" style="644" customWidth="1"/>
    <col min="34" max="16384" width="9.109375" style="644"/>
  </cols>
  <sheetData>
    <row r="1" spans="1:33" ht="30.75" customHeight="1" x14ac:dyDescent="0.3">
      <c r="A1" s="1483" t="s">
        <v>45</v>
      </c>
      <c r="B1" s="1366" t="s">
        <v>173</v>
      </c>
      <c r="C1" s="1606" t="s">
        <v>174</v>
      </c>
      <c r="D1" s="1606"/>
      <c r="E1" s="1606"/>
      <c r="F1" s="1606"/>
      <c r="G1" s="1606"/>
      <c r="H1" s="1606"/>
      <c r="I1" s="1366" t="s">
        <v>175</v>
      </c>
      <c r="J1" s="1393"/>
      <c r="K1" s="1393"/>
      <c r="L1" s="1393"/>
      <c r="M1" s="1393"/>
      <c r="N1" s="1393"/>
      <c r="O1" s="1393"/>
      <c r="P1" s="1393"/>
      <c r="Q1" s="1393"/>
      <c r="R1" s="1393"/>
      <c r="S1" s="1366" t="s">
        <v>176</v>
      </c>
      <c r="T1" s="1366"/>
      <c r="U1" s="1366"/>
      <c r="V1" s="1366"/>
      <c r="W1" s="1366"/>
      <c r="X1" s="1366"/>
      <c r="Y1" s="1366"/>
      <c r="Z1" s="1366"/>
      <c r="AA1" s="1366"/>
      <c r="AB1" s="1366"/>
      <c r="AC1" s="1366"/>
      <c r="AD1" s="1366"/>
      <c r="AF1" s="1595" t="s">
        <v>668</v>
      </c>
      <c r="AG1" s="1345" t="s">
        <v>55</v>
      </c>
    </row>
    <row r="2" spans="1:33" x14ac:dyDescent="0.3">
      <c r="A2" s="1452"/>
      <c r="B2" s="1393"/>
      <c r="C2" s="1606"/>
      <c r="D2" s="1606"/>
      <c r="E2" s="1606"/>
      <c r="F2" s="1606"/>
      <c r="G2" s="1606"/>
      <c r="H2" s="1606"/>
      <c r="I2" s="1602" t="s">
        <v>98</v>
      </c>
      <c r="J2" s="1603" t="s">
        <v>177</v>
      </c>
      <c r="K2" s="1604" t="s">
        <v>178</v>
      </c>
      <c r="L2" s="1366" t="s">
        <v>179</v>
      </c>
      <c r="M2" s="1393"/>
      <c r="N2" s="1393"/>
      <c r="O2" s="1393"/>
      <c r="P2" s="1393"/>
      <c r="Q2" s="1393"/>
      <c r="R2" s="1603" t="s">
        <v>180</v>
      </c>
      <c r="S2" s="1605"/>
      <c r="T2" s="1605"/>
      <c r="U2" s="1605"/>
      <c r="V2" s="1605"/>
      <c r="W2" s="1525" t="s">
        <v>509</v>
      </c>
      <c r="X2" s="1525"/>
      <c r="Y2" s="1525"/>
      <c r="Z2" s="1525"/>
      <c r="AA2" s="1525" t="s">
        <v>509</v>
      </c>
      <c r="AB2" s="1526"/>
      <c r="AC2" s="1526"/>
      <c r="AD2" s="1526"/>
      <c r="AF2" s="1596"/>
      <c r="AG2" s="1345"/>
    </row>
    <row r="3" spans="1:33" x14ac:dyDescent="0.3">
      <c r="A3" s="1452"/>
      <c r="B3" s="1393"/>
      <c r="C3" s="1606"/>
      <c r="D3" s="1606"/>
      <c r="E3" s="1606"/>
      <c r="F3" s="1606"/>
      <c r="G3" s="1606"/>
      <c r="H3" s="1606"/>
      <c r="I3" s="1393"/>
      <c r="J3" s="1393"/>
      <c r="K3" s="1604"/>
      <c r="L3" s="1484" t="s">
        <v>182</v>
      </c>
      <c r="M3" s="1393"/>
      <c r="N3" s="1393"/>
      <c r="O3" s="1393"/>
      <c r="P3" s="1603" t="s">
        <v>183</v>
      </c>
      <c r="Q3" s="1603" t="s">
        <v>370</v>
      </c>
      <c r="R3" s="1393"/>
      <c r="S3" s="1401" t="s">
        <v>184</v>
      </c>
      <c r="T3" s="1402"/>
      <c r="U3" s="1401" t="s">
        <v>185</v>
      </c>
      <c r="V3" s="1402"/>
      <c r="W3" s="1366" t="s">
        <v>164</v>
      </c>
      <c r="X3" s="1393"/>
      <c r="Y3" s="1366" t="s">
        <v>165</v>
      </c>
      <c r="Z3" s="1393"/>
      <c r="AA3" s="1366" t="s">
        <v>277</v>
      </c>
      <c r="AB3" s="1393"/>
      <c r="AC3" s="1366" t="s">
        <v>278</v>
      </c>
      <c r="AD3" s="1393"/>
      <c r="AF3" s="1596"/>
      <c r="AG3" s="1345"/>
    </row>
    <row r="4" spans="1:33" ht="24.75" customHeight="1" x14ac:dyDescent="0.3">
      <c r="A4" s="1452"/>
      <c r="B4" s="1393"/>
      <c r="C4" s="1606"/>
      <c r="D4" s="1606"/>
      <c r="E4" s="1606"/>
      <c r="F4" s="1606"/>
      <c r="G4" s="1606"/>
      <c r="H4" s="1606"/>
      <c r="I4" s="1393"/>
      <c r="J4" s="1393"/>
      <c r="K4" s="1604"/>
      <c r="L4" s="1603" t="s">
        <v>186</v>
      </c>
      <c r="M4" s="1484" t="s">
        <v>187</v>
      </c>
      <c r="N4" s="1393"/>
      <c r="O4" s="1393"/>
      <c r="P4" s="1393"/>
      <c r="Q4" s="1393"/>
      <c r="R4" s="1393"/>
      <c r="S4" s="1372" t="s">
        <v>942</v>
      </c>
      <c r="T4" s="1372"/>
      <c r="U4" s="1372" t="s">
        <v>673</v>
      </c>
      <c r="V4" s="1372"/>
      <c r="W4" s="1372" t="s">
        <v>942</v>
      </c>
      <c r="X4" s="1372"/>
      <c r="Y4" s="1372" t="s">
        <v>943</v>
      </c>
      <c r="Z4" s="1372"/>
      <c r="AA4" s="1372" t="s">
        <v>944</v>
      </c>
      <c r="AB4" s="1393"/>
      <c r="AC4" s="1372" t="s">
        <v>945</v>
      </c>
      <c r="AD4" s="1393"/>
      <c r="AF4" s="1596"/>
      <c r="AG4" s="1345"/>
    </row>
    <row r="5" spans="1:33" x14ac:dyDescent="0.3">
      <c r="A5" s="1452"/>
      <c r="B5" s="1393"/>
      <c r="C5" s="1606"/>
      <c r="D5" s="1606"/>
      <c r="E5" s="1606"/>
      <c r="F5" s="1606"/>
      <c r="G5" s="1606"/>
      <c r="H5" s="1606"/>
      <c r="I5" s="1393"/>
      <c r="J5" s="1393"/>
      <c r="K5" s="1604"/>
      <c r="L5" s="1393"/>
      <c r="M5" s="1603" t="s">
        <v>188</v>
      </c>
      <c r="N5" s="1603" t="s">
        <v>189</v>
      </c>
      <c r="O5" s="1603" t="s">
        <v>190</v>
      </c>
      <c r="P5" s="1393"/>
      <c r="Q5" s="1393"/>
      <c r="R5" s="1393"/>
      <c r="S5" s="1372" t="s">
        <v>946</v>
      </c>
      <c r="T5" s="1372"/>
      <c r="U5" s="1372" t="s">
        <v>675</v>
      </c>
      <c r="V5" s="1372"/>
      <c r="W5" s="1372" t="s">
        <v>487</v>
      </c>
      <c r="X5" s="1372"/>
      <c r="Y5" s="1372" t="s">
        <v>947</v>
      </c>
      <c r="Z5" s="1372"/>
      <c r="AA5" s="1372" t="s">
        <v>948</v>
      </c>
      <c r="AB5" s="1372"/>
      <c r="AC5" s="1372" t="s">
        <v>948</v>
      </c>
      <c r="AD5" s="1372"/>
      <c r="AF5" s="1596"/>
      <c r="AG5" s="1345"/>
    </row>
    <row r="6" spans="1:33" x14ac:dyDescent="0.3">
      <c r="A6" s="1452"/>
      <c r="B6" s="1393"/>
      <c r="C6" s="1601" t="s">
        <v>149</v>
      </c>
      <c r="D6" s="1601"/>
      <c r="E6" s="1601"/>
      <c r="F6" s="1601"/>
      <c r="G6" s="1601"/>
      <c r="H6" s="1601"/>
      <c r="I6" s="1393"/>
      <c r="J6" s="1393"/>
      <c r="K6" s="1604"/>
      <c r="L6" s="1393"/>
      <c r="M6" s="1393"/>
      <c r="N6" s="1393"/>
      <c r="O6" s="1393"/>
      <c r="P6" s="1393"/>
      <c r="Q6" s="1393"/>
      <c r="R6" s="1393"/>
      <c r="S6" s="1370" t="s">
        <v>192</v>
      </c>
      <c r="T6" s="1370"/>
      <c r="U6" s="1370" t="s">
        <v>192</v>
      </c>
      <c r="V6" s="1370"/>
      <c r="W6" s="1370" t="s">
        <v>192</v>
      </c>
      <c r="X6" s="1370"/>
      <c r="Y6" s="1370" t="s">
        <v>192</v>
      </c>
      <c r="Z6" s="1370"/>
      <c r="AA6" s="1370" t="s">
        <v>192</v>
      </c>
      <c r="AB6" s="1393"/>
      <c r="AC6" s="1370" t="s">
        <v>373</v>
      </c>
      <c r="AD6" s="1393"/>
      <c r="AF6" s="1596"/>
      <c r="AG6" s="1345"/>
    </row>
    <row r="7" spans="1:33" ht="24" x14ac:dyDescent="0.3">
      <c r="A7" s="1452"/>
      <c r="B7" s="1393"/>
      <c r="C7" s="268">
        <v>1</v>
      </c>
      <c r="D7" s="268">
        <v>2</v>
      </c>
      <c r="E7" s="653">
        <v>3</v>
      </c>
      <c r="F7" s="453">
        <v>4</v>
      </c>
      <c r="G7" s="654">
        <v>5</v>
      </c>
      <c r="H7" s="370">
        <v>6</v>
      </c>
      <c r="I7" s="1393"/>
      <c r="J7" s="1393"/>
      <c r="K7" s="1604"/>
      <c r="L7" s="1393"/>
      <c r="M7" s="1393"/>
      <c r="N7" s="1393"/>
      <c r="O7" s="1393"/>
      <c r="P7" s="1393"/>
      <c r="Q7" s="1393"/>
      <c r="R7" s="1393"/>
      <c r="S7" s="641" t="s">
        <v>193</v>
      </c>
      <c r="T7" s="641" t="s">
        <v>194</v>
      </c>
      <c r="U7" s="641" t="s">
        <v>193</v>
      </c>
      <c r="V7" s="641" t="s">
        <v>194</v>
      </c>
      <c r="W7" s="637" t="s">
        <v>193</v>
      </c>
      <c r="X7" s="637" t="s">
        <v>194</v>
      </c>
      <c r="Y7" s="637" t="s">
        <v>193</v>
      </c>
      <c r="Z7" s="637" t="s">
        <v>194</v>
      </c>
      <c r="AA7" s="637" t="s">
        <v>193</v>
      </c>
      <c r="AB7" s="637" t="s">
        <v>194</v>
      </c>
      <c r="AC7" s="637" t="s">
        <v>193</v>
      </c>
      <c r="AD7" s="637" t="s">
        <v>194</v>
      </c>
      <c r="AF7" s="1597"/>
      <c r="AG7" s="1345"/>
    </row>
    <row r="8" spans="1:33" hidden="1" x14ac:dyDescent="0.3">
      <c r="A8" s="137" t="s">
        <v>374</v>
      </c>
      <c r="B8" s="836" t="s">
        <v>375</v>
      </c>
      <c r="C8" s="835"/>
      <c r="D8" s="835"/>
      <c r="E8" s="835"/>
      <c r="F8" s="835"/>
      <c r="G8" s="835"/>
      <c r="H8" s="835"/>
      <c r="I8" s="835">
        <f t="shared" ref="I8:V8" si="0">I9+I23+I28</f>
        <v>1476</v>
      </c>
      <c r="J8" s="835">
        <f t="shared" si="0"/>
        <v>91</v>
      </c>
      <c r="K8" s="835">
        <f t="shared" si="0"/>
        <v>0</v>
      </c>
      <c r="L8" s="835">
        <f t="shared" si="0"/>
        <v>1385</v>
      </c>
      <c r="M8" s="835">
        <f t="shared" si="0"/>
        <v>761</v>
      </c>
      <c r="N8" s="835">
        <f t="shared" si="0"/>
        <v>624</v>
      </c>
      <c r="O8" s="835">
        <f t="shared" si="0"/>
        <v>0</v>
      </c>
      <c r="P8" s="837">
        <f t="shared" si="0"/>
        <v>0</v>
      </c>
      <c r="Q8" s="838">
        <f t="shared" si="0"/>
        <v>8</v>
      </c>
      <c r="R8" s="838">
        <f t="shared" si="0"/>
        <v>12</v>
      </c>
      <c r="S8" s="268">
        <f t="shared" si="0"/>
        <v>560</v>
      </c>
      <c r="T8" s="268">
        <f t="shared" si="0"/>
        <v>16</v>
      </c>
      <c r="U8" s="268">
        <f t="shared" si="0"/>
        <v>805</v>
      </c>
      <c r="V8" s="268">
        <f t="shared" si="0"/>
        <v>23</v>
      </c>
      <c r="W8" s="637"/>
      <c r="X8" s="637"/>
      <c r="Y8" s="637"/>
      <c r="Z8" s="637"/>
      <c r="AA8" s="637"/>
      <c r="AB8" s="637"/>
      <c r="AC8" s="637"/>
      <c r="AD8" s="637"/>
      <c r="AF8" s="633"/>
      <c r="AG8" s="633"/>
    </row>
    <row r="9" spans="1:33" hidden="1" x14ac:dyDescent="0.3">
      <c r="A9" s="144"/>
      <c r="B9" s="806" t="s">
        <v>376</v>
      </c>
      <c r="C9" s="141"/>
      <c r="D9" s="141"/>
      <c r="E9" s="1245"/>
      <c r="F9" s="1245"/>
      <c r="G9" s="141"/>
      <c r="H9" s="141"/>
      <c r="I9" s="141">
        <f>SUM(I10:I22)</f>
        <v>1281</v>
      </c>
      <c r="J9" s="141">
        <f>SUM(J10:J22)</f>
        <v>52</v>
      </c>
      <c r="K9" s="141">
        <f>SUM(K10:K22)</f>
        <v>0</v>
      </c>
      <c r="L9" s="141">
        <f>SUM(L10:L22)</f>
        <v>1229</v>
      </c>
      <c r="M9" s="141">
        <f t="shared" ref="M9:M27" si="1">L9-N9</f>
        <v>705</v>
      </c>
      <c r="N9" s="141">
        <f>SUM(N10:N22)</f>
        <v>524</v>
      </c>
      <c r="O9" s="141">
        <f t="shared" ref="O9:R9" si="2">SUM(O10:O22)</f>
        <v>0</v>
      </c>
      <c r="P9" s="239">
        <f t="shared" si="2"/>
        <v>0</v>
      </c>
      <c r="Q9" s="268">
        <f t="shared" si="2"/>
        <v>8</v>
      </c>
      <c r="R9" s="268">
        <f t="shared" si="2"/>
        <v>12</v>
      </c>
      <c r="S9" s="268">
        <f>SUM(S10:S22)</f>
        <v>488</v>
      </c>
      <c r="T9" s="268">
        <f>SUM(T10:T22)</f>
        <v>0</v>
      </c>
      <c r="U9" s="268">
        <f>SUM(U10:U22)</f>
        <v>721</v>
      </c>
      <c r="V9" s="268">
        <f>SUM(V10:V22)</f>
        <v>0</v>
      </c>
      <c r="W9" s="637"/>
      <c r="X9" s="637"/>
      <c r="Y9" s="637"/>
      <c r="Z9" s="637"/>
      <c r="AA9" s="637"/>
      <c r="AB9" s="637"/>
      <c r="AC9" s="637"/>
      <c r="AD9" s="637"/>
      <c r="AF9" s="633"/>
      <c r="AG9" s="633"/>
    </row>
    <row r="10" spans="1:33" hidden="1" x14ac:dyDescent="0.3">
      <c r="A10" s="163" t="s">
        <v>378</v>
      </c>
      <c r="B10" s="679" t="s">
        <v>379</v>
      </c>
      <c r="C10" s="254"/>
      <c r="D10" s="807" t="s">
        <v>29</v>
      </c>
      <c r="E10" s="1244"/>
      <c r="F10" s="453"/>
      <c r="G10" s="654"/>
      <c r="H10" s="370"/>
      <c r="I10" s="141">
        <f t="shared" ref="I10:I28" si="3">L10+J10</f>
        <v>78</v>
      </c>
      <c r="J10" s="643"/>
      <c r="K10" s="672"/>
      <c r="L10" s="808">
        <f t="shared" ref="L10:L28" si="4">S10+U10</f>
        <v>78</v>
      </c>
      <c r="M10" s="808">
        <f t="shared" si="1"/>
        <v>38</v>
      </c>
      <c r="N10" s="133">
        <v>40</v>
      </c>
      <c r="O10" s="643"/>
      <c r="P10" s="809"/>
      <c r="Q10" s="643"/>
      <c r="R10" s="643"/>
      <c r="S10" s="810">
        <v>32</v>
      </c>
      <c r="T10" s="254"/>
      <c r="U10" s="810">
        <v>46</v>
      </c>
      <c r="V10" s="254"/>
      <c r="W10" s="637"/>
      <c r="X10" s="637"/>
      <c r="Y10" s="637"/>
      <c r="Z10" s="637"/>
      <c r="AA10" s="637"/>
      <c r="AB10" s="637"/>
      <c r="AC10" s="637"/>
      <c r="AD10" s="637"/>
      <c r="AF10" s="633"/>
      <c r="AG10" s="633"/>
    </row>
    <row r="11" spans="1:33" hidden="1" x14ac:dyDescent="0.3">
      <c r="A11" s="163" t="s">
        <v>381</v>
      </c>
      <c r="B11" s="679" t="s">
        <v>382</v>
      </c>
      <c r="C11" s="254"/>
      <c r="D11" s="807" t="s">
        <v>29</v>
      </c>
      <c r="E11" s="1244"/>
      <c r="F11" s="453"/>
      <c r="G11" s="654"/>
      <c r="H11" s="370"/>
      <c r="I11" s="141">
        <f t="shared" si="3"/>
        <v>116</v>
      </c>
      <c r="J11" s="643"/>
      <c r="K11" s="672"/>
      <c r="L11" s="808">
        <f t="shared" si="4"/>
        <v>116</v>
      </c>
      <c r="M11" s="808">
        <f t="shared" si="1"/>
        <v>116</v>
      </c>
      <c r="N11" s="133"/>
      <c r="O11" s="643"/>
      <c r="P11" s="809"/>
      <c r="Q11" s="643"/>
      <c r="R11" s="643"/>
      <c r="S11" s="810">
        <v>48</v>
      </c>
      <c r="T11" s="254"/>
      <c r="U11" s="810">
        <v>68</v>
      </c>
      <c r="V11" s="254"/>
      <c r="W11" s="637"/>
      <c r="X11" s="637"/>
      <c r="Y11" s="637"/>
      <c r="Z11" s="637"/>
      <c r="AA11" s="637"/>
      <c r="AB11" s="637"/>
      <c r="AC11" s="637"/>
      <c r="AD11" s="637"/>
      <c r="AF11" s="633"/>
      <c r="AG11" s="633"/>
    </row>
    <row r="12" spans="1:33" hidden="1" x14ac:dyDescent="0.3">
      <c r="A12" s="163" t="s">
        <v>384</v>
      </c>
      <c r="B12" s="679" t="s">
        <v>4</v>
      </c>
      <c r="C12" s="254"/>
      <c r="D12" s="807" t="s">
        <v>67</v>
      </c>
      <c r="E12" s="1244"/>
      <c r="F12" s="453"/>
      <c r="G12" s="654"/>
      <c r="H12" s="370"/>
      <c r="I12" s="141">
        <f t="shared" si="3"/>
        <v>116</v>
      </c>
      <c r="J12" s="643"/>
      <c r="K12" s="672"/>
      <c r="L12" s="808">
        <f t="shared" si="4"/>
        <v>116</v>
      </c>
      <c r="M12" s="808">
        <f t="shared" si="1"/>
        <v>0</v>
      </c>
      <c r="N12" s="133">
        <v>116</v>
      </c>
      <c r="O12" s="643"/>
      <c r="P12" s="809"/>
      <c r="Q12" s="643"/>
      <c r="R12" s="643"/>
      <c r="S12" s="810">
        <v>48</v>
      </c>
      <c r="T12" s="254"/>
      <c r="U12" s="810">
        <v>68</v>
      </c>
      <c r="V12" s="254"/>
      <c r="W12" s="637"/>
      <c r="X12" s="637"/>
      <c r="Y12" s="637"/>
      <c r="Z12" s="637"/>
      <c r="AA12" s="637"/>
      <c r="AB12" s="637"/>
      <c r="AC12" s="637"/>
      <c r="AD12" s="637"/>
      <c r="AF12" s="633"/>
      <c r="AG12" s="633"/>
    </row>
    <row r="13" spans="1:33" hidden="1" x14ac:dyDescent="0.3">
      <c r="A13" s="163" t="s">
        <v>472</v>
      </c>
      <c r="B13" s="679" t="s">
        <v>350</v>
      </c>
      <c r="C13" s="254" t="s">
        <v>40</v>
      </c>
      <c r="D13" s="254" t="s">
        <v>40</v>
      </c>
      <c r="E13" s="1244"/>
      <c r="F13" s="453"/>
      <c r="G13" s="654"/>
      <c r="H13" s="370"/>
      <c r="I13" s="141">
        <f t="shared" si="3"/>
        <v>270</v>
      </c>
      <c r="J13" s="643">
        <v>26</v>
      </c>
      <c r="K13" s="672"/>
      <c r="L13" s="808">
        <f>S13+U13+Q13+R13</f>
        <v>244</v>
      </c>
      <c r="M13" s="808">
        <f t="shared" si="1"/>
        <v>176</v>
      </c>
      <c r="N13" s="133">
        <v>68</v>
      </c>
      <c r="O13" s="643"/>
      <c r="P13" s="809"/>
      <c r="Q13" s="643">
        <v>4</v>
      </c>
      <c r="R13" s="643">
        <v>6</v>
      </c>
      <c r="S13" s="810">
        <v>96</v>
      </c>
      <c r="T13" s="254"/>
      <c r="U13" s="810">
        <v>138</v>
      </c>
      <c r="V13" s="254"/>
      <c r="W13" s="637"/>
      <c r="X13" s="637"/>
      <c r="Y13" s="637"/>
      <c r="Z13" s="637"/>
      <c r="AA13" s="637"/>
      <c r="AB13" s="637"/>
      <c r="AC13" s="637"/>
      <c r="AD13" s="637"/>
      <c r="AF13" s="633"/>
      <c r="AG13" s="633"/>
    </row>
    <row r="14" spans="1:33" hidden="1" x14ac:dyDescent="0.3">
      <c r="A14" s="163" t="s">
        <v>473</v>
      </c>
      <c r="B14" s="679" t="s">
        <v>388</v>
      </c>
      <c r="C14" s="254" t="s">
        <v>40</v>
      </c>
      <c r="D14" s="254" t="s">
        <v>40</v>
      </c>
      <c r="E14" s="1244"/>
      <c r="F14" s="453"/>
      <c r="G14" s="654"/>
      <c r="H14" s="370"/>
      <c r="I14" s="141">
        <f t="shared" si="3"/>
        <v>153</v>
      </c>
      <c r="J14" s="643">
        <v>26</v>
      </c>
      <c r="K14" s="672"/>
      <c r="L14" s="808">
        <f>S14+U14+Q14+R14</f>
        <v>127</v>
      </c>
      <c r="M14" s="808">
        <f t="shared" si="1"/>
        <v>67</v>
      </c>
      <c r="N14" s="133">
        <v>60</v>
      </c>
      <c r="O14" s="643"/>
      <c r="P14" s="809"/>
      <c r="Q14" s="643">
        <v>4</v>
      </c>
      <c r="R14" s="643">
        <v>6</v>
      </c>
      <c r="S14" s="810">
        <v>48</v>
      </c>
      <c r="T14" s="254"/>
      <c r="U14" s="810">
        <v>69</v>
      </c>
      <c r="V14" s="254"/>
      <c r="W14" s="637"/>
      <c r="X14" s="637"/>
      <c r="Y14" s="637"/>
      <c r="Z14" s="637"/>
      <c r="AA14" s="637"/>
      <c r="AB14" s="637"/>
      <c r="AC14" s="637"/>
      <c r="AD14" s="637"/>
      <c r="AF14" s="633"/>
      <c r="AG14" s="633"/>
    </row>
    <row r="15" spans="1:33" hidden="1" x14ac:dyDescent="0.3">
      <c r="A15" s="163" t="s">
        <v>390</v>
      </c>
      <c r="B15" s="679" t="s">
        <v>166</v>
      </c>
      <c r="C15" s="254"/>
      <c r="D15" s="807" t="s">
        <v>29</v>
      </c>
      <c r="E15" s="1244"/>
      <c r="F15" s="453"/>
      <c r="G15" s="654"/>
      <c r="H15" s="370"/>
      <c r="I15" s="141">
        <f t="shared" si="3"/>
        <v>116</v>
      </c>
      <c r="J15" s="643"/>
      <c r="K15" s="672"/>
      <c r="L15" s="808">
        <f t="shared" si="4"/>
        <v>116</v>
      </c>
      <c r="M15" s="808">
        <f t="shared" si="1"/>
        <v>80</v>
      </c>
      <c r="N15" s="133">
        <v>36</v>
      </c>
      <c r="O15" s="643"/>
      <c r="P15" s="809"/>
      <c r="Q15" s="643"/>
      <c r="R15" s="643"/>
      <c r="S15" s="810">
        <v>48</v>
      </c>
      <c r="T15" s="254"/>
      <c r="U15" s="810">
        <v>68</v>
      </c>
      <c r="V15" s="254"/>
      <c r="W15" s="637"/>
      <c r="X15" s="637"/>
      <c r="Y15" s="637"/>
      <c r="Z15" s="637"/>
      <c r="AA15" s="637"/>
      <c r="AB15" s="637"/>
      <c r="AC15" s="637"/>
      <c r="AD15" s="637"/>
      <c r="AF15" s="633"/>
      <c r="AG15" s="633"/>
    </row>
    <row r="16" spans="1:33" hidden="1" x14ac:dyDescent="0.3">
      <c r="A16" s="163" t="s">
        <v>415</v>
      </c>
      <c r="B16" s="679" t="s">
        <v>392</v>
      </c>
      <c r="C16" s="254"/>
      <c r="D16" s="254" t="s">
        <v>29</v>
      </c>
      <c r="E16" s="1244"/>
      <c r="F16" s="453"/>
      <c r="G16" s="654"/>
      <c r="H16" s="370"/>
      <c r="I16" s="141">
        <f t="shared" si="3"/>
        <v>78</v>
      </c>
      <c r="J16" s="643"/>
      <c r="K16" s="672"/>
      <c r="L16" s="808">
        <f t="shared" si="4"/>
        <v>78</v>
      </c>
      <c r="M16" s="808">
        <f t="shared" si="1"/>
        <v>34</v>
      </c>
      <c r="N16" s="133">
        <v>44</v>
      </c>
      <c r="O16" s="643"/>
      <c r="P16" s="809"/>
      <c r="Q16" s="643"/>
      <c r="R16" s="643"/>
      <c r="S16" s="810">
        <v>32</v>
      </c>
      <c r="T16" s="254"/>
      <c r="U16" s="810">
        <v>46</v>
      </c>
      <c r="V16" s="254"/>
      <c r="W16" s="637"/>
      <c r="X16" s="637"/>
      <c r="Y16" s="637"/>
      <c r="Z16" s="637"/>
      <c r="AA16" s="637"/>
      <c r="AB16" s="637"/>
      <c r="AC16" s="637"/>
      <c r="AD16" s="637"/>
      <c r="AF16" s="633"/>
      <c r="AG16" s="633"/>
    </row>
    <row r="17" spans="1:33" hidden="1" x14ac:dyDescent="0.3">
      <c r="A17" s="163" t="s">
        <v>416</v>
      </c>
      <c r="B17" s="679" t="s">
        <v>394</v>
      </c>
      <c r="C17" s="254"/>
      <c r="D17" s="254" t="s">
        <v>29</v>
      </c>
      <c r="E17" s="1244"/>
      <c r="F17" s="453"/>
      <c r="G17" s="654"/>
      <c r="H17" s="370"/>
      <c r="I17" s="141">
        <f t="shared" si="3"/>
        <v>78</v>
      </c>
      <c r="J17" s="643"/>
      <c r="K17" s="672"/>
      <c r="L17" s="808">
        <f t="shared" si="4"/>
        <v>78</v>
      </c>
      <c r="M17" s="808">
        <f t="shared" si="1"/>
        <v>34</v>
      </c>
      <c r="N17" s="133">
        <v>44</v>
      </c>
      <c r="O17" s="643"/>
      <c r="P17" s="809"/>
      <c r="Q17" s="643"/>
      <c r="R17" s="643"/>
      <c r="S17" s="810">
        <v>32</v>
      </c>
      <c r="T17" s="254"/>
      <c r="U17" s="810">
        <v>46</v>
      </c>
      <c r="V17" s="254"/>
      <c r="W17" s="637"/>
      <c r="X17" s="637"/>
      <c r="Y17" s="637"/>
      <c r="Z17" s="637"/>
      <c r="AA17" s="637"/>
      <c r="AB17" s="637"/>
      <c r="AC17" s="637"/>
      <c r="AD17" s="637"/>
      <c r="AF17" s="633"/>
      <c r="AG17" s="633"/>
    </row>
    <row r="18" spans="1:33" hidden="1" x14ac:dyDescent="0.3">
      <c r="A18" s="163" t="s">
        <v>396</v>
      </c>
      <c r="B18" s="679" t="s">
        <v>397</v>
      </c>
      <c r="C18" s="254" t="s">
        <v>29</v>
      </c>
      <c r="D18" s="807"/>
      <c r="E18" s="1244"/>
      <c r="F18" s="453"/>
      <c r="G18" s="654"/>
      <c r="H18" s="370"/>
      <c r="I18" s="141">
        <f t="shared" si="3"/>
        <v>40</v>
      </c>
      <c r="J18" s="643"/>
      <c r="K18" s="672"/>
      <c r="L18" s="808">
        <f t="shared" si="4"/>
        <v>40</v>
      </c>
      <c r="M18" s="808">
        <f t="shared" si="1"/>
        <v>34</v>
      </c>
      <c r="N18" s="133">
        <v>6</v>
      </c>
      <c r="O18" s="643"/>
      <c r="P18" s="809"/>
      <c r="Q18" s="643"/>
      <c r="R18" s="643"/>
      <c r="S18" s="810">
        <v>40</v>
      </c>
      <c r="T18" s="254"/>
      <c r="U18" s="810">
        <v>0</v>
      </c>
      <c r="V18" s="254"/>
      <c r="W18" s="637"/>
      <c r="X18" s="637"/>
      <c r="Y18" s="637"/>
      <c r="Z18" s="637"/>
      <c r="AA18" s="637"/>
      <c r="AB18" s="637"/>
      <c r="AC18" s="637"/>
      <c r="AD18" s="637"/>
      <c r="AF18" s="633"/>
      <c r="AG18" s="633"/>
    </row>
    <row r="19" spans="1:33" hidden="1" x14ac:dyDescent="0.3">
      <c r="A19" s="163" t="s">
        <v>398</v>
      </c>
      <c r="B19" s="679" t="s">
        <v>356</v>
      </c>
      <c r="C19" s="254" t="s">
        <v>29</v>
      </c>
      <c r="D19" s="811"/>
      <c r="E19" s="1244"/>
      <c r="F19" s="453"/>
      <c r="G19" s="654"/>
      <c r="H19" s="370"/>
      <c r="I19" s="141">
        <f t="shared" si="3"/>
        <v>40</v>
      </c>
      <c r="J19" s="643"/>
      <c r="K19" s="672"/>
      <c r="L19" s="808">
        <f t="shared" si="4"/>
        <v>40</v>
      </c>
      <c r="M19" s="808">
        <f t="shared" si="1"/>
        <v>32</v>
      </c>
      <c r="N19" s="133">
        <v>8</v>
      </c>
      <c r="O19" s="643"/>
      <c r="P19" s="809"/>
      <c r="Q19" s="643"/>
      <c r="R19" s="643"/>
      <c r="S19" s="810">
        <v>0</v>
      </c>
      <c r="T19" s="254"/>
      <c r="U19" s="810">
        <v>40</v>
      </c>
      <c r="V19" s="254"/>
      <c r="W19" s="637"/>
      <c r="X19" s="637"/>
      <c r="Y19" s="637"/>
      <c r="Z19" s="637"/>
      <c r="AA19" s="637"/>
      <c r="AB19" s="637"/>
      <c r="AC19" s="637"/>
      <c r="AD19" s="637"/>
      <c r="AF19" s="633"/>
      <c r="AG19" s="633"/>
    </row>
    <row r="20" spans="1:33" hidden="1" x14ac:dyDescent="0.3">
      <c r="A20" s="163" t="s">
        <v>400</v>
      </c>
      <c r="B20" s="679" t="s">
        <v>401</v>
      </c>
      <c r="C20" s="254"/>
      <c r="D20" s="807" t="s">
        <v>29</v>
      </c>
      <c r="E20" s="1244"/>
      <c r="F20" s="453"/>
      <c r="G20" s="654"/>
      <c r="H20" s="370"/>
      <c r="I20" s="141">
        <f t="shared" si="3"/>
        <v>40</v>
      </c>
      <c r="J20" s="643"/>
      <c r="K20" s="672"/>
      <c r="L20" s="808">
        <f t="shared" si="4"/>
        <v>40</v>
      </c>
      <c r="M20" s="808">
        <f t="shared" si="1"/>
        <v>30</v>
      </c>
      <c r="N20" s="133">
        <v>10</v>
      </c>
      <c r="O20" s="643"/>
      <c r="P20" s="809"/>
      <c r="Q20" s="643"/>
      <c r="R20" s="643"/>
      <c r="S20" s="810">
        <v>0</v>
      </c>
      <c r="T20" s="810"/>
      <c r="U20" s="810">
        <v>40</v>
      </c>
      <c r="V20" s="680"/>
      <c r="W20" s="637"/>
      <c r="X20" s="637"/>
      <c r="Y20" s="637"/>
      <c r="Z20" s="637"/>
      <c r="AA20" s="637"/>
      <c r="AB20" s="637"/>
      <c r="AC20" s="637"/>
      <c r="AD20" s="637"/>
      <c r="AF20" s="633"/>
      <c r="AG20" s="633"/>
    </row>
    <row r="21" spans="1:33" hidden="1" x14ac:dyDescent="0.3">
      <c r="A21" s="163" t="s">
        <v>403</v>
      </c>
      <c r="B21" s="679" t="s">
        <v>6</v>
      </c>
      <c r="C21" s="807" t="s">
        <v>29</v>
      </c>
      <c r="D21" s="807" t="s">
        <v>29</v>
      </c>
      <c r="E21" s="1244"/>
      <c r="F21" s="453"/>
      <c r="G21" s="654"/>
      <c r="H21" s="370"/>
      <c r="I21" s="141">
        <f t="shared" si="3"/>
        <v>78</v>
      </c>
      <c r="J21" s="643"/>
      <c r="K21" s="672"/>
      <c r="L21" s="808">
        <f t="shared" si="4"/>
        <v>78</v>
      </c>
      <c r="M21" s="808">
        <f t="shared" si="1"/>
        <v>4</v>
      </c>
      <c r="N21" s="133">
        <v>74</v>
      </c>
      <c r="O21" s="643"/>
      <c r="P21" s="809"/>
      <c r="Q21" s="643"/>
      <c r="R21" s="643"/>
      <c r="S21" s="810">
        <v>32</v>
      </c>
      <c r="T21" s="810"/>
      <c r="U21" s="810">
        <v>46</v>
      </c>
      <c r="V21" s="810"/>
      <c r="W21" s="637"/>
      <c r="X21" s="637"/>
      <c r="Y21" s="637"/>
      <c r="Z21" s="637"/>
      <c r="AA21" s="637"/>
      <c r="AB21" s="637"/>
      <c r="AC21" s="637"/>
      <c r="AD21" s="637"/>
      <c r="AF21" s="633"/>
      <c r="AG21" s="633"/>
    </row>
    <row r="22" spans="1:33" ht="24" hidden="1" x14ac:dyDescent="0.3">
      <c r="A22" s="163" t="s">
        <v>404</v>
      </c>
      <c r="B22" s="679" t="s">
        <v>531</v>
      </c>
      <c r="C22" s="807"/>
      <c r="D22" s="807" t="s">
        <v>29</v>
      </c>
      <c r="E22" s="1244"/>
      <c r="F22" s="453"/>
      <c r="G22" s="654"/>
      <c r="H22" s="370"/>
      <c r="I22" s="141">
        <f t="shared" si="3"/>
        <v>78</v>
      </c>
      <c r="J22" s="643"/>
      <c r="K22" s="672"/>
      <c r="L22" s="808">
        <f t="shared" si="4"/>
        <v>78</v>
      </c>
      <c r="M22" s="808">
        <f t="shared" si="1"/>
        <v>60</v>
      </c>
      <c r="N22" s="133">
        <v>18</v>
      </c>
      <c r="O22" s="643"/>
      <c r="P22" s="809"/>
      <c r="Q22" s="643"/>
      <c r="R22" s="643"/>
      <c r="S22" s="810">
        <v>32</v>
      </c>
      <c r="T22" s="810"/>
      <c r="U22" s="810">
        <v>46</v>
      </c>
      <c r="V22" s="810"/>
      <c r="W22" s="637"/>
      <c r="X22" s="637"/>
      <c r="Y22" s="637"/>
      <c r="Z22" s="637"/>
      <c r="AA22" s="637"/>
      <c r="AB22" s="637"/>
      <c r="AC22" s="637"/>
      <c r="AD22" s="637"/>
      <c r="AF22" s="633"/>
      <c r="AG22" s="633"/>
    </row>
    <row r="23" spans="1:33" ht="24" hidden="1" x14ac:dyDescent="0.3">
      <c r="A23" s="167"/>
      <c r="B23" s="806" t="s">
        <v>405</v>
      </c>
      <c r="C23" s="812"/>
      <c r="D23" s="812"/>
      <c r="E23" s="1244"/>
      <c r="F23" s="453"/>
      <c r="G23" s="654"/>
      <c r="H23" s="370"/>
      <c r="I23" s="141">
        <f t="shared" ref="I23:V23" si="5">SUM(I24:I27)</f>
        <v>156</v>
      </c>
      <c r="J23" s="141">
        <f t="shared" si="5"/>
        <v>0</v>
      </c>
      <c r="K23" s="141">
        <f t="shared" si="5"/>
        <v>0</v>
      </c>
      <c r="L23" s="141">
        <f t="shared" si="5"/>
        <v>156</v>
      </c>
      <c r="M23" s="141">
        <f t="shared" si="5"/>
        <v>56</v>
      </c>
      <c r="N23" s="141">
        <f t="shared" si="5"/>
        <v>100</v>
      </c>
      <c r="O23" s="141">
        <f t="shared" si="5"/>
        <v>0</v>
      </c>
      <c r="P23" s="239">
        <f t="shared" si="5"/>
        <v>0</v>
      </c>
      <c r="Q23" s="268">
        <f t="shared" si="5"/>
        <v>0</v>
      </c>
      <c r="R23" s="268">
        <f t="shared" si="5"/>
        <v>0</v>
      </c>
      <c r="S23" s="268">
        <f t="shared" si="5"/>
        <v>72</v>
      </c>
      <c r="T23" s="268">
        <f t="shared" si="5"/>
        <v>0</v>
      </c>
      <c r="U23" s="268">
        <f t="shared" si="5"/>
        <v>84</v>
      </c>
      <c r="V23" s="268">
        <f t="shared" si="5"/>
        <v>0</v>
      </c>
      <c r="W23" s="637"/>
      <c r="X23" s="637"/>
      <c r="Y23" s="637"/>
      <c r="Z23" s="637"/>
      <c r="AA23" s="637"/>
      <c r="AB23" s="637"/>
      <c r="AC23" s="637"/>
      <c r="AD23" s="637"/>
      <c r="AF23" s="633"/>
      <c r="AG23" s="633"/>
    </row>
    <row r="24" spans="1:33" ht="36" hidden="1" x14ac:dyDescent="0.3">
      <c r="A24" s="163" t="s">
        <v>406</v>
      </c>
      <c r="B24" s="679" t="s">
        <v>407</v>
      </c>
      <c r="C24" s="254"/>
      <c r="D24" s="807" t="s">
        <v>399</v>
      </c>
      <c r="E24" s="1244"/>
      <c r="F24" s="453"/>
      <c r="G24" s="654"/>
      <c r="H24" s="370"/>
      <c r="I24" s="141">
        <f t="shared" si="3"/>
        <v>36</v>
      </c>
      <c r="J24" s="643"/>
      <c r="K24" s="672"/>
      <c r="L24" s="808">
        <f t="shared" si="4"/>
        <v>36</v>
      </c>
      <c r="M24" s="808">
        <f t="shared" si="1"/>
        <v>0</v>
      </c>
      <c r="N24" s="133">
        <v>36</v>
      </c>
      <c r="O24" s="643"/>
      <c r="P24" s="809"/>
      <c r="Q24" s="643"/>
      <c r="R24" s="643"/>
      <c r="S24" s="810">
        <v>20</v>
      </c>
      <c r="T24" s="810"/>
      <c r="U24" s="810">
        <v>16</v>
      </c>
      <c r="V24" s="810"/>
      <c r="W24" s="637"/>
      <c r="X24" s="637"/>
      <c r="Y24" s="637"/>
      <c r="Z24" s="637"/>
      <c r="AA24" s="637"/>
      <c r="AB24" s="637"/>
      <c r="AC24" s="637"/>
      <c r="AD24" s="637"/>
      <c r="AF24" s="633"/>
      <c r="AG24" s="633"/>
    </row>
    <row r="25" spans="1:33" hidden="1" x14ac:dyDescent="0.3">
      <c r="A25" s="163" t="s">
        <v>408</v>
      </c>
      <c r="B25" s="679" t="s">
        <v>409</v>
      </c>
      <c r="C25" s="254"/>
      <c r="D25" s="807" t="s">
        <v>399</v>
      </c>
      <c r="E25" s="1244"/>
      <c r="F25" s="453"/>
      <c r="G25" s="654"/>
      <c r="H25" s="370"/>
      <c r="I25" s="141">
        <f t="shared" si="3"/>
        <v>52</v>
      </c>
      <c r="J25" s="643"/>
      <c r="K25" s="672"/>
      <c r="L25" s="808">
        <f t="shared" si="4"/>
        <v>52</v>
      </c>
      <c r="M25" s="808">
        <f t="shared" si="1"/>
        <v>32</v>
      </c>
      <c r="N25" s="133">
        <v>20</v>
      </c>
      <c r="O25" s="643"/>
      <c r="P25" s="809"/>
      <c r="Q25" s="643"/>
      <c r="R25" s="643"/>
      <c r="S25" s="810">
        <v>32</v>
      </c>
      <c r="T25" s="810"/>
      <c r="U25" s="810">
        <v>20</v>
      </c>
      <c r="V25" s="810"/>
      <c r="W25" s="637"/>
      <c r="X25" s="637"/>
      <c r="Y25" s="637"/>
      <c r="Z25" s="637"/>
      <c r="AA25" s="637"/>
      <c r="AB25" s="637"/>
      <c r="AC25" s="637"/>
      <c r="AD25" s="637"/>
      <c r="AF25" s="633"/>
      <c r="AG25" s="633"/>
    </row>
    <row r="26" spans="1:33" hidden="1" x14ac:dyDescent="0.3">
      <c r="A26" s="163" t="s">
        <v>466</v>
      </c>
      <c r="B26" s="679" t="s">
        <v>467</v>
      </c>
      <c r="C26" s="254"/>
      <c r="D26" s="807" t="s">
        <v>399</v>
      </c>
      <c r="E26" s="1244"/>
      <c r="F26" s="453"/>
      <c r="G26" s="654"/>
      <c r="H26" s="370"/>
      <c r="I26" s="141">
        <f>L26+J26</f>
        <v>32</v>
      </c>
      <c r="J26" s="643"/>
      <c r="K26" s="672"/>
      <c r="L26" s="808">
        <f>S26+U26</f>
        <v>32</v>
      </c>
      <c r="M26" s="808">
        <f>L26-N26</f>
        <v>10</v>
      </c>
      <c r="N26" s="133">
        <v>22</v>
      </c>
      <c r="O26" s="643"/>
      <c r="P26" s="809"/>
      <c r="Q26" s="643"/>
      <c r="R26" s="643"/>
      <c r="S26" s="810">
        <v>20</v>
      </c>
      <c r="T26" s="810"/>
      <c r="U26" s="810">
        <v>12</v>
      </c>
      <c r="V26" s="810"/>
      <c r="W26" s="637"/>
      <c r="X26" s="637"/>
      <c r="Y26" s="637"/>
      <c r="Z26" s="637"/>
      <c r="AA26" s="637"/>
      <c r="AB26" s="637"/>
      <c r="AC26" s="637"/>
      <c r="AD26" s="637"/>
      <c r="AF26" s="633"/>
      <c r="AG26" s="633"/>
    </row>
    <row r="27" spans="1:33" hidden="1" x14ac:dyDescent="0.3">
      <c r="A27" s="163" t="s">
        <v>202</v>
      </c>
      <c r="B27" s="679" t="s">
        <v>411</v>
      </c>
      <c r="C27" s="254"/>
      <c r="D27" s="807" t="s">
        <v>399</v>
      </c>
      <c r="E27" s="1244"/>
      <c r="F27" s="453"/>
      <c r="G27" s="654"/>
      <c r="H27" s="370"/>
      <c r="I27" s="141">
        <f t="shared" si="3"/>
        <v>36</v>
      </c>
      <c r="J27" s="643"/>
      <c r="K27" s="672"/>
      <c r="L27" s="808">
        <f t="shared" si="4"/>
        <v>36</v>
      </c>
      <c r="M27" s="808">
        <f t="shared" si="1"/>
        <v>14</v>
      </c>
      <c r="N27" s="133">
        <v>22</v>
      </c>
      <c r="O27" s="643"/>
      <c r="P27" s="809"/>
      <c r="Q27" s="643"/>
      <c r="R27" s="643"/>
      <c r="S27" s="810">
        <v>0</v>
      </c>
      <c r="T27" s="810"/>
      <c r="U27" s="810">
        <v>36</v>
      </c>
      <c r="V27" s="810"/>
      <c r="W27" s="637"/>
      <c r="X27" s="637"/>
      <c r="Y27" s="637"/>
      <c r="Z27" s="637"/>
      <c r="AA27" s="637"/>
      <c r="AB27" s="637"/>
      <c r="AC27" s="637"/>
      <c r="AD27" s="637"/>
      <c r="AF27" s="633"/>
      <c r="AG27" s="633"/>
    </row>
    <row r="28" spans="1:33" hidden="1" x14ac:dyDescent="0.3">
      <c r="A28" s="163"/>
      <c r="B28" s="813" t="s">
        <v>412</v>
      </c>
      <c r="C28" s="814"/>
      <c r="D28" s="254"/>
      <c r="E28" s="1244"/>
      <c r="F28" s="453"/>
      <c r="G28" s="654"/>
      <c r="H28" s="370"/>
      <c r="I28" s="141">
        <f t="shared" si="3"/>
        <v>39</v>
      </c>
      <c r="J28" s="643">
        <v>39</v>
      </c>
      <c r="K28" s="672"/>
      <c r="L28" s="808">
        <f t="shared" si="4"/>
        <v>0</v>
      </c>
      <c r="M28" s="808">
        <v>0</v>
      </c>
      <c r="N28" s="808">
        <f t="shared" ref="N28" si="6">U28+W28</f>
        <v>0</v>
      </c>
      <c r="O28" s="643"/>
      <c r="P28" s="809"/>
      <c r="Q28" s="643"/>
      <c r="R28" s="643"/>
      <c r="S28" s="255"/>
      <c r="T28" s="255">
        <v>16</v>
      </c>
      <c r="U28" s="255"/>
      <c r="V28" s="255">
        <v>23</v>
      </c>
      <c r="W28" s="637"/>
      <c r="X28" s="637"/>
      <c r="Y28" s="637"/>
      <c r="Z28" s="637"/>
      <c r="AA28" s="637"/>
      <c r="AB28" s="637"/>
      <c r="AC28" s="637"/>
      <c r="AD28" s="637"/>
      <c r="AF28" s="633"/>
      <c r="AG28" s="633"/>
    </row>
    <row r="29" spans="1:33" x14ac:dyDescent="0.3">
      <c r="A29" s="1433" t="s">
        <v>425</v>
      </c>
      <c r="B29" s="1434"/>
      <c r="C29" s="646"/>
      <c r="D29" s="646"/>
      <c r="E29" s="599"/>
      <c r="F29" s="48"/>
      <c r="G29" s="282"/>
      <c r="H29" s="371"/>
      <c r="I29" s="455">
        <f t="shared" ref="I29:R29" si="7">I30+I37+I51+I70</f>
        <v>2944</v>
      </c>
      <c r="J29" s="455">
        <f t="shared" si="7"/>
        <v>272</v>
      </c>
      <c r="K29" s="455">
        <f t="shared" si="7"/>
        <v>1102</v>
      </c>
      <c r="L29" s="455">
        <f t="shared" si="7"/>
        <v>1920</v>
      </c>
      <c r="M29" s="455">
        <f t="shared" si="7"/>
        <v>836</v>
      </c>
      <c r="N29" s="455">
        <f t="shared" si="7"/>
        <v>1084</v>
      </c>
      <c r="O29" s="455">
        <f t="shared" si="7"/>
        <v>20</v>
      </c>
      <c r="P29" s="455">
        <f t="shared" si="7"/>
        <v>648</v>
      </c>
      <c r="Q29" s="455">
        <f t="shared" si="7"/>
        <v>6</v>
      </c>
      <c r="R29" s="455">
        <f t="shared" si="7"/>
        <v>90</v>
      </c>
      <c r="S29" s="455"/>
      <c r="T29" s="455"/>
      <c r="U29" s="455"/>
      <c r="V29" s="455"/>
      <c r="W29" s="455">
        <f t="shared" ref="W29:AD29" si="8">W30+W37+W51</f>
        <v>512</v>
      </c>
      <c r="X29" s="455">
        <f t="shared" si="8"/>
        <v>64</v>
      </c>
      <c r="Y29" s="455">
        <f t="shared" si="8"/>
        <v>640</v>
      </c>
      <c r="Z29" s="455">
        <f t="shared" si="8"/>
        <v>80</v>
      </c>
      <c r="AA29" s="455">
        <f t="shared" si="8"/>
        <v>384</v>
      </c>
      <c r="AB29" s="455">
        <f t="shared" si="8"/>
        <v>48</v>
      </c>
      <c r="AC29" s="455">
        <f t="shared" si="8"/>
        <v>384</v>
      </c>
      <c r="AD29" s="455">
        <f t="shared" si="8"/>
        <v>48</v>
      </c>
      <c r="AE29" s="644">
        <f>SUM(W29:AD29)</f>
        <v>2160</v>
      </c>
      <c r="AF29" s="833">
        <f>W29+Y29</f>
        <v>1152</v>
      </c>
      <c r="AG29" s="833"/>
    </row>
    <row r="30" spans="1:33" ht="26.4" x14ac:dyDescent="0.3">
      <c r="A30" s="649" t="s">
        <v>195</v>
      </c>
      <c r="B30" s="649" t="s">
        <v>196</v>
      </c>
      <c r="C30" s="649"/>
      <c r="D30" s="649"/>
      <c r="E30" s="599"/>
      <c r="F30" s="48"/>
      <c r="G30" s="282"/>
      <c r="H30" s="371"/>
      <c r="I30" s="455">
        <f>SUM(I31:I36)</f>
        <v>544</v>
      </c>
      <c r="J30" s="455">
        <f t="shared" ref="J30:AD30" si="9">SUM(J31:J36)</f>
        <v>60</v>
      </c>
      <c r="K30" s="455">
        <f t="shared" si="9"/>
        <v>120</v>
      </c>
      <c r="L30" s="455">
        <f t="shared" si="9"/>
        <v>478</v>
      </c>
      <c r="M30" s="455">
        <f t="shared" si="9"/>
        <v>116</v>
      </c>
      <c r="N30" s="455">
        <f t="shared" si="9"/>
        <v>362</v>
      </c>
      <c r="O30" s="455">
        <f t="shared" si="9"/>
        <v>0</v>
      </c>
      <c r="P30" s="455">
        <f t="shared" si="9"/>
        <v>0</v>
      </c>
      <c r="Q30" s="455">
        <f t="shared" si="9"/>
        <v>0</v>
      </c>
      <c r="R30" s="455">
        <f t="shared" si="9"/>
        <v>6</v>
      </c>
      <c r="S30" s="455">
        <f t="shared" si="9"/>
        <v>0</v>
      </c>
      <c r="T30" s="455">
        <f t="shared" si="9"/>
        <v>0</v>
      </c>
      <c r="U30" s="455">
        <f t="shared" si="9"/>
        <v>0</v>
      </c>
      <c r="V30" s="455">
        <f t="shared" si="9"/>
        <v>0</v>
      </c>
      <c r="W30" s="455">
        <f t="shared" si="9"/>
        <v>160</v>
      </c>
      <c r="X30" s="455">
        <f t="shared" si="9"/>
        <v>20</v>
      </c>
      <c r="Y30" s="455">
        <f t="shared" si="9"/>
        <v>150</v>
      </c>
      <c r="Z30" s="455">
        <f t="shared" si="9"/>
        <v>18</v>
      </c>
      <c r="AA30" s="455">
        <f t="shared" si="9"/>
        <v>94</v>
      </c>
      <c r="AB30" s="455">
        <f t="shared" si="9"/>
        <v>10</v>
      </c>
      <c r="AC30" s="455">
        <f t="shared" si="9"/>
        <v>74</v>
      </c>
      <c r="AD30" s="455">
        <f t="shared" si="9"/>
        <v>10</v>
      </c>
      <c r="AE30" s="644">
        <f t="shared" ref="AE30:AE31" si="10">SUM(W30:AD30)</f>
        <v>536</v>
      </c>
      <c r="AF30" s="833">
        <f t="shared" ref="AF30:AF73" si="11">W30+Y30</f>
        <v>310</v>
      </c>
      <c r="AG30" s="833"/>
    </row>
    <row r="31" spans="1:33" x14ac:dyDescent="0.3">
      <c r="A31" s="663" t="s">
        <v>197</v>
      </c>
      <c r="B31" s="663" t="s">
        <v>198</v>
      </c>
      <c r="C31" s="663"/>
      <c r="D31" s="663"/>
      <c r="E31" s="599"/>
      <c r="F31" s="48" t="s">
        <v>29</v>
      </c>
      <c r="G31" s="282"/>
      <c r="H31" s="371"/>
      <c r="I31" s="638">
        <f>L31+J31+Q31+R31</f>
        <v>70</v>
      </c>
      <c r="J31" s="633">
        <f>X31+Z31+AB31+AD31</f>
        <v>8</v>
      </c>
      <c r="K31" s="638">
        <v>20</v>
      </c>
      <c r="L31" s="633">
        <f>W31+Y31+AA31+AC31</f>
        <v>62</v>
      </c>
      <c r="M31" s="638">
        <f>L31-N31</f>
        <v>30</v>
      </c>
      <c r="N31" s="638">
        <v>32</v>
      </c>
      <c r="O31" s="633"/>
      <c r="P31" s="633"/>
      <c r="Q31" s="633"/>
      <c r="R31" s="291"/>
      <c r="S31" s="291"/>
      <c r="T31" s="291"/>
      <c r="U31" s="291"/>
      <c r="V31" s="291"/>
      <c r="W31" s="282">
        <v>32</v>
      </c>
      <c r="X31" s="633">
        <v>4</v>
      </c>
      <c r="Y31" s="48">
        <v>30</v>
      </c>
      <c r="Z31" s="633">
        <v>4</v>
      </c>
      <c r="AA31" s="48"/>
      <c r="AB31" s="633"/>
      <c r="AC31" s="48"/>
      <c r="AD31" s="633"/>
      <c r="AE31" s="644">
        <f t="shared" si="10"/>
        <v>70</v>
      </c>
      <c r="AF31" s="833">
        <f t="shared" si="11"/>
        <v>62</v>
      </c>
      <c r="AG31" s="633" t="s">
        <v>1070</v>
      </c>
    </row>
    <row r="32" spans="1:33" ht="39.6" x14ac:dyDescent="0.3">
      <c r="A32" s="663" t="s">
        <v>199</v>
      </c>
      <c r="B32" s="663" t="s">
        <v>68</v>
      </c>
      <c r="C32" s="663"/>
      <c r="D32" s="663"/>
      <c r="E32" s="599"/>
      <c r="F32" s="48"/>
      <c r="G32" s="282"/>
      <c r="H32" s="371" t="s">
        <v>29</v>
      </c>
      <c r="I32" s="638">
        <f t="shared" ref="I32:I36" si="12">L32+J32+Q32+R32</f>
        <v>142</v>
      </c>
      <c r="J32" s="633">
        <v>16</v>
      </c>
      <c r="K32" s="638">
        <v>20</v>
      </c>
      <c r="L32" s="633">
        <f t="shared" ref="L32:L36" si="13">W32+Y32+AA32+AC32</f>
        <v>120</v>
      </c>
      <c r="M32" s="638">
        <f t="shared" ref="M32:M36" si="14">L32-N32</f>
        <v>0</v>
      </c>
      <c r="N32" s="638">
        <v>120</v>
      </c>
      <c r="O32" s="633"/>
      <c r="P32" s="633"/>
      <c r="Q32" s="633"/>
      <c r="R32" s="291">
        <v>6</v>
      </c>
      <c r="S32" s="291"/>
      <c r="T32" s="291"/>
      <c r="U32" s="291"/>
      <c r="V32" s="291"/>
      <c r="W32" s="282">
        <v>32</v>
      </c>
      <c r="X32" s="633">
        <v>4</v>
      </c>
      <c r="Y32" s="48">
        <v>40</v>
      </c>
      <c r="Z32" s="633">
        <v>4</v>
      </c>
      <c r="AA32" s="48">
        <v>24</v>
      </c>
      <c r="AB32" s="633">
        <v>2</v>
      </c>
      <c r="AC32" s="48">
        <v>24</v>
      </c>
      <c r="AD32" s="633">
        <v>4</v>
      </c>
      <c r="AE32" s="644">
        <f>SUM(W32:AD32)</f>
        <v>134</v>
      </c>
      <c r="AF32" s="833">
        <f t="shared" si="11"/>
        <v>72</v>
      </c>
      <c r="AG32" s="633" t="s">
        <v>1100</v>
      </c>
    </row>
    <row r="33" spans="1:33" ht="26.4" hidden="1" x14ac:dyDescent="0.3">
      <c r="A33" s="663" t="s">
        <v>513</v>
      </c>
      <c r="B33" s="663" t="s">
        <v>124</v>
      </c>
      <c r="C33" s="663"/>
      <c r="D33" s="663"/>
      <c r="E33" s="599"/>
      <c r="F33" s="48"/>
      <c r="G33" s="282"/>
      <c r="H33" s="371" t="s">
        <v>29</v>
      </c>
      <c r="I33" s="638">
        <f t="shared" si="12"/>
        <v>74</v>
      </c>
      <c r="J33" s="633">
        <f t="shared" ref="J33:J36" si="15">X33+Z33+AB33+AD33</f>
        <v>6</v>
      </c>
      <c r="K33" s="638">
        <v>20</v>
      </c>
      <c r="L33" s="633">
        <f t="shared" si="13"/>
        <v>68</v>
      </c>
      <c r="M33" s="638">
        <f t="shared" si="14"/>
        <v>30</v>
      </c>
      <c r="N33" s="638">
        <v>38</v>
      </c>
      <c r="O33" s="633"/>
      <c r="P33" s="633"/>
      <c r="Q33" s="633"/>
      <c r="R33" s="291"/>
      <c r="S33" s="291"/>
      <c r="T33" s="291"/>
      <c r="U33" s="291"/>
      <c r="V33" s="291"/>
      <c r="W33" s="48"/>
      <c r="X33" s="633"/>
      <c r="Y33" s="48"/>
      <c r="Z33" s="633"/>
      <c r="AA33" s="48">
        <v>42</v>
      </c>
      <c r="AB33" s="633">
        <v>4</v>
      </c>
      <c r="AC33" s="48">
        <v>26</v>
      </c>
      <c r="AD33" s="633">
        <v>2</v>
      </c>
      <c r="AE33" s="644">
        <f t="shared" ref="AE33:AE70" si="16">SUM(W33:AD33)</f>
        <v>74</v>
      </c>
      <c r="AF33" s="833">
        <f t="shared" si="11"/>
        <v>0</v>
      </c>
      <c r="AG33" s="633"/>
    </row>
    <row r="34" spans="1:33" x14ac:dyDescent="0.3">
      <c r="A34" s="663" t="s">
        <v>200</v>
      </c>
      <c r="B34" s="663" t="s">
        <v>6</v>
      </c>
      <c r="C34" s="663"/>
      <c r="D34" s="663"/>
      <c r="E34" s="599" t="s">
        <v>201</v>
      </c>
      <c r="F34" s="48" t="s">
        <v>201</v>
      </c>
      <c r="G34" s="282" t="s">
        <v>201</v>
      </c>
      <c r="H34" s="371" t="s">
        <v>29</v>
      </c>
      <c r="I34" s="638">
        <f t="shared" si="12"/>
        <v>140</v>
      </c>
      <c r="J34" s="633">
        <f t="shared" si="15"/>
        <v>16</v>
      </c>
      <c r="K34" s="638">
        <v>20</v>
      </c>
      <c r="L34" s="633">
        <f t="shared" si="13"/>
        <v>124</v>
      </c>
      <c r="M34" s="638">
        <f t="shared" si="14"/>
        <v>4</v>
      </c>
      <c r="N34" s="638">
        <v>120</v>
      </c>
      <c r="O34" s="633"/>
      <c r="P34" s="633"/>
      <c r="Q34" s="633"/>
      <c r="R34" s="291"/>
      <c r="S34" s="291"/>
      <c r="T34" s="291"/>
      <c r="U34" s="291"/>
      <c r="V34" s="291"/>
      <c r="W34" s="282">
        <v>32</v>
      </c>
      <c r="X34" s="633">
        <v>4</v>
      </c>
      <c r="Y34" s="48">
        <v>40</v>
      </c>
      <c r="Z34" s="633">
        <v>4</v>
      </c>
      <c r="AA34" s="48">
        <v>28</v>
      </c>
      <c r="AB34" s="633">
        <v>4</v>
      </c>
      <c r="AC34" s="48">
        <v>24</v>
      </c>
      <c r="AD34" s="633">
        <v>4</v>
      </c>
      <c r="AE34" s="644">
        <f t="shared" si="16"/>
        <v>140</v>
      </c>
      <c r="AF34" s="833">
        <f t="shared" si="11"/>
        <v>72</v>
      </c>
      <c r="AG34" s="633" t="s">
        <v>1075</v>
      </c>
    </row>
    <row r="35" spans="1:33" x14ac:dyDescent="0.3">
      <c r="A35" s="663" t="s">
        <v>204</v>
      </c>
      <c r="B35" s="663" t="s">
        <v>949</v>
      </c>
      <c r="C35" s="663"/>
      <c r="D35" s="663"/>
      <c r="E35" s="599"/>
      <c r="F35" s="48" t="s">
        <v>29</v>
      </c>
      <c r="G35" s="282"/>
      <c r="H35" s="371"/>
      <c r="I35" s="638">
        <f t="shared" si="12"/>
        <v>60</v>
      </c>
      <c r="J35" s="633">
        <f t="shared" si="15"/>
        <v>8</v>
      </c>
      <c r="K35" s="638">
        <v>20</v>
      </c>
      <c r="L35" s="633">
        <f t="shared" si="13"/>
        <v>52</v>
      </c>
      <c r="M35" s="638">
        <f t="shared" si="14"/>
        <v>20</v>
      </c>
      <c r="N35" s="638">
        <v>32</v>
      </c>
      <c r="O35" s="633"/>
      <c r="P35" s="633"/>
      <c r="Q35" s="633"/>
      <c r="R35" s="291"/>
      <c r="S35" s="291"/>
      <c r="T35" s="291"/>
      <c r="U35" s="291"/>
      <c r="V35" s="291"/>
      <c r="W35" s="282">
        <v>32</v>
      </c>
      <c r="X35" s="633">
        <v>4</v>
      </c>
      <c r="Y35" s="48">
        <v>20</v>
      </c>
      <c r="Z35" s="633">
        <v>4</v>
      </c>
      <c r="AA35" s="48"/>
      <c r="AB35" s="633"/>
      <c r="AC35" s="48"/>
      <c r="AD35" s="633"/>
      <c r="AE35" s="644">
        <f>SUM(W35:Z35)</f>
        <v>60</v>
      </c>
      <c r="AF35" s="833">
        <f t="shared" si="11"/>
        <v>52</v>
      </c>
      <c r="AG35" s="282" t="s">
        <v>1146</v>
      </c>
    </row>
    <row r="36" spans="1:33" x14ac:dyDescent="0.3">
      <c r="A36" s="663" t="s">
        <v>206</v>
      </c>
      <c r="B36" s="666" t="s">
        <v>207</v>
      </c>
      <c r="C36" s="666"/>
      <c r="D36" s="666"/>
      <c r="E36" s="599"/>
      <c r="F36" s="48" t="s">
        <v>29</v>
      </c>
      <c r="G36" s="282"/>
      <c r="H36" s="371"/>
      <c r="I36" s="638">
        <f t="shared" si="12"/>
        <v>58</v>
      </c>
      <c r="J36" s="633">
        <f t="shared" si="15"/>
        <v>6</v>
      </c>
      <c r="K36" s="638">
        <v>20</v>
      </c>
      <c r="L36" s="633">
        <f t="shared" si="13"/>
        <v>52</v>
      </c>
      <c r="M36" s="638">
        <f t="shared" si="14"/>
        <v>32</v>
      </c>
      <c r="N36" s="638">
        <v>20</v>
      </c>
      <c r="O36" s="633"/>
      <c r="P36" s="633"/>
      <c r="Q36" s="633"/>
      <c r="R36" s="291"/>
      <c r="S36" s="291"/>
      <c r="T36" s="291"/>
      <c r="U36" s="291"/>
      <c r="V36" s="291"/>
      <c r="W36" s="282">
        <v>32</v>
      </c>
      <c r="X36" s="633">
        <v>4</v>
      </c>
      <c r="Y36" s="48">
        <v>20</v>
      </c>
      <c r="Z36" s="633">
        <v>2</v>
      </c>
      <c r="AA36" s="48"/>
      <c r="AC36" s="48"/>
      <c r="AD36" s="633"/>
      <c r="AE36" s="644">
        <f>SUM(W36:Z36)</f>
        <v>58</v>
      </c>
      <c r="AF36" s="833">
        <f t="shared" si="11"/>
        <v>52</v>
      </c>
      <c r="AG36" s="599" t="s">
        <v>1089</v>
      </c>
    </row>
    <row r="37" spans="1:33" ht="26.4" x14ac:dyDescent="0.3">
      <c r="A37" s="649" t="s">
        <v>10</v>
      </c>
      <c r="B37" s="655" t="s">
        <v>70</v>
      </c>
      <c r="C37" s="655"/>
      <c r="D37" s="655"/>
      <c r="E37" s="599"/>
      <c r="F37" s="48"/>
      <c r="G37" s="282"/>
      <c r="H37" s="374"/>
      <c r="I37" s="701">
        <f>SUM(I38:I50)</f>
        <v>1052</v>
      </c>
      <c r="J37" s="701">
        <f>SUM(J38:J50)</f>
        <v>144</v>
      </c>
      <c r="K37" s="701">
        <f>SUM(K38:K50)</f>
        <v>430</v>
      </c>
      <c r="L37" s="633">
        <f t="shared" ref="L37" si="17">M37+N37</f>
        <v>860</v>
      </c>
      <c r="M37" s="701">
        <f t="shared" ref="M37:AE37" si="18">SUM(M38:M50)</f>
        <v>430</v>
      </c>
      <c r="N37" s="701">
        <f t="shared" si="18"/>
        <v>430</v>
      </c>
      <c r="O37" s="701">
        <f t="shared" si="18"/>
        <v>0</v>
      </c>
      <c r="P37" s="701">
        <f t="shared" si="18"/>
        <v>0</v>
      </c>
      <c r="Q37" s="701">
        <f t="shared" si="18"/>
        <v>0</v>
      </c>
      <c r="R37" s="701">
        <f t="shared" si="18"/>
        <v>48</v>
      </c>
      <c r="S37" s="701"/>
      <c r="T37" s="701"/>
      <c r="U37" s="701"/>
      <c r="V37" s="701"/>
      <c r="W37" s="47">
        <f t="shared" si="18"/>
        <v>286</v>
      </c>
      <c r="X37" s="47">
        <f t="shared" si="18"/>
        <v>40</v>
      </c>
      <c r="Y37" s="47">
        <f t="shared" si="18"/>
        <v>302</v>
      </c>
      <c r="Z37" s="47">
        <f t="shared" si="18"/>
        <v>40</v>
      </c>
      <c r="AA37" s="47">
        <f t="shared" si="18"/>
        <v>124</v>
      </c>
      <c r="AB37" s="47">
        <f t="shared" si="18"/>
        <v>16</v>
      </c>
      <c r="AC37" s="47">
        <f t="shared" si="18"/>
        <v>148</v>
      </c>
      <c r="AD37" s="47">
        <f t="shared" si="18"/>
        <v>18</v>
      </c>
      <c r="AE37" s="832">
        <f t="shared" si="18"/>
        <v>766</v>
      </c>
      <c r="AF37" s="833">
        <f t="shared" si="11"/>
        <v>588</v>
      </c>
      <c r="AG37" s="833"/>
    </row>
    <row r="38" spans="1:33" ht="15.6" x14ac:dyDescent="0.3">
      <c r="A38" s="664" t="s">
        <v>117</v>
      </c>
      <c r="B38" s="19" t="s">
        <v>41</v>
      </c>
      <c r="C38" s="815"/>
      <c r="D38" s="815"/>
      <c r="E38" s="816" t="s">
        <v>40</v>
      </c>
      <c r="F38" s="48"/>
      <c r="G38" s="282"/>
      <c r="H38" s="371"/>
      <c r="I38" s="638">
        <f t="shared" ref="I38:I50" si="19">L38+J38+Q38+R38</f>
        <v>104</v>
      </c>
      <c r="J38" s="633">
        <v>18</v>
      </c>
      <c r="K38" s="638">
        <f>N38</f>
        <v>22</v>
      </c>
      <c r="L38" s="633">
        <f>W38+Y38+AA38+AC38</f>
        <v>80</v>
      </c>
      <c r="M38" s="638">
        <f>L38-N38</f>
        <v>58</v>
      </c>
      <c r="N38" s="638">
        <v>22</v>
      </c>
      <c r="O38" s="633"/>
      <c r="P38" s="633"/>
      <c r="Q38" s="633"/>
      <c r="R38" s="291">
        <v>6</v>
      </c>
      <c r="S38" s="291"/>
      <c r="T38" s="291"/>
      <c r="U38" s="291"/>
      <c r="V38" s="291"/>
      <c r="W38" s="282">
        <v>80</v>
      </c>
      <c r="X38" s="633">
        <v>12</v>
      </c>
      <c r="Y38" s="48"/>
      <c r="Z38" s="633"/>
      <c r="AA38" s="48"/>
      <c r="AB38" s="633"/>
      <c r="AC38" s="48"/>
      <c r="AD38" s="633"/>
      <c r="AE38" s="644">
        <f t="shared" si="16"/>
        <v>92</v>
      </c>
      <c r="AF38" s="833">
        <f t="shared" si="11"/>
        <v>80</v>
      </c>
      <c r="AG38" s="282" t="s">
        <v>1179</v>
      </c>
    </row>
    <row r="39" spans="1:33" ht="31.2" x14ac:dyDescent="0.3">
      <c r="A39" s="664" t="s">
        <v>12</v>
      </c>
      <c r="B39" s="19" t="s">
        <v>950</v>
      </c>
      <c r="C39" s="815"/>
      <c r="D39" s="815"/>
      <c r="E39" s="816" t="s">
        <v>40</v>
      </c>
      <c r="F39" s="48"/>
      <c r="G39" s="282"/>
      <c r="H39" s="371"/>
      <c r="I39" s="638">
        <f t="shared" si="19"/>
        <v>102</v>
      </c>
      <c r="J39" s="633">
        <v>18</v>
      </c>
      <c r="K39" s="638">
        <f t="shared" ref="K39:K50" si="20">N39</f>
        <v>42</v>
      </c>
      <c r="L39" s="633">
        <f t="shared" ref="L39:L50" si="21">W39+Y39+AA39+AC39</f>
        <v>78</v>
      </c>
      <c r="M39" s="638">
        <f t="shared" ref="M39:M50" si="22">L39-N39</f>
        <v>36</v>
      </c>
      <c r="N39" s="638">
        <v>42</v>
      </c>
      <c r="O39" s="633"/>
      <c r="P39" s="633"/>
      <c r="Q39" s="633"/>
      <c r="R39" s="291">
        <v>6</v>
      </c>
      <c r="S39" s="291"/>
      <c r="T39" s="291"/>
      <c r="U39" s="291"/>
      <c r="V39" s="291"/>
      <c r="W39" s="282">
        <v>78</v>
      </c>
      <c r="X39" s="633">
        <v>12</v>
      </c>
      <c r="Y39" s="48"/>
      <c r="Z39" s="633"/>
      <c r="AA39" s="48"/>
      <c r="AB39" s="633"/>
      <c r="AC39" s="48"/>
      <c r="AD39" s="633"/>
      <c r="AE39" s="644">
        <f t="shared" si="16"/>
        <v>90</v>
      </c>
      <c r="AF39" s="833">
        <f t="shared" si="11"/>
        <v>78</v>
      </c>
      <c r="AG39" s="1259" t="s">
        <v>1109</v>
      </c>
    </row>
    <row r="40" spans="1:33" ht="31.2" x14ac:dyDescent="0.3">
      <c r="A40" s="397" t="s">
        <v>13</v>
      </c>
      <c r="B40" s="19" t="s">
        <v>286</v>
      </c>
      <c r="C40" s="817"/>
      <c r="D40" s="817"/>
      <c r="E40" s="818"/>
      <c r="F40" s="275" t="s">
        <v>40</v>
      </c>
      <c r="G40" s="372"/>
      <c r="H40" s="373"/>
      <c r="I40" s="638">
        <f t="shared" si="19"/>
        <v>92</v>
      </c>
      <c r="J40" s="633">
        <v>16</v>
      </c>
      <c r="K40" s="638">
        <f t="shared" si="20"/>
        <v>32</v>
      </c>
      <c r="L40" s="633">
        <f t="shared" si="21"/>
        <v>70</v>
      </c>
      <c r="M40" s="638">
        <f t="shared" si="22"/>
        <v>38</v>
      </c>
      <c r="N40" s="659">
        <v>32</v>
      </c>
      <c r="O40" s="538"/>
      <c r="P40" s="538"/>
      <c r="Q40" s="538"/>
      <c r="R40" s="274">
        <v>6</v>
      </c>
      <c r="S40" s="274"/>
      <c r="T40" s="274"/>
      <c r="U40" s="274"/>
      <c r="V40" s="274"/>
      <c r="W40" s="275"/>
      <c r="X40" s="538"/>
      <c r="Y40" s="48">
        <v>70</v>
      </c>
      <c r="Z40" s="633">
        <v>10</v>
      </c>
      <c r="AA40" s="275"/>
      <c r="AB40" s="538"/>
      <c r="AC40" s="275"/>
      <c r="AD40" s="538"/>
      <c r="AE40" s="644">
        <f>SUM(W40:AD40)</f>
        <v>80</v>
      </c>
      <c r="AF40" s="833">
        <f t="shared" si="11"/>
        <v>70</v>
      </c>
      <c r="AG40" s="282" t="s">
        <v>1103</v>
      </c>
    </row>
    <row r="41" spans="1:33" ht="15.6" hidden="1" x14ac:dyDescent="0.3">
      <c r="A41" s="664" t="s">
        <v>14</v>
      </c>
      <c r="B41" s="19" t="s">
        <v>242</v>
      </c>
      <c r="C41" s="815"/>
      <c r="D41" s="815"/>
      <c r="E41" s="816"/>
      <c r="F41" s="48"/>
      <c r="G41" s="282"/>
      <c r="H41" s="371" t="s">
        <v>40</v>
      </c>
      <c r="I41" s="638">
        <f t="shared" si="19"/>
        <v>64</v>
      </c>
      <c r="J41" s="633">
        <f t="shared" ref="J41:J50" si="23">X41+Z41+AB41+AD41</f>
        <v>6</v>
      </c>
      <c r="K41" s="638">
        <f t="shared" si="20"/>
        <v>32</v>
      </c>
      <c r="L41" s="633">
        <f t="shared" si="21"/>
        <v>52</v>
      </c>
      <c r="M41" s="638">
        <f t="shared" si="22"/>
        <v>20</v>
      </c>
      <c r="N41" s="638">
        <v>32</v>
      </c>
      <c r="O41" s="633"/>
      <c r="P41" s="633"/>
      <c r="Q41" s="633"/>
      <c r="R41" s="633">
        <v>6</v>
      </c>
      <c r="S41" s="633"/>
      <c r="T41" s="633"/>
      <c r="U41" s="633"/>
      <c r="V41" s="633"/>
      <c r="W41" s="48"/>
      <c r="X41" s="633"/>
      <c r="Y41" s="48"/>
      <c r="Z41" s="633"/>
      <c r="AA41" s="48"/>
      <c r="AB41" s="633"/>
      <c r="AC41" s="48">
        <v>52</v>
      </c>
      <c r="AD41" s="633">
        <v>6</v>
      </c>
      <c r="AE41" s="644">
        <f t="shared" si="16"/>
        <v>58</v>
      </c>
      <c r="AF41" s="833">
        <f t="shared" si="11"/>
        <v>0</v>
      </c>
      <c r="AG41" s="633"/>
    </row>
    <row r="42" spans="1:33" ht="31.2" hidden="1" x14ac:dyDescent="0.3">
      <c r="A42" s="397" t="s">
        <v>15</v>
      </c>
      <c r="B42" s="19" t="s">
        <v>951</v>
      </c>
      <c r="C42" s="815"/>
      <c r="D42" s="815"/>
      <c r="E42" s="816"/>
      <c r="F42" s="48"/>
      <c r="G42" s="282"/>
      <c r="H42" s="371" t="s">
        <v>40</v>
      </c>
      <c r="I42" s="638">
        <f t="shared" si="19"/>
        <v>80</v>
      </c>
      <c r="J42" s="633">
        <f t="shared" si="23"/>
        <v>6</v>
      </c>
      <c r="K42" s="638">
        <f t="shared" si="20"/>
        <v>30</v>
      </c>
      <c r="L42" s="633">
        <f t="shared" si="21"/>
        <v>68</v>
      </c>
      <c r="M42" s="638">
        <f t="shared" si="22"/>
        <v>38</v>
      </c>
      <c r="N42" s="638">
        <v>30</v>
      </c>
      <c r="O42" s="633"/>
      <c r="P42" s="633"/>
      <c r="Q42" s="633"/>
      <c r="R42" s="633">
        <v>6</v>
      </c>
      <c r="S42" s="633"/>
      <c r="T42" s="633"/>
      <c r="U42" s="633"/>
      <c r="V42" s="633"/>
      <c r="W42" s="48"/>
      <c r="X42" s="633"/>
      <c r="Y42" s="48"/>
      <c r="Z42" s="633"/>
      <c r="AA42" s="48">
        <v>38</v>
      </c>
      <c r="AB42" s="633">
        <v>4</v>
      </c>
      <c r="AC42" s="48">
        <v>30</v>
      </c>
      <c r="AD42" s="633">
        <v>2</v>
      </c>
      <c r="AE42" s="644">
        <f t="shared" si="16"/>
        <v>74</v>
      </c>
      <c r="AF42" s="833">
        <f t="shared" si="11"/>
        <v>0</v>
      </c>
      <c r="AG42" s="633"/>
    </row>
    <row r="43" spans="1:33" ht="15.6" x14ac:dyDescent="0.3">
      <c r="A43" s="664" t="s">
        <v>16</v>
      </c>
      <c r="B43" s="19" t="s">
        <v>119</v>
      </c>
      <c r="C43" s="815"/>
      <c r="D43" s="815"/>
      <c r="E43" s="816" t="s">
        <v>40</v>
      </c>
      <c r="F43" s="48"/>
      <c r="G43" s="282"/>
      <c r="H43" s="371"/>
      <c r="I43" s="638">
        <f t="shared" si="19"/>
        <v>84</v>
      </c>
      <c r="J43" s="633">
        <v>14</v>
      </c>
      <c r="K43" s="638">
        <f t="shared" si="20"/>
        <v>28</v>
      </c>
      <c r="L43" s="633">
        <f t="shared" si="21"/>
        <v>64</v>
      </c>
      <c r="M43" s="638">
        <f t="shared" si="22"/>
        <v>36</v>
      </c>
      <c r="N43" s="638">
        <v>28</v>
      </c>
      <c r="O43" s="633"/>
      <c r="P43" s="633"/>
      <c r="Q43" s="633"/>
      <c r="R43" s="633">
        <v>6</v>
      </c>
      <c r="S43" s="633"/>
      <c r="T43" s="633"/>
      <c r="U43" s="633"/>
      <c r="V43" s="633"/>
      <c r="W43" s="282">
        <v>64</v>
      </c>
      <c r="X43" s="633">
        <v>8</v>
      </c>
      <c r="Y43" s="48"/>
      <c r="Z43" s="633"/>
      <c r="AA43" s="48"/>
      <c r="AB43" s="633"/>
      <c r="AC43" s="48"/>
      <c r="AD43" s="633"/>
      <c r="AE43" s="644">
        <f t="shared" si="16"/>
        <v>72</v>
      </c>
      <c r="AF43" s="833">
        <f t="shared" si="11"/>
        <v>64</v>
      </c>
      <c r="AG43" s="599" t="s">
        <v>1138</v>
      </c>
    </row>
    <row r="44" spans="1:33" ht="31.2" hidden="1" x14ac:dyDescent="0.3">
      <c r="A44" s="397" t="s">
        <v>121</v>
      </c>
      <c r="B44" s="19" t="s">
        <v>952</v>
      </c>
      <c r="C44" s="815"/>
      <c r="D44" s="815"/>
      <c r="E44" s="816"/>
      <c r="F44" s="48"/>
      <c r="G44" s="282"/>
      <c r="H44" s="371" t="s">
        <v>29</v>
      </c>
      <c r="I44" s="638">
        <f t="shared" si="19"/>
        <v>60</v>
      </c>
      <c r="J44" s="633">
        <f t="shared" si="23"/>
        <v>8</v>
      </c>
      <c r="K44" s="638">
        <f t="shared" si="20"/>
        <v>30</v>
      </c>
      <c r="L44" s="633">
        <f t="shared" si="21"/>
        <v>52</v>
      </c>
      <c r="M44" s="638">
        <f t="shared" si="22"/>
        <v>22</v>
      </c>
      <c r="N44" s="638">
        <v>30</v>
      </c>
      <c r="O44" s="633"/>
      <c r="P44" s="633"/>
      <c r="Q44" s="633"/>
      <c r="R44" s="633"/>
      <c r="S44" s="633"/>
      <c r="T44" s="633"/>
      <c r="U44" s="633"/>
      <c r="V44" s="633"/>
      <c r="W44" s="48"/>
      <c r="X44" s="633"/>
      <c r="Y44" s="48"/>
      <c r="Z44" s="633"/>
      <c r="AA44" s="48">
        <v>26</v>
      </c>
      <c r="AB44" s="633">
        <v>4</v>
      </c>
      <c r="AC44" s="48">
        <v>26</v>
      </c>
      <c r="AD44" s="633">
        <v>4</v>
      </c>
      <c r="AE44" s="644">
        <f t="shared" si="16"/>
        <v>60</v>
      </c>
      <c r="AF44" s="833">
        <f t="shared" si="11"/>
        <v>0</v>
      </c>
      <c r="AG44" s="633"/>
    </row>
    <row r="45" spans="1:33" ht="46.8" x14ac:dyDescent="0.3">
      <c r="A45" s="664" t="s">
        <v>17</v>
      </c>
      <c r="B45" s="19" t="s">
        <v>953</v>
      </c>
      <c r="C45" s="817"/>
      <c r="D45" s="817"/>
      <c r="E45" s="818"/>
      <c r="F45" s="275" t="s">
        <v>29</v>
      </c>
      <c r="G45" s="372"/>
      <c r="H45" s="373"/>
      <c r="I45" s="638">
        <f t="shared" si="19"/>
        <v>126</v>
      </c>
      <c r="J45" s="633">
        <f t="shared" si="23"/>
        <v>14</v>
      </c>
      <c r="K45" s="638">
        <f t="shared" si="20"/>
        <v>52</v>
      </c>
      <c r="L45" s="633">
        <f t="shared" si="21"/>
        <v>112</v>
      </c>
      <c r="M45" s="638">
        <f t="shared" si="22"/>
        <v>60</v>
      </c>
      <c r="N45" s="659">
        <v>52</v>
      </c>
      <c r="O45" s="538"/>
      <c r="P45" s="538"/>
      <c r="Q45" s="633"/>
      <c r="R45" s="633"/>
      <c r="S45" s="633"/>
      <c r="T45" s="633"/>
      <c r="U45" s="633"/>
      <c r="V45" s="633"/>
      <c r="W45" s="282">
        <v>64</v>
      </c>
      <c r="X45" s="633">
        <v>8</v>
      </c>
      <c r="Y45" s="48">
        <v>48</v>
      </c>
      <c r="Z45" s="633">
        <v>6</v>
      </c>
      <c r="AA45" s="48"/>
      <c r="AB45" s="633"/>
      <c r="AC45" s="48"/>
      <c r="AD45" s="633"/>
      <c r="AE45" s="644">
        <f t="shared" si="16"/>
        <v>126</v>
      </c>
      <c r="AF45" s="833">
        <f t="shared" si="11"/>
        <v>112</v>
      </c>
      <c r="AG45" s="282" t="s">
        <v>1105</v>
      </c>
    </row>
    <row r="46" spans="1:33" ht="46.8" hidden="1" x14ac:dyDescent="0.3">
      <c r="A46" s="666" t="s">
        <v>123</v>
      </c>
      <c r="B46" s="19" t="s">
        <v>273</v>
      </c>
      <c r="C46" s="819"/>
      <c r="D46" s="819"/>
      <c r="E46" s="49"/>
      <c r="F46" s="275"/>
      <c r="G46" s="372" t="s">
        <v>40</v>
      </c>
      <c r="H46" s="373"/>
      <c r="I46" s="638">
        <f t="shared" si="19"/>
        <v>74</v>
      </c>
      <c r="J46" s="633">
        <f t="shared" si="23"/>
        <v>8</v>
      </c>
      <c r="K46" s="638">
        <f t="shared" si="20"/>
        <v>34</v>
      </c>
      <c r="L46" s="633">
        <f t="shared" si="21"/>
        <v>60</v>
      </c>
      <c r="M46" s="638">
        <f t="shared" si="22"/>
        <v>26</v>
      </c>
      <c r="N46" s="659">
        <v>34</v>
      </c>
      <c r="O46" s="538"/>
      <c r="P46" s="538"/>
      <c r="Q46" s="291"/>
      <c r="R46" s="633">
        <v>6</v>
      </c>
      <c r="S46" s="633"/>
      <c r="T46" s="633"/>
      <c r="U46" s="633"/>
      <c r="V46" s="633"/>
      <c r="W46" s="48"/>
      <c r="X46" s="633"/>
      <c r="Y46" s="48"/>
      <c r="Z46" s="633"/>
      <c r="AA46" s="48">
        <v>60</v>
      </c>
      <c r="AB46" s="633">
        <v>8</v>
      </c>
      <c r="AC46" s="48"/>
      <c r="AD46" s="633"/>
      <c r="AE46" s="644">
        <f t="shared" si="16"/>
        <v>68</v>
      </c>
      <c r="AF46" s="833">
        <f t="shared" si="11"/>
        <v>0</v>
      </c>
      <c r="AG46" s="633"/>
    </row>
    <row r="47" spans="1:33" ht="15.6" x14ac:dyDescent="0.3">
      <c r="A47" s="666" t="s">
        <v>18</v>
      </c>
      <c r="B47" s="19" t="s">
        <v>294</v>
      </c>
      <c r="C47" s="819"/>
      <c r="D47" s="819"/>
      <c r="E47" s="49"/>
      <c r="F47" s="275" t="s">
        <v>40</v>
      </c>
      <c r="G47" s="372"/>
      <c r="H47" s="373"/>
      <c r="I47" s="638">
        <f t="shared" si="19"/>
        <v>92</v>
      </c>
      <c r="J47" s="633">
        <v>16</v>
      </c>
      <c r="K47" s="638">
        <f t="shared" si="20"/>
        <v>36</v>
      </c>
      <c r="L47" s="633">
        <f t="shared" si="21"/>
        <v>70</v>
      </c>
      <c r="M47" s="638">
        <f t="shared" si="22"/>
        <v>34</v>
      </c>
      <c r="N47" s="659">
        <v>36</v>
      </c>
      <c r="O47" s="538"/>
      <c r="P47" s="538"/>
      <c r="Q47" s="291"/>
      <c r="R47" s="633">
        <v>6</v>
      </c>
      <c r="S47" s="633"/>
      <c r="T47" s="633"/>
      <c r="U47" s="633"/>
      <c r="V47" s="633"/>
      <c r="W47" s="48"/>
      <c r="X47" s="633"/>
      <c r="Y47" s="48">
        <v>70</v>
      </c>
      <c r="Z47" s="633">
        <v>10</v>
      </c>
      <c r="AA47" s="48"/>
      <c r="AB47" s="633"/>
      <c r="AC47" s="48"/>
      <c r="AD47" s="633"/>
      <c r="AF47" s="833">
        <f t="shared" si="11"/>
        <v>70</v>
      </c>
      <c r="AG47" s="599" t="s">
        <v>1123</v>
      </c>
    </row>
    <row r="48" spans="1:33" ht="31.2" x14ac:dyDescent="0.3">
      <c r="A48" s="666" t="s">
        <v>20</v>
      </c>
      <c r="B48" s="19" t="s">
        <v>120</v>
      </c>
      <c r="C48" s="819"/>
      <c r="D48" s="819"/>
      <c r="E48" s="49"/>
      <c r="F48" s="275" t="s">
        <v>29</v>
      </c>
      <c r="G48" s="372"/>
      <c r="H48" s="373"/>
      <c r="I48" s="638">
        <f t="shared" si="19"/>
        <v>44</v>
      </c>
      <c r="J48" s="633">
        <f t="shared" si="23"/>
        <v>4</v>
      </c>
      <c r="K48" s="638">
        <f t="shared" si="20"/>
        <v>22</v>
      </c>
      <c r="L48" s="633">
        <f t="shared" si="21"/>
        <v>40</v>
      </c>
      <c r="M48" s="638">
        <f t="shared" si="22"/>
        <v>18</v>
      </c>
      <c r="N48" s="659">
        <v>22</v>
      </c>
      <c r="O48" s="538"/>
      <c r="P48" s="538"/>
      <c r="Q48" s="291"/>
      <c r="R48" s="633"/>
      <c r="S48" s="633"/>
      <c r="T48" s="633"/>
      <c r="U48" s="633"/>
      <c r="V48" s="633"/>
      <c r="W48" s="48"/>
      <c r="X48" s="633"/>
      <c r="Y48" s="48">
        <v>40</v>
      </c>
      <c r="Z48" s="633">
        <v>4</v>
      </c>
      <c r="AA48" s="48"/>
      <c r="AB48" s="633"/>
      <c r="AC48" s="48"/>
      <c r="AD48" s="633"/>
      <c r="AF48" s="833">
        <f t="shared" si="11"/>
        <v>40</v>
      </c>
      <c r="AG48" s="599" t="s">
        <v>1068</v>
      </c>
    </row>
    <row r="49" spans="1:33" ht="31.2" x14ac:dyDescent="0.3">
      <c r="A49" s="666" t="s">
        <v>22</v>
      </c>
      <c r="B49" s="19" t="s">
        <v>954</v>
      </c>
      <c r="C49" s="819"/>
      <c r="D49" s="819"/>
      <c r="E49" s="49"/>
      <c r="F49" s="275" t="s">
        <v>29</v>
      </c>
      <c r="G49" s="372"/>
      <c r="H49" s="373"/>
      <c r="I49" s="638">
        <f t="shared" si="19"/>
        <v>84</v>
      </c>
      <c r="J49" s="633">
        <f t="shared" si="23"/>
        <v>10</v>
      </c>
      <c r="K49" s="638">
        <f t="shared" si="20"/>
        <v>42</v>
      </c>
      <c r="L49" s="633">
        <f t="shared" si="21"/>
        <v>74</v>
      </c>
      <c r="M49" s="638">
        <f t="shared" si="22"/>
        <v>32</v>
      </c>
      <c r="N49" s="659">
        <v>42</v>
      </c>
      <c r="O49" s="538"/>
      <c r="P49" s="538"/>
      <c r="Q49" s="291"/>
      <c r="R49" s="633"/>
      <c r="S49" s="633"/>
      <c r="T49" s="633"/>
      <c r="U49" s="633"/>
      <c r="V49" s="633"/>
      <c r="W49" s="48"/>
      <c r="X49" s="633"/>
      <c r="Y49" s="48">
        <v>74</v>
      </c>
      <c r="Z49" s="633">
        <v>10</v>
      </c>
      <c r="AA49" s="48"/>
      <c r="AB49" s="633"/>
      <c r="AC49" s="48"/>
      <c r="AD49" s="633"/>
      <c r="AF49" s="833">
        <f t="shared" si="11"/>
        <v>74</v>
      </c>
      <c r="AG49" s="282" t="s">
        <v>1106</v>
      </c>
    </row>
    <row r="50" spans="1:33" ht="31.2" hidden="1" x14ac:dyDescent="0.3">
      <c r="A50" s="666" t="s">
        <v>23</v>
      </c>
      <c r="B50" s="19" t="s">
        <v>519</v>
      </c>
      <c r="C50" s="819"/>
      <c r="D50" s="819"/>
      <c r="E50" s="49"/>
      <c r="F50" s="275"/>
      <c r="G50" s="372"/>
      <c r="H50" s="373" t="s">
        <v>29</v>
      </c>
      <c r="I50" s="638">
        <f t="shared" si="19"/>
        <v>46</v>
      </c>
      <c r="J50" s="633">
        <f t="shared" si="23"/>
        <v>6</v>
      </c>
      <c r="K50" s="659">
        <f t="shared" si="20"/>
        <v>28</v>
      </c>
      <c r="L50" s="633">
        <f t="shared" si="21"/>
        <v>40</v>
      </c>
      <c r="M50" s="638">
        <f t="shared" si="22"/>
        <v>12</v>
      </c>
      <c r="N50" s="659">
        <v>28</v>
      </c>
      <c r="O50" s="538"/>
      <c r="P50" s="538"/>
      <c r="Q50" s="291"/>
      <c r="R50" s="633"/>
      <c r="S50" s="633"/>
      <c r="T50" s="633"/>
      <c r="U50" s="633"/>
      <c r="V50" s="633"/>
      <c r="W50" s="48"/>
      <c r="X50" s="633"/>
      <c r="Y50" s="48"/>
      <c r="Z50" s="633"/>
      <c r="AA50" s="48"/>
      <c r="AB50" s="633"/>
      <c r="AC50" s="48">
        <v>40</v>
      </c>
      <c r="AD50" s="633">
        <v>6</v>
      </c>
      <c r="AE50" s="644">
        <f t="shared" si="16"/>
        <v>46</v>
      </c>
      <c r="AF50" s="833">
        <f t="shared" si="11"/>
        <v>0</v>
      </c>
      <c r="AG50" s="633"/>
    </row>
    <row r="51" spans="1:33" x14ac:dyDescent="0.3">
      <c r="A51" s="673" t="s">
        <v>8</v>
      </c>
      <c r="B51" s="649" t="s">
        <v>9</v>
      </c>
      <c r="C51" s="674"/>
      <c r="D51" s="674"/>
      <c r="E51" s="816"/>
      <c r="F51" s="48"/>
      <c r="G51" s="282"/>
      <c r="H51" s="371"/>
      <c r="I51" s="649">
        <f>I52+I58+I65</f>
        <v>1132</v>
      </c>
      <c r="J51" s="649">
        <f t="shared" ref="J51:AD51" si="24">J52+J58+J65</f>
        <v>68</v>
      </c>
      <c r="K51" s="649">
        <f t="shared" si="24"/>
        <v>336</v>
      </c>
      <c r="L51" s="649">
        <f t="shared" si="24"/>
        <v>582</v>
      </c>
      <c r="M51" s="649">
        <f t="shared" si="24"/>
        <v>290</v>
      </c>
      <c r="N51" s="649">
        <f t="shared" si="24"/>
        <v>292</v>
      </c>
      <c r="O51" s="649">
        <f t="shared" si="24"/>
        <v>20</v>
      </c>
      <c r="P51" s="649">
        <f t="shared" si="24"/>
        <v>432</v>
      </c>
      <c r="Q51" s="649">
        <f t="shared" si="24"/>
        <v>6</v>
      </c>
      <c r="R51" s="649">
        <f t="shared" si="24"/>
        <v>36</v>
      </c>
      <c r="S51" s="649"/>
      <c r="T51" s="649"/>
      <c r="U51" s="649"/>
      <c r="V51" s="649"/>
      <c r="W51" s="455">
        <f t="shared" si="24"/>
        <v>66</v>
      </c>
      <c r="X51" s="649">
        <f t="shared" si="24"/>
        <v>4</v>
      </c>
      <c r="Y51" s="455">
        <f t="shared" si="24"/>
        <v>188</v>
      </c>
      <c r="Z51" s="649">
        <f t="shared" si="24"/>
        <v>22</v>
      </c>
      <c r="AA51" s="649">
        <f t="shared" si="24"/>
        <v>166</v>
      </c>
      <c r="AB51" s="649">
        <f t="shared" si="24"/>
        <v>22</v>
      </c>
      <c r="AC51" s="649">
        <f t="shared" si="24"/>
        <v>162</v>
      </c>
      <c r="AD51" s="649">
        <f t="shared" si="24"/>
        <v>20</v>
      </c>
      <c r="AE51" s="644">
        <f t="shared" si="16"/>
        <v>650</v>
      </c>
      <c r="AF51" s="833">
        <f t="shared" si="11"/>
        <v>254</v>
      </c>
      <c r="AG51" s="833"/>
    </row>
    <row r="52" spans="1:33" ht="26.4" x14ac:dyDescent="0.3">
      <c r="A52" s="820" t="s">
        <v>719</v>
      </c>
      <c r="B52" s="660" t="s">
        <v>955</v>
      </c>
      <c r="C52" s="822"/>
      <c r="D52" s="822"/>
      <c r="E52" s="1427" t="s">
        <v>560</v>
      </c>
      <c r="F52" s="1427"/>
      <c r="G52" s="1427"/>
      <c r="H52" s="1428"/>
      <c r="I52" s="701">
        <f>SUM(I53:I57)</f>
        <v>560</v>
      </c>
      <c r="J52" s="701">
        <f t="shared" ref="J52:R52" si="25">SUM(J53:J57)</f>
        <v>32</v>
      </c>
      <c r="K52" s="701">
        <f t="shared" si="25"/>
        <v>40</v>
      </c>
      <c r="L52" s="701">
        <f t="shared" si="25"/>
        <v>298</v>
      </c>
      <c r="M52" s="701">
        <f t="shared" si="25"/>
        <v>194</v>
      </c>
      <c r="N52" s="701">
        <f t="shared" si="25"/>
        <v>104</v>
      </c>
      <c r="O52" s="701">
        <f t="shared" si="25"/>
        <v>20</v>
      </c>
      <c r="P52" s="701">
        <f t="shared" si="25"/>
        <v>216</v>
      </c>
      <c r="Q52" s="701">
        <f t="shared" si="25"/>
        <v>2</v>
      </c>
      <c r="R52" s="701">
        <f t="shared" si="25"/>
        <v>12</v>
      </c>
      <c r="S52" s="701"/>
      <c r="T52" s="701"/>
      <c r="U52" s="701"/>
      <c r="V52" s="701"/>
      <c r="W52" s="47">
        <f>W53+W54</f>
        <v>66</v>
      </c>
      <c r="X52" s="47">
        <f t="shared" ref="X52:AD52" si="26">X53+X54</f>
        <v>4</v>
      </c>
      <c r="Y52" s="47">
        <f t="shared" si="26"/>
        <v>80</v>
      </c>
      <c r="Z52" s="47">
        <f t="shared" si="26"/>
        <v>14</v>
      </c>
      <c r="AA52" s="47">
        <f t="shared" si="26"/>
        <v>112</v>
      </c>
      <c r="AB52" s="47">
        <f t="shared" si="26"/>
        <v>12</v>
      </c>
      <c r="AC52" s="47">
        <f t="shared" si="26"/>
        <v>40</v>
      </c>
      <c r="AD52" s="47">
        <f t="shared" si="26"/>
        <v>4</v>
      </c>
      <c r="AE52" s="644">
        <f t="shared" si="16"/>
        <v>332</v>
      </c>
      <c r="AF52" s="833">
        <f t="shared" si="11"/>
        <v>146</v>
      </c>
      <c r="AG52" s="833"/>
    </row>
    <row r="53" spans="1:33" ht="78" x14ac:dyDescent="0.3">
      <c r="A53" s="823" t="s">
        <v>352</v>
      </c>
      <c r="B53" s="19" t="s">
        <v>956</v>
      </c>
      <c r="C53" s="815"/>
      <c r="D53" s="815"/>
      <c r="E53" s="816"/>
      <c r="F53" s="279" t="s">
        <v>40</v>
      </c>
      <c r="G53" s="282"/>
      <c r="H53" s="371"/>
      <c r="I53" s="638">
        <f t="shared" ref="I53:I54" si="27">L53+J53+Q53+R53</f>
        <v>276</v>
      </c>
      <c r="J53" s="633">
        <v>24</v>
      </c>
      <c r="K53" s="638">
        <v>24</v>
      </c>
      <c r="L53" s="633">
        <f t="shared" ref="L53:L54" si="28">W53+Y53+AA53+AC53</f>
        <v>246</v>
      </c>
      <c r="M53" s="638">
        <f t="shared" ref="M53:M54" si="29">L53-N53</f>
        <v>168</v>
      </c>
      <c r="N53" s="638">
        <v>78</v>
      </c>
      <c r="O53" s="54">
        <v>20</v>
      </c>
      <c r="P53" s="834" t="s">
        <v>104</v>
      </c>
      <c r="Q53" s="648"/>
      <c r="R53" s="54">
        <v>6</v>
      </c>
      <c r="S53" s="54"/>
      <c r="T53" s="54"/>
      <c r="U53" s="54"/>
      <c r="V53" s="54"/>
      <c r="W53" s="282">
        <v>66</v>
      </c>
      <c r="X53" s="54">
        <v>4</v>
      </c>
      <c r="Y53" s="48">
        <v>80</v>
      </c>
      <c r="Z53" s="633">
        <v>14</v>
      </c>
      <c r="AA53" s="48">
        <v>60</v>
      </c>
      <c r="AB53" s="633">
        <v>4</v>
      </c>
      <c r="AC53" s="48">
        <v>40</v>
      </c>
      <c r="AD53" s="633">
        <v>4</v>
      </c>
      <c r="AE53" s="644">
        <f t="shared" si="16"/>
        <v>272</v>
      </c>
      <c r="AF53" s="833">
        <f t="shared" si="11"/>
        <v>146</v>
      </c>
      <c r="AG53" s="282" t="s">
        <v>1106</v>
      </c>
    </row>
    <row r="54" spans="1:33" ht="62.4" hidden="1" x14ac:dyDescent="0.3">
      <c r="A54" s="823" t="s">
        <v>502</v>
      </c>
      <c r="B54" s="19" t="s">
        <v>461</v>
      </c>
      <c r="C54" s="815"/>
      <c r="D54" s="815"/>
      <c r="E54" s="816"/>
      <c r="F54" s="48" t="s">
        <v>29</v>
      </c>
      <c r="G54" s="282"/>
      <c r="H54" s="371"/>
      <c r="I54" s="638">
        <f t="shared" si="27"/>
        <v>60</v>
      </c>
      <c r="J54" s="633">
        <f t="shared" ref="J54" si="30">X54+Z54+AB54+AD54</f>
        <v>8</v>
      </c>
      <c r="K54" s="638">
        <v>16</v>
      </c>
      <c r="L54" s="633">
        <f t="shared" si="28"/>
        <v>52</v>
      </c>
      <c r="M54" s="638">
        <f t="shared" si="29"/>
        <v>26</v>
      </c>
      <c r="N54" s="638">
        <v>26</v>
      </c>
      <c r="O54" s="633"/>
      <c r="P54" s="638"/>
      <c r="Q54" s="291"/>
      <c r="R54" s="633"/>
      <c r="S54" s="633"/>
      <c r="T54" s="633"/>
      <c r="U54" s="633"/>
      <c r="V54" s="633"/>
      <c r="W54" s="48"/>
      <c r="X54" s="633"/>
      <c r="Y54" s="48"/>
      <c r="Z54" s="633"/>
      <c r="AA54" s="599">
        <v>52</v>
      </c>
      <c r="AB54" s="633">
        <v>8</v>
      </c>
      <c r="AC54" s="48"/>
      <c r="AD54" s="633"/>
      <c r="AE54" s="644">
        <f t="shared" si="16"/>
        <v>60</v>
      </c>
      <c r="AF54" s="833">
        <f t="shared" si="11"/>
        <v>0</v>
      </c>
      <c r="AG54" s="633"/>
    </row>
    <row r="55" spans="1:33" hidden="1" x14ac:dyDescent="0.3">
      <c r="A55" s="80" t="s">
        <v>364</v>
      </c>
      <c r="B55" s="824" t="s">
        <v>43</v>
      </c>
      <c r="C55" s="825"/>
      <c r="D55" s="825"/>
      <c r="E55" s="816"/>
      <c r="F55" s="48" t="s">
        <v>29</v>
      </c>
      <c r="G55" s="282"/>
      <c r="H55" s="371"/>
      <c r="I55" s="638">
        <f>W55+Y55+AA55+AC55</f>
        <v>108</v>
      </c>
      <c r="J55" s="633"/>
      <c r="K55" s="638"/>
      <c r="L55" s="633"/>
      <c r="M55" s="638"/>
      <c r="N55" s="638"/>
      <c r="O55" s="633"/>
      <c r="P55" s="638">
        <v>108</v>
      </c>
      <c r="Q55" s="633"/>
      <c r="R55" s="633"/>
      <c r="S55" s="633"/>
      <c r="T55" s="633"/>
      <c r="U55" s="633"/>
      <c r="V55" s="633"/>
      <c r="W55" s="48"/>
      <c r="X55" s="633"/>
      <c r="Y55" s="48"/>
      <c r="Z55" s="633"/>
      <c r="AA55" s="48">
        <v>108</v>
      </c>
      <c r="AB55" s="633"/>
      <c r="AC55" s="48"/>
      <c r="AD55" s="633"/>
      <c r="AE55" s="644">
        <f t="shared" si="16"/>
        <v>108</v>
      </c>
      <c r="AF55" s="833">
        <f t="shared" si="11"/>
        <v>0</v>
      </c>
      <c r="AG55" s="633"/>
    </row>
    <row r="56" spans="1:33" hidden="1" x14ac:dyDescent="0.3">
      <c r="A56" s="80" t="s">
        <v>365</v>
      </c>
      <c r="B56" s="80" t="s">
        <v>73</v>
      </c>
      <c r="C56" s="826"/>
      <c r="D56" s="826"/>
      <c r="E56" s="816"/>
      <c r="F56" s="48"/>
      <c r="G56" s="282" t="s">
        <v>29</v>
      </c>
      <c r="H56" s="371"/>
      <c r="I56" s="638">
        <f>W56+Y56+AA56+AC56</f>
        <v>108</v>
      </c>
      <c r="J56" s="633"/>
      <c r="K56" s="638"/>
      <c r="L56" s="633"/>
      <c r="M56" s="638" t="s">
        <v>104</v>
      </c>
      <c r="N56" s="638" t="s">
        <v>104</v>
      </c>
      <c r="O56" s="633"/>
      <c r="P56" s="638">
        <v>108</v>
      </c>
      <c r="Q56" s="633"/>
      <c r="R56" s="633"/>
      <c r="S56" s="633"/>
      <c r="T56" s="633"/>
      <c r="U56" s="633"/>
      <c r="V56" s="633"/>
      <c r="W56" s="48"/>
      <c r="X56" s="633"/>
      <c r="Y56" s="48"/>
      <c r="Z56" s="633"/>
      <c r="AA56" s="599"/>
      <c r="AB56" s="633"/>
      <c r="AC56" s="48">
        <v>108</v>
      </c>
      <c r="AD56" s="633"/>
      <c r="AE56" s="644">
        <f t="shared" si="16"/>
        <v>108</v>
      </c>
      <c r="AF56" s="833">
        <f t="shared" si="11"/>
        <v>0</v>
      </c>
      <c r="AG56" s="633"/>
    </row>
    <row r="57" spans="1:33" hidden="1" x14ac:dyDescent="0.3">
      <c r="A57" s="667" t="s">
        <v>434</v>
      </c>
      <c r="B57" s="667" t="s">
        <v>216</v>
      </c>
      <c r="C57" s="667"/>
      <c r="D57" s="667"/>
      <c r="E57" s="49"/>
      <c r="F57" s="275"/>
      <c r="G57" s="372" t="s">
        <v>40</v>
      </c>
      <c r="H57" s="373"/>
      <c r="I57" s="638">
        <f>Q57+R57</f>
        <v>8</v>
      </c>
      <c r="J57" s="538"/>
      <c r="K57" s="659"/>
      <c r="L57" s="633"/>
      <c r="M57" s="659"/>
      <c r="N57" s="659"/>
      <c r="O57" s="538"/>
      <c r="P57" s="659"/>
      <c r="Q57" s="633">
        <v>2</v>
      </c>
      <c r="R57" s="633">
        <v>6</v>
      </c>
      <c r="S57" s="633"/>
      <c r="T57" s="633"/>
      <c r="U57" s="633"/>
      <c r="V57" s="633"/>
      <c r="W57" s="48"/>
      <c r="X57" s="633"/>
      <c r="Y57" s="48"/>
      <c r="Z57" s="633"/>
      <c r="AA57" s="48"/>
      <c r="AB57" s="633"/>
      <c r="AC57" s="48"/>
      <c r="AD57" s="633"/>
      <c r="AE57" s="644">
        <f t="shared" si="16"/>
        <v>0</v>
      </c>
      <c r="AF57" s="833">
        <f t="shared" si="11"/>
        <v>0</v>
      </c>
      <c r="AG57" s="633"/>
    </row>
    <row r="58" spans="1:33" ht="66" x14ac:dyDescent="0.3">
      <c r="A58" s="820" t="s">
        <v>304</v>
      </c>
      <c r="B58" s="80" t="s">
        <v>957</v>
      </c>
      <c r="C58" s="827"/>
      <c r="D58" s="827"/>
      <c r="E58" s="1427" t="s">
        <v>561</v>
      </c>
      <c r="F58" s="1427"/>
      <c r="G58" s="1427"/>
      <c r="H58" s="1428"/>
      <c r="I58" s="701">
        <f>SUM(I59:I64)</f>
        <v>384</v>
      </c>
      <c r="J58" s="701">
        <f t="shared" ref="J58:R59" si="31">SUM(J59:J63)</f>
        <v>32</v>
      </c>
      <c r="K58" s="701">
        <f t="shared" si="31"/>
        <v>126</v>
      </c>
      <c r="L58" s="701">
        <f t="shared" si="31"/>
        <v>216</v>
      </c>
      <c r="M58" s="701">
        <f t="shared" si="31"/>
        <v>90</v>
      </c>
      <c r="N58" s="701">
        <f t="shared" si="31"/>
        <v>126</v>
      </c>
      <c r="O58" s="701">
        <f t="shared" si="31"/>
        <v>0</v>
      </c>
      <c r="P58" s="701">
        <f t="shared" si="31"/>
        <v>108</v>
      </c>
      <c r="Q58" s="701">
        <f t="shared" si="31"/>
        <v>2</v>
      </c>
      <c r="R58" s="701">
        <f t="shared" si="31"/>
        <v>18</v>
      </c>
      <c r="S58" s="701"/>
      <c r="T58" s="701"/>
      <c r="U58" s="701"/>
      <c r="V58" s="701"/>
      <c r="W58" s="47">
        <f>W59+W60+W61</f>
        <v>0</v>
      </c>
      <c r="X58" s="47">
        <f t="shared" ref="X58:AD58" si="32">X59+X60+X61</f>
        <v>0</v>
      </c>
      <c r="Y58" s="47">
        <f t="shared" si="32"/>
        <v>40</v>
      </c>
      <c r="Z58" s="47">
        <f t="shared" si="32"/>
        <v>4</v>
      </c>
      <c r="AA58" s="47">
        <f t="shared" si="32"/>
        <v>54</v>
      </c>
      <c r="AB58" s="47">
        <f t="shared" si="32"/>
        <v>10</v>
      </c>
      <c r="AC58" s="47">
        <f t="shared" si="32"/>
        <v>122</v>
      </c>
      <c r="AD58" s="47">
        <f t="shared" si="32"/>
        <v>16</v>
      </c>
      <c r="AE58" s="644">
        <f t="shared" si="16"/>
        <v>246</v>
      </c>
      <c r="AF58" s="833">
        <f t="shared" si="11"/>
        <v>40</v>
      </c>
      <c r="AG58" s="833"/>
    </row>
    <row r="59" spans="1:33" ht="46.8" x14ac:dyDescent="0.3">
      <c r="A59" s="823" t="s">
        <v>246</v>
      </c>
      <c r="B59" s="19" t="s">
        <v>958</v>
      </c>
      <c r="C59" s="815"/>
      <c r="D59" s="815"/>
      <c r="E59" s="816"/>
      <c r="F59" s="48" t="s">
        <v>29</v>
      </c>
      <c r="G59" s="282"/>
      <c r="H59" s="371"/>
      <c r="I59" s="638">
        <f t="shared" ref="I59:I61" si="33">L59+J59+Q59+R59</f>
        <v>58</v>
      </c>
      <c r="J59" s="633">
        <f t="shared" ref="J59:J61" si="34">X59+Z59+AB59+AD59</f>
        <v>4</v>
      </c>
      <c r="K59" s="638">
        <f>N59</f>
        <v>22</v>
      </c>
      <c r="L59" s="633">
        <f t="shared" ref="L59:L61" si="35">W59+Y59+AA59+AC59</f>
        <v>40</v>
      </c>
      <c r="M59" s="638">
        <f t="shared" ref="M59:M61" si="36">L59-N59</f>
        <v>18</v>
      </c>
      <c r="N59" s="638">
        <v>22</v>
      </c>
      <c r="O59" s="638">
        <v>0</v>
      </c>
      <c r="P59" s="638">
        <v>0</v>
      </c>
      <c r="Q59" s="638">
        <f t="shared" si="31"/>
        <v>2</v>
      </c>
      <c r="R59" s="638">
        <f t="shared" si="31"/>
        <v>12</v>
      </c>
      <c r="S59" s="638"/>
      <c r="T59" s="638"/>
      <c r="U59" s="638"/>
      <c r="V59" s="638"/>
      <c r="W59" s="48"/>
      <c r="X59" s="633"/>
      <c r="Y59" s="48">
        <v>40</v>
      </c>
      <c r="Z59" s="633">
        <v>4</v>
      </c>
      <c r="AA59" s="48"/>
      <c r="AB59" s="633"/>
      <c r="AC59" s="48"/>
      <c r="AD59" s="633"/>
      <c r="AE59" s="644">
        <f t="shared" si="16"/>
        <v>44</v>
      </c>
      <c r="AF59" s="833">
        <f t="shared" si="11"/>
        <v>40</v>
      </c>
      <c r="AG59" s="599" t="s">
        <v>1109</v>
      </c>
    </row>
    <row r="60" spans="1:33" ht="31.2" hidden="1" x14ac:dyDescent="0.3">
      <c r="A60" s="823" t="s">
        <v>354</v>
      </c>
      <c r="B60" s="19" t="s">
        <v>959</v>
      </c>
      <c r="C60" s="815"/>
      <c r="D60" s="815"/>
      <c r="E60" s="816"/>
      <c r="F60" s="48"/>
      <c r="G60" s="282"/>
      <c r="H60" s="371" t="s">
        <v>40</v>
      </c>
      <c r="I60" s="638">
        <f t="shared" si="33"/>
        <v>150</v>
      </c>
      <c r="J60" s="633">
        <v>22</v>
      </c>
      <c r="K60" s="638">
        <f>N60</f>
        <v>70</v>
      </c>
      <c r="L60" s="633">
        <f t="shared" si="35"/>
        <v>122</v>
      </c>
      <c r="M60" s="638">
        <f t="shared" si="36"/>
        <v>52</v>
      </c>
      <c r="N60" s="638">
        <v>70</v>
      </c>
      <c r="O60" s="633"/>
      <c r="P60" s="638" t="s">
        <v>104</v>
      </c>
      <c r="Q60" s="633"/>
      <c r="R60" s="633">
        <v>6</v>
      </c>
      <c r="S60" s="633"/>
      <c r="T60" s="633"/>
      <c r="U60" s="633"/>
      <c r="V60" s="633"/>
      <c r="W60" s="48"/>
      <c r="X60" s="633"/>
      <c r="Y60" s="48"/>
      <c r="Z60" s="633"/>
      <c r="AA60" s="48">
        <v>54</v>
      </c>
      <c r="AB60" s="633">
        <v>10</v>
      </c>
      <c r="AC60" s="48">
        <v>68</v>
      </c>
      <c r="AD60" s="633">
        <v>10</v>
      </c>
      <c r="AE60" s="644">
        <f t="shared" si="16"/>
        <v>142</v>
      </c>
      <c r="AF60" s="833">
        <f t="shared" si="11"/>
        <v>0</v>
      </c>
      <c r="AG60" s="633"/>
    </row>
    <row r="61" spans="1:33" ht="31.2" hidden="1" x14ac:dyDescent="0.3">
      <c r="A61" s="823" t="s">
        <v>960</v>
      </c>
      <c r="B61" s="19" t="s">
        <v>258</v>
      </c>
      <c r="C61" s="815"/>
      <c r="D61" s="815"/>
      <c r="E61" s="816"/>
      <c r="F61" s="48"/>
      <c r="G61" s="282"/>
      <c r="H61" s="371" t="s">
        <v>67</v>
      </c>
      <c r="I61" s="638">
        <f t="shared" si="33"/>
        <v>60</v>
      </c>
      <c r="J61" s="633">
        <f t="shared" si="34"/>
        <v>6</v>
      </c>
      <c r="K61" s="638">
        <f>N61</f>
        <v>34</v>
      </c>
      <c r="L61" s="633">
        <f t="shared" si="35"/>
        <v>54</v>
      </c>
      <c r="M61" s="638">
        <f t="shared" si="36"/>
        <v>20</v>
      </c>
      <c r="N61" s="638">
        <v>34</v>
      </c>
      <c r="O61" s="633"/>
      <c r="P61" s="638"/>
      <c r="Q61" s="633"/>
      <c r="R61" s="633"/>
      <c r="S61" s="633"/>
      <c r="T61" s="633"/>
      <c r="U61" s="633"/>
      <c r="V61" s="633"/>
      <c r="W61" s="48"/>
      <c r="X61" s="633"/>
      <c r="Y61" s="48"/>
      <c r="Z61" s="633"/>
      <c r="AA61" s="48"/>
      <c r="AB61" s="633"/>
      <c r="AC61" s="48">
        <v>54</v>
      </c>
      <c r="AD61" s="633">
        <v>6</v>
      </c>
      <c r="AF61" s="833">
        <f t="shared" si="11"/>
        <v>0</v>
      </c>
      <c r="AG61" s="633"/>
    </row>
    <row r="62" spans="1:33" hidden="1" x14ac:dyDescent="0.3">
      <c r="A62" s="80" t="s">
        <v>307</v>
      </c>
      <c r="B62" s="824" t="s">
        <v>43</v>
      </c>
      <c r="C62" s="825"/>
      <c r="D62" s="825"/>
      <c r="E62" s="816"/>
      <c r="F62" s="48"/>
      <c r="G62" s="282"/>
      <c r="H62" s="371" t="s">
        <v>67</v>
      </c>
      <c r="I62" s="638">
        <v>36</v>
      </c>
      <c r="J62" s="633"/>
      <c r="K62" s="638"/>
      <c r="L62" s="633"/>
      <c r="M62" s="638"/>
      <c r="N62" s="638"/>
      <c r="O62" s="633"/>
      <c r="P62" s="638">
        <f>AA62</f>
        <v>36</v>
      </c>
      <c r="Q62" s="633"/>
      <c r="R62" s="633"/>
      <c r="S62" s="633"/>
      <c r="T62" s="633"/>
      <c r="U62" s="633"/>
      <c r="V62" s="633"/>
      <c r="W62" s="48"/>
      <c r="X62" s="633"/>
      <c r="Y62" s="48"/>
      <c r="Z62" s="633"/>
      <c r="AA62" s="599">
        <v>36</v>
      </c>
      <c r="AB62" s="633"/>
      <c r="AC62" s="356"/>
      <c r="AD62" s="633"/>
      <c r="AE62" s="644">
        <f>SUM(W62:AD62)</f>
        <v>36</v>
      </c>
      <c r="AF62" s="833">
        <f t="shared" si="11"/>
        <v>0</v>
      </c>
      <c r="AG62" s="633"/>
    </row>
    <row r="63" spans="1:33" hidden="1" x14ac:dyDescent="0.3">
      <c r="A63" s="80" t="s">
        <v>106</v>
      </c>
      <c r="B63" s="80" t="s">
        <v>73</v>
      </c>
      <c r="C63" s="826"/>
      <c r="D63" s="826"/>
      <c r="E63" s="816"/>
      <c r="F63" s="48"/>
      <c r="G63" s="282"/>
      <c r="H63" s="371" t="s">
        <v>67</v>
      </c>
      <c r="I63" s="638">
        <v>72</v>
      </c>
      <c r="J63" s="633"/>
      <c r="K63" s="638"/>
      <c r="L63" s="633"/>
      <c r="M63" s="638">
        <f t="shared" ref="M63:M70" si="37">L63-N63</f>
        <v>0</v>
      </c>
      <c r="N63" s="638"/>
      <c r="O63" s="633"/>
      <c r="P63" s="638">
        <f>AC63</f>
        <v>72</v>
      </c>
      <c r="Q63" s="633"/>
      <c r="R63" s="633"/>
      <c r="S63" s="633"/>
      <c r="T63" s="633"/>
      <c r="U63" s="633"/>
      <c r="V63" s="633"/>
      <c r="W63" s="48"/>
      <c r="X63" s="633"/>
      <c r="Y63" s="48"/>
      <c r="Z63" s="633"/>
      <c r="AA63" s="48"/>
      <c r="AB63" s="633"/>
      <c r="AC63" s="599">
        <v>72</v>
      </c>
      <c r="AD63" s="633"/>
      <c r="AE63" s="644">
        <f t="shared" si="16"/>
        <v>72</v>
      </c>
      <c r="AF63" s="833">
        <f t="shared" si="11"/>
        <v>0</v>
      </c>
      <c r="AG63" s="633"/>
    </row>
    <row r="64" spans="1:33" hidden="1" x14ac:dyDescent="0.3">
      <c r="A64" s="667" t="s">
        <v>434</v>
      </c>
      <c r="B64" s="667" t="s">
        <v>216</v>
      </c>
      <c r="C64" s="667"/>
      <c r="D64" s="667"/>
      <c r="E64" s="49"/>
      <c r="F64" s="275"/>
      <c r="G64" s="372"/>
      <c r="H64" s="373" t="s">
        <v>40</v>
      </c>
      <c r="I64" s="638">
        <f>Q64+R64</f>
        <v>8</v>
      </c>
      <c r="J64" s="538"/>
      <c r="K64" s="659"/>
      <c r="L64" s="633"/>
      <c r="M64" s="638">
        <f t="shared" si="37"/>
        <v>0</v>
      </c>
      <c r="N64" s="659"/>
      <c r="O64" s="538"/>
      <c r="P64" s="659"/>
      <c r="Q64" s="633">
        <v>2</v>
      </c>
      <c r="R64" s="633">
        <v>6</v>
      </c>
      <c r="S64" s="633"/>
      <c r="T64" s="633"/>
      <c r="U64" s="633"/>
      <c r="V64" s="633"/>
      <c r="W64" s="48"/>
      <c r="X64" s="633"/>
      <c r="Y64" s="48"/>
      <c r="Z64" s="633"/>
      <c r="AA64" s="48"/>
      <c r="AB64" s="633"/>
      <c r="AC64" s="48"/>
      <c r="AD64" s="633"/>
      <c r="AE64" s="644">
        <f t="shared" si="16"/>
        <v>0</v>
      </c>
      <c r="AF64" s="833">
        <f t="shared" si="11"/>
        <v>0</v>
      </c>
      <c r="AG64" s="633"/>
    </row>
    <row r="65" spans="1:34" ht="26.4" x14ac:dyDescent="0.3">
      <c r="A65" s="17" t="s">
        <v>33</v>
      </c>
      <c r="B65" s="80" t="s">
        <v>961</v>
      </c>
      <c r="C65" s="820"/>
      <c r="D65" s="820"/>
      <c r="E65" s="1598"/>
      <c r="F65" s="1599"/>
      <c r="G65" s="1599"/>
      <c r="H65" s="1600"/>
      <c r="I65" s="663">
        <f>SUM(I66:I69)</f>
        <v>188</v>
      </c>
      <c r="J65" s="663">
        <f t="shared" ref="J65:R65" si="38">SUM(J66:J69)</f>
        <v>4</v>
      </c>
      <c r="K65" s="663">
        <f t="shared" si="38"/>
        <v>170</v>
      </c>
      <c r="L65" s="663">
        <f t="shared" si="38"/>
        <v>68</v>
      </c>
      <c r="M65" s="663">
        <f t="shared" si="38"/>
        <v>6</v>
      </c>
      <c r="N65" s="663">
        <f t="shared" si="38"/>
        <v>62</v>
      </c>
      <c r="O65" s="663">
        <f t="shared" si="38"/>
        <v>0</v>
      </c>
      <c r="P65" s="663">
        <f t="shared" si="38"/>
        <v>108</v>
      </c>
      <c r="Q65" s="663">
        <f t="shared" si="38"/>
        <v>2</v>
      </c>
      <c r="R65" s="663">
        <f t="shared" si="38"/>
        <v>6</v>
      </c>
      <c r="S65" s="663"/>
      <c r="T65" s="663"/>
      <c r="U65" s="663"/>
      <c r="V65" s="663"/>
      <c r="W65" s="48">
        <f t="shared" ref="W65:AD65" si="39">W66</f>
        <v>0</v>
      </c>
      <c r="X65" s="663">
        <f t="shared" si="39"/>
        <v>0</v>
      </c>
      <c r="Y65" s="48">
        <f t="shared" si="39"/>
        <v>68</v>
      </c>
      <c r="Z65" s="663">
        <f t="shared" si="39"/>
        <v>4</v>
      </c>
      <c r="AA65" s="48">
        <f t="shared" si="39"/>
        <v>0</v>
      </c>
      <c r="AB65" s="663">
        <f t="shared" si="39"/>
        <v>0</v>
      </c>
      <c r="AC65" s="48">
        <f t="shared" si="39"/>
        <v>0</v>
      </c>
      <c r="AD65" s="663">
        <f t="shared" si="39"/>
        <v>0</v>
      </c>
      <c r="AF65" s="833">
        <f t="shared" si="11"/>
        <v>68</v>
      </c>
      <c r="AG65" s="633"/>
    </row>
    <row r="66" spans="1:34" ht="26.4" x14ac:dyDescent="0.3">
      <c r="A66" s="7" t="s">
        <v>34</v>
      </c>
      <c r="B66" s="828" t="s">
        <v>962</v>
      </c>
      <c r="C66" s="829"/>
      <c r="D66" s="829"/>
      <c r="E66" s="816"/>
      <c r="F66" s="48" t="s">
        <v>29</v>
      </c>
      <c r="G66" s="282"/>
      <c r="H66" s="371" t="s">
        <v>29</v>
      </c>
      <c r="I66" s="663">
        <f>L66+P66+Q66+R66+J66</f>
        <v>72</v>
      </c>
      <c r="J66" s="633">
        <f t="shared" ref="J66" si="40">X66+Z66+AB66+AD66</f>
        <v>4</v>
      </c>
      <c r="K66" s="663">
        <f>N66</f>
        <v>62</v>
      </c>
      <c r="L66" s="633">
        <f>W66+Y66+AA66+AC66</f>
        <v>68</v>
      </c>
      <c r="M66" s="638">
        <f t="shared" si="37"/>
        <v>6</v>
      </c>
      <c r="N66" s="663">
        <v>62</v>
      </c>
      <c r="O66" s="633"/>
      <c r="P66" s="663"/>
      <c r="Q66" s="633"/>
      <c r="R66" s="633"/>
      <c r="S66" s="633"/>
      <c r="T66" s="633"/>
      <c r="U66" s="633"/>
      <c r="V66" s="633"/>
      <c r="W66" s="48"/>
      <c r="X66" s="633"/>
      <c r="Y66" s="48">
        <v>68</v>
      </c>
      <c r="Z66" s="633">
        <v>4</v>
      </c>
      <c r="AA66" s="361"/>
      <c r="AB66" s="633"/>
      <c r="AC66" s="48"/>
      <c r="AD66" s="633"/>
      <c r="AF66" s="833">
        <f t="shared" si="11"/>
        <v>68</v>
      </c>
      <c r="AG66" s="599" t="s">
        <v>1109</v>
      </c>
    </row>
    <row r="67" spans="1:34" ht="15.6" x14ac:dyDescent="0.3">
      <c r="A67" s="19" t="s">
        <v>136</v>
      </c>
      <c r="B67" s="22" t="s">
        <v>43</v>
      </c>
      <c r="C67" s="830"/>
      <c r="D67" s="830"/>
      <c r="E67" s="816"/>
      <c r="F67" s="48" t="s">
        <v>29</v>
      </c>
      <c r="G67" s="282"/>
      <c r="H67" s="371" t="s">
        <v>29</v>
      </c>
      <c r="I67" s="663">
        <v>108</v>
      </c>
      <c r="J67" s="633"/>
      <c r="K67" s="663">
        <v>108</v>
      </c>
      <c r="L67" s="633"/>
      <c r="M67" s="638"/>
      <c r="N67" s="663"/>
      <c r="O67" s="633"/>
      <c r="P67" s="663">
        <v>108</v>
      </c>
      <c r="Q67" s="633"/>
      <c r="R67" s="633"/>
      <c r="S67" s="633"/>
      <c r="T67" s="633"/>
      <c r="U67" s="633"/>
      <c r="V67" s="633"/>
      <c r="W67" s="48"/>
      <c r="X67" s="633"/>
      <c r="Y67" s="48">
        <v>108</v>
      </c>
      <c r="Z67" s="633"/>
      <c r="AA67" s="361"/>
      <c r="AB67" s="633"/>
      <c r="AC67" s="599"/>
      <c r="AD67" s="633"/>
      <c r="AF67" s="833">
        <f t="shared" si="11"/>
        <v>108</v>
      </c>
      <c r="AG67" s="599" t="s">
        <v>1109</v>
      </c>
    </row>
    <row r="68" spans="1:34" ht="15.6" hidden="1" x14ac:dyDescent="0.3">
      <c r="A68" s="19" t="s">
        <v>35</v>
      </c>
      <c r="B68" s="22"/>
      <c r="C68" s="830"/>
      <c r="D68" s="830"/>
      <c r="E68" s="816"/>
      <c r="F68" s="48"/>
      <c r="G68" s="282"/>
      <c r="H68" s="371"/>
      <c r="I68" s="663"/>
      <c r="J68" s="633"/>
      <c r="K68" s="663"/>
      <c r="L68" s="633"/>
      <c r="M68" s="638"/>
      <c r="N68" s="663"/>
      <c r="O68" s="633"/>
      <c r="P68" s="663"/>
      <c r="Q68" s="633"/>
      <c r="R68" s="633"/>
      <c r="S68" s="633"/>
      <c r="T68" s="633"/>
      <c r="U68" s="633"/>
      <c r="V68" s="633"/>
      <c r="W68" s="48"/>
      <c r="X68" s="633"/>
      <c r="Y68" s="48"/>
      <c r="Z68" s="633"/>
      <c r="AA68" s="361"/>
      <c r="AB68" s="633"/>
      <c r="AC68" s="48"/>
      <c r="AD68" s="633"/>
      <c r="AF68" s="833">
        <f t="shared" si="11"/>
        <v>0</v>
      </c>
      <c r="AG68" s="599" t="s">
        <v>1109</v>
      </c>
    </row>
    <row r="69" spans="1:34" ht="31.2" x14ac:dyDescent="0.3">
      <c r="A69" s="19" t="s">
        <v>226</v>
      </c>
      <c r="B69" s="22" t="s">
        <v>216</v>
      </c>
      <c r="C69" s="830"/>
      <c r="D69" s="830"/>
      <c r="E69" s="816"/>
      <c r="F69" s="48" t="s">
        <v>40</v>
      </c>
      <c r="G69" s="282"/>
      <c r="H69" s="371" t="s">
        <v>40</v>
      </c>
      <c r="I69" s="663">
        <f>Q69+R69</f>
        <v>8</v>
      </c>
      <c r="J69" s="633"/>
      <c r="K69" s="663"/>
      <c r="L69" s="633"/>
      <c r="M69" s="638"/>
      <c r="N69" s="663"/>
      <c r="O69" s="633"/>
      <c r="P69" s="663"/>
      <c r="Q69" s="633">
        <v>2</v>
      </c>
      <c r="R69" s="633">
        <v>6</v>
      </c>
      <c r="S69" s="633"/>
      <c r="T69" s="633"/>
      <c r="U69" s="633"/>
      <c r="V69" s="633"/>
      <c r="W69" s="48"/>
      <c r="X69" s="633"/>
      <c r="Y69" s="48"/>
      <c r="Z69" s="633"/>
      <c r="AA69" s="361"/>
      <c r="AB69" s="633"/>
      <c r="AC69" s="48"/>
      <c r="AD69" s="633"/>
      <c r="AF69" s="833">
        <f t="shared" si="11"/>
        <v>0</v>
      </c>
      <c r="AG69" s="599" t="s">
        <v>1109</v>
      </c>
    </row>
    <row r="70" spans="1:34" ht="27.6" hidden="1" x14ac:dyDescent="0.3">
      <c r="A70" s="656" t="s">
        <v>526</v>
      </c>
      <c r="B70" s="651" t="s">
        <v>527</v>
      </c>
      <c r="C70" s="651"/>
      <c r="D70" s="651"/>
      <c r="E70" s="599"/>
      <c r="F70" s="48"/>
      <c r="G70" s="282"/>
      <c r="H70" s="371"/>
      <c r="I70" s="649">
        <v>216</v>
      </c>
      <c r="J70" s="633"/>
      <c r="K70" s="649">
        <v>216</v>
      </c>
      <c r="L70" s="633"/>
      <c r="M70" s="638">
        <f t="shared" si="37"/>
        <v>0</v>
      </c>
      <c r="N70" s="649"/>
      <c r="O70" s="633"/>
      <c r="P70" s="649">
        <v>216</v>
      </c>
      <c r="Q70" s="633"/>
      <c r="R70" s="633"/>
      <c r="S70" s="633"/>
      <c r="T70" s="633"/>
      <c r="U70" s="633"/>
      <c r="V70" s="633"/>
      <c r="W70" s="48"/>
      <c r="X70" s="633"/>
      <c r="Y70" s="48"/>
      <c r="Z70" s="633"/>
      <c r="AA70" s="48"/>
      <c r="AB70" s="633"/>
      <c r="AC70" s="48">
        <v>216</v>
      </c>
      <c r="AD70" s="633"/>
      <c r="AE70" s="644">
        <f t="shared" si="16"/>
        <v>216</v>
      </c>
      <c r="AF70" s="833">
        <f t="shared" si="11"/>
        <v>0</v>
      </c>
      <c r="AG70" s="633"/>
    </row>
    <row r="71" spans="1:34" x14ac:dyDescent="0.3">
      <c r="A71" s="1432" t="s">
        <v>528</v>
      </c>
      <c r="B71" s="1432"/>
      <c r="C71" s="649"/>
      <c r="D71" s="649"/>
      <c r="E71" s="599"/>
      <c r="F71" s="48"/>
      <c r="G71" s="282"/>
      <c r="H71" s="371"/>
      <c r="I71" s="649">
        <v>2952</v>
      </c>
      <c r="J71" s="633">
        <v>160</v>
      </c>
      <c r="K71" s="649">
        <v>1702</v>
      </c>
      <c r="L71" s="633">
        <v>2116</v>
      </c>
      <c r="M71" s="649">
        <v>966</v>
      </c>
      <c r="N71" s="649">
        <v>1174</v>
      </c>
      <c r="O71" s="633">
        <v>20</v>
      </c>
      <c r="P71" s="649">
        <v>432</v>
      </c>
      <c r="Q71" s="633">
        <v>26</v>
      </c>
      <c r="R71" s="633">
        <v>78</v>
      </c>
      <c r="S71" s="633"/>
      <c r="T71" s="633"/>
      <c r="U71" s="633"/>
      <c r="V71" s="633"/>
      <c r="W71" s="48">
        <v>512</v>
      </c>
      <c r="X71" s="633">
        <v>64</v>
      </c>
      <c r="Y71" s="48">
        <v>620</v>
      </c>
      <c r="Z71" s="633">
        <v>80</v>
      </c>
      <c r="AA71" s="48">
        <v>384</v>
      </c>
      <c r="AB71" s="633">
        <v>48</v>
      </c>
      <c r="AC71" s="48">
        <v>384</v>
      </c>
      <c r="AD71" s="633">
        <v>48</v>
      </c>
      <c r="AF71" s="833">
        <f t="shared" si="11"/>
        <v>1132</v>
      </c>
      <c r="AG71" s="833"/>
    </row>
    <row r="72" spans="1:34" x14ac:dyDescent="0.3">
      <c r="A72" s="649"/>
      <c r="B72" s="649" t="s">
        <v>180</v>
      </c>
      <c r="C72" s="649"/>
      <c r="D72" s="649"/>
      <c r="E72" s="599"/>
      <c r="F72" s="48"/>
      <c r="G72" s="282"/>
      <c r="H72" s="371"/>
      <c r="I72" s="649"/>
      <c r="J72" s="633"/>
      <c r="K72" s="649"/>
      <c r="L72" s="633"/>
      <c r="M72" s="649"/>
      <c r="N72" s="649"/>
      <c r="O72" s="633"/>
      <c r="P72" s="649"/>
      <c r="Q72" s="633"/>
      <c r="R72" s="633"/>
      <c r="S72" s="633"/>
      <c r="T72" s="633"/>
      <c r="U72" s="633"/>
      <c r="V72" s="633"/>
      <c r="W72" s="48"/>
      <c r="X72" s="633"/>
      <c r="Y72" s="48"/>
      <c r="Z72" s="633"/>
      <c r="AA72" s="48"/>
      <c r="AB72" s="633"/>
      <c r="AC72" s="48"/>
      <c r="AD72" s="633"/>
      <c r="AF72" s="833">
        <f t="shared" si="11"/>
        <v>0</v>
      </c>
      <c r="AG72" s="833"/>
    </row>
    <row r="73" spans="1:34" x14ac:dyDescent="0.3">
      <c r="A73" s="649"/>
      <c r="B73" s="649" t="s">
        <v>658</v>
      </c>
      <c r="C73" s="649"/>
      <c r="D73" s="649"/>
      <c r="E73" s="599"/>
      <c r="F73" s="48"/>
      <c r="G73" s="282"/>
      <c r="H73" s="371"/>
      <c r="I73" s="649"/>
      <c r="J73" s="633"/>
      <c r="K73" s="649"/>
      <c r="L73" s="633"/>
      <c r="M73" s="649"/>
      <c r="N73" s="649"/>
      <c r="O73" s="633"/>
      <c r="P73" s="649"/>
      <c r="Q73" s="633"/>
      <c r="R73" s="633"/>
      <c r="S73" s="633"/>
      <c r="T73" s="633"/>
      <c r="U73" s="633"/>
      <c r="V73" s="633"/>
      <c r="W73" s="48"/>
      <c r="X73" s="633"/>
      <c r="Y73" s="48"/>
      <c r="Z73" s="633"/>
      <c r="AA73" s="48"/>
      <c r="AB73" s="633"/>
      <c r="AC73" s="48"/>
      <c r="AD73" s="633"/>
      <c r="AF73" s="833">
        <f t="shared" si="11"/>
        <v>0</v>
      </c>
      <c r="AG73" s="833"/>
    </row>
    <row r="74" spans="1:34" ht="22.5" customHeight="1" x14ac:dyDescent="0.3">
      <c r="A74" s="1406" t="s">
        <v>659</v>
      </c>
      <c r="B74" s="1406"/>
      <c r="C74" s="1406"/>
      <c r="D74" s="1406"/>
      <c r="E74" s="1406"/>
      <c r="F74" s="1406"/>
      <c r="G74" s="1406"/>
      <c r="H74" s="1406"/>
      <c r="I74" s="1386" t="s">
        <v>660</v>
      </c>
      <c r="J74" s="1386"/>
      <c r="K74" s="1386"/>
      <c r="L74" s="1386"/>
      <c r="M74" s="1386"/>
      <c r="N74" s="1386"/>
      <c r="O74" s="1386"/>
      <c r="P74" s="1386"/>
      <c r="Q74" s="1386"/>
      <c r="R74" s="1386"/>
      <c r="S74" s="640"/>
      <c r="T74" s="640"/>
      <c r="U74" s="640"/>
      <c r="V74" s="640"/>
      <c r="W74" s="633">
        <v>16</v>
      </c>
      <c r="X74" s="633"/>
      <c r="Y74" s="633">
        <v>15</v>
      </c>
      <c r="Z74" s="633"/>
      <c r="AA74" s="633">
        <v>13</v>
      </c>
      <c r="AB74" s="633"/>
      <c r="AC74" s="633">
        <v>10</v>
      </c>
      <c r="AD74" s="633"/>
      <c r="AF74" s="633"/>
      <c r="AG74" s="633"/>
    </row>
    <row r="75" spans="1:34" ht="27.75" customHeight="1" x14ac:dyDescent="0.3">
      <c r="A75" s="1406"/>
      <c r="B75" s="1406"/>
      <c r="C75" s="1406"/>
      <c r="D75" s="1406"/>
      <c r="E75" s="1406"/>
      <c r="F75" s="1406"/>
      <c r="G75" s="1406"/>
      <c r="H75" s="1406"/>
      <c r="I75" s="1339" t="s">
        <v>661</v>
      </c>
      <c r="J75" s="1339"/>
      <c r="K75" s="1339"/>
      <c r="L75" s="1339"/>
      <c r="M75" s="1339"/>
      <c r="N75" s="1339"/>
      <c r="O75" s="1339"/>
      <c r="P75" s="1339"/>
      <c r="Q75" s="1339"/>
      <c r="R75" s="1339"/>
      <c r="S75" s="632"/>
      <c r="T75" s="632"/>
      <c r="U75" s="632"/>
      <c r="V75" s="632"/>
      <c r="W75" s="633">
        <v>0</v>
      </c>
      <c r="X75" s="633"/>
      <c r="Y75" s="633">
        <v>108</v>
      </c>
      <c r="Z75" s="633"/>
      <c r="AA75" s="633">
        <v>72</v>
      </c>
      <c r="AB75" s="633"/>
      <c r="AC75" s="633">
        <v>0</v>
      </c>
      <c r="AD75" s="633"/>
      <c r="AF75" s="633"/>
      <c r="AG75" s="633"/>
    </row>
    <row r="76" spans="1:34" ht="28.5" customHeight="1" x14ac:dyDescent="0.3">
      <c r="A76" s="1406"/>
      <c r="B76" s="1406"/>
      <c r="C76" s="1406"/>
      <c r="D76" s="1406"/>
      <c r="E76" s="1406"/>
      <c r="F76" s="1406"/>
      <c r="G76" s="1406"/>
      <c r="H76" s="1406"/>
      <c r="I76" s="1339" t="s">
        <v>662</v>
      </c>
      <c r="J76" s="1339"/>
      <c r="K76" s="1339"/>
      <c r="L76" s="1339"/>
      <c r="M76" s="1339"/>
      <c r="N76" s="1339"/>
      <c r="O76" s="1339"/>
      <c r="P76" s="1339"/>
      <c r="Q76" s="1339"/>
      <c r="R76" s="1339"/>
      <c r="S76" s="632"/>
      <c r="T76" s="632"/>
      <c r="U76" s="632"/>
      <c r="V76" s="632"/>
      <c r="W76" s="633">
        <v>0</v>
      </c>
      <c r="X76" s="633"/>
      <c r="Y76" s="633">
        <v>0</v>
      </c>
      <c r="Z76" s="633"/>
      <c r="AA76" s="633">
        <v>0</v>
      </c>
      <c r="AB76" s="633"/>
      <c r="AC76" s="650" t="s">
        <v>663</v>
      </c>
      <c r="AD76" s="633"/>
      <c r="AF76" s="633"/>
      <c r="AG76" s="633"/>
      <c r="AH76" s="558"/>
    </row>
    <row r="77" spans="1:34" ht="27.75" customHeight="1" x14ac:dyDescent="0.3">
      <c r="A77" s="1406"/>
      <c r="B77" s="1406"/>
      <c r="C77" s="1406"/>
      <c r="D77" s="1406"/>
      <c r="E77" s="1406"/>
      <c r="F77" s="1406"/>
      <c r="G77" s="1406"/>
      <c r="H77" s="1406"/>
      <c r="I77" s="1339" t="s">
        <v>664</v>
      </c>
      <c r="J77" s="1339"/>
      <c r="K77" s="1339"/>
      <c r="L77" s="1339"/>
      <c r="M77" s="1339"/>
      <c r="N77" s="1339"/>
      <c r="O77" s="1339"/>
      <c r="P77" s="1339"/>
      <c r="Q77" s="1339"/>
      <c r="R77" s="1339"/>
      <c r="S77" s="632"/>
      <c r="T77" s="632"/>
      <c r="U77" s="632"/>
      <c r="V77" s="632"/>
      <c r="W77" s="633">
        <v>3</v>
      </c>
      <c r="X77" s="633"/>
      <c r="Y77" s="633">
        <v>3</v>
      </c>
      <c r="Z77" s="633"/>
      <c r="AA77" s="633">
        <v>2</v>
      </c>
      <c r="AB77" s="633"/>
      <c r="AC77" s="633">
        <v>5</v>
      </c>
      <c r="AD77" s="633"/>
      <c r="AF77" s="633"/>
      <c r="AG77" s="633"/>
    </row>
    <row r="78" spans="1:34" ht="29.25" customHeight="1" x14ac:dyDescent="0.3">
      <c r="A78" s="1406"/>
      <c r="B78" s="1406"/>
      <c r="C78" s="1406"/>
      <c r="D78" s="1406"/>
      <c r="E78" s="1406"/>
      <c r="F78" s="1406"/>
      <c r="G78" s="1406"/>
      <c r="H78" s="1406"/>
      <c r="I78" s="1339" t="s">
        <v>665</v>
      </c>
      <c r="J78" s="1339"/>
      <c r="K78" s="1339"/>
      <c r="L78" s="1339"/>
      <c r="M78" s="1339"/>
      <c r="N78" s="1339"/>
      <c r="O78" s="1339"/>
      <c r="P78" s="1339"/>
      <c r="Q78" s="1339"/>
      <c r="R78" s="1339"/>
      <c r="S78" s="632"/>
      <c r="T78" s="632"/>
      <c r="U78" s="632"/>
      <c r="V78" s="632"/>
      <c r="W78" s="633">
        <v>0</v>
      </c>
      <c r="X78" s="633"/>
      <c r="Y78" s="633">
        <v>9</v>
      </c>
      <c r="Z78" s="633"/>
      <c r="AA78" s="633">
        <v>1</v>
      </c>
      <c r="AB78" s="633"/>
      <c r="AC78" s="633">
        <v>9</v>
      </c>
      <c r="AD78" s="633"/>
      <c r="AF78" s="633"/>
      <c r="AG78" s="633"/>
    </row>
    <row r="81" spans="2:30" ht="29.25" customHeight="1" x14ac:dyDescent="0.3">
      <c r="B81" s="1422" t="s">
        <v>666</v>
      </c>
      <c r="C81" s="1422"/>
      <c r="D81" s="1422"/>
      <c r="E81" s="1422"/>
      <c r="F81" s="1422"/>
      <c r="G81" s="1422"/>
      <c r="H81" s="1422"/>
      <c r="I81" s="1422"/>
      <c r="J81" s="1422"/>
      <c r="K81" s="1422"/>
      <c r="L81" s="1422"/>
      <c r="M81" s="1422"/>
      <c r="N81" s="1422"/>
      <c r="O81" s="1422"/>
      <c r="P81" s="1422"/>
      <c r="Q81" s="1422"/>
      <c r="R81" s="1422"/>
      <c r="S81" s="1422"/>
      <c r="T81" s="1422"/>
      <c r="U81" s="1422"/>
      <c r="V81" s="1422"/>
      <c r="W81" s="1422"/>
      <c r="X81" s="1422"/>
      <c r="Y81" s="1422"/>
      <c r="Z81" s="1422"/>
      <c r="AA81" s="1422"/>
      <c r="AB81" s="1422"/>
      <c r="AC81" s="1422"/>
      <c r="AD81" s="1422"/>
    </row>
    <row r="82" spans="2:30" ht="18.75" customHeight="1" x14ac:dyDescent="0.3">
      <c r="B82" s="1423" t="s">
        <v>667</v>
      </c>
      <c r="C82" s="1423"/>
      <c r="D82" s="1423"/>
      <c r="E82" s="1423"/>
      <c r="F82" s="1423"/>
      <c r="G82" s="1423"/>
      <c r="H82" s="1423"/>
      <c r="I82" s="1423"/>
      <c r="J82" s="1423"/>
      <c r="K82" s="1423"/>
      <c r="L82" s="1423"/>
      <c r="M82" s="1423"/>
      <c r="N82" s="1423"/>
      <c r="O82" s="1423"/>
      <c r="P82" s="1423"/>
      <c r="Q82" s="1423"/>
      <c r="R82" s="1423"/>
      <c r="S82" s="1423"/>
      <c r="T82" s="1423"/>
      <c r="U82" s="1423"/>
      <c r="V82" s="1423"/>
      <c r="W82" s="1423"/>
      <c r="X82" s="1423"/>
      <c r="Y82" s="1423"/>
      <c r="Z82" s="1423"/>
      <c r="AA82" s="1423"/>
      <c r="AB82" s="1423"/>
      <c r="AC82" s="1423"/>
      <c r="AD82" s="1423"/>
    </row>
  </sheetData>
  <mergeCells count="61">
    <mergeCell ref="A1:A7"/>
    <mergeCell ref="B1:B7"/>
    <mergeCell ref="C1:H5"/>
    <mergeCell ref="I1:R1"/>
    <mergeCell ref="S1:AD1"/>
    <mergeCell ref="W2:Z2"/>
    <mergeCell ref="AA2:AD2"/>
    <mergeCell ref="L3:O3"/>
    <mergeCell ref="P3:P7"/>
    <mergeCell ref="Q3:Q7"/>
    <mergeCell ref="S3:T3"/>
    <mergeCell ref="U3:V3"/>
    <mergeCell ref="W3:X3"/>
    <mergeCell ref="Y3:Z3"/>
    <mergeCell ref="AA3:AB3"/>
    <mergeCell ref="L2:Q2"/>
    <mergeCell ref="AC3:AD3"/>
    <mergeCell ref="L4:L7"/>
    <mergeCell ref="M4:O4"/>
    <mergeCell ref="S4:T4"/>
    <mergeCell ref="U4:V4"/>
    <mergeCell ref="W4:X4"/>
    <mergeCell ref="Y4:Z4"/>
    <mergeCell ref="AA4:AB4"/>
    <mergeCell ref="AC4:AD4"/>
    <mergeCell ref="M5:M7"/>
    <mergeCell ref="U5:V5"/>
    <mergeCell ref="W5:X5"/>
    <mergeCell ref="Y5:Z5"/>
    <mergeCell ref="AA5:AB5"/>
    <mergeCell ref="AC5:AD5"/>
    <mergeCell ref="AA6:AB6"/>
    <mergeCell ref="C6:H6"/>
    <mergeCell ref="S6:T6"/>
    <mergeCell ref="U6:V6"/>
    <mergeCell ref="W6:X6"/>
    <mergeCell ref="Y6:Z6"/>
    <mergeCell ref="I2:I7"/>
    <mergeCell ref="J2:J7"/>
    <mergeCell ref="K2:K7"/>
    <mergeCell ref="R2:R7"/>
    <mergeCell ref="S2:V2"/>
    <mergeCell ref="N5:N7"/>
    <mergeCell ref="O5:O7"/>
    <mergeCell ref="S5:T5"/>
    <mergeCell ref="B81:AD81"/>
    <mergeCell ref="B82:AD82"/>
    <mergeCell ref="AF1:AF7"/>
    <mergeCell ref="AG1:AG7"/>
    <mergeCell ref="A74:H78"/>
    <mergeCell ref="I74:R74"/>
    <mergeCell ref="I75:R75"/>
    <mergeCell ref="I76:R76"/>
    <mergeCell ref="I77:R77"/>
    <mergeCell ref="I78:R78"/>
    <mergeCell ref="AC6:AD6"/>
    <mergeCell ref="A29:B29"/>
    <mergeCell ref="E52:H52"/>
    <mergeCell ref="E58:H58"/>
    <mergeCell ref="E65:H65"/>
    <mergeCell ref="A71:B71"/>
  </mergeCells>
  <conditionalFormatting sqref="P3:Q3 L5:O7 L4:M4 L2:L3 Y5:Y6 AC6 AC3 AA6 AA2:AA3 W5:W6 S1 U3 Y3 W2:W3 S3 I1 A1:C1 A2:B6 C6 J9:K9 J24:J25 B10:B12 N10:N13 C13:D13 N15:N16 W7:AD20 J2:J8 J10:J22 O8:O22 L8:M10 A15:A22 S21:AD22 M21:N22 O24:O25 J23:AD23 S8:V19 M11:M20 L24:M25 E8:I25 K8 N8 P8:R8 L11:L22 A7:H7 L26:O28 S24:AD28 E28:J28 A26:J27">
    <cfRule type="cellIs" dxfId="2241" priority="59" operator="equal">
      <formula>0</formula>
    </cfRule>
  </conditionalFormatting>
  <conditionalFormatting sqref="Y4 AC4 AA4 W4">
    <cfRule type="cellIs" dxfId="2240" priority="58" operator="equal">
      <formula>0</formula>
    </cfRule>
  </conditionalFormatting>
  <conditionalFormatting sqref="AA5">
    <cfRule type="cellIs" dxfId="2239" priority="57" operator="equal">
      <formula>0</formula>
    </cfRule>
  </conditionalFormatting>
  <conditionalFormatting sqref="B82:D82">
    <cfRule type="cellIs" dxfId="2238" priority="56" operator="equal">
      <formula>0</formula>
    </cfRule>
  </conditionalFormatting>
  <conditionalFormatting sqref="AC5">
    <cfRule type="cellIs" dxfId="2237" priority="55" operator="equal">
      <formula>0</formula>
    </cfRule>
  </conditionalFormatting>
  <conditionalFormatting sqref="S4">
    <cfRule type="cellIs" dxfId="2236" priority="54" operator="equal">
      <formula>0</formula>
    </cfRule>
  </conditionalFormatting>
  <conditionalFormatting sqref="U4">
    <cfRule type="cellIs" dxfId="2235" priority="53" operator="equal">
      <formula>0</formula>
    </cfRule>
  </conditionalFormatting>
  <conditionalFormatting sqref="S5 U5">
    <cfRule type="cellIs" dxfId="2234" priority="52" operator="equal">
      <formula>0</formula>
    </cfRule>
  </conditionalFormatting>
  <conditionalFormatting sqref="S6">
    <cfRule type="cellIs" dxfId="2233" priority="51" operator="equal">
      <formula>0</formula>
    </cfRule>
  </conditionalFormatting>
  <conditionalFormatting sqref="U6">
    <cfRule type="cellIs" dxfId="2232" priority="50" operator="equal">
      <formula>0</formula>
    </cfRule>
  </conditionalFormatting>
  <conditionalFormatting sqref="S7:V7">
    <cfRule type="cellIs" dxfId="2231" priority="49" operator="equal">
      <formula>0</formula>
    </cfRule>
  </conditionalFormatting>
  <conditionalFormatting sqref="A24:B24">
    <cfRule type="cellIs" dxfId="2230" priority="30" operator="equal">
      <formula>0</formula>
    </cfRule>
  </conditionalFormatting>
  <conditionalFormatting sqref="N24">
    <cfRule type="cellIs" dxfId="2229" priority="2" operator="equal">
      <formula>0</formula>
    </cfRule>
  </conditionalFormatting>
  <conditionalFormatting sqref="A8:B9">
    <cfRule type="cellIs" dxfId="2228" priority="35" operator="equal">
      <formula>0</formula>
    </cfRule>
  </conditionalFormatting>
  <conditionalFormatting sqref="A10:A11">
    <cfRule type="cellIs" dxfId="2227" priority="36" operator="equal">
      <formula>0</formula>
    </cfRule>
  </conditionalFormatting>
  <conditionalFormatting sqref="A13:A14">
    <cfRule type="cellIs" dxfId="2226" priority="37" operator="equal">
      <formula>0</formula>
    </cfRule>
  </conditionalFormatting>
  <conditionalFormatting sqref="A28">
    <cfRule type="cellIs" dxfId="2225" priority="38" operator="equal">
      <formula>0</formula>
    </cfRule>
  </conditionalFormatting>
  <conditionalFormatting sqref="B20">
    <cfRule type="cellIs" dxfId="2224" priority="39" operator="equal">
      <formula>0</formula>
    </cfRule>
  </conditionalFormatting>
  <conditionalFormatting sqref="B28">
    <cfRule type="cellIs" dxfId="2223" priority="40" operator="equal">
      <formula>0</formula>
    </cfRule>
  </conditionalFormatting>
  <conditionalFormatting sqref="B18">
    <cfRule type="cellIs" dxfId="2222" priority="41" operator="equal">
      <formula>0</formula>
    </cfRule>
  </conditionalFormatting>
  <conditionalFormatting sqref="B19">
    <cfRule type="cellIs" dxfId="2221" priority="42" operator="equal">
      <formula>0</formula>
    </cfRule>
  </conditionalFormatting>
  <conditionalFormatting sqref="A12">
    <cfRule type="cellIs" dxfId="2220" priority="43" operator="equal">
      <formula>0</formula>
    </cfRule>
  </conditionalFormatting>
  <conditionalFormatting sqref="B13">
    <cfRule type="cellIs" dxfId="2219" priority="44" operator="equal">
      <formula>0</formula>
    </cfRule>
  </conditionalFormatting>
  <conditionalFormatting sqref="B14">
    <cfRule type="cellIs" dxfId="2218" priority="45" operator="equal">
      <formula>0</formula>
    </cfRule>
  </conditionalFormatting>
  <conditionalFormatting sqref="B15:B17">
    <cfRule type="cellIs" dxfId="2217" priority="46" operator="equal">
      <formula>0</formula>
    </cfRule>
  </conditionalFormatting>
  <conditionalFormatting sqref="B18:B20">
    <cfRule type="cellIs" dxfId="2216" priority="47" operator="equal">
      <formula>0</formula>
    </cfRule>
  </conditionalFormatting>
  <conditionalFormatting sqref="B21:B22">
    <cfRule type="cellIs" dxfId="2215" priority="48" operator="equal">
      <formula>0</formula>
    </cfRule>
  </conditionalFormatting>
  <conditionalFormatting sqref="B25">
    <cfRule type="cellIs" dxfId="2214" priority="31" operator="equal">
      <formula>0</formula>
    </cfRule>
  </conditionalFormatting>
  <conditionalFormatting sqref="A25">
    <cfRule type="cellIs" dxfId="2213" priority="32" operator="equal">
      <formula>0</formula>
    </cfRule>
  </conditionalFormatting>
  <conditionalFormatting sqref="A23">
    <cfRule type="cellIs" dxfId="2212" priority="33" operator="equal">
      <formula>0</formula>
    </cfRule>
  </conditionalFormatting>
  <conditionalFormatting sqref="B23">
    <cfRule type="cellIs" dxfId="2211" priority="34" operator="equal">
      <formula>0</formula>
    </cfRule>
  </conditionalFormatting>
  <conditionalFormatting sqref="C8:D9">
    <cfRule type="cellIs" dxfId="2210" priority="14" operator="equal">
      <formula>0</formula>
    </cfRule>
  </conditionalFormatting>
  <conditionalFormatting sqref="C10:C12">
    <cfRule type="cellIs" dxfId="2209" priority="15" operator="equal">
      <formula>0</formula>
    </cfRule>
  </conditionalFormatting>
  <conditionalFormatting sqref="C15 C16:D17">
    <cfRule type="cellIs" dxfId="2208" priority="16" operator="equal">
      <formula>0</formula>
    </cfRule>
  </conditionalFormatting>
  <conditionalFormatting sqref="C14:D14">
    <cfRule type="cellIs" dxfId="2207" priority="17" operator="equal">
      <formula>0</formula>
    </cfRule>
  </conditionalFormatting>
  <conditionalFormatting sqref="C18:C19">
    <cfRule type="cellIs" dxfId="2206" priority="18" operator="equal">
      <formula>0</formula>
    </cfRule>
  </conditionalFormatting>
  <conditionalFormatting sqref="C20">
    <cfRule type="cellIs" dxfId="2205" priority="19" operator="equal">
      <formula>0</formula>
    </cfRule>
  </conditionalFormatting>
  <conditionalFormatting sqref="C28:D28">
    <cfRule type="cellIs" dxfId="2204" priority="20" operator="equal">
      <formula>0</formula>
    </cfRule>
  </conditionalFormatting>
  <conditionalFormatting sqref="D10:D11">
    <cfRule type="cellIs" dxfId="2203" priority="21" operator="equal">
      <formula>0</formula>
    </cfRule>
  </conditionalFormatting>
  <conditionalFormatting sqref="D12">
    <cfRule type="cellIs" dxfId="2202" priority="22" operator="equal">
      <formula>0</formula>
    </cfRule>
  </conditionalFormatting>
  <conditionalFormatting sqref="C24:C25">
    <cfRule type="cellIs" dxfId="2201" priority="12" operator="equal">
      <formula>0</formula>
    </cfRule>
  </conditionalFormatting>
  <conditionalFormatting sqref="D15">
    <cfRule type="cellIs" dxfId="2200" priority="23" operator="equal">
      <formula>0</formula>
    </cfRule>
  </conditionalFormatting>
  <conditionalFormatting sqref="D18">
    <cfRule type="cellIs" dxfId="2199" priority="24" operator="equal">
      <formula>0</formula>
    </cfRule>
  </conditionalFormatting>
  <conditionalFormatting sqref="D20">
    <cfRule type="cellIs" dxfId="2198" priority="25" operator="equal">
      <formula>0</formula>
    </cfRule>
  </conditionalFormatting>
  <conditionalFormatting sqref="C22">
    <cfRule type="cellIs" dxfId="2197" priority="26" operator="equal">
      <formula>0</formula>
    </cfRule>
  </conditionalFormatting>
  <conditionalFormatting sqref="D21:D22">
    <cfRule type="cellIs" dxfId="2196" priority="27" operator="equal">
      <formula>0</formula>
    </cfRule>
  </conditionalFormatting>
  <conditionalFormatting sqref="C21">
    <cfRule type="cellIs" dxfId="2195" priority="28" operator="equal">
      <formula>0</formula>
    </cfRule>
  </conditionalFormatting>
  <conditionalFormatting sqref="D19">
    <cfRule type="cellIs" dxfId="2194" priority="29" operator="equal">
      <formula>0</formula>
    </cfRule>
  </conditionalFormatting>
  <conditionalFormatting sqref="C24">
    <cfRule type="cellIs" dxfId="2193" priority="11" operator="equal">
      <formula>0</formula>
    </cfRule>
  </conditionalFormatting>
  <conditionalFormatting sqref="D24:D25">
    <cfRule type="cellIs" dxfId="2192" priority="13" operator="equal">
      <formula>0</formula>
    </cfRule>
  </conditionalFormatting>
  <conditionalFormatting sqref="C23:D23">
    <cfRule type="cellIs" dxfId="2191" priority="10" operator="equal">
      <formula>0</formula>
    </cfRule>
  </conditionalFormatting>
  <conditionalFormatting sqref="C9:H9 C8:M8 J9:M9 N8:V9">
    <cfRule type="cellIs" dxfId="2190" priority="4" operator="equal">
      <formula>0</formula>
    </cfRule>
  </conditionalFormatting>
  <conditionalFormatting sqref="N14">
    <cfRule type="cellIs" dxfId="2189" priority="5" operator="equal">
      <formula>0</formula>
    </cfRule>
  </conditionalFormatting>
  <conditionalFormatting sqref="N19">
    <cfRule type="cellIs" dxfId="2188" priority="6" operator="equal">
      <formula>0</formula>
    </cfRule>
  </conditionalFormatting>
  <conditionalFormatting sqref="N18">
    <cfRule type="cellIs" dxfId="2187" priority="7" operator="equal">
      <formula>0</formula>
    </cfRule>
  </conditionalFormatting>
  <conditionalFormatting sqref="N17">
    <cfRule type="cellIs" dxfId="2186" priority="8" operator="equal">
      <formula>0</formula>
    </cfRule>
  </conditionalFormatting>
  <conditionalFormatting sqref="N20">
    <cfRule type="cellIs" dxfId="2185" priority="9" operator="equal">
      <formula>0</formula>
    </cfRule>
  </conditionalFormatting>
  <conditionalFormatting sqref="N24:N25">
    <cfRule type="cellIs" dxfId="2184" priority="3" operator="equal">
      <formula>0</formula>
    </cfRule>
  </conditionalFormatting>
  <conditionalFormatting sqref="C7:D7">
    <cfRule type="cellIs" dxfId="2183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J97"/>
  <sheetViews>
    <sheetView topLeftCell="A4" workbookViewId="0">
      <selection activeCell="J52" sqref="J52"/>
    </sheetView>
  </sheetViews>
  <sheetFormatPr defaultRowHeight="14.4" x14ac:dyDescent="0.3"/>
  <cols>
    <col min="1" max="1" width="12.44140625" customWidth="1"/>
    <col min="2" max="2" width="36.5546875" customWidth="1"/>
    <col min="3" max="3" width="7.5546875" hidden="1" customWidth="1"/>
    <col min="4" max="4" width="6.5546875" hidden="1" customWidth="1"/>
    <col min="5" max="5" width="6.33203125" style="473" hidden="1" customWidth="1"/>
    <col min="6" max="6" width="7.44140625" style="473" hidden="1" customWidth="1"/>
    <col min="7" max="7" width="7.44140625" style="473" customWidth="1"/>
    <col min="8" max="8" width="6.6640625" style="473" customWidth="1"/>
    <col min="9" max="9" width="9.109375" style="16"/>
    <col min="18" max="21" width="0" hidden="1" customWidth="1"/>
    <col min="22" max="22" width="8.88671875" hidden="1" customWidth="1"/>
    <col min="23" max="25" width="0" hidden="1" customWidth="1"/>
    <col min="30" max="34" width="0" hidden="1" customWidth="1"/>
    <col min="36" max="36" width="29.109375" customWidth="1"/>
  </cols>
  <sheetData>
    <row r="1" spans="1:36" ht="28.5" customHeight="1" x14ac:dyDescent="0.3">
      <c r="A1" s="1373" t="s">
        <v>45</v>
      </c>
      <c r="B1" s="1373" t="s">
        <v>96</v>
      </c>
      <c r="C1" s="1411" t="s">
        <v>146</v>
      </c>
      <c r="D1" s="1412"/>
      <c r="E1" s="1412"/>
      <c r="F1" s="1412"/>
      <c r="G1" s="1412"/>
      <c r="H1" s="1413"/>
      <c r="I1" s="1344" t="s">
        <v>147</v>
      </c>
      <c r="J1" s="1344" t="s">
        <v>564</v>
      </c>
      <c r="K1" s="1373" t="s">
        <v>479</v>
      </c>
      <c r="L1" s="1373"/>
      <c r="M1" s="1373"/>
      <c r="N1" s="1373"/>
      <c r="O1" s="1373"/>
      <c r="P1" s="1373"/>
      <c r="Q1" s="1373"/>
      <c r="R1" s="1366" t="s">
        <v>176</v>
      </c>
      <c r="S1" s="1366"/>
      <c r="T1" s="1366"/>
      <c r="U1" s="1366"/>
      <c r="V1" s="1366"/>
      <c r="W1" s="1366"/>
      <c r="X1" s="1366"/>
      <c r="Y1" s="1366"/>
      <c r="Z1" s="1366"/>
      <c r="AA1" s="1366"/>
      <c r="AB1" s="1366"/>
      <c r="AC1" s="1366"/>
      <c r="AI1" s="1547" t="s">
        <v>668</v>
      </c>
      <c r="AJ1" s="1365" t="s">
        <v>55</v>
      </c>
    </row>
    <row r="2" spans="1:36" x14ac:dyDescent="0.3">
      <c r="A2" s="1373"/>
      <c r="B2" s="1373"/>
      <c r="C2" s="1414"/>
      <c r="D2" s="1415"/>
      <c r="E2" s="1415"/>
      <c r="F2" s="1415"/>
      <c r="G2" s="1415"/>
      <c r="H2" s="1416"/>
      <c r="I2" s="1344"/>
      <c r="J2" s="1344"/>
      <c r="K2" s="1373" t="s">
        <v>480</v>
      </c>
      <c r="L2" s="1373" t="s">
        <v>481</v>
      </c>
      <c r="M2" s="1373" t="s">
        <v>482</v>
      </c>
      <c r="N2" s="1373" t="s">
        <v>483</v>
      </c>
      <c r="O2" s="1373" t="s">
        <v>109</v>
      </c>
      <c r="P2" s="1617" t="s">
        <v>484</v>
      </c>
      <c r="Q2" s="1373" t="s">
        <v>216</v>
      </c>
      <c r="R2" s="1398" t="s">
        <v>181</v>
      </c>
      <c r="S2" s="1399"/>
      <c r="T2" s="1399"/>
      <c r="U2" s="1400"/>
      <c r="V2" s="1372" t="s">
        <v>509</v>
      </c>
      <c r="W2" s="1389"/>
      <c r="X2" s="1389"/>
      <c r="Y2" s="1389"/>
      <c r="Z2" s="1372" t="s">
        <v>964</v>
      </c>
      <c r="AA2" s="1389"/>
      <c r="AB2" s="1389"/>
      <c r="AC2" s="1389"/>
      <c r="AI2" s="1548"/>
      <c r="AJ2" s="1365"/>
    </row>
    <row r="3" spans="1:36" x14ac:dyDescent="0.3">
      <c r="A3" s="1373"/>
      <c r="B3" s="1373"/>
      <c r="C3" s="1414"/>
      <c r="D3" s="1415"/>
      <c r="E3" s="1415"/>
      <c r="F3" s="1415"/>
      <c r="G3" s="1415"/>
      <c r="H3" s="1416"/>
      <c r="I3" s="1344"/>
      <c r="J3" s="1344"/>
      <c r="K3" s="1373"/>
      <c r="L3" s="1373"/>
      <c r="M3" s="1373"/>
      <c r="N3" s="1373"/>
      <c r="O3" s="1373"/>
      <c r="P3" s="1618"/>
      <c r="Q3" s="1373"/>
      <c r="R3" s="1401" t="s">
        <v>184</v>
      </c>
      <c r="S3" s="1402"/>
      <c r="T3" s="1401" t="s">
        <v>185</v>
      </c>
      <c r="U3" s="1402"/>
      <c r="V3" s="1366" t="s">
        <v>164</v>
      </c>
      <c r="W3" s="1393"/>
      <c r="X3" s="1366" t="s">
        <v>165</v>
      </c>
      <c r="Y3" s="1393"/>
      <c r="Z3" s="1366" t="s">
        <v>277</v>
      </c>
      <c r="AA3" s="1393"/>
      <c r="AB3" s="1366" t="s">
        <v>278</v>
      </c>
      <c r="AC3" s="1393"/>
      <c r="AI3" s="1548"/>
      <c r="AJ3" s="1365"/>
    </row>
    <row r="4" spans="1:36" ht="36.75" customHeight="1" x14ac:dyDescent="0.3">
      <c r="A4" s="1373"/>
      <c r="B4" s="1373"/>
      <c r="C4" s="1417"/>
      <c r="D4" s="1418"/>
      <c r="E4" s="1418"/>
      <c r="F4" s="1418"/>
      <c r="G4" s="1418"/>
      <c r="H4" s="1419"/>
      <c r="I4" s="1344"/>
      <c r="J4" s="1344"/>
      <c r="K4" s="1373"/>
      <c r="L4" s="1373"/>
      <c r="M4" s="1373"/>
      <c r="N4" s="1373"/>
      <c r="O4" s="1373"/>
      <c r="P4" s="1619"/>
      <c r="Q4" s="1373"/>
      <c r="R4" s="1372" t="s">
        <v>965</v>
      </c>
      <c r="S4" s="1372"/>
      <c r="T4" s="1372" t="s">
        <v>966</v>
      </c>
      <c r="U4" s="1372"/>
      <c r="V4" s="1372" t="s">
        <v>565</v>
      </c>
      <c r="W4" s="1372"/>
      <c r="X4" s="1372" t="s">
        <v>602</v>
      </c>
      <c r="Y4" s="1372"/>
      <c r="Z4" s="1372" t="s">
        <v>565</v>
      </c>
      <c r="AA4" s="1393"/>
      <c r="AB4" s="1372" t="s">
        <v>967</v>
      </c>
      <c r="AC4" s="1393"/>
      <c r="AI4" s="1548"/>
      <c r="AJ4" s="1365"/>
    </row>
    <row r="5" spans="1:36" x14ac:dyDescent="0.3">
      <c r="A5" s="638">
        <v>1</v>
      </c>
      <c r="B5" s="638">
        <v>2</v>
      </c>
      <c r="C5" s="1367">
        <v>3</v>
      </c>
      <c r="D5" s="1368"/>
      <c r="E5" s="1368"/>
      <c r="F5" s="1368"/>
      <c r="G5" s="1368"/>
      <c r="H5" s="1369"/>
      <c r="I5" s="638">
        <v>4</v>
      </c>
      <c r="J5" s="638">
        <v>5</v>
      </c>
      <c r="K5" s="638">
        <v>6</v>
      </c>
      <c r="L5" s="638">
        <v>7</v>
      </c>
      <c r="M5" s="638">
        <v>8</v>
      </c>
      <c r="N5" s="638">
        <v>9</v>
      </c>
      <c r="O5" s="638">
        <v>10</v>
      </c>
      <c r="P5" s="638">
        <v>11</v>
      </c>
      <c r="Q5" s="638">
        <v>12</v>
      </c>
      <c r="R5" s="1372" t="s">
        <v>981</v>
      </c>
      <c r="S5" s="1372"/>
      <c r="T5" s="1372" t="s">
        <v>675</v>
      </c>
      <c r="U5" s="1372"/>
      <c r="V5" s="1372" t="s">
        <v>567</v>
      </c>
      <c r="W5" s="1372"/>
      <c r="X5" s="1372" t="s">
        <v>567</v>
      </c>
      <c r="Y5" s="1372"/>
      <c r="Z5" s="1372" t="s">
        <v>567</v>
      </c>
      <c r="AA5" s="1372"/>
      <c r="AB5" s="1372" t="s">
        <v>968</v>
      </c>
      <c r="AC5" s="1372"/>
      <c r="AD5">
        <f>AD35+AD43+AD53</f>
        <v>1984</v>
      </c>
      <c r="AI5" s="1548"/>
      <c r="AJ5" s="1365"/>
    </row>
    <row r="6" spans="1:36" x14ac:dyDescent="0.3">
      <c r="A6" s="638"/>
      <c r="B6" s="638"/>
      <c r="C6" s="638">
        <v>1</v>
      </c>
      <c r="D6" s="638">
        <v>2</v>
      </c>
      <c r="E6" s="638">
        <v>3</v>
      </c>
      <c r="F6" s="638">
        <v>4</v>
      </c>
      <c r="G6" s="638">
        <v>5</v>
      </c>
      <c r="H6" s="638">
        <v>6</v>
      </c>
      <c r="I6" s="638"/>
      <c r="J6" s="638"/>
      <c r="K6" s="638"/>
      <c r="L6" s="638"/>
      <c r="M6" s="638"/>
      <c r="N6" s="638"/>
      <c r="O6" s="638"/>
      <c r="P6" s="638"/>
      <c r="Q6" s="638"/>
      <c r="R6" s="1370" t="s">
        <v>192</v>
      </c>
      <c r="S6" s="1370"/>
      <c r="T6" s="1370" t="s">
        <v>192</v>
      </c>
      <c r="U6" s="1370"/>
      <c r="V6" s="1370" t="s">
        <v>192</v>
      </c>
      <c r="W6" s="1370"/>
      <c r="X6" s="1370" t="s">
        <v>192</v>
      </c>
      <c r="Y6" s="1370"/>
      <c r="Z6" s="1370" t="s">
        <v>192</v>
      </c>
      <c r="AA6" s="1393"/>
      <c r="AB6" s="1370" t="s">
        <v>373</v>
      </c>
      <c r="AC6" s="1393"/>
      <c r="AI6" s="1548"/>
      <c r="AJ6" s="1365"/>
    </row>
    <row r="7" spans="1:36" x14ac:dyDescent="0.3">
      <c r="A7" s="638"/>
      <c r="B7" s="638"/>
      <c r="C7" s="638"/>
      <c r="D7" s="638"/>
      <c r="E7" s="638"/>
      <c r="F7" s="638"/>
      <c r="G7" s="638"/>
      <c r="H7" s="638"/>
      <c r="I7" s="638"/>
      <c r="J7" s="638"/>
      <c r="K7" s="638"/>
      <c r="L7" s="638"/>
      <c r="M7" s="638"/>
      <c r="N7" s="638"/>
      <c r="O7" s="638"/>
      <c r="P7" s="638"/>
      <c r="Q7" s="638"/>
      <c r="R7" s="637" t="s">
        <v>193</v>
      </c>
      <c r="S7" s="637" t="s">
        <v>194</v>
      </c>
      <c r="T7" s="637" t="s">
        <v>193</v>
      </c>
      <c r="U7" s="637" t="s">
        <v>194</v>
      </c>
      <c r="V7" s="637" t="s">
        <v>193</v>
      </c>
      <c r="W7" s="637" t="s">
        <v>194</v>
      </c>
      <c r="X7" s="637" t="s">
        <v>193</v>
      </c>
      <c r="Y7" s="637" t="s">
        <v>194</v>
      </c>
      <c r="Z7" s="637" t="s">
        <v>193</v>
      </c>
      <c r="AA7" s="637" t="s">
        <v>194</v>
      </c>
      <c r="AB7" s="637" t="s">
        <v>193</v>
      </c>
      <c r="AC7" s="637" t="s">
        <v>194</v>
      </c>
      <c r="AI7" s="1549"/>
      <c r="AJ7" s="1365"/>
    </row>
    <row r="8" spans="1:36" hidden="1" x14ac:dyDescent="0.3">
      <c r="A8" s="455" t="s">
        <v>374</v>
      </c>
      <c r="B8" s="455" t="s">
        <v>375</v>
      </c>
      <c r="C8" s="455"/>
      <c r="D8" s="455"/>
      <c r="E8" s="455"/>
      <c r="F8" s="455"/>
      <c r="G8" s="455"/>
      <c r="H8" s="455"/>
      <c r="I8" s="455">
        <f>I9+I29+I33</f>
        <v>1476</v>
      </c>
      <c r="J8" s="455">
        <f>J9+J29+J33</f>
        <v>80</v>
      </c>
      <c r="K8" s="455">
        <f>K9+J29+J33</f>
        <v>757</v>
      </c>
      <c r="L8" s="455">
        <f>L9+K29+K33</f>
        <v>608</v>
      </c>
      <c r="M8" s="455">
        <f>M9+L29+L33</f>
        <v>80</v>
      </c>
      <c r="N8" s="455">
        <f t="shared" ref="N8:Q8" si="0">N9+N29+N33</f>
        <v>0</v>
      </c>
      <c r="O8" s="455">
        <f t="shared" si="0"/>
        <v>91</v>
      </c>
      <c r="P8" s="455">
        <f t="shared" si="0"/>
        <v>8</v>
      </c>
      <c r="Q8" s="455">
        <f t="shared" si="0"/>
        <v>12</v>
      </c>
      <c r="R8" s="455">
        <f>R9+R29+R33</f>
        <v>560</v>
      </c>
      <c r="S8" s="455">
        <f>S9+S29+S33</f>
        <v>16</v>
      </c>
      <c r="T8" s="455">
        <f>T9+T29+T33</f>
        <v>805</v>
      </c>
      <c r="U8" s="455">
        <f>U9+U29+U33</f>
        <v>23</v>
      </c>
      <c r="V8" s="455"/>
      <c r="W8" s="455"/>
      <c r="X8" s="455"/>
      <c r="Y8" s="455"/>
      <c r="Z8" s="455"/>
      <c r="AA8" s="455"/>
      <c r="AB8" s="455"/>
      <c r="AC8" s="455"/>
      <c r="AI8" s="5"/>
      <c r="AJ8" s="5"/>
    </row>
    <row r="9" spans="1:36" hidden="1" x14ac:dyDescent="0.3">
      <c r="A9" s="455"/>
      <c r="B9" s="455" t="s">
        <v>376</v>
      </c>
      <c r="C9" s="455"/>
      <c r="D9" s="455"/>
      <c r="E9" s="455"/>
      <c r="F9" s="455"/>
      <c r="G9" s="455"/>
      <c r="H9" s="455"/>
      <c r="I9" s="455">
        <f>SUM(I10:I28)</f>
        <v>1297</v>
      </c>
      <c r="J9" s="455">
        <f>SUM(J10:J10)</f>
        <v>0</v>
      </c>
      <c r="K9" s="455">
        <f t="shared" ref="K9:Q9" si="1">SUM(K10:K28)</f>
        <v>677</v>
      </c>
      <c r="L9" s="455">
        <f t="shared" si="1"/>
        <v>548</v>
      </c>
      <c r="M9" s="455">
        <f t="shared" si="1"/>
        <v>0</v>
      </c>
      <c r="N9" s="455">
        <f t="shared" si="1"/>
        <v>0</v>
      </c>
      <c r="O9" s="455">
        <f t="shared" si="1"/>
        <v>52</v>
      </c>
      <c r="P9" s="455">
        <f t="shared" si="1"/>
        <v>8</v>
      </c>
      <c r="Q9" s="455">
        <f t="shared" si="1"/>
        <v>12</v>
      </c>
      <c r="R9" s="455">
        <f>SUM(R10:R28)</f>
        <v>508</v>
      </c>
      <c r="S9" s="455">
        <f>SUM(S10:S28)</f>
        <v>0</v>
      </c>
      <c r="T9" s="455">
        <f>SUM(T10:T28)</f>
        <v>717</v>
      </c>
      <c r="U9" s="455">
        <f>SUM(U10:U28)</f>
        <v>0</v>
      </c>
      <c r="V9" s="455"/>
      <c r="W9" s="455"/>
      <c r="X9" s="455"/>
      <c r="Y9" s="455"/>
      <c r="Z9" s="455"/>
      <c r="AA9" s="455"/>
      <c r="AB9" s="455"/>
      <c r="AC9" s="455"/>
      <c r="AI9" s="5"/>
      <c r="AJ9" s="5"/>
    </row>
    <row r="10" spans="1:36" ht="32.4" hidden="1" x14ac:dyDescent="0.3">
      <c r="A10" s="901"/>
      <c r="B10" s="845" t="s">
        <v>377</v>
      </c>
      <c r="C10" s="902"/>
      <c r="D10" s="902"/>
      <c r="E10" s="638"/>
      <c r="F10" s="638"/>
      <c r="G10" s="638"/>
      <c r="H10" s="638"/>
      <c r="I10" s="660"/>
      <c r="J10" s="661"/>
      <c r="K10" s="661"/>
      <c r="L10" s="903"/>
      <c r="M10" s="661"/>
      <c r="N10" s="661"/>
      <c r="O10" s="661"/>
      <c r="P10" s="661"/>
      <c r="Q10" s="661"/>
      <c r="R10" s="661"/>
      <c r="S10" s="660"/>
      <c r="T10" s="661"/>
      <c r="U10" s="660"/>
      <c r="V10" s="661"/>
      <c r="W10" s="661"/>
      <c r="X10" s="661"/>
      <c r="Y10" s="661"/>
      <c r="Z10" s="661"/>
      <c r="AA10" s="661"/>
      <c r="AB10" s="661"/>
      <c r="AC10" s="661"/>
      <c r="AI10" s="5"/>
      <c r="AJ10" s="5"/>
    </row>
    <row r="11" spans="1:36" ht="15.6" hidden="1" x14ac:dyDescent="0.3">
      <c r="A11" s="904" t="s">
        <v>378</v>
      </c>
      <c r="B11" s="849" t="s">
        <v>379</v>
      </c>
      <c r="C11" s="660"/>
      <c r="D11" s="660" t="s">
        <v>380</v>
      </c>
      <c r="E11" s="638"/>
      <c r="F11" s="638"/>
      <c r="G11" s="638"/>
      <c r="H11" s="638"/>
      <c r="I11" s="905">
        <f>SUM(K11:Q11)</f>
        <v>78</v>
      </c>
      <c r="J11" s="661">
        <f>L11</f>
        <v>40</v>
      </c>
      <c r="K11" s="903">
        <f>R11+T11-L11</f>
        <v>38</v>
      </c>
      <c r="L11" s="661">
        <v>40</v>
      </c>
      <c r="M11" s="906"/>
      <c r="N11" s="661"/>
      <c r="O11" s="661"/>
      <c r="P11" s="661"/>
      <c r="Q11" s="661"/>
      <c r="R11" s="661">
        <v>32</v>
      </c>
      <c r="S11" s="660"/>
      <c r="T11" s="661">
        <v>46</v>
      </c>
      <c r="U11" s="660"/>
      <c r="V11" s="661"/>
      <c r="W11" s="661"/>
      <c r="X11" s="661"/>
      <c r="Y11" s="661"/>
      <c r="Z11" s="661"/>
      <c r="AA11" s="661"/>
      <c r="AB11" s="661"/>
      <c r="AC11" s="661"/>
      <c r="AI11" s="5"/>
      <c r="AJ11" s="5"/>
    </row>
    <row r="12" spans="1:36" ht="15.6" hidden="1" x14ac:dyDescent="0.3">
      <c r="A12" s="904" t="s">
        <v>381</v>
      </c>
      <c r="B12" s="849" t="s">
        <v>382</v>
      </c>
      <c r="C12" s="660"/>
      <c r="D12" s="660" t="s">
        <v>29</v>
      </c>
      <c r="E12" s="638"/>
      <c r="F12" s="638"/>
      <c r="G12" s="638"/>
      <c r="H12" s="638"/>
      <c r="I12" s="905">
        <f t="shared" ref="I12:I33" si="2">SUM(K12:Q12)</f>
        <v>116</v>
      </c>
      <c r="J12" s="661">
        <f t="shared" ref="J12:J33" si="3">L12</f>
        <v>0</v>
      </c>
      <c r="K12" s="903">
        <f t="shared" ref="K12:K33" si="4">R12+T12-L12</f>
        <v>116</v>
      </c>
      <c r="L12" s="661"/>
      <c r="M12" s="906"/>
      <c r="N12" s="661"/>
      <c r="O12" s="661"/>
      <c r="P12" s="661"/>
      <c r="Q12" s="661"/>
      <c r="R12" s="661">
        <v>48</v>
      </c>
      <c r="S12" s="660"/>
      <c r="T12" s="661">
        <v>68</v>
      </c>
      <c r="U12" s="660"/>
      <c r="V12" s="661"/>
      <c r="W12" s="661"/>
      <c r="X12" s="661"/>
      <c r="Y12" s="661"/>
      <c r="Z12" s="661"/>
      <c r="AA12" s="661"/>
      <c r="AB12" s="661"/>
      <c r="AC12" s="661"/>
      <c r="AI12" s="5"/>
      <c r="AJ12" s="5"/>
    </row>
    <row r="13" spans="1:36" ht="32.4" hidden="1" x14ac:dyDescent="0.3">
      <c r="A13" s="904"/>
      <c r="B13" s="845" t="s">
        <v>383</v>
      </c>
      <c r="C13" s="660"/>
      <c r="D13" s="660"/>
      <c r="E13" s="638"/>
      <c r="F13" s="638"/>
      <c r="G13" s="638"/>
      <c r="H13" s="638"/>
      <c r="I13" s="905"/>
      <c r="J13" s="661"/>
      <c r="K13" s="903"/>
      <c r="L13" s="661"/>
      <c r="M13" s="906"/>
      <c r="N13" s="661"/>
      <c r="O13" s="661"/>
      <c r="P13" s="661"/>
      <c r="Q13" s="661"/>
      <c r="R13" s="661"/>
      <c r="S13" s="660"/>
      <c r="T13" s="661"/>
      <c r="U13" s="660"/>
      <c r="V13" s="661"/>
      <c r="W13" s="661"/>
      <c r="X13" s="661"/>
      <c r="Y13" s="661"/>
      <c r="Z13" s="661"/>
      <c r="AA13" s="661"/>
      <c r="AB13" s="661"/>
      <c r="AC13" s="661"/>
      <c r="AI13" s="5"/>
      <c r="AJ13" s="5"/>
    </row>
    <row r="14" spans="1:36" ht="15.6" hidden="1" x14ac:dyDescent="0.3">
      <c r="A14" s="904" t="s">
        <v>474</v>
      </c>
      <c r="B14" s="849" t="s">
        <v>4</v>
      </c>
      <c r="C14" s="821" t="s">
        <v>40</v>
      </c>
      <c r="D14" s="821" t="s">
        <v>40</v>
      </c>
      <c r="E14" s="638"/>
      <c r="F14" s="638"/>
      <c r="G14" s="638"/>
      <c r="H14" s="638"/>
      <c r="I14" s="905">
        <f t="shared" si="2"/>
        <v>176</v>
      </c>
      <c r="J14" s="661">
        <f t="shared" si="3"/>
        <v>140</v>
      </c>
      <c r="K14" s="903">
        <f t="shared" si="4"/>
        <v>0</v>
      </c>
      <c r="L14" s="661">
        <v>140</v>
      </c>
      <c r="M14" s="906"/>
      <c r="N14" s="661"/>
      <c r="O14" s="661">
        <v>26</v>
      </c>
      <c r="P14" s="661">
        <v>4</v>
      </c>
      <c r="Q14" s="661">
        <v>6</v>
      </c>
      <c r="R14" s="661">
        <v>48</v>
      </c>
      <c r="S14" s="660"/>
      <c r="T14" s="661">
        <v>92</v>
      </c>
      <c r="U14" s="660"/>
      <c r="V14" s="661"/>
      <c r="W14" s="661"/>
      <c r="X14" s="661"/>
      <c r="Y14" s="661"/>
      <c r="Z14" s="661"/>
      <c r="AA14" s="661"/>
      <c r="AB14" s="661"/>
      <c r="AC14" s="661"/>
      <c r="AI14" s="5"/>
      <c r="AJ14" s="5"/>
    </row>
    <row r="15" spans="1:36" ht="32.4" hidden="1" x14ac:dyDescent="0.3">
      <c r="A15" s="904"/>
      <c r="B15" s="845" t="s">
        <v>385</v>
      </c>
      <c r="C15" s="660"/>
      <c r="D15" s="660"/>
      <c r="E15" s="638"/>
      <c r="F15" s="638"/>
      <c r="G15" s="638"/>
      <c r="H15" s="638"/>
      <c r="I15" s="905"/>
      <c r="J15" s="661"/>
      <c r="K15" s="903"/>
      <c r="L15" s="661"/>
      <c r="M15" s="906"/>
      <c r="N15" s="661"/>
      <c r="O15" s="661"/>
      <c r="P15" s="661"/>
      <c r="Q15" s="661"/>
      <c r="R15" s="661"/>
      <c r="S15" s="660"/>
      <c r="T15" s="661"/>
      <c r="U15" s="660"/>
      <c r="V15" s="661"/>
      <c r="W15" s="661"/>
      <c r="X15" s="661"/>
      <c r="Y15" s="661"/>
      <c r="Z15" s="661"/>
      <c r="AA15" s="661"/>
      <c r="AB15" s="661"/>
      <c r="AC15" s="661"/>
      <c r="AI15" s="5"/>
      <c r="AJ15" s="5"/>
    </row>
    <row r="16" spans="1:36" ht="15.6" hidden="1" x14ac:dyDescent="0.3">
      <c r="A16" s="904" t="s">
        <v>386</v>
      </c>
      <c r="B16" s="849" t="s">
        <v>350</v>
      </c>
      <c r="C16" s="660"/>
      <c r="D16" s="660" t="s">
        <v>380</v>
      </c>
      <c r="E16" s="638"/>
      <c r="F16" s="638"/>
      <c r="G16" s="638"/>
      <c r="H16" s="638"/>
      <c r="I16" s="905">
        <f t="shared" si="2"/>
        <v>196</v>
      </c>
      <c r="J16" s="661">
        <f t="shared" si="3"/>
        <v>68</v>
      </c>
      <c r="K16" s="903">
        <f t="shared" si="4"/>
        <v>128</v>
      </c>
      <c r="L16" s="661">
        <v>68</v>
      </c>
      <c r="M16" s="906"/>
      <c r="N16" s="661"/>
      <c r="O16" s="661"/>
      <c r="P16" s="661"/>
      <c r="Q16" s="661"/>
      <c r="R16" s="661">
        <v>80</v>
      </c>
      <c r="S16" s="660"/>
      <c r="T16" s="661">
        <v>116</v>
      </c>
      <c r="U16" s="660"/>
      <c r="V16" s="661"/>
      <c r="W16" s="661"/>
      <c r="X16" s="661"/>
      <c r="Y16" s="661"/>
      <c r="Z16" s="661"/>
      <c r="AA16" s="661"/>
      <c r="AB16" s="661"/>
      <c r="AC16" s="661"/>
      <c r="AI16" s="5"/>
      <c r="AJ16" s="5"/>
    </row>
    <row r="17" spans="1:36" ht="15.6" hidden="1" x14ac:dyDescent="0.3">
      <c r="A17" s="904" t="s">
        <v>387</v>
      </c>
      <c r="B17" s="849" t="s">
        <v>388</v>
      </c>
      <c r="C17" s="660"/>
      <c r="D17" s="660" t="s">
        <v>29</v>
      </c>
      <c r="E17" s="638"/>
      <c r="F17" s="638"/>
      <c r="G17" s="638"/>
      <c r="H17" s="638"/>
      <c r="I17" s="905">
        <f t="shared" si="2"/>
        <v>109</v>
      </c>
      <c r="J17" s="661">
        <f t="shared" si="3"/>
        <v>60</v>
      </c>
      <c r="K17" s="903">
        <f t="shared" si="4"/>
        <v>49</v>
      </c>
      <c r="L17" s="661">
        <v>60</v>
      </c>
      <c r="M17" s="906"/>
      <c r="N17" s="661"/>
      <c r="O17" s="661"/>
      <c r="P17" s="661"/>
      <c r="Q17" s="661"/>
      <c r="R17" s="661">
        <v>28</v>
      </c>
      <c r="S17" s="660"/>
      <c r="T17" s="661">
        <v>81</v>
      </c>
      <c r="U17" s="660"/>
      <c r="V17" s="661"/>
      <c r="W17" s="661"/>
      <c r="X17" s="661"/>
      <c r="Y17" s="661"/>
      <c r="Z17" s="661"/>
      <c r="AA17" s="661"/>
      <c r="AB17" s="661"/>
      <c r="AC17" s="661"/>
      <c r="AI17" s="5"/>
      <c r="AJ17" s="5"/>
    </row>
    <row r="18" spans="1:36" ht="48.6" hidden="1" x14ac:dyDescent="0.3">
      <c r="A18" s="904"/>
      <c r="B18" s="845" t="s">
        <v>389</v>
      </c>
      <c r="C18" s="660"/>
      <c r="D18" s="660"/>
      <c r="E18" s="638"/>
      <c r="F18" s="638"/>
      <c r="G18" s="638"/>
      <c r="H18" s="638"/>
      <c r="I18" s="905"/>
      <c r="J18" s="661"/>
      <c r="K18" s="903"/>
      <c r="L18" s="661"/>
      <c r="M18" s="906"/>
      <c r="N18" s="661"/>
      <c r="O18" s="661"/>
      <c r="P18" s="661"/>
      <c r="Q18" s="661"/>
      <c r="R18" s="661"/>
      <c r="S18" s="660"/>
      <c r="T18" s="661"/>
      <c r="U18" s="660"/>
      <c r="V18" s="661"/>
      <c r="W18" s="661"/>
      <c r="X18" s="661"/>
      <c r="Y18" s="661"/>
      <c r="Z18" s="661"/>
      <c r="AA18" s="661"/>
      <c r="AB18" s="661"/>
      <c r="AC18" s="661"/>
      <c r="AI18" s="5"/>
      <c r="AJ18" s="5"/>
    </row>
    <row r="19" spans="1:36" ht="15.6" hidden="1" x14ac:dyDescent="0.3">
      <c r="A19" s="904" t="s">
        <v>390</v>
      </c>
      <c r="B19" s="849" t="s">
        <v>166</v>
      </c>
      <c r="C19" s="660"/>
      <c r="D19" s="660" t="s">
        <v>29</v>
      </c>
      <c r="E19" s="638"/>
      <c r="F19" s="638"/>
      <c r="G19" s="638"/>
      <c r="H19" s="638"/>
      <c r="I19" s="905">
        <f t="shared" si="2"/>
        <v>116</v>
      </c>
      <c r="J19" s="661">
        <f t="shared" si="3"/>
        <v>36</v>
      </c>
      <c r="K19" s="903">
        <f t="shared" si="4"/>
        <v>80</v>
      </c>
      <c r="L19" s="661">
        <v>36</v>
      </c>
      <c r="M19" s="906"/>
      <c r="N19" s="661"/>
      <c r="O19" s="661"/>
      <c r="P19" s="661"/>
      <c r="Q19" s="661"/>
      <c r="R19" s="661">
        <v>48</v>
      </c>
      <c r="S19" s="660"/>
      <c r="T19" s="661">
        <v>68</v>
      </c>
      <c r="U19" s="660"/>
      <c r="V19" s="661"/>
      <c r="W19" s="661"/>
      <c r="X19" s="661"/>
      <c r="Y19" s="661"/>
      <c r="Z19" s="661"/>
      <c r="AA19" s="661"/>
      <c r="AB19" s="661"/>
      <c r="AC19" s="661"/>
      <c r="AI19" s="5"/>
      <c r="AJ19" s="5"/>
    </row>
    <row r="20" spans="1:36" ht="15.6" hidden="1" x14ac:dyDescent="0.3">
      <c r="A20" s="904" t="s">
        <v>391</v>
      </c>
      <c r="B20" s="849" t="s">
        <v>392</v>
      </c>
      <c r="C20" s="821" t="s">
        <v>40</v>
      </c>
      <c r="D20" s="821" t="s">
        <v>40</v>
      </c>
      <c r="E20" s="638"/>
      <c r="F20" s="638"/>
      <c r="G20" s="638"/>
      <c r="H20" s="638"/>
      <c r="I20" s="905">
        <f t="shared" si="2"/>
        <v>152</v>
      </c>
      <c r="J20" s="661">
        <f t="shared" si="3"/>
        <v>44</v>
      </c>
      <c r="K20" s="903">
        <f t="shared" si="4"/>
        <v>72</v>
      </c>
      <c r="L20" s="661">
        <v>44</v>
      </c>
      <c r="M20" s="906"/>
      <c r="N20" s="661"/>
      <c r="O20" s="661">
        <v>26</v>
      </c>
      <c r="P20" s="661">
        <v>4</v>
      </c>
      <c r="Q20" s="661">
        <v>6</v>
      </c>
      <c r="R20" s="661">
        <v>48</v>
      </c>
      <c r="S20" s="660"/>
      <c r="T20" s="661">
        <v>68</v>
      </c>
      <c r="U20" s="660"/>
      <c r="V20" s="661"/>
      <c r="W20" s="661"/>
      <c r="X20" s="661"/>
      <c r="Y20" s="661"/>
      <c r="Z20" s="661"/>
      <c r="AA20" s="661"/>
      <c r="AB20" s="661"/>
      <c r="AC20" s="661"/>
      <c r="AI20" s="5"/>
      <c r="AJ20" s="5"/>
    </row>
    <row r="21" spans="1:36" ht="15.6" hidden="1" x14ac:dyDescent="0.3">
      <c r="A21" s="904" t="s">
        <v>416</v>
      </c>
      <c r="B21" s="849" t="s">
        <v>394</v>
      </c>
      <c r="C21" s="660"/>
      <c r="D21" s="660" t="s">
        <v>29</v>
      </c>
      <c r="E21" s="638"/>
      <c r="F21" s="638"/>
      <c r="G21" s="638"/>
      <c r="H21" s="638"/>
      <c r="I21" s="905">
        <f t="shared" si="2"/>
        <v>78</v>
      </c>
      <c r="J21" s="661">
        <f t="shared" si="3"/>
        <v>44</v>
      </c>
      <c r="K21" s="903">
        <f t="shared" si="4"/>
        <v>34</v>
      </c>
      <c r="L21" s="661">
        <v>44</v>
      </c>
      <c r="M21" s="906"/>
      <c r="N21" s="661"/>
      <c r="O21" s="661"/>
      <c r="P21" s="661"/>
      <c r="Q21" s="661"/>
      <c r="R21" s="661">
        <v>32</v>
      </c>
      <c r="S21" s="660"/>
      <c r="T21" s="661">
        <v>46</v>
      </c>
      <c r="U21" s="660"/>
      <c r="V21" s="661"/>
      <c r="W21" s="661"/>
      <c r="X21" s="661"/>
      <c r="Y21" s="661"/>
      <c r="Z21" s="661"/>
      <c r="AA21" s="661"/>
      <c r="AB21" s="661"/>
      <c r="AC21" s="661"/>
      <c r="AI21" s="5"/>
      <c r="AJ21" s="5"/>
    </row>
    <row r="22" spans="1:36" ht="48.6" hidden="1" x14ac:dyDescent="0.3">
      <c r="A22" s="904"/>
      <c r="B22" s="845" t="s">
        <v>395</v>
      </c>
      <c r="C22" s="660"/>
      <c r="D22" s="660"/>
      <c r="E22" s="638"/>
      <c r="F22" s="638"/>
      <c r="G22" s="638"/>
      <c r="H22" s="638"/>
      <c r="I22" s="905"/>
      <c r="J22" s="661"/>
      <c r="K22" s="903"/>
      <c r="L22" s="661"/>
      <c r="M22" s="906"/>
      <c r="N22" s="661"/>
      <c r="O22" s="661"/>
      <c r="P22" s="661"/>
      <c r="Q22" s="661"/>
      <c r="R22" s="661"/>
      <c r="S22" s="660"/>
      <c r="T22" s="661"/>
      <c r="U22" s="660"/>
      <c r="V22" s="661"/>
      <c r="W22" s="661"/>
      <c r="X22" s="661"/>
      <c r="Y22" s="661"/>
      <c r="Z22" s="661"/>
      <c r="AA22" s="661"/>
      <c r="AB22" s="661"/>
      <c r="AC22" s="661"/>
      <c r="AI22" s="5"/>
      <c r="AJ22" s="5"/>
    </row>
    <row r="23" spans="1:36" ht="15.6" hidden="1" x14ac:dyDescent="0.3">
      <c r="A23" s="904" t="s">
        <v>396</v>
      </c>
      <c r="B23" s="849" t="s">
        <v>397</v>
      </c>
      <c r="C23" s="660" t="s">
        <v>29</v>
      </c>
      <c r="D23" s="660"/>
      <c r="E23" s="638"/>
      <c r="F23" s="638"/>
      <c r="G23" s="638"/>
      <c r="H23" s="638"/>
      <c r="I23" s="905">
        <f t="shared" si="2"/>
        <v>40</v>
      </c>
      <c r="J23" s="661">
        <f t="shared" si="3"/>
        <v>6</v>
      </c>
      <c r="K23" s="903">
        <f t="shared" si="4"/>
        <v>34</v>
      </c>
      <c r="L23" s="661">
        <v>6</v>
      </c>
      <c r="M23" s="906"/>
      <c r="N23" s="661"/>
      <c r="O23" s="661"/>
      <c r="P23" s="661"/>
      <c r="Q23" s="661"/>
      <c r="R23" s="661">
        <v>0</v>
      </c>
      <c r="S23" s="660"/>
      <c r="T23" s="661">
        <v>40</v>
      </c>
      <c r="U23" s="660"/>
      <c r="V23" s="661"/>
      <c r="W23" s="661"/>
      <c r="X23" s="661"/>
      <c r="Y23" s="661"/>
      <c r="Z23" s="661"/>
      <c r="AA23" s="661"/>
      <c r="AB23" s="661"/>
      <c r="AC23" s="661"/>
      <c r="AI23" s="5"/>
      <c r="AJ23" s="5"/>
    </row>
    <row r="24" spans="1:36" ht="15.6" hidden="1" x14ac:dyDescent="0.3">
      <c r="A24" s="904" t="s">
        <v>398</v>
      </c>
      <c r="B24" s="849" t="s">
        <v>356</v>
      </c>
      <c r="C24" s="660" t="s">
        <v>29</v>
      </c>
      <c r="D24" s="660"/>
      <c r="E24" s="638"/>
      <c r="F24" s="638"/>
      <c r="G24" s="638"/>
      <c r="H24" s="638"/>
      <c r="I24" s="905">
        <f t="shared" si="2"/>
        <v>40</v>
      </c>
      <c r="J24" s="661">
        <f t="shared" si="3"/>
        <v>8</v>
      </c>
      <c r="K24" s="903">
        <f t="shared" si="4"/>
        <v>32</v>
      </c>
      <c r="L24" s="661">
        <v>8</v>
      </c>
      <c r="M24" s="906"/>
      <c r="N24" s="661"/>
      <c r="O24" s="661"/>
      <c r="P24" s="661"/>
      <c r="Q24" s="661"/>
      <c r="R24" s="661">
        <v>40</v>
      </c>
      <c r="S24" s="660"/>
      <c r="T24" s="661">
        <v>0</v>
      </c>
      <c r="U24" s="660"/>
      <c r="V24" s="661"/>
      <c r="W24" s="661"/>
      <c r="X24" s="661"/>
      <c r="Y24" s="661"/>
      <c r="Z24" s="661"/>
      <c r="AA24" s="661"/>
      <c r="AB24" s="661"/>
      <c r="AC24" s="661"/>
      <c r="AI24" s="5"/>
      <c r="AJ24" s="5"/>
    </row>
    <row r="25" spans="1:36" ht="15.6" hidden="1" x14ac:dyDescent="0.3">
      <c r="A25" s="904" t="s">
        <v>400</v>
      </c>
      <c r="B25" s="849" t="s">
        <v>401</v>
      </c>
      <c r="C25" s="660"/>
      <c r="D25" s="660" t="s">
        <v>29</v>
      </c>
      <c r="E25" s="638"/>
      <c r="F25" s="638"/>
      <c r="G25" s="638"/>
      <c r="H25" s="638"/>
      <c r="I25" s="905">
        <f t="shared" si="2"/>
        <v>40</v>
      </c>
      <c r="J25" s="661">
        <f t="shared" si="3"/>
        <v>10</v>
      </c>
      <c r="K25" s="903">
        <f t="shared" si="4"/>
        <v>30</v>
      </c>
      <c r="L25" s="661">
        <v>10</v>
      </c>
      <c r="M25" s="906"/>
      <c r="N25" s="661"/>
      <c r="O25" s="661"/>
      <c r="P25" s="661"/>
      <c r="Q25" s="661"/>
      <c r="R25" s="661">
        <v>40</v>
      </c>
      <c r="S25" s="661"/>
      <c r="T25" s="661">
        <v>0</v>
      </c>
      <c r="U25" s="661"/>
      <c r="V25" s="661"/>
      <c r="W25" s="661"/>
      <c r="X25" s="661"/>
      <c r="Y25" s="661"/>
      <c r="Z25" s="661"/>
      <c r="AA25" s="661"/>
      <c r="AB25" s="661"/>
      <c r="AC25" s="661"/>
      <c r="AI25" s="5"/>
      <c r="AJ25" s="5"/>
    </row>
    <row r="26" spans="1:36" ht="64.8" hidden="1" x14ac:dyDescent="0.3">
      <c r="A26" s="904"/>
      <c r="B26" s="845" t="s">
        <v>402</v>
      </c>
      <c r="C26" s="660"/>
      <c r="D26" s="660"/>
      <c r="E26" s="638"/>
      <c r="F26" s="638"/>
      <c r="G26" s="638"/>
      <c r="H26" s="638"/>
      <c r="I26" s="905"/>
      <c r="J26" s="661"/>
      <c r="K26" s="903"/>
      <c r="L26" s="661"/>
      <c r="M26" s="906"/>
      <c r="N26" s="661"/>
      <c r="O26" s="661"/>
      <c r="P26" s="661"/>
      <c r="Q26" s="661"/>
      <c r="R26" s="661"/>
      <c r="S26" s="661"/>
      <c r="T26" s="661"/>
      <c r="U26" s="661"/>
      <c r="V26" s="661"/>
      <c r="W26" s="661"/>
      <c r="X26" s="661"/>
      <c r="Y26" s="661"/>
      <c r="Z26" s="661"/>
      <c r="AA26" s="661"/>
      <c r="AB26" s="661"/>
      <c r="AC26" s="661"/>
      <c r="AI26" s="5"/>
      <c r="AJ26" s="5"/>
    </row>
    <row r="27" spans="1:36" ht="15.6" hidden="1" x14ac:dyDescent="0.3">
      <c r="A27" s="904" t="s">
        <v>403</v>
      </c>
      <c r="B27" s="849" t="s">
        <v>6</v>
      </c>
      <c r="C27" s="660" t="s">
        <v>29</v>
      </c>
      <c r="D27" s="660" t="s">
        <v>29</v>
      </c>
      <c r="E27" s="638"/>
      <c r="F27" s="638"/>
      <c r="G27" s="638"/>
      <c r="H27" s="638"/>
      <c r="I27" s="905">
        <f t="shared" si="2"/>
        <v>78</v>
      </c>
      <c r="J27" s="661">
        <f t="shared" si="3"/>
        <v>74</v>
      </c>
      <c r="K27" s="903">
        <f t="shared" si="4"/>
        <v>4</v>
      </c>
      <c r="L27" s="661">
        <v>74</v>
      </c>
      <c r="M27" s="906"/>
      <c r="N27" s="661"/>
      <c r="O27" s="661"/>
      <c r="P27" s="661"/>
      <c r="Q27" s="661"/>
      <c r="R27" s="661">
        <v>32</v>
      </c>
      <c r="S27" s="661"/>
      <c r="T27" s="661">
        <v>46</v>
      </c>
      <c r="U27" s="661"/>
      <c r="V27" s="661"/>
      <c r="W27" s="661"/>
      <c r="X27" s="661"/>
      <c r="Y27" s="661"/>
      <c r="Z27" s="661"/>
      <c r="AA27" s="661"/>
      <c r="AB27" s="661"/>
      <c r="AC27" s="661"/>
      <c r="AI27" s="5"/>
      <c r="AJ27" s="5"/>
    </row>
    <row r="28" spans="1:36" ht="31.2" hidden="1" x14ac:dyDescent="0.3">
      <c r="A28" s="904" t="s">
        <v>404</v>
      </c>
      <c r="B28" s="849" t="s">
        <v>799</v>
      </c>
      <c r="C28" s="660"/>
      <c r="D28" s="660" t="s">
        <v>29</v>
      </c>
      <c r="E28" s="638"/>
      <c r="F28" s="638"/>
      <c r="G28" s="638"/>
      <c r="H28" s="638"/>
      <c r="I28" s="905">
        <f t="shared" si="2"/>
        <v>78</v>
      </c>
      <c r="J28" s="661">
        <f t="shared" si="3"/>
        <v>18</v>
      </c>
      <c r="K28" s="903">
        <f t="shared" si="4"/>
        <v>60</v>
      </c>
      <c r="L28" s="661">
        <v>18</v>
      </c>
      <c r="M28" s="906"/>
      <c r="N28" s="661"/>
      <c r="O28" s="661"/>
      <c r="P28" s="661"/>
      <c r="Q28" s="661"/>
      <c r="R28" s="661">
        <v>32</v>
      </c>
      <c r="S28" s="661"/>
      <c r="T28" s="661">
        <v>46</v>
      </c>
      <c r="U28" s="661"/>
      <c r="V28" s="661"/>
      <c r="W28" s="661"/>
      <c r="X28" s="661"/>
      <c r="Y28" s="661"/>
      <c r="Z28" s="661"/>
      <c r="AA28" s="661"/>
      <c r="AB28" s="661"/>
      <c r="AC28" s="661"/>
      <c r="AI28" s="5"/>
      <c r="AJ28" s="5"/>
    </row>
    <row r="29" spans="1:36" ht="32.4" hidden="1" x14ac:dyDescent="0.3">
      <c r="A29" s="907"/>
      <c r="B29" s="853" t="s">
        <v>405</v>
      </c>
      <c r="C29" s="908"/>
      <c r="D29" s="908"/>
      <c r="E29" s="638"/>
      <c r="F29" s="638"/>
      <c r="G29" s="638"/>
      <c r="H29" s="638"/>
      <c r="I29" s="905">
        <f t="shared" si="2"/>
        <v>140</v>
      </c>
      <c r="J29" s="661">
        <f t="shared" si="3"/>
        <v>80</v>
      </c>
      <c r="K29" s="903">
        <f t="shared" si="4"/>
        <v>60</v>
      </c>
      <c r="L29" s="660">
        <f>SUM(L30:L32)</f>
        <v>80</v>
      </c>
      <c r="M29" s="906"/>
      <c r="N29" s="660"/>
      <c r="O29" s="660"/>
      <c r="P29" s="660"/>
      <c r="Q29" s="660"/>
      <c r="R29" s="660">
        <f>SUM(R30:R32)</f>
        <v>52</v>
      </c>
      <c r="S29" s="660"/>
      <c r="T29" s="660">
        <f>SUM(T30:T32)</f>
        <v>88</v>
      </c>
      <c r="U29" s="660"/>
      <c r="V29" s="661"/>
      <c r="W29" s="661"/>
      <c r="X29" s="661"/>
      <c r="Y29" s="661"/>
      <c r="Z29" s="661"/>
      <c r="AA29" s="661"/>
      <c r="AB29" s="661"/>
      <c r="AC29" s="661"/>
      <c r="AI29" s="5"/>
      <c r="AJ29" s="5"/>
    </row>
    <row r="30" spans="1:36" ht="46.8" hidden="1" x14ac:dyDescent="0.3">
      <c r="A30" s="904" t="s">
        <v>421</v>
      </c>
      <c r="B30" s="849" t="s">
        <v>407</v>
      </c>
      <c r="C30" s="660"/>
      <c r="D30" s="660" t="s">
        <v>29</v>
      </c>
      <c r="E30" s="638"/>
      <c r="F30" s="638"/>
      <c r="G30" s="638"/>
      <c r="H30" s="638"/>
      <c r="I30" s="905">
        <f t="shared" si="2"/>
        <v>36</v>
      </c>
      <c r="J30" s="661">
        <f t="shared" si="3"/>
        <v>36</v>
      </c>
      <c r="K30" s="903">
        <f t="shared" si="4"/>
        <v>0</v>
      </c>
      <c r="L30" s="661">
        <v>36</v>
      </c>
      <c r="M30" s="906"/>
      <c r="N30" s="661"/>
      <c r="O30" s="661"/>
      <c r="P30" s="661"/>
      <c r="Q30" s="661"/>
      <c r="R30" s="661">
        <v>16</v>
      </c>
      <c r="S30" s="661"/>
      <c r="T30" s="661">
        <v>20</v>
      </c>
      <c r="U30" s="661"/>
      <c r="V30" s="661"/>
      <c r="W30" s="661"/>
      <c r="X30" s="661"/>
      <c r="Y30" s="661"/>
      <c r="Z30" s="661"/>
      <c r="AA30" s="661"/>
      <c r="AB30" s="661"/>
      <c r="AC30" s="661"/>
      <c r="AI30" s="5"/>
      <c r="AJ30" s="5"/>
    </row>
    <row r="31" spans="1:36" ht="15.6" hidden="1" x14ac:dyDescent="0.3">
      <c r="A31" s="904" t="s">
        <v>406</v>
      </c>
      <c r="B31" s="849" t="s">
        <v>422</v>
      </c>
      <c r="C31" s="660"/>
      <c r="D31" s="660" t="s">
        <v>29</v>
      </c>
      <c r="E31" s="638"/>
      <c r="F31" s="638"/>
      <c r="G31" s="638"/>
      <c r="H31" s="638"/>
      <c r="I31" s="905">
        <f t="shared" si="2"/>
        <v>72</v>
      </c>
      <c r="J31" s="661">
        <f t="shared" si="3"/>
        <v>22</v>
      </c>
      <c r="K31" s="903">
        <f t="shared" si="4"/>
        <v>50</v>
      </c>
      <c r="L31" s="661">
        <v>22</v>
      </c>
      <c r="M31" s="906"/>
      <c r="N31" s="661"/>
      <c r="O31" s="661"/>
      <c r="P31" s="661"/>
      <c r="Q31" s="661"/>
      <c r="R31" s="661">
        <v>24</v>
      </c>
      <c r="S31" s="661"/>
      <c r="T31" s="661">
        <v>48</v>
      </c>
      <c r="U31" s="661"/>
      <c r="V31" s="661"/>
      <c r="W31" s="661"/>
      <c r="X31" s="661"/>
      <c r="Y31" s="661"/>
      <c r="Z31" s="661"/>
      <c r="AA31" s="661"/>
      <c r="AB31" s="661"/>
      <c r="AC31" s="661"/>
      <c r="AI31" s="5"/>
      <c r="AJ31" s="5"/>
    </row>
    <row r="32" spans="1:36" ht="15.6" hidden="1" x14ac:dyDescent="0.3">
      <c r="A32" s="904" t="s">
        <v>408</v>
      </c>
      <c r="B32" s="849" t="s">
        <v>467</v>
      </c>
      <c r="C32" s="660"/>
      <c r="D32" s="660" t="s">
        <v>380</v>
      </c>
      <c r="E32" s="638"/>
      <c r="F32" s="638"/>
      <c r="G32" s="638"/>
      <c r="H32" s="638"/>
      <c r="I32" s="905">
        <f t="shared" si="2"/>
        <v>32</v>
      </c>
      <c r="J32" s="661">
        <f t="shared" si="3"/>
        <v>22</v>
      </c>
      <c r="K32" s="903">
        <f t="shared" si="4"/>
        <v>10</v>
      </c>
      <c r="L32" s="661">
        <v>22</v>
      </c>
      <c r="M32" s="906"/>
      <c r="N32" s="661"/>
      <c r="O32" s="661"/>
      <c r="P32" s="661"/>
      <c r="Q32" s="661"/>
      <c r="R32" s="661">
        <v>12</v>
      </c>
      <c r="S32" s="661"/>
      <c r="T32" s="661">
        <v>20</v>
      </c>
      <c r="U32" s="661"/>
      <c r="V32" s="661"/>
      <c r="W32" s="661"/>
      <c r="X32" s="661"/>
      <c r="Y32" s="661"/>
      <c r="Z32" s="661"/>
      <c r="AA32" s="661"/>
      <c r="AB32" s="661"/>
      <c r="AC32" s="661"/>
      <c r="AI32" s="5"/>
      <c r="AJ32" s="5"/>
    </row>
    <row r="33" spans="1:36" ht="16.2" hidden="1" x14ac:dyDescent="0.3">
      <c r="A33" s="904"/>
      <c r="B33" s="845" t="s">
        <v>412</v>
      </c>
      <c r="C33" s="821"/>
      <c r="D33" s="660"/>
      <c r="E33" s="638"/>
      <c r="F33" s="638"/>
      <c r="G33" s="638"/>
      <c r="H33" s="638"/>
      <c r="I33" s="905">
        <f t="shared" si="2"/>
        <v>39</v>
      </c>
      <c r="J33" s="661">
        <f t="shared" si="3"/>
        <v>0</v>
      </c>
      <c r="K33" s="903">
        <f t="shared" si="4"/>
        <v>0</v>
      </c>
      <c r="L33" s="909">
        <v>0</v>
      </c>
      <c r="M33" s="906"/>
      <c r="N33" s="909"/>
      <c r="O33" s="661">
        <f>S33+U33</f>
        <v>39</v>
      </c>
      <c r="P33" s="661"/>
      <c r="Q33" s="661"/>
      <c r="R33" s="661"/>
      <c r="S33" s="661">
        <v>16</v>
      </c>
      <c r="T33" s="661"/>
      <c r="U33" s="661">
        <v>23</v>
      </c>
      <c r="V33" s="661"/>
      <c r="W33" s="661"/>
      <c r="X33" s="661"/>
      <c r="Y33" s="661"/>
      <c r="Z33" s="661"/>
      <c r="AA33" s="661"/>
      <c r="AB33" s="661"/>
      <c r="AC33" s="661"/>
      <c r="AI33" s="5"/>
      <c r="AJ33" s="5"/>
    </row>
    <row r="34" spans="1:36" ht="38.25" customHeight="1" x14ac:dyDescent="0.3">
      <c r="A34" s="454" t="s">
        <v>44</v>
      </c>
      <c r="B34" s="455"/>
      <c r="C34" s="455"/>
      <c r="D34" s="455"/>
      <c r="E34" s="455"/>
      <c r="F34" s="455"/>
      <c r="G34" s="455"/>
      <c r="H34" s="455"/>
      <c r="I34" s="455">
        <f>I35+I43+I53+I74</f>
        <v>2968</v>
      </c>
      <c r="J34" s="455">
        <f t="shared" ref="J34:AC34" si="5">J35+J43+J53+J74</f>
        <v>1210</v>
      </c>
      <c r="K34" s="455">
        <f t="shared" si="5"/>
        <v>710</v>
      </c>
      <c r="L34" s="455">
        <f t="shared" si="5"/>
        <v>1210</v>
      </c>
      <c r="M34" s="455">
        <f t="shared" si="5"/>
        <v>20</v>
      </c>
      <c r="N34" s="455">
        <f t="shared" si="5"/>
        <v>432</v>
      </c>
      <c r="O34" s="455">
        <f t="shared" si="5"/>
        <v>244</v>
      </c>
      <c r="P34" s="455">
        <f t="shared" si="5"/>
        <v>22</v>
      </c>
      <c r="Q34" s="455">
        <f t="shared" si="5"/>
        <v>66</v>
      </c>
      <c r="R34" s="455"/>
      <c r="S34" s="455"/>
      <c r="T34" s="455"/>
      <c r="U34" s="455"/>
      <c r="V34" s="455">
        <f t="shared" si="5"/>
        <v>544</v>
      </c>
      <c r="W34" s="455">
        <f t="shared" si="5"/>
        <v>68</v>
      </c>
      <c r="X34" s="455">
        <f t="shared" si="5"/>
        <v>544</v>
      </c>
      <c r="Y34" s="455">
        <f t="shared" si="5"/>
        <v>68</v>
      </c>
      <c r="Z34" s="455">
        <f t="shared" si="5"/>
        <v>544</v>
      </c>
      <c r="AA34" s="455">
        <f t="shared" si="5"/>
        <v>68</v>
      </c>
      <c r="AB34" s="455">
        <f t="shared" si="5"/>
        <v>352</v>
      </c>
      <c r="AC34" s="455">
        <f t="shared" si="5"/>
        <v>44</v>
      </c>
      <c r="AD34">
        <f t="shared" ref="AD34:AE35" si="6">SUM(V34,X34,Z34,AB34)</f>
        <v>1984</v>
      </c>
      <c r="AE34">
        <f t="shared" si="6"/>
        <v>248</v>
      </c>
      <c r="AF34">
        <f>AD34+AE34</f>
        <v>2232</v>
      </c>
      <c r="AG34">
        <f>544+544+544+352</f>
        <v>1984</v>
      </c>
      <c r="AH34" s="456">
        <f>AD34-AG34</f>
        <v>0</v>
      </c>
      <c r="AI34" s="455">
        <f>Z34+AB34</f>
        <v>896</v>
      </c>
      <c r="AJ34" s="455"/>
    </row>
    <row r="35" spans="1:36" ht="27" customHeight="1" x14ac:dyDescent="0.3">
      <c r="A35" s="489" t="s">
        <v>195</v>
      </c>
      <c r="B35" s="1281" t="s">
        <v>196</v>
      </c>
      <c r="C35" s="455"/>
      <c r="D35" s="455"/>
      <c r="E35" s="642"/>
      <c r="F35" s="455"/>
      <c r="G35" s="455"/>
      <c r="H35" s="455"/>
      <c r="I35" s="455">
        <f>SUM(I36:I42)</f>
        <v>586</v>
      </c>
      <c r="J35" s="455">
        <f t="shared" ref="J35:AC35" si="7">SUM(J36:J42)</f>
        <v>378</v>
      </c>
      <c r="K35" s="455">
        <f t="shared" si="7"/>
        <v>140</v>
      </c>
      <c r="L35" s="455">
        <f t="shared" si="7"/>
        <v>378</v>
      </c>
      <c r="M35" s="455">
        <f t="shared" si="7"/>
        <v>0</v>
      </c>
      <c r="N35" s="455">
        <f t="shared" si="7"/>
        <v>0</v>
      </c>
      <c r="O35" s="455">
        <f t="shared" si="7"/>
        <v>60</v>
      </c>
      <c r="P35" s="455">
        <f t="shared" si="7"/>
        <v>2</v>
      </c>
      <c r="Q35" s="455">
        <f t="shared" si="7"/>
        <v>6</v>
      </c>
      <c r="R35" s="455"/>
      <c r="S35" s="455"/>
      <c r="T35" s="455"/>
      <c r="U35" s="455"/>
      <c r="V35" s="455">
        <f t="shared" si="7"/>
        <v>136</v>
      </c>
      <c r="W35" s="455">
        <f t="shared" si="7"/>
        <v>16</v>
      </c>
      <c r="X35" s="455">
        <f t="shared" si="7"/>
        <v>102</v>
      </c>
      <c r="Y35" s="455">
        <f t="shared" si="7"/>
        <v>14</v>
      </c>
      <c r="Z35" s="455">
        <f t="shared" si="7"/>
        <v>170</v>
      </c>
      <c r="AA35" s="455">
        <f t="shared" si="7"/>
        <v>20</v>
      </c>
      <c r="AB35" s="455">
        <f t="shared" si="7"/>
        <v>110</v>
      </c>
      <c r="AC35" s="455">
        <f t="shared" si="7"/>
        <v>10</v>
      </c>
      <c r="AD35">
        <f t="shared" si="6"/>
        <v>518</v>
      </c>
      <c r="AE35">
        <f t="shared" si="6"/>
        <v>60</v>
      </c>
      <c r="AI35" s="455">
        <f t="shared" ref="AI35:AI75" si="8">Z35+AB35</f>
        <v>280</v>
      </c>
      <c r="AJ35" s="455"/>
    </row>
    <row r="36" spans="1:36" ht="16.5" hidden="1" customHeight="1" x14ac:dyDescent="0.3">
      <c r="A36" s="110" t="s">
        <v>197</v>
      </c>
      <c r="B36" s="1280" t="s">
        <v>198</v>
      </c>
      <c r="C36" s="862"/>
      <c r="D36" s="862"/>
      <c r="E36" s="457"/>
      <c r="F36" s="114" t="s">
        <v>29</v>
      </c>
      <c r="G36" s="114"/>
      <c r="H36" s="114"/>
      <c r="I36" s="353">
        <f>SUM(K36:Q36)</f>
        <v>76</v>
      </c>
      <c r="J36" s="114">
        <v>28</v>
      </c>
      <c r="K36" s="114">
        <v>40</v>
      </c>
      <c r="L36" s="114">
        <v>28</v>
      </c>
      <c r="M36" s="114"/>
      <c r="N36" s="114"/>
      <c r="O36" s="114">
        <f>W36+Y36+AA36+AC36</f>
        <v>8</v>
      </c>
      <c r="P36" s="114"/>
      <c r="Q36" s="114"/>
      <c r="R36" s="114"/>
      <c r="S36" s="114"/>
      <c r="T36" s="114"/>
      <c r="U36" s="114"/>
      <c r="V36" s="48">
        <v>34</v>
      </c>
      <c r="W36" s="633">
        <v>4</v>
      </c>
      <c r="X36" s="48">
        <v>34</v>
      </c>
      <c r="Y36" s="633">
        <v>4</v>
      </c>
      <c r="Z36" s="48"/>
      <c r="AA36" s="633"/>
      <c r="AB36" s="48"/>
      <c r="AC36" s="633"/>
      <c r="AD36">
        <f>SUM(V36,X36,Z36,AB36)</f>
        <v>68</v>
      </c>
      <c r="AE36">
        <f>SUM(W36,Y36,AA36,AC36)</f>
        <v>8</v>
      </c>
      <c r="AF36">
        <f>AD36+AE36</f>
        <v>76</v>
      </c>
      <c r="AI36" s="455">
        <f t="shared" si="8"/>
        <v>0</v>
      </c>
      <c r="AJ36" s="5"/>
    </row>
    <row r="37" spans="1:36" ht="29.25" customHeight="1" x14ac:dyDescent="0.3">
      <c r="A37" s="110" t="s">
        <v>199</v>
      </c>
      <c r="B37" s="1280" t="s">
        <v>68</v>
      </c>
      <c r="C37" s="862"/>
      <c r="D37" s="862"/>
      <c r="E37" s="457"/>
      <c r="F37" s="114"/>
      <c r="G37" s="114"/>
      <c r="H37" s="910" t="s">
        <v>40</v>
      </c>
      <c r="I37" s="353">
        <f t="shared" ref="I37:I42" si="9">SUM(K37:Q37)</f>
        <v>146</v>
      </c>
      <c r="J37" s="114">
        <v>120</v>
      </c>
      <c r="K37" s="114">
        <v>4</v>
      </c>
      <c r="L37" s="114">
        <v>120</v>
      </c>
      <c r="M37" s="114"/>
      <c r="N37" s="114"/>
      <c r="O37" s="114">
        <f t="shared" ref="O37:O42" si="10">W37+Y37+AA37+AC37</f>
        <v>14</v>
      </c>
      <c r="P37" s="114">
        <v>2</v>
      </c>
      <c r="Q37" s="114">
        <v>6</v>
      </c>
      <c r="R37" s="114"/>
      <c r="S37" s="114"/>
      <c r="T37" s="114"/>
      <c r="U37" s="114"/>
      <c r="V37" s="48">
        <v>34</v>
      </c>
      <c r="W37" s="633">
        <v>4</v>
      </c>
      <c r="X37" s="48">
        <v>34</v>
      </c>
      <c r="Y37" s="633">
        <v>4</v>
      </c>
      <c r="Z37" s="282">
        <v>34</v>
      </c>
      <c r="AA37" s="633">
        <v>4</v>
      </c>
      <c r="AB37" s="48">
        <v>22</v>
      </c>
      <c r="AC37" s="633">
        <v>2</v>
      </c>
      <c r="AD37">
        <f t="shared" ref="AD37:AE53" si="11">SUM(V37,X37,Z37,AB37)</f>
        <v>124</v>
      </c>
      <c r="AE37">
        <f t="shared" si="11"/>
        <v>14</v>
      </c>
      <c r="AF37">
        <f t="shared" ref="AF37:AF75" si="12">AD37+AE37</f>
        <v>138</v>
      </c>
      <c r="AI37" s="455">
        <f t="shared" si="8"/>
        <v>56</v>
      </c>
      <c r="AJ37" s="1260" t="s">
        <v>1149</v>
      </c>
    </row>
    <row r="38" spans="1:36" ht="15.6" x14ac:dyDescent="0.3">
      <c r="A38" s="110" t="s">
        <v>513</v>
      </c>
      <c r="B38" s="1280" t="s">
        <v>124</v>
      </c>
      <c r="C38" s="862"/>
      <c r="D38" s="862"/>
      <c r="E38" s="457"/>
      <c r="F38" s="114"/>
      <c r="G38" s="114"/>
      <c r="H38" s="114" t="s">
        <v>29</v>
      </c>
      <c r="I38" s="353">
        <f t="shared" si="9"/>
        <v>86</v>
      </c>
      <c r="J38" s="114">
        <v>48</v>
      </c>
      <c r="K38" s="114">
        <v>30</v>
      </c>
      <c r="L38" s="114">
        <v>48</v>
      </c>
      <c r="M38" s="114"/>
      <c r="N38" s="114"/>
      <c r="O38" s="114">
        <f t="shared" si="10"/>
        <v>8</v>
      </c>
      <c r="P38" s="114"/>
      <c r="Q38" s="114"/>
      <c r="R38" s="114"/>
      <c r="S38" s="114"/>
      <c r="T38" s="114"/>
      <c r="U38" s="114"/>
      <c r="V38" s="48"/>
      <c r="W38" s="633"/>
      <c r="X38" s="48"/>
      <c r="Y38" s="633"/>
      <c r="Z38" s="282">
        <v>34</v>
      </c>
      <c r="AA38" s="633">
        <v>4</v>
      </c>
      <c r="AB38" s="48">
        <v>44</v>
      </c>
      <c r="AC38" s="633">
        <v>4</v>
      </c>
      <c r="AD38">
        <f t="shared" si="11"/>
        <v>78</v>
      </c>
      <c r="AE38">
        <f t="shared" si="11"/>
        <v>8</v>
      </c>
      <c r="AF38">
        <f t="shared" si="12"/>
        <v>86</v>
      </c>
      <c r="AI38" s="455">
        <f t="shared" si="8"/>
        <v>78</v>
      </c>
      <c r="AJ38" s="5" t="s">
        <v>1076</v>
      </c>
    </row>
    <row r="39" spans="1:36" ht="15.6" x14ac:dyDescent="0.3">
      <c r="A39" s="110" t="s">
        <v>200</v>
      </c>
      <c r="B39" s="1280" t="s">
        <v>6</v>
      </c>
      <c r="C39" s="862"/>
      <c r="D39" s="862"/>
      <c r="E39" s="457" t="s">
        <v>201</v>
      </c>
      <c r="F39" s="114" t="s">
        <v>29</v>
      </c>
      <c r="G39" s="114" t="s">
        <v>201</v>
      </c>
      <c r="H39" s="114" t="s">
        <v>29</v>
      </c>
      <c r="I39" s="353">
        <f t="shared" si="9"/>
        <v>140</v>
      </c>
      <c r="J39" s="114">
        <v>120</v>
      </c>
      <c r="K39" s="114">
        <v>4</v>
      </c>
      <c r="L39" s="114">
        <v>120</v>
      </c>
      <c r="M39" s="114"/>
      <c r="N39" s="114"/>
      <c r="O39" s="114">
        <f t="shared" si="10"/>
        <v>16</v>
      </c>
      <c r="P39" s="114"/>
      <c r="Q39" s="114"/>
      <c r="R39" s="114"/>
      <c r="S39" s="114"/>
      <c r="T39" s="114"/>
      <c r="U39" s="114"/>
      <c r="V39" s="48">
        <v>34</v>
      </c>
      <c r="W39" s="633">
        <v>4</v>
      </c>
      <c r="X39" s="48">
        <v>34</v>
      </c>
      <c r="Y39" s="633">
        <v>6</v>
      </c>
      <c r="Z39" s="282">
        <v>34</v>
      </c>
      <c r="AA39" s="633">
        <v>4</v>
      </c>
      <c r="AB39" s="48">
        <v>22</v>
      </c>
      <c r="AC39" s="633">
        <v>2</v>
      </c>
      <c r="AD39">
        <f t="shared" si="11"/>
        <v>124</v>
      </c>
      <c r="AE39">
        <f t="shared" si="11"/>
        <v>16</v>
      </c>
      <c r="AF39">
        <f t="shared" si="12"/>
        <v>140</v>
      </c>
      <c r="AI39" s="455">
        <f t="shared" si="8"/>
        <v>56</v>
      </c>
      <c r="AJ39" s="5" t="s">
        <v>1117</v>
      </c>
    </row>
    <row r="40" spans="1:36" ht="15.6" x14ac:dyDescent="0.3">
      <c r="A40" s="110" t="s">
        <v>202</v>
      </c>
      <c r="B40" s="1280" t="s">
        <v>205</v>
      </c>
      <c r="C40" s="862"/>
      <c r="D40" s="862"/>
      <c r="E40" s="424"/>
      <c r="F40" s="355"/>
      <c r="G40" s="355" t="s">
        <v>29</v>
      </c>
      <c r="H40" s="355"/>
      <c r="I40" s="353">
        <f t="shared" si="9"/>
        <v>38</v>
      </c>
      <c r="J40" s="114">
        <v>18</v>
      </c>
      <c r="K40" s="114">
        <v>16</v>
      </c>
      <c r="L40" s="114">
        <v>18</v>
      </c>
      <c r="M40" s="114"/>
      <c r="N40" s="114"/>
      <c r="O40" s="114">
        <f t="shared" si="10"/>
        <v>4</v>
      </c>
      <c r="P40" s="114"/>
      <c r="Q40" s="114"/>
      <c r="R40" s="114"/>
      <c r="S40" s="114"/>
      <c r="T40" s="114"/>
      <c r="U40" s="114"/>
      <c r="V40" s="48"/>
      <c r="W40" s="633"/>
      <c r="X40" s="48"/>
      <c r="Y40" s="633"/>
      <c r="Z40" s="282">
        <v>34</v>
      </c>
      <c r="AA40" s="633">
        <v>4</v>
      </c>
      <c r="AB40" s="48"/>
      <c r="AC40" s="633"/>
      <c r="AD40">
        <f t="shared" si="11"/>
        <v>34</v>
      </c>
      <c r="AE40">
        <f t="shared" si="11"/>
        <v>4</v>
      </c>
      <c r="AF40">
        <f t="shared" si="12"/>
        <v>38</v>
      </c>
      <c r="AI40" s="455">
        <f t="shared" si="8"/>
        <v>34</v>
      </c>
      <c r="AJ40" s="5" t="s">
        <v>1144</v>
      </c>
    </row>
    <row r="41" spans="1:36" ht="15.6" hidden="1" x14ac:dyDescent="0.3">
      <c r="A41" s="110" t="s">
        <v>204</v>
      </c>
      <c r="B41" s="1280" t="s">
        <v>411</v>
      </c>
      <c r="C41" s="862"/>
      <c r="D41" s="862"/>
      <c r="E41" s="424" t="s">
        <v>29</v>
      </c>
      <c r="F41" s="355"/>
      <c r="G41" s="355"/>
      <c r="H41" s="355"/>
      <c r="I41" s="353">
        <f t="shared" si="9"/>
        <v>38</v>
      </c>
      <c r="J41" s="114">
        <v>18</v>
      </c>
      <c r="K41" s="114">
        <v>16</v>
      </c>
      <c r="L41" s="114">
        <v>18</v>
      </c>
      <c r="M41" s="114"/>
      <c r="N41" s="114"/>
      <c r="O41" s="114">
        <f t="shared" si="10"/>
        <v>4</v>
      </c>
      <c r="P41" s="114"/>
      <c r="Q41" s="114"/>
      <c r="R41" s="114"/>
      <c r="S41" s="114"/>
      <c r="T41" s="114"/>
      <c r="U41" s="114"/>
      <c r="V41" s="48">
        <v>34</v>
      </c>
      <c r="W41" s="633">
        <v>4</v>
      </c>
      <c r="X41" s="48"/>
      <c r="Y41" s="633"/>
      <c r="Z41" s="48"/>
      <c r="AA41" s="633"/>
      <c r="AB41" s="48"/>
      <c r="AC41" s="633"/>
      <c r="AD41">
        <f t="shared" si="11"/>
        <v>34</v>
      </c>
      <c r="AE41">
        <f t="shared" si="11"/>
        <v>4</v>
      </c>
      <c r="AF41">
        <f t="shared" si="12"/>
        <v>38</v>
      </c>
      <c r="AI41" s="455">
        <f t="shared" si="8"/>
        <v>0</v>
      </c>
      <c r="AJ41" s="5"/>
    </row>
    <row r="42" spans="1:36" ht="15.6" x14ac:dyDescent="0.3">
      <c r="A42" s="110" t="s">
        <v>206</v>
      </c>
      <c r="B42" s="1280" t="s">
        <v>969</v>
      </c>
      <c r="C42" s="862"/>
      <c r="D42" s="862"/>
      <c r="E42" s="424"/>
      <c r="F42" s="355"/>
      <c r="G42" s="355"/>
      <c r="H42" s="355" t="s">
        <v>29</v>
      </c>
      <c r="I42" s="353">
        <f t="shared" si="9"/>
        <v>62</v>
      </c>
      <c r="J42" s="114">
        <v>26</v>
      </c>
      <c r="K42" s="114">
        <v>30</v>
      </c>
      <c r="L42" s="114">
        <v>26</v>
      </c>
      <c r="M42" s="114"/>
      <c r="N42" s="114"/>
      <c r="O42" s="114">
        <f t="shared" si="10"/>
        <v>6</v>
      </c>
      <c r="P42" s="114"/>
      <c r="Q42" s="114"/>
      <c r="R42" s="114"/>
      <c r="S42" s="114"/>
      <c r="T42" s="114"/>
      <c r="U42" s="114"/>
      <c r="V42" s="48"/>
      <c r="W42" s="633"/>
      <c r="X42" s="48"/>
      <c r="Y42" s="633"/>
      <c r="Z42" s="282">
        <v>34</v>
      </c>
      <c r="AA42" s="633">
        <v>4</v>
      </c>
      <c r="AB42" s="48">
        <v>22</v>
      </c>
      <c r="AC42" s="633">
        <v>2</v>
      </c>
      <c r="AD42">
        <f t="shared" si="11"/>
        <v>56</v>
      </c>
      <c r="AE42">
        <f t="shared" si="11"/>
        <v>6</v>
      </c>
      <c r="AF42">
        <f t="shared" si="12"/>
        <v>62</v>
      </c>
      <c r="AI42" s="455">
        <f t="shared" si="8"/>
        <v>56</v>
      </c>
      <c r="AJ42" s="1260" t="s">
        <v>1146</v>
      </c>
    </row>
    <row r="43" spans="1:36" ht="15.6" x14ac:dyDescent="0.3">
      <c r="A43" s="489" t="s">
        <v>10</v>
      </c>
      <c r="B43" s="1281" t="s">
        <v>70</v>
      </c>
      <c r="C43" s="455"/>
      <c r="D43" s="455"/>
      <c r="E43" s="642"/>
      <c r="F43" s="455"/>
      <c r="G43" s="455"/>
      <c r="H43" s="455"/>
      <c r="I43" s="455">
        <f>SUM(I44:I52)</f>
        <v>670</v>
      </c>
      <c r="J43" s="455">
        <f t="shared" ref="J43:Q43" si="13">SUM(J44:J51)</f>
        <v>322</v>
      </c>
      <c r="K43" s="455">
        <f t="shared" si="13"/>
        <v>210</v>
      </c>
      <c r="L43" s="455">
        <f t="shared" si="13"/>
        <v>322</v>
      </c>
      <c r="M43" s="455">
        <f t="shared" si="13"/>
        <v>0</v>
      </c>
      <c r="N43" s="455">
        <f t="shared" si="13"/>
        <v>0</v>
      </c>
      <c r="O43" s="455">
        <f t="shared" si="13"/>
        <v>66</v>
      </c>
      <c r="P43" s="455">
        <f t="shared" si="13"/>
        <v>6</v>
      </c>
      <c r="Q43" s="455">
        <f t="shared" si="13"/>
        <v>18</v>
      </c>
      <c r="R43" s="455"/>
      <c r="S43" s="455"/>
      <c r="T43" s="455"/>
      <c r="U43" s="455"/>
      <c r="V43" s="455">
        <f>SUM(V44:V52)</f>
        <v>170</v>
      </c>
      <c r="W43" s="455">
        <f t="shared" ref="W43:AC43" si="14">SUM(W44:W52)</f>
        <v>22</v>
      </c>
      <c r="X43" s="455">
        <f t="shared" si="14"/>
        <v>136</v>
      </c>
      <c r="Y43" s="455">
        <f t="shared" si="14"/>
        <v>16</v>
      </c>
      <c r="Z43" s="455">
        <f t="shared" si="14"/>
        <v>204</v>
      </c>
      <c r="AA43" s="455">
        <f t="shared" si="14"/>
        <v>24</v>
      </c>
      <c r="AB43" s="455">
        <f t="shared" si="14"/>
        <v>66</v>
      </c>
      <c r="AC43" s="455">
        <f t="shared" si="14"/>
        <v>8</v>
      </c>
      <c r="AD43">
        <f>SUM(AD44:AD52)</f>
        <v>576</v>
      </c>
      <c r="AE43">
        <f t="shared" ref="AE43:AF43" si="15">SUM(AE44:AE52)</f>
        <v>70</v>
      </c>
      <c r="AF43">
        <f t="shared" si="15"/>
        <v>646</v>
      </c>
      <c r="AI43" s="455">
        <f t="shared" si="8"/>
        <v>270</v>
      </c>
      <c r="AJ43" s="455"/>
    </row>
    <row r="44" spans="1:36" ht="15.6" x14ac:dyDescent="0.3">
      <c r="A44" s="110" t="s">
        <v>117</v>
      </c>
      <c r="B44" s="1280" t="s">
        <v>970</v>
      </c>
      <c r="C44" s="862"/>
      <c r="D44" s="862"/>
      <c r="E44" s="665"/>
      <c r="F44" s="663"/>
      <c r="G44" s="663" t="s">
        <v>29</v>
      </c>
      <c r="H44" s="663"/>
      <c r="I44" s="353">
        <f>SUM(K44:Q44)</f>
        <v>76</v>
      </c>
      <c r="J44" s="663">
        <v>28</v>
      </c>
      <c r="K44" s="663">
        <v>40</v>
      </c>
      <c r="L44" s="663">
        <v>28</v>
      </c>
      <c r="M44" s="663"/>
      <c r="N44" s="663"/>
      <c r="O44" s="114">
        <f t="shared" ref="O44:O52" si="16">W44+Y44+AA44+AC44</f>
        <v>8</v>
      </c>
      <c r="P44" s="663"/>
      <c r="Q44" s="663"/>
      <c r="R44" s="663"/>
      <c r="S44" s="663"/>
      <c r="T44" s="663"/>
      <c r="U44" s="663"/>
      <c r="V44" s="48"/>
      <c r="W44" s="633"/>
      <c r="X44" s="48"/>
      <c r="Y44" s="633"/>
      <c r="Z44" s="282">
        <v>68</v>
      </c>
      <c r="AA44" s="633">
        <v>8</v>
      </c>
      <c r="AB44" s="48"/>
      <c r="AC44" s="633"/>
      <c r="AD44">
        <f t="shared" si="11"/>
        <v>68</v>
      </c>
      <c r="AE44">
        <f t="shared" si="11"/>
        <v>8</v>
      </c>
      <c r="AF44">
        <f t="shared" si="12"/>
        <v>76</v>
      </c>
      <c r="AI44" s="455">
        <f t="shared" si="8"/>
        <v>68</v>
      </c>
      <c r="AJ44" s="1260" t="s">
        <v>1104</v>
      </c>
    </row>
    <row r="45" spans="1:36" ht="15.6" x14ac:dyDescent="0.3">
      <c r="A45" s="110" t="s">
        <v>12</v>
      </c>
      <c r="B45" s="1280" t="s">
        <v>294</v>
      </c>
      <c r="C45" s="862"/>
      <c r="D45" s="862"/>
      <c r="E45" s="665"/>
      <c r="F45" s="663"/>
      <c r="G45" s="663"/>
      <c r="H45" s="474" t="s">
        <v>40</v>
      </c>
      <c r="I45" s="353">
        <f t="shared" ref="I45:I52" si="17">SUM(K45:Q45)</f>
        <v>72</v>
      </c>
      <c r="J45" s="116">
        <v>26</v>
      </c>
      <c r="K45" s="116">
        <v>30</v>
      </c>
      <c r="L45" s="116">
        <v>26</v>
      </c>
      <c r="M45" s="663"/>
      <c r="N45" s="663"/>
      <c r="O45" s="114">
        <f t="shared" si="16"/>
        <v>8</v>
      </c>
      <c r="P45" s="663">
        <v>2</v>
      </c>
      <c r="Q45" s="663">
        <v>6</v>
      </c>
      <c r="R45" s="663"/>
      <c r="S45" s="663"/>
      <c r="T45" s="663"/>
      <c r="U45" s="663"/>
      <c r="V45" s="48"/>
      <c r="W45" s="633"/>
      <c r="X45" s="48"/>
      <c r="Y45" s="633"/>
      <c r="Z45" s="282">
        <v>34</v>
      </c>
      <c r="AA45" s="633">
        <v>4</v>
      </c>
      <c r="AB45" s="48">
        <v>22</v>
      </c>
      <c r="AC45" s="633">
        <v>4</v>
      </c>
      <c r="AD45">
        <f>SUM(V45,X45,Z45,AB45)</f>
        <v>56</v>
      </c>
      <c r="AE45">
        <f>SUM(W45,Y45,AA45,AC45)</f>
        <v>8</v>
      </c>
      <c r="AF45">
        <f t="shared" si="12"/>
        <v>64</v>
      </c>
      <c r="AI45" s="455">
        <f t="shared" si="8"/>
        <v>56</v>
      </c>
      <c r="AJ45" s="1248" t="s">
        <v>1123</v>
      </c>
    </row>
    <row r="46" spans="1:36" ht="31.2" x14ac:dyDescent="0.3">
      <c r="A46" s="110" t="s">
        <v>13</v>
      </c>
      <c r="B46" s="1280" t="s">
        <v>971</v>
      </c>
      <c r="C46" s="862"/>
      <c r="D46" s="862"/>
      <c r="E46" s="665"/>
      <c r="F46" s="663"/>
      <c r="G46" s="663" t="s">
        <v>29</v>
      </c>
      <c r="H46" s="663"/>
      <c r="I46" s="353">
        <f t="shared" si="17"/>
        <v>76</v>
      </c>
      <c r="J46" s="663">
        <v>38</v>
      </c>
      <c r="K46" s="663">
        <v>30</v>
      </c>
      <c r="L46" s="663">
        <v>38</v>
      </c>
      <c r="M46" s="663"/>
      <c r="N46" s="663"/>
      <c r="O46" s="114">
        <f t="shared" si="16"/>
        <v>8</v>
      </c>
      <c r="P46" s="663"/>
      <c r="Q46" s="663"/>
      <c r="R46" s="663"/>
      <c r="S46" s="663"/>
      <c r="T46" s="663"/>
      <c r="U46" s="663"/>
      <c r="V46" s="48"/>
      <c r="W46" s="633"/>
      <c r="X46" s="48"/>
      <c r="Y46" s="633"/>
      <c r="Z46" s="282">
        <v>68</v>
      </c>
      <c r="AA46" s="633">
        <v>8</v>
      </c>
      <c r="AB46" s="48"/>
      <c r="AC46" s="633"/>
      <c r="AD46">
        <f t="shared" si="11"/>
        <v>68</v>
      </c>
      <c r="AE46">
        <f t="shared" si="11"/>
        <v>8</v>
      </c>
      <c r="AF46">
        <f t="shared" si="12"/>
        <v>76</v>
      </c>
      <c r="AI46" s="455">
        <f t="shared" si="8"/>
        <v>68</v>
      </c>
      <c r="AJ46" s="1260" t="s">
        <v>1146</v>
      </c>
    </row>
    <row r="47" spans="1:36" ht="31.2" hidden="1" x14ac:dyDescent="0.3">
      <c r="A47" s="110" t="s">
        <v>14</v>
      </c>
      <c r="B47" s="1280" t="s">
        <v>603</v>
      </c>
      <c r="C47" s="862"/>
      <c r="D47" s="862"/>
      <c r="E47" s="665"/>
      <c r="F47" s="474" t="s">
        <v>40</v>
      </c>
      <c r="G47" s="663"/>
      <c r="H47" s="663"/>
      <c r="I47" s="353">
        <f t="shared" si="17"/>
        <v>122</v>
      </c>
      <c r="J47" s="663">
        <v>52</v>
      </c>
      <c r="K47" s="663">
        <v>50</v>
      </c>
      <c r="L47" s="663">
        <v>52</v>
      </c>
      <c r="M47" s="663"/>
      <c r="N47" s="663"/>
      <c r="O47" s="114">
        <f t="shared" si="16"/>
        <v>12</v>
      </c>
      <c r="P47" s="663">
        <v>2</v>
      </c>
      <c r="Q47" s="663">
        <v>6</v>
      </c>
      <c r="R47" s="663"/>
      <c r="S47" s="663"/>
      <c r="T47" s="663"/>
      <c r="U47" s="663"/>
      <c r="V47" s="48">
        <v>68</v>
      </c>
      <c r="W47" s="633">
        <v>8</v>
      </c>
      <c r="X47" s="48">
        <v>34</v>
      </c>
      <c r="Y47" s="633">
        <v>4</v>
      </c>
      <c r="Z47" s="48"/>
      <c r="AA47" s="633"/>
      <c r="AB47" s="48"/>
      <c r="AC47" s="633"/>
      <c r="AD47">
        <f t="shared" si="11"/>
        <v>102</v>
      </c>
      <c r="AE47">
        <f t="shared" si="11"/>
        <v>12</v>
      </c>
      <c r="AF47">
        <f t="shared" si="12"/>
        <v>114</v>
      </c>
      <c r="AI47" s="455">
        <f t="shared" si="8"/>
        <v>0</v>
      </c>
      <c r="AJ47" s="5"/>
    </row>
    <row r="48" spans="1:36" ht="31.2" hidden="1" x14ac:dyDescent="0.3">
      <c r="A48" s="110" t="s">
        <v>15</v>
      </c>
      <c r="B48" s="1280" t="s">
        <v>604</v>
      </c>
      <c r="C48" s="862"/>
      <c r="D48" s="862"/>
      <c r="E48" s="665"/>
      <c r="F48" s="474" t="s">
        <v>40</v>
      </c>
      <c r="G48" s="663"/>
      <c r="H48" s="663"/>
      <c r="I48" s="353">
        <f t="shared" si="17"/>
        <v>86</v>
      </c>
      <c r="J48" s="663">
        <v>48</v>
      </c>
      <c r="K48" s="663">
        <v>20</v>
      </c>
      <c r="L48" s="663">
        <v>48</v>
      </c>
      <c r="M48" s="74"/>
      <c r="N48" s="74"/>
      <c r="O48" s="114">
        <f t="shared" si="16"/>
        <v>10</v>
      </c>
      <c r="P48" s="663">
        <v>2</v>
      </c>
      <c r="Q48" s="663">
        <v>6</v>
      </c>
      <c r="R48" s="663"/>
      <c r="S48" s="663"/>
      <c r="T48" s="663"/>
      <c r="U48" s="663"/>
      <c r="V48" s="48">
        <v>34</v>
      </c>
      <c r="W48" s="633">
        <v>6</v>
      </c>
      <c r="X48" s="48">
        <v>34</v>
      </c>
      <c r="Y48" s="633">
        <v>4</v>
      </c>
      <c r="Z48" s="48"/>
      <c r="AA48" s="633"/>
      <c r="AB48" s="48"/>
      <c r="AC48" s="633"/>
      <c r="AD48">
        <f t="shared" si="11"/>
        <v>68</v>
      </c>
      <c r="AE48">
        <f t="shared" si="11"/>
        <v>10</v>
      </c>
      <c r="AF48">
        <f t="shared" si="12"/>
        <v>78</v>
      </c>
      <c r="AI48" s="455">
        <f t="shared" si="8"/>
        <v>0</v>
      </c>
      <c r="AJ48" s="5"/>
    </row>
    <row r="49" spans="1:36" ht="31.2" hidden="1" x14ac:dyDescent="0.3">
      <c r="A49" s="110" t="s">
        <v>16</v>
      </c>
      <c r="B49" s="1280" t="s">
        <v>605</v>
      </c>
      <c r="C49" s="862"/>
      <c r="D49" s="862"/>
      <c r="E49" s="665" t="s">
        <v>29</v>
      </c>
      <c r="F49" s="663"/>
      <c r="G49" s="663"/>
      <c r="H49" s="663"/>
      <c r="I49" s="353">
        <f t="shared" si="17"/>
        <v>76</v>
      </c>
      <c r="J49" s="663">
        <v>48</v>
      </c>
      <c r="K49" s="663">
        <v>20</v>
      </c>
      <c r="L49" s="663">
        <v>48</v>
      </c>
      <c r="M49" s="74"/>
      <c r="N49" s="74"/>
      <c r="O49" s="114">
        <f t="shared" si="16"/>
        <v>8</v>
      </c>
      <c r="P49" s="74"/>
      <c r="Q49" s="74"/>
      <c r="R49" s="74"/>
      <c r="S49" s="74"/>
      <c r="T49" s="74"/>
      <c r="U49" s="74"/>
      <c r="V49" s="48">
        <v>68</v>
      </c>
      <c r="W49" s="633">
        <v>8</v>
      </c>
      <c r="X49" s="48"/>
      <c r="Y49" s="633"/>
      <c r="Z49" s="48"/>
      <c r="AA49" s="633"/>
      <c r="AB49" s="48"/>
      <c r="AC49" s="633"/>
      <c r="AD49">
        <f t="shared" si="11"/>
        <v>68</v>
      </c>
      <c r="AE49">
        <f t="shared" si="11"/>
        <v>8</v>
      </c>
      <c r="AF49">
        <f t="shared" si="12"/>
        <v>76</v>
      </c>
      <c r="AI49" s="455">
        <f t="shared" si="8"/>
        <v>0</v>
      </c>
      <c r="AJ49" s="5"/>
    </row>
    <row r="50" spans="1:36" ht="31.2" hidden="1" x14ac:dyDescent="0.3">
      <c r="A50" s="110" t="s">
        <v>121</v>
      </c>
      <c r="B50" s="1280" t="s">
        <v>606</v>
      </c>
      <c r="C50" s="862"/>
      <c r="D50" s="862"/>
      <c r="E50" s="665"/>
      <c r="F50" s="663" t="s">
        <v>29</v>
      </c>
      <c r="G50" s="663"/>
      <c r="H50" s="663"/>
      <c r="I50" s="353">
        <f t="shared" si="17"/>
        <v>76</v>
      </c>
      <c r="J50" s="663">
        <v>68</v>
      </c>
      <c r="K50" s="663">
        <v>0</v>
      </c>
      <c r="L50" s="663">
        <v>68</v>
      </c>
      <c r="M50" s="74"/>
      <c r="N50" s="74"/>
      <c r="O50" s="114">
        <f t="shared" si="16"/>
        <v>8</v>
      </c>
      <c r="P50" s="74"/>
      <c r="Q50" s="74"/>
      <c r="R50" s="74"/>
      <c r="S50" s="74"/>
      <c r="T50" s="74"/>
      <c r="U50" s="74"/>
      <c r="V50" s="48"/>
      <c r="W50" s="633"/>
      <c r="X50" s="48">
        <v>68</v>
      </c>
      <c r="Y50" s="633">
        <v>8</v>
      </c>
      <c r="Z50" s="48"/>
      <c r="AA50" s="633"/>
      <c r="AB50" s="48"/>
      <c r="AC50" s="633"/>
      <c r="AD50">
        <f t="shared" si="11"/>
        <v>68</v>
      </c>
      <c r="AE50">
        <f t="shared" si="11"/>
        <v>8</v>
      </c>
      <c r="AF50">
        <f t="shared" si="12"/>
        <v>76</v>
      </c>
      <c r="AI50" s="455">
        <f t="shared" si="8"/>
        <v>0</v>
      </c>
      <c r="AJ50" s="5"/>
    </row>
    <row r="51" spans="1:36" ht="15.6" x14ac:dyDescent="0.3">
      <c r="A51" s="110" t="s">
        <v>17</v>
      </c>
      <c r="B51" s="1280" t="s">
        <v>972</v>
      </c>
      <c r="C51" s="862"/>
      <c r="D51" s="862"/>
      <c r="E51" s="665"/>
      <c r="F51" s="663"/>
      <c r="G51" s="663"/>
      <c r="H51" s="663" t="s">
        <v>380</v>
      </c>
      <c r="I51" s="353">
        <f t="shared" si="17"/>
        <v>38</v>
      </c>
      <c r="J51" s="663">
        <v>14</v>
      </c>
      <c r="K51" s="663">
        <v>20</v>
      </c>
      <c r="L51" s="663">
        <v>14</v>
      </c>
      <c r="M51" s="74"/>
      <c r="N51" s="74"/>
      <c r="O51" s="114">
        <f t="shared" si="16"/>
        <v>4</v>
      </c>
      <c r="P51" s="74"/>
      <c r="Q51" s="74"/>
      <c r="R51" s="74"/>
      <c r="S51" s="74"/>
      <c r="T51" s="74"/>
      <c r="U51" s="74"/>
      <c r="V51" s="48"/>
      <c r="W51" s="633"/>
      <c r="X51" s="48"/>
      <c r="Y51" s="633"/>
      <c r="Z51" s="282">
        <v>34</v>
      </c>
      <c r="AA51" s="633">
        <v>4</v>
      </c>
      <c r="AB51" s="48"/>
      <c r="AC51" s="633"/>
      <c r="AD51">
        <f t="shared" si="11"/>
        <v>34</v>
      </c>
      <c r="AE51">
        <f t="shared" si="11"/>
        <v>4</v>
      </c>
      <c r="AF51">
        <f t="shared" si="12"/>
        <v>38</v>
      </c>
      <c r="AI51" s="455">
        <f t="shared" si="8"/>
        <v>34</v>
      </c>
      <c r="AJ51" s="1248" t="s">
        <v>1123</v>
      </c>
    </row>
    <row r="52" spans="1:36" ht="31.2" x14ac:dyDescent="0.3">
      <c r="A52" s="110" t="s">
        <v>123</v>
      </c>
      <c r="B52" s="1280" t="s">
        <v>519</v>
      </c>
      <c r="C52" s="862"/>
      <c r="D52" s="862"/>
      <c r="E52" s="665"/>
      <c r="F52" s="663"/>
      <c r="G52" s="663"/>
      <c r="H52" s="663" t="s">
        <v>380</v>
      </c>
      <c r="I52" s="353">
        <f t="shared" si="17"/>
        <v>48</v>
      </c>
      <c r="J52" s="663">
        <v>14</v>
      </c>
      <c r="K52" s="663">
        <v>30</v>
      </c>
      <c r="L52" s="663">
        <v>14</v>
      </c>
      <c r="M52" s="74"/>
      <c r="N52" s="74"/>
      <c r="O52" s="114">
        <f t="shared" si="16"/>
        <v>4</v>
      </c>
      <c r="P52" s="74"/>
      <c r="Q52" s="74"/>
      <c r="R52" s="74"/>
      <c r="S52" s="74"/>
      <c r="T52" s="74"/>
      <c r="U52" s="74"/>
      <c r="V52" s="48"/>
      <c r="W52" s="633"/>
      <c r="X52" s="48"/>
      <c r="Y52" s="633"/>
      <c r="Z52" s="48"/>
      <c r="AA52" s="633"/>
      <c r="AB52" s="48">
        <v>44</v>
      </c>
      <c r="AC52" s="633">
        <v>4</v>
      </c>
      <c r="AD52">
        <f t="shared" si="11"/>
        <v>44</v>
      </c>
      <c r="AE52">
        <f t="shared" si="11"/>
        <v>4</v>
      </c>
      <c r="AF52">
        <f t="shared" si="12"/>
        <v>48</v>
      </c>
      <c r="AI52" s="455">
        <f t="shared" si="8"/>
        <v>44</v>
      </c>
      <c r="AJ52" s="1260" t="s">
        <v>1099</v>
      </c>
    </row>
    <row r="53" spans="1:36" ht="15.6" x14ac:dyDescent="0.3">
      <c r="A53" s="489" t="s">
        <v>103</v>
      </c>
      <c r="B53" s="1281" t="s">
        <v>9</v>
      </c>
      <c r="C53" s="489"/>
      <c r="D53" s="489"/>
      <c r="E53" s="462"/>
      <c r="F53" s="462"/>
      <c r="G53" s="462"/>
      <c r="H53" s="462"/>
      <c r="I53" s="462">
        <f>I54+I62+I70</f>
        <v>1496</v>
      </c>
      <c r="J53" s="462">
        <f t="shared" ref="J53:AC53" si="18">J54+J62+J70</f>
        <v>510</v>
      </c>
      <c r="K53" s="462">
        <f t="shared" si="18"/>
        <v>360</v>
      </c>
      <c r="L53" s="462">
        <f t="shared" si="18"/>
        <v>510</v>
      </c>
      <c r="M53" s="462">
        <f t="shared" si="18"/>
        <v>20</v>
      </c>
      <c r="N53" s="462">
        <f t="shared" si="18"/>
        <v>432</v>
      </c>
      <c r="O53" s="462">
        <f t="shared" si="18"/>
        <v>118</v>
      </c>
      <c r="P53" s="462">
        <f t="shared" si="18"/>
        <v>14</v>
      </c>
      <c r="Q53" s="462">
        <f t="shared" si="18"/>
        <v>42</v>
      </c>
      <c r="R53" s="462"/>
      <c r="S53" s="462"/>
      <c r="T53" s="462"/>
      <c r="U53" s="462"/>
      <c r="V53" s="462">
        <f t="shared" si="18"/>
        <v>238</v>
      </c>
      <c r="W53" s="462">
        <f t="shared" si="18"/>
        <v>30</v>
      </c>
      <c r="X53" s="462">
        <f t="shared" si="18"/>
        <v>306</v>
      </c>
      <c r="Y53" s="462">
        <f t="shared" si="18"/>
        <v>38</v>
      </c>
      <c r="Z53" s="462">
        <f t="shared" si="18"/>
        <v>170</v>
      </c>
      <c r="AA53" s="462">
        <f t="shared" si="18"/>
        <v>24</v>
      </c>
      <c r="AB53" s="462">
        <f t="shared" si="18"/>
        <v>176</v>
      </c>
      <c r="AC53" s="462">
        <f t="shared" si="18"/>
        <v>26</v>
      </c>
      <c r="AD53">
        <f t="shared" si="11"/>
        <v>890</v>
      </c>
      <c r="AE53">
        <f t="shared" si="11"/>
        <v>118</v>
      </c>
      <c r="AF53">
        <f t="shared" si="12"/>
        <v>1008</v>
      </c>
      <c r="AI53" s="455">
        <f t="shared" si="8"/>
        <v>346</v>
      </c>
      <c r="AJ53" s="455"/>
    </row>
    <row r="54" spans="1:36" ht="62.4" x14ac:dyDescent="0.3">
      <c r="A54" s="489" t="s">
        <v>321</v>
      </c>
      <c r="B54" s="1281" t="s">
        <v>607</v>
      </c>
      <c r="C54" s="872"/>
      <c r="D54" s="872"/>
      <c r="E54" s="490"/>
      <c r="F54" s="490"/>
      <c r="G54" s="490"/>
      <c r="H54" s="490"/>
      <c r="I54" s="490">
        <f>SUM(I55:I61)</f>
        <v>690</v>
      </c>
      <c r="J54" s="490">
        <f t="shared" ref="J54:Q54" si="19">SUM(J55:J61)</f>
        <v>272</v>
      </c>
      <c r="K54" s="490">
        <f t="shared" si="19"/>
        <v>170</v>
      </c>
      <c r="L54" s="490">
        <f t="shared" si="19"/>
        <v>272</v>
      </c>
      <c r="M54" s="490">
        <f t="shared" si="19"/>
        <v>20</v>
      </c>
      <c r="N54" s="490">
        <f t="shared" si="19"/>
        <v>144</v>
      </c>
      <c r="O54" s="490">
        <f t="shared" si="19"/>
        <v>60</v>
      </c>
      <c r="P54" s="490">
        <f t="shared" si="19"/>
        <v>6</v>
      </c>
      <c r="Q54" s="490">
        <f t="shared" si="19"/>
        <v>18</v>
      </c>
      <c r="R54" s="490"/>
      <c r="S54" s="490"/>
      <c r="T54" s="490"/>
      <c r="U54" s="490"/>
      <c r="V54" s="490">
        <f>SUM(V55:V58)</f>
        <v>136</v>
      </c>
      <c r="W54" s="490">
        <f t="shared" ref="W54:AC54" si="20">SUM(W55:W58)</f>
        <v>18</v>
      </c>
      <c r="X54" s="490">
        <f t="shared" si="20"/>
        <v>170</v>
      </c>
      <c r="Y54" s="490">
        <f t="shared" si="20"/>
        <v>22</v>
      </c>
      <c r="Z54" s="490">
        <f t="shared" si="20"/>
        <v>68</v>
      </c>
      <c r="AA54" s="490">
        <f t="shared" si="20"/>
        <v>8</v>
      </c>
      <c r="AB54" s="490">
        <f t="shared" si="20"/>
        <v>88</v>
      </c>
      <c r="AC54" s="490">
        <f t="shared" si="20"/>
        <v>12</v>
      </c>
      <c r="AD54">
        <f t="shared" ref="AD54:AE75" si="21">SUM(V54,X54,Z54,AB54)</f>
        <v>462</v>
      </c>
      <c r="AE54">
        <f t="shared" si="21"/>
        <v>60</v>
      </c>
      <c r="AF54">
        <f t="shared" si="12"/>
        <v>522</v>
      </c>
      <c r="AI54" s="455">
        <f t="shared" si="8"/>
        <v>156</v>
      </c>
      <c r="AJ54" s="455"/>
    </row>
    <row r="55" spans="1:36" ht="31.2" hidden="1" x14ac:dyDescent="0.3">
      <c r="A55" s="110" t="s">
        <v>352</v>
      </c>
      <c r="B55" s="1280" t="s">
        <v>120</v>
      </c>
      <c r="C55" s="874"/>
      <c r="D55" s="874"/>
      <c r="E55" s="668"/>
      <c r="F55" s="491" t="s">
        <v>546</v>
      </c>
      <c r="G55" s="668"/>
      <c r="H55" s="668"/>
      <c r="I55" s="353">
        <f t="shared" ref="I55:I73" si="22">SUM(K55:Q55)</f>
        <v>236</v>
      </c>
      <c r="J55" s="353">
        <v>124</v>
      </c>
      <c r="K55" s="353">
        <v>60</v>
      </c>
      <c r="L55" s="353">
        <v>124</v>
      </c>
      <c r="M55" s="359">
        <v>20</v>
      </c>
      <c r="N55" s="359"/>
      <c r="O55" s="353">
        <f>W55+Y55+AA55+AC55</f>
        <v>28</v>
      </c>
      <c r="P55" s="353">
        <v>1</v>
      </c>
      <c r="Q55" s="353">
        <v>3</v>
      </c>
      <c r="R55" s="353"/>
      <c r="S55" s="353"/>
      <c r="T55" s="353"/>
      <c r="U55" s="353"/>
      <c r="V55" s="48">
        <v>102</v>
      </c>
      <c r="W55" s="633">
        <v>14</v>
      </c>
      <c r="X55" s="48">
        <v>102</v>
      </c>
      <c r="Y55" s="633">
        <v>14</v>
      </c>
      <c r="Z55" s="48"/>
      <c r="AA55" s="633"/>
      <c r="AB55" s="48"/>
      <c r="AC55" s="633"/>
      <c r="AD55">
        <f t="shared" si="21"/>
        <v>204</v>
      </c>
      <c r="AE55">
        <f t="shared" si="21"/>
        <v>28</v>
      </c>
      <c r="AF55">
        <f t="shared" si="12"/>
        <v>232</v>
      </c>
      <c r="AI55" s="455">
        <f t="shared" si="8"/>
        <v>0</v>
      </c>
      <c r="AJ55" s="5"/>
    </row>
    <row r="56" spans="1:36" ht="31.2" x14ac:dyDescent="0.3">
      <c r="A56" s="22" t="s">
        <v>502</v>
      </c>
      <c r="B56" s="1280" t="s">
        <v>973</v>
      </c>
      <c r="C56" s="862"/>
      <c r="D56" s="862"/>
      <c r="E56" s="469"/>
      <c r="F56" s="492"/>
      <c r="G56" s="353"/>
      <c r="H56" s="1607" t="s">
        <v>283</v>
      </c>
      <c r="I56" s="353">
        <f t="shared" si="22"/>
        <v>92</v>
      </c>
      <c r="J56" s="353">
        <v>38</v>
      </c>
      <c r="K56" s="353">
        <v>40</v>
      </c>
      <c r="L56" s="353">
        <v>38</v>
      </c>
      <c r="M56" s="359"/>
      <c r="N56" s="359"/>
      <c r="O56" s="353">
        <f t="shared" ref="O56:O58" si="23">W56+Y56+AA56+AC56</f>
        <v>10</v>
      </c>
      <c r="P56" s="353">
        <v>1</v>
      </c>
      <c r="Q56" s="353">
        <v>3</v>
      </c>
      <c r="R56" s="353"/>
      <c r="S56" s="353"/>
      <c r="T56" s="353"/>
      <c r="U56" s="353"/>
      <c r="V56" s="48"/>
      <c r="W56" s="633"/>
      <c r="X56" s="48"/>
      <c r="Y56" s="633"/>
      <c r="Z56" s="282">
        <v>34</v>
      </c>
      <c r="AA56" s="633">
        <v>4</v>
      </c>
      <c r="AB56" s="48">
        <v>44</v>
      </c>
      <c r="AC56" s="633">
        <v>6</v>
      </c>
      <c r="AD56">
        <f t="shared" si="21"/>
        <v>78</v>
      </c>
      <c r="AE56">
        <f t="shared" si="21"/>
        <v>10</v>
      </c>
      <c r="AF56">
        <f t="shared" si="12"/>
        <v>88</v>
      </c>
      <c r="AI56" s="455">
        <f t="shared" si="8"/>
        <v>78</v>
      </c>
      <c r="AJ56" s="5" t="s">
        <v>1131</v>
      </c>
    </row>
    <row r="57" spans="1:36" s="468" customFormat="1" ht="31.2" x14ac:dyDescent="0.3">
      <c r="A57" s="110" t="s">
        <v>504</v>
      </c>
      <c r="B57" s="1280" t="s">
        <v>974</v>
      </c>
      <c r="C57" s="862"/>
      <c r="D57" s="862"/>
      <c r="E57" s="469"/>
      <c r="F57" s="491"/>
      <c r="G57" s="353"/>
      <c r="H57" s="1608"/>
      <c r="I57" s="353">
        <f t="shared" si="22"/>
        <v>92</v>
      </c>
      <c r="J57" s="353">
        <v>48</v>
      </c>
      <c r="K57" s="353">
        <v>30</v>
      </c>
      <c r="L57" s="353">
        <v>48</v>
      </c>
      <c r="M57" s="358"/>
      <c r="N57" s="358"/>
      <c r="O57" s="353">
        <f t="shared" si="23"/>
        <v>10</v>
      </c>
      <c r="P57" s="353">
        <v>1</v>
      </c>
      <c r="Q57" s="353">
        <v>3</v>
      </c>
      <c r="R57" s="467"/>
      <c r="S57" s="467"/>
      <c r="T57" s="467"/>
      <c r="U57" s="467"/>
      <c r="V57" s="48"/>
      <c r="W57" s="633"/>
      <c r="X57" s="48"/>
      <c r="Y57" s="633"/>
      <c r="Z57" s="282">
        <v>34</v>
      </c>
      <c r="AA57" s="633">
        <v>4</v>
      </c>
      <c r="AB57" s="48">
        <v>44</v>
      </c>
      <c r="AC57" s="633">
        <v>6</v>
      </c>
      <c r="AD57">
        <f t="shared" si="21"/>
        <v>78</v>
      </c>
      <c r="AE57" s="468">
        <v>10</v>
      </c>
      <c r="AF57">
        <f t="shared" si="12"/>
        <v>88</v>
      </c>
      <c r="AI57" s="455">
        <f t="shared" si="8"/>
        <v>78</v>
      </c>
      <c r="AJ57" s="5" t="s">
        <v>1131</v>
      </c>
    </row>
    <row r="58" spans="1:36" ht="31.2" hidden="1" x14ac:dyDescent="0.3">
      <c r="A58" s="110" t="s">
        <v>608</v>
      </c>
      <c r="B58" s="1280" t="s">
        <v>609</v>
      </c>
      <c r="C58" s="862"/>
      <c r="D58" s="862"/>
      <c r="E58" s="469"/>
      <c r="F58" s="492" t="s">
        <v>546</v>
      </c>
      <c r="G58" s="353"/>
      <c r="H58" s="353"/>
      <c r="I58" s="353">
        <f t="shared" si="22"/>
        <v>118</v>
      </c>
      <c r="J58" s="353">
        <v>62</v>
      </c>
      <c r="K58" s="353">
        <v>40</v>
      </c>
      <c r="L58" s="353">
        <v>62</v>
      </c>
      <c r="M58" s="359"/>
      <c r="N58" s="359"/>
      <c r="O58" s="353">
        <f t="shared" si="23"/>
        <v>12</v>
      </c>
      <c r="P58" s="353">
        <v>1</v>
      </c>
      <c r="Q58" s="353">
        <v>3</v>
      </c>
      <c r="R58" s="353"/>
      <c r="S58" s="353"/>
      <c r="T58" s="353"/>
      <c r="U58" s="353"/>
      <c r="V58" s="48">
        <v>34</v>
      </c>
      <c r="W58" s="633">
        <v>4</v>
      </c>
      <c r="X58" s="48">
        <v>68</v>
      </c>
      <c r="Y58" s="633">
        <v>8</v>
      </c>
      <c r="Z58" s="48"/>
      <c r="AA58" s="633"/>
      <c r="AB58" s="48"/>
      <c r="AC58" s="633"/>
      <c r="AD58">
        <f t="shared" si="21"/>
        <v>102</v>
      </c>
      <c r="AE58">
        <f t="shared" si="21"/>
        <v>12</v>
      </c>
      <c r="AF58">
        <f t="shared" si="12"/>
        <v>114</v>
      </c>
      <c r="AI58" s="455">
        <f t="shared" si="8"/>
        <v>0</v>
      </c>
      <c r="AJ58" s="5" t="s">
        <v>1131</v>
      </c>
    </row>
    <row r="59" spans="1:36" ht="15.6" hidden="1" x14ac:dyDescent="0.3">
      <c r="A59" s="493" t="s">
        <v>364</v>
      </c>
      <c r="B59" s="1283" t="s">
        <v>43</v>
      </c>
      <c r="C59" s="883"/>
      <c r="D59" s="883"/>
      <c r="E59" s="469"/>
      <c r="F59" s="353" t="s">
        <v>29</v>
      </c>
      <c r="G59" s="353"/>
      <c r="H59" s="353"/>
      <c r="I59" s="353">
        <f t="shared" si="22"/>
        <v>72</v>
      </c>
      <c r="J59" s="359"/>
      <c r="K59" s="353"/>
      <c r="L59" s="353"/>
      <c r="M59" s="359"/>
      <c r="N59" s="359">
        <v>72</v>
      </c>
      <c r="O59" s="358"/>
      <c r="P59" s="353"/>
      <c r="Q59" s="353"/>
      <c r="R59" s="353"/>
      <c r="S59" s="353"/>
      <c r="T59" s="353"/>
      <c r="U59" s="353"/>
      <c r="V59" s="48"/>
      <c r="W59" s="633"/>
      <c r="X59" s="48">
        <v>72</v>
      </c>
      <c r="Y59" s="633"/>
      <c r="Z59" s="48"/>
      <c r="AA59" s="633"/>
      <c r="AB59" s="48"/>
      <c r="AC59" s="633"/>
      <c r="AF59">
        <f t="shared" si="12"/>
        <v>0</v>
      </c>
      <c r="AI59" s="455">
        <f t="shared" si="8"/>
        <v>0</v>
      </c>
      <c r="AJ59" s="5" t="s">
        <v>1131</v>
      </c>
    </row>
    <row r="60" spans="1:36" ht="15.6" x14ac:dyDescent="0.3">
      <c r="A60" s="493" t="s">
        <v>365</v>
      </c>
      <c r="B60" s="1283" t="s">
        <v>73</v>
      </c>
      <c r="C60" s="883"/>
      <c r="D60" s="883"/>
      <c r="E60" s="469"/>
      <c r="F60" s="353"/>
      <c r="G60" s="353"/>
      <c r="H60" s="353" t="s">
        <v>29</v>
      </c>
      <c r="I60" s="353">
        <f t="shared" si="22"/>
        <v>72</v>
      </c>
      <c r="J60" s="359"/>
      <c r="K60" s="353"/>
      <c r="L60" s="353"/>
      <c r="M60" s="359"/>
      <c r="N60" s="359">
        <v>72</v>
      </c>
      <c r="O60" s="358"/>
      <c r="P60" s="353"/>
      <c r="Q60" s="353"/>
      <c r="R60" s="353"/>
      <c r="S60" s="353"/>
      <c r="T60" s="353"/>
      <c r="U60" s="353"/>
      <c r="V60" s="48"/>
      <c r="W60" s="633"/>
      <c r="X60" s="48"/>
      <c r="Y60" s="633"/>
      <c r="Z60" s="48"/>
      <c r="AA60" s="633"/>
      <c r="AB60" s="48">
        <v>72</v>
      </c>
      <c r="AC60" s="633"/>
      <c r="AF60">
        <f t="shared" si="12"/>
        <v>0</v>
      </c>
      <c r="AI60" s="455">
        <f t="shared" si="8"/>
        <v>72</v>
      </c>
      <c r="AJ60" s="5" t="s">
        <v>1131</v>
      </c>
    </row>
    <row r="61" spans="1:36" ht="15.6" x14ac:dyDescent="0.3">
      <c r="A61" s="493" t="s">
        <v>975</v>
      </c>
      <c r="B61" s="1283" t="s">
        <v>216</v>
      </c>
      <c r="C61" s="883"/>
      <c r="D61" s="883"/>
      <c r="E61" s="469"/>
      <c r="F61" s="353"/>
      <c r="G61" s="353"/>
      <c r="H61" s="492" t="s">
        <v>40</v>
      </c>
      <c r="I61" s="353">
        <f t="shared" si="22"/>
        <v>8</v>
      </c>
      <c r="J61" s="359"/>
      <c r="K61" s="353"/>
      <c r="L61" s="353"/>
      <c r="M61" s="359"/>
      <c r="N61" s="359"/>
      <c r="O61" s="358"/>
      <c r="P61" s="353">
        <v>2</v>
      </c>
      <c r="Q61" s="353">
        <v>6</v>
      </c>
      <c r="R61" s="353"/>
      <c r="S61" s="353"/>
      <c r="T61" s="353"/>
      <c r="U61" s="353"/>
      <c r="V61" s="48"/>
      <c r="W61" s="633"/>
      <c r="X61" s="48"/>
      <c r="Y61" s="633"/>
      <c r="Z61" s="48"/>
      <c r="AA61" s="633"/>
      <c r="AB61" s="48"/>
      <c r="AC61" s="633"/>
      <c r="AF61">
        <f t="shared" si="12"/>
        <v>0</v>
      </c>
      <c r="AI61" s="455">
        <f t="shared" si="8"/>
        <v>0</v>
      </c>
      <c r="AJ61" s="5" t="s">
        <v>1131</v>
      </c>
    </row>
    <row r="62" spans="1:36" ht="46.8" x14ac:dyDescent="0.3">
      <c r="A62" s="489" t="s">
        <v>105</v>
      </c>
      <c r="B62" s="1281" t="s">
        <v>610</v>
      </c>
      <c r="C62" s="872"/>
      <c r="D62" s="872"/>
      <c r="E62" s="470"/>
      <c r="F62" s="470"/>
      <c r="G62" s="470"/>
      <c r="H62" s="470"/>
      <c r="I62" s="490">
        <f>SUM(I63:I69)</f>
        <v>578</v>
      </c>
      <c r="J62" s="490">
        <f t="shared" ref="J62:Q62" si="24">SUM(J63:J69)</f>
        <v>200</v>
      </c>
      <c r="K62" s="490">
        <f t="shared" si="24"/>
        <v>160</v>
      </c>
      <c r="L62" s="490">
        <f t="shared" si="24"/>
        <v>200</v>
      </c>
      <c r="M62" s="490">
        <f t="shared" si="24"/>
        <v>0</v>
      </c>
      <c r="N62" s="490">
        <f t="shared" si="24"/>
        <v>144</v>
      </c>
      <c r="O62" s="490">
        <f t="shared" si="24"/>
        <v>50</v>
      </c>
      <c r="P62" s="490">
        <f t="shared" si="24"/>
        <v>6</v>
      </c>
      <c r="Q62" s="490">
        <f t="shared" si="24"/>
        <v>18</v>
      </c>
      <c r="R62" s="490"/>
      <c r="S62" s="490"/>
      <c r="T62" s="490"/>
      <c r="U62" s="490"/>
      <c r="V62" s="490">
        <f>SUM(V63:V66)</f>
        <v>68</v>
      </c>
      <c r="W62" s="490">
        <f t="shared" ref="W62:AC62" si="25">SUM(W63:W66)</f>
        <v>8</v>
      </c>
      <c r="X62" s="490">
        <f t="shared" si="25"/>
        <v>102</v>
      </c>
      <c r="Y62" s="490">
        <f t="shared" si="25"/>
        <v>12</v>
      </c>
      <c r="Z62" s="490">
        <f t="shared" si="25"/>
        <v>102</v>
      </c>
      <c r="AA62" s="490">
        <f t="shared" si="25"/>
        <v>16</v>
      </c>
      <c r="AB62" s="490">
        <f t="shared" si="25"/>
        <v>88</v>
      </c>
      <c r="AC62" s="490">
        <f t="shared" si="25"/>
        <v>14</v>
      </c>
      <c r="AD62">
        <f t="shared" si="21"/>
        <v>360</v>
      </c>
      <c r="AE62">
        <f t="shared" si="21"/>
        <v>50</v>
      </c>
      <c r="AF62">
        <f t="shared" si="12"/>
        <v>410</v>
      </c>
      <c r="AI62" s="455">
        <f t="shared" si="8"/>
        <v>190</v>
      </c>
      <c r="AJ62" s="455"/>
    </row>
    <row r="63" spans="1:36" ht="31.2" hidden="1" x14ac:dyDescent="0.3">
      <c r="A63" s="110" t="s">
        <v>246</v>
      </c>
      <c r="B63" s="1280" t="s">
        <v>611</v>
      </c>
      <c r="C63" s="862"/>
      <c r="D63" s="862"/>
      <c r="E63" s="469"/>
      <c r="F63" s="492" t="s">
        <v>546</v>
      </c>
      <c r="G63" s="353"/>
      <c r="H63" s="353"/>
      <c r="I63" s="353">
        <f t="shared" si="22"/>
        <v>80</v>
      </c>
      <c r="J63" s="353">
        <v>38</v>
      </c>
      <c r="K63" s="353">
        <v>30</v>
      </c>
      <c r="L63" s="353">
        <v>38</v>
      </c>
      <c r="M63" s="359"/>
      <c r="N63" s="359"/>
      <c r="O63" s="353">
        <f>W63+Y63+AA63+AC63</f>
        <v>8</v>
      </c>
      <c r="P63" s="353">
        <v>1</v>
      </c>
      <c r="Q63" s="353">
        <v>3</v>
      </c>
      <c r="R63" s="353"/>
      <c r="S63" s="353"/>
      <c r="T63" s="353"/>
      <c r="U63" s="353"/>
      <c r="V63" s="48">
        <v>34</v>
      </c>
      <c r="W63" s="633">
        <v>4</v>
      </c>
      <c r="X63" s="48">
        <v>34</v>
      </c>
      <c r="Y63" s="633">
        <v>4</v>
      </c>
      <c r="Z63" s="48"/>
      <c r="AA63" s="633"/>
      <c r="AB63" s="48"/>
      <c r="AC63" s="633"/>
      <c r="AD63">
        <f t="shared" si="21"/>
        <v>68</v>
      </c>
      <c r="AE63">
        <f t="shared" si="21"/>
        <v>8</v>
      </c>
      <c r="AF63">
        <f t="shared" si="12"/>
        <v>76</v>
      </c>
      <c r="AI63" s="455">
        <f t="shared" si="8"/>
        <v>0</v>
      </c>
      <c r="AJ63" s="5"/>
    </row>
    <row r="64" spans="1:36" ht="31.2" hidden="1" x14ac:dyDescent="0.3">
      <c r="A64" s="110" t="s">
        <v>354</v>
      </c>
      <c r="B64" s="1280" t="s">
        <v>612</v>
      </c>
      <c r="C64" s="862"/>
      <c r="D64" s="862"/>
      <c r="E64" s="469"/>
      <c r="F64" s="492" t="s">
        <v>546</v>
      </c>
      <c r="G64" s="353"/>
      <c r="H64" s="353"/>
      <c r="I64" s="353">
        <f t="shared" si="22"/>
        <v>118</v>
      </c>
      <c r="J64" s="353">
        <v>52</v>
      </c>
      <c r="K64" s="353">
        <v>50</v>
      </c>
      <c r="L64" s="353">
        <v>52</v>
      </c>
      <c r="M64" s="353"/>
      <c r="N64" s="353"/>
      <c r="O64" s="353">
        <f t="shared" ref="O64:O66" si="26">W64+Y64+AA64+AC64</f>
        <v>12</v>
      </c>
      <c r="P64" s="353">
        <v>1</v>
      </c>
      <c r="Q64" s="353">
        <v>3</v>
      </c>
      <c r="R64" s="353"/>
      <c r="S64" s="353"/>
      <c r="T64" s="353"/>
      <c r="U64" s="353"/>
      <c r="V64" s="48">
        <v>34</v>
      </c>
      <c r="W64" s="633">
        <v>4</v>
      </c>
      <c r="X64" s="48">
        <v>68</v>
      </c>
      <c r="Y64" s="633">
        <v>8</v>
      </c>
      <c r="Z64" s="48"/>
      <c r="AA64" s="633"/>
      <c r="AB64" s="356"/>
      <c r="AC64" s="633"/>
      <c r="AD64">
        <f t="shared" si="21"/>
        <v>102</v>
      </c>
      <c r="AE64">
        <f t="shared" si="21"/>
        <v>12</v>
      </c>
      <c r="AF64">
        <f t="shared" si="12"/>
        <v>114</v>
      </c>
      <c r="AI64" s="455">
        <f t="shared" si="8"/>
        <v>0</v>
      </c>
      <c r="AJ64" s="5"/>
    </row>
    <row r="65" spans="1:36" ht="31.2" x14ac:dyDescent="0.3">
      <c r="A65" s="887" t="s">
        <v>738</v>
      </c>
      <c r="B65" s="1280" t="s">
        <v>976</v>
      </c>
      <c r="C65" s="862"/>
      <c r="D65" s="862"/>
      <c r="E65" s="469"/>
      <c r="F65" s="353"/>
      <c r="G65" s="353"/>
      <c r="H65" s="1607" t="s">
        <v>283</v>
      </c>
      <c r="I65" s="353">
        <f t="shared" si="22"/>
        <v>132</v>
      </c>
      <c r="J65" s="353">
        <v>62</v>
      </c>
      <c r="K65" s="353">
        <v>50</v>
      </c>
      <c r="L65" s="353">
        <v>62</v>
      </c>
      <c r="M65" s="353"/>
      <c r="N65" s="353"/>
      <c r="O65" s="353">
        <f t="shared" si="26"/>
        <v>16</v>
      </c>
      <c r="P65" s="353">
        <v>1</v>
      </c>
      <c r="Q65" s="353">
        <v>3</v>
      </c>
      <c r="R65" s="353"/>
      <c r="S65" s="353"/>
      <c r="T65" s="353"/>
      <c r="U65" s="353"/>
      <c r="V65" s="48"/>
      <c r="W65" s="633"/>
      <c r="X65" s="48"/>
      <c r="Y65" s="633"/>
      <c r="Z65" s="282">
        <v>68</v>
      </c>
      <c r="AA65" s="633">
        <v>8</v>
      </c>
      <c r="AB65" s="356">
        <v>44</v>
      </c>
      <c r="AC65" s="633">
        <v>8</v>
      </c>
      <c r="AD65">
        <f t="shared" si="21"/>
        <v>112</v>
      </c>
      <c r="AE65">
        <f t="shared" si="21"/>
        <v>16</v>
      </c>
      <c r="AF65">
        <f t="shared" si="12"/>
        <v>128</v>
      </c>
      <c r="AI65" s="455">
        <f t="shared" si="8"/>
        <v>112</v>
      </c>
      <c r="AJ65" s="5" t="s">
        <v>1131</v>
      </c>
    </row>
    <row r="66" spans="1:36" ht="31.2" x14ac:dyDescent="0.3">
      <c r="A66" s="887" t="s">
        <v>977</v>
      </c>
      <c r="B66" s="1280" t="s">
        <v>978</v>
      </c>
      <c r="C66" s="862"/>
      <c r="D66" s="862"/>
      <c r="E66" s="469"/>
      <c r="F66" s="353"/>
      <c r="G66" s="353"/>
      <c r="H66" s="1608"/>
      <c r="I66" s="353">
        <f t="shared" si="22"/>
        <v>96</v>
      </c>
      <c r="J66" s="353">
        <v>48</v>
      </c>
      <c r="K66" s="353">
        <v>30</v>
      </c>
      <c r="L66" s="353">
        <v>48</v>
      </c>
      <c r="M66" s="358"/>
      <c r="N66" s="358"/>
      <c r="O66" s="353">
        <f t="shared" si="26"/>
        <v>14</v>
      </c>
      <c r="P66" s="353">
        <v>1</v>
      </c>
      <c r="Q66" s="353">
        <v>3</v>
      </c>
      <c r="R66" s="358"/>
      <c r="S66" s="358"/>
      <c r="T66" s="358"/>
      <c r="U66" s="358"/>
      <c r="V66" s="48"/>
      <c r="W66" s="45"/>
      <c r="X66" s="455"/>
      <c r="Z66" s="282">
        <v>34</v>
      </c>
      <c r="AA66" s="633">
        <v>8</v>
      </c>
      <c r="AB66" s="48">
        <v>44</v>
      </c>
      <c r="AC66" s="633">
        <v>6</v>
      </c>
      <c r="AD66">
        <f t="shared" si="21"/>
        <v>78</v>
      </c>
      <c r="AE66">
        <f t="shared" si="21"/>
        <v>14</v>
      </c>
      <c r="AF66">
        <f t="shared" si="12"/>
        <v>92</v>
      </c>
      <c r="AI66" s="455">
        <f t="shared" si="8"/>
        <v>78</v>
      </c>
      <c r="AJ66" s="5" t="s">
        <v>1131</v>
      </c>
    </row>
    <row r="67" spans="1:36" ht="15.6" x14ac:dyDescent="0.3">
      <c r="A67" s="662" t="s">
        <v>131</v>
      </c>
      <c r="B67" s="1282" t="s">
        <v>43</v>
      </c>
      <c r="C67" s="889"/>
      <c r="D67" s="889"/>
      <c r="E67" s="469"/>
      <c r="F67" s="353"/>
      <c r="G67" s="353"/>
      <c r="H67" s="353" t="s">
        <v>29</v>
      </c>
      <c r="I67" s="353">
        <f t="shared" si="22"/>
        <v>72</v>
      </c>
      <c r="J67" s="353"/>
      <c r="K67" s="353"/>
      <c r="L67" s="353"/>
      <c r="M67" s="353"/>
      <c r="N67" s="353">
        <v>72</v>
      </c>
      <c r="O67" s="353"/>
      <c r="P67" s="353"/>
      <c r="Q67" s="353"/>
      <c r="R67" s="353"/>
      <c r="S67" s="353"/>
      <c r="T67" s="353"/>
      <c r="U67" s="353"/>
      <c r="V67" s="48"/>
      <c r="W67" s="633"/>
      <c r="X67" s="48"/>
      <c r="Y67" s="633"/>
      <c r="Z67" s="48"/>
      <c r="AA67" s="633"/>
      <c r="AB67" s="48">
        <v>72</v>
      </c>
      <c r="AC67" s="633"/>
      <c r="AD67">
        <f t="shared" si="21"/>
        <v>72</v>
      </c>
      <c r="AE67">
        <f t="shared" si="21"/>
        <v>0</v>
      </c>
      <c r="AF67">
        <f t="shared" si="12"/>
        <v>72</v>
      </c>
      <c r="AI67" s="455">
        <f t="shared" si="8"/>
        <v>72</v>
      </c>
      <c r="AJ67" s="5" t="s">
        <v>1131</v>
      </c>
    </row>
    <row r="68" spans="1:36" ht="15.6" x14ac:dyDescent="0.3">
      <c r="A68" s="662" t="s">
        <v>106</v>
      </c>
      <c r="B68" s="1282" t="s">
        <v>73</v>
      </c>
      <c r="C68" s="889"/>
      <c r="D68" s="889"/>
      <c r="E68" s="469"/>
      <c r="F68" s="353"/>
      <c r="G68" s="353"/>
      <c r="H68" s="353" t="s">
        <v>29</v>
      </c>
      <c r="I68" s="353">
        <f t="shared" si="22"/>
        <v>72</v>
      </c>
      <c r="J68" s="353"/>
      <c r="K68" s="353"/>
      <c r="L68" s="353"/>
      <c r="M68" s="353"/>
      <c r="N68" s="353">
        <v>72</v>
      </c>
      <c r="O68" s="353"/>
      <c r="P68" s="353"/>
      <c r="Q68" s="353"/>
      <c r="R68" s="353"/>
      <c r="S68" s="353"/>
      <c r="T68" s="353"/>
      <c r="U68" s="353"/>
      <c r="V68" s="48"/>
      <c r="W68" s="633"/>
      <c r="X68" s="48"/>
      <c r="Y68" s="633"/>
      <c r="Z68" s="48"/>
      <c r="AA68" s="633"/>
      <c r="AB68" s="48">
        <v>72</v>
      </c>
      <c r="AC68" s="633"/>
      <c r="AD68">
        <f t="shared" si="21"/>
        <v>72</v>
      </c>
      <c r="AE68">
        <f t="shared" si="21"/>
        <v>0</v>
      </c>
      <c r="AF68">
        <f t="shared" si="12"/>
        <v>72</v>
      </c>
      <c r="AI68" s="455">
        <f t="shared" si="8"/>
        <v>72</v>
      </c>
      <c r="AJ68" s="5" t="s">
        <v>1131</v>
      </c>
    </row>
    <row r="69" spans="1:36" ht="15.6" x14ac:dyDescent="0.3">
      <c r="A69" s="662" t="s">
        <v>263</v>
      </c>
      <c r="B69" s="1282" t="s">
        <v>216</v>
      </c>
      <c r="C69" s="889"/>
      <c r="D69" s="889"/>
      <c r="E69" s="469"/>
      <c r="F69" s="353"/>
      <c r="G69" s="353"/>
      <c r="H69" s="492" t="s">
        <v>40</v>
      </c>
      <c r="I69" s="353">
        <f t="shared" si="22"/>
        <v>8</v>
      </c>
      <c r="J69" s="353"/>
      <c r="K69" s="353"/>
      <c r="L69" s="353"/>
      <c r="M69" s="353"/>
      <c r="N69" s="353"/>
      <c r="O69" s="353"/>
      <c r="P69" s="353">
        <v>2</v>
      </c>
      <c r="Q69" s="353">
        <v>6</v>
      </c>
      <c r="R69" s="353"/>
      <c r="S69" s="353"/>
      <c r="T69" s="353"/>
      <c r="U69" s="353"/>
      <c r="V69" s="48"/>
      <c r="W69" s="633"/>
      <c r="X69" s="48"/>
      <c r="Y69" s="633"/>
      <c r="Z69" s="48"/>
      <c r="AA69" s="633"/>
      <c r="AB69" s="48"/>
      <c r="AC69" s="633"/>
      <c r="AF69">
        <f t="shared" si="12"/>
        <v>0</v>
      </c>
      <c r="AI69" s="455">
        <f t="shared" si="8"/>
        <v>0</v>
      </c>
      <c r="AJ69" s="5" t="s">
        <v>1131</v>
      </c>
    </row>
    <row r="70" spans="1:36" ht="46.8" hidden="1" x14ac:dyDescent="0.3">
      <c r="A70" s="489" t="s">
        <v>331</v>
      </c>
      <c r="B70" s="489" t="s">
        <v>613</v>
      </c>
      <c r="C70" s="872"/>
      <c r="D70" s="872"/>
      <c r="E70" s="470"/>
      <c r="F70" s="471"/>
      <c r="G70" s="471"/>
      <c r="H70" s="471"/>
      <c r="I70" s="466">
        <f>SUM(I71:I73)</f>
        <v>228</v>
      </c>
      <c r="J70" s="466">
        <f t="shared" ref="J70:Q70" si="27">SUM(J71:J73)</f>
        <v>38</v>
      </c>
      <c r="K70" s="466">
        <f t="shared" si="27"/>
        <v>30</v>
      </c>
      <c r="L70" s="466">
        <f t="shared" si="27"/>
        <v>38</v>
      </c>
      <c r="M70" s="466">
        <f t="shared" si="27"/>
        <v>0</v>
      </c>
      <c r="N70" s="466">
        <f t="shared" si="27"/>
        <v>144</v>
      </c>
      <c r="O70" s="466">
        <f t="shared" si="27"/>
        <v>8</v>
      </c>
      <c r="P70" s="466">
        <f t="shared" si="27"/>
        <v>2</v>
      </c>
      <c r="Q70" s="466">
        <f t="shared" si="27"/>
        <v>6</v>
      </c>
      <c r="R70" s="466"/>
      <c r="S70" s="466"/>
      <c r="T70" s="466"/>
      <c r="U70" s="466"/>
      <c r="V70" s="466">
        <f>V71</f>
        <v>34</v>
      </c>
      <c r="W70" s="466">
        <f t="shared" ref="W70:AC70" si="28">W71</f>
        <v>4</v>
      </c>
      <c r="X70" s="466">
        <f t="shared" si="28"/>
        <v>34</v>
      </c>
      <c r="Y70" s="466">
        <f t="shared" si="28"/>
        <v>4</v>
      </c>
      <c r="Z70" s="466">
        <f t="shared" si="28"/>
        <v>0</v>
      </c>
      <c r="AA70" s="466">
        <f t="shared" si="28"/>
        <v>0</v>
      </c>
      <c r="AB70" s="466">
        <f t="shared" si="28"/>
        <v>0</v>
      </c>
      <c r="AC70" s="466">
        <f t="shared" si="28"/>
        <v>0</v>
      </c>
      <c r="AD70">
        <f t="shared" si="21"/>
        <v>68</v>
      </c>
      <c r="AE70">
        <f t="shared" si="21"/>
        <v>8</v>
      </c>
      <c r="AF70">
        <f t="shared" si="12"/>
        <v>76</v>
      </c>
      <c r="AI70" s="455">
        <f t="shared" si="8"/>
        <v>0</v>
      </c>
      <c r="AJ70" s="5"/>
    </row>
    <row r="71" spans="1:36" ht="15.6" hidden="1" x14ac:dyDescent="0.3">
      <c r="A71" s="493" t="s">
        <v>221</v>
      </c>
      <c r="B71" s="493" t="s">
        <v>614</v>
      </c>
      <c r="C71" s="883"/>
      <c r="D71" s="883"/>
      <c r="E71" s="469"/>
      <c r="F71" s="353" t="s">
        <v>29</v>
      </c>
      <c r="G71" s="353"/>
      <c r="H71" s="353"/>
      <c r="I71" s="353">
        <f t="shared" si="22"/>
        <v>76</v>
      </c>
      <c r="J71" s="353">
        <v>38</v>
      </c>
      <c r="K71" s="353">
        <v>30</v>
      </c>
      <c r="L71" s="353">
        <v>38</v>
      </c>
      <c r="M71" s="353"/>
      <c r="N71" s="353"/>
      <c r="O71" s="353">
        <f>W71+Y71+AA71+AC71</f>
        <v>8</v>
      </c>
      <c r="P71" s="353"/>
      <c r="Q71" s="353"/>
      <c r="R71" s="353"/>
      <c r="S71" s="353"/>
      <c r="T71" s="353"/>
      <c r="U71" s="353"/>
      <c r="V71" s="48">
        <v>34</v>
      </c>
      <c r="W71" s="633">
        <v>4</v>
      </c>
      <c r="X71" s="48">
        <v>34</v>
      </c>
      <c r="Y71" s="633">
        <v>4</v>
      </c>
      <c r="Z71" s="361"/>
      <c r="AA71" s="633"/>
      <c r="AB71" s="48"/>
      <c r="AC71" s="633"/>
      <c r="AD71">
        <f t="shared" si="21"/>
        <v>68</v>
      </c>
      <c r="AF71">
        <f t="shared" si="12"/>
        <v>68</v>
      </c>
      <c r="AI71" s="455">
        <f t="shared" si="8"/>
        <v>0</v>
      </c>
      <c r="AJ71" s="5"/>
    </row>
    <row r="72" spans="1:36" ht="15.6" hidden="1" x14ac:dyDescent="0.3">
      <c r="A72" s="493" t="s">
        <v>312</v>
      </c>
      <c r="B72" s="493" t="s">
        <v>73</v>
      </c>
      <c r="C72" s="883"/>
      <c r="D72" s="883"/>
      <c r="E72" s="469"/>
      <c r="F72" s="353" t="s">
        <v>29</v>
      </c>
      <c r="G72" s="353"/>
      <c r="H72" s="353"/>
      <c r="I72" s="353">
        <f t="shared" si="22"/>
        <v>144</v>
      </c>
      <c r="J72" s="353"/>
      <c r="K72" s="353"/>
      <c r="L72" s="353"/>
      <c r="M72" s="353"/>
      <c r="N72" s="353">
        <v>144</v>
      </c>
      <c r="O72" s="358"/>
      <c r="P72" s="353"/>
      <c r="Q72" s="353"/>
      <c r="R72" s="353"/>
      <c r="S72" s="353"/>
      <c r="T72" s="353"/>
      <c r="U72" s="353"/>
      <c r="V72" s="48"/>
      <c r="W72" s="633"/>
      <c r="X72" s="48">
        <v>144</v>
      </c>
      <c r="Y72" s="633"/>
      <c r="Z72" s="361"/>
      <c r="AA72" s="633"/>
      <c r="AB72" s="48"/>
      <c r="AC72" s="633"/>
      <c r="AD72">
        <f t="shared" si="21"/>
        <v>144</v>
      </c>
      <c r="AE72">
        <f t="shared" si="21"/>
        <v>0</v>
      </c>
      <c r="AF72">
        <f t="shared" si="12"/>
        <v>144</v>
      </c>
      <c r="AI72" s="455">
        <f t="shared" si="8"/>
        <v>0</v>
      </c>
      <c r="AJ72" s="5"/>
    </row>
    <row r="73" spans="1:36" ht="15.6" hidden="1" x14ac:dyDescent="0.3">
      <c r="A73" s="489" t="s">
        <v>62</v>
      </c>
      <c r="B73" s="489" t="s">
        <v>216</v>
      </c>
      <c r="C73" s="872"/>
      <c r="D73" s="872"/>
      <c r="E73" s="469"/>
      <c r="F73" s="492" t="s">
        <v>40</v>
      </c>
      <c r="G73" s="353"/>
      <c r="H73" s="353"/>
      <c r="I73" s="353">
        <f t="shared" si="22"/>
        <v>8</v>
      </c>
      <c r="J73" s="353"/>
      <c r="K73" s="353"/>
      <c r="L73" s="353"/>
      <c r="M73" s="353"/>
      <c r="N73" s="353"/>
      <c r="O73" s="353"/>
      <c r="P73" s="353">
        <v>2</v>
      </c>
      <c r="Q73" s="353">
        <v>6</v>
      </c>
      <c r="R73" s="353"/>
      <c r="S73" s="353"/>
      <c r="T73" s="353"/>
      <c r="U73" s="353"/>
      <c r="V73" s="48"/>
      <c r="W73" s="633"/>
      <c r="X73" s="48"/>
      <c r="Y73" s="633"/>
      <c r="Z73" s="361"/>
      <c r="AA73" s="633"/>
      <c r="AB73" s="48"/>
      <c r="AC73" s="633"/>
      <c r="AD73">
        <f t="shared" si="21"/>
        <v>0</v>
      </c>
      <c r="AE73">
        <f t="shared" si="21"/>
        <v>0</v>
      </c>
      <c r="AF73">
        <f t="shared" si="12"/>
        <v>0</v>
      </c>
      <c r="AI73" s="455">
        <f t="shared" si="8"/>
        <v>0</v>
      </c>
      <c r="AJ73" s="5"/>
    </row>
    <row r="74" spans="1:36" ht="31.2" x14ac:dyDescent="0.3">
      <c r="A74" s="893" t="s">
        <v>526</v>
      </c>
      <c r="B74" s="1281" t="s">
        <v>979</v>
      </c>
      <c r="C74" s="489"/>
      <c r="D74" s="489"/>
      <c r="E74" s="911"/>
      <c r="F74" s="911"/>
      <c r="G74" s="911"/>
      <c r="H74" s="911" t="s">
        <v>980</v>
      </c>
      <c r="I74" s="911">
        <v>216</v>
      </c>
      <c r="J74" s="911"/>
      <c r="K74" s="911"/>
      <c r="L74" s="911"/>
      <c r="M74" s="911"/>
      <c r="N74" s="911"/>
      <c r="O74" s="911"/>
      <c r="P74" s="911"/>
      <c r="Q74" s="911"/>
      <c r="R74" s="911"/>
      <c r="S74" s="911"/>
      <c r="T74" s="911"/>
      <c r="U74" s="911"/>
      <c r="V74" s="911"/>
      <c r="W74" s="911"/>
      <c r="X74" s="911"/>
      <c r="Y74" s="911"/>
      <c r="Z74" s="911"/>
      <c r="AA74" s="911"/>
      <c r="AB74" s="911"/>
      <c r="AC74" s="911"/>
      <c r="AD74">
        <f t="shared" si="21"/>
        <v>0</v>
      </c>
      <c r="AE74">
        <f t="shared" si="21"/>
        <v>0</v>
      </c>
      <c r="AF74">
        <f t="shared" si="12"/>
        <v>0</v>
      </c>
      <c r="AI74" s="455">
        <f t="shared" si="8"/>
        <v>0</v>
      </c>
      <c r="AJ74" s="455"/>
    </row>
    <row r="75" spans="1:36" ht="17.399999999999999" x14ac:dyDescent="0.3">
      <c r="A75" s="1609" t="s">
        <v>528</v>
      </c>
      <c r="B75" s="1609"/>
      <c r="C75" s="912"/>
      <c r="D75" s="912"/>
      <c r="E75" s="913"/>
      <c r="F75" s="914"/>
      <c r="G75" s="914"/>
      <c r="H75" s="914"/>
      <c r="I75" s="914">
        <f>I8+I34</f>
        <v>4444</v>
      </c>
      <c r="J75" s="914">
        <f t="shared" ref="J75:AC75" si="29">J8+J34</f>
        <v>1290</v>
      </c>
      <c r="K75" s="914">
        <f t="shared" si="29"/>
        <v>1467</v>
      </c>
      <c r="L75" s="914">
        <f t="shared" si="29"/>
        <v>1818</v>
      </c>
      <c r="M75" s="914">
        <f t="shared" si="29"/>
        <v>100</v>
      </c>
      <c r="N75" s="914">
        <f t="shared" si="29"/>
        <v>432</v>
      </c>
      <c r="O75" s="914">
        <f t="shared" si="29"/>
        <v>335</v>
      </c>
      <c r="P75" s="914">
        <f t="shared" si="29"/>
        <v>30</v>
      </c>
      <c r="Q75" s="914">
        <f t="shared" si="29"/>
        <v>78</v>
      </c>
      <c r="R75" s="914">
        <f t="shared" si="29"/>
        <v>560</v>
      </c>
      <c r="S75" s="914">
        <f t="shared" si="29"/>
        <v>16</v>
      </c>
      <c r="T75" s="914">
        <f t="shared" si="29"/>
        <v>805</v>
      </c>
      <c r="U75" s="914">
        <f t="shared" si="29"/>
        <v>23</v>
      </c>
      <c r="V75" s="914">
        <f t="shared" si="29"/>
        <v>544</v>
      </c>
      <c r="W75" s="914">
        <f t="shared" si="29"/>
        <v>68</v>
      </c>
      <c r="X75" s="914">
        <f t="shared" si="29"/>
        <v>544</v>
      </c>
      <c r="Y75" s="914">
        <f t="shared" si="29"/>
        <v>68</v>
      </c>
      <c r="Z75" s="914">
        <f t="shared" si="29"/>
        <v>544</v>
      </c>
      <c r="AA75" s="914">
        <f t="shared" si="29"/>
        <v>68</v>
      </c>
      <c r="AB75" s="914">
        <f t="shared" si="29"/>
        <v>352</v>
      </c>
      <c r="AC75" s="914">
        <f t="shared" si="29"/>
        <v>44</v>
      </c>
      <c r="AD75">
        <f t="shared" si="21"/>
        <v>1984</v>
      </c>
      <c r="AE75">
        <f t="shared" si="21"/>
        <v>248</v>
      </c>
      <c r="AF75">
        <f t="shared" si="12"/>
        <v>2232</v>
      </c>
      <c r="AI75" s="455">
        <f t="shared" si="8"/>
        <v>896</v>
      </c>
      <c r="AJ75" s="455"/>
    </row>
    <row r="76" spans="1:36" ht="15.6" x14ac:dyDescent="0.3">
      <c r="A76" s="1610" t="s">
        <v>702</v>
      </c>
      <c r="B76" s="1610"/>
      <c r="C76" s="1610"/>
      <c r="D76" s="1610"/>
      <c r="E76" s="1610"/>
      <c r="F76" s="1610"/>
      <c r="G76" s="1610"/>
      <c r="H76" s="1610"/>
      <c r="I76" s="1610"/>
      <c r="J76" s="1610"/>
      <c r="K76" s="1610"/>
      <c r="L76" s="1610"/>
      <c r="M76" s="1610"/>
      <c r="N76" s="1611" t="s">
        <v>660</v>
      </c>
      <c r="O76" s="1612"/>
      <c r="P76" s="1612"/>
      <c r="Q76" s="1613"/>
      <c r="R76" s="633">
        <v>15</v>
      </c>
      <c r="S76" s="633"/>
      <c r="T76" s="633">
        <v>14</v>
      </c>
      <c r="U76" s="896"/>
      <c r="V76" s="633">
        <v>12</v>
      </c>
      <c r="W76" s="633"/>
      <c r="X76" s="633">
        <v>11</v>
      </c>
      <c r="Y76" s="633"/>
      <c r="Z76" s="633">
        <v>12</v>
      </c>
      <c r="AA76" s="633"/>
      <c r="AB76" s="633">
        <v>10</v>
      </c>
      <c r="AC76" s="633"/>
      <c r="AI76" s="5"/>
      <c r="AJ76" s="5"/>
    </row>
    <row r="77" spans="1:36" ht="15.6" x14ac:dyDescent="0.3">
      <c r="A77" s="1610"/>
      <c r="B77" s="1610"/>
      <c r="C77" s="1610"/>
      <c r="D77" s="1610"/>
      <c r="E77" s="1610"/>
      <c r="F77" s="1610"/>
      <c r="G77" s="1610"/>
      <c r="H77" s="1610"/>
      <c r="I77" s="1610"/>
      <c r="J77" s="1610"/>
      <c r="K77" s="1610"/>
      <c r="L77" s="1610"/>
      <c r="M77" s="1610"/>
      <c r="N77" s="1614" t="s">
        <v>661</v>
      </c>
      <c r="O77" s="1615"/>
      <c r="P77" s="1615"/>
      <c r="Q77" s="1616"/>
      <c r="R77" s="631">
        <v>0</v>
      </c>
      <c r="S77" s="631"/>
      <c r="T77" s="631">
        <v>0</v>
      </c>
      <c r="U77" s="897"/>
      <c r="V77" s="633">
        <v>0</v>
      </c>
      <c r="W77" s="633"/>
      <c r="X77" s="633">
        <v>144</v>
      </c>
      <c r="Y77" s="633"/>
      <c r="Z77" s="633">
        <v>72</v>
      </c>
      <c r="AA77" s="633"/>
      <c r="AB77" s="633">
        <v>0</v>
      </c>
      <c r="AC77" s="633"/>
      <c r="AI77" s="5"/>
      <c r="AJ77" s="5"/>
    </row>
    <row r="78" spans="1:36" ht="15.6" x14ac:dyDescent="0.3">
      <c r="A78" s="1610"/>
      <c r="B78" s="1610"/>
      <c r="C78" s="1610"/>
      <c r="D78" s="1610"/>
      <c r="E78" s="1610"/>
      <c r="F78" s="1610"/>
      <c r="G78" s="1610"/>
      <c r="H78" s="1610"/>
      <c r="I78" s="1610"/>
      <c r="J78" s="1610"/>
      <c r="K78" s="1610"/>
      <c r="L78" s="1610"/>
      <c r="M78" s="1610"/>
      <c r="N78" s="1614" t="s">
        <v>703</v>
      </c>
      <c r="O78" s="1615"/>
      <c r="P78" s="1615"/>
      <c r="Q78" s="1616"/>
      <c r="R78" s="631">
        <v>0</v>
      </c>
      <c r="S78" s="631"/>
      <c r="T78" s="631">
        <v>0</v>
      </c>
      <c r="U78" s="897"/>
      <c r="V78" s="633">
        <v>0</v>
      </c>
      <c r="W78" s="633"/>
      <c r="X78" s="633">
        <v>0</v>
      </c>
      <c r="Y78" s="633"/>
      <c r="Z78" s="633">
        <v>0</v>
      </c>
      <c r="AA78" s="633"/>
      <c r="AB78" s="650" t="s">
        <v>663</v>
      </c>
      <c r="AC78" s="633"/>
      <c r="AI78" s="5"/>
      <c r="AJ78" s="5"/>
    </row>
    <row r="79" spans="1:36" ht="15.6" x14ac:dyDescent="0.3">
      <c r="A79" s="1610"/>
      <c r="B79" s="1610"/>
      <c r="C79" s="1610"/>
      <c r="D79" s="1610"/>
      <c r="E79" s="1610"/>
      <c r="F79" s="1610"/>
      <c r="G79" s="1610"/>
      <c r="H79" s="1610"/>
      <c r="I79" s="1610"/>
      <c r="J79" s="1610"/>
      <c r="K79" s="1610"/>
      <c r="L79" s="1610"/>
      <c r="M79" s="1610"/>
      <c r="N79" s="1614" t="s">
        <v>664</v>
      </c>
      <c r="O79" s="1615"/>
      <c r="P79" s="1615"/>
      <c r="Q79" s="1616"/>
      <c r="R79" s="631">
        <v>2</v>
      </c>
      <c r="S79" s="631"/>
      <c r="T79" s="631">
        <v>2</v>
      </c>
      <c r="U79" s="897"/>
      <c r="V79" s="633">
        <v>0</v>
      </c>
      <c r="W79" s="633"/>
      <c r="X79" s="633">
        <v>5</v>
      </c>
      <c r="Y79" s="633"/>
      <c r="Z79" s="633">
        <v>0</v>
      </c>
      <c r="AA79" s="633"/>
      <c r="AB79" s="633">
        <v>4</v>
      </c>
      <c r="AC79" s="633"/>
      <c r="AI79" s="5"/>
      <c r="AJ79" s="5"/>
    </row>
    <row r="80" spans="1:36" ht="15.6" x14ac:dyDescent="0.3">
      <c r="A80" s="1610"/>
      <c r="B80" s="1610"/>
      <c r="C80" s="1610"/>
      <c r="D80" s="1610"/>
      <c r="E80" s="1610"/>
      <c r="F80" s="1610"/>
      <c r="G80" s="1610"/>
      <c r="H80" s="1610"/>
      <c r="I80" s="1610"/>
      <c r="J80" s="1610"/>
      <c r="K80" s="1610"/>
      <c r="L80" s="1610"/>
      <c r="M80" s="1610"/>
      <c r="N80" s="1614" t="s">
        <v>665</v>
      </c>
      <c r="O80" s="1615"/>
      <c r="P80" s="1615"/>
      <c r="Q80" s="1616"/>
      <c r="R80" s="631">
        <v>2</v>
      </c>
      <c r="S80" s="631"/>
      <c r="T80" s="631">
        <v>8</v>
      </c>
      <c r="U80" s="897"/>
      <c r="V80" s="633">
        <v>2</v>
      </c>
      <c r="W80" s="633"/>
      <c r="X80" s="633">
        <v>5</v>
      </c>
      <c r="Y80" s="633"/>
      <c r="Z80" s="633">
        <v>3</v>
      </c>
      <c r="AA80" s="633"/>
      <c r="AB80" s="633">
        <v>7</v>
      </c>
      <c r="AC80" s="633"/>
      <c r="AI80" s="5"/>
      <c r="AJ80" s="5"/>
    </row>
    <row r="81" spans="5:22" x14ac:dyDescent="0.3">
      <c r="V81" s="472"/>
    </row>
    <row r="82" spans="5:22" x14ac:dyDescent="0.3">
      <c r="V82" s="472"/>
    </row>
    <row r="83" spans="5:22" x14ac:dyDescent="0.3">
      <c r="V83" s="472"/>
    </row>
    <row r="84" spans="5:22" x14ac:dyDescent="0.3">
      <c r="V84" s="472"/>
    </row>
    <row r="85" spans="5:22" x14ac:dyDescent="0.3">
      <c r="V85" s="472"/>
    </row>
    <row r="86" spans="5:22" x14ac:dyDescent="0.3">
      <c r="E86"/>
      <c r="F86"/>
      <c r="G86"/>
      <c r="H86"/>
      <c r="I86"/>
      <c r="V86" s="472"/>
    </row>
    <row r="87" spans="5:22" x14ac:dyDescent="0.3">
      <c r="E87"/>
      <c r="F87"/>
      <c r="G87"/>
      <c r="H87"/>
      <c r="I87"/>
      <c r="V87" s="472"/>
    </row>
    <row r="88" spans="5:22" x14ac:dyDescent="0.3">
      <c r="E88"/>
      <c r="F88"/>
      <c r="G88"/>
      <c r="H88"/>
      <c r="I88"/>
      <c r="V88" s="472"/>
    </row>
    <row r="89" spans="5:22" x14ac:dyDescent="0.3">
      <c r="E89"/>
      <c r="F89"/>
      <c r="G89"/>
      <c r="H89"/>
      <c r="I89"/>
      <c r="V89" s="472"/>
    </row>
    <row r="90" spans="5:22" x14ac:dyDescent="0.3">
      <c r="E90"/>
      <c r="F90"/>
      <c r="G90"/>
      <c r="H90"/>
      <c r="I90"/>
      <c r="V90" s="472"/>
    </row>
    <row r="91" spans="5:22" x14ac:dyDescent="0.3">
      <c r="E91"/>
      <c r="F91"/>
      <c r="G91"/>
      <c r="H91"/>
      <c r="I91"/>
      <c r="V91" s="472"/>
    </row>
    <row r="92" spans="5:22" x14ac:dyDescent="0.3">
      <c r="E92"/>
      <c r="F92"/>
      <c r="G92"/>
      <c r="H92"/>
      <c r="I92"/>
      <c r="V92" s="472"/>
    </row>
    <row r="93" spans="5:22" x14ac:dyDescent="0.3">
      <c r="E93"/>
      <c r="F93"/>
      <c r="G93"/>
      <c r="H93"/>
      <c r="I93"/>
      <c r="V93" s="472"/>
    </row>
    <row r="94" spans="5:22" x14ac:dyDescent="0.3">
      <c r="E94"/>
      <c r="F94"/>
      <c r="G94"/>
      <c r="H94"/>
      <c r="I94"/>
      <c r="V94" s="472"/>
    </row>
    <row r="95" spans="5:22" x14ac:dyDescent="0.3">
      <c r="E95"/>
      <c r="F95"/>
      <c r="G95"/>
      <c r="H95"/>
      <c r="I95"/>
      <c r="V95" s="472"/>
    </row>
    <row r="96" spans="5:22" x14ac:dyDescent="0.3">
      <c r="E96"/>
      <c r="F96"/>
      <c r="G96"/>
      <c r="H96"/>
      <c r="I96"/>
      <c r="V96" s="472"/>
    </row>
    <row r="97" spans="5:22" x14ac:dyDescent="0.3">
      <c r="E97"/>
      <c r="F97"/>
      <c r="G97"/>
      <c r="H97"/>
      <c r="I97"/>
      <c r="V97" s="472"/>
    </row>
  </sheetData>
  <mergeCells count="53">
    <mergeCell ref="A1:A4"/>
    <mergeCell ref="B1:B4"/>
    <mergeCell ref="C1:H4"/>
    <mergeCell ref="I1:I4"/>
    <mergeCell ref="J1:J4"/>
    <mergeCell ref="R1:AC1"/>
    <mergeCell ref="K2:K4"/>
    <mergeCell ref="L2:L4"/>
    <mergeCell ref="M2:M4"/>
    <mergeCell ref="N2:N4"/>
    <mergeCell ref="O2:O4"/>
    <mergeCell ref="P2:P4"/>
    <mergeCell ref="Q2:Q4"/>
    <mergeCell ref="R2:U2"/>
    <mergeCell ref="V2:Y2"/>
    <mergeCell ref="K1:Q1"/>
    <mergeCell ref="AB4:AC4"/>
    <mergeCell ref="Z2:AC2"/>
    <mergeCell ref="R3:S3"/>
    <mergeCell ref="T3:U3"/>
    <mergeCell ref="V3:W3"/>
    <mergeCell ref="X3:Y3"/>
    <mergeCell ref="Z3:AA3"/>
    <mergeCell ref="AB3:AC3"/>
    <mergeCell ref="X5:Y5"/>
    <mergeCell ref="Z5:AA5"/>
    <mergeCell ref="R4:S4"/>
    <mergeCell ref="T4:U4"/>
    <mergeCell ref="V4:W4"/>
    <mergeCell ref="X4:Y4"/>
    <mergeCell ref="Z4:AA4"/>
    <mergeCell ref="A76:M80"/>
    <mergeCell ref="N76:Q76"/>
    <mergeCell ref="N77:Q77"/>
    <mergeCell ref="N78:Q78"/>
    <mergeCell ref="N79:Q79"/>
    <mergeCell ref="N80:Q80"/>
    <mergeCell ref="AI1:AI7"/>
    <mergeCell ref="AJ1:AJ7"/>
    <mergeCell ref="H56:H57"/>
    <mergeCell ref="H65:H66"/>
    <mergeCell ref="A75:B75"/>
    <mergeCell ref="AB5:AC5"/>
    <mergeCell ref="R6:S6"/>
    <mergeCell ref="T6:U6"/>
    <mergeCell ref="V6:W6"/>
    <mergeCell ref="X6:Y6"/>
    <mergeCell ref="Z6:AA6"/>
    <mergeCell ref="AB6:AC6"/>
    <mergeCell ref="C5:H5"/>
    <mergeCell ref="R5:S5"/>
    <mergeCell ref="T5:U5"/>
    <mergeCell ref="V5:W5"/>
  </mergeCells>
  <conditionalFormatting sqref="AB5 Z3 V2:V3 R1:R3 V7:AC7 R10:U24 R26:U33 V10:AC33 N29:Q29 N30:P30 L29:L30">
    <cfRule type="cellIs" dxfId="2182" priority="77" operator="equal">
      <formula>0</formula>
    </cfRule>
  </conditionalFormatting>
  <conditionalFormatting sqref="X6 AB6 AB3 Z6 V5:V6 T3 X3">
    <cfRule type="cellIs" dxfId="2181" priority="79" operator="equal">
      <formula>0</formula>
    </cfRule>
  </conditionalFormatting>
  <conditionalFormatting sqref="X4 AB4 Z4 V4">
    <cfRule type="cellIs" dxfId="2180" priority="78" operator="equal">
      <formula>0</formula>
    </cfRule>
  </conditionalFormatting>
  <conditionalFormatting sqref="X5">
    <cfRule type="cellIs" dxfId="2179" priority="76" operator="equal">
      <formula>0</formula>
    </cfRule>
  </conditionalFormatting>
  <conditionalFormatting sqref="Z5">
    <cfRule type="cellIs" dxfId="2178" priority="75" operator="equal">
      <formula>0</formula>
    </cfRule>
  </conditionalFormatting>
  <conditionalFormatting sqref="Z2">
    <cfRule type="cellIs" dxfId="2177" priority="74" operator="equal">
      <formula>0</formula>
    </cfRule>
  </conditionalFormatting>
  <conditionalFormatting sqref="R6">
    <cfRule type="cellIs" dxfId="2176" priority="73" operator="equal">
      <formula>0</formula>
    </cfRule>
  </conditionalFormatting>
  <conditionalFormatting sqref="T6">
    <cfRule type="cellIs" dxfId="2175" priority="72" operator="equal">
      <formula>0</formula>
    </cfRule>
  </conditionalFormatting>
  <conditionalFormatting sqref="R7:U7">
    <cfRule type="cellIs" dxfId="2174" priority="71" operator="equal">
      <formula>0</formula>
    </cfRule>
  </conditionalFormatting>
  <conditionalFormatting sqref="A18:A28">
    <cfRule type="cellIs" dxfId="2173" priority="48" operator="equal">
      <formula>0</formula>
    </cfRule>
  </conditionalFormatting>
  <conditionalFormatting sqref="A10">
    <cfRule type="cellIs" dxfId="2172" priority="49" operator="equal">
      <formula>0</formula>
    </cfRule>
  </conditionalFormatting>
  <conditionalFormatting sqref="A11:A12">
    <cfRule type="cellIs" dxfId="2171" priority="50" operator="equal">
      <formula>0</formula>
    </cfRule>
  </conditionalFormatting>
  <conditionalFormatting sqref="A13 A15">
    <cfRule type="cellIs" dxfId="2170" priority="51" operator="equal">
      <formula>0</formula>
    </cfRule>
  </conditionalFormatting>
  <conditionalFormatting sqref="A16:A17">
    <cfRule type="cellIs" dxfId="2169" priority="52" operator="equal">
      <formula>0</formula>
    </cfRule>
  </conditionalFormatting>
  <conditionalFormatting sqref="A30:B30 A31:A32">
    <cfRule type="cellIs" dxfId="2168" priority="44" operator="equal">
      <formula>0</formula>
    </cfRule>
  </conditionalFormatting>
  <conditionalFormatting sqref="B10:D10 B11:B12">
    <cfRule type="cellIs" dxfId="2167" priority="53" operator="equal">
      <formula>0</formula>
    </cfRule>
  </conditionalFormatting>
  <conditionalFormatting sqref="B25">
    <cfRule type="cellIs" dxfId="2166" priority="54" operator="equal">
      <formula>0</formula>
    </cfRule>
  </conditionalFormatting>
  <conditionalFormatting sqref="B22">
    <cfRule type="cellIs" dxfId="2165" priority="55" operator="equal">
      <formula>0</formula>
    </cfRule>
  </conditionalFormatting>
  <conditionalFormatting sqref="B23">
    <cfRule type="cellIs" dxfId="2164" priority="56" operator="equal">
      <formula>0</formula>
    </cfRule>
  </conditionalFormatting>
  <conditionalFormatting sqref="B24">
    <cfRule type="cellIs" dxfId="2163" priority="57" operator="equal">
      <formula>0</formula>
    </cfRule>
  </conditionalFormatting>
  <conditionalFormatting sqref="A14">
    <cfRule type="cellIs" dxfId="2162" priority="58" operator="equal">
      <formula>0</formula>
    </cfRule>
  </conditionalFormatting>
  <conditionalFormatting sqref="B16">
    <cfRule type="cellIs" dxfId="2161" priority="59" operator="equal">
      <formula>0</formula>
    </cfRule>
  </conditionalFormatting>
  <conditionalFormatting sqref="B13:B14">
    <cfRule type="cellIs" dxfId="2160" priority="60" operator="equal">
      <formula>0</formula>
    </cfRule>
  </conditionalFormatting>
  <conditionalFormatting sqref="B15">
    <cfRule type="cellIs" dxfId="2159" priority="61" operator="equal">
      <formula>0</formula>
    </cfRule>
  </conditionalFormatting>
  <conditionalFormatting sqref="B22">
    <cfRule type="cellIs" dxfId="2158" priority="62" operator="equal">
      <formula>0</formula>
    </cfRule>
  </conditionalFormatting>
  <conditionalFormatting sqref="B17">
    <cfRule type="cellIs" dxfId="2157" priority="63" operator="equal">
      <formula>0</formula>
    </cfRule>
  </conditionalFormatting>
  <conditionalFormatting sqref="B18">
    <cfRule type="cellIs" dxfId="2156" priority="64" operator="equal">
      <formula>0</formula>
    </cfRule>
  </conditionalFormatting>
  <conditionalFormatting sqref="B19:B21">
    <cfRule type="cellIs" dxfId="2155" priority="65" operator="equal">
      <formula>0</formula>
    </cfRule>
  </conditionalFormatting>
  <conditionalFormatting sqref="B23:B25">
    <cfRule type="cellIs" dxfId="2154" priority="66" operator="equal">
      <formula>0</formula>
    </cfRule>
  </conditionalFormatting>
  <conditionalFormatting sqref="B27:B28">
    <cfRule type="cellIs" dxfId="2153" priority="67" operator="equal">
      <formula>0</formula>
    </cfRule>
  </conditionalFormatting>
  <conditionalFormatting sqref="B26">
    <cfRule type="cellIs" dxfId="2152" priority="68" operator="equal">
      <formula>0</formula>
    </cfRule>
  </conditionalFormatting>
  <conditionalFormatting sqref="A29">
    <cfRule type="cellIs" dxfId="2151" priority="69" operator="equal">
      <formula>0</formula>
    </cfRule>
  </conditionalFormatting>
  <conditionalFormatting sqref="B29">
    <cfRule type="cellIs" dxfId="2150" priority="70" operator="equal">
      <formula>0</formula>
    </cfRule>
  </conditionalFormatting>
  <conditionalFormatting sqref="A33">
    <cfRule type="cellIs" dxfId="2149" priority="45" operator="equal">
      <formula>0</formula>
    </cfRule>
  </conditionalFormatting>
  <conditionalFormatting sqref="B33">
    <cfRule type="cellIs" dxfId="2148" priority="46" operator="equal">
      <formula>0</formula>
    </cfRule>
  </conditionalFormatting>
  <conditionalFormatting sqref="B31">
    <cfRule type="cellIs" dxfId="2147" priority="47" operator="equal">
      <formula>0</formula>
    </cfRule>
  </conditionalFormatting>
  <conditionalFormatting sqref="B32">
    <cfRule type="cellIs" dxfId="2146" priority="43" operator="equal">
      <formula>0</formula>
    </cfRule>
  </conditionalFormatting>
  <conditionalFormatting sqref="R4:R5 T4:T5">
    <cfRule type="cellIs" dxfId="2145" priority="42" operator="equal">
      <formula>0</formula>
    </cfRule>
  </conditionalFormatting>
  <conditionalFormatting sqref="C30">
    <cfRule type="cellIs" dxfId="2144" priority="19" operator="equal">
      <formula>0</formula>
    </cfRule>
  </conditionalFormatting>
  <conditionalFormatting sqref="C11:C12 C13:D13 C14 C15:D15 C16">
    <cfRule type="cellIs" dxfId="2143" priority="22" operator="equal">
      <formula>0</formula>
    </cfRule>
  </conditionalFormatting>
  <conditionalFormatting sqref="C18:D18 C19 C20:D21">
    <cfRule type="cellIs" dxfId="2142" priority="23" operator="equal">
      <formula>0</formula>
    </cfRule>
  </conditionalFormatting>
  <conditionalFormatting sqref="C17">
    <cfRule type="cellIs" dxfId="2141" priority="24" operator="equal">
      <formula>0</formula>
    </cfRule>
  </conditionalFormatting>
  <conditionalFormatting sqref="C22:D22">
    <cfRule type="cellIs" dxfId="2140" priority="25" operator="equal">
      <formula>0</formula>
    </cfRule>
  </conditionalFormatting>
  <conditionalFormatting sqref="C23">
    <cfRule type="cellIs" dxfId="2139" priority="26" operator="equal">
      <formula>0</formula>
    </cfRule>
  </conditionalFormatting>
  <conditionalFormatting sqref="C24">
    <cfRule type="cellIs" dxfId="2138" priority="27" operator="equal">
      <formula>0</formula>
    </cfRule>
  </conditionalFormatting>
  <conditionalFormatting sqref="C26:D26">
    <cfRule type="cellIs" dxfId="2137" priority="28" operator="equal">
      <formula>0</formula>
    </cfRule>
  </conditionalFormatting>
  <conditionalFormatting sqref="C25">
    <cfRule type="cellIs" dxfId="2136" priority="29" operator="equal">
      <formula>0</formula>
    </cfRule>
  </conditionalFormatting>
  <conditionalFormatting sqref="C29">
    <cfRule type="cellIs" dxfId="2135" priority="30" operator="equal">
      <formula>0</formula>
    </cfRule>
  </conditionalFormatting>
  <conditionalFormatting sqref="D29">
    <cfRule type="cellIs" dxfId="2134" priority="31" operator="equal">
      <formula>0</formula>
    </cfRule>
  </conditionalFormatting>
  <conditionalFormatting sqref="D11:D12">
    <cfRule type="cellIs" dxfId="2133" priority="32" operator="equal">
      <formula>0</formula>
    </cfRule>
  </conditionalFormatting>
  <conditionalFormatting sqref="D14">
    <cfRule type="cellIs" dxfId="2132" priority="33" operator="equal">
      <formula>0</formula>
    </cfRule>
  </conditionalFormatting>
  <conditionalFormatting sqref="D16:D17">
    <cfRule type="cellIs" dxfId="2131" priority="34" operator="equal">
      <formula>0</formula>
    </cfRule>
  </conditionalFormatting>
  <conditionalFormatting sqref="D19">
    <cfRule type="cellIs" dxfId="2130" priority="35" operator="equal">
      <formula>0</formula>
    </cfRule>
  </conditionalFormatting>
  <conditionalFormatting sqref="D23">
    <cfRule type="cellIs" dxfId="2129" priority="36" operator="equal">
      <formula>0</formula>
    </cfRule>
  </conditionalFormatting>
  <conditionalFormatting sqref="D25">
    <cfRule type="cellIs" dxfId="2128" priority="37" operator="equal">
      <formula>0</formula>
    </cfRule>
  </conditionalFormatting>
  <conditionalFormatting sqref="C28">
    <cfRule type="cellIs" dxfId="2127" priority="38" operator="equal">
      <formula>0</formula>
    </cfRule>
  </conditionalFormatting>
  <conditionalFormatting sqref="D27:D28">
    <cfRule type="cellIs" dxfId="2126" priority="39" operator="equal">
      <formula>0</formula>
    </cfRule>
  </conditionalFormatting>
  <conditionalFormatting sqref="C27">
    <cfRule type="cellIs" dxfId="2125" priority="40" operator="equal">
      <formula>0</formula>
    </cfRule>
  </conditionalFormatting>
  <conditionalFormatting sqref="D24">
    <cfRule type="cellIs" dxfId="2124" priority="41" operator="equal">
      <formula>0</formula>
    </cfRule>
  </conditionalFormatting>
  <conditionalFormatting sqref="C30:C31 C33:D33">
    <cfRule type="cellIs" dxfId="2123" priority="20" operator="equal">
      <formula>0</formula>
    </cfRule>
  </conditionalFormatting>
  <conditionalFormatting sqref="D30:D31">
    <cfRule type="cellIs" dxfId="2122" priority="21" operator="equal">
      <formula>0</formula>
    </cfRule>
  </conditionalFormatting>
  <conditionalFormatting sqref="C32">
    <cfRule type="cellIs" dxfId="2121" priority="17" operator="equal">
      <formula>0</formula>
    </cfRule>
  </conditionalFormatting>
  <conditionalFormatting sqref="D32">
    <cfRule type="cellIs" dxfId="2120" priority="18" operator="equal">
      <formula>0</formula>
    </cfRule>
  </conditionalFormatting>
  <conditionalFormatting sqref="N32:P32">
    <cfRule type="cellIs" dxfId="2119" priority="1" operator="equal">
      <formula>0</formula>
    </cfRule>
  </conditionalFormatting>
  <conditionalFormatting sqref="N10:P15 N16:O17 N18:P22 N23:O23 N24:P28 I10:M10 I11:K33">
    <cfRule type="cellIs" dxfId="2118" priority="5" operator="equal">
      <formula>0</formula>
    </cfRule>
  </conditionalFormatting>
  <conditionalFormatting sqref="N31:P31 N33:P33">
    <cfRule type="cellIs" dxfId="2117" priority="3" operator="equal">
      <formula>0</formula>
    </cfRule>
  </conditionalFormatting>
  <conditionalFormatting sqref="L11:L16">
    <cfRule type="cellIs" dxfId="2116" priority="6" operator="equal">
      <formula>0</formula>
    </cfRule>
  </conditionalFormatting>
  <conditionalFormatting sqref="L18:L20">
    <cfRule type="cellIs" dxfId="2115" priority="7" operator="equal">
      <formula>0</formula>
    </cfRule>
  </conditionalFormatting>
  <conditionalFormatting sqref="L17">
    <cfRule type="cellIs" dxfId="2114" priority="8" operator="equal">
      <formula>0</formula>
    </cfRule>
  </conditionalFormatting>
  <conditionalFormatting sqref="L24">
    <cfRule type="cellIs" dxfId="2113" priority="9" operator="equal">
      <formula>0</formula>
    </cfRule>
  </conditionalFormatting>
  <conditionalFormatting sqref="L22">
    <cfRule type="cellIs" dxfId="2112" priority="10" operator="equal">
      <formula>0</formula>
    </cfRule>
  </conditionalFormatting>
  <conditionalFormatting sqref="L23">
    <cfRule type="cellIs" dxfId="2111" priority="11" operator="equal">
      <formula>0</formula>
    </cfRule>
  </conditionalFormatting>
  <conditionalFormatting sqref="L26:L28">
    <cfRule type="cellIs" dxfId="2110" priority="12" operator="equal">
      <formula>0</formula>
    </cfRule>
  </conditionalFormatting>
  <conditionalFormatting sqref="P23">
    <cfRule type="cellIs" dxfId="2109" priority="13" operator="equal">
      <formula>0</formula>
    </cfRule>
  </conditionalFormatting>
  <conditionalFormatting sqref="P16:P17">
    <cfRule type="cellIs" dxfId="2108" priority="14" operator="equal">
      <formula>0</formula>
    </cfRule>
  </conditionalFormatting>
  <conditionalFormatting sqref="L21">
    <cfRule type="cellIs" dxfId="2107" priority="15" operator="equal">
      <formula>0</formula>
    </cfRule>
  </conditionalFormatting>
  <conditionalFormatting sqref="L25">
    <cfRule type="cellIs" dxfId="2106" priority="16" operator="equal">
      <formula>0</formula>
    </cfRule>
  </conditionalFormatting>
  <conditionalFormatting sqref="L30:L31 L33">
    <cfRule type="cellIs" dxfId="2105" priority="4" operator="equal">
      <formula>0</formula>
    </cfRule>
  </conditionalFormatting>
  <conditionalFormatting sqref="L32">
    <cfRule type="cellIs" dxfId="2104" priority="2" operator="equal">
      <formula>0</formula>
    </cfRule>
  </conditionalFormatting>
  <pageMargins left="0.7" right="0.7" top="0.75" bottom="0.75" header="0.3" footer="0.3"/>
  <pageSetup paperSize="9" scale="55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K97"/>
  <sheetViews>
    <sheetView zoomScale="96" zoomScaleNormal="96" workbookViewId="0">
      <selection activeCell="Y48" sqref="Y48"/>
    </sheetView>
  </sheetViews>
  <sheetFormatPr defaultColWidth="9.109375" defaultRowHeight="15.6" x14ac:dyDescent="0.3"/>
  <cols>
    <col min="1" max="1" width="12.44140625" style="839" customWidth="1"/>
    <col min="2" max="2" width="36.5546875" style="839" customWidth="1"/>
    <col min="3" max="3" width="3.5546875" style="839" hidden="1" customWidth="1"/>
    <col min="4" max="4" width="4" style="839" hidden="1" customWidth="1"/>
    <col min="5" max="5" width="3.5546875" style="840" customWidth="1"/>
    <col min="6" max="6" width="6" style="840" customWidth="1"/>
    <col min="7" max="7" width="3.88671875" style="840" hidden="1" customWidth="1"/>
    <col min="8" max="8" width="5" style="840" hidden="1" customWidth="1"/>
    <col min="9" max="9" width="9.109375" style="840"/>
    <col min="10" max="18" width="9.109375" style="839"/>
    <col min="19" max="22" width="0" style="839" hidden="1" customWidth="1"/>
    <col min="23" max="23" width="8.88671875" style="839" customWidth="1"/>
    <col min="24" max="26" width="9.109375" style="839"/>
    <col min="27" max="29" width="8.88671875" style="839" hidden="1" customWidth="1"/>
    <col min="30" max="35" width="0" style="839" hidden="1" customWidth="1"/>
    <col min="36" max="36" width="9.109375" style="839"/>
    <col min="37" max="37" width="26.6640625" style="839" customWidth="1"/>
    <col min="38" max="16384" width="9.109375" style="839"/>
  </cols>
  <sheetData>
    <row r="1" spans="1:37" ht="39" customHeight="1" x14ac:dyDescent="0.3">
      <c r="A1" s="1339" t="s">
        <v>45</v>
      </c>
      <c r="B1" s="1339" t="s">
        <v>96</v>
      </c>
      <c r="C1" s="1639" t="s">
        <v>146</v>
      </c>
      <c r="D1" s="1640"/>
      <c r="E1" s="1640"/>
      <c r="F1" s="1640"/>
      <c r="G1" s="1640"/>
      <c r="H1" s="1641"/>
      <c r="I1" s="1340" t="s">
        <v>147</v>
      </c>
      <c r="J1" s="1340" t="s">
        <v>564</v>
      </c>
      <c r="K1" s="1648" t="s">
        <v>963</v>
      </c>
      <c r="L1" s="1339" t="s">
        <v>479</v>
      </c>
      <c r="M1" s="1339"/>
      <c r="N1" s="1339"/>
      <c r="O1" s="1339"/>
      <c r="P1" s="1339"/>
      <c r="Q1" s="1339"/>
      <c r="R1" s="1339"/>
      <c r="S1" s="1638" t="s">
        <v>176</v>
      </c>
      <c r="T1" s="1638"/>
      <c r="U1" s="1638"/>
      <c r="V1" s="1638"/>
      <c r="W1" s="1638"/>
      <c r="X1" s="1638"/>
      <c r="Y1" s="1638"/>
      <c r="Z1" s="1638"/>
      <c r="AA1" s="1638"/>
      <c r="AB1" s="1638"/>
      <c r="AC1" s="1638"/>
      <c r="AD1" s="1638"/>
      <c r="AJ1" s="1620" t="s">
        <v>668</v>
      </c>
      <c r="AK1" s="1623" t="s">
        <v>55</v>
      </c>
    </row>
    <row r="2" spans="1:37" x14ac:dyDescent="0.3">
      <c r="A2" s="1339"/>
      <c r="B2" s="1339"/>
      <c r="C2" s="1642"/>
      <c r="D2" s="1643"/>
      <c r="E2" s="1643"/>
      <c r="F2" s="1643"/>
      <c r="G2" s="1643"/>
      <c r="H2" s="1644"/>
      <c r="I2" s="1340"/>
      <c r="J2" s="1340"/>
      <c r="K2" s="1649"/>
      <c r="L2" s="1339" t="s">
        <v>480</v>
      </c>
      <c r="M2" s="1339" t="s">
        <v>481</v>
      </c>
      <c r="N2" s="1339" t="s">
        <v>482</v>
      </c>
      <c r="O2" s="1339" t="s">
        <v>483</v>
      </c>
      <c r="P2" s="1339" t="s">
        <v>109</v>
      </c>
      <c r="Q2" s="1346" t="s">
        <v>484</v>
      </c>
      <c r="R2" s="1339" t="s">
        <v>216</v>
      </c>
      <c r="S2" s="1632" t="s">
        <v>181</v>
      </c>
      <c r="T2" s="1633"/>
      <c r="U2" s="1633"/>
      <c r="V2" s="1634"/>
      <c r="W2" s="1628" t="s">
        <v>509</v>
      </c>
      <c r="X2" s="1635"/>
      <c r="Y2" s="1635"/>
      <c r="Z2" s="1635"/>
      <c r="AA2" s="1628" t="s">
        <v>964</v>
      </c>
      <c r="AB2" s="1635"/>
      <c r="AC2" s="1635"/>
      <c r="AD2" s="1635"/>
      <c r="AJ2" s="1621"/>
      <c r="AK2" s="1623"/>
    </row>
    <row r="3" spans="1:37" x14ac:dyDescent="0.3">
      <c r="A3" s="1339"/>
      <c r="B3" s="1339"/>
      <c r="C3" s="1642"/>
      <c r="D3" s="1643"/>
      <c r="E3" s="1643"/>
      <c r="F3" s="1643"/>
      <c r="G3" s="1643"/>
      <c r="H3" s="1644"/>
      <c r="I3" s="1340"/>
      <c r="J3" s="1340"/>
      <c r="K3" s="1649"/>
      <c r="L3" s="1339"/>
      <c r="M3" s="1339"/>
      <c r="N3" s="1339"/>
      <c r="O3" s="1339"/>
      <c r="P3" s="1339"/>
      <c r="Q3" s="1347"/>
      <c r="R3" s="1339"/>
      <c r="S3" s="1636" t="s">
        <v>184</v>
      </c>
      <c r="T3" s="1637"/>
      <c r="U3" s="1636" t="s">
        <v>185</v>
      </c>
      <c r="V3" s="1637"/>
      <c r="W3" s="1638" t="s">
        <v>164</v>
      </c>
      <c r="X3" s="1625"/>
      <c r="Y3" s="1638" t="s">
        <v>165</v>
      </c>
      <c r="Z3" s="1625"/>
      <c r="AA3" s="1638" t="s">
        <v>277</v>
      </c>
      <c r="AB3" s="1625"/>
      <c r="AC3" s="1638" t="s">
        <v>278</v>
      </c>
      <c r="AD3" s="1625"/>
      <c r="AJ3" s="1621"/>
      <c r="AK3" s="1623"/>
    </row>
    <row r="4" spans="1:37" x14ac:dyDescent="0.3">
      <c r="A4" s="1339"/>
      <c r="B4" s="1339"/>
      <c r="C4" s="1645"/>
      <c r="D4" s="1646"/>
      <c r="E4" s="1646"/>
      <c r="F4" s="1646"/>
      <c r="G4" s="1646"/>
      <c r="H4" s="1647"/>
      <c r="I4" s="1340"/>
      <c r="J4" s="1340"/>
      <c r="K4" s="1650"/>
      <c r="L4" s="1339"/>
      <c r="M4" s="1339"/>
      <c r="N4" s="1339"/>
      <c r="O4" s="1339"/>
      <c r="P4" s="1339"/>
      <c r="Q4" s="1348"/>
      <c r="R4" s="1339"/>
      <c r="S4" s="1628" t="s">
        <v>965</v>
      </c>
      <c r="T4" s="1628"/>
      <c r="U4" s="1628" t="s">
        <v>966</v>
      </c>
      <c r="V4" s="1628"/>
      <c r="W4" s="1628" t="s">
        <v>565</v>
      </c>
      <c r="X4" s="1628"/>
      <c r="Y4" s="1628" t="s">
        <v>602</v>
      </c>
      <c r="Z4" s="1628"/>
      <c r="AA4" s="1628" t="s">
        <v>565</v>
      </c>
      <c r="AB4" s="1625"/>
      <c r="AC4" s="1628" t="s">
        <v>967</v>
      </c>
      <c r="AD4" s="1625"/>
      <c r="AJ4" s="1621"/>
      <c r="AK4" s="1623"/>
    </row>
    <row r="5" spans="1:37" x14ac:dyDescent="0.3">
      <c r="A5" s="632">
        <v>1</v>
      </c>
      <c r="B5" s="632">
        <v>2</v>
      </c>
      <c r="C5" s="1337">
        <v>3</v>
      </c>
      <c r="D5" s="1629"/>
      <c r="E5" s="1629"/>
      <c r="F5" s="1629"/>
      <c r="G5" s="1629"/>
      <c r="H5" s="1338"/>
      <c r="I5" s="632">
        <v>4</v>
      </c>
      <c r="J5" s="632">
        <v>5</v>
      </c>
      <c r="K5" s="632">
        <v>6</v>
      </c>
      <c r="L5" s="632">
        <v>7</v>
      </c>
      <c r="M5" s="632">
        <v>8</v>
      </c>
      <c r="N5" s="632">
        <v>9</v>
      </c>
      <c r="O5" s="632">
        <v>10</v>
      </c>
      <c r="P5" s="632">
        <v>11</v>
      </c>
      <c r="Q5" s="632">
        <v>12</v>
      </c>
      <c r="R5" s="632">
        <v>13</v>
      </c>
      <c r="S5" s="1628" t="s">
        <v>674</v>
      </c>
      <c r="T5" s="1628"/>
      <c r="U5" s="1628" t="s">
        <v>675</v>
      </c>
      <c r="V5" s="1628"/>
      <c r="W5" s="1628" t="s">
        <v>567</v>
      </c>
      <c r="X5" s="1628"/>
      <c r="Y5" s="1628" t="s">
        <v>567</v>
      </c>
      <c r="Z5" s="1628"/>
      <c r="AA5" s="1628" t="s">
        <v>567</v>
      </c>
      <c r="AB5" s="1628"/>
      <c r="AC5" s="1628" t="s">
        <v>968</v>
      </c>
      <c r="AD5" s="1628"/>
      <c r="AE5" s="839">
        <f>AE35+AE43+AE53</f>
        <v>1984</v>
      </c>
      <c r="AJ5" s="1621"/>
      <c r="AK5" s="1623"/>
    </row>
    <row r="6" spans="1:37" x14ac:dyDescent="0.3">
      <c r="A6" s="632"/>
      <c r="B6" s="632"/>
      <c r="C6" s="632">
        <v>1</v>
      </c>
      <c r="D6" s="632">
        <v>2</v>
      </c>
      <c r="E6" s="632">
        <v>3</v>
      </c>
      <c r="F6" s="632">
        <v>4</v>
      </c>
      <c r="G6" s="632">
        <v>5</v>
      </c>
      <c r="H6" s="632">
        <v>6</v>
      </c>
      <c r="I6" s="632"/>
      <c r="J6" s="632"/>
      <c r="K6" s="632"/>
      <c r="L6" s="632"/>
      <c r="M6" s="632"/>
      <c r="N6" s="632"/>
      <c r="O6" s="632"/>
      <c r="P6" s="632"/>
      <c r="Q6" s="632"/>
      <c r="R6" s="632"/>
      <c r="S6" s="1624" t="s">
        <v>192</v>
      </c>
      <c r="T6" s="1624"/>
      <c r="U6" s="1624" t="s">
        <v>192</v>
      </c>
      <c r="V6" s="1624"/>
      <c r="W6" s="1624" t="s">
        <v>192</v>
      </c>
      <c r="X6" s="1624"/>
      <c r="Y6" s="1624" t="s">
        <v>192</v>
      </c>
      <c r="Z6" s="1624"/>
      <c r="AA6" s="1624" t="s">
        <v>192</v>
      </c>
      <c r="AB6" s="1625"/>
      <c r="AC6" s="1624" t="s">
        <v>373</v>
      </c>
      <c r="AD6" s="1625"/>
      <c r="AJ6" s="1621"/>
      <c r="AK6" s="1623"/>
    </row>
    <row r="7" spans="1:37" ht="14.25" customHeight="1" x14ac:dyDescent="0.3">
      <c r="A7" s="632"/>
      <c r="B7" s="632"/>
      <c r="C7" s="632"/>
      <c r="D7" s="632"/>
      <c r="E7" s="632"/>
      <c r="F7" s="632"/>
      <c r="G7" s="632"/>
      <c r="H7" s="632"/>
      <c r="I7" s="632"/>
      <c r="J7" s="632"/>
      <c r="K7" s="632"/>
      <c r="L7" s="632"/>
      <c r="M7" s="632"/>
      <c r="N7" s="632"/>
      <c r="O7" s="632"/>
      <c r="P7" s="632"/>
      <c r="Q7" s="632"/>
      <c r="R7" s="632"/>
      <c r="S7" s="25" t="s">
        <v>193</v>
      </c>
      <c r="T7" s="25" t="s">
        <v>194</v>
      </c>
      <c r="U7" s="25" t="s">
        <v>193</v>
      </c>
      <c r="V7" s="25" t="s">
        <v>194</v>
      </c>
      <c r="W7" s="25" t="s">
        <v>193</v>
      </c>
      <c r="X7" s="25" t="s">
        <v>194</v>
      </c>
      <c r="Y7" s="25" t="s">
        <v>193</v>
      </c>
      <c r="Z7" s="25" t="s">
        <v>194</v>
      </c>
      <c r="AA7" s="25" t="s">
        <v>193</v>
      </c>
      <c r="AB7" s="25" t="s">
        <v>194</v>
      </c>
      <c r="AC7" s="25" t="s">
        <v>193</v>
      </c>
      <c r="AD7" s="25" t="s">
        <v>194</v>
      </c>
      <c r="AJ7" s="1622"/>
      <c r="AK7" s="1623"/>
    </row>
    <row r="8" spans="1:37" hidden="1" x14ac:dyDescent="0.3">
      <c r="A8" s="843" t="s">
        <v>374</v>
      </c>
      <c r="B8" s="843" t="s">
        <v>375</v>
      </c>
      <c r="C8" s="843"/>
      <c r="D8" s="843"/>
      <c r="E8" s="843"/>
      <c r="F8" s="843"/>
      <c r="G8" s="843"/>
      <c r="H8" s="843"/>
      <c r="I8" s="843">
        <f>I9+I29+I33</f>
        <v>1476</v>
      </c>
      <c r="J8" s="843">
        <f>J9+J29+J33</f>
        <v>80</v>
      </c>
      <c r="K8" s="843">
        <f>K9+K29+K33</f>
        <v>0</v>
      </c>
      <c r="L8" s="843">
        <f>L9+J29+J33</f>
        <v>757</v>
      </c>
      <c r="M8" s="843">
        <f>M9+L29+L33</f>
        <v>608</v>
      </c>
      <c r="N8" s="843">
        <f>N9+M29+M33</f>
        <v>80</v>
      </c>
      <c r="O8" s="843">
        <f t="shared" ref="O8:R8" si="0">O9+O29+O33</f>
        <v>0</v>
      </c>
      <c r="P8" s="843">
        <f t="shared" si="0"/>
        <v>91</v>
      </c>
      <c r="Q8" s="843">
        <f t="shared" si="0"/>
        <v>8</v>
      </c>
      <c r="R8" s="843">
        <f t="shared" si="0"/>
        <v>12</v>
      </c>
      <c r="S8" s="843">
        <f>S9+S29+S33</f>
        <v>560</v>
      </c>
      <c r="T8" s="843">
        <f>T9+T29+T33</f>
        <v>16</v>
      </c>
      <c r="U8" s="843">
        <f>U9+U29+U33</f>
        <v>805</v>
      </c>
      <c r="V8" s="843">
        <f>V9+V29+V33</f>
        <v>23</v>
      </c>
      <c r="W8" s="843"/>
      <c r="X8" s="843"/>
      <c r="Y8" s="843"/>
      <c r="Z8" s="843"/>
      <c r="AA8" s="843"/>
      <c r="AB8" s="843"/>
      <c r="AC8" s="843"/>
      <c r="AD8" s="843"/>
      <c r="AJ8" s="899"/>
      <c r="AK8" s="899"/>
    </row>
    <row r="9" spans="1:37" hidden="1" x14ac:dyDescent="0.3">
      <c r="A9" s="843"/>
      <c r="B9" s="843" t="s">
        <v>376</v>
      </c>
      <c r="C9" s="843"/>
      <c r="D9" s="843"/>
      <c r="E9" s="843"/>
      <c r="F9" s="843"/>
      <c r="G9" s="843"/>
      <c r="H9" s="843"/>
      <c r="I9" s="843">
        <f>SUM(I10:I28)</f>
        <v>1297</v>
      </c>
      <c r="J9" s="843">
        <f>SUM(J10:J10)</f>
        <v>0</v>
      </c>
      <c r="K9" s="843">
        <f>SUM(K10:K10)</f>
        <v>0</v>
      </c>
      <c r="L9" s="843">
        <f t="shared" ref="L9:R9" si="1">SUM(L10:L28)</f>
        <v>677</v>
      </c>
      <c r="M9" s="843">
        <f t="shared" si="1"/>
        <v>548</v>
      </c>
      <c r="N9" s="843">
        <f t="shared" si="1"/>
        <v>0</v>
      </c>
      <c r="O9" s="843">
        <f t="shared" si="1"/>
        <v>0</v>
      </c>
      <c r="P9" s="843">
        <f t="shared" si="1"/>
        <v>52</v>
      </c>
      <c r="Q9" s="843">
        <f t="shared" si="1"/>
        <v>8</v>
      </c>
      <c r="R9" s="843">
        <f t="shared" si="1"/>
        <v>12</v>
      </c>
      <c r="S9" s="843">
        <f>SUM(S10:S28)</f>
        <v>488</v>
      </c>
      <c r="T9" s="843">
        <f>SUM(T10:T28)</f>
        <v>0</v>
      </c>
      <c r="U9" s="843">
        <f>SUM(U10:U28)</f>
        <v>737</v>
      </c>
      <c r="V9" s="843">
        <f>SUM(V10:V28)</f>
        <v>0</v>
      </c>
      <c r="W9" s="843"/>
      <c r="X9" s="843"/>
      <c r="Y9" s="843"/>
      <c r="Z9" s="843"/>
      <c r="AA9" s="843"/>
      <c r="AB9" s="843"/>
      <c r="AC9" s="843"/>
      <c r="AD9" s="843"/>
      <c r="AJ9" s="899"/>
      <c r="AK9" s="899"/>
    </row>
    <row r="10" spans="1:37" ht="32.4" hidden="1" x14ac:dyDescent="0.3">
      <c r="A10" s="844"/>
      <c r="B10" s="845" t="s">
        <v>377</v>
      </c>
      <c r="C10" s="846"/>
      <c r="D10" s="846"/>
      <c r="E10" s="632"/>
      <c r="F10" s="632"/>
      <c r="G10" s="632"/>
      <c r="H10" s="632"/>
      <c r="I10" s="113"/>
      <c r="J10" s="25"/>
      <c r="K10" s="25"/>
      <c r="L10" s="25"/>
      <c r="M10" s="847"/>
      <c r="N10" s="25"/>
      <c r="O10" s="25"/>
      <c r="P10" s="25"/>
      <c r="Q10" s="25"/>
      <c r="R10" s="25"/>
      <c r="S10" s="25"/>
      <c r="T10" s="113"/>
      <c r="U10" s="25"/>
      <c r="V10" s="113"/>
      <c r="W10" s="25"/>
      <c r="X10" s="25"/>
      <c r="Y10" s="25"/>
      <c r="Z10" s="25"/>
      <c r="AA10" s="25"/>
      <c r="AB10" s="25"/>
      <c r="AC10" s="25"/>
      <c r="AD10" s="25"/>
      <c r="AJ10" s="899"/>
      <c r="AK10" s="899"/>
    </row>
    <row r="11" spans="1:37" hidden="1" x14ac:dyDescent="0.3">
      <c r="A11" s="848" t="s">
        <v>378</v>
      </c>
      <c r="B11" s="849" t="s">
        <v>379</v>
      </c>
      <c r="C11" s="113"/>
      <c r="D11" s="113" t="s">
        <v>29</v>
      </c>
      <c r="E11" s="632"/>
      <c r="F11" s="632"/>
      <c r="G11" s="632"/>
      <c r="H11" s="632"/>
      <c r="I11" s="850">
        <f>SUM(L11:R11)</f>
        <v>78</v>
      </c>
      <c r="J11" s="25">
        <f>M11</f>
        <v>40</v>
      </c>
      <c r="K11" s="25">
        <f>S11+U11+W11+Y11+AA11+AC11</f>
        <v>78</v>
      </c>
      <c r="L11" s="847">
        <f>S11+U11-M11</f>
        <v>38</v>
      </c>
      <c r="M11" s="25">
        <v>40</v>
      </c>
      <c r="N11" s="851"/>
      <c r="O11" s="25"/>
      <c r="P11" s="25"/>
      <c r="Q11" s="25"/>
      <c r="R11" s="25"/>
      <c r="S11" s="25">
        <v>22</v>
      </c>
      <c r="T11" s="113"/>
      <c r="U11" s="25">
        <v>56</v>
      </c>
      <c r="V11" s="113"/>
      <c r="W11" s="25"/>
      <c r="X11" s="25"/>
      <c r="Y11" s="25"/>
      <c r="Z11" s="25"/>
      <c r="AA11" s="25"/>
      <c r="AB11" s="25"/>
      <c r="AC11" s="25"/>
      <c r="AD11" s="25"/>
      <c r="AJ11" s="899"/>
      <c r="AK11" s="899"/>
    </row>
    <row r="12" spans="1:37" hidden="1" x14ac:dyDescent="0.3">
      <c r="A12" s="848" t="s">
        <v>381</v>
      </c>
      <c r="B12" s="849" t="s">
        <v>382</v>
      </c>
      <c r="C12" s="113"/>
      <c r="D12" s="113" t="s">
        <v>29</v>
      </c>
      <c r="E12" s="632"/>
      <c r="F12" s="632"/>
      <c r="G12" s="632"/>
      <c r="H12" s="632"/>
      <c r="I12" s="850">
        <f t="shared" ref="I12:I33" si="2">SUM(L12:R12)</f>
        <v>126</v>
      </c>
      <c r="J12" s="25">
        <f t="shared" ref="J12:J33" si="3">M12</f>
        <v>0</v>
      </c>
      <c r="K12" s="25">
        <f>S12+U12+W12+Y12+AA12+AC12</f>
        <v>126</v>
      </c>
      <c r="L12" s="847">
        <f t="shared" ref="L12:L33" si="4">S12+U12-M12</f>
        <v>126</v>
      </c>
      <c r="M12" s="25"/>
      <c r="N12" s="851"/>
      <c r="O12" s="25"/>
      <c r="P12" s="25"/>
      <c r="Q12" s="25"/>
      <c r="R12" s="25"/>
      <c r="S12" s="25">
        <v>48</v>
      </c>
      <c r="T12" s="113"/>
      <c r="U12" s="25">
        <v>78</v>
      </c>
      <c r="V12" s="113"/>
      <c r="W12" s="25"/>
      <c r="X12" s="25"/>
      <c r="Y12" s="25"/>
      <c r="Z12" s="25"/>
      <c r="AA12" s="25"/>
      <c r="AB12" s="25"/>
      <c r="AC12" s="25"/>
      <c r="AD12" s="25"/>
      <c r="AJ12" s="899"/>
      <c r="AK12" s="899"/>
    </row>
    <row r="13" spans="1:37" ht="32.4" hidden="1" x14ac:dyDescent="0.3">
      <c r="A13" s="848"/>
      <c r="B13" s="845" t="s">
        <v>383</v>
      </c>
      <c r="C13" s="113"/>
      <c r="D13" s="113"/>
      <c r="E13" s="632"/>
      <c r="F13" s="632"/>
      <c r="G13" s="632"/>
      <c r="H13" s="632"/>
      <c r="I13" s="850"/>
      <c r="J13" s="25"/>
      <c r="K13" s="25"/>
      <c r="L13" s="847"/>
      <c r="M13" s="25"/>
      <c r="N13" s="851"/>
      <c r="O13" s="25"/>
      <c r="P13" s="25"/>
      <c r="Q13" s="25"/>
      <c r="R13" s="25"/>
      <c r="S13" s="25"/>
      <c r="T13" s="113"/>
      <c r="U13" s="25"/>
      <c r="V13" s="113"/>
      <c r="W13" s="25"/>
      <c r="X13" s="25"/>
      <c r="Y13" s="25"/>
      <c r="Z13" s="25"/>
      <c r="AA13" s="25"/>
      <c r="AB13" s="25"/>
      <c r="AC13" s="25"/>
      <c r="AD13" s="25"/>
      <c r="AJ13" s="899"/>
      <c r="AK13" s="899"/>
    </row>
    <row r="14" spans="1:37" hidden="1" x14ac:dyDescent="0.3">
      <c r="A14" s="848" t="s">
        <v>474</v>
      </c>
      <c r="B14" s="849" t="s">
        <v>4</v>
      </c>
      <c r="C14" s="28" t="s">
        <v>40</v>
      </c>
      <c r="D14" s="28" t="s">
        <v>40</v>
      </c>
      <c r="E14" s="632"/>
      <c r="F14" s="632"/>
      <c r="G14" s="632"/>
      <c r="H14" s="632"/>
      <c r="I14" s="850">
        <f t="shared" si="2"/>
        <v>176</v>
      </c>
      <c r="J14" s="25">
        <f t="shared" si="3"/>
        <v>140</v>
      </c>
      <c r="K14" s="25">
        <f>S14+U14+W14+Y14+AA14+AC14</f>
        <v>140</v>
      </c>
      <c r="L14" s="847">
        <f t="shared" si="4"/>
        <v>0</v>
      </c>
      <c r="M14" s="25">
        <v>140</v>
      </c>
      <c r="N14" s="851"/>
      <c r="O14" s="25"/>
      <c r="P14" s="25">
        <v>26</v>
      </c>
      <c r="Q14" s="25">
        <v>4</v>
      </c>
      <c r="R14" s="25">
        <v>6</v>
      </c>
      <c r="S14" s="25">
        <v>48</v>
      </c>
      <c r="T14" s="113"/>
      <c r="U14" s="25">
        <v>92</v>
      </c>
      <c r="V14" s="113"/>
      <c r="W14" s="25"/>
      <c r="X14" s="25"/>
      <c r="Y14" s="25"/>
      <c r="Z14" s="25"/>
      <c r="AA14" s="25"/>
      <c r="AB14" s="25"/>
      <c r="AC14" s="25"/>
      <c r="AD14" s="25"/>
      <c r="AJ14" s="899"/>
      <c r="AK14" s="899"/>
    </row>
    <row r="15" spans="1:37" ht="32.4" hidden="1" x14ac:dyDescent="0.3">
      <c r="A15" s="848"/>
      <c r="B15" s="845" t="s">
        <v>385</v>
      </c>
      <c r="C15" s="113"/>
      <c r="D15" s="113"/>
      <c r="E15" s="632"/>
      <c r="F15" s="632"/>
      <c r="G15" s="632"/>
      <c r="H15" s="632"/>
      <c r="I15" s="850"/>
      <c r="J15" s="25"/>
      <c r="K15" s="25"/>
      <c r="L15" s="847"/>
      <c r="M15" s="25"/>
      <c r="N15" s="851"/>
      <c r="O15" s="25"/>
      <c r="P15" s="25"/>
      <c r="Q15" s="25"/>
      <c r="R15" s="25"/>
      <c r="S15" s="25"/>
      <c r="T15" s="113"/>
      <c r="U15" s="25"/>
      <c r="V15" s="113"/>
      <c r="W15" s="25"/>
      <c r="X15" s="25"/>
      <c r="Y15" s="25"/>
      <c r="Z15" s="25"/>
      <c r="AA15" s="25"/>
      <c r="AB15" s="25"/>
      <c r="AC15" s="25"/>
      <c r="AD15" s="25"/>
      <c r="AJ15" s="899"/>
      <c r="AK15" s="899"/>
    </row>
    <row r="16" spans="1:37" hidden="1" x14ac:dyDescent="0.3">
      <c r="A16" s="848" t="s">
        <v>386</v>
      </c>
      <c r="B16" s="849" t="s">
        <v>350</v>
      </c>
      <c r="C16" s="113"/>
      <c r="D16" s="113" t="s">
        <v>29</v>
      </c>
      <c r="E16" s="632"/>
      <c r="F16" s="632"/>
      <c r="G16" s="632"/>
      <c r="H16" s="632"/>
      <c r="I16" s="850">
        <f t="shared" si="2"/>
        <v>196</v>
      </c>
      <c r="J16" s="25">
        <f t="shared" si="3"/>
        <v>68</v>
      </c>
      <c r="K16" s="25">
        <f>S16+U16+W16+Y16+AA16+AC16</f>
        <v>196</v>
      </c>
      <c r="L16" s="847">
        <f t="shared" si="4"/>
        <v>128</v>
      </c>
      <c r="M16" s="25">
        <v>68</v>
      </c>
      <c r="N16" s="851"/>
      <c r="O16" s="25"/>
      <c r="P16" s="25"/>
      <c r="Q16" s="25"/>
      <c r="R16" s="25"/>
      <c r="S16" s="25">
        <v>80</v>
      </c>
      <c r="T16" s="113"/>
      <c r="U16" s="25">
        <v>116</v>
      </c>
      <c r="V16" s="113"/>
      <c r="W16" s="25"/>
      <c r="X16" s="25"/>
      <c r="Y16" s="25"/>
      <c r="Z16" s="25"/>
      <c r="AA16" s="25"/>
      <c r="AB16" s="25"/>
      <c r="AC16" s="25"/>
      <c r="AD16" s="25"/>
      <c r="AJ16" s="899"/>
      <c r="AK16" s="899"/>
    </row>
    <row r="17" spans="1:37" hidden="1" x14ac:dyDescent="0.3">
      <c r="A17" s="848" t="s">
        <v>387</v>
      </c>
      <c r="B17" s="849" t="s">
        <v>388</v>
      </c>
      <c r="C17" s="113"/>
      <c r="D17" s="113" t="s">
        <v>29</v>
      </c>
      <c r="E17" s="632"/>
      <c r="F17" s="632"/>
      <c r="G17" s="632"/>
      <c r="H17" s="632"/>
      <c r="I17" s="850">
        <f t="shared" si="2"/>
        <v>109</v>
      </c>
      <c r="J17" s="25">
        <f t="shared" si="3"/>
        <v>60</v>
      </c>
      <c r="K17" s="25">
        <f>S17+U17+W17+Y17+AA17+AC17</f>
        <v>109</v>
      </c>
      <c r="L17" s="847">
        <f t="shared" si="4"/>
        <v>49</v>
      </c>
      <c r="M17" s="25">
        <v>60</v>
      </c>
      <c r="N17" s="851"/>
      <c r="O17" s="25"/>
      <c r="P17" s="25"/>
      <c r="Q17" s="25"/>
      <c r="R17" s="25"/>
      <c r="S17" s="25">
        <v>28</v>
      </c>
      <c r="T17" s="113"/>
      <c r="U17" s="25">
        <v>81</v>
      </c>
      <c r="V17" s="113"/>
      <c r="W17" s="25"/>
      <c r="X17" s="25"/>
      <c r="Y17" s="25"/>
      <c r="Z17" s="25"/>
      <c r="AA17" s="25"/>
      <c r="AB17" s="25"/>
      <c r="AC17" s="25"/>
      <c r="AD17" s="25"/>
      <c r="AJ17" s="899"/>
      <c r="AK17" s="899"/>
    </row>
    <row r="18" spans="1:37" ht="48.6" hidden="1" x14ac:dyDescent="0.3">
      <c r="A18" s="848"/>
      <c r="B18" s="845" t="s">
        <v>389</v>
      </c>
      <c r="C18" s="113"/>
      <c r="D18" s="113"/>
      <c r="E18" s="632"/>
      <c r="F18" s="632"/>
      <c r="G18" s="632"/>
      <c r="H18" s="632"/>
      <c r="I18" s="850"/>
      <c r="J18" s="25"/>
      <c r="K18" s="25"/>
      <c r="L18" s="847"/>
      <c r="M18" s="25"/>
      <c r="N18" s="851"/>
      <c r="O18" s="25"/>
      <c r="P18" s="25"/>
      <c r="Q18" s="25"/>
      <c r="R18" s="25"/>
      <c r="S18" s="25"/>
      <c r="T18" s="113"/>
      <c r="U18" s="25"/>
      <c r="V18" s="113"/>
      <c r="W18" s="25"/>
      <c r="X18" s="25"/>
      <c r="Y18" s="25"/>
      <c r="Z18" s="25"/>
      <c r="AA18" s="25"/>
      <c r="AB18" s="25"/>
      <c r="AC18" s="25"/>
      <c r="AD18" s="25"/>
      <c r="AJ18" s="899"/>
      <c r="AK18" s="899"/>
    </row>
    <row r="19" spans="1:37" hidden="1" x14ac:dyDescent="0.3">
      <c r="A19" s="848" t="s">
        <v>390</v>
      </c>
      <c r="B19" s="849" t="s">
        <v>166</v>
      </c>
      <c r="C19" s="113"/>
      <c r="D19" s="113" t="s">
        <v>29</v>
      </c>
      <c r="E19" s="632"/>
      <c r="F19" s="632"/>
      <c r="G19" s="632"/>
      <c r="H19" s="632"/>
      <c r="I19" s="850">
        <f t="shared" si="2"/>
        <v>116</v>
      </c>
      <c r="J19" s="25">
        <f t="shared" si="3"/>
        <v>36</v>
      </c>
      <c r="K19" s="25">
        <f>S19+U19+W19+Y19+AA19+AC19</f>
        <v>116</v>
      </c>
      <c r="L19" s="847">
        <f t="shared" si="4"/>
        <v>80</v>
      </c>
      <c r="M19" s="25">
        <v>36</v>
      </c>
      <c r="N19" s="851"/>
      <c r="O19" s="25"/>
      <c r="P19" s="25"/>
      <c r="Q19" s="25"/>
      <c r="R19" s="25"/>
      <c r="S19" s="25">
        <v>48</v>
      </c>
      <c r="T19" s="113"/>
      <c r="U19" s="25">
        <v>68</v>
      </c>
      <c r="V19" s="113"/>
      <c r="W19" s="25"/>
      <c r="X19" s="25"/>
      <c r="Y19" s="25"/>
      <c r="Z19" s="25"/>
      <c r="AA19" s="25"/>
      <c r="AB19" s="25"/>
      <c r="AC19" s="25"/>
      <c r="AD19" s="25"/>
      <c r="AJ19" s="899"/>
      <c r="AK19" s="899"/>
    </row>
    <row r="20" spans="1:37" hidden="1" x14ac:dyDescent="0.3">
      <c r="A20" s="848" t="s">
        <v>391</v>
      </c>
      <c r="B20" s="849" t="s">
        <v>392</v>
      </c>
      <c r="C20" s="28" t="s">
        <v>40</v>
      </c>
      <c r="D20" s="28" t="s">
        <v>40</v>
      </c>
      <c r="E20" s="632"/>
      <c r="F20" s="632"/>
      <c r="G20" s="632"/>
      <c r="H20" s="632"/>
      <c r="I20" s="850">
        <f t="shared" si="2"/>
        <v>152</v>
      </c>
      <c r="J20" s="25">
        <f t="shared" si="3"/>
        <v>44</v>
      </c>
      <c r="K20" s="25">
        <f>S20+U20+W20+Y20+AA20+AC20</f>
        <v>116</v>
      </c>
      <c r="L20" s="847">
        <f t="shared" si="4"/>
        <v>72</v>
      </c>
      <c r="M20" s="25">
        <v>44</v>
      </c>
      <c r="N20" s="851"/>
      <c r="O20" s="25"/>
      <c r="P20" s="25">
        <v>26</v>
      </c>
      <c r="Q20" s="25">
        <v>4</v>
      </c>
      <c r="R20" s="25">
        <v>6</v>
      </c>
      <c r="S20" s="25">
        <v>48</v>
      </c>
      <c r="T20" s="113"/>
      <c r="U20" s="25">
        <v>68</v>
      </c>
      <c r="V20" s="113"/>
      <c r="W20" s="25"/>
      <c r="X20" s="25"/>
      <c r="Y20" s="25"/>
      <c r="Z20" s="25"/>
      <c r="AA20" s="25"/>
      <c r="AB20" s="25"/>
      <c r="AC20" s="25"/>
      <c r="AD20" s="25"/>
      <c r="AJ20" s="899"/>
      <c r="AK20" s="899"/>
    </row>
    <row r="21" spans="1:37" hidden="1" x14ac:dyDescent="0.3">
      <c r="A21" s="848" t="s">
        <v>416</v>
      </c>
      <c r="B21" s="849" t="s">
        <v>394</v>
      </c>
      <c r="C21" s="113"/>
      <c r="D21" s="113" t="s">
        <v>29</v>
      </c>
      <c r="E21" s="632"/>
      <c r="F21" s="632"/>
      <c r="G21" s="632"/>
      <c r="H21" s="632"/>
      <c r="I21" s="850">
        <f t="shared" si="2"/>
        <v>78</v>
      </c>
      <c r="J21" s="25">
        <f t="shared" si="3"/>
        <v>44</v>
      </c>
      <c r="K21" s="25">
        <f>S21+U21+W21+Y21+AA21+AC21</f>
        <v>78</v>
      </c>
      <c r="L21" s="847">
        <f t="shared" si="4"/>
        <v>34</v>
      </c>
      <c r="M21" s="25">
        <v>44</v>
      </c>
      <c r="N21" s="851"/>
      <c r="O21" s="25"/>
      <c r="P21" s="25"/>
      <c r="Q21" s="25"/>
      <c r="R21" s="25"/>
      <c r="S21" s="25">
        <v>32</v>
      </c>
      <c r="T21" s="113"/>
      <c r="U21" s="25">
        <v>46</v>
      </c>
      <c r="V21" s="113"/>
      <c r="W21" s="25"/>
      <c r="X21" s="25"/>
      <c r="Y21" s="25"/>
      <c r="Z21" s="25"/>
      <c r="AA21" s="25"/>
      <c r="AB21" s="25"/>
      <c r="AC21" s="25"/>
      <c r="AD21" s="25"/>
      <c r="AJ21" s="899"/>
      <c r="AK21" s="899"/>
    </row>
    <row r="22" spans="1:37" ht="48.6" hidden="1" x14ac:dyDescent="0.3">
      <c r="A22" s="848"/>
      <c r="B22" s="845" t="s">
        <v>395</v>
      </c>
      <c r="C22" s="113"/>
      <c r="D22" s="113"/>
      <c r="E22" s="632"/>
      <c r="F22" s="632"/>
      <c r="G22" s="632"/>
      <c r="H22" s="632"/>
      <c r="I22" s="850"/>
      <c r="J22" s="25"/>
      <c r="K22" s="25"/>
      <c r="L22" s="847"/>
      <c r="M22" s="25"/>
      <c r="N22" s="851"/>
      <c r="O22" s="25"/>
      <c r="P22" s="25"/>
      <c r="Q22" s="25"/>
      <c r="R22" s="25"/>
      <c r="S22" s="25"/>
      <c r="T22" s="113"/>
      <c r="U22" s="25"/>
      <c r="V22" s="113"/>
      <c r="W22" s="25"/>
      <c r="X22" s="25"/>
      <c r="Y22" s="25"/>
      <c r="Z22" s="25"/>
      <c r="AA22" s="25"/>
      <c r="AB22" s="25"/>
      <c r="AC22" s="25"/>
      <c r="AD22" s="25"/>
      <c r="AJ22" s="899"/>
      <c r="AK22" s="899"/>
    </row>
    <row r="23" spans="1:37" ht="31.2" hidden="1" x14ac:dyDescent="0.3">
      <c r="A23" s="848" t="s">
        <v>396</v>
      </c>
      <c r="B23" s="849" t="s">
        <v>397</v>
      </c>
      <c r="C23" s="113" t="s">
        <v>29</v>
      </c>
      <c r="D23" s="113"/>
      <c r="E23" s="632"/>
      <c r="F23" s="632"/>
      <c r="G23" s="632"/>
      <c r="H23" s="632"/>
      <c r="I23" s="850">
        <f t="shared" si="2"/>
        <v>40</v>
      </c>
      <c r="J23" s="25">
        <f t="shared" si="3"/>
        <v>6</v>
      </c>
      <c r="K23" s="25">
        <f>S23+U23+W23+Y23+AA23+AC23</f>
        <v>40</v>
      </c>
      <c r="L23" s="847">
        <f t="shared" si="4"/>
        <v>34</v>
      </c>
      <c r="M23" s="25">
        <v>6</v>
      </c>
      <c r="N23" s="851"/>
      <c r="O23" s="25"/>
      <c r="P23" s="25"/>
      <c r="Q23" s="25"/>
      <c r="R23" s="25"/>
      <c r="S23" s="25">
        <v>0</v>
      </c>
      <c r="T23" s="113"/>
      <c r="U23" s="25">
        <v>40</v>
      </c>
      <c r="V23" s="113"/>
      <c r="W23" s="25"/>
      <c r="X23" s="25"/>
      <c r="Y23" s="25"/>
      <c r="Z23" s="25"/>
      <c r="AA23" s="25"/>
      <c r="AB23" s="25"/>
      <c r="AC23" s="25"/>
      <c r="AD23" s="25"/>
      <c r="AJ23" s="899"/>
      <c r="AK23" s="899"/>
    </row>
    <row r="24" spans="1:37" ht="31.2" hidden="1" x14ac:dyDescent="0.3">
      <c r="A24" s="848" t="s">
        <v>398</v>
      </c>
      <c r="B24" s="849" t="s">
        <v>356</v>
      </c>
      <c r="C24" s="113" t="s">
        <v>29</v>
      </c>
      <c r="D24" s="113"/>
      <c r="E24" s="632"/>
      <c r="F24" s="632"/>
      <c r="G24" s="632"/>
      <c r="H24" s="632"/>
      <c r="I24" s="850">
        <f t="shared" si="2"/>
        <v>40</v>
      </c>
      <c r="J24" s="25">
        <f t="shared" si="3"/>
        <v>8</v>
      </c>
      <c r="K24" s="25">
        <f>S24+U24+W24+Y24+AA24+AC24</f>
        <v>40</v>
      </c>
      <c r="L24" s="847">
        <f t="shared" si="4"/>
        <v>32</v>
      </c>
      <c r="M24" s="25">
        <v>8</v>
      </c>
      <c r="N24" s="851"/>
      <c r="O24" s="25"/>
      <c r="P24" s="25"/>
      <c r="Q24" s="25"/>
      <c r="R24" s="25"/>
      <c r="S24" s="25">
        <v>40</v>
      </c>
      <c r="T24" s="113"/>
      <c r="U24" s="25">
        <v>0</v>
      </c>
      <c r="V24" s="113"/>
      <c r="W24" s="25"/>
      <c r="X24" s="25"/>
      <c r="Y24" s="25"/>
      <c r="Z24" s="25"/>
      <c r="AA24" s="25"/>
      <c r="AB24" s="25"/>
      <c r="AC24" s="25"/>
      <c r="AD24" s="25"/>
      <c r="AJ24" s="899"/>
      <c r="AK24" s="899"/>
    </row>
    <row r="25" spans="1:37" hidden="1" x14ac:dyDescent="0.3">
      <c r="A25" s="848" t="s">
        <v>400</v>
      </c>
      <c r="B25" s="849" t="s">
        <v>401</v>
      </c>
      <c r="C25" s="113"/>
      <c r="D25" s="113" t="s">
        <v>29</v>
      </c>
      <c r="E25" s="632"/>
      <c r="F25" s="632"/>
      <c r="G25" s="632"/>
      <c r="H25" s="632"/>
      <c r="I25" s="850">
        <f t="shared" si="2"/>
        <v>40</v>
      </c>
      <c r="J25" s="25">
        <f t="shared" si="3"/>
        <v>10</v>
      </c>
      <c r="K25" s="25">
        <f>S25+U25+W25+Y25+AA25+AC25</f>
        <v>40</v>
      </c>
      <c r="L25" s="847">
        <f t="shared" si="4"/>
        <v>30</v>
      </c>
      <c r="M25" s="25">
        <v>10</v>
      </c>
      <c r="N25" s="851"/>
      <c r="O25" s="25"/>
      <c r="P25" s="25"/>
      <c r="Q25" s="25"/>
      <c r="R25" s="25"/>
      <c r="S25" s="25">
        <v>40</v>
      </c>
      <c r="T25" s="25"/>
      <c r="U25" s="25">
        <v>0</v>
      </c>
      <c r="V25" s="25"/>
      <c r="W25" s="25"/>
      <c r="X25" s="25"/>
      <c r="Y25" s="25"/>
      <c r="Z25" s="25"/>
      <c r="AA25" s="25"/>
      <c r="AB25" s="25"/>
      <c r="AC25" s="25"/>
      <c r="AD25" s="25"/>
      <c r="AJ25" s="899"/>
      <c r="AK25" s="899"/>
    </row>
    <row r="26" spans="1:37" ht="64.8" hidden="1" x14ac:dyDescent="0.3">
      <c r="A26" s="848"/>
      <c r="B26" s="845" t="s">
        <v>402</v>
      </c>
      <c r="C26" s="113"/>
      <c r="D26" s="113"/>
      <c r="E26" s="632"/>
      <c r="F26" s="632"/>
      <c r="G26" s="632"/>
      <c r="H26" s="632"/>
      <c r="I26" s="850"/>
      <c r="J26" s="25"/>
      <c r="K26" s="25"/>
      <c r="L26" s="847"/>
      <c r="M26" s="25"/>
      <c r="N26" s="851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J26" s="899"/>
      <c r="AK26" s="899"/>
    </row>
    <row r="27" spans="1:37" ht="31.2" hidden="1" x14ac:dyDescent="0.3">
      <c r="A27" s="848" t="s">
        <v>403</v>
      </c>
      <c r="B27" s="849" t="s">
        <v>6</v>
      </c>
      <c r="C27" s="113" t="s">
        <v>29</v>
      </c>
      <c r="D27" s="113" t="s">
        <v>29</v>
      </c>
      <c r="E27" s="632"/>
      <c r="F27" s="632"/>
      <c r="G27" s="632"/>
      <c r="H27" s="632"/>
      <c r="I27" s="850">
        <f t="shared" si="2"/>
        <v>78</v>
      </c>
      <c r="J27" s="25">
        <f t="shared" si="3"/>
        <v>74</v>
      </c>
      <c r="K27" s="25">
        <f>S27+U27+W27+Y27+AA27+AC27</f>
        <v>78</v>
      </c>
      <c r="L27" s="847">
        <f t="shared" si="4"/>
        <v>4</v>
      </c>
      <c r="M27" s="25">
        <v>74</v>
      </c>
      <c r="N27" s="851"/>
      <c r="O27" s="25"/>
      <c r="P27" s="25"/>
      <c r="Q27" s="25"/>
      <c r="R27" s="25"/>
      <c r="S27" s="25">
        <v>32</v>
      </c>
      <c r="T27" s="25"/>
      <c r="U27" s="25">
        <v>46</v>
      </c>
      <c r="V27" s="25"/>
      <c r="W27" s="25"/>
      <c r="X27" s="25"/>
      <c r="Y27" s="25"/>
      <c r="Z27" s="25"/>
      <c r="AA27" s="25"/>
      <c r="AB27" s="25"/>
      <c r="AC27" s="25"/>
      <c r="AD27" s="25"/>
      <c r="AJ27" s="899"/>
      <c r="AK27" s="899"/>
    </row>
    <row r="28" spans="1:37" ht="31.2" hidden="1" x14ac:dyDescent="0.3">
      <c r="A28" s="848" t="s">
        <v>404</v>
      </c>
      <c r="B28" s="849" t="s">
        <v>531</v>
      </c>
      <c r="C28" s="113"/>
      <c r="D28" s="113" t="s">
        <v>29</v>
      </c>
      <c r="E28" s="632"/>
      <c r="F28" s="632"/>
      <c r="G28" s="632"/>
      <c r="H28" s="632"/>
      <c r="I28" s="850">
        <f t="shared" si="2"/>
        <v>68</v>
      </c>
      <c r="J28" s="25">
        <f t="shared" si="3"/>
        <v>18</v>
      </c>
      <c r="K28" s="25">
        <f>S28+U28+W28+Y28+AA28+AC28</f>
        <v>68</v>
      </c>
      <c r="L28" s="847">
        <f t="shared" si="4"/>
        <v>50</v>
      </c>
      <c r="M28" s="25">
        <v>18</v>
      </c>
      <c r="N28" s="851"/>
      <c r="O28" s="25"/>
      <c r="P28" s="25"/>
      <c r="Q28" s="25"/>
      <c r="R28" s="25"/>
      <c r="S28" s="25">
        <v>22</v>
      </c>
      <c r="T28" s="25"/>
      <c r="U28" s="25">
        <v>46</v>
      </c>
      <c r="V28" s="25"/>
      <c r="W28" s="25"/>
      <c r="X28" s="25"/>
      <c r="Y28" s="25"/>
      <c r="Z28" s="25"/>
      <c r="AA28" s="25"/>
      <c r="AB28" s="25"/>
      <c r="AC28" s="25"/>
      <c r="AD28" s="25"/>
      <c r="AJ28" s="899"/>
      <c r="AK28" s="899"/>
    </row>
    <row r="29" spans="1:37" ht="32.4" hidden="1" x14ac:dyDescent="0.3">
      <c r="A29" s="852"/>
      <c r="B29" s="853" t="s">
        <v>405</v>
      </c>
      <c r="C29" s="854"/>
      <c r="D29" s="854"/>
      <c r="E29" s="632"/>
      <c r="F29" s="632"/>
      <c r="G29" s="632"/>
      <c r="H29" s="632"/>
      <c r="I29" s="850">
        <f t="shared" si="2"/>
        <v>140</v>
      </c>
      <c r="J29" s="25">
        <f t="shared" si="3"/>
        <v>80</v>
      </c>
      <c r="K29" s="25"/>
      <c r="L29" s="847">
        <f t="shared" si="4"/>
        <v>60</v>
      </c>
      <c r="M29" s="113">
        <f>SUM(M30:M32)</f>
        <v>80</v>
      </c>
      <c r="N29" s="851"/>
      <c r="O29" s="113"/>
      <c r="P29" s="113"/>
      <c r="Q29" s="113"/>
      <c r="R29" s="113"/>
      <c r="S29" s="113">
        <f>SUM(S30:S32)</f>
        <v>72</v>
      </c>
      <c r="T29" s="113"/>
      <c r="U29" s="113">
        <f>SUM(U30:U32)</f>
        <v>68</v>
      </c>
      <c r="V29" s="113"/>
      <c r="W29" s="25"/>
      <c r="X29" s="25"/>
      <c r="Y29" s="25"/>
      <c r="Z29" s="25"/>
      <c r="AA29" s="25"/>
      <c r="AB29" s="25"/>
      <c r="AC29" s="25"/>
      <c r="AD29" s="25"/>
      <c r="AJ29" s="899"/>
      <c r="AK29" s="899"/>
    </row>
    <row r="30" spans="1:37" ht="46.8" hidden="1" x14ac:dyDescent="0.3">
      <c r="A30" s="848" t="s">
        <v>421</v>
      </c>
      <c r="B30" s="849" t="s">
        <v>407</v>
      </c>
      <c r="C30" s="113"/>
      <c r="D30" s="855" t="s">
        <v>380</v>
      </c>
      <c r="E30" s="632"/>
      <c r="F30" s="632"/>
      <c r="G30" s="632"/>
      <c r="H30" s="632"/>
      <c r="I30" s="850">
        <f t="shared" si="2"/>
        <v>36</v>
      </c>
      <c r="J30" s="25">
        <f t="shared" si="3"/>
        <v>36</v>
      </c>
      <c r="K30" s="25">
        <f>S30+U30+W30+Y30+AA30+AC30</f>
        <v>36</v>
      </c>
      <c r="L30" s="847">
        <f t="shared" si="4"/>
        <v>0</v>
      </c>
      <c r="M30" s="25">
        <v>36</v>
      </c>
      <c r="N30" s="851"/>
      <c r="O30" s="25"/>
      <c r="P30" s="25"/>
      <c r="Q30" s="25"/>
      <c r="R30" s="25"/>
      <c r="S30" s="25">
        <v>16</v>
      </c>
      <c r="T30" s="25"/>
      <c r="U30" s="25">
        <v>20</v>
      </c>
      <c r="V30" s="25"/>
      <c r="W30" s="25"/>
      <c r="X30" s="25"/>
      <c r="Y30" s="25"/>
      <c r="Z30" s="25"/>
      <c r="AA30" s="25"/>
      <c r="AB30" s="25"/>
      <c r="AC30" s="25"/>
      <c r="AD30" s="25"/>
      <c r="AJ30" s="899"/>
      <c r="AK30" s="899"/>
    </row>
    <row r="31" spans="1:37" ht="18.600000000000001" hidden="1" x14ac:dyDescent="0.3">
      <c r="A31" s="848" t="s">
        <v>406</v>
      </c>
      <c r="B31" s="849" t="s">
        <v>422</v>
      </c>
      <c r="C31" s="113"/>
      <c r="D31" s="855" t="s">
        <v>380</v>
      </c>
      <c r="E31" s="632"/>
      <c r="F31" s="632"/>
      <c r="G31" s="632"/>
      <c r="H31" s="632"/>
      <c r="I31" s="850">
        <f t="shared" si="2"/>
        <v>72</v>
      </c>
      <c r="J31" s="25">
        <f t="shared" si="3"/>
        <v>22</v>
      </c>
      <c r="K31" s="25">
        <f>S31+U31+W31+Y31+AA31+AC31</f>
        <v>72</v>
      </c>
      <c r="L31" s="847">
        <f t="shared" si="4"/>
        <v>50</v>
      </c>
      <c r="M31" s="25">
        <v>22</v>
      </c>
      <c r="N31" s="851"/>
      <c r="O31" s="25"/>
      <c r="P31" s="25"/>
      <c r="Q31" s="25"/>
      <c r="R31" s="25"/>
      <c r="S31" s="25">
        <v>24</v>
      </c>
      <c r="T31" s="25"/>
      <c r="U31" s="25">
        <v>48</v>
      </c>
      <c r="V31" s="25"/>
      <c r="W31" s="25"/>
      <c r="X31" s="25"/>
      <c r="Y31" s="25"/>
      <c r="Z31" s="25"/>
      <c r="AA31" s="25"/>
      <c r="AB31" s="25"/>
      <c r="AC31" s="25"/>
      <c r="AD31" s="25"/>
      <c r="AJ31" s="899"/>
      <c r="AK31" s="899"/>
    </row>
    <row r="32" spans="1:37" ht="18.600000000000001" hidden="1" x14ac:dyDescent="0.3">
      <c r="A32" s="848" t="s">
        <v>408</v>
      </c>
      <c r="B32" s="849" t="s">
        <v>467</v>
      </c>
      <c r="C32" s="113"/>
      <c r="D32" s="855" t="s">
        <v>380</v>
      </c>
      <c r="E32" s="632"/>
      <c r="F32" s="632"/>
      <c r="G32" s="632"/>
      <c r="H32" s="632"/>
      <c r="I32" s="850">
        <f t="shared" si="2"/>
        <v>32</v>
      </c>
      <c r="J32" s="25">
        <f t="shared" si="3"/>
        <v>22</v>
      </c>
      <c r="K32" s="25">
        <f>S32+U32+W32+Y32+AA32+AC32</f>
        <v>32</v>
      </c>
      <c r="L32" s="847">
        <f t="shared" si="4"/>
        <v>10</v>
      </c>
      <c r="M32" s="25">
        <v>22</v>
      </c>
      <c r="N32" s="851"/>
      <c r="O32" s="25"/>
      <c r="P32" s="25"/>
      <c r="Q32" s="25"/>
      <c r="R32" s="25"/>
      <c r="S32" s="25">
        <v>32</v>
      </c>
      <c r="T32" s="25"/>
      <c r="U32" s="25">
        <v>0</v>
      </c>
      <c r="V32" s="25"/>
      <c r="W32" s="856"/>
      <c r="X32" s="856"/>
      <c r="Y32" s="856"/>
      <c r="Z32" s="856"/>
      <c r="AA32" s="856"/>
      <c r="AB32" s="856"/>
      <c r="AC32" s="856"/>
      <c r="AD32" s="856"/>
      <c r="AJ32" s="899"/>
      <c r="AK32" s="899"/>
    </row>
    <row r="33" spans="1:37" ht="16.2" hidden="1" x14ac:dyDescent="0.3">
      <c r="A33" s="848"/>
      <c r="B33" s="853" t="s">
        <v>412</v>
      </c>
      <c r="C33" s="28"/>
      <c r="D33" s="113"/>
      <c r="E33" s="632"/>
      <c r="F33" s="632"/>
      <c r="G33" s="632"/>
      <c r="H33" s="632"/>
      <c r="I33" s="850">
        <f t="shared" si="2"/>
        <v>39</v>
      </c>
      <c r="J33" s="25">
        <f t="shared" si="3"/>
        <v>0</v>
      </c>
      <c r="K33" s="25"/>
      <c r="L33" s="847">
        <f t="shared" si="4"/>
        <v>0</v>
      </c>
      <c r="M33" s="857">
        <v>0</v>
      </c>
      <c r="N33" s="851"/>
      <c r="O33" s="857"/>
      <c r="P33" s="25">
        <f>T33+V33</f>
        <v>39</v>
      </c>
      <c r="Q33" s="25"/>
      <c r="R33" s="25"/>
      <c r="S33" s="25"/>
      <c r="T33" s="25">
        <v>16</v>
      </c>
      <c r="U33" s="25"/>
      <c r="V33" s="25">
        <v>23</v>
      </c>
      <c r="W33" s="858"/>
      <c r="X33" s="858"/>
      <c r="Y33" s="858"/>
      <c r="Z33" s="858"/>
      <c r="AA33" s="858"/>
      <c r="AB33" s="858"/>
      <c r="AC33" s="858"/>
      <c r="AD33" s="858"/>
      <c r="AJ33" s="899"/>
      <c r="AK33" s="899"/>
    </row>
    <row r="34" spans="1:37" x14ac:dyDescent="0.3">
      <c r="A34" s="859" t="s">
        <v>44</v>
      </c>
      <c r="B34" s="843"/>
      <c r="C34" s="843"/>
      <c r="D34" s="843"/>
      <c r="E34" s="843"/>
      <c r="F34" s="843"/>
      <c r="G34" s="843"/>
      <c r="H34" s="843"/>
      <c r="I34" s="843">
        <f>I35+I43+I53+I74</f>
        <v>2952</v>
      </c>
      <c r="J34" s="843">
        <f t="shared" ref="J34:AD34" si="5">J35+J43+J53+J74</f>
        <v>1148</v>
      </c>
      <c r="K34" s="843">
        <f t="shared" si="5"/>
        <v>518</v>
      </c>
      <c r="L34" s="843">
        <f t="shared" si="5"/>
        <v>776</v>
      </c>
      <c r="M34" s="843">
        <f t="shared" si="5"/>
        <v>1148</v>
      </c>
      <c r="N34" s="843">
        <f t="shared" si="5"/>
        <v>20</v>
      </c>
      <c r="O34" s="843">
        <f t="shared" si="5"/>
        <v>432</v>
      </c>
      <c r="P34" s="843">
        <f t="shared" si="5"/>
        <v>252</v>
      </c>
      <c r="Q34" s="843">
        <f t="shared" si="5"/>
        <v>10</v>
      </c>
      <c r="R34" s="843">
        <f t="shared" si="5"/>
        <v>54</v>
      </c>
      <c r="S34" s="843"/>
      <c r="T34" s="843"/>
      <c r="U34" s="843"/>
      <c r="V34" s="843"/>
      <c r="W34" s="843">
        <f t="shared" si="5"/>
        <v>544</v>
      </c>
      <c r="X34" s="843">
        <f t="shared" si="5"/>
        <v>68</v>
      </c>
      <c r="Y34" s="843">
        <f t="shared" si="5"/>
        <v>544</v>
      </c>
      <c r="Z34" s="843">
        <f t="shared" si="5"/>
        <v>68</v>
      </c>
      <c r="AA34" s="843">
        <f t="shared" si="5"/>
        <v>544</v>
      </c>
      <c r="AB34" s="843">
        <f t="shared" si="5"/>
        <v>68</v>
      </c>
      <c r="AC34" s="843">
        <f t="shared" si="5"/>
        <v>352</v>
      </c>
      <c r="AD34" s="843">
        <f t="shared" si="5"/>
        <v>44</v>
      </c>
      <c r="AE34" s="839">
        <f t="shared" ref="AE34:AF35" si="6">SUM(W34,Y34,AA34,AC34)</f>
        <v>1984</v>
      </c>
      <c r="AF34" s="839">
        <f t="shared" si="6"/>
        <v>248</v>
      </c>
      <c r="AG34" s="839">
        <f>AE34+AF34</f>
        <v>2232</v>
      </c>
      <c r="AH34" s="839">
        <f>544+544+544+352</f>
        <v>1984</v>
      </c>
      <c r="AI34" s="860">
        <f>AE34-AH34</f>
        <v>0</v>
      </c>
      <c r="AJ34" s="899"/>
      <c r="AK34" s="899"/>
    </row>
    <row r="35" spans="1:37" x14ac:dyDescent="0.3">
      <c r="A35" s="489" t="s">
        <v>195</v>
      </c>
      <c r="B35" s="489" t="s">
        <v>196</v>
      </c>
      <c r="C35" s="843"/>
      <c r="D35" s="843"/>
      <c r="E35" s="861"/>
      <c r="F35" s="843"/>
      <c r="G35" s="843"/>
      <c r="H35" s="843"/>
      <c r="I35" s="843">
        <f>SUM(I36:I42)</f>
        <v>586</v>
      </c>
      <c r="J35" s="843">
        <f t="shared" ref="J35:AD35" si="7">SUM(J36:J42)</f>
        <v>378</v>
      </c>
      <c r="K35" s="843">
        <f t="shared" si="7"/>
        <v>518</v>
      </c>
      <c r="L35" s="843">
        <f t="shared" si="7"/>
        <v>140</v>
      </c>
      <c r="M35" s="843">
        <f t="shared" si="7"/>
        <v>378</v>
      </c>
      <c r="N35" s="843">
        <f t="shared" si="7"/>
        <v>0</v>
      </c>
      <c r="O35" s="843">
        <f t="shared" si="7"/>
        <v>0</v>
      </c>
      <c r="P35" s="843">
        <f t="shared" si="7"/>
        <v>62</v>
      </c>
      <c r="Q35" s="843">
        <f t="shared" si="7"/>
        <v>0</v>
      </c>
      <c r="R35" s="843">
        <f t="shared" si="7"/>
        <v>6</v>
      </c>
      <c r="S35" s="843"/>
      <c r="T35" s="843"/>
      <c r="U35" s="843"/>
      <c r="V35" s="843"/>
      <c r="W35" s="843">
        <f t="shared" si="7"/>
        <v>136</v>
      </c>
      <c r="X35" s="843">
        <f t="shared" si="7"/>
        <v>16</v>
      </c>
      <c r="Y35" s="843">
        <f t="shared" si="7"/>
        <v>102</v>
      </c>
      <c r="Z35" s="843">
        <f t="shared" si="7"/>
        <v>14</v>
      </c>
      <c r="AA35" s="843">
        <f t="shared" si="7"/>
        <v>170</v>
      </c>
      <c r="AB35" s="843">
        <f t="shared" si="7"/>
        <v>20</v>
      </c>
      <c r="AC35" s="843">
        <f t="shared" si="7"/>
        <v>110</v>
      </c>
      <c r="AD35" s="843">
        <f t="shared" si="7"/>
        <v>10</v>
      </c>
      <c r="AE35" s="839">
        <f t="shared" si="6"/>
        <v>518</v>
      </c>
      <c r="AF35" s="839">
        <f t="shared" si="6"/>
        <v>60</v>
      </c>
      <c r="AJ35" s="899"/>
      <c r="AK35" s="899"/>
    </row>
    <row r="36" spans="1:37" x14ac:dyDescent="0.3">
      <c r="A36" s="110" t="s">
        <v>197</v>
      </c>
      <c r="B36" s="110" t="s">
        <v>198</v>
      </c>
      <c r="C36" s="862"/>
      <c r="D36" s="862"/>
      <c r="E36" s="863"/>
      <c r="F36" s="500" t="s">
        <v>29</v>
      </c>
      <c r="G36" s="500"/>
      <c r="H36" s="500"/>
      <c r="I36" s="864">
        <f>SUM(L36:R36)</f>
        <v>76</v>
      </c>
      <c r="J36" s="500">
        <v>28</v>
      </c>
      <c r="K36" s="25">
        <f>S36+U36+W36+Y36+AA36+AC36</f>
        <v>68</v>
      </c>
      <c r="L36" s="500">
        <f>K36-M36-N36</f>
        <v>40</v>
      </c>
      <c r="M36" s="500">
        <v>28</v>
      </c>
      <c r="N36" s="500"/>
      <c r="O36" s="500"/>
      <c r="P36" s="500">
        <f>X36+Z36+AB36+AD36</f>
        <v>8</v>
      </c>
      <c r="Q36" s="500"/>
      <c r="R36" s="500"/>
      <c r="S36" s="500"/>
      <c r="T36" s="500"/>
      <c r="U36" s="500"/>
      <c r="V36" s="500"/>
      <c r="W36" s="1308">
        <v>34</v>
      </c>
      <c r="X36" s="866">
        <v>4</v>
      </c>
      <c r="Y36" s="865">
        <v>34</v>
      </c>
      <c r="Z36" s="866">
        <v>4</v>
      </c>
      <c r="AA36" s="865"/>
      <c r="AB36" s="866"/>
      <c r="AC36" s="865"/>
      <c r="AD36" s="866"/>
      <c r="AE36" s="839">
        <f>SUM(W36,Y36,AA36,AC36)</f>
        <v>68</v>
      </c>
      <c r="AF36" s="839">
        <f>SUM(X36,Z36,AB36,AD36)</f>
        <v>8</v>
      </c>
      <c r="AG36" s="839">
        <f>AE36+AF36</f>
        <v>76</v>
      </c>
      <c r="AJ36" s="899"/>
      <c r="AK36" s="899" t="s">
        <v>1070</v>
      </c>
    </row>
    <row r="37" spans="1:37" ht="31.2" x14ac:dyDescent="0.3">
      <c r="A37" s="110" t="s">
        <v>199</v>
      </c>
      <c r="B37" s="110" t="s">
        <v>68</v>
      </c>
      <c r="C37" s="862"/>
      <c r="D37" s="862"/>
      <c r="E37" s="863"/>
      <c r="F37" s="500"/>
      <c r="G37" s="500"/>
      <c r="H37" s="867" t="s">
        <v>40</v>
      </c>
      <c r="I37" s="864">
        <f t="shared" ref="I37:I42" si="8">SUM(L37:R37)</f>
        <v>146</v>
      </c>
      <c r="J37" s="500">
        <v>120</v>
      </c>
      <c r="K37" s="25">
        <f>S37+U37+W37+Y37+AA37+AC37</f>
        <v>124</v>
      </c>
      <c r="L37" s="500">
        <f t="shared" ref="L37:L42" si="9">K37-M37-N37</f>
        <v>4</v>
      </c>
      <c r="M37" s="500">
        <v>120</v>
      </c>
      <c r="N37" s="500"/>
      <c r="O37" s="500"/>
      <c r="P37" s="500">
        <v>16</v>
      </c>
      <c r="Q37" s="500"/>
      <c r="R37" s="500">
        <v>6</v>
      </c>
      <c r="S37" s="500"/>
      <c r="T37" s="500"/>
      <c r="U37" s="500"/>
      <c r="V37" s="500"/>
      <c r="W37" s="1308">
        <v>34</v>
      </c>
      <c r="X37" s="866">
        <v>4</v>
      </c>
      <c r="Y37" s="865">
        <v>34</v>
      </c>
      <c r="Z37" s="866">
        <v>4</v>
      </c>
      <c r="AA37" s="865">
        <v>34</v>
      </c>
      <c r="AB37" s="866">
        <v>4</v>
      </c>
      <c r="AC37" s="865">
        <v>22</v>
      </c>
      <c r="AD37" s="866">
        <v>2</v>
      </c>
      <c r="AE37" s="839">
        <f t="shared" ref="AE37:AF53" si="10">SUM(W37,Y37,AA37,AC37)</f>
        <v>124</v>
      </c>
      <c r="AF37" s="839">
        <f t="shared" si="10"/>
        <v>14</v>
      </c>
      <c r="AG37" s="839">
        <f t="shared" ref="AG37:AG75" si="11">AE37+AF37</f>
        <v>138</v>
      </c>
      <c r="AJ37" s="899"/>
      <c r="AK37" s="899" t="s">
        <v>1149</v>
      </c>
    </row>
    <row r="38" spans="1:37" hidden="1" x14ac:dyDescent="0.3">
      <c r="A38" s="110" t="s">
        <v>513</v>
      </c>
      <c r="B38" s="110" t="s">
        <v>124</v>
      </c>
      <c r="C38" s="862"/>
      <c r="D38" s="862"/>
      <c r="E38" s="863"/>
      <c r="F38" s="500"/>
      <c r="G38" s="500"/>
      <c r="H38" s="500" t="s">
        <v>29</v>
      </c>
      <c r="I38" s="864">
        <f t="shared" si="8"/>
        <v>86</v>
      </c>
      <c r="J38" s="500">
        <v>48</v>
      </c>
      <c r="K38" s="25">
        <f t="shared" ref="K38:K42" si="12">S38+U38+W38+Y38+AA38+AC38</f>
        <v>78</v>
      </c>
      <c r="L38" s="500">
        <f t="shared" si="9"/>
        <v>30</v>
      </c>
      <c r="M38" s="500">
        <v>48</v>
      </c>
      <c r="N38" s="500"/>
      <c r="O38" s="500"/>
      <c r="P38" s="500">
        <f t="shared" ref="P38:P42" si="13">X38+Z38+AB38+AD38</f>
        <v>8</v>
      </c>
      <c r="Q38" s="500"/>
      <c r="R38" s="500"/>
      <c r="S38" s="500"/>
      <c r="T38" s="500"/>
      <c r="U38" s="500"/>
      <c r="V38" s="500"/>
      <c r="W38" s="865"/>
      <c r="X38" s="866"/>
      <c r="Y38" s="865"/>
      <c r="Z38" s="866"/>
      <c r="AA38" s="865">
        <v>34</v>
      </c>
      <c r="AB38" s="866">
        <v>4</v>
      </c>
      <c r="AC38" s="865">
        <v>44</v>
      </c>
      <c r="AD38" s="866">
        <v>4</v>
      </c>
      <c r="AE38" s="839">
        <f t="shared" si="10"/>
        <v>78</v>
      </c>
      <c r="AF38" s="839">
        <f t="shared" si="10"/>
        <v>8</v>
      </c>
      <c r="AG38" s="839">
        <f t="shared" si="11"/>
        <v>86</v>
      </c>
      <c r="AJ38" s="899"/>
      <c r="AK38" s="899"/>
    </row>
    <row r="39" spans="1:37" x14ac:dyDescent="0.3">
      <c r="A39" s="110" t="s">
        <v>200</v>
      </c>
      <c r="B39" s="110" t="s">
        <v>6</v>
      </c>
      <c r="C39" s="862"/>
      <c r="D39" s="862"/>
      <c r="E39" s="863" t="s">
        <v>201</v>
      </c>
      <c r="F39" s="500" t="s">
        <v>29</v>
      </c>
      <c r="G39" s="500" t="s">
        <v>201</v>
      </c>
      <c r="H39" s="500" t="s">
        <v>29</v>
      </c>
      <c r="I39" s="864">
        <f t="shared" si="8"/>
        <v>140</v>
      </c>
      <c r="J39" s="500">
        <v>120</v>
      </c>
      <c r="K39" s="25">
        <f t="shared" si="12"/>
        <v>124</v>
      </c>
      <c r="L39" s="500">
        <f t="shared" si="9"/>
        <v>4</v>
      </c>
      <c r="M39" s="500">
        <v>120</v>
      </c>
      <c r="N39" s="500"/>
      <c r="O39" s="500"/>
      <c r="P39" s="500">
        <f t="shared" si="13"/>
        <v>16</v>
      </c>
      <c r="Q39" s="500"/>
      <c r="R39" s="500"/>
      <c r="S39" s="500"/>
      <c r="T39" s="500"/>
      <c r="U39" s="500"/>
      <c r="V39" s="500"/>
      <c r="W39" s="1308">
        <v>34</v>
      </c>
      <c r="X39" s="866">
        <v>4</v>
      </c>
      <c r="Y39" s="865">
        <v>34</v>
      </c>
      <c r="Z39" s="866">
        <v>6</v>
      </c>
      <c r="AA39" s="865">
        <v>34</v>
      </c>
      <c r="AB39" s="866">
        <v>4</v>
      </c>
      <c r="AC39" s="865">
        <v>22</v>
      </c>
      <c r="AD39" s="866">
        <v>2</v>
      </c>
      <c r="AE39" s="839">
        <f t="shared" si="10"/>
        <v>124</v>
      </c>
      <c r="AF39" s="839">
        <f t="shared" si="10"/>
        <v>16</v>
      </c>
      <c r="AG39" s="839">
        <f t="shared" si="11"/>
        <v>140</v>
      </c>
      <c r="AJ39" s="899"/>
      <c r="AK39" s="899" t="s">
        <v>1075</v>
      </c>
    </row>
    <row r="40" spans="1:37" hidden="1" x14ac:dyDescent="0.3">
      <c r="A40" s="110" t="s">
        <v>202</v>
      </c>
      <c r="B40" s="110" t="s">
        <v>205</v>
      </c>
      <c r="C40" s="862"/>
      <c r="D40" s="862"/>
      <c r="E40" s="868"/>
      <c r="F40" s="869"/>
      <c r="G40" s="869" t="s">
        <v>29</v>
      </c>
      <c r="H40" s="869"/>
      <c r="I40" s="864">
        <f t="shared" si="8"/>
        <v>38</v>
      </c>
      <c r="J40" s="500">
        <v>18</v>
      </c>
      <c r="K40" s="25">
        <f t="shared" si="12"/>
        <v>34</v>
      </c>
      <c r="L40" s="500">
        <f t="shared" si="9"/>
        <v>16</v>
      </c>
      <c r="M40" s="500">
        <v>18</v>
      </c>
      <c r="N40" s="500"/>
      <c r="O40" s="500"/>
      <c r="P40" s="500">
        <f t="shared" si="13"/>
        <v>4</v>
      </c>
      <c r="Q40" s="500"/>
      <c r="R40" s="500"/>
      <c r="S40" s="500"/>
      <c r="T40" s="500"/>
      <c r="U40" s="500"/>
      <c r="V40" s="500"/>
      <c r="W40" s="865"/>
      <c r="X40" s="866"/>
      <c r="Y40" s="865"/>
      <c r="Z40" s="866"/>
      <c r="AA40" s="865">
        <v>34</v>
      </c>
      <c r="AB40" s="866">
        <v>4</v>
      </c>
      <c r="AC40" s="865"/>
      <c r="AD40" s="866"/>
      <c r="AE40" s="839">
        <f t="shared" si="10"/>
        <v>34</v>
      </c>
      <c r="AF40" s="839">
        <f t="shared" si="10"/>
        <v>4</v>
      </c>
      <c r="AG40" s="839">
        <f t="shared" si="11"/>
        <v>38</v>
      </c>
      <c r="AJ40" s="899"/>
      <c r="AK40" s="899"/>
    </row>
    <row r="41" spans="1:37" x14ac:dyDescent="0.3">
      <c r="A41" s="110" t="s">
        <v>204</v>
      </c>
      <c r="B41" s="110" t="s">
        <v>411</v>
      </c>
      <c r="C41" s="862"/>
      <c r="D41" s="862"/>
      <c r="E41" s="868" t="s">
        <v>29</v>
      </c>
      <c r="F41" s="869"/>
      <c r="G41" s="869"/>
      <c r="H41" s="869"/>
      <c r="I41" s="864">
        <f t="shared" si="8"/>
        <v>38</v>
      </c>
      <c r="J41" s="500">
        <v>18</v>
      </c>
      <c r="K41" s="25">
        <f t="shared" si="12"/>
        <v>34</v>
      </c>
      <c r="L41" s="500">
        <f t="shared" si="9"/>
        <v>16</v>
      </c>
      <c r="M41" s="500">
        <v>18</v>
      </c>
      <c r="N41" s="500"/>
      <c r="O41" s="500"/>
      <c r="P41" s="500">
        <f t="shared" si="13"/>
        <v>4</v>
      </c>
      <c r="Q41" s="500"/>
      <c r="R41" s="500"/>
      <c r="S41" s="500"/>
      <c r="T41" s="500"/>
      <c r="U41" s="500"/>
      <c r="V41" s="500"/>
      <c r="W41" s="1308">
        <v>34</v>
      </c>
      <c r="X41" s="866">
        <v>4</v>
      </c>
      <c r="Y41" s="865"/>
      <c r="Z41" s="866"/>
      <c r="AA41" s="865"/>
      <c r="AB41" s="866"/>
      <c r="AC41" s="865"/>
      <c r="AD41" s="866"/>
      <c r="AE41" s="839">
        <f t="shared" si="10"/>
        <v>34</v>
      </c>
      <c r="AF41" s="839">
        <f t="shared" si="10"/>
        <v>4</v>
      </c>
      <c r="AG41" s="839">
        <f t="shared" si="11"/>
        <v>38</v>
      </c>
      <c r="AJ41" s="899"/>
      <c r="AK41" s="899" t="s">
        <v>1103</v>
      </c>
    </row>
    <row r="42" spans="1:37" hidden="1" x14ac:dyDescent="0.3">
      <c r="A42" s="110" t="s">
        <v>206</v>
      </c>
      <c r="B42" s="110" t="s">
        <v>969</v>
      </c>
      <c r="C42" s="862"/>
      <c r="D42" s="862"/>
      <c r="E42" s="868"/>
      <c r="F42" s="869"/>
      <c r="G42" s="869"/>
      <c r="H42" s="869" t="s">
        <v>29</v>
      </c>
      <c r="I42" s="864">
        <f t="shared" si="8"/>
        <v>62</v>
      </c>
      <c r="J42" s="500">
        <v>26</v>
      </c>
      <c r="K42" s="25">
        <f t="shared" si="12"/>
        <v>56</v>
      </c>
      <c r="L42" s="500">
        <f t="shared" si="9"/>
        <v>30</v>
      </c>
      <c r="M42" s="500">
        <v>26</v>
      </c>
      <c r="N42" s="500"/>
      <c r="O42" s="500"/>
      <c r="P42" s="500">
        <f t="shared" si="13"/>
        <v>6</v>
      </c>
      <c r="Q42" s="500"/>
      <c r="R42" s="500"/>
      <c r="S42" s="500"/>
      <c r="T42" s="500"/>
      <c r="U42" s="500"/>
      <c r="V42" s="500"/>
      <c r="W42" s="865"/>
      <c r="X42" s="866"/>
      <c r="Y42" s="865"/>
      <c r="Z42" s="866"/>
      <c r="AA42" s="865">
        <v>34</v>
      </c>
      <c r="AB42" s="866">
        <v>4</v>
      </c>
      <c r="AC42" s="865">
        <v>22</v>
      </c>
      <c r="AD42" s="866">
        <v>2</v>
      </c>
      <c r="AE42" s="839">
        <f t="shared" si="10"/>
        <v>56</v>
      </c>
      <c r="AF42" s="839">
        <f t="shared" si="10"/>
        <v>6</v>
      </c>
      <c r="AG42" s="839">
        <f t="shared" si="11"/>
        <v>62</v>
      </c>
      <c r="AJ42" s="899"/>
      <c r="AK42" s="899"/>
    </row>
    <row r="43" spans="1:37" x14ac:dyDescent="0.3">
      <c r="A43" s="489" t="s">
        <v>10</v>
      </c>
      <c r="B43" s="489" t="s">
        <v>70</v>
      </c>
      <c r="C43" s="843"/>
      <c r="D43" s="843"/>
      <c r="E43" s="861"/>
      <c r="F43" s="843"/>
      <c r="G43" s="843"/>
      <c r="H43" s="843"/>
      <c r="I43" s="843">
        <f>SUM(I44:I52)</f>
        <v>706</v>
      </c>
      <c r="J43" s="843">
        <f t="shared" ref="J43:R43" si="14">SUM(J44:J51)</f>
        <v>322</v>
      </c>
      <c r="K43" s="843"/>
      <c r="L43" s="843">
        <f t="shared" si="14"/>
        <v>244</v>
      </c>
      <c r="M43" s="843">
        <f t="shared" si="14"/>
        <v>322</v>
      </c>
      <c r="N43" s="843">
        <f t="shared" si="14"/>
        <v>0</v>
      </c>
      <c r="O43" s="843">
        <f t="shared" si="14"/>
        <v>0</v>
      </c>
      <c r="P43" s="843">
        <f t="shared" si="14"/>
        <v>78</v>
      </c>
      <c r="Q43" s="843">
        <f t="shared" si="14"/>
        <v>0</v>
      </c>
      <c r="R43" s="843">
        <f t="shared" si="14"/>
        <v>18</v>
      </c>
      <c r="S43" s="843"/>
      <c r="T43" s="843"/>
      <c r="U43" s="843"/>
      <c r="V43" s="843"/>
      <c r="W43" s="843">
        <f>SUM(W44:W52)</f>
        <v>190</v>
      </c>
      <c r="X43" s="843">
        <f t="shared" ref="X43:AD43" si="15">SUM(X44:X52)</f>
        <v>22</v>
      </c>
      <c r="Y43" s="843">
        <f t="shared" si="15"/>
        <v>142</v>
      </c>
      <c r="Z43" s="843">
        <f t="shared" si="15"/>
        <v>22</v>
      </c>
      <c r="AA43" s="843">
        <f t="shared" si="15"/>
        <v>204</v>
      </c>
      <c r="AB43" s="843">
        <f t="shared" si="15"/>
        <v>24</v>
      </c>
      <c r="AC43" s="843">
        <f t="shared" si="15"/>
        <v>70</v>
      </c>
      <c r="AD43" s="843">
        <f t="shared" si="15"/>
        <v>8</v>
      </c>
      <c r="AE43" s="839">
        <f>SUM(AE44:AE52)</f>
        <v>606</v>
      </c>
      <c r="AF43" s="839">
        <f t="shared" ref="AF43:AG43" si="16">SUM(AF44:AF52)</f>
        <v>76</v>
      </c>
      <c r="AG43" s="839">
        <f t="shared" si="16"/>
        <v>682</v>
      </c>
      <c r="AJ43" s="899"/>
      <c r="AK43" s="899"/>
    </row>
    <row r="44" spans="1:37" hidden="1" x14ac:dyDescent="0.3">
      <c r="A44" s="110" t="s">
        <v>117</v>
      </c>
      <c r="B44" s="110" t="s">
        <v>970</v>
      </c>
      <c r="C44" s="862"/>
      <c r="D44" s="862"/>
      <c r="E44" s="862"/>
      <c r="F44" s="110"/>
      <c r="G44" s="110" t="s">
        <v>29</v>
      </c>
      <c r="H44" s="110"/>
      <c r="I44" s="864">
        <f>SUM(L44:R44)</f>
        <v>76</v>
      </c>
      <c r="J44" s="110">
        <v>28</v>
      </c>
      <c r="K44" s="25">
        <f>S44+U44+W44+Y44+AA44+AC44</f>
        <v>68</v>
      </c>
      <c r="L44" s="500">
        <f>K44-M44-N44</f>
        <v>40</v>
      </c>
      <c r="M44" s="110">
        <v>28</v>
      </c>
      <c r="N44" s="110"/>
      <c r="O44" s="110"/>
      <c r="P44" s="500">
        <f t="shared" ref="P44:P52" si="17">X44+Z44+AB44+AD44</f>
        <v>8</v>
      </c>
      <c r="Q44" s="110"/>
      <c r="R44" s="110"/>
      <c r="S44" s="110"/>
      <c r="T44" s="110"/>
      <c r="U44" s="110"/>
      <c r="V44" s="110"/>
      <c r="W44" s="865"/>
      <c r="X44" s="866"/>
      <c r="Y44" s="865"/>
      <c r="Z44" s="866"/>
      <c r="AA44" s="865">
        <v>68</v>
      </c>
      <c r="AB44" s="866">
        <v>8</v>
      </c>
      <c r="AC44" s="865"/>
      <c r="AD44" s="866"/>
      <c r="AE44" s="839">
        <f t="shared" si="10"/>
        <v>68</v>
      </c>
      <c r="AF44" s="839">
        <f t="shared" si="10"/>
        <v>8</v>
      </c>
      <c r="AG44" s="839">
        <f t="shared" si="11"/>
        <v>76</v>
      </c>
      <c r="AJ44" s="899"/>
      <c r="AK44" s="899"/>
    </row>
    <row r="45" spans="1:37" hidden="1" x14ac:dyDescent="0.3">
      <c r="A45" s="110" t="s">
        <v>12</v>
      </c>
      <c r="B45" s="110" t="s">
        <v>294</v>
      </c>
      <c r="C45" s="862"/>
      <c r="D45" s="862"/>
      <c r="E45" s="862"/>
      <c r="F45" s="110"/>
      <c r="G45" s="110"/>
      <c r="H45" s="112" t="s">
        <v>40</v>
      </c>
      <c r="I45" s="864">
        <f t="shared" ref="I45:I52" si="18">SUM(L45:R45)</f>
        <v>80</v>
      </c>
      <c r="J45" s="870">
        <v>26</v>
      </c>
      <c r="K45" s="25">
        <f t="shared" ref="K45:K52" si="19">S45+U45+W45+Y45+AA45+AC45</f>
        <v>64</v>
      </c>
      <c r="L45" s="500">
        <f t="shared" ref="L45:L52" si="20">K45-M45-N45</f>
        <v>38</v>
      </c>
      <c r="M45" s="870">
        <v>26</v>
      </c>
      <c r="N45" s="110"/>
      <c r="O45" s="110"/>
      <c r="P45" s="500">
        <v>10</v>
      </c>
      <c r="Q45" s="110"/>
      <c r="R45" s="110">
        <v>6</v>
      </c>
      <c r="S45" s="110"/>
      <c r="T45" s="110"/>
      <c r="U45" s="110"/>
      <c r="V45" s="110"/>
      <c r="W45" s="865"/>
      <c r="X45" s="866"/>
      <c r="Y45" s="865"/>
      <c r="Z45" s="866"/>
      <c r="AA45" s="865">
        <v>34</v>
      </c>
      <c r="AB45" s="866">
        <v>4</v>
      </c>
      <c r="AC45" s="865">
        <v>30</v>
      </c>
      <c r="AD45" s="866">
        <v>4</v>
      </c>
      <c r="AE45" s="839">
        <f>SUM(W45,Y45,AA45,AC45)</f>
        <v>64</v>
      </c>
      <c r="AF45" s="839">
        <f>SUM(X45,Z45,AB45,AD45)</f>
        <v>8</v>
      </c>
      <c r="AG45" s="839">
        <f t="shared" si="11"/>
        <v>72</v>
      </c>
      <c r="AJ45" s="899"/>
      <c r="AK45" s="899"/>
    </row>
    <row r="46" spans="1:37" ht="31.2" x14ac:dyDescent="0.3">
      <c r="A46" s="110" t="s">
        <v>13</v>
      </c>
      <c r="B46" s="110" t="s">
        <v>971</v>
      </c>
      <c r="C46" s="862"/>
      <c r="D46" s="862"/>
      <c r="E46" s="862" t="s">
        <v>29</v>
      </c>
      <c r="F46" s="110"/>
      <c r="G46" s="110"/>
      <c r="H46" s="110"/>
      <c r="I46" s="864">
        <f t="shared" si="18"/>
        <v>80</v>
      </c>
      <c r="J46" s="110">
        <v>38</v>
      </c>
      <c r="K46" s="25">
        <f t="shared" si="19"/>
        <v>68</v>
      </c>
      <c r="L46" s="500">
        <f t="shared" si="20"/>
        <v>30</v>
      </c>
      <c r="M46" s="110">
        <v>38</v>
      </c>
      <c r="N46" s="110"/>
      <c r="O46" s="110"/>
      <c r="P46" s="500">
        <f t="shared" si="17"/>
        <v>12</v>
      </c>
      <c r="Q46" s="110"/>
      <c r="R46" s="110"/>
      <c r="S46" s="110"/>
      <c r="T46" s="110"/>
      <c r="U46" s="110"/>
      <c r="V46" s="110"/>
      <c r="W46" s="1308">
        <v>34</v>
      </c>
      <c r="X46" s="866">
        <v>8</v>
      </c>
      <c r="Y46" s="865">
        <v>34</v>
      </c>
      <c r="Z46" s="866">
        <v>4</v>
      </c>
      <c r="AA46" s="865"/>
      <c r="AB46" s="866"/>
      <c r="AC46" s="865"/>
      <c r="AD46" s="866"/>
      <c r="AE46" s="839">
        <f t="shared" si="10"/>
        <v>68</v>
      </c>
      <c r="AF46" s="839">
        <f t="shared" si="10"/>
        <v>12</v>
      </c>
      <c r="AG46" s="839">
        <f t="shared" si="11"/>
        <v>80</v>
      </c>
      <c r="AJ46" s="899"/>
      <c r="AK46" s="1268" t="s">
        <v>1146</v>
      </c>
    </row>
    <row r="47" spans="1:37" ht="31.2" x14ac:dyDescent="0.3">
      <c r="A47" s="110" t="s">
        <v>14</v>
      </c>
      <c r="B47" s="110" t="s">
        <v>603</v>
      </c>
      <c r="C47" s="862"/>
      <c r="D47" s="862"/>
      <c r="E47" s="862"/>
      <c r="F47" s="112" t="s">
        <v>40</v>
      </c>
      <c r="G47" s="110"/>
      <c r="H47" s="110"/>
      <c r="I47" s="864">
        <f t="shared" si="18"/>
        <v>112</v>
      </c>
      <c r="J47" s="110">
        <v>52</v>
      </c>
      <c r="K47" s="25">
        <f t="shared" si="19"/>
        <v>92</v>
      </c>
      <c r="L47" s="500">
        <f t="shared" si="20"/>
        <v>40</v>
      </c>
      <c r="M47" s="110">
        <v>52</v>
      </c>
      <c r="N47" s="110"/>
      <c r="O47" s="110"/>
      <c r="P47" s="500">
        <v>14</v>
      </c>
      <c r="Q47" s="110"/>
      <c r="R47" s="110">
        <v>6</v>
      </c>
      <c r="S47" s="110"/>
      <c r="T47" s="110"/>
      <c r="U47" s="110"/>
      <c r="V47" s="110"/>
      <c r="W47" s="1308">
        <v>68</v>
      </c>
      <c r="X47" s="866">
        <v>8</v>
      </c>
      <c r="Y47" s="865">
        <v>24</v>
      </c>
      <c r="Z47" s="866">
        <v>4</v>
      </c>
      <c r="AA47" s="865"/>
      <c r="AB47" s="866"/>
      <c r="AC47" s="865"/>
      <c r="AD47" s="866"/>
      <c r="AE47" s="839">
        <f t="shared" si="10"/>
        <v>92</v>
      </c>
      <c r="AF47" s="839">
        <f t="shared" si="10"/>
        <v>12</v>
      </c>
      <c r="AG47" s="839">
        <f t="shared" si="11"/>
        <v>104</v>
      </c>
      <c r="AJ47" s="899"/>
      <c r="AK47" s="1268" t="s">
        <v>1116</v>
      </c>
    </row>
    <row r="48" spans="1:37" ht="31.2" x14ac:dyDescent="0.3">
      <c r="A48" s="110" t="s">
        <v>15</v>
      </c>
      <c r="B48" s="110" t="s">
        <v>604</v>
      </c>
      <c r="C48" s="862"/>
      <c r="D48" s="862"/>
      <c r="E48" s="862"/>
      <c r="F48" s="112" t="s">
        <v>40</v>
      </c>
      <c r="G48" s="110"/>
      <c r="H48" s="110"/>
      <c r="I48" s="864">
        <f t="shared" si="18"/>
        <v>124</v>
      </c>
      <c r="J48" s="110">
        <v>48</v>
      </c>
      <c r="K48" s="25">
        <f t="shared" si="19"/>
        <v>104</v>
      </c>
      <c r="L48" s="500">
        <f t="shared" si="20"/>
        <v>56</v>
      </c>
      <c r="M48" s="110">
        <v>48</v>
      </c>
      <c r="N48" s="828"/>
      <c r="O48" s="828"/>
      <c r="P48" s="500">
        <v>14</v>
      </c>
      <c r="Q48" s="110"/>
      <c r="R48" s="110">
        <v>6</v>
      </c>
      <c r="S48" s="110"/>
      <c r="T48" s="110"/>
      <c r="U48" s="110"/>
      <c r="V48" s="110"/>
      <c r="W48" s="865">
        <v>54</v>
      </c>
      <c r="X48" s="866">
        <v>6</v>
      </c>
      <c r="Y48" s="865">
        <v>50</v>
      </c>
      <c r="Z48" s="866">
        <v>6</v>
      </c>
      <c r="AA48" s="865"/>
      <c r="AB48" s="866"/>
      <c r="AC48" s="865"/>
      <c r="AD48" s="866"/>
      <c r="AE48" s="839">
        <f t="shared" si="10"/>
        <v>104</v>
      </c>
      <c r="AF48" s="839">
        <f t="shared" si="10"/>
        <v>12</v>
      </c>
      <c r="AG48" s="839">
        <f t="shared" si="11"/>
        <v>116</v>
      </c>
      <c r="AJ48" s="899"/>
      <c r="AK48" s="1318" t="s">
        <v>1174</v>
      </c>
    </row>
    <row r="49" spans="1:37" ht="31.2" hidden="1" x14ac:dyDescent="0.3">
      <c r="A49" s="110" t="s">
        <v>16</v>
      </c>
      <c r="B49" s="110" t="s">
        <v>605</v>
      </c>
      <c r="C49" s="862"/>
      <c r="D49" s="862"/>
      <c r="E49" s="862"/>
      <c r="F49" s="110"/>
      <c r="G49" s="110" t="s">
        <v>29</v>
      </c>
      <c r="H49" s="110"/>
      <c r="I49" s="864">
        <f t="shared" si="18"/>
        <v>76</v>
      </c>
      <c r="J49" s="110">
        <v>48</v>
      </c>
      <c r="K49" s="25">
        <f t="shared" si="19"/>
        <v>68</v>
      </c>
      <c r="L49" s="500">
        <f t="shared" si="20"/>
        <v>20</v>
      </c>
      <c r="M49" s="110">
        <v>48</v>
      </c>
      <c r="N49" s="828"/>
      <c r="O49" s="828"/>
      <c r="P49" s="500">
        <f t="shared" si="17"/>
        <v>8</v>
      </c>
      <c r="Q49" s="828"/>
      <c r="R49" s="828"/>
      <c r="S49" s="828"/>
      <c r="T49" s="828"/>
      <c r="U49" s="828"/>
      <c r="V49" s="828"/>
      <c r="W49" s="865"/>
      <c r="X49" s="866"/>
      <c r="Y49" s="865"/>
      <c r="Z49" s="866"/>
      <c r="AA49" s="865">
        <v>68</v>
      </c>
      <c r="AB49" s="866">
        <v>8</v>
      </c>
      <c r="AC49" s="865"/>
      <c r="AD49" s="866"/>
      <c r="AE49" s="839">
        <f t="shared" si="10"/>
        <v>68</v>
      </c>
      <c r="AF49" s="839">
        <f t="shared" si="10"/>
        <v>8</v>
      </c>
      <c r="AG49" s="839">
        <f t="shared" si="11"/>
        <v>76</v>
      </c>
      <c r="AJ49" s="899"/>
      <c r="AK49" s="899"/>
    </row>
    <row r="50" spans="1:37" ht="31.2" x14ac:dyDescent="0.3">
      <c r="A50" s="110" t="s">
        <v>121</v>
      </c>
      <c r="B50" s="110" t="s">
        <v>606</v>
      </c>
      <c r="C50" s="862"/>
      <c r="D50" s="862"/>
      <c r="E50" s="862"/>
      <c r="F50" s="110" t="s">
        <v>29</v>
      </c>
      <c r="G50" s="110"/>
      <c r="H50" s="110"/>
      <c r="I50" s="864">
        <f t="shared" si="18"/>
        <v>76</v>
      </c>
      <c r="J50" s="110">
        <v>68</v>
      </c>
      <c r="K50" s="25">
        <f>S50+U50+W50+Y50+AA50+AC50</f>
        <v>68</v>
      </c>
      <c r="L50" s="500">
        <f t="shared" si="20"/>
        <v>0</v>
      </c>
      <c r="M50" s="110">
        <v>68</v>
      </c>
      <c r="N50" s="828"/>
      <c r="O50" s="828"/>
      <c r="P50" s="500">
        <f t="shared" si="17"/>
        <v>8</v>
      </c>
      <c r="Q50" s="828"/>
      <c r="R50" s="828"/>
      <c r="S50" s="828"/>
      <c r="T50" s="828"/>
      <c r="U50" s="828"/>
      <c r="V50" s="828"/>
      <c r="W50" s="1308">
        <v>34</v>
      </c>
      <c r="X50" s="866"/>
      <c r="Y50" s="865">
        <v>34</v>
      </c>
      <c r="Z50" s="866">
        <v>8</v>
      </c>
      <c r="AA50" s="865"/>
      <c r="AB50" s="866"/>
      <c r="AC50" s="865"/>
      <c r="AD50" s="866"/>
      <c r="AE50" s="839">
        <f t="shared" si="10"/>
        <v>68</v>
      </c>
      <c r="AF50" s="839">
        <f t="shared" si="10"/>
        <v>8</v>
      </c>
      <c r="AG50" s="839">
        <f t="shared" si="11"/>
        <v>76</v>
      </c>
      <c r="AJ50" s="899"/>
      <c r="AK50" s="899" t="s">
        <v>1131</v>
      </c>
    </row>
    <row r="51" spans="1:37" hidden="1" x14ac:dyDescent="0.3">
      <c r="A51" s="110" t="s">
        <v>17</v>
      </c>
      <c r="B51" s="110" t="s">
        <v>972</v>
      </c>
      <c r="C51" s="862"/>
      <c r="D51" s="862"/>
      <c r="E51" s="862"/>
      <c r="F51" s="110"/>
      <c r="G51" s="110"/>
      <c r="H51" s="855" t="s">
        <v>380</v>
      </c>
      <c r="I51" s="864">
        <f t="shared" si="18"/>
        <v>38</v>
      </c>
      <c r="J51" s="110">
        <v>14</v>
      </c>
      <c r="K51" s="25">
        <f t="shared" si="19"/>
        <v>34</v>
      </c>
      <c r="L51" s="500">
        <f>K51-M51-N51</f>
        <v>20</v>
      </c>
      <c r="M51" s="110">
        <v>14</v>
      </c>
      <c r="N51" s="828"/>
      <c r="O51" s="828"/>
      <c r="P51" s="500">
        <f t="shared" si="17"/>
        <v>4</v>
      </c>
      <c r="Q51" s="828"/>
      <c r="R51" s="828"/>
      <c r="S51" s="828"/>
      <c r="T51" s="828"/>
      <c r="U51" s="828"/>
      <c r="V51" s="828"/>
      <c r="W51" s="865"/>
      <c r="X51" s="866"/>
      <c r="Y51" s="865"/>
      <c r="Z51" s="866"/>
      <c r="AA51" s="865">
        <v>34</v>
      </c>
      <c r="AB51" s="866">
        <v>4</v>
      </c>
      <c r="AC51" s="865"/>
      <c r="AD51" s="866"/>
      <c r="AE51" s="839">
        <f t="shared" si="10"/>
        <v>34</v>
      </c>
      <c r="AF51" s="839">
        <f t="shared" si="10"/>
        <v>4</v>
      </c>
      <c r="AG51" s="839">
        <f t="shared" si="11"/>
        <v>38</v>
      </c>
      <c r="AJ51" s="899"/>
      <c r="AK51" s="899"/>
    </row>
    <row r="52" spans="1:37" ht="31.2" hidden="1" x14ac:dyDescent="0.3">
      <c r="A52" s="110" t="s">
        <v>123</v>
      </c>
      <c r="B52" s="110" t="s">
        <v>519</v>
      </c>
      <c r="C52" s="862"/>
      <c r="D52" s="862"/>
      <c r="E52" s="862"/>
      <c r="F52" s="110"/>
      <c r="G52" s="110"/>
      <c r="H52" s="855" t="s">
        <v>380</v>
      </c>
      <c r="I52" s="864">
        <f t="shared" si="18"/>
        <v>44</v>
      </c>
      <c r="J52" s="110">
        <v>14</v>
      </c>
      <c r="K52" s="25">
        <f t="shared" si="19"/>
        <v>40</v>
      </c>
      <c r="L52" s="500">
        <f t="shared" si="20"/>
        <v>26</v>
      </c>
      <c r="M52" s="110">
        <v>14</v>
      </c>
      <c r="N52" s="828"/>
      <c r="O52" s="828"/>
      <c r="P52" s="500">
        <f t="shared" si="17"/>
        <v>4</v>
      </c>
      <c r="Q52" s="828"/>
      <c r="R52" s="828"/>
      <c r="S52" s="828"/>
      <c r="T52" s="828"/>
      <c r="U52" s="828"/>
      <c r="V52" s="828"/>
      <c r="W52" s="865"/>
      <c r="X52" s="866"/>
      <c r="Y52" s="865"/>
      <c r="Z52" s="866"/>
      <c r="AA52" s="865"/>
      <c r="AB52" s="866"/>
      <c r="AC52" s="865">
        <v>40</v>
      </c>
      <c r="AD52" s="866">
        <v>4</v>
      </c>
      <c r="AE52" s="839">
        <f t="shared" si="10"/>
        <v>40</v>
      </c>
      <c r="AF52" s="839">
        <f t="shared" si="10"/>
        <v>4</v>
      </c>
      <c r="AG52" s="839">
        <f t="shared" si="11"/>
        <v>44</v>
      </c>
      <c r="AJ52" s="899"/>
      <c r="AK52" s="899"/>
    </row>
    <row r="53" spans="1:37" x14ac:dyDescent="0.3">
      <c r="A53" s="489" t="s">
        <v>103</v>
      </c>
      <c r="B53" s="489" t="s">
        <v>9</v>
      </c>
      <c r="C53" s="489"/>
      <c r="D53" s="489"/>
      <c r="E53" s="871"/>
      <c r="F53" s="871"/>
      <c r="G53" s="871"/>
      <c r="H53" s="871"/>
      <c r="I53" s="871">
        <f>I54+I62+I70</f>
        <v>1444</v>
      </c>
      <c r="J53" s="871">
        <f t="shared" ref="J53:AD53" si="21">J54+J62+J70</f>
        <v>448</v>
      </c>
      <c r="K53" s="871"/>
      <c r="L53" s="871">
        <f t="shared" si="21"/>
        <v>392</v>
      </c>
      <c r="M53" s="871">
        <f t="shared" si="21"/>
        <v>448</v>
      </c>
      <c r="N53" s="871">
        <f t="shared" si="21"/>
        <v>20</v>
      </c>
      <c r="O53" s="871">
        <f t="shared" si="21"/>
        <v>432</v>
      </c>
      <c r="P53" s="871">
        <f t="shared" si="21"/>
        <v>112</v>
      </c>
      <c r="Q53" s="871">
        <f t="shared" si="21"/>
        <v>10</v>
      </c>
      <c r="R53" s="871">
        <f t="shared" si="21"/>
        <v>30</v>
      </c>
      <c r="S53" s="871"/>
      <c r="T53" s="871"/>
      <c r="U53" s="871"/>
      <c r="V53" s="871"/>
      <c r="W53" s="871">
        <f t="shared" si="21"/>
        <v>218</v>
      </c>
      <c r="X53" s="871">
        <f t="shared" si="21"/>
        <v>30</v>
      </c>
      <c r="Y53" s="871">
        <f t="shared" si="21"/>
        <v>300</v>
      </c>
      <c r="Z53" s="871">
        <f t="shared" si="21"/>
        <v>32</v>
      </c>
      <c r="AA53" s="871">
        <f t="shared" si="21"/>
        <v>170</v>
      </c>
      <c r="AB53" s="871">
        <f t="shared" si="21"/>
        <v>24</v>
      </c>
      <c r="AC53" s="871">
        <f t="shared" si="21"/>
        <v>172</v>
      </c>
      <c r="AD53" s="871">
        <f t="shared" si="21"/>
        <v>26</v>
      </c>
      <c r="AE53" s="839">
        <f t="shared" si="10"/>
        <v>860</v>
      </c>
      <c r="AF53" s="839">
        <f t="shared" si="10"/>
        <v>112</v>
      </c>
      <c r="AG53" s="839">
        <f t="shared" si="11"/>
        <v>972</v>
      </c>
      <c r="AJ53" s="899"/>
      <c r="AK53" s="899"/>
    </row>
    <row r="54" spans="1:37" ht="62.4" x14ac:dyDescent="0.3">
      <c r="A54" s="489" t="s">
        <v>321</v>
      </c>
      <c r="B54" s="489" t="s">
        <v>607</v>
      </c>
      <c r="C54" s="872"/>
      <c r="D54" s="872"/>
      <c r="E54" s="873"/>
      <c r="F54" s="873"/>
      <c r="G54" s="873"/>
      <c r="H54" s="873"/>
      <c r="I54" s="873">
        <f>SUM(I55:I61)</f>
        <v>678</v>
      </c>
      <c r="J54" s="873">
        <f t="shared" ref="J54:R54" si="22">SUM(J55:J61)</f>
        <v>234</v>
      </c>
      <c r="K54" s="873"/>
      <c r="L54" s="873">
        <f t="shared" si="22"/>
        <v>206</v>
      </c>
      <c r="M54" s="873">
        <f t="shared" si="22"/>
        <v>234</v>
      </c>
      <c r="N54" s="873">
        <f t="shared" si="22"/>
        <v>20</v>
      </c>
      <c r="O54" s="873">
        <f t="shared" si="22"/>
        <v>144</v>
      </c>
      <c r="P54" s="873">
        <f t="shared" si="22"/>
        <v>58</v>
      </c>
      <c r="Q54" s="873">
        <f t="shared" si="22"/>
        <v>4</v>
      </c>
      <c r="R54" s="873">
        <f t="shared" si="22"/>
        <v>12</v>
      </c>
      <c r="S54" s="873"/>
      <c r="T54" s="873"/>
      <c r="U54" s="873"/>
      <c r="V54" s="873"/>
      <c r="W54" s="873">
        <f>SUM(W55:W58)</f>
        <v>116</v>
      </c>
      <c r="X54" s="873">
        <f t="shared" ref="X54:AD54" si="23">SUM(X55:X58)</f>
        <v>18</v>
      </c>
      <c r="Y54" s="873">
        <f t="shared" si="23"/>
        <v>164</v>
      </c>
      <c r="Z54" s="873">
        <f t="shared" si="23"/>
        <v>18</v>
      </c>
      <c r="AA54" s="873">
        <f t="shared" si="23"/>
        <v>68</v>
      </c>
      <c r="AB54" s="873">
        <f t="shared" si="23"/>
        <v>8</v>
      </c>
      <c r="AC54" s="873">
        <f t="shared" si="23"/>
        <v>112</v>
      </c>
      <c r="AD54" s="873">
        <f t="shared" si="23"/>
        <v>14</v>
      </c>
      <c r="AE54" s="839">
        <f t="shared" ref="AE54:AF75" si="24">SUM(W54,Y54,AA54,AC54)</f>
        <v>460</v>
      </c>
      <c r="AF54" s="839">
        <f t="shared" si="24"/>
        <v>58</v>
      </c>
      <c r="AG54" s="839">
        <f t="shared" si="11"/>
        <v>518</v>
      </c>
      <c r="AJ54" s="899"/>
      <c r="AK54" s="899"/>
    </row>
    <row r="55" spans="1:37" ht="31.2" x14ac:dyDescent="0.3">
      <c r="A55" s="110" t="s">
        <v>352</v>
      </c>
      <c r="B55" s="110" t="s">
        <v>120</v>
      </c>
      <c r="C55" s="874"/>
      <c r="D55" s="874"/>
      <c r="E55" s="875"/>
      <c r="F55" s="876" t="s">
        <v>546</v>
      </c>
      <c r="G55" s="875"/>
      <c r="H55" s="875"/>
      <c r="I55" s="864">
        <f t="shared" ref="I55:I73" si="25">SUM(L55:R55)</f>
        <v>210</v>
      </c>
      <c r="J55" s="864">
        <v>86</v>
      </c>
      <c r="K55" s="864">
        <f>S55+U55+W55+Y55+AA55+AC55</f>
        <v>178</v>
      </c>
      <c r="L55" s="864">
        <f>K55-M55-N55</f>
        <v>72</v>
      </c>
      <c r="M55" s="864">
        <v>86</v>
      </c>
      <c r="N55" s="877">
        <v>20</v>
      </c>
      <c r="O55" s="877"/>
      <c r="P55" s="864">
        <f>X55+Z55+AB55+AD55</f>
        <v>28</v>
      </c>
      <c r="Q55" s="864">
        <v>1</v>
      </c>
      <c r="R55" s="864">
        <v>3</v>
      </c>
      <c r="S55" s="864"/>
      <c r="T55" s="864"/>
      <c r="U55" s="864"/>
      <c r="V55" s="864"/>
      <c r="W55" s="1308">
        <v>82</v>
      </c>
      <c r="X55" s="866">
        <v>14</v>
      </c>
      <c r="Y55" s="865">
        <v>96</v>
      </c>
      <c r="Z55" s="866">
        <v>14</v>
      </c>
      <c r="AA55" s="865"/>
      <c r="AB55" s="866"/>
      <c r="AC55" s="865"/>
      <c r="AD55" s="866"/>
      <c r="AE55" s="839">
        <f t="shared" si="24"/>
        <v>178</v>
      </c>
      <c r="AF55" s="839">
        <f t="shared" si="24"/>
        <v>28</v>
      </c>
      <c r="AG55" s="839">
        <f t="shared" si="11"/>
        <v>206</v>
      </c>
      <c r="AJ55" s="899"/>
      <c r="AK55" s="899" t="s">
        <v>1131</v>
      </c>
    </row>
    <row r="56" spans="1:37" ht="32.25" customHeight="1" x14ac:dyDescent="0.3">
      <c r="A56" s="22" t="s">
        <v>608</v>
      </c>
      <c r="B56" s="110" t="s">
        <v>609</v>
      </c>
      <c r="C56" s="862"/>
      <c r="D56" s="862"/>
      <c r="E56" s="878"/>
      <c r="F56" s="879" t="s">
        <v>546</v>
      </c>
      <c r="G56" s="864"/>
      <c r="H56" s="875"/>
      <c r="I56" s="864">
        <f t="shared" si="25"/>
        <v>114</v>
      </c>
      <c r="J56" s="864">
        <v>38</v>
      </c>
      <c r="K56" s="864">
        <f t="shared" ref="K56:K57" si="26">S56+U56+W56+Y56+AA56+AC56</f>
        <v>102</v>
      </c>
      <c r="L56" s="864">
        <f t="shared" ref="L56:L58" si="27">K56-M56-N56</f>
        <v>64</v>
      </c>
      <c r="M56" s="864">
        <v>38</v>
      </c>
      <c r="N56" s="877"/>
      <c r="O56" s="877"/>
      <c r="P56" s="864">
        <f t="shared" ref="P56:P58" si="28">X56+Z56+AB56+AD56</f>
        <v>8</v>
      </c>
      <c r="Q56" s="864">
        <v>1</v>
      </c>
      <c r="R56" s="864">
        <v>3</v>
      </c>
      <c r="S56" s="864"/>
      <c r="T56" s="864"/>
      <c r="U56" s="864"/>
      <c r="V56" s="864"/>
      <c r="W56" s="1308">
        <v>34</v>
      </c>
      <c r="X56" s="866">
        <v>4</v>
      </c>
      <c r="Y56" s="865">
        <v>68</v>
      </c>
      <c r="Z56" s="866">
        <v>4</v>
      </c>
      <c r="AA56" s="865"/>
      <c r="AB56" s="866"/>
      <c r="AC56" s="865"/>
      <c r="AD56" s="866"/>
      <c r="AE56" s="839">
        <f t="shared" si="24"/>
        <v>102</v>
      </c>
      <c r="AF56" s="839">
        <f t="shared" si="24"/>
        <v>8</v>
      </c>
      <c r="AG56" s="839">
        <f t="shared" si="11"/>
        <v>110</v>
      </c>
      <c r="AJ56" s="899"/>
      <c r="AK56" s="899" t="s">
        <v>1131</v>
      </c>
    </row>
    <row r="57" spans="1:37" s="882" customFormat="1" ht="31.2" hidden="1" x14ac:dyDescent="0.3">
      <c r="A57" s="110" t="s">
        <v>504</v>
      </c>
      <c r="B57" s="110" t="s">
        <v>974</v>
      </c>
      <c r="C57" s="862"/>
      <c r="D57" s="862"/>
      <c r="E57" s="878"/>
      <c r="F57" s="876"/>
      <c r="G57" s="864"/>
      <c r="H57" s="1626" t="s">
        <v>283</v>
      </c>
      <c r="I57" s="864">
        <f t="shared" si="25"/>
        <v>88</v>
      </c>
      <c r="J57" s="864">
        <v>48</v>
      </c>
      <c r="K57" s="864">
        <f t="shared" si="26"/>
        <v>78</v>
      </c>
      <c r="L57" s="864">
        <f t="shared" si="27"/>
        <v>30</v>
      </c>
      <c r="M57" s="864">
        <v>48</v>
      </c>
      <c r="N57" s="880"/>
      <c r="O57" s="880"/>
      <c r="P57" s="864">
        <f t="shared" si="28"/>
        <v>10</v>
      </c>
      <c r="Q57" s="881"/>
      <c r="R57" s="881"/>
      <c r="S57" s="881"/>
      <c r="T57" s="881"/>
      <c r="U57" s="881"/>
      <c r="V57" s="881"/>
      <c r="W57" s="865"/>
      <c r="X57" s="866"/>
      <c r="Y57" s="865"/>
      <c r="Z57" s="866"/>
      <c r="AA57" s="865">
        <v>34</v>
      </c>
      <c r="AB57" s="866">
        <v>4</v>
      </c>
      <c r="AC57" s="865">
        <v>44</v>
      </c>
      <c r="AD57" s="866">
        <v>6</v>
      </c>
      <c r="AE57" s="839">
        <f t="shared" si="24"/>
        <v>78</v>
      </c>
      <c r="AF57" s="882">
        <v>10</v>
      </c>
      <c r="AG57" s="839">
        <f t="shared" si="11"/>
        <v>88</v>
      </c>
      <c r="AJ57" s="899"/>
      <c r="AK57" s="900"/>
    </row>
    <row r="58" spans="1:37" ht="31.2" hidden="1" x14ac:dyDescent="0.3">
      <c r="A58" s="110" t="s">
        <v>608</v>
      </c>
      <c r="B58" s="110" t="s">
        <v>609</v>
      </c>
      <c r="C58" s="862"/>
      <c r="D58" s="862"/>
      <c r="E58" s="878"/>
      <c r="F58" s="876"/>
      <c r="G58" s="864"/>
      <c r="H58" s="1627"/>
      <c r="I58" s="864">
        <f t="shared" si="25"/>
        <v>114</v>
      </c>
      <c r="J58" s="864">
        <v>62</v>
      </c>
      <c r="K58" s="864">
        <f>S58+U58+W58+Y58+AA58+AC58</f>
        <v>102</v>
      </c>
      <c r="L58" s="864">
        <f t="shared" si="27"/>
        <v>40</v>
      </c>
      <c r="M58" s="864">
        <v>62</v>
      </c>
      <c r="N58" s="877"/>
      <c r="O58" s="877"/>
      <c r="P58" s="864">
        <f t="shared" si="28"/>
        <v>12</v>
      </c>
      <c r="Q58" s="864"/>
      <c r="R58" s="864"/>
      <c r="S58" s="864"/>
      <c r="T58" s="864"/>
      <c r="U58" s="864"/>
      <c r="V58" s="864"/>
      <c r="W58" s="865"/>
      <c r="X58" s="866"/>
      <c r="Y58" s="865"/>
      <c r="Z58" s="866"/>
      <c r="AA58" s="865">
        <v>34</v>
      </c>
      <c r="AB58" s="866">
        <v>4</v>
      </c>
      <c r="AC58" s="865">
        <v>68</v>
      </c>
      <c r="AD58" s="866">
        <v>8</v>
      </c>
      <c r="AE58" s="839">
        <f t="shared" si="24"/>
        <v>102</v>
      </c>
      <c r="AF58" s="839">
        <f t="shared" si="24"/>
        <v>12</v>
      </c>
      <c r="AG58" s="839">
        <f t="shared" si="11"/>
        <v>114</v>
      </c>
      <c r="AJ58" s="899"/>
      <c r="AK58" s="899"/>
    </row>
    <row r="59" spans="1:37" x14ac:dyDescent="0.3">
      <c r="A59" s="493" t="s">
        <v>364</v>
      </c>
      <c r="B59" s="493" t="s">
        <v>43</v>
      </c>
      <c r="C59" s="883"/>
      <c r="D59" s="883"/>
      <c r="E59" s="878"/>
      <c r="F59" s="864" t="s">
        <v>29</v>
      </c>
      <c r="G59" s="864"/>
      <c r="H59" s="864"/>
      <c r="I59" s="864">
        <f t="shared" si="25"/>
        <v>72</v>
      </c>
      <c r="J59" s="877"/>
      <c r="K59" s="877"/>
      <c r="L59" s="864"/>
      <c r="M59" s="864"/>
      <c r="N59" s="877"/>
      <c r="O59" s="877">
        <v>72</v>
      </c>
      <c r="P59" s="880"/>
      <c r="Q59" s="864"/>
      <c r="R59" s="864"/>
      <c r="S59" s="864"/>
      <c r="T59" s="864"/>
      <c r="U59" s="864"/>
      <c r="V59" s="864"/>
      <c r="W59" s="865"/>
      <c r="X59" s="866"/>
      <c r="Y59" s="884">
        <v>72</v>
      </c>
      <c r="Z59" s="866"/>
      <c r="AA59" s="865"/>
      <c r="AB59" s="866"/>
      <c r="AC59" s="865"/>
      <c r="AD59" s="866"/>
      <c r="AG59" s="839">
        <f t="shared" si="11"/>
        <v>0</v>
      </c>
      <c r="AJ59" s="899"/>
      <c r="AK59" s="899"/>
    </row>
    <row r="60" spans="1:37" hidden="1" x14ac:dyDescent="0.3">
      <c r="A60" s="493" t="s">
        <v>365</v>
      </c>
      <c r="B60" s="493" t="s">
        <v>73</v>
      </c>
      <c r="C60" s="883"/>
      <c r="D60" s="883"/>
      <c r="E60" s="878"/>
      <c r="F60" s="864"/>
      <c r="G60" s="864"/>
      <c r="H60" s="864" t="s">
        <v>29</v>
      </c>
      <c r="I60" s="864">
        <f t="shared" si="25"/>
        <v>72</v>
      </c>
      <c r="J60" s="877"/>
      <c r="K60" s="877"/>
      <c r="L60" s="864"/>
      <c r="M60" s="864"/>
      <c r="N60" s="877"/>
      <c r="O60" s="877">
        <v>72</v>
      </c>
      <c r="P60" s="880"/>
      <c r="Q60" s="864"/>
      <c r="R60" s="864"/>
      <c r="S60" s="864"/>
      <c r="T60" s="864"/>
      <c r="U60" s="864"/>
      <c r="V60" s="864"/>
      <c r="W60" s="865"/>
      <c r="X60" s="866"/>
      <c r="Y60" s="865"/>
      <c r="Z60" s="866"/>
      <c r="AA60" s="865"/>
      <c r="AB60" s="866"/>
      <c r="AC60" s="884">
        <v>72</v>
      </c>
      <c r="AD60" s="866"/>
      <c r="AG60" s="839">
        <f t="shared" si="11"/>
        <v>0</v>
      </c>
      <c r="AJ60" s="899"/>
      <c r="AK60" s="899"/>
    </row>
    <row r="61" spans="1:37" hidden="1" x14ac:dyDescent="0.3">
      <c r="A61" s="493" t="s">
        <v>975</v>
      </c>
      <c r="B61" s="493" t="s">
        <v>216</v>
      </c>
      <c r="C61" s="883"/>
      <c r="D61" s="883"/>
      <c r="E61" s="878"/>
      <c r="F61" s="864"/>
      <c r="G61" s="864"/>
      <c r="H61" s="879" t="s">
        <v>40</v>
      </c>
      <c r="I61" s="864">
        <f t="shared" si="25"/>
        <v>8</v>
      </c>
      <c r="J61" s="877"/>
      <c r="K61" s="877"/>
      <c r="L61" s="864"/>
      <c r="M61" s="864"/>
      <c r="N61" s="877"/>
      <c r="O61" s="877"/>
      <c r="P61" s="880"/>
      <c r="Q61" s="864">
        <v>2</v>
      </c>
      <c r="R61" s="864">
        <v>6</v>
      </c>
      <c r="S61" s="864"/>
      <c r="T61" s="864"/>
      <c r="U61" s="864"/>
      <c r="V61" s="864"/>
      <c r="W61" s="865"/>
      <c r="X61" s="866"/>
      <c r="Y61" s="865"/>
      <c r="Z61" s="866"/>
      <c r="AA61" s="865"/>
      <c r="AB61" s="866"/>
      <c r="AC61" s="865"/>
      <c r="AD61" s="866"/>
      <c r="AG61" s="839">
        <f t="shared" si="11"/>
        <v>0</v>
      </c>
      <c r="AJ61" s="899"/>
      <c r="AK61" s="899"/>
    </row>
    <row r="62" spans="1:37" ht="46.8" x14ac:dyDescent="0.3">
      <c r="A62" s="489" t="s">
        <v>105</v>
      </c>
      <c r="B62" s="489" t="s">
        <v>610</v>
      </c>
      <c r="C62" s="872"/>
      <c r="D62" s="872"/>
      <c r="E62" s="885"/>
      <c r="F62" s="885"/>
      <c r="G62" s="885"/>
      <c r="H62" s="885"/>
      <c r="I62" s="873">
        <f>SUM(I63:I69)</f>
        <v>538</v>
      </c>
      <c r="J62" s="873">
        <f t="shared" ref="J62:R62" si="29">SUM(J63:J69)</f>
        <v>176</v>
      </c>
      <c r="K62" s="873"/>
      <c r="L62" s="873">
        <f t="shared" si="29"/>
        <v>156</v>
      </c>
      <c r="M62" s="873">
        <f t="shared" si="29"/>
        <v>176</v>
      </c>
      <c r="N62" s="873">
        <f t="shared" si="29"/>
        <v>0</v>
      </c>
      <c r="O62" s="873">
        <f t="shared" si="29"/>
        <v>144</v>
      </c>
      <c r="P62" s="873">
        <f t="shared" si="29"/>
        <v>46</v>
      </c>
      <c r="Q62" s="873">
        <f t="shared" si="29"/>
        <v>4</v>
      </c>
      <c r="R62" s="873">
        <f t="shared" si="29"/>
        <v>12</v>
      </c>
      <c r="S62" s="873"/>
      <c r="T62" s="873"/>
      <c r="U62" s="873"/>
      <c r="V62" s="873"/>
      <c r="W62" s="873">
        <f>SUM(W63:W66)</f>
        <v>34</v>
      </c>
      <c r="X62" s="873">
        <f t="shared" ref="X62:AD62" si="30">SUM(X63:X66)</f>
        <v>4</v>
      </c>
      <c r="Y62" s="873">
        <f t="shared" si="30"/>
        <v>136</v>
      </c>
      <c r="Z62" s="873">
        <f t="shared" si="30"/>
        <v>14</v>
      </c>
      <c r="AA62" s="873">
        <f t="shared" si="30"/>
        <v>102</v>
      </c>
      <c r="AB62" s="873">
        <f t="shared" si="30"/>
        <v>16</v>
      </c>
      <c r="AC62" s="873">
        <f t="shared" si="30"/>
        <v>60</v>
      </c>
      <c r="AD62" s="873">
        <f t="shared" si="30"/>
        <v>12</v>
      </c>
      <c r="AE62" s="839">
        <f t="shared" si="24"/>
        <v>332</v>
      </c>
      <c r="AF62" s="839">
        <f t="shared" si="24"/>
        <v>46</v>
      </c>
      <c r="AG62" s="839">
        <f t="shared" si="11"/>
        <v>378</v>
      </c>
      <c r="AJ62" s="899"/>
      <c r="AK62" s="899"/>
    </row>
    <row r="63" spans="1:37" ht="31.2" x14ac:dyDescent="0.3">
      <c r="A63" s="110" t="s">
        <v>246</v>
      </c>
      <c r="B63" s="110" t="s">
        <v>611</v>
      </c>
      <c r="C63" s="862"/>
      <c r="D63" s="862"/>
      <c r="E63" s="878"/>
      <c r="F63" s="879" t="s">
        <v>546</v>
      </c>
      <c r="G63" s="864"/>
      <c r="H63" s="864"/>
      <c r="I63" s="864">
        <f t="shared" si="25"/>
        <v>78</v>
      </c>
      <c r="J63" s="864">
        <v>38</v>
      </c>
      <c r="K63" s="864">
        <f>S63+U63+W63+Y63+AA63+AC63</f>
        <v>68</v>
      </c>
      <c r="L63" s="864">
        <f>K63-M63-N63</f>
        <v>30</v>
      </c>
      <c r="M63" s="864">
        <v>38</v>
      </c>
      <c r="N63" s="877"/>
      <c r="O63" s="877"/>
      <c r="P63" s="864">
        <f>X63+Z63+AB63+AD63</f>
        <v>6</v>
      </c>
      <c r="Q63" s="864">
        <v>1</v>
      </c>
      <c r="R63" s="864">
        <v>3</v>
      </c>
      <c r="S63" s="864"/>
      <c r="T63" s="864"/>
      <c r="U63" s="864"/>
      <c r="V63" s="864"/>
      <c r="W63" s="865">
        <v>0</v>
      </c>
      <c r="X63" s="866">
        <v>0</v>
      </c>
      <c r="Y63" s="865">
        <v>68</v>
      </c>
      <c r="Z63" s="866">
        <v>6</v>
      </c>
      <c r="AA63" s="865"/>
      <c r="AB63" s="866"/>
      <c r="AC63" s="865"/>
      <c r="AD63" s="866"/>
      <c r="AE63" s="839">
        <f t="shared" si="24"/>
        <v>68</v>
      </c>
      <c r="AF63" s="839">
        <f t="shared" si="24"/>
        <v>6</v>
      </c>
      <c r="AG63" s="839">
        <f t="shared" si="11"/>
        <v>74</v>
      </c>
      <c r="AJ63" s="899"/>
      <c r="AK63" s="899" t="s">
        <v>1131</v>
      </c>
    </row>
    <row r="64" spans="1:37" ht="31.2" x14ac:dyDescent="0.3">
      <c r="A64" s="110" t="s">
        <v>354</v>
      </c>
      <c r="B64" s="110" t="s">
        <v>612</v>
      </c>
      <c r="C64" s="862"/>
      <c r="D64" s="862"/>
      <c r="E64" s="878"/>
      <c r="F64" s="879" t="s">
        <v>546</v>
      </c>
      <c r="G64" s="864"/>
      <c r="H64" s="864"/>
      <c r="I64" s="864">
        <f t="shared" si="25"/>
        <v>118</v>
      </c>
      <c r="J64" s="864">
        <v>52</v>
      </c>
      <c r="K64" s="864">
        <f t="shared" ref="K64:K65" si="31">S64+U64+W64+Y64+AA64+AC64</f>
        <v>102</v>
      </c>
      <c r="L64" s="864">
        <f t="shared" ref="L64:L66" si="32">K64-M64-N64</f>
        <v>50</v>
      </c>
      <c r="M64" s="864">
        <v>52</v>
      </c>
      <c r="N64" s="864"/>
      <c r="O64" s="864"/>
      <c r="P64" s="864">
        <f t="shared" ref="P64:P66" si="33">X64+Z64+AB64+AD64</f>
        <v>12</v>
      </c>
      <c r="Q64" s="864">
        <v>1</v>
      </c>
      <c r="R64" s="864">
        <v>3</v>
      </c>
      <c r="S64" s="864"/>
      <c r="T64" s="864"/>
      <c r="U64" s="864"/>
      <c r="V64" s="864"/>
      <c r="W64" s="1308">
        <v>34</v>
      </c>
      <c r="X64" s="866">
        <v>4</v>
      </c>
      <c r="Y64" s="865">
        <v>68</v>
      </c>
      <c r="Z64" s="866">
        <v>8</v>
      </c>
      <c r="AA64" s="865"/>
      <c r="AB64" s="866"/>
      <c r="AC64" s="886"/>
      <c r="AD64" s="866"/>
      <c r="AE64" s="839">
        <f t="shared" si="24"/>
        <v>102</v>
      </c>
      <c r="AF64" s="839">
        <f t="shared" si="24"/>
        <v>12</v>
      </c>
      <c r="AG64" s="839">
        <f t="shared" si="11"/>
        <v>114</v>
      </c>
      <c r="AJ64" s="899"/>
      <c r="AK64" s="899" t="s">
        <v>1131</v>
      </c>
    </row>
    <row r="65" spans="1:37" ht="31.2" hidden="1" x14ac:dyDescent="0.3">
      <c r="A65" s="887" t="s">
        <v>738</v>
      </c>
      <c r="B65" s="110" t="s">
        <v>976</v>
      </c>
      <c r="C65" s="862"/>
      <c r="D65" s="862"/>
      <c r="E65" s="878"/>
      <c r="F65" s="864"/>
      <c r="G65" s="864"/>
      <c r="H65" s="1626" t="s">
        <v>283</v>
      </c>
      <c r="I65" s="864">
        <f t="shared" si="25"/>
        <v>112</v>
      </c>
      <c r="J65" s="864">
        <v>48</v>
      </c>
      <c r="K65" s="864">
        <f t="shared" si="31"/>
        <v>98</v>
      </c>
      <c r="L65" s="864">
        <f t="shared" si="32"/>
        <v>50</v>
      </c>
      <c r="M65" s="864">
        <v>48</v>
      </c>
      <c r="N65" s="864"/>
      <c r="O65" s="864"/>
      <c r="P65" s="864">
        <f t="shared" si="33"/>
        <v>14</v>
      </c>
      <c r="Q65" s="864"/>
      <c r="R65" s="864"/>
      <c r="S65" s="864"/>
      <c r="T65" s="864"/>
      <c r="U65" s="864"/>
      <c r="V65" s="864"/>
      <c r="W65" s="865"/>
      <c r="X65" s="866"/>
      <c r="Y65" s="865"/>
      <c r="Z65" s="866"/>
      <c r="AA65" s="865">
        <v>68</v>
      </c>
      <c r="AB65" s="866">
        <v>8</v>
      </c>
      <c r="AC65" s="886">
        <v>30</v>
      </c>
      <c r="AD65" s="866">
        <v>6</v>
      </c>
      <c r="AE65" s="839">
        <f t="shared" si="24"/>
        <v>98</v>
      </c>
      <c r="AF65" s="839">
        <f t="shared" si="24"/>
        <v>14</v>
      </c>
      <c r="AG65" s="839">
        <f t="shared" si="11"/>
        <v>112</v>
      </c>
      <c r="AJ65" s="899"/>
      <c r="AK65" s="899"/>
    </row>
    <row r="66" spans="1:37" ht="31.2" hidden="1" x14ac:dyDescent="0.3">
      <c r="A66" s="887" t="s">
        <v>977</v>
      </c>
      <c r="B66" s="110" t="s">
        <v>978</v>
      </c>
      <c r="C66" s="862"/>
      <c r="D66" s="862"/>
      <c r="E66" s="878"/>
      <c r="F66" s="864"/>
      <c r="G66" s="864"/>
      <c r="H66" s="1627"/>
      <c r="I66" s="864">
        <f t="shared" si="25"/>
        <v>78</v>
      </c>
      <c r="J66" s="864">
        <v>38</v>
      </c>
      <c r="K66" s="864">
        <f>S66+U66+W66+Y66+AA66+AC66</f>
        <v>64</v>
      </c>
      <c r="L66" s="864">
        <f t="shared" si="32"/>
        <v>26</v>
      </c>
      <c r="M66" s="864">
        <v>38</v>
      </c>
      <c r="N66" s="880"/>
      <c r="O66" s="880"/>
      <c r="P66" s="864">
        <f t="shared" si="33"/>
        <v>14</v>
      </c>
      <c r="Q66" s="880"/>
      <c r="R66" s="880"/>
      <c r="S66" s="880"/>
      <c r="T66" s="880"/>
      <c r="U66" s="880"/>
      <c r="V66" s="880"/>
      <c r="W66" s="865"/>
      <c r="X66" s="888"/>
      <c r="Y66" s="843"/>
      <c r="AA66" s="865">
        <v>34</v>
      </c>
      <c r="AB66" s="866">
        <v>8</v>
      </c>
      <c r="AC66" s="865">
        <v>30</v>
      </c>
      <c r="AD66" s="866">
        <v>6</v>
      </c>
      <c r="AE66" s="839">
        <f t="shared" si="24"/>
        <v>64</v>
      </c>
      <c r="AF66" s="839">
        <f t="shared" si="24"/>
        <v>14</v>
      </c>
      <c r="AG66" s="839">
        <f t="shared" si="11"/>
        <v>78</v>
      </c>
      <c r="AJ66" s="899"/>
      <c r="AK66" s="899"/>
    </row>
    <row r="67" spans="1:37" hidden="1" x14ac:dyDescent="0.3">
      <c r="A67" s="662" t="s">
        <v>131</v>
      </c>
      <c r="B67" s="662" t="s">
        <v>43</v>
      </c>
      <c r="C67" s="889"/>
      <c r="D67" s="889"/>
      <c r="E67" s="878"/>
      <c r="F67" s="864"/>
      <c r="G67" s="864"/>
      <c r="H67" s="864" t="s">
        <v>29</v>
      </c>
      <c r="I67" s="864">
        <f t="shared" si="25"/>
        <v>72</v>
      </c>
      <c r="J67" s="864"/>
      <c r="K67" s="864"/>
      <c r="L67" s="864"/>
      <c r="M67" s="864"/>
      <c r="N67" s="864"/>
      <c r="O67" s="864">
        <v>72</v>
      </c>
      <c r="P67" s="864"/>
      <c r="Q67" s="864"/>
      <c r="R67" s="864"/>
      <c r="S67" s="864"/>
      <c r="T67" s="864"/>
      <c r="U67" s="864"/>
      <c r="V67" s="864"/>
      <c r="W67" s="865"/>
      <c r="X67" s="866"/>
      <c r="Y67" s="865"/>
      <c r="Z67" s="866"/>
      <c r="AA67" s="865"/>
      <c r="AB67" s="866"/>
      <c r="AC67" s="884">
        <v>72</v>
      </c>
      <c r="AD67" s="866"/>
      <c r="AE67" s="839">
        <f t="shared" si="24"/>
        <v>72</v>
      </c>
      <c r="AF67" s="839">
        <f t="shared" si="24"/>
        <v>0</v>
      </c>
      <c r="AG67" s="839">
        <f t="shared" si="11"/>
        <v>72</v>
      </c>
      <c r="AJ67" s="899"/>
      <c r="AK67" s="899"/>
    </row>
    <row r="68" spans="1:37" hidden="1" x14ac:dyDescent="0.3">
      <c r="A68" s="662" t="s">
        <v>106</v>
      </c>
      <c r="B68" s="662" t="s">
        <v>73</v>
      </c>
      <c r="C68" s="889"/>
      <c r="D68" s="889"/>
      <c r="E68" s="878"/>
      <c r="F68" s="864"/>
      <c r="G68" s="864"/>
      <c r="H68" s="864" t="s">
        <v>29</v>
      </c>
      <c r="I68" s="864">
        <f t="shared" si="25"/>
        <v>72</v>
      </c>
      <c r="J68" s="864"/>
      <c r="K68" s="864"/>
      <c r="L68" s="864"/>
      <c r="M68" s="864"/>
      <c r="N68" s="864"/>
      <c r="O68" s="864">
        <v>72</v>
      </c>
      <c r="P68" s="864"/>
      <c r="Q68" s="864"/>
      <c r="R68" s="864"/>
      <c r="S68" s="864"/>
      <c r="T68" s="864"/>
      <c r="U68" s="864"/>
      <c r="V68" s="864"/>
      <c r="W68" s="865"/>
      <c r="X68" s="866"/>
      <c r="Y68" s="865"/>
      <c r="Z68" s="866"/>
      <c r="AA68" s="865"/>
      <c r="AB68" s="866"/>
      <c r="AC68" s="884">
        <v>72</v>
      </c>
      <c r="AD68" s="866"/>
      <c r="AE68" s="839">
        <f t="shared" si="24"/>
        <v>72</v>
      </c>
      <c r="AF68" s="839">
        <f t="shared" si="24"/>
        <v>0</v>
      </c>
      <c r="AG68" s="839">
        <f t="shared" si="11"/>
        <v>72</v>
      </c>
      <c r="AJ68" s="899"/>
      <c r="AK68" s="899"/>
    </row>
    <row r="69" spans="1:37" hidden="1" x14ac:dyDescent="0.3">
      <c r="A69" s="662" t="s">
        <v>263</v>
      </c>
      <c r="B69" s="662" t="s">
        <v>216</v>
      </c>
      <c r="C69" s="889"/>
      <c r="D69" s="889"/>
      <c r="E69" s="878"/>
      <c r="F69" s="864"/>
      <c r="G69" s="864"/>
      <c r="H69" s="879" t="s">
        <v>40</v>
      </c>
      <c r="I69" s="864">
        <f t="shared" si="25"/>
        <v>8</v>
      </c>
      <c r="J69" s="864"/>
      <c r="K69" s="864"/>
      <c r="L69" s="864"/>
      <c r="M69" s="864"/>
      <c r="N69" s="864"/>
      <c r="O69" s="864"/>
      <c r="P69" s="864"/>
      <c r="Q69" s="864">
        <v>2</v>
      </c>
      <c r="R69" s="864">
        <v>6</v>
      </c>
      <c r="S69" s="864"/>
      <c r="T69" s="864"/>
      <c r="U69" s="864"/>
      <c r="V69" s="864"/>
      <c r="W69" s="865"/>
      <c r="X69" s="866"/>
      <c r="Y69" s="865"/>
      <c r="Z69" s="866"/>
      <c r="AA69" s="865"/>
      <c r="AB69" s="866"/>
      <c r="AC69" s="865"/>
      <c r="AD69" s="866"/>
      <c r="AG69" s="839">
        <f t="shared" si="11"/>
        <v>0</v>
      </c>
      <c r="AJ69" s="899"/>
      <c r="AK69" s="899"/>
    </row>
    <row r="70" spans="1:37" ht="46.8" x14ac:dyDescent="0.3">
      <c r="A70" s="489" t="s">
        <v>331</v>
      </c>
      <c r="B70" s="489" t="s">
        <v>613</v>
      </c>
      <c r="C70" s="872"/>
      <c r="D70" s="872"/>
      <c r="E70" s="885"/>
      <c r="F70" s="890"/>
      <c r="G70" s="890"/>
      <c r="H70" s="890"/>
      <c r="I70" s="891">
        <f>SUM(I71:I73)</f>
        <v>228</v>
      </c>
      <c r="J70" s="891">
        <f t="shared" ref="J70:R70" si="34">SUM(J71:J73)</f>
        <v>38</v>
      </c>
      <c r="K70" s="891"/>
      <c r="L70" s="891">
        <f t="shared" si="34"/>
        <v>30</v>
      </c>
      <c r="M70" s="891">
        <f t="shared" si="34"/>
        <v>38</v>
      </c>
      <c r="N70" s="891">
        <f t="shared" si="34"/>
        <v>0</v>
      </c>
      <c r="O70" s="891">
        <f t="shared" si="34"/>
        <v>144</v>
      </c>
      <c r="P70" s="891">
        <f t="shared" si="34"/>
        <v>8</v>
      </c>
      <c r="Q70" s="891">
        <f t="shared" si="34"/>
        <v>2</v>
      </c>
      <c r="R70" s="891">
        <f t="shared" si="34"/>
        <v>6</v>
      </c>
      <c r="S70" s="891"/>
      <c r="T70" s="891"/>
      <c r="U70" s="891"/>
      <c r="V70" s="891"/>
      <c r="W70" s="891">
        <f>W71</f>
        <v>68</v>
      </c>
      <c r="X70" s="891">
        <f t="shared" ref="X70:AD70" si="35">X71</f>
        <v>8</v>
      </c>
      <c r="Y70" s="891">
        <f t="shared" si="35"/>
        <v>0</v>
      </c>
      <c r="Z70" s="891">
        <f t="shared" si="35"/>
        <v>0</v>
      </c>
      <c r="AA70" s="891">
        <f t="shared" si="35"/>
        <v>0</v>
      </c>
      <c r="AB70" s="891">
        <f t="shared" si="35"/>
        <v>0</v>
      </c>
      <c r="AC70" s="891">
        <f t="shared" si="35"/>
        <v>0</v>
      </c>
      <c r="AD70" s="891">
        <f t="shared" si="35"/>
        <v>0</v>
      </c>
      <c r="AE70" s="839">
        <f t="shared" si="24"/>
        <v>68</v>
      </c>
      <c r="AF70" s="839">
        <f t="shared" si="24"/>
        <v>8</v>
      </c>
      <c r="AG70" s="839">
        <f t="shared" si="11"/>
        <v>76</v>
      </c>
      <c r="AJ70" s="899"/>
      <c r="AK70" s="899"/>
    </row>
    <row r="71" spans="1:37" x14ac:dyDescent="0.3">
      <c r="A71" s="493" t="s">
        <v>221</v>
      </c>
      <c r="B71" s="493" t="s">
        <v>614</v>
      </c>
      <c r="C71" s="883"/>
      <c r="D71" s="883"/>
      <c r="E71" s="878"/>
      <c r="F71" s="864" t="s">
        <v>29</v>
      </c>
      <c r="G71" s="864"/>
      <c r="H71" s="864"/>
      <c r="I71" s="864">
        <f t="shared" si="25"/>
        <v>76</v>
      </c>
      <c r="J71" s="864">
        <v>38</v>
      </c>
      <c r="K71" s="864">
        <f>S71+U71+W71+Y71+AA71+AC71</f>
        <v>68</v>
      </c>
      <c r="L71" s="864">
        <f t="shared" ref="L71" si="36">K71-M71-N71</f>
        <v>30</v>
      </c>
      <c r="M71" s="864">
        <v>38</v>
      </c>
      <c r="N71" s="864"/>
      <c r="O71" s="864"/>
      <c r="P71" s="864">
        <f>X71+Z71+AB71+AD71</f>
        <v>8</v>
      </c>
      <c r="Q71" s="864"/>
      <c r="R71" s="864"/>
      <c r="S71" s="864"/>
      <c r="T71" s="864"/>
      <c r="U71" s="864"/>
      <c r="V71" s="864"/>
      <c r="W71" s="1308">
        <v>68</v>
      </c>
      <c r="X71" s="866">
        <v>8</v>
      </c>
      <c r="Y71" s="865">
        <v>0</v>
      </c>
      <c r="Z71" s="866">
        <v>0</v>
      </c>
      <c r="AA71" s="892"/>
      <c r="AB71" s="866"/>
      <c r="AC71" s="865"/>
      <c r="AD71" s="866"/>
      <c r="AE71" s="839">
        <f t="shared" si="24"/>
        <v>68</v>
      </c>
      <c r="AG71" s="839">
        <f t="shared" si="11"/>
        <v>68</v>
      </c>
      <c r="AJ71" s="899"/>
      <c r="AK71" s="899" t="s">
        <v>1131</v>
      </c>
    </row>
    <row r="72" spans="1:37" x14ac:dyDescent="0.3">
      <c r="A72" s="493" t="s">
        <v>312</v>
      </c>
      <c r="B72" s="493" t="s">
        <v>73</v>
      </c>
      <c r="C72" s="883"/>
      <c r="D72" s="883"/>
      <c r="E72" s="878"/>
      <c r="F72" s="864" t="s">
        <v>29</v>
      </c>
      <c r="G72" s="864"/>
      <c r="H72" s="864"/>
      <c r="I72" s="864">
        <f t="shared" si="25"/>
        <v>144</v>
      </c>
      <c r="J72" s="864"/>
      <c r="K72" s="864"/>
      <c r="L72" s="864"/>
      <c r="M72" s="864"/>
      <c r="N72" s="864"/>
      <c r="O72" s="864">
        <v>144</v>
      </c>
      <c r="P72" s="880"/>
      <c r="Q72" s="864"/>
      <c r="R72" s="864"/>
      <c r="S72" s="864"/>
      <c r="T72" s="864"/>
      <c r="U72" s="864"/>
      <c r="V72" s="864"/>
      <c r="W72" s="865"/>
      <c r="X72" s="866"/>
      <c r="Y72" s="884">
        <v>144</v>
      </c>
      <c r="Z72" s="866"/>
      <c r="AA72" s="892"/>
      <c r="AB72" s="866"/>
      <c r="AC72" s="865"/>
      <c r="AD72" s="866"/>
      <c r="AE72" s="839">
        <f t="shared" si="24"/>
        <v>144</v>
      </c>
      <c r="AF72" s="839">
        <f t="shared" si="24"/>
        <v>0</v>
      </c>
      <c r="AG72" s="839">
        <f t="shared" si="11"/>
        <v>144</v>
      </c>
      <c r="AJ72" s="899"/>
      <c r="AK72" s="899" t="s">
        <v>1131</v>
      </c>
    </row>
    <row r="73" spans="1:37" x14ac:dyDescent="0.3">
      <c r="A73" s="489" t="s">
        <v>62</v>
      </c>
      <c r="B73" s="489" t="s">
        <v>216</v>
      </c>
      <c r="C73" s="872"/>
      <c r="D73" s="872"/>
      <c r="E73" s="878"/>
      <c r="F73" s="879" t="s">
        <v>40</v>
      </c>
      <c r="G73" s="864"/>
      <c r="H73" s="864"/>
      <c r="I73" s="864">
        <f t="shared" si="25"/>
        <v>8</v>
      </c>
      <c r="J73" s="864"/>
      <c r="K73" s="864"/>
      <c r="L73" s="864"/>
      <c r="M73" s="864"/>
      <c r="N73" s="864"/>
      <c r="O73" s="864"/>
      <c r="P73" s="864"/>
      <c r="Q73" s="864">
        <v>2</v>
      </c>
      <c r="R73" s="864">
        <v>6</v>
      </c>
      <c r="S73" s="864"/>
      <c r="T73" s="864"/>
      <c r="U73" s="864"/>
      <c r="V73" s="864"/>
      <c r="W73" s="865"/>
      <c r="X73" s="866"/>
      <c r="Y73" s="865"/>
      <c r="Z73" s="866"/>
      <c r="AA73" s="892"/>
      <c r="AB73" s="866"/>
      <c r="AC73" s="865"/>
      <c r="AD73" s="866"/>
      <c r="AE73" s="839">
        <f t="shared" si="24"/>
        <v>0</v>
      </c>
      <c r="AF73" s="839">
        <f t="shared" si="24"/>
        <v>0</v>
      </c>
      <c r="AG73" s="839">
        <f t="shared" si="11"/>
        <v>0</v>
      </c>
      <c r="AJ73" s="899"/>
      <c r="AK73" s="899" t="s">
        <v>1131</v>
      </c>
    </row>
    <row r="74" spans="1:37" ht="46.8" hidden="1" x14ac:dyDescent="0.3">
      <c r="A74" s="893" t="s">
        <v>526</v>
      </c>
      <c r="B74" s="489" t="s">
        <v>979</v>
      </c>
      <c r="C74" s="489"/>
      <c r="D74" s="489"/>
      <c r="E74" s="894"/>
      <c r="F74" s="894"/>
      <c r="G74" s="894"/>
      <c r="H74" s="894" t="s">
        <v>980</v>
      </c>
      <c r="I74" s="894">
        <v>216</v>
      </c>
      <c r="J74" s="894"/>
      <c r="K74" s="894"/>
      <c r="L74" s="894"/>
      <c r="M74" s="894"/>
      <c r="N74" s="894"/>
      <c r="O74" s="894"/>
      <c r="P74" s="894"/>
      <c r="Q74" s="894"/>
      <c r="R74" s="894"/>
      <c r="S74" s="894"/>
      <c r="T74" s="894"/>
      <c r="U74" s="894"/>
      <c r="V74" s="894"/>
      <c r="W74" s="894"/>
      <c r="X74" s="894"/>
      <c r="Y74" s="894"/>
      <c r="Z74" s="894"/>
      <c r="AA74" s="894"/>
      <c r="AB74" s="894"/>
      <c r="AC74" s="894"/>
      <c r="AD74" s="894"/>
      <c r="AE74" s="839">
        <f t="shared" si="24"/>
        <v>0</v>
      </c>
      <c r="AF74" s="839">
        <f t="shared" si="24"/>
        <v>0</v>
      </c>
      <c r="AG74" s="839">
        <f t="shared" si="11"/>
        <v>0</v>
      </c>
      <c r="AJ74" s="899"/>
      <c r="AK74" s="899"/>
    </row>
    <row r="75" spans="1:37" hidden="1" x14ac:dyDescent="0.3">
      <c r="A75" s="1630" t="s">
        <v>528</v>
      </c>
      <c r="B75" s="1630"/>
      <c r="C75" s="889"/>
      <c r="D75" s="889"/>
      <c r="E75" s="895"/>
      <c r="F75" s="881"/>
      <c r="G75" s="881"/>
      <c r="H75" s="881"/>
      <c r="I75" s="881">
        <f>I8+I34</f>
        <v>4428</v>
      </c>
      <c r="J75" s="881">
        <f t="shared" ref="J75:AD75" si="37">J8+J34</f>
        <v>1228</v>
      </c>
      <c r="K75" s="881"/>
      <c r="L75" s="881">
        <f t="shared" si="37"/>
        <v>1533</v>
      </c>
      <c r="M75" s="881">
        <f t="shared" si="37"/>
        <v>1756</v>
      </c>
      <c r="N75" s="881">
        <f t="shared" si="37"/>
        <v>100</v>
      </c>
      <c r="O75" s="881">
        <f t="shared" si="37"/>
        <v>432</v>
      </c>
      <c r="P75" s="881">
        <f t="shared" si="37"/>
        <v>343</v>
      </c>
      <c r="Q75" s="881">
        <f t="shared" si="37"/>
        <v>18</v>
      </c>
      <c r="R75" s="881">
        <f t="shared" si="37"/>
        <v>66</v>
      </c>
      <c r="S75" s="881">
        <f t="shared" si="37"/>
        <v>560</v>
      </c>
      <c r="T75" s="881">
        <f t="shared" si="37"/>
        <v>16</v>
      </c>
      <c r="U75" s="881">
        <f t="shared" si="37"/>
        <v>805</v>
      </c>
      <c r="V75" s="881">
        <f t="shared" si="37"/>
        <v>23</v>
      </c>
      <c r="W75" s="881">
        <f t="shared" si="37"/>
        <v>544</v>
      </c>
      <c r="X75" s="881">
        <f t="shared" si="37"/>
        <v>68</v>
      </c>
      <c r="Y75" s="881">
        <f t="shared" si="37"/>
        <v>544</v>
      </c>
      <c r="Z75" s="881">
        <f t="shared" si="37"/>
        <v>68</v>
      </c>
      <c r="AA75" s="881">
        <f t="shared" si="37"/>
        <v>544</v>
      </c>
      <c r="AB75" s="881">
        <f t="shared" si="37"/>
        <v>68</v>
      </c>
      <c r="AC75" s="881">
        <f t="shared" si="37"/>
        <v>352</v>
      </c>
      <c r="AD75" s="881">
        <f t="shared" si="37"/>
        <v>44</v>
      </c>
      <c r="AE75" s="839">
        <f t="shared" si="24"/>
        <v>1984</v>
      </c>
      <c r="AF75" s="839">
        <f t="shared" si="24"/>
        <v>248</v>
      </c>
      <c r="AG75" s="839">
        <f t="shared" si="11"/>
        <v>2232</v>
      </c>
      <c r="AJ75" s="899"/>
      <c r="AK75" s="899"/>
    </row>
    <row r="76" spans="1:37" x14ac:dyDescent="0.3">
      <c r="A76" s="1631" t="s">
        <v>702</v>
      </c>
      <c r="B76" s="1631"/>
      <c r="C76" s="1631"/>
      <c r="D76" s="1631"/>
      <c r="E76" s="1631"/>
      <c r="F76" s="1631"/>
      <c r="G76" s="1631"/>
      <c r="H76" s="1631"/>
      <c r="I76" s="1631"/>
      <c r="J76" s="1631"/>
      <c r="K76" s="1631"/>
      <c r="L76" s="1631"/>
      <c r="M76" s="1631"/>
      <c r="N76" s="1631"/>
      <c r="O76" s="1611" t="s">
        <v>660</v>
      </c>
      <c r="P76" s="1612"/>
      <c r="Q76" s="1612"/>
      <c r="R76" s="1613"/>
      <c r="S76" s="866">
        <v>15</v>
      </c>
      <c r="T76" s="866"/>
      <c r="U76" s="866">
        <v>14</v>
      </c>
      <c r="V76" s="896"/>
      <c r="W76" s="866">
        <v>12</v>
      </c>
      <c r="X76" s="866"/>
      <c r="Y76" s="866">
        <v>11</v>
      </c>
      <c r="Z76" s="866"/>
      <c r="AA76" s="866">
        <v>12</v>
      </c>
      <c r="AB76" s="866"/>
      <c r="AC76" s="866">
        <v>10</v>
      </c>
      <c r="AD76" s="866"/>
      <c r="AJ76" s="899"/>
      <c r="AK76" s="899"/>
    </row>
    <row r="77" spans="1:37" x14ac:dyDescent="0.3">
      <c r="A77" s="1631"/>
      <c r="B77" s="1631"/>
      <c r="C77" s="1631"/>
      <c r="D77" s="1631"/>
      <c r="E77" s="1631"/>
      <c r="F77" s="1631"/>
      <c r="G77" s="1631"/>
      <c r="H77" s="1631"/>
      <c r="I77" s="1631"/>
      <c r="J77" s="1631"/>
      <c r="K77" s="1631"/>
      <c r="L77" s="1631"/>
      <c r="M77" s="1631"/>
      <c r="N77" s="1631"/>
      <c r="O77" s="1614" t="s">
        <v>661</v>
      </c>
      <c r="P77" s="1615"/>
      <c r="Q77" s="1615"/>
      <c r="R77" s="1616"/>
      <c r="S77" s="631">
        <v>0</v>
      </c>
      <c r="T77" s="631"/>
      <c r="U77" s="631">
        <v>0</v>
      </c>
      <c r="V77" s="897"/>
      <c r="W77" s="866">
        <v>0</v>
      </c>
      <c r="X77" s="866"/>
      <c r="Y77" s="866">
        <v>144</v>
      </c>
      <c r="Z77" s="866"/>
      <c r="AA77" s="866">
        <v>72</v>
      </c>
      <c r="AB77" s="866"/>
      <c r="AC77" s="866">
        <v>0</v>
      </c>
      <c r="AD77" s="866"/>
      <c r="AJ77" s="899"/>
      <c r="AK77" s="899"/>
    </row>
    <row r="78" spans="1:37" x14ac:dyDescent="0.3">
      <c r="A78" s="1631"/>
      <c r="B78" s="1631"/>
      <c r="C78" s="1631"/>
      <c r="D78" s="1631"/>
      <c r="E78" s="1631"/>
      <c r="F78" s="1631"/>
      <c r="G78" s="1631"/>
      <c r="H78" s="1631"/>
      <c r="I78" s="1631"/>
      <c r="J78" s="1631"/>
      <c r="K78" s="1631"/>
      <c r="L78" s="1631"/>
      <c r="M78" s="1631"/>
      <c r="N78" s="1631"/>
      <c r="O78" s="1614" t="s">
        <v>703</v>
      </c>
      <c r="P78" s="1615"/>
      <c r="Q78" s="1615"/>
      <c r="R78" s="1616"/>
      <c r="S78" s="631">
        <v>0</v>
      </c>
      <c r="T78" s="631"/>
      <c r="U78" s="631">
        <v>0</v>
      </c>
      <c r="V78" s="897"/>
      <c r="W78" s="866">
        <v>0</v>
      </c>
      <c r="X78" s="866"/>
      <c r="Y78" s="866">
        <v>0</v>
      </c>
      <c r="Z78" s="866"/>
      <c r="AA78" s="866">
        <v>0</v>
      </c>
      <c r="AB78" s="866"/>
      <c r="AC78" s="110" t="s">
        <v>663</v>
      </c>
      <c r="AD78" s="866"/>
      <c r="AJ78" s="899"/>
      <c r="AK78" s="899"/>
    </row>
    <row r="79" spans="1:37" x14ac:dyDescent="0.3">
      <c r="A79" s="1631"/>
      <c r="B79" s="1631"/>
      <c r="C79" s="1631"/>
      <c r="D79" s="1631"/>
      <c r="E79" s="1631"/>
      <c r="F79" s="1631"/>
      <c r="G79" s="1631"/>
      <c r="H79" s="1631"/>
      <c r="I79" s="1631"/>
      <c r="J79" s="1631"/>
      <c r="K79" s="1631"/>
      <c r="L79" s="1631"/>
      <c r="M79" s="1631"/>
      <c r="N79" s="1631"/>
      <c r="O79" s="1614" t="s">
        <v>664</v>
      </c>
      <c r="P79" s="1615"/>
      <c r="Q79" s="1615"/>
      <c r="R79" s="1616"/>
      <c r="S79" s="631">
        <v>2</v>
      </c>
      <c r="T79" s="631"/>
      <c r="U79" s="631">
        <v>2</v>
      </c>
      <c r="V79" s="897"/>
      <c r="W79" s="866">
        <v>0</v>
      </c>
      <c r="X79" s="866"/>
      <c r="Y79" s="866">
        <v>5</v>
      </c>
      <c r="Z79" s="866"/>
      <c r="AA79" s="866">
        <v>0</v>
      </c>
      <c r="AB79" s="866"/>
      <c r="AC79" s="866">
        <v>4</v>
      </c>
      <c r="AD79" s="866"/>
      <c r="AJ79" s="899"/>
      <c r="AK79" s="899"/>
    </row>
    <row r="80" spans="1:37" x14ac:dyDescent="0.3">
      <c r="A80" s="1631"/>
      <c r="B80" s="1631"/>
      <c r="C80" s="1631"/>
      <c r="D80" s="1631"/>
      <c r="E80" s="1631"/>
      <c r="F80" s="1631"/>
      <c r="G80" s="1631"/>
      <c r="H80" s="1631"/>
      <c r="I80" s="1631"/>
      <c r="J80" s="1631"/>
      <c r="K80" s="1631"/>
      <c r="L80" s="1631"/>
      <c r="M80" s="1631"/>
      <c r="N80" s="1631"/>
      <c r="O80" s="1614" t="s">
        <v>665</v>
      </c>
      <c r="P80" s="1615"/>
      <c r="Q80" s="1615"/>
      <c r="R80" s="1616"/>
      <c r="S80" s="631">
        <v>2</v>
      </c>
      <c r="T80" s="631"/>
      <c r="U80" s="631">
        <v>8</v>
      </c>
      <c r="V80" s="897"/>
      <c r="W80" s="866">
        <v>2</v>
      </c>
      <c r="X80" s="866"/>
      <c r="Y80" s="866">
        <v>5</v>
      </c>
      <c r="Z80" s="866"/>
      <c r="AA80" s="866">
        <v>3</v>
      </c>
      <c r="AB80" s="866"/>
      <c r="AC80" s="866">
        <v>7</v>
      </c>
      <c r="AD80" s="866"/>
      <c r="AJ80" s="899"/>
      <c r="AK80" s="899"/>
    </row>
    <row r="81" spans="5:23" x14ac:dyDescent="0.3">
      <c r="W81" s="898"/>
    </row>
    <row r="82" spans="5:23" x14ac:dyDescent="0.3">
      <c r="W82" s="898"/>
    </row>
    <row r="83" spans="5:23" x14ac:dyDescent="0.3">
      <c r="W83" s="898"/>
    </row>
    <row r="84" spans="5:23" x14ac:dyDescent="0.3">
      <c r="W84" s="898"/>
    </row>
    <row r="85" spans="5:23" x14ac:dyDescent="0.3">
      <c r="W85" s="898"/>
    </row>
    <row r="86" spans="5:23" x14ac:dyDescent="0.3">
      <c r="E86" s="839"/>
      <c r="F86" s="839"/>
      <c r="G86" s="839"/>
      <c r="H86" s="839"/>
      <c r="I86" s="839"/>
      <c r="W86" s="898"/>
    </row>
    <row r="87" spans="5:23" x14ac:dyDescent="0.3">
      <c r="E87" s="839"/>
      <c r="F87" s="839"/>
      <c r="G87" s="839"/>
      <c r="H87" s="839"/>
      <c r="I87" s="839"/>
      <c r="W87" s="898"/>
    </row>
    <row r="88" spans="5:23" x14ac:dyDescent="0.3">
      <c r="E88" s="839"/>
      <c r="F88" s="839"/>
      <c r="G88" s="839"/>
      <c r="H88" s="839"/>
      <c r="I88" s="839"/>
      <c r="W88" s="898"/>
    </row>
    <row r="89" spans="5:23" x14ac:dyDescent="0.3">
      <c r="E89" s="839"/>
      <c r="F89" s="839"/>
      <c r="G89" s="839"/>
      <c r="H89" s="839"/>
      <c r="I89" s="839"/>
      <c r="W89" s="898"/>
    </row>
    <row r="90" spans="5:23" x14ac:dyDescent="0.3">
      <c r="E90" s="839"/>
      <c r="F90" s="839"/>
      <c r="G90" s="839"/>
      <c r="H90" s="839"/>
      <c r="I90" s="839"/>
      <c r="W90" s="898"/>
    </row>
    <row r="91" spans="5:23" x14ac:dyDescent="0.3">
      <c r="E91" s="839"/>
      <c r="F91" s="839"/>
      <c r="G91" s="839"/>
      <c r="H91" s="839"/>
      <c r="I91" s="839"/>
      <c r="W91" s="898"/>
    </row>
    <row r="92" spans="5:23" x14ac:dyDescent="0.3">
      <c r="E92" s="839"/>
      <c r="F92" s="839"/>
      <c r="G92" s="839"/>
      <c r="H92" s="839"/>
      <c r="I92" s="839"/>
      <c r="W92" s="898"/>
    </row>
    <row r="93" spans="5:23" x14ac:dyDescent="0.3">
      <c r="E93" s="839"/>
      <c r="F93" s="839"/>
      <c r="G93" s="839"/>
      <c r="H93" s="839"/>
      <c r="I93" s="839"/>
      <c r="W93" s="898"/>
    </row>
    <row r="94" spans="5:23" x14ac:dyDescent="0.3">
      <c r="E94" s="839"/>
      <c r="F94" s="839"/>
      <c r="G94" s="839"/>
      <c r="H94" s="839"/>
      <c r="I94" s="839"/>
      <c r="W94" s="898"/>
    </row>
    <row r="95" spans="5:23" x14ac:dyDescent="0.3">
      <c r="E95" s="839"/>
      <c r="F95" s="839"/>
      <c r="G95" s="839"/>
      <c r="H95" s="839"/>
      <c r="I95" s="839"/>
      <c r="W95" s="898"/>
    </row>
    <row r="96" spans="5:23" x14ac:dyDescent="0.3">
      <c r="E96" s="839"/>
      <c r="F96" s="839"/>
      <c r="G96" s="839"/>
      <c r="H96" s="839"/>
      <c r="I96" s="839"/>
      <c r="W96" s="898"/>
    </row>
    <row r="97" spans="5:23" x14ac:dyDescent="0.3">
      <c r="E97" s="839"/>
      <c r="F97" s="839"/>
      <c r="G97" s="839"/>
      <c r="H97" s="839"/>
      <c r="I97" s="839"/>
      <c r="W97" s="898"/>
    </row>
  </sheetData>
  <mergeCells count="54">
    <mergeCell ref="Y4:Z4"/>
    <mergeCell ref="AA4:AB4"/>
    <mergeCell ref="A1:A4"/>
    <mergeCell ref="B1:B4"/>
    <mergeCell ref="C1:H4"/>
    <mergeCell ref="I1:I4"/>
    <mergeCell ref="J1:J4"/>
    <mergeCell ref="K1:K4"/>
    <mergeCell ref="L1:R1"/>
    <mergeCell ref="S1:AD1"/>
    <mergeCell ref="L2:L4"/>
    <mergeCell ref="M2:M4"/>
    <mergeCell ref="N2:N4"/>
    <mergeCell ref="O2:O4"/>
    <mergeCell ref="P2:P4"/>
    <mergeCell ref="AA5:AB5"/>
    <mergeCell ref="AC5:AD5"/>
    <mergeCell ref="Q2:Q4"/>
    <mergeCell ref="R2:R4"/>
    <mergeCell ref="S2:V2"/>
    <mergeCell ref="W2:Z2"/>
    <mergeCell ref="AA2:AD2"/>
    <mergeCell ref="S3:T3"/>
    <mergeCell ref="U3:V3"/>
    <mergeCell ref="W3:X3"/>
    <mergeCell ref="Y3:Z3"/>
    <mergeCell ref="AA3:AB3"/>
    <mergeCell ref="AC3:AD3"/>
    <mergeCell ref="S4:T4"/>
    <mergeCell ref="U4:V4"/>
    <mergeCell ref="W4:X4"/>
    <mergeCell ref="A75:B75"/>
    <mergeCell ref="A76:N80"/>
    <mergeCell ref="O76:R76"/>
    <mergeCell ref="O77:R77"/>
    <mergeCell ref="O78:R78"/>
    <mergeCell ref="O79:R79"/>
    <mergeCell ref="O80:R80"/>
    <mergeCell ref="AJ1:AJ7"/>
    <mergeCell ref="AK1:AK7"/>
    <mergeCell ref="AC6:AD6"/>
    <mergeCell ref="H57:H58"/>
    <mergeCell ref="H65:H66"/>
    <mergeCell ref="S6:T6"/>
    <mergeCell ref="U6:V6"/>
    <mergeCell ref="W6:X6"/>
    <mergeCell ref="Y6:Z6"/>
    <mergeCell ref="AA6:AB6"/>
    <mergeCell ref="AC4:AD4"/>
    <mergeCell ref="C5:H5"/>
    <mergeCell ref="S5:T5"/>
    <mergeCell ref="U5:V5"/>
    <mergeCell ref="W5:X5"/>
    <mergeCell ref="Y5:Z5"/>
  </mergeCells>
  <conditionalFormatting sqref="AA2">
    <cfRule type="cellIs" dxfId="2103" priority="77" operator="equal">
      <formula>0</formula>
    </cfRule>
  </conditionalFormatting>
  <conditionalFormatting sqref="Y5">
    <cfRule type="cellIs" dxfId="2102" priority="79" operator="equal">
      <formula>0</formula>
    </cfRule>
  </conditionalFormatting>
  <conditionalFormatting sqref="AA5">
    <cfRule type="cellIs" dxfId="2101" priority="78" operator="equal">
      <formula>0</formula>
    </cfRule>
  </conditionalFormatting>
  <conditionalFormatting sqref="S6">
    <cfRule type="cellIs" dxfId="2100" priority="76" operator="equal">
      <formula>0</formula>
    </cfRule>
  </conditionalFormatting>
  <conditionalFormatting sqref="AC5 AA3 W2:W3 S1:S3 W7:AD7 S10:V24 S26:V33 W10:AD33 O29:R29 O30:Q30 M29:M30">
    <cfRule type="cellIs" dxfId="2099" priority="80" operator="equal">
      <formula>0</formula>
    </cfRule>
  </conditionalFormatting>
  <conditionalFormatting sqref="Y6 AC6 AC3 AA6 W5:W6 U3 Y3">
    <cfRule type="cellIs" dxfId="2098" priority="82" operator="equal">
      <formula>0</formula>
    </cfRule>
  </conditionalFormatting>
  <conditionalFormatting sqref="Y4 AC4 AA4 W4">
    <cfRule type="cellIs" dxfId="2097" priority="81" operator="equal">
      <formula>0</formula>
    </cfRule>
  </conditionalFormatting>
  <conditionalFormatting sqref="U6">
    <cfRule type="cellIs" dxfId="2096" priority="75" operator="equal">
      <formula>0</formula>
    </cfRule>
  </conditionalFormatting>
  <conditionalFormatting sqref="S7:V7">
    <cfRule type="cellIs" dxfId="2095" priority="74" operator="equal">
      <formula>0</formula>
    </cfRule>
  </conditionalFormatting>
  <conditionalFormatting sqref="A18:A28">
    <cfRule type="cellIs" dxfId="2094" priority="51" operator="equal">
      <formula>0</formula>
    </cfRule>
  </conditionalFormatting>
  <conditionalFormatting sqref="A10">
    <cfRule type="cellIs" dxfId="2093" priority="52" operator="equal">
      <formula>0</formula>
    </cfRule>
  </conditionalFormatting>
  <conditionalFormatting sqref="A11:A12">
    <cfRule type="cellIs" dxfId="2092" priority="53" operator="equal">
      <formula>0</formula>
    </cfRule>
  </conditionalFormatting>
  <conditionalFormatting sqref="A13 A15">
    <cfRule type="cellIs" dxfId="2091" priority="54" operator="equal">
      <formula>0</formula>
    </cfRule>
  </conditionalFormatting>
  <conditionalFormatting sqref="A16:A17">
    <cfRule type="cellIs" dxfId="2090" priority="55" operator="equal">
      <formula>0</formula>
    </cfRule>
  </conditionalFormatting>
  <conditionalFormatting sqref="A30:B30 A31:A32">
    <cfRule type="cellIs" dxfId="2089" priority="48" operator="equal">
      <formula>0</formula>
    </cfRule>
  </conditionalFormatting>
  <conditionalFormatting sqref="B10:D10 B11:B12">
    <cfRule type="cellIs" dxfId="2088" priority="56" operator="equal">
      <formula>0</formula>
    </cfRule>
  </conditionalFormatting>
  <conditionalFormatting sqref="B25">
    <cfRule type="cellIs" dxfId="2087" priority="57" operator="equal">
      <formula>0</formula>
    </cfRule>
  </conditionalFormatting>
  <conditionalFormatting sqref="B22">
    <cfRule type="cellIs" dxfId="2086" priority="58" operator="equal">
      <formula>0</formula>
    </cfRule>
  </conditionalFormatting>
  <conditionalFormatting sqref="B23">
    <cfRule type="cellIs" dxfId="2085" priority="59" operator="equal">
      <formula>0</formula>
    </cfRule>
  </conditionalFormatting>
  <conditionalFormatting sqref="B24">
    <cfRule type="cellIs" dxfId="2084" priority="60" operator="equal">
      <formula>0</formula>
    </cfRule>
  </conditionalFormatting>
  <conditionalFormatting sqref="A14">
    <cfRule type="cellIs" dxfId="2083" priority="61" operator="equal">
      <formula>0</formula>
    </cfRule>
  </conditionalFormatting>
  <conditionalFormatting sqref="B16">
    <cfRule type="cellIs" dxfId="2082" priority="62" operator="equal">
      <formula>0</formula>
    </cfRule>
  </conditionalFormatting>
  <conditionalFormatting sqref="B13:B14">
    <cfRule type="cellIs" dxfId="2081" priority="63" operator="equal">
      <formula>0</formula>
    </cfRule>
  </conditionalFormatting>
  <conditionalFormatting sqref="B15">
    <cfRule type="cellIs" dxfId="2080" priority="64" operator="equal">
      <formula>0</formula>
    </cfRule>
  </conditionalFormatting>
  <conditionalFormatting sqref="B22">
    <cfRule type="cellIs" dxfId="2079" priority="65" operator="equal">
      <formula>0</formula>
    </cfRule>
  </conditionalFormatting>
  <conditionalFormatting sqref="B17">
    <cfRule type="cellIs" dxfId="2078" priority="66" operator="equal">
      <formula>0</formula>
    </cfRule>
  </conditionalFormatting>
  <conditionalFormatting sqref="B18">
    <cfRule type="cellIs" dxfId="2077" priority="67" operator="equal">
      <formula>0</formula>
    </cfRule>
  </conditionalFormatting>
  <conditionalFormatting sqref="B19:B21">
    <cfRule type="cellIs" dxfId="2076" priority="68" operator="equal">
      <formula>0</formula>
    </cfRule>
  </conditionalFormatting>
  <conditionalFormatting sqref="B23:B25">
    <cfRule type="cellIs" dxfId="2075" priority="69" operator="equal">
      <formula>0</formula>
    </cfRule>
  </conditionalFormatting>
  <conditionalFormatting sqref="B27">
    <cfRule type="cellIs" dxfId="2074" priority="70" operator="equal">
      <formula>0</formula>
    </cfRule>
  </conditionalFormatting>
  <conditionalFormatting sqref="B26">
    <cfRule type="cellIs" dxfId="2073" priority="71" operator="equal">
      <formula>0</formula>
    </cfRule>
  </conditionalFormatting>
  <conditionalFormatting sqref="A29">
    <cfRule type="cellIs" dxfId="2072" priority="72" operator="equal">
      <formula>0</formula>
    </cfRule>
  </conditionalFormatting>
  <conditionalFormatting sqref="B29">
    <cfRule type="cellIs" dxfId="2071" priority="73" operator="equal">
      <formula>0</formula>
    </cfRule>
  </conditionalFormatting>
  <conditionalFormatting sqref="A33">
    <cfRule type="cellIs" dxfId="2070" priority="49" operator="equal">
      <formula>0</formula>
    </cfRule>
  </conditionalFormatting>
  <conditionalFormatting sqref="B31">
    <cfRule type="cellIs" dxfId="2069" priority="50" operator="equal">
      <formula>0</formula>
    </cfRule>
  </conditionalFormatting>
  <conditionalFormatting sqref="B32">
    <cfRule type="cellIs" dxfId="2068" priority="47" operator="equal">
      <formula>0</formula>
    </cfRule>
  </conditionalFormatting>
  <conditionalFormatting sqref="S4:S5 U4:U5">
    <cfRule type="cellIs" dxfId="2067" priority="46" operator="equal">
      <formula>0</formula>
    </cfRule>
  </conditionalFormatting>
  <conditionalFormatting sqref="C30">
    <cfRule type="cellIs" dxfId="2066" priority="24" operator="equal">
      <formula>0</formula>
    </cfRule>
  </conditionalFormatting>
  <conditionalFormatting sqref="C11:C12 C13:D13 C14 C15:D15 C16">
    <cfRule type="cellIs" dxfId="2065" priority="26" operator="equal">
      <formula>0</formula>
    </cfRule>
  </conditionalFormatting>
  <conditionalFormatting sqref="C18:D18 C19 C20:D21">
    <cfRule type="cellIs" dxfId="2064" priority="27" operator="equal">
      <formula>0</formula>
    </cfRule>
  </conditionalFormatting>
  <conditionalFormatting sqref="C17">
    <cfRule type="cellIs" dxfId="2063" priority="28" operator="equal">
      <formula>0</formula>
    </cfRule>
  </conditionalFormatting>
  <conditionalFormatting sqref="C22:D22">
    <cfRule type="cellIs" dxfId="2062" priority="29" operator="equal">
      <formula>0</formula>
    </cfRule>
  </conditionalFormatting>
  <conditionalFormatting sqref="C23">
    <cfRule type="cellIs" dxfId="2061" priority="30" operator="equal">
      <formula>0</formula>
    </cfRule>
  </conditionalFormatting>
  <conditionalFormatting sqref="C24">
    <cfRule type="cellIs" dxfId="2060" priority="31" operator="equal">
      <formula>0</formula>
    </cfRule>
  </conditionalFormatting>
  <conditionalFormatting sqref="C26:D26">
    <cfRule type="cellIs" dxfId="2059" priority="32" operator="equal">
      <formula>0</formula>
    </cfRule>
  </conditionalFormatting>
  <conditionalFormatting sqref="C25">
    <cfRule type="cellIs" dxfId="2058" priority="33" operator="equal">
      <formula>0</formula>
    </cfRule>
  </conditionalFormatting>
  <conditionalFormatting sqref="C29">
    <cfRule type="cellIs" dxfId="2057" priority="34" operator="equal">
      <formula>0</formula>
    </cfRule>
  </conditionalFormatting>
  <conditionalFormatting sqref="D29">
    <cfRule type="cellIs" dxfId="2056" priority="35" operator="equal">
      <formula>0</formula>
    </cfRule>
  </conditionalFormatting>
  <conditionalFormatting sqref="D11:D12">
    <cfRule type="cellIs" dxfId="2055" priority="36" operator="equal">
      <formula>0</formula>
    </cfRule>
  </conditionalFormatting>
  <conditionalFormatting sqref="D14">
    <cfRule type="cellIs" dxfId="2054" priority="37" operator="equal">
      <formula>0</formula>
    </cfRule>
  </conditionalFormatting>
  <conditionalFormatting sqref="D16:D17">
    <cfRule type="cellIs" dxfId="2053" priority="38" operator="equal">
      <formula>0</formula>
    </cfRule>
  </conditionalFormatting>
  <conditionalFormatting sqref="D19">
    <cfRule type="cellIs" dxfId="2052" priority="39" operator="equal">
      <formula>0</formula>
    </cfRule>
  </conditionalFormatting>
  <conditionalFormatting sqref="D23">
    <cfRule type="cellIs" dxfId="2051" priority="40" operator="equal">
      <formula>0</formula>
    </cfRule>
  </conditionalFormatting>
  <conditionalFormatting sqref="D25">
    <cfRule type="cellIs" dxfId="2050" priority="41" operator="equal">
      <formula>0</formula>
    </cfRule>
  </conditionalFormatting>
  <conditionalFormatting sqref="C28">
    <cfRule type="cellIs" dxfId="2049" priority="42" operator="equal">
      <formula>0</formula>
    </cfRule>
  </conditionalFormatting>
  <conditionalFormatting sqref="D27:D28">
    <cfRule type="cellIs" dxfId="2048" priority="43" operator="equal">
      <formula>0</formula>
    </cfRule>
  </conditionalFormatting>
  <conditionalFormatting sqref="C27">
    <cfRule type="cellIs" dxfId="2047" priority="44" operator="equal">
      <formula>0</formula>
    </cfRule>
  </conditionalFormatting>
  <conditionalFormatting sqref="D24">
    <cfRule type="cellIs" dxfId="2046" priority="45" operator="equal">
      <formula>0</formula>
    </cfRule>
  </conditionalFormatting>
  <conditionalFormatting sqref="C30:C31 C33:D33">
    <cfRule type="cellIs" dxfId="2045" priority="25" operator="equal">
      <formula>0</formula>
    </cfRule>
  </conditionalFormatting>
  <conditionalFormatting sqref="C32">
    <cfRule type="cellIs" dxfId="2044" priority="22" operator="equal">
      <formula>0</formula>
    </cfRule>
  </conditionalFormatting>
  <conditionalFormatting sqref="D30:D32">
    <cfRule type="cellIs" dxfId="2043" priority="23" operator="equal">
      <formula>0</formula>
    </cfRule>
  </conditionalFormatting>
  <conditionalFormatting sqref="O32:Q32">
    <cfRule type="cellIs" dxfId="2042" priority="6" operator="equal">
      <formula>0</formula>
    </cfRule>
  </conditionalFormatting>
  <conditionalFormatting sqref="O10:Q15 O16:P17 O18:Q22 O23:P23 O24:Q28 I10:N10 I11:L33">
    <cfRule type="cellIs" dxfId="2041" priority="10" operator="equal">
      <formula>0</formula>
    </cfRule>
  </conditionalFormatting>
  <conditionalFormatting sqref="O31:Q31 O33:Q33">
    <cfRule type="cellIs" dxfId="2040" priority="8" operator="equal">
      <formula>0</formula>
    </cfRule>
  </conditionalFormatting>
  <conditionalFormatting sqref="M11:M16">
    <cfRule type="cellIs" dxfId="2039" priority="11" operator="equal">
      <formula>0</formula>
    </cfRule>
  </conditionalFormatting>
  <conditionalFormatting sqref="M18:M20">
    <cfRule type="cellIs" dxfId="2038" priority="12" operator="equal">
      <formula>0</formula>
    </cfRule>
  </conditionalFormatting>
  <conditionalFormatting sqref="M17">
    <cfRule type="cellIs" dxfId="2037" priority="13" operator="equal">
      <formula>0</formula>
    </cfRule>
  </conditionalFormatting>
  <conditionalFormatting sqref="M24">
    <cfRule type="cellIs" dxfId="2036" priority="14" operator="equal">
      <formula>0</formula>
    </cfRule>
  </conditionalFormatting>
  <conditionalFormatting sqref="M22">
    <cfRule type="cellIs" dxfId="2035" priority="15" operator="equal">
      <formula>0</formula>
    </cfRule>
  </conditionalFormatting>
  <conditionalFormatting sqref="M23">
    <cfRule type="cellIs" dxfId="2034" priority="16" operator="equal">
      <formula>0</formula>
    </cfRule>
  </conditionalFormatting>
  <conditionalFormatting sqref="M26:M28">
    <cfRule type="cellIs" dxfId="2033" priority="17" operator="equal">
      <formula>0</formula>
    </cfRule>
  </conditionalFormatting>
  <conditionalFormatting sqref="Q23">
    <cfRule type="cellIs" dxfId="2032" priority="18" operator="equal">
      <formula>0</formula>
    </cfRule>
  </conditionalFormatting>
  <conditionalFormatting sqref="Q16:Q17">
    <cfRule type="cellIs" dxfId="2031" priority="19" operator="equal">
      <formula>0</formula>
    </cfRule>
  </conditionalFormatting>
  <conditionalFormatting sqref="M21">
    <cfRule type="cellIs" dxfId="2030" priority="20" operator="equal">
      <formula>0</formula>
    </cfRule>
  </conditionalFormatting>
  <conditionalFormatting sqref="M25">
    <cfRule type="cellIs" dxfId="2029" priority="21" operator="equal">
      <formula>0</formula>
    </cfRule>
  </conditionalFormatting>
  <conditionalFormatting sqref="M30:M31 M33">
    <cfRule type="cellIs" dxfId="2028" priority="9" operator="equal">
      <formula>0</formula>
    </cfRule>
  </conditionalFormatting>
  <conditionalFormatting sqref="M32">
    <cfRule type="cellIs" dxfId="2027" priority="7" operator="equal">
      <formula>0</formula>
    </cfRule>
  </conditionalFormatting>
  <conditionalFormatting sqref="B28">
    <cfRule type="cellIs" dxfId="2026" priority="5" operator="equal">
      <formula>0</formula>
    </cfRule>
  </conditionalFormatting>
  <conditionalFormatting sqref="B33">
    <cfRule type="cellIs" dxfId="2025" priority="4" operator="equal">
      <formula>0</formula>
    </cfRule>
  </conditionalFormatting>
  <conditionalFormatting sqref="H51:H52">
    <cfRule type="cellIs" dxfId="2024" priority="3" operator="equal">
      <formula>0</formula>
    </cfRule>
  </conditionalFormatting>
  <conditionalFormatting sqref="K36:K42">
    <cfRule type="cellIs" dxfId="2023" priority="2" operator="equal">
      <formula>0</formula>
    </cfRule>
  </conditionalFormatting>
  <conditionalFormatting sqref="K44:K52">
    <cfRule type="cellIs" dxfId="2022" priority="1" operator="equal">
      <formula>0</formula>
    </cfRule>
  </conditionalFormatting>
  <pageMargins left="0.7" right="0.7" top="0.75" bottom="0.75" header="0.3" footer="0.3"/>
  <pageSetup paperSize="9" scale="59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F94"/>
  <sheetViews>
    <sheetView topLeftCell="A4" workbookViewId="0">
      <selection activeCell="AF59" sqref="AF59"/>
    </sheetView>
  </sheetViews>
  <sheetFormatPr defaultColWidth="9.109375" defaultRowHeight="13.8" x14ac:dyDescent="0.3"/>
  <cols>
    <col min="1" max="1" width="9.109375" style="284" customWidth="1"/>
    <col min="2" max="2" width="47.33203125" style="284" customWidth="1"/>
    <col min="3" max="3" width="4" style="284" hidden="1" customWidth="1"/>
    <col min="4" max="4" width="5.109375" style="284" hidden="1" customWidth="1"/>
    <col min="5" max="6" width="3" style="399" hidden="1" customWidth="1"/>
    <col min="7" max="7" width="3" style="399" customWidth="1"/>
    <col min="8" max="8" width="3.109375" style="399" customWidth="1"/>
    <col min="9" max="9" width="5.88671875" style="644" customWidth="1"/>
    <col min="10" max="10" width="5" style="644" customWidth="1"/>
    <col min="11" max="11" width="4.6640625" style="644" customWidth="1"/>
    <col min="12" max="12" width="5.5546875" style="644" customWidth="1"/>
    <col min="13" max="13" width="6" style="644" customWidth="1"/>
    <col min="14" max="14" width="5.6640625" style="644" customWidth="1"/>
    <col min="15" max="15" width="3.88671875" style="644" customWidth="1"/>
    <col min="16" max="16" width="4.5546875" style="644" customWidth="1"/>
    <col min="17" max="17" width="4" style="644" customWidth="1"/>
    <col min="18" max="18" width="3.44140625" style="644" customWidth="1"/>
    <col min="19" max="19" width="5.88671875" style="644" hidden="1" customWidth="1"/>
    <col min="20" max="20" width="6.33203125" style="644" hidden="1" customWidth="1"/>
    <col min="21" max="21" width="4.6640625" style="644" hidden="1" customWidth="1"/>
    <col min="22" max="22" width="6.5546875" style="644" hidden="1" customWidth="1"/>
    <col min="23" max="23" width="6.44140625" style="644" hidden="1" customWidth="1"/>
    <col min="24" max="24" width="6.33203125" style="644" hidden="1" customWidth="1"/>
    <col min="25" max="25" width="6.6640625" style="644" hidden="1" customWidth="1"/>
    <col min="26" max="26" width="6.44140625" style="644" hidden="1" customWidth="1"/>
    <col min="27" max="27" width="6.5546875" style="644" customWidth="1"/>
    <col min="28" max="28" width="7.44140625" style="644" customWidth="1"/>
    <col min="29" max="29" width="8.109375" style="644" customWidth="1"/>
    <col min="30" max="30" width="8.5546875" style="644" customWidth="1"/>
    <col min="31" max="31" width="9.109375" style="644"/>
    <col min="32" max="32" width="19.88671875" style="644" customWidth="1"/>
    <col min="33" max="16384" width="9.109375" style="644"/>
  </cols>
  <sheetData>
    <row r="1" spans="1:32" ht="33.75" customHeight="1" x14ac:dyDescent="0.3">
      <c r="A1" s="1686" t="s">
        <v>45</v>
      </c>
      <c r="B1" s="1688" t="s">
        <v>173</v>
      </c>
      <c r="C1" s="1689" t="s">
        <v>174</v>
      </c>
      <c r="D1" s="1689"/>
      <c r="E1" s="1689"/>
      <c r="F1" s="1689"/>
      <c r="G1" s="1689"/>
      <c r="H1" s="1690"/>
      <c r="I1" s="1679" t="s">
        <v>175</v>
      </c>
      <c r="J1" s="1680"/>
      <c r="K1" s="1680"/>
      <c r="L1" s="1680"/>
      <c r="M1" s="1680"/>
      <c r="N1" s="1680"/>
      <c r="O1" s="1680"/>
      <c r="P1" s="1680"/>
      <c r="Q1" s="1680"/>
      <c r="R1" s="1680"/>
      <c r="S1" s="1675" t="s">
        <v>176</v>
      </c>
      <c r="T1" s="1691"/>
      <c r="U1" s="1691"/>
      <c r="V1" s="1691"/>
      <c r="W1" s="1691"/>
      <c r="X1" s="1691"/>
      <c r="Y1" s="1691"/>
      <c r="Z1" s="1691"/>
      <c r="AA1" s="1691"/>
      <c r="AB1" s="1691"/>
      <c r="AC1" s="1691"/>
      <c r="AD1" s="1676"/>
      <c r="AE1" s="1651" t="s">
        <v>668</v>
      </c>
      <c r="AF1" s="1345" t="s">
        <v>55</v>
      </c>
    </row>
    <row r="2" spans="1:32" ht="21" customHeight="1" x14ac:dyDescent="0.3">
      <c r="A2" s="1687"/>
      <c r="B2" s="1669"/>
      <c r="C2" s="1670"/>
      <c r="D2" s="1670"/>
      <c r="E2" s="1670"/>
      <c r="F2" s="1670"/>
      <c r="G2" s="1670"/>
      <c r="H2" s="1671"/>
      <c r="I2" s="1677" t="s">
        <v>98</v>
      </c>
      <c r="J2" s="1677" t="s">
        <v>177</v>
      </c>
      <c r="K2" s="1446" t="s">
        <v>178</v>
      </c>
      <c r="L2" s="1464" t="s">
        <v>179</v>
      </c>
      <c r="M2" s="1693"/>
      <c r="N2" s="1693"/>
      <c r="O2" s="1693"/>
      <c r="P2" s="1693"/>
      <c r="Q2" s="1693"/>
      <c r="R2" s="1694" t="s">
        <v>180</v>
      </c>
      <c r="S2" s="1682" t="s">
        <v>181</v>
      </c>
      <c r="T2" s="1697"/>
      <c r="U2" s="1697"/>
      <c r="V2" s="1683"/>
      <c r="W2" s="1668" t="s">
        <v>509</v>
      </c>
      <c r="X2" s="1668"/>
      <c r="Y2" s="1668"/>
      <c r="Z2" s="1668"/>
      <c r="AA2" s="1668" t="s">
        <v>276</v>
      </c>
      <c r="AB2" s="1698"/>
      <c r="AC2" s="1698"/>
      <c r="AD2" s="1698"/>
      <c r="AE2" s="1652"/>
      <c r="AF2" s="1345"/>
    </row>
    <row r="3" spans="1:32" x14ac:dyDescent="0.3">
      <c r="A3" s="1687"/>
      <c r="B3" s="1669"/>
      <c r="C3" s="1670"/>
      <c r="D3" s="1670"/>
      <c r="E3" s="1670"/>
      <c r="F3" s="1670"/>
      <c r="G3" s="1670"/>
      <c r="H3" s="1671"/>
      <c r="I3" s="1678"/>
      <c r="J3" s="1678"/>
      <c r="K3" s="1447"/>
      <c r="L3" s="1464" t="s">
        <v>182</v>
      </c>
      <c r="M3" s="1693"/>
      <c r="N3" s="1693"/>
      <c r="O3" s="1699"/>
      <c r="P3" s="1677" t="s">
        <v>183</v>
      </c>
      <c r="Q3" s="1694" t="s">
        <v>370</v>
      </c>
      <c r="R3" s="1695"/>
      <c r="S3" s="1684" t="s">
        <v>184</v>
      </c>
      <c r="T3" s="1685"/>
      <c r="U3" s="1675" t="s">
        <v>185</v>
      </c>
      <c r="V3" s="1676"/>
      <c r="W3" s="1675" t="s">
        <v>164</v>
      </c>
      <c r="X3" s="1676"/>
      <c r="Y3" s="1675" t="s">
        <v>165</v>
      </c>
      <c r="Z3" s="1676"/>
      <c r="AA3" s="1675" t="s">
        <v>532</v>
      </c>
      <c r="AB3" s="1676"/>
      <c r="AC3" s="1675" t="s">
        <v>278</v>
      </c>
      <c r="AD3" s="1676"/>
      <c r="AE3" s="1652"/>
      <c r="AF3" s="1345"/>
    </row>
    <row r="4" spans="1:32" ht="32.25" customHeight="1" x14ac:dyDescent="0.3">
      <c r="A4" s="1687"/>
      <c r="B4" s="1669"/>
      <c r="C4" s="1670"/>
      <c r="D4" s="1670"/>
      <c r="E4" s="1670"/>
      <c r="F4" s="1670"/>
      <c r="G4" s="1670"/>
      <c r="H4" s="1671"/>
      <c r="I4" s="1678"/>
      <c r="J4" s="1678"/>
      <c r="K4" s="1447"/>
      <c r="L4" s="1677" t="s">
        <v>186</v>
      </c>
      <c r="M4" s="1679" t="s">
        <v>187</v>
      </c>
      <c r="N4" s="1680"/>
      <c r="O4" s="1681"/>
      <c r="P4" s="1678"/>
      <c r="Q4" s="1695"/>
      <c r="R4" s="1695"/>
      <c r="S4" s="1682" t="s">
        <v>982</v>
      </c>
      <c r="T4" s="1683"/>
      <c r="U4" s="1682" t="s">
        <v>983</v>
      </c>
      <c r="V4" s="1683"/>
      <c r="W4" s="1668" t="s">
        <v>544</v>
      </c>
      <c r="X4" s="1668"/>
      <c r="Y4" s="1668" t="s">
        <v>545</v>
      </c>
      <c r="Z4" s="1668"/>
      <c r="AA4" s="1668" t="s">
        <v>533</v>
      </c>
      <c r="AB4" s="1669"/>
      <c r="AC4" s="1668" t="s">
        <v>534</v>
      </c>
      <c r="AD4" s="1669"/>
      <c r="AE4" s="1652"/>
      <c r="AF4" s="1345"/>
    </row>
    <row r="5" spans="1:32" ht="26.25" customHeight="1" x14ac:dyDescent="0.3">
      <c r="A5" s="1687"/>
      <c r="B5" s="1669"/>
      <c r="C5" s="1670"/>
      <c r="D5" s="1670"/>
      <c r="E5" s="1670"/>
      <c r="F5" s="1670"/>
      <c r="G5" s="1670"/>
      <c r="H5" s="1671"/>
      <c r="I5" s="1678"/>
      <c r="J5" s="1678"/>
      <c r="K5" s="1447"/>
      <c r="L5" s="1678"/>
      <c r="M5" s="1677" t="s">
        <v>188</v>
      </c>
      <c r="N5" s="1677" t="s">
        <v>189</v>
      </c>
      <c r="O5" s="1677" t="s">
        <v>190</v>
      </c>
      <c r="P5" s="1678"/>
      <c r="Q5" s="1695"/>
      <c r="R5" s="1695"/>
      <c r="S5" s="1668" t="s">
        <v>984</v>
      </c>
      <c r="T5" s="1668"/>
      <c r="U5" s="1668" t="s">
        <v>985</v>
      </c>
      <c r="V5" s="1668"/>
      <c r="W5" s="1668" t="s">
        <v>468</v>
      </c>
      <c r="X5" s="1668"/>
      <c r="Y5" s="1668" t="s">
        <v>191</v>
      </c>
      <c r="Z5" s="1668"/>
      <c r="AA5" s="1668" t="s">
        <v>535</v>
      </c>
      <c r="AB5" s="1668"/>
      <c r="AC5" s="1668" t="s">
        <v>512</v>
      </c>
      <c r="AD5" s="1669"/>
      <c r="AE5" s="1652"/>
      <c r="AF5" s="1345"/>
    </row>
    <row r="6" spans="1:32" ht="31.5" customHeight="1" x14ac:dyDescent="0.3">
      <c r="A6" s="1687"/>
      <c r="B6" s="1669"/>
      <c r="C6" s="1670" t="s">
        <v>149</v>
      </c>
      <c r="D6" s="1670"/>
      <c r="E6" s="1670"/>
      <c r="F6" s="1670"/>
      <c r="G6" s="1670"/>
      <c r="H6" s="1671"/>
      <c r="I6" s="1678"/>
      <c r="J6" s="1678"/>
      <c r="K6" s="1447"/>
      <c r="L6" s="1678"/>
      <c r="M6" s="1678"/>
      <c r="N6" s="1678"/>
      <c r="O6" s="1678"/>
      <c r="P6" s="1678"/>
      <c r="Q6" s="1695"/>
      <c r="R6" s="1695"/>
      <c r="S6" s="1672" t="s">
        <v>192</v>
      </c>
      <c r="T6" s="1673"/>
      <c r="U6" s="1672" t="s">
        <v>192</v>
      </c>
      <c r="V6" s="1673"/>
      <c r="W6" s="1674" t="s">
        <v>192</v>
      </c>
      <c r="X6" s="1674"/>
      <c r="Y6" s="1674" t="s">
        <v>192</v>
      </c>
      <c r="Z6" s="1674"/>
      <c r="AA6" s="1674" t="s">
        <v>192</v>
      </c>
      <c r="AB6" s="1669"/>
      <c r="AC6" s="1674" t="s">
        <v>373</v>
      </c>
      <c r="AD6" s="1669"/>
      <c r="AE6" s="1652"/>
      <c r="AF6" s="1345"/>
    </row>
    <row r="7" spans="1:32" ht="45.75" customHeight="1" x14ac:dyDescent="0.3">
      <c r="A7" s="1687"/>
      <c r="B7" s="1669"/>
      <c r="C7" s="428">
        <v>1</v>
      </c>
      <c r="D7" s="407">
        <v>2</v>
      </c>
      <c r="E7" s="408">
        <v>3</v>
      </c>
      <c r="F7" s="409">
        <v>4</v>
      </c>
      <c r="G7" s="915">
        <v>5</v>
      </c>
      <c r="H7" s="916">
        <v>6</v>
      </c>
      <c r="I7" s="1692"/>
      <c r="J7" s="1678"/>
      <c r="K7" s="1447"/>
      <c r="L7" s="1678"/>
      <c r="M7" s="1678"/>
      <c r="N7" s="1678"/>
      <c r="O7" s="1678"/>
      <c r="P7" s="1678"/>
      <c r="Q7" s="1695"/>
      <c r="R7" s="1696"/>
      <c r="S7" s="661" t="s">
        <v>193</v>
      </c>
      <c r="T7" s="661" t="s">
        <v>194</v>
      </c>
      <c r="U7" s="661" t="s">
        <v>193</v>
      </c>
      <c r="V7" s="661" t="s">
        <v>194</v>
      </c>
      <c r="W7" s="661" t="s">
        <v>193</v>
      </c>
      <c r="X7" s="661" t="s">
        <v>194</v>
      </c>
      <c r="Y7" s="661" t="s">
        <v>193</v>
      </c>
      <c r="Z7" s="661" t="s">
        <v>194</v>
      </c>
      <c r="AA7" s="661" t="s">
        <v>193</v>
      </c>
      <c r="AB7" s="661" t="s">
        <v>194</v>
      </c>
      <c r="AC7" s="661" t="s">
        <v>193</v>
      </c>
      <c r="AD7" s="661" t="s">
        <v>194</v>
      </c>
      <c r="AE7" s="1653"/>
      <c r="AF7" s="1345"/>
    </row>
    <row r="8" spans="1:32" hidden="1" x14ac:dyDescent="0.3">
      <c r="A8" s="917" t="s">
        <v>986</v>
      </c>
      <c r="B8" s="1135" t="s">
        <v>375</v>
      </c>
      <c r="C8" s="665"/>
      <c r="D8" s="665"/>
      <c r="E8" s="410"/>
      <c r="F8" s="411"/>
      <c r="G8" s="918"/>
      <c r="H8" s="919"/>
      <c r="I8" s="649">
        <f>I9+I29+I34</f>
        <v>1476</v>
      </c>
      <c r="J8" s="649">
        <f>J9+J29+J34</f>
        <v>91</v>
      </c>
      <c r="K8" s="649">
        <f t="shared" ref="K8:V8" si="0">K9+K29+K34</f>
        <v>624</v>
      </c>
      <c r="L8" s="649">
        <f t="shared" si="0"/>
        <v>1365</v>
      </c>
      <c r="M8" s="649">
        <f t="shared" si="0"/>
        <v>741</v>
      </c>
      <c r="N8" s="649">
        <f t="shared" si="0"/>
        <v>624</v>
      </c>
      <c r="O8" s="649">
        <f t="shared" si="0"/>
        <v>0</v>
      </c>
      <c r="P8" s="649">
        <f t="shared" si="0"/>
        <v>0</v>
      </c>
      <c r="Q8" s="649">
        <f t="shared" si="0"/>
        <v>8</v>
      </c>
      <c r="R8" s="649">
        <f t="shared" si="0"/>
        <v>12</v>
      </c>
      <c r="S8" s="649">
        <f t="shared" si="0"/>
        <v>560</v>
      </c>
      <c r="T8" s="649">
        <f t="shared" si="0"/>
        <v>16</v>
      </c>
      <c r="U8" s="649">
        <f t="shared" si="0"/>
        <v>805</v>
      </c>
      <c r="V8" s="649">
        <f t="shared" si="0"/>
        <v>23</v>
      </c>
      <c r="W8" s="649"/>
      <c r="X8" s="649"/>
      <c r="Y8" s="649"/>
      <c r="Z8" s="649"/>
      <c r="AA8" s="649"/>
      <c r="AB8" s="649"/>
      <c r="AC8" s="649"/>
      <c r="AD8" s="649"/>
      <c r="AE8" s="833"/>
      <c r="AF8" s="1078"/>
    </row>
    <row r="9" spans="1:32" ht="24" hidden="1" customHeight="1" x14ac:dyDescent="0.3">
      <c r="A9" s="920" t="s">
        <v>786</v>
      </c>
      <c r="B9" s="921" t="s">
        <v>376</v>
      </c>
      <c r="C9" s="922"/>
      <c r="D9" s="922"/>
      <c r="E9" s="410"/>
      <c r="F9" s="411"/>
      <c r="G9" s="918"/>
      <c r="H9" s="919"/>
      <c r="I9" s="908">
        <f>SUM(I10:I28)</f>
        <v>1281</v>
      </c>
      <c r="J9" s="908">
        <f>SUM(J10:J28)</f>
        <v>52</v>
      </c>
      <c r="K9" s="908">
        <f t="shared" ref="K9:V9" si="1">SUM(K10:K28)</f>
        <v>524</v>
      </c>
      <c r="L9" s="908">
        <f t="shared" si="1"/>
        <v>1209</v>
      </c>
      <c r="M9" s="908">
        <f t="shared" si="1"/>
        <v>685</v>
      </c>
      <c r="N9" s="908">
        <f t="shared" si="1"/>
        <v>524</v>
      </c>
      <c r="O9" s="908">
        <f t="shared" si="1"/>
        <v>0</v>
      </c>
      <c r="P9" s="908">
        <f t="shared" si="1"/>
        <v>0</v>
      </c>
      <c r="Q9" s="908">
        <f t="shared" si="1"/>
        <v>8</v>
      </c>
      <c r="R9" s="908">
        <f t="shared" si="1"/>
        <v>12</v>
      </c>
      <c r="S9" s="908">
        <f t="shared" si="1"/>
        <v>488</v>
      </c>
      <c r="T9" s="908">
        <f t="shared" si="1"/>
        <v>0</v>
      </c>
      <c r="U9" s="908">
        <f t="shared" si="1"/>
        <v>721</v>
      </c>
      <c r="V9" s="921">
        <f t="shared" si="1"/>
        <v>0</v>
      </c>
      <c r="W9" s="649"/>
      <c r="X9" s="649"/>
      <c r="Y9" s="649"/>
      <c r="Z9" s="649"/>
      <c r="AA9" s="649"/>
      <c r="AB9" s="649"/>
      <c r="AC9" s="649"/>
      <c r="AD9" s="649"/>
      <c r="AE9" s="833"/>
      <c r="AF9" s="1078"/>
    </row>
    <row r="10" spans="1:32" ht="51.75" hidden="1" customHeight="1" x14ac:dyDescent="0.3">
      <c r="A10" s="901"/>
      <c r="B10" s="923" t="s">
        <v>377</v>
      </c>
      <c r="C10" s="665"/>
      <c r="D10" s="665"/>
      <c r="E10" s="410"/>
      <c r="F10" s="411"/>
      <c r="G10" s="918"/>
      <c r="H10" s="919"/>
      <c r="I10" s="638"/>
      <c r="J10" s="649"/>
      <c r="K10" s="638"/>
      <c r="L10" s="638"/>
      <c r="M10" s="638"/>
      <c r="N10" s="924"/>
      <c r="O10" s="649"/>
      <c r="P10" s="649"/>
      <c r="Q10" s="649"/>
      <c r="R10" s="673"/>
      <c r="S10" s="638"/>
      <c r="T10" s="638"/>
      <c r="U10" s="638"/>
      <c r="V10" s="638"/>
      <c r="W10" s="674"/>
      <c r="X10" s="649"/>
      <c r="Y10" s="649"/>
      <c r="Z10" s="649"/>
      <c r="AA10" s="649"/>
      <c r="AB10" s="649"/>
      <c r="AC10" s="649"/>
      <c r="AD10" s="649"/>
      <c r="AE10" s="833"/>
      <c r="AF10" s="1078"/>
    </row>
    <row r="11" spans="1:32" ht="29.25" hidden="1" customHeight="1" x14ac:dyDescent="0.3">
      <c r="A11" s="904" t="s">
        <v>378</v>
      </c>
      <c r="B11" s="925" t="s">
        <v>379</v>
      </c>
      <c r="C11" s="661"/>
      <c r="D11" s="661" t="s">
        <v>380</v>
      </c>
      <c r="E11" s="410"/>
      <c r="F11" s="411"/>
      <c r="G11" s="918"/>
      <c r="H11" s="919"/>
      <c r="I11" s="660">
        <f>J11+L11+Q11+R11</f>
        <v>78</v>
      </c>
      <c r="J11" s="661">
        <f>T11+V11</f>
        <v>0</v>
      </c>
      <c r="K11" s="661">
        <v>40</v>
      </c>
      <c r="L11" s="412">
        <f>S11+U11</f>
        <v>78</v>
      </c>
      <c r="M11" s="903">
        <f>L11-N11</f>
        <v>38</v>
      </c>
      <c r="N11" s="926">
        <v>40</v>
      </c>
      <c r="O11" s="649"/>
      <c r="P11" s="649"/>
      <c r="Q11" s="649"/>
      <c r="R11" s="673"/>
      <c r="S11" s="661">
        <v>32</v>
      </c>
      <c r="T11" s="660"/>
      <c r="U11" s="661">
        <v>46</v>
      </c>
      <c r="V11" s="412"/>
      <c r="W11" s="927"/>
      <c r="X11" s="928"/>
      <c r="Y11" s="649"/>
      <c r="Z11" s="649"/>
      <c r="AA11" s="649"/>
      <c r="AB11" s="649"/>
      <c r="AC11" s="649"/>
      <c r="AD11" s="649"/>
      <c r="AE11" s="833"/>
      <c r="AF11" s="1078"/>
    </row>
    <row r="12" spans="1:32" ht="19.5" hidden="1" customHeight="1" x14ac:dyDescent="0.3">
      <c r="A12" s="904" t="s">
        <v>381</v>
      </c>
      <c r="B12" s="925" t="s">
        <v>382</v>
      </c>
      <c r="C12" s="661"/>
      <c r="D12" s="661" t="s">
        <v>29</v>
      </c>
      <c r="E12" s="410"/>
      <c r="F12" s="411"/>
      <c r="G12" s="918"/>
      <c r="H12" s="919"/>
      <c r="I12" s="660">
        <f t="shared" ref="I12:I34" si="2">J12+L12+Q12+R12</f>
        <v>116</v>
      </c>
      <c r="J12" s="661">
        <f t="shared" ref="J12:J34" si="3">T12+V12</f>
        <v>0</v>
      </c>
      <c r="K12" s="661">
        <f>SUM(AC12:AF12)</f>
        <v>0</v>
      </c>
      <c r="L12" s="412">
        <f t="shared" ref="L12:L34" si="4">S12+U12</f>
        <v>116</v>
      </c>
      <c r="M12" s="903">
        <f t="shared" ref="M12:M34" si="5">L12-N12</f>
        <v>116</v>
      </c>
      <c r="N12" s="924">
        <v>0</v>
      </c>
      <c r="O12" s="649"/>
      <c r="P12" s="649"/>
      <c r="Q12" s="649"/>
      <c r="R12" s="673"/>
      <c r="S12" s="661">
        <v>48</v>
      </c>
      <c r="T12" s="660"/>
      <c r="U12" s="661">
        <v>68</v>
      </c>
      <c r="V12" s="412"/>
      <c r="W12" s="927"/>
      <c r="X12" s="928"/>
      <c r="Y12" s="649"/>
      <c r="Z12" s="649"/>
      <c r="AA12" s="649"/>
      <c r="AB12" s="649"/>
      <c r="AC12" s="649"/>
      <c r="AD12" s="649"/>
      <c r="AE12" s="833"/>
      <c r="AF12" s="1078"/>
    </row>
    <row r="13" spans="1:32" ht="19.5" hidden="1" customHeight="1" x14ac:dyDescent="0.3">
      <c r="A13" s="904"/>
      <c r="B13" s="929" t="s">
        <v>383</v>
      </c>
      <c r="C13" s="661"/>
      <c r="D13" s="661"/>
      <c r="E13" s="410"/>
      <c r="F13" s="411"/>
      <c r="G13" s="918"/>
      <c r="H13" s="919"/>
      <c r="I13" s="660"/>
      <c r="J13" s="661"/>
      <c r="K13" s="661"/>
      <c r="L13" s="412">
        <f t="shared" si="4"/>
        <v>0</v>
      </c>
      <c r="M13" s="903">
        <f t="shared" si="5"/>
        <v>0</v>
      </c>
      <c r="N13" s="924"/>
      <c r="O13" s="649"/>
      <c r="P13" s="649"/>
      <c r="Q13" s="649"/>
      <c r="R13" s="673"/>
      <c r="S13" s="661"/>
      <c r="T13" s="660"/>
      <c r="U13" s="661"/>
      <c r="V13" s="412"/>
      <c r="W13" s="927"/>
      <c r="X13" s="928"/>
      <c r="Y13" s="649"/>
      <c r="Z13" s="649"/>
      <c r="AA13" s="649"/>
      <c r="AB13" s="649"/>
      <c r="AC13" s="649"/>
      <c r="AD13" s="649"/>
      <c r="AE13" s="833"/>
      <c r="AF13" s="1078"/>
    </row>
    <row r="14" spans="1:32" ht="29.25" hidden="1" customHeight="1" x14ac:dyDescent="0.3">
      <c r="A14" s="904" t="s">
        <v>384</v>
      </c>
      <c r="B14" s="925" t="s">
        <v>4</v>
      </c>
      <c r="C14" s="661"/>
      <c r="D14" s="661" t="s">
        <v>29</v>
      </c>
      <c r="E14" s="410"/>
      <c r="F14" s="411"/>
      <c r="G14" s="918"/>
      <c r="H14" s="919"/>
      <c r="I14" s="660">
        <f t="shared" si="2"/>
        <v>116</v>
      </c>
      <c r="J14" s="661">
        <f t="shared" si="3"/>
        <v>0</v>
      </c>
      <c r="K14" s="661">
        <v>116</v>
      </c>
      <c r="L14" s="412">
        <f t="shared" si="4"/>
        <v>116</v>
      </c>
      <c r="M14" s="903">
        <f t="shared" si="5"/>
        <v>0</v>
      </c>
      <c r="N14" s="924">
        <v>116</v>
      </c>
      <c r="O14" s="649"/>
      <c r="P14" s="649"/>
      <c r="Q14" s="649"/>
      <c r="R14" s="673"/>
      <c r="S14" s="661">
        <v>48</v>
      </c>
      <c r="T14" s="660"/>
      <c r="U14" s="661">
        <v>68</v>
      </c>
      <c r="V14" s="412"/>
      <c r="W14" s="927"/>
      <c r="X14" s="928"/>
      <c r="Y14" s="649"/>
      <c r="Z14" s="649"/>
      <c r="AA14" s="649"/>
      <c r="AB14" s="649"/>
      <c r="AC14" s="649"/>
      <c r="AD14" s="649"/>
      <c r="AE14" s="833"/>
      <c r="AF14" s="1078"/>
    </row>
    <row r="15" spans="1:32" ht="56.25" hidden="1" customHeight="1" x14ac:dyDescent="0.3">
      <c r="A15" s="904"/>
      <c r="B15" s="929" t="s">
        <v>385</v>
      </c>
      <c r="C15" s="661"/>
      <c r="D15" s="661"/>
      <c r="E15" s="410"/>
      <c r="F15" s="411"/>
      <c r="G15" s="918"/>
      <c r="H15" s="919"/>
      <c r="I15" s="660"/>
      <c r="J15" s="661"/>
      <c r="K15" s="661"/>
      <c r="L15" s="412">
        <f t="shared" si="4"/>
        <v>0</v>
      </c>
      <c r="M15" s="903">
        <f t="shared" si="5"/>
        <v>0</v>
      </c>
      <c r="N15" s="924"/>
      <c r="O15" s="649"/>
      <c r="P15" s="649"/>
      <c r="Q15" s="649"/>
      <c r="R15" s="673"/>
      <c r="S15" s="661"/>
      <c r="T15" s="660"/>
      <c r="U15" s="661"/>
      <c r="V15" s="412"/>
      <c r="W15" s="927"/>
      <c r="X15" s="928"/>
      <c r="Y15" s="649"/>
      <c r="Z15" s="649"/>
      <c r="AA15" s="649"/>
      <c r="AB15" s="649"/>
      <c r="AC15" s="649"/>
      <c r="AD15" s="649"/>
      <c r="AE15" s="833"/>
      <c r="AF15" s="1078"/>
    </row>
    <row r="16" spans="1:32" ht="29.25" hidden="1" customHeight="1" x14ac:dyDescent="0.3">
      <c r="A16" s="904" t="s">
        <v>472</v>
      </c>
      <c r="B16" s="925" t="s">
        <v>350</v>
      </c>
      <c r="C16" s="661" t="s">
        <v>40</v>
      </c>
      <c r="D16" s="661" t="s">
        <v>40</v>
      </c>
      <c r="E16" s="410"/>
      <c r="F16" s="411"/>
      <c r="G16" s="918"/>
      <c r="H16" s="919"/>
      <c r="I16" s="660">
        <f t="shared" si="2"/>
        <v>270</v>
      </c>
      <c r="J16" s="661">
        <v>26</v>
      </c>
      <c r="K16" s="661">
        <v>68</v>
      </c>
      <c r="L16" s="412">
        <f t="shared" si="4"/>
        <v>234</v>
      </c>
      <c r="M16" s="903">
        <f t="shared" si="5"/>
        <v>166</v>
      </c>
      <c r="N16" s="924">
        <v>68</v>
      </c>
      <c r="O16" s="649"/>
      <c r="P16" s="649"/>
      <c r="Q16" s="663">
        <v>4</v>
      </c>
      <c r="R16" s="664">
        <v>6</v>
      </c>
      <c r="S16" s="661">
        <v>96</v>
      </c>
      <c r="T16" s="660"/>
      <c r="U16" s="661">
        <v>138</v>
      </c>
      <c r="V16" s="412"/>
      <c r="W16" s="927"/>
      <c r="X16" s="928"/>
      <c r="Y16" s="649"/>
      <c r="Z16" s="649"/>
      <c r="AA16" s="649"/>
      <c r="AB16" s="649"/>
      <c r="AC16" s="649"/>
      <c r="AD16" s="649"/>
      <c r="AE16" s="833"/>
      <c r="AF16" s="1078"/>
    </row>
    <row r="17" spans="1:32" ht="29.25" hidden="1" customHeight="1" x14ac:dyDescent="0.3">
      <c r="A17" s="904" t="s">
        <v>473</v>
      </c>
      <c r="B17" s="925" t="s">
        <v>388</v>
      </c>
      <c r="C17" s="661" t="s">
        <v>40</v>
      </c>
      <c r="D17" s="661" t="s">
        <v>40</v>
      </c>
      <c r="E17" s="410"/>
      <c r="F17" s="411"/>
      <c r="G17" s="918"/>
      <c r="H17" s="919"/>
      <c r="I17" s="660">
        <f t="shared" si="2"/>
        <v>153</v>
      </c>
      <c r="J17" s="661">
        <v>26</v>
      </c>
      <c r="K17" s="661">
        <v>60</v>
      </c>
      <c r="L17" s="412">
        <f t="shared" si="4"/>
        <v>117</v>
      </c>
      <c r="M17" s="903">
        <f t="shared" si="5"/>
        <v>57</v>
      </c>
      <c r="N17" s="924">
        <v>60</v>
      </c>
      <c r="O17" s="649"/>
      <c r="P17" s="649"/>
      <c r="Q17" s="663">
        <v>4</v>
      </c>
      <c r="R17" s="664">
        <v>6</v>
      </c>
      <c r="S17" s="661">
        <v>48</v>
      </c>
      <c r="T17" s="660"/>
      <c r="U17" s="661">
        <v>69</v>
      </c>
      <c r="V17" s="412"/>
      <c r="W17" s="927"/>
      <c r="X17" s="928"/>
      <c r="Y17" s="649"/>
      <c r="Z17" s="649"/>
      <c r="AA17" s="649"/>
      <c r="AB17" s="649"/>
      <c r="AC17" s="649"/>
      <c r="AD17" s="649"/>
      <c r="AE17" s="833"/>
      <c r="AF17" s="1078"/>
    </row>
    <row r="18" spans="1:32" ht="27.6" hidden="1" x14ac:dyDescent="0.3">
      <c r="A18" s="904"/>
      <c r="B18" s="929" t="s">
        <v>389</v>
      </c>
      <c r="C18" s="661"/>
      <c r="D18" s="661"/>
      <c r="E18" s="410"/>
      <c r="F18" s="411"/>
      <c r="G18" s="918"/>
      <c r="H18" s="919"/>
      <c r="I18" s="660"/>
      <c r="J18" s="661"/>
      <c r="K18" s="661"/>
      <c r="L18" s="412">
        <f t="shared" si="4"/>
        <v>0</v>
      </c>
      <c r="M18" s="903">
        <f t="shared" si="5"/>
        <v>0</v>
      </c>
      <c r="N18" s="924"/>
      <c r="O18" s="649"/>
      <c r="P18" s="649"/>
      <c r="Q18" s="649"/>
      <c r="R18" s="673"/>
      <c r="S18" s="661"/>
      <c r="T18" s="660"/>
      <c r="U18" s="661"/>
      <c r="V18" s="412"/>
      <c r="W18" s="927"/>
      <c r="X18" s="928"/>
      <c r="Y18" s="649"/>
      <c r="Z18" s="649"/>
      <c r="AA18" s="649"/>
      <c r="AB18" s="649"/>
      <c r="AC18" s="649"/>
      <c r="AD18" s="649"/>
      <c r="AE18" s="833"/>
      <c r="AF18" s="1078"/>
    </row>
    <row r="19" spans="1:32" hidden="1" x14ac:dyDescent="0.3">
      <c r="A19" s="904" t="s">
        <v>390</v>
      </c>
      <c r="B19" s="925" t="s">
        <v>166</v>
      </c>
      <c r="C19" s="661"/>
      <c r="D19" s="661" t="s">
        <v>29</v>
      </c>
      <c r="E19" s="410"/>
      <c r="F19" s="411"/>
      <c r="G19" s="918"/>
      <c r="H19" s="919"/>
      <c r="I19" s="660">
        <f t="shared" si="2"/>
        <v>116</v>
      </c>
      <c r="J19" s="661">
        <f t="shared" si="3"/>
        <v>0</v>
      </c>
      <c r="K19" s="661">
        <v>36</v>
      </c>
      <c r="L19" s="412">
        <f t="shared" si="4"/>
        <v>116</v>
      </c>
      <c r="M19" s="903">
        <f t="shared" si="5"/>
        <v>80</v>
      </c>
      <c r="N19" s="674">
        <v>36</v>
      </c>
      <c r="O19" s="649"/>
      <c r="P19" s="649"/>
      <c r="Q19" s="649"/>
      <c r="R19" s="673"/>
      <c r="S19" s="661">
        <v>48</v>
      </c>
      <c r="T19" s="660"/>
      <c r="U19" s="661">
        <v>68</v>
      </c>
      <c r="V19" s="412"/>
      <c r="W19" s="927"/>
      <c r="X19" s="928"/>
      <c r="Y19" s="649"/>
      <c r="Z19" s="649"/>
      <c r="AA19" s="649"/>
      <c r="AB19" s="649"/>
      <c r="AC19" s="649"/>
      <c r="AD19" s="649"/>
      <c r="AE19" s="833"/>
      <c r="AF19" s="1078"/>
    </row>
    <row r="20" spans="1:32" hidden="1" x14ac:dyDescent="0.3">
      <c r="A20" s="904" t="s">
        <v>415</v>
      </c>
      <c r="B20" s="925" t="s">
        <v>392</v>
      </c>
      <c r="C20" s="661"/>
      <c r="D20" s="661" t="s">
        <v>29</v>
      </c>
      <c r="E20" s="410"/>
      <c r="F20" s="411"/>
      <c r="G20" s="918"/>
      <c r="H20" s="919"/>
      <c r="I20" s="660">
        <f t="shared" si="2"/>
        <v>78</v>
      </c>
      <c r="J20" s="661">
        <f t="shared" si="3"/>
        <v>0</v>
      </c>
      <c r="K20" s="661">
        <v>44</v>
      </c>
      <c r="L20" s="412">
        <f t="shared" si="4"/>
        <v>78</v>
      </c>
      <c r="M20" s="903">
        <f t="shared" si="5"/>
        <v>34</v>
      </c>
      <c r="N20" s="924">
        <v>44</v>
      </c>
      <c r="O20" s="649"/>
      <c r="P20" s="649"/>
      <c r="Q20" s="649"/>
      <c r="R20" s="673"/>
      <c r="S20" s="661">
        <v>32</v>
      </c>
      <c r="T20" s="660"/>
      <c r="U20" s="661">
        <v>46</v>
      </c>
      <c r="V20" s="412"/>
      <c r="W20" s="927"/>
      <c r="X20" s="928"/>
      <c r="Y20" s="649"/>
      <c r="Z20" s="649"/>
      <c r="AA20" s="649"/>
      <c r="AB20" s="649"/>
      <c r="AC20" s="649"/>
      <c r="AD20" s="649"/>
      <c r="AE20" s="833"/>
      <c r="AF20" s="1078"/>
    </row>
    <row r="21" spans="1:32" hidden="1" x14ac:dyDescent="0.3">
      <c r="A21" s="904" t="s">
        <v>416</v>
      </c>
      <c r="B21" s="925" t="s">
        <v>394</v>
      </c>
      <c r="C21" s="661"/>
      <c r="D21" s="661" t="s">
        <v>29</v>
      </c>
      <c r="E21" s="410"/>
      <c r="F21" s="411"/>
      <c r="G21" s="918"/>
      <c r="H21" s="919"/>
      <c r="I21" s="660">
        <f t="shared" si="2"/>
        <v>78</v>
      </c>
      <c r="J21" s="661">
        <f t="shared" si="3"/>
        <v>0</v>
      </c>
      <c r="K21" s="661">
        <v>44</v>
      </c>
      <c r="L21" s="412">
        <f t="shared" si="4"/>
        <v>78</v>
      </c>
      <c r="M21" s="903">
        <f t="shared" si="5"/>
        <v>34</v>
      </c>
      <c r="N21" s="930">
        <v>44</v>
      </c>
      <c r="O21" s="655"/>
      <c r="P21" s="655"/>
      <c r="Q21" s="655"/>
      <c r="R21" s="413"/>
      <c r="S21" s="661">
        <v>32</v>
      </c>
      <c r="T21" s="660"/>
      <c r="U21" s="661">
        <v>46</v>
      </c>
      <c r="V21" s="412"/>
      <c r="W21" s="927"/>
      <c r="X21" s="928"/>
      <c r="Y21" s="649"/>
      <c r="Z21" s="649"/>
      <c r="AA21" s="649"/>
      <c r="AB21" s="649"/>
      <c r="AC21" s="649"/>
      <c r="AD21" s="649"/>
      <c r="AE21" s="833"/>
      <c r="AF21" s="1078"/>
    </row>
    <row r="22" spans="1:32" ht="27.6" hidden="1" x14ac:dyDescent="0.3">
      <c r="A22" s="904"/>
      <c r="B22" s="929" t="s">
        <v>395</v>
      </c>
      <c r="C22" s="661"/>
      <c r="D22" s="661"/>
      <c r="E22" s="410"/>
      <c r="F22" s="411"/>
      <c r="G22" s="918"/>
      <c r="H22" s="919"/>
      <c r="I22" s="660"/>
      <c r="J22" s="661"/>
      <c r="K22" s="661"/>
      <c r="L22" s="412">
        <f t="shared" si="4"/>
        <v>0</v>
      </c>
      <c r="M22" s="903">
        <f t="shared" si="5"/>
        <v>0</v>
      </c>
      <c r="N22" s="931"/>
      <c r="O22" s="701"/>
      <c r="P22" s="701"/>
      <c r="Q22" s="701"/>
      <c r="R22" s="767"/>
      <c r="S22" s="661"/>
      <c r="T22" s="660"/>
      <c r="U22" s="661"/>
      <c r="V22" s="412"/>
      <c r="W22" s="927"/>
      <c r="X22" s="928"/>
      <c r="Y22" s="649"/>
      <c r="Z22" s="649"/>
      <c r="AA22" s="649"/>
      <c r="AB22" s="649"/>
      <c r="AC22" s="649"/>
      <c r="AD22" s="649"/>
      <c r="AE22" s="833"/>
      <c r="AF22" s="1078"/>
    </row>
    <row r="23" spans="1:32" hidden="1" x14ac:dyDescent="0.3">
      <c r="A23" s="904" t="s">
        <v>396</v>
      </c>
      <c r="B23" s="925" t="s">
        <v>397</v>
      </c>
      <c r="C23" s="661"/>
      <c r="D23" s="661" t="s">
        <v>29</v>
      </c>
      <c r="E23" s="410"/>
      <c r="F23" s="411"/>
      <c r="G23" s="918"/>
      <c r="H23" s="919"/>
      <c r="I23" s="660">
        <f t="shared" si="2"/>
        <v>40</v>
      </c>
      <c r="J23" s="661">
        <f t="shared" si="3"/>
        <v>0</v>
      </c>
      <c r="K23" s="661">
        <v>6</v>
      </c>
      <c r="L23" s="412">
        <f t="shared" si="4"/>
        <v>40</v>
      </c>
      <c r="M23" s="903">
        <f t="shared" si="5"/>
        <v>34</v>
      </c>
      <c r="N23" s="636">
        <v>6</v>
      </c>
      <c r="O23" s="638"/>
      <c r="P23" s="638"/>
      <c r="Q23" s="638"/>
      <c r="R23" s="635"/>
      <c r="S23" s="661">
        <v>0</v>
      </c>
      <c r="T23" s="660"/>
      <c r="U23" s="661">
        <v>40</v>
      </c>
      <c r="V23" s="412"/>
      <c r="W23" s="927"/>
      <c r="X23" s="928"/>
      <c r="Y23" s="649"/>
      <c r="Z23" s="649"/>
      <c r="AA23" s="649"/>
      <c r="AB23" s="649"/>
      <c r="AC23" s="649"/>
      <c r="AD23" s="649"/>
      <c r="AE23" s="833"/>
      <c r="AF23" s="1078"/>
    </row>
    <row r="24" spans="1:32" hidden="1" x14ac:dyDescent="0.3">
      <c r="A24" s="904" t="s">
        <v>398</v>
      </c>
      <c r="B24" s="925" t="s">
        <v>356</v>
      </c>
      <c r="C24" s="661"/>
      <c r="D24" s="661" t="s">
        <v>380</v>
      </c>
      <c r="E24" s="410"/>
      <c r="F24" s="411"/>
      <c r="G24" s="918"/>
      <c r="H24" s="919"/>
      <c r="I24" s="660">
        <f t="shared" si="2"/>
        <v>40</v>
      </c>
      <c r="J24" s="661">
        <f t="shared" si="3"/>
        <v>0</v>
      </c>
      <c r="K24" s="661">
        <v>8</v>
      </c>
      <c r="L24" s="412">
        <f t="shared" si="4"/>
        <v>40</v>
      </c>
      <c r="M24" s="903">
        <f t="shared" si="5"/>
        <v>32</v>
      </c>
      <c r="N24" s="924">
        <v>8</v>
      </c>
      <c r="O24" s="649"/>
      <c r="P24" s="649"/>
      <c r="Q24" s="649"/>
      <c r="R24" s="673"/>
      <c r="S24" s="661">
        <v>0</v>
      </c>
      <c r="T24" s="660"/>
      <c r="U24" s="661">
        <v>40</v>
      </c>
      <c r="V24" s="412"/>
      <c r="W24" s="927"/>
      <c r="X24" s="928"/>
      <c r="Y24" s="649"/>
      <c r="Z24" s="649"/>
      <c r="AA24" s="649"/>
      <c r="AB24" s="649"/>
      <c r="AC24" s="649"/>
      <c r="AD24" s="649"/>
      <c r="AE24" s="833"/>
      <c r="AF24" s="1078"/>
    </row>
    <row r="25" spans="1:32" hidden="1" x14ac:dyDescent="0.3">
      <c r="A25" s="904" t="s">
        <v>400</v>
      </c>
      <c r="B25" s="925" t="s">
        <v>401</v>
      </c>
      <c r="C25" s="661" t="s">
        <v>29</v>
      </c>
      <c r="D25" s="661"/>
      <c r="E25" s="410"/>
      <c r="F25" s="411"/>
      <c r="G25" s="918"/>
      <c r="H25" s="919"/>
      <c r="I25" s="660">
        <f t="shared" si="2"/>
        <v>40</v>
      </c>
      <c r="J25" s="661">
        <f t="shared" si="3"/>
        <v>0</v>
      </c>
      <c r="K25" s="661">
        <v>10</v>
      </c>
      <c r="L25" s="412">
        <f t="shared" si="4"/>
        <v>40</v>
      </c>
      <c r="M25" s="903">
        <f t="shared" si="5"/>
        <v>30</v>
      </c>
      <c r="N25" s="924">
        <v>10</v>
      </c>
      <c r="O25" s="649"/>
      <c r="P25" s="649"/>
      <c r="Q25" s="649"/>
      <c r="R25" s="673"/>
      <c r="S25" s="661">
        <v>40</v>
      </c>
      <c r="T25" s="661"/>
      <c r="U25" s="661">
        <v>0</v>
      </c>
      <c r="V25" s="412"/>
      <c r="W25" s="932"/>
      <c r="X25" s="933"/>
      <c r="Y25" s="649"/>
      <c r="Z25" s="649"/>
      <c r="AA25" s="649"/>
      <c r="AB25" s="649"/>
      <c r="AC25" s="649"/>
      <c r="AD25" s="649"/>
      <c r="AE25" s="833"/>
      <c r="AF25" s="1078"/>
    </row>
    <row r="26" spans="1:32" ht="41.4" hidden="1" x14ac:dyDescent="0.3">
      <c r="A26" s="904"/>
      <c r="B26" s="929" t="s">
        <v>402</v>
      </c>
      <c r="C26" s="661"/>
      <c r="D26" s="661"/>
      <c r="E26" s="410"/>
      <c r="F26" s="411"/>
      <c r="G26" s="918"/>
      <c r="H26" s="919"/>
      <c r="I26" s="660"/>
      <c r="J26" s="661"/>
      <c r="K26" s="661"/>
      <c r="L26" s="412">
        <f t="shared" si="4"/>
        <v>0</v>
      </c>
      <c r="M26" s="903"/>
      <c r="N26" s="924"/>
      <c r="O26" s="649"/>
      <c r="P26" s="649"/>
      <c r="Q26" s="649"/>
      <c r="R26" s="673"/>
      <c r="S26" s="661"/>
      <c r="T26" s="661"/>
      <c r="U26" s="661"/>
      <c r="V26" s="412"/>
      <c r="W26" s="934"/>
      <c r="X26" s="933"/>
      <c r="Y26" s="649"/>
      <c r="Z26" s="649"/>
      <c r="AA26" s="649"/>
      <c r="AB26" s="649"/>
      <c r="AC26" s="649"/>
      <c r="AD26" s="649"/>
      <c r="AE26" s="833"/>
      <c r="AF26" s="1078"/>
    </row>
    <row r="27" spans="1:32" hidden="1" x14ac:dyDescent="0.3">
      <c r="A27" s="904" t="s">
        <v>403</v>
      </c>
      <c r="B27" s="925" t="s">
        <v>6</v>
      </c>
      <c r="C27" s="661" t="s">
        <v>29</v>
      </c>
      <c r="D27" s="661" t="s">
        <v>29</v>
      </c>
      <c r="E27" s="410"/>
      <c r="F27" s="411"/>
      <c r="G27" s="918"/>
      <c r="H27" s="919"/>
      <c r="I27" s="660">
        <f t="shared" si="2"/>
        <v>78</v>
      </c>
      <c r="J27" s="661">
        <f t="shared" si="3"/>
        <v>0</v>
      </c>
      <c r="K27" s="661">
        <v>74</v>
      </c>
      <c r="L27" s="412">
        <f t="shared" si="4"/>
        <v>78</v>
      </c>
      <c r="M27" s="903">
        <f t="shared" si="5"/>
        <v>4</v>
      </c>
      <c r="N27" s="930">
        <v>74</v>
      </c>
      <c r="O27" s="655"/>
      <c r="P27" s="655"/>
      <c r="Q27" s="655"/>
      <c r="R27" s="413"/>
      <c r="S27" s="661">
        <v>32</v>
      </c>
      <c r="T27" s="661"/>
      <c r="U27" s="661">
        <v>46</v>
      </c>
      <c r="V27" s="412"/>
      <c r="W27" s="934"/>
      <c r="X27" s="933"/>
      <c r="Y27" s="649"/>
      <c r="Z27" s="649"/>
      <c r="AA27" s="649"/>
      <c r="AB27" s="649"/>
      <c r="AC27" s="649"/>
      <c r="AD27" s="649"/>
      <c r="AE27" s="833"/>
      <c r="AF27" s="1078"/>
    </row>
    <row r="28" spans="1:32" hidden="1" x14ac:dyDescent="0.3">
      <c r="A28" s="904" t="s">
        <v>404</v>
      </c>
      <c r="B28" s="925" t="s">
        <v>799</v>
      </c>
      <c r="C28" s="661"/>
      <c r="D28" s="661" t="s">
        <v>29</v>
      </c>
      <c r="E28" s="410"/>
      <c r="F28" s="411"/>
      <c r="G28" s="918"/>
      <c r="H28" s="919"/>
      <c r="I28" s="414">
        <f t="shared" si="2"/>
        <v>78</v>
      </c>
      <c r="J28" s="55">
        <f t="shared" si="3"/>
        <v>0</v>
      </c>
      <c r="K28" s="55">
        <v>18</v>
      </c>
      <c r="L28" s="412">
        <f t="shared" si="4"/>
        <v>78</v>
      </c>
      <c r="M28" s="903">
        <f t="shared" si="5"/>
        <v>60</v>
      </c>
      <c r="N28" s="657">
        <v>18</v>
      </c>
      <c r="O28" s="655"/>
      <c r="P28" s="655"/>
      <c r="Q28" s="655"/>
      <c r="R28" s="413"/>
      <c r="S28" s="55">
        <v>32</v>
      </c>
      <c r="T28" s="55"/>
      <c r="U28" s="55">
        <v>46</v>
      </c>
      <c r="V28" s="415"/>
      <c r="W28" s="935"/>
      <c r="X28" s="933"/>
      <c r="Y28" s="649"/>
      <c r="Z28" s="649"/>
      <c r="AA28" s="649"/>
      <c r="AB28" s="649"/>
      <c r="AC28" s="649"/>
      <c r="AD28" s="649"/>
      <c r="AE28" s="833"/>
      <c r="AF28" s="1078"/>
    </row>
    <row r="29" spans="1:32" hidden="1" x14ac:dyDescent="0.3">
      <c r="A29" s="907"/>
      <c r="B29" s="936" t="s">
        <v>405</v>
      </c>
      <c r="C29" s="922"/>
      <c r="D29" s="922"/>
      <c r="E29" s="410"/>
      <c r="F29" s="411"/>
      <c r="G29" s="918"/>
      <c r="H29" s="919"/>
      <c r="I29" s="908">
        <f>SUM(I30:I33)</f>
        <v>156</v>
      </c>
      <c r="J29" s="908">
        <f t="shared" ref="J29:V29" si="6">SUM(J30:J33)</f>
        <v>0</v>
      </c>
      <c r="K29" s="908">
        <f t="shared" si="6"/>
        <v>100</v>
      </c>
      <c r="L29" s="412">
        <f t="shared" si="4"/>
        <v>156</v>
      </c>
      <c r="M29" s="908">
        <f t="shared" si="6"/>
        <v>56</v>
      </c>
      <c r="N29" s="908">
        <f t="shared" si="6"/>
        <v>100</v>
      </c>
      <c r="O29" s="908">
        <f t="shared" si="6"/>
        <v>0</v>
      </c>
      <c r="P29" s="908">
        <f t="shared" si="6"/>
        <v>0</v>
      </c>
      <c r="Q29" s="908">
        <f t="shared" si="6"/>
        <v>0</v>
      </c>
      <c r="R29" s="908">
        <f t="shared" si="6"/>
        <v>0</v>
      </c>
      <c r="S29" s="908">
        <f t="shared" si="6"/>
        <v>72</v>
      </c>
      <c r="T29" s="908">
        <f t="shared" si="6"/>
        <v>0</v>
      </c>
      <c r="U29" s="908">
        <f t="shared" si="6"/>
        <v>84</v>
      </c>
      <c r="V29" s="908">
        <f t="shared" si="6"/>
        <v>0</v>
      </c>
      <c r="W29" s="937"/>
      <c r="X29" s="938"/>
      <c r="Y29" s="649"/>
      <c r="Z29" s="649"/>
      <c r="AA29" s="649"/>
      <c r="AB29" s="649"/>
      <c r="AC29" s="649"/>
      <c r="AD29" s="649"/>
      <c r="AE29" s="833"/>
      <c r="AF29" s="1078"/>
    </row>
    <row r="30" spans="1:32" ht="26.4" hidden="1" x14ac:dyDescent="0.3">
      <c r="A30" s="904" t="s">
        <v>406</v>
      </c>
      <c r="B30" s="925" t="s">
        <v>407</v>
      </c>
      <c r="C30" s="661"/>
      <c r="D30" s="661" t="s">
        <v>29</v>
      </c>
      <c r="E30" s="410"/>
      <c r="F30" s="411"/>
      <c r="G30" s="918"/>
      <c r="H30" s="919"/>
      <c r="I30" s="939">
        <f t="shared" si="2"/>
        <v>36</v>
      </c>
      <c r="J30" s="940">
        <f t="shared" si="3"/>
        <v>0</v>
      </c>
      <c r="K30" s="940">
        <v>36</v>
      </c>
      <c r="L30" s="412">
        <f t="shared" si="4"/>
        <v>36</v>
      </c>
      <c r="M30" s="903">
        <f t="shared" si="5"/>
        <v>0</v>
      </c>
      <c r="N30" s="658">
        <v>36</v>
      </c>
      <c r="O30" s="656"/>
      <c r="P30" s="656"/>
      <c r="Q30" s="656"/>
      <c r="R30" s="941"/>
      <c r="S30" s="940">
        <v>20</v>
      </c>
      <c r="T30" s="940"/>
      <c r="U30" s="940">
        <v>16</v>
      </c>
      <c r="V30" s="942"/>
      <c r="W30" s="943"/>
      <c r="X30" s="933"/>
      <c r="Y30" s="649"/>
      <c r="Z30" s="649"/>
      <c r="AA30" s="649"/>
      <c r="AB30" s="649"/>
      <c r="AC30" s="649"/>
      <c r="AD30" s="649"/>
      <c r="AE30" s="833"/>
      <c r="AF30" s="1078"/>
    </row>
    <row r="31" spans="1:32" hidden="1" x14ac:dyDescent="0.3">
      <c r="A31" s="904" t="s">
        <v>408</v>
      </c>
      <c r="B31" s="925" t="s">
        <v>409</v>
      </c>
      <c r="C31" s="661"/>
      <c r="D31" s="661" t="s">
        <v>380</v>
      </c>
      <c r="E31" s="410"/>
      <c r="F31" s="411"/>
      <c r="G31" s="918"/>
      <c r="H31" s="919"/>
      <c r="I31" s="660">
        <f t="shared" si="2"/>
        <v>52</v>
      </c>
      <c r="J31" s="661">
        <f t="shared" si="3"/>
        <v>0</v>
      </c>
      <c r="K31" s="661">
        <v>20</v>
      </c>
      <c r="L31" s="412">
        <f t="shared" si="4"/>
        <v>52</v>
      </c>
      <c r="M31" s="903">
        <f t="shared" si="5"/>
        <v>32</v>
      </c>
      <c r="N31" s="636">
        <v>20</v>
      </c>
      <c r="O31" s="649"/>
      <c r="P31" s="649"/>
      <c r="Q31" s="649"/>
      <c r="R31" s="673"/>
      <c r="S31" s="661"/>
      <c r="T31" s="661"/>
      <c r="U31" s="661">
        <v>52</v>
      </c>
      <c r="V31" s="412"/>
      <c r="W31" s="934"/>
      <c r="X31" s="933"/>
      <c r="Y31" s="649"/>
      <c r="Z31" s="649"/>
      <c r="AA31" s="649"/>
      <c r="AB31" s="649"/>
      <c r="AC31" s="649"/>
      <c r="AD31" s="649"/>
      <c r="AE31" s="833"/>
      <c r="AF31" s="1078"/>
    </row>
    <row r="32" spans="1:32" hidden="1" x14ac:dyDescent="0.3">
      <c r="A32" s="904" t="s">
        <v>410</v>
      </c>
      <c r="B32" s="925" t="s">
        <v>411</v>
      </c>
      <c r="C32" s="661"/>
      <c r="D32" s="661" t="s">
        <v>380</v>
      </c>
      <c r="E32" s="410"/>
      <c r="F32" s="411"/>
      <c r="G32" s="918"/>
      <c r="H32" s="919"/>
      <c r="I32" s="660">
        <f t="shared" si="2"/>
        <v>36</v>
      </c>
      <c r="J32" s="661">
        <f t="shared" si="3"/>
        <v>0</v>
      </c>
      <c r="K32" s="661">
        <v>22</v>
      </c>
      <c r="L32" s="412">
        <f t="shared" si="4"/>
        <v>36</v>
      </c>
      <c r="M32" s="903">
        <f t="shared" si="5"/>
        <v>14</v>
      </c>
      <c r="N32" s="636">
        <v>22</v>
      </c>
      <c r="O32" s="649"/>
      <c r="P32" s="649"/>
      <c r="Q32" s="649"/>
      <c r="R32" s="673"/>
      <c r="S32" s="661">
        <v>20</v>
      </c>
      <c r="T32" s="661"/>
      <c r="U32" s="661">
        <v>16</v>
      </c>
      <c r="V32" s="412"/>
      <c r="W32" s="934"/>
      <c r="X32" s="933"/>
      <c r="Y32" s="649"/>
      <c r="Z32" s="649"/>
      <c r="AA32" s="649"/>
      <c r="AB32" s="649"/>
      <c r="AC32" s="649"/>
      <c r="AD32" s="649"/>
      <c r="AE32" s="833"/>
      <c r="AF32" s="1078"/>
    </row>
    <row r="33" spans="1:32" ht="26.4" hidden="1" x14ac:dyDescent="0.3">
      <c r="A33" s="904" t="s">
        <v>466</v>
      </c>
      <c r="B33" s="925" t="s">
        <v>467</v>
      </c>
      <c r="C33" s="661" t="s">
        <v>380</v>
      </c>
      <c r="D33" s="661"/>
      <c r="E33" s="410"/>
      <c r="F33" s="411"/>
      <c r="G33" s="918"/>
      <c r="H33" s="919"/>
      <c r="I33" s="660">
        <f t="shared" si="2"/>
        <v>32</v>
      </c>
      <c r="J33" s="661">
        <f t="shared" si="3"/>
        <v>0</v>
      </c>
      <c r="K33" s="661">
        <v>22</v>
      </c>
      <c r="L33" s="412">
        <f t="shared" si="4"/>
        <v>32</v>
      </c>
      <c r="M33" s="903">
        <f t="shared" si="5"/>
        <v>10</v>
      </c>
      <c r="N33" s="636">
        <v>22</v>
      </c>
      <c r="O33" s="649"/>
      <c r="P33" s="649"/>
      <c r="Q33" s="649"/>
      <c r="R33" s="673"/>
      <c r="S33" s="661">
        <v>32</v>
      </c>
      <c r="T33" s="661"/>
      <c r="U33" s="661"/>
      <c r="V33" s="412"/>
      <c r="W33" s="934"/>
      <c r="X33" s="933"/>
      <c r="Y33" s="649"/>
      <c r="Z33" s="649"/>
      <c r="AA33" s="649"/>
      <c r="AB33" s="649"/>
      <c r="AC33" s="649"/>
      <c r="AD33" s="649"/>
      <c r="AE33" s="833"/>
      <c r="AF33" s="1078"/>
    </row>
    <row r="34" spans="1:32" hidden="1" x14ac:dyDescent="0.3">
      <c r="A34" s="904"/>
      <c r="B34" s="936" t="s">
        <v>412</v>
      </c>
      <c r="C34" s="922"/>
      <c r="D34" s="922"/>
      <c r="E34" s="410"/>
      <c r="F34" s="411"/>
      <c r="G34" s="918"/>
      <c r="H34" s="919"/>
      <c r="I34" s="908">
        <f t="shared" si="2"/>
        <v>39</v>
      </c>
      <c r="J34" s="908">
        <f t="shared" si="3"/>
        <v>39</v>
      </c>
      <c r="K34" s="908">
        <f>Y34 +AA34</f>
        <v>0</v>
      </c>
      <c r="L34" s="908">
        <f t="shared" si="4"/>
        <v>0</v>
      </c>
      <c r="M34" s="908">
        <f t="shared" si="5"/>
        <v>0</v>
      </c>
      <c r="N34" s="908">
        <v>0</v>
      </c>
      <c r="O34" s="908"/>
      <c r="P34" s="908"/>
      <c r="Q34" s="908"/>
      <c r="R34" s="908"/>
      <c r="S34" s="908"/>
      <c r="T34" s="908">
        <v>16</v>
      </c>
      <c r="U34" s="908"/>
      <c r="V34" s="936">
        <v>23</v>
      </c>
      <c r="W34" s="944"/>
      <c r="X34" s="945"/>
      <c r="Y34" s="649"/>
      <c r="Z34" s="649"/>
      <c r="AA34" s="649"/>
      <c r="AB34" s="649"/>
      <c r="AC34" s="649"/>
      <c r="AD34" s="649"/>
      <c r="AE34" s="833"/>
      <c r="AF34" s="1078"/>
    </row>
    <row r="35" spans="1:32" x14ac:dyDescent="0.3">
      <c r="A35" s="1664" t="s">
        <v>425</v>
      </c>
      <c r="B35" s="1665"/>
      <c r="C35" s="665"/>
      <c r="D35" s="665"/>
      <c r="E35" s="416"/>
      <c r="F35" s="411"/>
      <c r="G35" s="918"/>
      <c r="H35" s="919"/>
      <c r="I35" s="649">
        <f>I36+I42+I60+I82+I83</f>
        <v>2952</v>
      </c>
      <c r="J35" s="649">
        <f>J36+J42+J60</f>
        <v>168</v>
      </c>
      <c r="K35" s="649">
        <f>K36+K42+K60</f>
        <v>1024</v>
      </c>
      <c r="L35" s="649">
        <f>L36+L42+L60</f>
        <v>3149</v>
      </c>
      <c r="M35" s="649">
        <f>M36+M42+M60+M83+M82</f>
        <v>1014</v>
      </c>
      <c r="N35" s="649">
        <f>N36+N42+N60+N83+N82</f>
        <v>1026</v>
      </c>
      <c r="O35" s="649">
        <f>O36+O42+O60+O83+O82</f>
        <v>20</v>
      </c>
      <c r="P35" s="649">
        <f>P36+P42+P60+P82</f>
        <v>432</v>
      </c>
      <c r="Q35" s="649">
        <f>Q36+Q42+Q60+Q83+Q82</f>
        <v>24</v>
      </c>
      <c r="R35" s="649">
        <f>R36+R42+R60+R83+R82</f>
        <v>72</v>
      </c>
      <c r="S35" s="649"/>
      <c r="T35" s="649"/>
      <c r="U35" s="649"/>
      <c r="V35" s="649"/>
      <c r="W35" s="649">
        <f t="shared" ref="W35:AD35" si="7">W36+W42+W60</f>
        <v>544</v>
      </c>
      <c r="X35" s="649">
        <f t="shared" si="7"/>
        <v>32</v>
      </c>
      <c r="Y35" s="649">
        <f t="shared" si="7"/>
        <v>680</v>
      </c>
      <c r="Z35" s="649">
        <f t="shared" si="7"/>
        <v>40</v>
      </c>
      <c r="AA35" s="649">
        <f t="shared" si="7"/>
        <v>442</v>
      </c>
      <c r="AB35" s="649">
        <f t="shared" si="7"/>
        <v>26</v>
      </c>
      <c r="AC35" s="649">
        <f t="shared" si="7"/>
        <v>374</v>
      </c>
      <c r="AD35" s="649">
        <f t="shared" si="7"/>
        <v>22</v>
      </c>
      <c r="AE35" s="833">
        <f>AA35+AC35</f>
        <v>816</v>
      </c>
      <c r="AF35" s="1078"/>
    </row>
    <row r="36" spans="1:32" x14ac:dyDescent="0.3">
      <c r="A36" s="272" t="s">
        <v>195</v>
      </c>
      <c r="B36" s="272" t="s">
        <v>196</v>
      </c>
      <c r="C36" s="946"/>
      <c r="D36" s="946"/>
      <c r="E36" s="410"/>
      <c r="F36" s="411"/>
      <c r="G36" s="918"/>
      <c r="H36" s="919"/>
      <c r="I36" s="701">
        <f t="shared" ref="I36:AD36" si="8">SUM(I37:I41)</f>
        <v>457</v>
      </c>
      <c r="J36" s="701">
        <f t="shared" si="8"/>
        <v>37</v>
      </c>
      <c r="K36" s="701">
        <f t="shared" si="8"/>
        <v>330</v>
      </c>
      <c r="L36" s="701">
        <f>SUM(L11:L33)</f>
        <v>1521</v>
      </c>
      <c r="M36" s="701">
        <f t="shared" si="8"/>
        <v>92</v>
      </c>
      <c r="N36" s="701">
        <f t="shared" si="8"/>
        <v>320</v>
      </c>
      <c r="O36" s="701">
        <f t="shared" si="8"/>
        <v>0</v>
      </c>
      <c r="P36" s="701">
        <f t="shared" si="8"/>
        <v>0</v>
      </c>
      <c r="Q36" s="701">
        <f t="shared" si="8"/>
        <v>2</v>
      </c>
      <c r="R36" s="701">
        <f t="shared" si="8"/>
        <v>6</v>
      </c>
      <c r="S36" s="701"/>
      <c r="T36" s="701"/>
      <c r="U36" s="701"/>
      <c r="V36" s="701"/>
      <c r="W36" s="701">
        <f t="shared" si="8"/>
        <v>152</v>
      </c>
      <c r="X36" s="701">
        <f t="shared" si="8"/>
        <v>14</v>
      </c>
      <c r="Y36" s="701">
        <f t="shared" si="8"/>
        <v>100</v>
      </c>
      <c r="Z36" s="701">
        <f t="shared" si="8"/>
        <v>6</v>
      </c>
      <c r="AA36" s="701">
        <f t="shared" si="8"/>
        <v>82</v>
      </c>
      <c r="AB36" s="701">
        <f t="shared" si="8"/>
        <v>10</v>
      </c>
      <c r="AC36" s="701">
        <f t="shared" si="8"/>
        <v>78</v>
      </c>
      <c r="AD36" s="701">
        <f t="shared" si="8"/>
        <v>6</v>
      </c>
      <c r="AE36" s="833">
        <f t="shared" ref="AE36:AE83" si="9">AA36+AC36</f>
        <v>160</v>
      </c>
      <c r="AF36" s="1078"/>
    </row>
    <row r="37" spans="1:32" hidden="1" x14ac:dyDescent="0.3">
      <c r="A37" s="273" t="s">
        <v>197</v>
      </c>
      <c r="B37" s="273" t="s">
        <v>198</v>
      </c>
      <c r="C37" s="947"/>
      <c r="D37" s="947"/>
      <c r="E37" s="410" t="s">
        <v>29</v>
      </c>
      <c r="F37" s="411"/>
      <c r="G37" s="918"/>
      <c r="H37" s="919"/>
      <c r="I37" s="638">
        <f>J37+L37+Q37+R37</f>
        <v>60</v>
      </c>
      <c r="J37" s="412">
        <f>X37+Z37+AB37+AD37</f>
        <v>4</v>
      </c>
      <c r="K37" s="638">
        <v>10</v>
      </c>
      <c r="L37" s="412">
        <f>W37+Y37+AA37+AC37</f>
        <v>56</v>
      </c>
      <c r="M37" s="638">
        <f>L37-N37</f>
        <v>46</v>
      </c>
      <c r="N37" s="638">
        <v>10</v>
      </c>
      <c r="O37" s="412"/>
      <c r="P37" s="412"/>
      <c r="Q37" s="412"/>
      <c r="R37" s="417"/>
      <c r="S37" s="417"/>
      <c r="T37" s="417"/>
      <c r="U37" s="417"/>
      <c r="V37" s="417"/>
      <c r="W37" s="418">
        <v>56</v>
      </c>
      <c r="X37" s="412">
        <v>4</v>
      </c>
      <c r="Y37" s="418"/>
      <c r="Z37" s="412"/>
      <c r="AA37" s="418"/>
      <c r="AB37" s="412"/>
      <c r="AC37" s="418"/>
      <c r="AD37" s="412"/>
      <c r="AE37" s="833">
        <f t="shared" si="9"/>
        <v>0</v>
      </c>
      <c r="AF37" s="1078"/>
    </row>
    <row r="38" spans="1:32" x14ac:dyDescent="0.3">
      <c r="A38" s="273" t="s">
        <v>199</v>
      </c>
      <c r="B38" s="273" t="s">
        <v>68</v>
      </c>
      <c r="C38" s="947"/>
      <c r="D38" s="947"/>
      <c r="E38" s="410"/>
      <c r="F38" s="411"/>
      <c r="G38" s="918"/>
      <c r="H38" s="919" t="s">
        <v>40</v>
      </c>
      <c r="I38" s="638">
        <f t="shared" ref="I38:I41" si="10">J38+L38+Q38+R38</f>
        <v>141</v>
      </c>
      <c r="J38" s="412">
        <v>13</v>
      </c>
      <c r="K38" s="638">
        <v>120</v>
      </c>
      <c r="L38" s="412">
        <f>W38+Y38+AA38+AC38</f>
        <v>120</v>
      </c>
      <c r="M38" s="638">
        <f t="shared" ref="M38:M83" si="11">L38-N38</f>
        <v>0</v>
      </c>
      <c r="N38" s="638">
        <v>120</v>
      </c>
      <c r="O38" s="412"/>
      <c r="P38" s="412"/>
      <c r="Q38" s="412">
        <v>2</v>
      </c>
      <c r="R38" s="417">
        <v>6</v>
      </c>
      <c r="S38" s="417"/>
      <c r="T38" s="417"/>
      <c r="U38" s="417"/>
      <c r="V38" s="417"/>
      <c r="W38" s="418">
        <v>32</v>
      </c>
      <c r="X38" s="412">
        <v>4</v>
      </c>
      <c r="Y38" s="418">
        <v>40</v>
      </c>
      <c r="Z38" s="412">
        <v>2</v>
      </c>
      <c r="AA38" s="411">
        <v>26</v>
      </c>
      <c r="AB38" s="412">
        <v>4</v>
      </c>
      <c r="AC38" s="418">
        <v>22</v>
      </c>
      <c r="AD38" s="412">
        <v>2</v>
      </c>
      <c r="AE38" s="833">
        <f t="shared" si="9"/>
        <v>48</v>
      </c>
      <c r="AF38" s="1078" t="s">
        <v>1100</v>
      </c>
    </row>
    <row r="39" spans="1:32" x14ac:dyDescent="0.3">
      <c r="A39" s="273" t="s">
        <v>513</v>
      </c>
      <c r="B39" s="273" t="s">
        <v>124</v>
      </c>
      <c r="C39" s="947"/>
      <c r="D39" s="947"/>
      <c r="E39" s="410"/>
      <c r="F39" s="411"/>
      <c r="G39" s="918"/>
      <c r="H39" s="919" t="s">
        <v>29</v>
      </c>
      <c r="I39" s="638">
        <f t="shared" si="10"/>
        <v>68</v>
      </c>
      <c r="J39" s="412">
        <f>X39+Z39+AB39+AD39</f>
        <v>4</v>
      </c>
      <c r="K39" s="638">
        <v>44</v>
      </c>
      <c r="L39" s="412">
        <f>W39+Y39+AA39+AC39</f>
        <v>64</v>
      </c>
      <c r="M39" s="638">
        <f t="shared" si="11"/>
        <v>20</v>
      </c>
      <c r="N39" s="638">
        <v>44</v>
      </c>
      <c r="O39" s="412"/>
      <c r="P39" s="412"/>
      <c r="Q39" s="412"/>
      <c r="R39" s="417"/>
      <c r="S39" s="417"/>
      <c r="T39" s="417"/>
      <c r="U39" s="417"/>
      <c r="V39" s="417"/>
      <c r="W39" s="418"/>
      <c r="X39" s="412"/>
      <c r="Y39" s="418"/>
      <c r="Z39" s="412"/>
      <c r="AA39" s="411">
        <v>30</v>
      </c>
      <c r="AB39" s="412">
        <v>2</v>
      </c>
      <c r="AC39" s="418">
        <v>34</v>
      </c>
      <c r="AD39" s="412">
        <v>2</v>
      </c>
      <c r="AE39" s="833">
        <f t="shared" si="9"/>
        <v>64</v>
      </c>
      <c r="AF39" s="1078" t="s">
        <v>1076</v>
      </c>
    </row>
    <row r="40" spans="1:32" x14ac:dyDescent="0.3">
      <c r="A40" s="273" t="s">
        <v>200</v>
      </c>
      <c r="B40" s="273" t="s">
        <v>6</v>
      </c>
      <c r="C40" s="947"/>
      <c r="D40" s="947"/>
      <c r="E40" s="410" t="s">
        <v>201</v>
      </c>
      <c r="F40" s="411" t="s">
        <v>201</v>
      </c>
      <c r="G40" s="918" t="s">
        <v>201</v>
      </c>
      <c r="H40" s="919" t="s">
        <v>29</v>
      </c>
      <c r="I40" s="638">
        <f t="shared" si="10"/>
        <v>132</v>
      </c>
      <c r="J40" s="412">
        <f>X40+Z40+AB40+AD40</f>
        <v>12</v>
      </c>
      <c r="K40" s="638">
        <v>120</v>
      </c>
      <c r="L40" s="412">
        <f>W40+Y40+AA40+AC40</f>
        <v>120</v>
      </c>
      <c r="M40" s="638">
        <f t="shared" si="11"/>
        <v>0</v>
      </c>
      <c r="N40" s="638">
        <v>120</v>
      </c>
      <c r="O40" s="412"/>
      <c r="P40" s="412"/>
      <c r="Q40" s="412"/>
      <c r="R40" s="417"/>
      <c r="S40" s="417"/>
      <c r="T40" s="417"/>
      <c r="U40" s="417"/>
      <c r="V40" s="417"/>
      <c r="W40" s="418">
        <v>32</v>
      </c>
      <c r="X40" s="412">
        <v>4</v>
      </c>
      <c r="Y40" s="418">
        <v>40</v>
      </c>
      <c r="Z40" s="412">
        <v>2</v>
      </c>
      <c r="AA40" s="411">
        <v>26</v>
      </c>
      <c r="AB40" s="412">
        <v>4</v>
      </c>
      <c r="AC40" s="418">
        <v>22</v>
      </c>
      <c r="AD40" s="412">
        <v>2</v>
      </c>
      <c r="AE40" s="833">
        <f t="shared" si="9"/>
        <v>48</v>
      </c>
      <c r="AF40" s="1078" t="s">
        <v>1117</v>
      </c>
    </row>
    <row r="41" spans="1:32" ht="24" hidden="1" x14ac:dyDescent="0.3">
      <c r="A41" s="273" t="s">
        <v>202</v>
      </c>
      <c r="B41" s="273" t="s">
        <v>207</v>
      </c>
      <c r="C41" s="947"/>
      <c r="D41" s="947"/>
      <c r="E41" s="410"/>
      <c r="F41" s="419" t="s">
        <v>380</v>
      </c>
      <c r="G41" s="918"/>
      <c r="H41" s="919"/>
      <c r="I41" s="638">
        <f t="shared" si="10"/>
        <v>56</v>
      </c>
      <c r="J41" s="412">
        <f>X41+Z41+AB41+AD41</f>
        <v>4</v>
      </c>
      <c r="K41" s="638">
        <v>36</v>
      </c>
      <c r="L41" s="412">
        <f>W41+Y41+AA41+AC41</f>
        <v>52</v>
      </c>
      <c r="M41" s="638">
        <f t="shared" si="11"/>
        <v>26</v>
      </c>
      <c r="N41" s="638">
        <v>26</v>
      </c>
      <c r="O41" s="412"/>
      <c r="P41" s="412"/>
      <c r="Q41" s="412"/>
      <c r="R41" s="417"/>
      <c r="S41" s="417"/>
      <c r="T41" s="417"/>
      <c r="U41" s="417"/>
      <c r="V41" s="417"/>
      <c r="W41" s="418">
        <v>32</v>
      </c>
      <c r="X41" s="412">
        <v>2</v>
      </c>
      <c r="Y41" s="418">
        <v>20</v>
      </c>
      <c r="Z41" s="412">
        <v>2</v>
      </c>
      <c r="AA41" s="418"/>
      <c r="AB41" s="412"/>
      <c r="AC41" s="418"/>
      <c r="AD41" s="412"/>
      <c r="AE41" s="833">
        <f t="shared" si="9"/>
        <v>0</v>
      </c>
      <c r="AF41" s="1078"/>
    </row>
    <row r="42" spans="1:32" x14ac:dyDescent="0.3">
      <c r="A42" s="272" t="s">
        <v>10</v>
      </c>
      <c r="B42" s="272" t="s">
        <v>70</v>
      </c>
      <c r="C42" s="272"/>
      <c r="D42" s="272"/>
      <c r="E42" s="416"/>
      <c r="F42" s="411"/>
      <c r="G42" s="918"/>
      <c r="H42" s="398"/>
      <c r="I42" s="701">
        <f>SUM(I43:I59)</f>
        <v>1035</v>
      </c>
      <c r="J42" s="701">
        <f t="shared" ref="J42:AD42" si="12">SUM(J43:J59)</f>
        <v>77</v>
      </c>
      <c r="K42" s="701">
        <f t="shared" si="12"/>
        <v>436</v>
      </c>
      <c r="L42" s="701">
        <f t="shared" si="12"/>
        <v>918</v>
      </c>
      <c r="M42" s="638">
        <f t="shared" si="11"/>
        <v>500</v>
      </c>
      <c r="N42" s="701">
        <f t="shared" si="12"/>
        <v>418</v>
      </c>
      <c r="O42" s="701">
        <f t="shared" si="12"/>
        <v>0</v>
      </c>
      <c r="P42" s="701">
        <f t="shared" si="12"/>
        <v>0</v>
      </c>
      <c r="Q42" s="701">
        <f t="shared" si="12"/>
        <v>10</v>
      </c>
      <c r="R42" s="701">
        <f t="shared" si="12"/>
        <v>30</v>
      </c>
      <c r="S42" s="701"/>
      <c r="T42" s="701"/>
      <c r="U42" s="701"/>
      <c r="V42" s="701"/>
      <c r="W42" s="701">
        <f t="shared" si="12"/>
        <v>218</v>
      </c>
      <c r="X42" s="701">
        <f t="shared" si="12"/>
        <v>14</v>
      </c>
      <c r="Y42" s="701">
        <f t="shared" si="12"/>
        <v>332</v>
      </c>
      <c r="Z42" s="701">
        <f t="shared" si="12"/>
        <v>18</v>
      </c>
      <c r="AA42" s="701">
        <f t="shared" si="12"/>
        <v>214</v>
      </c>
      <c r="AB42" s="701">
        <f t="shared" si="12"/>
        <v>12</v>
      </c>
      <c r="AC42" s="701">
        <f t="shared" si="12"/>
        <v>154</v>
      </c>
      <c r="AD42" s="701">
        <f t="shared" si="12"/>
        <v>10</v>
      </c>
      <c r="AE42" s="833">
        <f t="shared" si="9"/>
        <v>368</v>
      </c>
      <c r="AF42" s="1078"/>
    </row>
    <row r="43" spans="1:32" hidden="1" x14ac:dyDescent="0.3">
      <c r="A43" s="273" t="s">
        <v>117</v>
      </c>
      <c r="B43" s="273" t="s">
        <v>426</v>
      </c>
      <c r="C43" s="273"/>
      <c r="D43" s="273"/>
      <c r="E43" s="416"/>
      <c r="F43" s="411" t="s">
        <v>29</v>
      </c>
      <c r="G43" s="918"/>
      <c r="H43" s="919"/>
      <c r="I43" s="638">
        <f t="shared" ref="I43:I59" si="13">J43+L43+Q43+R43+P43</f>
        <v>72</v>
      </c>
      <c r="J43" s="412">
        <f>X43+Z43+AB43+AD43</f>
        <v>6</v>
      </c>
      <c r="K43" s="638">
        <v>46</v>
      </c>
      <c r="L43" s="412">
        <f t="shared" ref="L43:L59" si="14">W43+Y43+AA43+AC43</f>
        <v>66</v>
      </c>
      <c r="M43" s="638">
        <f t="shared" si="11"/>
        <v>20</v>
      </c>
      <c r="N43" s="638">
        <v>46</v>
      </c>
      <c r="O43" s="412"/>
      <c r="P43" s="412"/>
      <c r="Q43" s="412"/>
      <c r="R43" s="417"/>
      <c r="S43" s="417"/>
      <c r="T43" s="417"/>
      <c r="U43" s="417"/>
      <c r="V43" s="417"/>
      <c r="W43" s="418">
        <v>32</v>
      </c>
      <c r="X43" s="412">
        <v>2</v>
      </c>
      <c r="Y43" s="418">
        <v>34</v>
      </c>
      <c r="Z43" s="412">
        <v>4</v>
      </c>
      <c r="AA43" s="418"/>
      <c r="AB43" s="412"/>
      <c r="AC43" s="418"/>
      <c r="AD43" s="412"/>
      <c r="AE43" s="833">
        <f t="shared" si="9"/>
        <v>0</v>
      </c>
      <c r="AF43" s="1078"/>
    </row>
    <row r="44" spans="1:32" hidden="1" x14ac:dyDescent="0.3">
      <c r="A44" s="273" t="s">
        <v>12</v>
      </c>
      <c r="B44" s="273" t="s">
        <v>41</v>
      </c>
      <c r="C44" s="273"/>
      <c r="D44" s="273"/>
      <c r="E44" s="416"/>
      <c r="F44" s="411" t="s">
        <v>40</v>
      </c>
      <c r="G44" s="918"/>
      <c r="H44" s="919"/>
      <c r="I44" s="638">
        <f t="shared" si="13"/>
        <v>75</v>
      </c>
      <c r="J44" s="412">
        <v>5</v>
      </c>
      <c r="K44" s="638">
        <v>26</v>
      </c>
      <c r="L44" s="412">
        <f t="shared" si="14"/>
        <v>62</v>
      </c>
      <c r="M44" s="638">
        <f t="shared" si="11"/>
        <v>36</v>
      </c>
      <c r="N44" s="638">
        <v>26</v>
      </c>
      <c r="O44" s="412"/>
      <c r="P44" s="412"/>
      <c r="Q44" s="412">
        <v>2</v>
      </c>
      <c r="R44" s="417">
        <v>6</v>
      </c>
      <c r="S44" s="417"/>
      <c r="T44" s="417"/>
      <c r="U44" s="417"/>
      <c r="V44" s="417"/>
      <c r="W44" s="418">
        <v>32</v>
      </c>
      <c r="X44" s="412">
        <v>2</v>
      </c>
      <c r="Y44" s="418">
        <v>30</v>
      </c>
      <c r="Z44" s="412">
        <v>2</v>
      </c>
      <c r="AA44" s="418"/>
      <c r="AB44" s="412"/>
      <c r="AC44" s="418"/>
      <c r="AD44" s="412"/>
      <c r="AE44" s="833">
        <f t="shared" si="9"/>
        <v>0</v>
      </c>
      <c r="AF44" s="1078"/>
    </row>
    <row r="45" spans="1:32" hidden="1" x14ac:dyDescent="0.3">
      <c r="A45" s="670" t="s">
        <v>13</v>
      </c>
      <c r="B45" s="273" t="s">
        <v>119</v>
      </c>
      <c r="C45" s="670"/>
      <c r="D45" s="670"/>
      <c r="E45" s="420" t="s">
        <v>29</v>
      </c>
      <c r="F45" s="421"/>
      <c r="G45" s="948"/>
      <c r="H45" s="949"/>
      <c r="I45" s="638">
        <f t="shared" si="13"/>
        <v>52</v>
      </c>
      <c r="J45" s="412">
        <f>X45+Z45+AB45+AD45</f>
        <v>2</v>
      </c>
      <c r="K45" s="659">
        <v>22</v>
      </c>
      <c r="L45" s="412">
        <f t="shared" si="14"/>
        <v>50</v>
      </c>
      <c r="M45" s="638">
        <f t="shared" si="11"/>
        <v>28</v>
      </c>
      <c r="N45" s="659">
        <v>22</v>
      </c>
      <c r="O45" s="415"/>
      <c r="P45" s="415"/>
      <c r="Q45" s="415"/>
      <c r="R45" s="422"/>
      <c r="S45" s="422"/>
      <c r="T45" s="422"/>
      <c r="U45" s="422"/>
      <c r="V45" s="422"/>
      <c r="W45" s="423">
        <v>50</v>
      </c>
      <c r="X45" s="415">
        <v>2</v>
      </c>
      <c r="Y45" s="418"/>
      <c r="Z45" s="950"/>
      <c r="AA45" s="423"/>
      <c r="AB45" s="415"/>
      <c r="AC45" s="423"/>
      <c r="AD45" s="415"/>
      <c r="AE45" s="833">
        <f t="shared" si="9"/>
        <v>0</v>
      </c>
      <c r="AF45" s="1078"/>
    </row>
    <row r="46" spans="1:32" hidden="1" x14ac:dyDescent="0.3">
      <c r="A46" s="273" t="s">
        <v>14</v>
      </c>
      <c r="B46" s="273" t="s">
        <v>120</v>
      </c>
      <c r="C46" s="273"/>
      <c r="D46" s="273"/>
      <c r="E46" s="416"/>
      <c r="F46" s="411" t="s">
        <v>29</v>
      </c>
      <c r="G46" s="918"/>
      <c r="H46" s="919"/>
      <c r="I46" s="638">
        <f t="shared" si="13"/>
        <v>44</v>
      </c>
      <c r="J46" s="412">
        <f>X46+Z46+AB46+AD46</f>
        <v>2</v>
      </c>
      <c r="K46" s="638">
        <v>20</v>
      </c>
      <c r="L46" s="412">
        <f t="shared" si="14"/>
        <v>42</v>
      </c>
      <c r="M46" s="638">
        <f t="shared" si="11"/>
        <v>22</v>
      </c>
      <c r="N46" s="638">
        <v>20</v>
      </c>
      <c r="O46" s="412"/>
      <c r="P46" s="412"/>
      <c r="Q46" s="412"/>
      <c r="R46" s="412"/>
      <c r="S46" s="412"/>
      <c r="T46" s="412"/>
      <c r="U46" s="412"/>
      <c r="V46" s="412"/>
      <c r="W46" s="418"/>
      <c r="X46" s="412"/>
      <c r="Y46" s="418">
        <v>42</v>
      </c>
      <c r="Z46" s="412">
        <v>2</v>
      </c>
      <c r="AA46" s="418"/>
      <c r="AB46" s="412"/>
      <c r="AC46" s="418"/>
      <c r="AD46" s="412"/>
      <c r="AE46" s="833">
        <f t="shared" si="9"/>
        <v>0</v>
      </c>
      <c r="AF46" s="1078"/>
    </row>
    <row r="47" spans="1:32" hidden="1" x14ac:dyDescent="0.3">
      <c r="A47" s="273" t="s">
        <v>15</v>
      </c>
      <c r="B47" s="273" t="s">
        <v>241</v>
      </c>
      <c r="C47" s="273"/>
      <c r="D47" s="273"/>
      <c r="E47" s="416"/>
      <c r="F47" s="411" t="s">
        <v>29</v>
      </c>
      <c r="G47" s="918"/>
      <c r="H47" s="919"/>
      <c r="I47" s="638">
        <f t="shared" si="13"/>
        <v>50</v>
      </c>
      <c r="J47" s="412">
        <f>X47+Z47+AB47+AD47</f>
        <v>2</v>
      </c>
      <c r="K47" s="638">
        <v>22</v>
      </c>
      <c r="L47" s="412">
        <f t="shared" si="14"/>
        <v>48</v>
      </c>
      <c r="M47" s="638">
        <f t="shared" si="11"/>
        <v>26</v>
      </c>
      <c r="N47" s="638">
        <v>22</v>
      </c>
      <c r="O47" s="412"/>
      <c r="P47" s="412"/>
      <c r="Q47" s="412"/>
      <c r="R47" s="412"/>
      <c r="S47" s="412"/>
      <c r="T47" s="412"/>
      <c r="U47" s="412"/>
      <c r="V47" s="412"/>
      <c r="W47" s="418"/>
      <c r="X47" s="412"/>
      <c r="Y47" s="418">
        <v>48</v>
      </c>
      <c r="Z47" s="950">
        <v>2</v>
      </c>
      <c r="AA47" s="418"/>
      <c r="AB47" s="412"/>
      <c r="AC47" s="418"/>
      <c r="AD47" s="412"/>
      <c r="AE47" s="833">
        <f t="shared" si="9"/>
        <v>0</v>
      </c>
      <c r="AF47" s="1078"/>
    </row>
    <row r="48" spans="1:32" hidden="1" x14ac:dyDescent="0.3">
      <c r="A48" s="273" t="s">
        <v>16</v>
      </c>
      <c r="B48" s="273" t="s">
        <v>427</v>
      </c>
      <c r="C48" s="273"/>
      <c r="D48" s="273"/>
      <c r="E48" s="416" t="s">
        <v>40</v>
      </c>
      <c r="F48" s="411"/>
      <c r="G48" s="918"/>
      <c r="H48" s="919"/>
      <c r="I48" s="638">
        <f t="shared" si="13"/>
        <v>62</v>
      </c>
      <c r="J48" s="412">
        <v>12</v>
      </c>
      <c r="K48" s="638">
        <v>14</v>
      </c>
      <c r="L48" s="412">
        <f t="shared" si="14"/>
        <v>42</v>
      </c>
      <c r="M48" s="638">
        <f t="shared" si="11"/>
        <v>28</v>
      </c>
      <c r="N48" s="638">
        <v>14</v>
      </c>
      <c r="O48" s="412"/>
      <c r="P48" s="412"/>
      <c r="Q48" s="412">
        <v>2</v>
      </c>
      <c r="R48" s="412">
        <v>6</v>
      </c>
      <c r="S48" s="412"/>
      <c r="T48" s="412"/>
      <c r="U48" s="412"/>
      <c r="V48" s="412"/>
      <c r="W48" s="418">
        <v>42</v>
      </c>
      <c r="X48" s="412">
        <v>2</v>
      </c>
      <c r="Y48" s="418"/>
      <c r="Z48" s="412"/>
      <c r="AA48" s="418"/>
      <c r="AB48" s="412"/>
      <c r="AC48" s="418"/>
      <c r="AD48" s="412"/>
      <c r="AE48" s="833">
        <f t="shared" si="9"/>
        <v>0</v>
      </c>
      <c r="AF48" s="1078"/>
    </row>
    <row r="49" spans="1:32" hidden="1" x14ac:dyDescent="0.3">
      <c r="A49" s="273" t="s">
        <v>121</v>
      </c>
      <c r="B49" s="273" t="s">
        <v>286</v>
      </c>
      <c r="C49" s="273"/>
      <c r="D49" s="273"/>
      <c r="E49" s="416"/>
      <c r="F49" s="411" t="s">
        <v>29</v>
      </c>
      <c r="G49" s="918"/>
      <c r="H49" s="919"/>
      <c r="I49" s="638">
        <f t="shared" si="13"/>
        <v>46</v>
      </c>
      <c r="J49" s="412">
        <f>X49+Z49+AB49+AD49</f>
        <v>2</v>
      </c>
      <c r="K49" s="638">
        <v>20</v>
      </c>
      <c r="L49" s="412">
        <f t="shared" si="14"/>
        <v>44</v>
      </c>
      <c r="M49" s="638">
        <f t="shared" si="11"/>
        <v>24</v>
      </c>
      <c r="N49" s="638">
        <v>20</v>
      </c>
      <c r="O49" s="412"/>
      <c r="P49" s="412"/>
      <c r="Q49" s="412"/>
      <c r="R49" s="412"/>
      <c r="S49" s="412"/>
      <c r="T49" s="412"/>
      <c r="U49" s="412"/>
      <c r="V49" s="412"/>
      <c r="W49" s="418"/>
      <c r="X49" s="412"/>
      <c r="Y49" s="418">
        <v>44</v>
      </c>
      <c r="Z49" s="412">
        <v>2</v>
      </c>
      <c r="AA49" s="418"/>
      <c r="AB49" s="412"/>
      <c r="AC49" s="418"/>
      <c r="AD49" s="412"/>
      <c r="AE49" s="833">
        <f t="shared" si="9"/>
        <v>0</v>
      </c>
      <c r="AF49" s="1078"/>
    </row>
    <row r="50" spans="1:32" hidden="1" x14ac:dyDescent="0.3">
      <c r="A50" s="273" t="s">
        <v>17</v>
      </c>
      <c r="B50" s="273" t="s">
        <v>428</v>
      </c>
      <c r="C50" s="670"/>
      <c r="D50" s="670"/>
      <c r="E50" s="420"/>
      <c r="F50" s="421" t="s">
        <v>29</v>
      </c>
      <c r="G50" s="948"/>
      <c r="H50" s="949"/>
      <c r="I50" s="638">
        <f t="shared" si="13"/>
        <v>42</v>
      </c>
      <c r="J50" s="412">
        <f>X50+Z50+AB50+AD50</f>
        <v>2</v>
      </c>
      <c r="K50" s="659">
        <v>12</v>
      </c>
      <c r="L50" s="412">
        <f t="shared" si="14"/>
        <v>40</v>
      </c>
      <c r="M50" s="638">
        <f t="shared" si="11"/>
        <v>28</v>
      </c>
      <c r="N50" s="659">
        <v>12</v>
      </c>
      <c r="O50" s="415"/>
      <c r="P50" s="415"/>
      <c r="Q50" s="412"/>
      <c r="R50" s="412"/>
      <c r="S50" s="412"/>
      <c r="T50" s="412"/>
      <c r="U50" s="412"/>
      <c r="V50" s="412"/>
      <c r="W50" s="418"/>
      <c r="X50" s="412"/>
      <c r="Y50" s="418">
        <v>40</v>
      </c>
      <c r="Z50" s="412">
        <v>2</v>
      </c>
      <c r="AA50" s="418"/>
      <c r="AB50" s="412"/>
      <c r="AC50" s="418"/>
      <c r="AD50" s="412"/>
      <c r="AE50" s="833">
        <f t="shared" si="9"/>
        <v>0</v>
      </c>
      <c r="AF50" s="1078"/>
    </row>
    <row r="51" spans="1:32" x14ac:dyDescent="0.3">
      <c r="A51" s="273" t="s">
        <v>123</v>
      </c>
      <c r="B51" s="273" t="s">
        <v>294</v>
      </c>
      <c r="C51" s="670"/>
      <c r="D51" s="670"/>
      <c r="E51" s="420"/>
      <c r="F51" s="421"/>
      <c r="G51" s="948"/>
      <c r="H51" s="949" t="s">
        <v>29</v>
      </c>
      <c r="I51" s="638">
        <f t="shared" si="13"/>
        <v>64</v>
      </c>
      <c r="J51" s="412">
        <f>X51+Z51+AB51+AD51</f>
        <v>4</v>
      </c>
      <c r="K51" s="659">
        <v>20</v>
      </c>
      <c r="L51" s="412">
        <f t="shared" si="14"/>
        <v>60</v>
      </c>
      <c r="M51" s="638">
        <f t="shared" si="11"/>
        <v>40</v>
      </c>
      <c r="N51" s="659">
        <v>20</v>
      </c>
      <c r="O51" s="415"/>
      <c r="P51" s="415"/>
      <c r="Q51" s="417"/>
      <c r="R51" s="412"/>
      <c r="S51" s="412"/>
      <c r="T51" s="412"/>
      <c r="U51" s="412"/>
      <c r="V51" s="412"/>
      <c r="W51" s="418"/>
      <c r="X51" s="412"/>
      <c r="Y51" s="418"/>
      <c r="Z51" s="412"/>
      <c r="AA51" s="411">
        <v>26</v>
      </c>
      <c r="AB51" s="412">
        <v>2</v>
      </c>
      <c r="AC51" s="418">
        <v>34</v>
      </c>
      <c r="AD51" s="412">
        <v>2</v>
      </c>
      <c r="AE51" s="833">
        <f t="shared" si="9"/>
        <v>60</v>
      </c>
      <c r="AF51" s="599" t="s">
        <v>1123</v>
      </c>
    </row>
    <row r="52" spans="1:32" s="647" customFormat="1" x14ac:dyDescent="0.3">
      <c r="A52" s="273" t="s">
        <v>18</v>
      </c>
      <c r="B52" s="273" t="s">
        <v>536</v>
      </c>
      <c r="C52" s="670"/>
      <c r="D52" s="670"/>
      <c r="E52" s="420"/>
      <c r="F52" s="421"/>
      <c r="G52" s="948"/>
      <c r="H52" s="949" t="s">
        <v>40</v>
      </c>
      <c r="I52" s="638">
        <f t="shared" si="13"/>
        <v>87</v>
      </c>
      <c r="J52" s="412">
        <v>5</v>
      </c>
      <c r="K52" s="53">
        <v>24</v>
      </c>
      <c r="L52" s="412">
        <f t="shared" si="14"/>
        <v>74</v>
      </c>
      <c r="M52" s="638">
        <f t="shared" si="11"/>
        <v>50</v>
      </c>
      <c r="N52" s="53">
        <v>24</v>
      </c>
      <c r="O52" s="951"/>
      <c r="P52" s="951"/>
      <c r="Q52" s="424">
        <v>2</v>
      </c>
      <c r="R52" s="355">
        <v>6</v>
      </c>
      <c r="S52" s="355"/>
      <c r="T52" s="355"/>
      <c r="U52" s="355"/>
      <c r="V52" s="355"/>
      <c r="W52" s="418"/>
      <c r="X52" s="355"/>
      <c r="Y52" s="418"/>
      <c r="Z52" s="355"/>
      <c r="AA52" s="411">
        <v>38</v>
      </c>
      <c r="AB52" s="355">
        <v>2</v>
      </c>
      <c r="AC52" s="418">
        <v>36</v>
      </c>
      <c r="AD52" s="355">
        <v>2</v>
      </c>
      <c r="AE52" s="833">
        <f t="shared" si="9"/>
        <v>74</v>
      </c>
      <c r="AF52" s="282" t="s">
        <v>1105</v>
      </c>
    </row>
    <row r="53" spans="1:32" s="280" customFormat="1" x14ac:dyDescent="0.3">
      <c r="A53" s="273" t="s">
        <v>20</v>
      </c>
      <c r="B53" s="273" t="s">
        <v>57</v>
      </c>
      <c r="C53" s="670"/>
      <c r="D53" s="670"/>
      <c r="E53" s="425"/>
      <c r="F53" s="426"/>
      <c r="G53" s="952"/>
      <c r="H53" s="953" t="s">
        <v>40</v>
      </c>
      <c r="I53" s="638">
        <f t="shared" si="13"/>
        <v>69</v>
      </c>
      <c r="J53" s="412">
        <v>5</v>
      </c>
      <c r="K53" s="55">
        <v>26</v>
      </c>
      <c r="L53" s="412">
        <f t="shared" si="14"/>
        <v>56</v>
      </c>
      <c r="M53" s="638">
        <f t="shared" si="11"/>
        <v>30</v>
      </c>
      <c r="N53" s="55">
        <v>26</v>
      </c>
      <c r="O53" s="427"/>
      <c r="P53" s="427"/>
      <c r="Q53" s="428">
        <v>2</v>
      </c>
      <c r="R53" s="407">
        <v>6</v>
      </c>
      <c r="S53" s="407"/>
      <c r="T53" s="407"/>
      <c r="U53" s="407"/>
      <c r="V53" s="407"/>
      <c r="W53" s="429"/>
      <c r="X53" s="430"/>
      <c r="Y53" s="431"/>
      <c r="Z53" s="407"/>
      <c r="AA53" s="1314">
        <v>26</v>
      </c>
      <c r="AB53" s="407">
        <v>2</v>
      </c>
      <c r="AC53" s="431">
        <v>30</v>
      </c>
      <c r="AD53" s="407">
        <v>2</v>
      </c>
      <c r="AE53" s="833">
        <f t="shared" si="9"/>
        <v>56</v>
      </c>
      <c r="AF53" s="475" t="s">
        <v>1116</v>
      </c>
    </row>
    <row r="54" spans="1:32" s="280" customFormat="1" ht="17.399999999999999" hidden="1" x14ac:dyDescent="0.3">
      <c r="A54" s="273" t="s">
        <v>22</v>
      </c>
      <c r="B54" s="670" t="s">
        <v>429</v>
      </c>
      <c r="C54" s="670"/>
      <c r="D54" s="670"/>
      <c r="E54" s="425"/>
      <c r="F54" s="426" t="s">
        <v>29</v>
      </c>
      <c r="G54" s="952"/>
      <c r="H54" s="953"/>
      <c r="I54" s="638">
        <f t="shared" si="13"/>
        <v>76</v>
      </c>
      <c r="J54" s="412">
        <f>X54+Z54+AB54+AD54</f>
        <v>4</v>
      </c>
      <c r="K54" s="55">
        <v>26</v>
      </c>
      <c r="L54" s="412">
        <f t="shared" si="14"/>
        <v>72</v>
      </c>
      <c r="M54" s="638">
        <f t="shared" si="11"/>
        <v>46</v>
      </c>
      <c r="N54" s="55">
        <v>26</v>
      </c>
      <c r="O54" s="427"/>
      <c r="P54" s="427"/>
      <c r="Q54" s="432"/>
      <c r="R54" s="430"/>
      <c r="S54" s="430"/>
      <c r="T54" s="430"/>
      <c r="U54" s="430"/>
      <c r="V54" s="430"/>
      <c r="W54" s="431">
        <v>32</v>
      </c>
      <c r="X54" s="407">
        <v>2</v>
      </c>
      <c r="Y54" s="431">
        <v>40</v>
      </c>
      <c r="Z54" s="407">
        <v>2</v>
      </c>
      <c r="AA54" s="431"/>
      <c r="AB54" s="407"/>
      <c r="AC54" s="431"/>
      <c r="AD54" s="407"/>
      <c r="AE54" s="833">
        <f t="shared" si="9"/>
        <v>0</v>
      </c>
      <c r="AF54" s="278"/>
    </row>
    <row r="55" spans="1:32" s="280" customFormat="1" x14ac:dyDescent="0.3">
      <c r="A55" s="273" t="s">
        <v>23</v>
      </c>
      <c r="B55" s="670" t="s">
        <v>242</v>
      </c>
      <c r="C55" s="670"/>
      <c r="D55" s="670"/>
      <c r="E55" s="425"/>
      <c r="F55" s="426"/>
      <c r="G55" s="952" t="s">
        <v>29</v>
      </c>
      <c r="H55" s="953"/>
      <c r="I55" s="638">
        <f t="shared" si="13"/>
        <v>44</v>
      </c>
      <c r="J55" s="412">
        <f>X55+Z55+AB55+AD55</f>
        <v>2</v>
      </c>
      <c r="K55" s="55">
        <v>18</v>
      </c>
      <c r="L55" s="412">
        <f t="shared" si="14"/>
        <v>42</v>
      </c>
      <c r="M55" s="638">
        <f t="shared" si="11"/>
        <v>24</v>
      </c>
      <c r="N55" s="55">
        <v>18</v>
      </c>
      <c r="O55" s="427"/>
      <c r="P55" s="427"/>
      <c r="Q55" s="432"/>
      <c r="R55" s="430"/>
      <c r="S55" s="430"/>
      <c r="T55" s="430"/>
      <c r="U55" s="430"/>
      <c r="V55" s="430"/>
      <c r="W55" s="429"/>
      <c r="X55" s="430"/>
      <c r="Y55" s="431"/>
      <c r="Z55" s="407"/>
      <c r="AA55" s="1314">
        <v>42</v>
      </c>
      <c r="AB55" s="407">
        <v>2</v>
      </c>
      <c r="AC55" s="431"/>
      <c r="AD55" s="407"/>
      <c r="AE55" s="833">
        <f t="shared" si="9"/>
        <v>42</v>
      </c>
      <c r="AF55" s="475" t="s">
        <v>1109</v>
      </c>
    </row>
    <row r="56" spans="1:32" s="280" customFormat="1" x14ac:dyDescent="0.3">
      <c r="A56" s="273" t="s">
        <v>323</v>
      </c>
      <c r="B56" s="670" t="s">
        <v>430</v>
      </c>
      <c r="C56" s="670"/>
      <c r="D56" s="670"/>
      <c r="E56" s="425"/>
      <c r="F56" s="426"/>
      <c r="G56" s="952" t="s">
        <v>40</v>
      </c>
      <c r="H56" s="953"/>
      <c r="I56" s="638">
        <f t="shared" si="13"/>
        <v>104</v>
      </c>
      <c r="J56" s="412">
        <v>14</v>
      </c>
      <c r="K56" s="55">
        <v>34</v>
      </c>
      <c r="L56" s="412">
        <f t="shared" si="14"/>
        <v>82</v>
      </c>
      <c r="M56" s="638">
        <f t="shared" si="11"/>
        <v>48</v>
      </c>
      <c r="N56" s="55">
        <v>34</v>
      </c>
      <c r="O56" s="427"/>
      <c r="P56" s="427"/>
      <c r="Q56" s="428">
        <v>2</v>
      </c>
      <c r="R56" s="407">
        <v>6</v>
      </c>
      <c r="S56" s="407"/>
      <c r="T56" s="407"/>
      <c r="U56" s="407"/>
      <c r="V56" s="407"/>
      <c r="W56" s="429"/>
      <c r="X56" s="430"/>
      <c r="Y56" s="431">
        <v>30</v>
      </c>
      <c r="Z56" s="954">
        <v>2</v>
      </c>
      <c r="AA56" s="1314">
        <v>52</v>
      </c>
      <c r="AB56" s="407">
        <v>2</v>
      </c>
      <c r="AC56" s="431"/>
      <c r="AD56" s="407"/>
      <c r="AE56" s="833">
        <f t="shared" si="9"/>
        <v>52</v>
      </c>
      <c r="AF56" s="1261" t="s">
        <v>1103</v>
      </c>
    </row>
    <row r="57" spans="1:32" s="280" customFormat="1" ht="18.600000000000001" hidden="1" x14ac:dyDescent="0.3">
      <c r="A57" s="273" t="s">
        <v>424</v>
      </c>
      <c r="B57" s="670" t="s">
        <v>21</v>
      </c>
      <c r="C57" s="670"/>
      <c r="D57" s="670"/>
      <c r="E57" s="425"/>
      <c r="F57" s="426" t="s">
        <v>399</v>
      </c>
      <c r="G57" s="952"/>
      <c r="H57" s="953"/>
      <c r="I57" s="638">
        <f t="shared" si="13"/>
        <v>58</v>
      </c>
      <c r="J57" s="412">
        <f>X57+Z57+AB57+AD57</f>
        <v>4</v>
      </c>
      <c r="K57" s="55">
        <v>26</v>
      </c>
      <c r="L57" s="412">
        <f t="shared" si="14"/>
        <v>54</v>
      </c>
      <c r="M57" s="638">
        <f t="shared" si="11"/>
        <v>28</v>
      </c>
      <c r="N57" s="55">
        <v>26</v>
      </c>
      <c r="O57" s="427"/>
      <c r="P57" s="427"/>
      <c r="Q57" s="432"/>
      <c r="R57" s="430"/>
      <c r="S57" s="430"/>
      <c r="T57" s="430"/>
      <c r="U57" s="430"/>
      <c r="V57" s="430"/>
      <c r="W57" s="431">
        <v>30</v>
      </c>
      <c r="X57" s="407">
        <v>4</v>
      </c>
      <c r="Y57" s="431">
        <v>24</v>
      </c>
      <c r="Z57" s="407"/>
      <c r="AA57" s="431"/>
      <c r="AB57" s="407"/>
      <c r="AC57" s="431"/>
      <c r="AD57" s="407"/>
      <c r="AE57" s="833">
        <f t="shared" si="9"/>
        <v>0</v>
      </c>
      <c r="AF57" s="278"/>
    </row>
    <row r="58" spans="1:32" s="280" customFormat="1" x14ac:dyDescent="0.3">
      <c r="A58" s="273" t="s">
        <v>537</v>
      </c>
      <c r="B58" s="670" t="s">
        <v>987</v>
      </c>
      <c r="C58" s="670"/>
      <c r="D58" s="670"/>
      <c r="E58" s="425"/>
      <c r="F58" s="426"/>
      <c r="G58" s="952"/>
      <c r="H58" s="953" t="s">
        <v>29</v>
      </c>
      <c r="I58" s="638">
        <f t="shared" si="13"/>
        <v>34</v>
      </c>
      <c r="J58" s="412">
        <f>X58+Z58+AB58+AD58</f>
        <v>2</v>
      </c>
      <c r="K58" s="55">
        <v>40</v>
      </c>
      <c r="L58" s="412">
        <f t="shared" si="14"/>
        <v>32</v>
      </c>
      <c r="M58" s="638">
        <f t="shared" si="11"/>
        <v>0</v>
      </c>
      <c r="N58" s="55">
        <v>32</v>
      </c>
      <c r="O58" s="427"/>
      <c r="P58" s="427"/>
      <c r="Q58" s="432"/>
      <c r="R58" s="430"/>
      <c r="S58" s="430"/>
      <c r="T58" s="430"/>
      <c r="U58" s="430"/>
      <c r="V58" s="430"/>
      <c r="W58" s="429"/>
      <c r="X58" s="430"/>
      <c r="Y58" s="431"/>
      <c r="Z58" s="407"/>
      <c r="AA58" s="431"/>
      <c r="AB58" s="407"/>
      <c r="AC58" s="431">
        <v>32</v>
      </c>
      <c r="AD58" s="407">
        <v>2</v>
      </c>
      <c r="AE58" s="833">
        <f t="shared" si="9"/>
        <v>32</v>
      </c>
      <c r="AF58" s="1261" t="s">
        <v>1133</v>
      </c>
    </row>
    <row r="59" spans="1:32" x14ac:dyDescent="0.3">
      <c r="A59" s="273" t="s">
        <v>538</v>
      </c>
      <c r="B59" s="670" t="s">
        <v>519</v>
      </c>
      <c r="C59" s="670"/>
      <c r="D59" s="670"/>
      <c r="E59" s="420"/>
      <c r="F59" s="421"/>
      <c r="G59" s="948"/>
      <c r="H59" s="949" t="s">
        <v>29</v>
      </c>
      <c r="I59" s="638">
        <f t="shared" si="13"/>
        <v>56</v>
      </c>
      <c r="J59" s="412">
        <f>X59+Z59+AB59+AD59</f>
        <v>4</v>
      </c>
      <c r="K59" s="659">
        <v>40</v>
      </c>
      <c r="L59" s="412">
        <f t="shared" si="14"/>
        <v>52</v>
      </c>
      <c r="M59" s="638">
        <f t="shared" si="11"/>
        <v>22</v>
      </c>
      <c r="N59" s="659">
        <v>30</v>
      </c>
      <c r="O59" s="415"/>
      <c r="P59" s="415"/>
      <c r="Q59" s="417"/>
      <c r="R59" s="412"/>
      <c r="S59" s="412"/>
      <c r="T59" s="412"/>
      <c r="U59" s="412"/>
      <c r="V59" s="412"/>
      <c r="W59" s="418"/>
      <c r="X59" s="412"/>
      <c r="Y59" s="418"/>
      <c r="Z59" s="412"/>
      <c r="AA59" s="411">
        <v>30</v>
      </c>
      <c r="AB59" s="412">
        <v>2</v>
      </c>
      <c r="AC59" s="418">
        <v>22</v>
      </c>
      <c r="AD59" s="412">
        <v>2</v>
      </c>
      <c r="AE59" s="833">
        <f t="shared" si="9"/>
        <v>52</v>
      </c>
      <c r="AF59" s="282" t="s">
        <v>1099</v>
      </c>
    </row>
    <row r="60" spans="1:32" x14ac:dyDescent="0.3">
      <c r="A60" s="272" t="s">
        <v>8</v>
      </c>
      <c r="B60" s="272" t="s">
        <v>9</v>
      </c>
      <c r="C60" s="272"/>
      <c r="D60" s="272"/>
      <c r="E60" s="416"/>
      <c r="F60" s="411"/>
      <c r="G60" s="918"/>
      <c r="H60" s="919"/>
      <c r="I60" s="649">
        <f t="shared" ref="I60:AD60" si="15">I61+I66+I71+I77</f>
        <v>1100</v>
      </c>
      <c r="J60" s="649">
        <f t="shared" si="15"/>
        <v>54</v>
      </c>
      <c r="K60" s="649">
        <f t="shared" si="15"/>
        <v>258</v>
      </c>
      <c r="L60" s="649">
        <f t="shared" si="15"/>
        <v>710</v>
      </c>
      <c r="M60" s="638">
        <f t="shared" si="11"/>
        <v>422</v>
      </c>
      <c r="N60" s="649">
        <f t="shared" si="15"/>
        <v>288</v>
      </c>
      <c r="O60" s="649">
        <f t="shared" si="15"/>
        <v>20</v>
      </c>
      <c r="P60" s="649">
        <f t="shared" si="15"/>
        <v>288</v>
      </c>
      <c r="Q60" s="649">
        <f t="shared" si="15"/>
        <v>12</v>
      </c>
      <c r="R60" s="649">
        <f t="shared" si="15"/>
        <v>36</v>
      </c>
      <c r="S60" s="649"/>
      <c r="T60" s="649"/>
      <c r="U60" s="649"/>
      <c r="V60" s="649"/>
      <c r="W60" s="649">
        <f t="shared" si="15"/>
        <v>174</v>
      </c>
      <c r="X60" s="649">
        <f t="shared" si="15"/>
        <v>4</v>
      </c>
      <c r="Y60" s="649">
        <f t="shared" si="15"/>
        <v>248</v>
      </c>
      <c r="Z60" s="649">
        <f t="shared" si="15"/>
        <v>16</v>
      </c>
      <c r="AA60" s="649">
        <f t="shared" si="15"/>
        <v>146</v>
      </c>
      <c r="AB60" s="649">
        <f t="shared" si="15"/>
        <v>4</v>
      </c>
      <c r="AC60" s="649">
        <f t="shared" si="15"/>
        <v>142</v>
      </c>
      <c r="AD60" s="649">
        <f t="shared" si="15"/>
        <v>6</v>
      </c>
      <c r="AE60" s="833">
        <f t="shared" si="9"/>
        <v>288</v>
      </c>
      <c r="AF60" s="1078"/>
    </row>
    <row r="61" spans="1:32" ht="26.4" hidden="1" x14ac:dyDescent="0.3">
      <c r="A61" s="272" t="s">
        <v>153</v>
      </c>
      <c r="B61" s="273" t="s">
        <v>431</v>
      </c>
      <c r="C61" s="955"/>
      <c r="D61" s="955"/>
      <c r="E61" s="1658" t="s">
        <v>547</v>
      </c>
      <c r="F61" s="1659"/>
      <c r="G61" s="1659"/>
      <c r="H61" s="1660"/>
      <c r="I61" s="701">
        <f>SUM(I62:I65)</f>
        <v>323</v>
      </c>
      <c r="J61" s="701">
        <f t="shared" ref="J61:R61" si="16">SUM(J62:J65)</f>
        <v>19</v>
      </c>
      <c r="K61" s="701">
        <f t="shared" si="16"/>
        <v>72</v>
      </c>
      <c r="L61" s="701">
        <f t="shared" si="16"/>
        <v>216</v>
      </c>
      <c r="M61" s="701">
        <f t="shared" si="16"/>
        <v>104</v>
      </c>
      <c r="N61" s="701">
        <f t="shared" si="16"/>
        <v>92</v>
      </c>
      <c r="O61" s="701">
        <f t="shared" si="16"/>
        <v>20</v>
      </c>
      <c r="P61" s="701">
        <f t="shared" si="16"/>
        <v>72</v>
      </c>
      <c r="Q61" s="701">
        <f t="shared" si="16"/>
        <v>4</v>
      </c>
      <c r="R61" s="701">
        <f t="shared" si="16"/>
        <v>12</v>
      </c>
      <c r="S61" s="701"/>
      <c r="T61" s="701"/>
      <c r="U61" s="701"/>
      <c r="V61" s="701"/>
      <c r="W61" s="701">
        <f t="shared" ref="W61:AD61" si="17">W62+W63</f>
        <v>142</v>
      </c>
      <c r="X61" s="701">
        <f t="shared" si="17"/>
        <v>4</v>
      </c>
      <c r="Y61" s="701">
        <f t="shared" si="17"/>
        <v>74</v>
      </c>
      <c r="Z61" s="701">
        <f t="shared" si="17"/>
        <v>4</v>
      </c>
      <c r="AA61" s="701">
        <f t="shared" si="17"/>
        <v>0</v>
      </c>
      <c r="AB61" s="701">
        <f t="shared" si="17"/>
        <v>0</v>
      </c>
      <c r="AC61" s="701">
        <f t="shared" si="17"/>
        <v>0</v>
      </c>
      <c r="AD61" s="701">
        <f t="shared" si="17"/>
        <v>0</v>
      </c>
      <c r="AE61" s="833">
        <f t="shared" si="9"/>
        <v>0</v>
      </c>
      <c r="AF61" s="1078"/>
    </row>
    <row r="62" spans="1:32" ht="26.4" hidden="1" x14ac:dyDescent="0.3">
      <c r="A62" s="281" t="s">
        <v>155</v>
      </c>
      <c r="B62" s="273" t="s">
        <v>432</v>
      </c>
      <c r="C62" s="273"/>
      <c r="D62" s="273"/>
      <c r="E62" s="416" t="s">
        <v>40</v>
      </c>
      <c r="F62" s="411"/>
      <c r="G62" s="918"/>
      <c r="H62" s="919"/>
      <c r="I62" s="638">
        <f t="shared" ref="I62:I81" si="18">J62+L62+Q62+R62+P62</f>
        <v>118</v>
      </c>
      <c r="J62" s="412">
        <v>12</v>
      </c>
      <c r="K62" s="638">
        <v>38</v>
      </c>
      <c r="L62" s="412">
        <f>W62+Y62+AA62+AC62</f>
        <v>98</v>
      </c>
      <c r="M62" s="638">
        <f t="shared" si="11"/>
        <v>60</v>
      </c>
      <c r="N62" s="638">
        <v>38</v>
      </c>
      <c r="O62" s="412"/>
      <c r="P62" s="638"/>
      <c r="Q62" s="417">
        <v>2</v>
      </c>
      <c r="R62" s="412">
        <v>6</v>
      </c>
      <c r="S62" s="412"/>
      <c r="T62" s="412"/>
      <c r="U62" s="412"/>
      <c r="V62" s="412"/>
      <c r="W62" s="418">
        <v>98</v>
      </c>
      <c r="X62" s="412">
        <v>2</v>
      </c>
      <c r="Y62" s="418"/>
      <c r="Z62" s="412"/>
      <c r="AA62" s="418"/>
      <c r="AB62" s="412"/>
      <c r="AC62" s="418"/>
      <c r="AD62" s="412"/>
      <c r="AE62" s="833">
        <f t="shared" si="9"/>
        <v>0</v>
      </c>
      <c r="AF62" s="1078"/>
    </row>
    <row r="63" spans="1:32" ht="26.4" hidden="1" x14ac:dyDescent="0.3">
      <c r="A63" s="281" t="s">
        <v>156</v>
      </c>
      <c r="B63" s="273" t="s">
        <v>433</v>
      </c>
      <c r="C63" s="273"/>
      <c r="D63" s="273"/>
      <c r="E63" s="416"/>
      <c r="F63" s="411" t="s">
        <v>67</v>
      </c>
      <c r="G63" s="918"/>
      <c r="H63" s="919"/>
      <c r="I63" s="638">
        <f t="shared" si="18"/>
        <v>124</v>
      </c>
      <c r="J63" s="412">
        <f>X63+Z63+AB63+AD63</f>
        <v>6</v>
      </c>
      <c r="K63" s="638">
        <v>34</v>
      </c>
      <c r="L63" s="412">
        <f>SUM(M63:R63)</f>
        <v>118</v>
      </c>
      <c r="M63" s="638">
        <v>44</v>
      </c>
      <c r="N63" s="638">
        <v>54</v>
      </c>
      <c r="O63" s="412">
        <v>20</v>
      </c>
      <c r="P63" s="638"/>
      <c r="Q63" s="417"/>
      <c r="R63" s="412"/>
      <c r="S63" s="412"/>
      <c r="T63" s="412"/>
      <c r="U63" s="412"/>
      <c r="V63" s="412"/>
      <c r="W63" s="418">
        <v>44</v>
      </c>
      <c r="X63" s="412">
        <v>2</v>
      </c>
      <c r="Y63" s="418">
        <v>74</v>
      </c>
      <c r="Z63" s="412">
        <v>4</v>
      </c>
      <c r="AA63" s="418"/>
      <c r="AB63" s="412"/>
      <c r="AC63" s="418"/>
      <c r="AD63" s="412"/>
      <c r="AE63" s="833">
        <f t="shared" si="9"/>
        <v>0</v>
      </c>
      <c r="AF63" s="1078"/>
    </row>
    <row r="64" spans="1:32" hidden="1" x14ac:dyDescent="0.3">
      <c r="A64" s="273" t="s">
        <v>353</v>
      </c>
      <c r="B64" s="433" t="s">
        <v>43</v>
      </c>
      <c r="C64" s="433"/>
      <c r="D64" s="433"/>
      <c r="E64" s="416"/>
      <c r="F64" s="411" t="s">
        <v>29</v>
      </c>
      <c r="G64" s="918"/>
      <c r="H64" s="919"/>
      <c r="I64" s="638">
        <f t="shared" si="18"/>
        <v>72</v>
      </c>
      <c r="J64" s="412"/>
      <c r="K64" s="638"/>
      <c r="L64" s="412"/>
      <c r="M64" s="638">
        <f t="shared" si="11"/>
        <v>0</v>
      </c>
      <c r="N64" s="638"/>
      <c r="O64" s="412"/>
      <c r="P64" s="638">
        <v>72</v>
      </c>
      <c r="Q64" s="412"/>
      <c r="R64" s="412"/>
      <c r="S64" s="412"/>
      <c r="T64" s="412"/>
      <c r="U64" s="412"/>
      <c r="V64" s="412"/>
      <c r="W64" s="418"/>
      <c r="X64" s="412"/>
      <c r="Y64" s="411">
        <v>72</v>
      </c>
      <c r="Z64" s="412"/>
      <c r="AA64" s="418"/>
      <c r="AB64" s="412"/>
      <c r="AC64" s="418"/>
      <c r="AD64" s="412"/>
      <c r="AE64" s="833">
        <f t="shared" si="9"/>
        <v>0</v>
      </c>
      <c r="AF64" s="1078"/>
    </row>
    <row r="65" spans="1:32" hidden="1" x14ac:dyDescent="0.3">
      <c r="A65" s="670" t="s">
        <v>434</v>
      </c>
      <c r="B65" s="670" t="s">
        <v>216</v>
      </c>
      <c r="C65" s="670"/>
      <c r="D65" s="670"/>
      <c r="E65" s="420"/>
      <c r="F65" s="421" t="s">
        <v>40</v>
      </c>
      <c r="G65" s="948"/>
      <c r="H65" s="919"/>
      <c r="I65" s="638">
        <f t="shared" si="18"/>
        <v>9</v>
      </c>
      <c r="J65" s="415">
        <v>1</v>
      </c>
      <c r="K65" s="659"/>
      <c r="L65" s="412"/>
      <c r="M65" s="638">
        <f t="shared" si="11"/>
        <v>0</v>
      </c>
      <c r="N65" s="659"/>
      <c r="O65" s="415"/>
      <c r="P65" s="659"/>
      <c r="Q65" s="412">
        <v>2</v>
      </c>
      <c r="R65" s="412">
        <v>6</v>
      </c>
      <c r="S65" s="412"/>
      <c r="T65" s="412"/>
      <c r="U65" s="412"/>
      <c r="V65" s="412"/>
      <c r="W65" s="418"/>
      <c r="X65" s="412"/>
      <c r="Y65" s="418"/>
      <c r="Z65" s="412"/>
      <c r="AA65" s="418"/>
      <c r="AB65" s="412"/>
      <c r="AC65" s="418"/>
      <c r="AD65" s="412"/>
      <c r="AE65" s="833">
        <f t="shared" si="9"/>
        <v>0</v>
      </c>
      <c r="AF65" s="1078"/>
    </row>
    <row r="66" spans="1:32" ht="26.4" hidden="1" x14ac:dyDescent="0.3">
      <c r="A66" s="272" t="s">
        <v>217</v>
      </c>
      <c r="B66" s="273" t="s">
        <v>435</v>
      </c>
      <c r="C66" s="955"/>
      <c r="D66" s="955"/>
      <c r="E66" s="1658" t="s">
        <v>548</v>
      </c>
      <c r="F66" s="1659"/>
      <c r="G66" s="1659"/>
      <c r="H66" s="1660"/>
      <c r="I66" s="701">
        <f>SUM(I67:I70)</f>
        <v>163</v>
      </c>
      <c r="J66" s="701">
        <f t="shared" ref="J66:R66" si="19">SUM(J67:J70)</f>
        <v>9</v>
      </c>
      <c r="K66" s="701">
        <f t="shared" si="19"/>
        <v>42</v>
      </c>
      <c r="L66" s="701">
        <f t="shared" si="19"/>
        <v>110</v>
      </c>
      <c r="M66" s="701">
        <f t="shared" si="19"/>
        <v>68</v>
      </c>
      <c r="N66" s="701">
        <f t="shared" si="19"/>
        <v>42</v>
      </c>
      <c r="O66" s="701">
        <f t="shared" si="19"/>
        <v>0</v>
      </c>
      <c r="P66" s="701">
        <f t="shared" si="19"/>
        <v>36</v>
      </c>
      <c r="Q66" s="701">
        <f t="shared" si="19"/>
        <v>2</v>
      </c>
      <c r="R66" s="701">
        <f t="shared" si="19"/>
        <v>6</v>
      </c>
      <c r="S66" s="701"/>
      <c r="T66" s="701"/>
      <c r="U66" s="701"/>
      <c r="V66" s="701"/>
      <c r="W66" s="701">
        <f t="shared" ref="W66:AD66" si="20">W67+W68</f>
        <v>32</v>
      </c>
      <c r="X66" s="701">
        <f t="shared" si="20"/>
        <v>0</v>
      </c>
      <c r="Y66" s="701">
        <f t="shared" si="20"/>
        <v>78</v>
      </c>
      <c r="Z66" s="701">
        <f t="shared" si="20"/>
        <v>8</v>
      </c>
      <c r="AA66" s="701">
        <f t="shared" si="20"/>
        <v>0</v>
      </c>
      <c r="AB66" s="701">
        <f t="shared" si="20"/>
        <v>0</v>
      </c>
      <c r="AC66" s="701">
        <f t="shared" si="20"/>
        <v>0</v>
      </c>
      <c r="AD66" s="701">
        <f t="shared" si="20"/>
        <v>0</v>
      </c>
      <c r="AE66" s="833">
        <f t="shared" si="9"/>
        <v>0</v>
      </c>
      <c r="AF66" s="1078"/>
    </row>
    <row r="67" spans="1:32" ht="26.4" hidden="1" x14ac:dyDescent="0.3">
      <c r="A67" s="273" t="s">
        <v>219</v>
      </c>
      <c r="B67" s="273" t="s">
        <v>436</v>
      </c>
      <c r="C67" s="273"/>
      <c r="D67" s="273"/>
      <c r="E67" s="416"/>
      <c r="F67" s="1666" t="s">
        <v>283</v>
      </c>
      <c r="G67" s="918"/>
      <c r="H67" s="919"/>
      <c r="I67" s="638">
        <f t="shared" si="18"/>
        <v>62</v>
      </c>
      <c r="J67" s="412">
        <f>X67+Z67+AB67+AD67</f>
        <v>4</v>
      </c>
      <c r="K67" s="638">
        <v>22</v>
      </c>
      <c r="L67" s="412">
        <f>W67+Y67+AA67+AC67</f>
        <v>58</v>
      </c>
      <c r="M67" s="638">
        <f t="shared" si="11"/>
        <v>36</v>
      </c>
      <c r="N67" s="638">
        <v>22</v>
      </c>
      <c r="O67" s="412"/>
      <c r="P67" s="638"/>
      <c r="Q67" s="412"/>
      <c r="R67" s="412"/>
      <c r="S67" s="412"/>
      <c r="T67" s="412"/>
      <c r="U67" s="412"/>
      <c r="V67" s="412"/>
      <c r="W67" s="418">
        <v>32</v>
      </c>
      <c r="X67" s="412"/>
      <c r="Y67" s="418">
        <v>26</v>
      </c>
      <c r="Z67" s="412">
        <v>4</v>
      </c>
      <c r="AA67" s="418"/>
      <c r="AB67" s="412"/>
      <c r="AC67" s="418"/>
      <c r="AD67" s="412"/>
      <c r="AE67" s="833">
        <f t="shared" si="9"/>
        <v>0</v>
      </c>
      <c r="AF67" s="1078"/>
    </row>
    <row r="68" spans="1:32" ht="26.4" hidden="1" x14ac:dyDescent="0.3">
      <c r="A68" s="273" t="s">
        <v>437</v>
      </c>
      <c r="B68" s="273" t="s">
        <v>438</v>
      </c>
      <c r="C68" s="273"/>
      <c r="D68" s="273"/>
      <c r="E68" s="416"/>
      <c r="F68" s="1667"/>
      <c r="G68" s="918"/>
      <c r="H68" s="919"/>
      <c r="I68" s="638">
        <f t="shared" si="18"/>
        <v>56</v>
      </c>
      <c r="J68" s="412">
        <f>X68+Z68+AB68+AD68</f>
        <v>4</v>
      </c>
      <c r="K68" s="638">
        <v>20</v>
      </c>
      <c r="L68" s="412">
        <f>W68+Y68+AA68+AC68</f>
        <v>52</v>
      </c>
      <c r="M68" s="638">
        <f t="shared" si="11"/>
        <v>32</v>
      </c>
      <c r="N68" s="638">
        <v>20</v>
      </c>
      <c r="O68" s="412"/>
      <c r="P68" s="638"/>
      <c r="Q68" s="412"/>
      <c r="R68" s="412"/>
      <c r="S68" s="412"/>
      <c r="T68" s="412"/>
      <c r="U68" s="412"/>
      <c r="V68" s="412"/>
      <c r="W68" s="418"/>
      <c r="X68" s="412"/>
      <c r="Y68" s="418">
        <v>52</v>
      </c>
      <c r="Z68" s="412">
        <v>4</v>
      </c>
      <c r="AA68" s="418"/>
      <c r="AB68" s="412"/>
      <c r="AC68" s="418"/>
      <c r="AD68" s="412"/>
      <c r="AE68" s="833">
        <f t="shared" si="9"/>
        <v>0</v>
      </c>
      <c r="AF68" s="1078"/>
    </row>
    <row r="69" spans="1:32" hidden="1" x14ac:dyDescent="0.3">
      <c r="A69" s="273" t="s">
        <v>220</v>
      </c>
      <c r="B69" s="273" t="s">
        <v>43</v>
      </c>
      <c r="C69" s="273"/>
      <c r="D69" s="273"/>
      <c r="E69" s="416"/>
      <c r="F69" s="411" t="s">
        <v>29</v>
      </c>
      <c r="G69" s="918"/>
      <c r="H69" s="919"/>
      <c r="I69" s="638">
        <f t="shared" si="18"/>
        <v>36</v>
      </c>
      <c r="J69" s="412"/>
      <c r="K69" s="638"/>
      <c r="L69" s="412"/>
      <c r="M69" s="638">
        <f t="shared" si="11"/>
        <v>0</v>
      </c>
      <c r="N69" s="638"/>
      <c r="O69" s="412"/>
      <c r="P69" s="638">
        <v>36</v>
      </c>
      <c r="Q69" s="412"/>
      <c r="R69" s="412"/>
      <c r="S69" s="412"/>
      <c r="T69" s="412"/>
      <c r="U69" s="412"/>
      <c r="V69" s="412"/>
      <c r="W69" s="418"/>
      <c r="X69" s="412"/>
      <c r="Y69" s="411">
        <v>36</v>
      </c>
      <c r="Z69" s="412"/>
      <c r="AA69" s="418"/>
      <c r="AB69" s="412"/>
      <c r="AC69" s="356"/>
      <c r="AD69" s="412"/>
      <c r="AE69" s="833">
        <f t="shared" si="9"/>
        <v>0</v>
      </c>
      <c r="AF69" s="1078"/>
    </row>
    <row r="70" spans="1:32" ht="18" hidden="1" customHeight="1" x14ac:dyDescent="0.3">
      <c r="A70" s="273" t="s">
        <v>439</v>
      </c>
      <c r="B70" s="273" t="s">
        <v>216</v>
      </c>
      <c r="C70" s="273"/>
      <c r="D70" s="273"/>
      <c r="E70" s="416"/>
      <c r="F70" s="411" t="s">
        <v>40</v>
      </c>
      <c r="G70" s="918"/>
      <c r="H70" s="919"/>
      <c r="I70" s="638">
        <f t="shared" si="18"/>
        <v>9</v>
      </c>
      <c r="J70" s="412">
        <v>1</v>
      </c>
      <c r="K70" s="638"/>
      <c r="L70" s="412"/>
      <c r="M70" s="638">
        <f t="shared" si="11"/>
        <v>0</v>
      </c>
      <c r="N70" s="638"/>
      <c r="O70" s="412"/>
      <c r="P70" s="638"/>
      <c r="Q70" s="412">
        <v>2</v>
      </c>
      <c r="R70" s="412">
        <v>6</v>
      </c>
      <c r="S70" s="412"/>
      <c r="T70" s="412"/>
      <c r="U70" s="412"/>
      <c r="V70" s="412"/>
      <c r="W70" s="418"/>
      <c r="X70" s="412"/>
      <c r="Y70" s="418"/>
      <c r="Z70" s="412"/>
      <c r="AA70" s="418"/>
      <c r="AB70" s="412"/>
      <c r="AC70" s="418"/>
      <c r="AD70" s="412"/>
      <c r="AE70" s="833">
        <f t="shared" si="9"/>
        <v>0</v>
      </c>
      <c r="AF70" s="1078"/>
    </row>
    <row r="71" spans="1:32" ht="51.75" customHeight="1" x14ac:dyDescent="0.3">
      <c r="A71" s="283" t="s">
        <v>33</v>
      </c>
      <c r="B71" s="272" t="s">
        <v>440</v>
      </c>
      <c r="C71" s="956"/>
      <c r="D71" s="956"/>
      <c r="E71" s="1658" t="s">
        <v>549</v>
      </c>
      <c r="F71" s="1659"/>
      <c r="G71" s="1659"/>
      <c r="H71" s="1660"/>
      <c r="I71" s="701">
        <f>SUM(I72:I76)</f>
        <v>279</v>
      </c>
      <c r="J71" s="701">
        <f t="shared" ref="J71:R71" si="21">SUM(J72:J76)</f>
        <v>17</v>
      </c>
      <c r="K71" s="701">
        <f t="shared" si="21"/>
        <v>44</v>
      </c>
      <c r="L71" s="701">
        <f t="shared" si="21"/>
        <v>138</v>
      </c>
      <c r="M71" s="701">
        <f t="shared" si="21"/>
        <v>84</v>
      </c>
      <c r="N71" s="701">
        <f t="shared" si="21"/>
        <v>54</v>
      </c>
      <c r="O71" s="701">
        <f t="shared" si="21"/>
        <v>0</v>
      </c>
      <c r="P71" s="701">
        <f t="shared" si="21"/>
        <v>108</v>
      </c>
      <c r="Q71" s="701">
        <f t="shared" si="21"/>
        <v>4</v>
      </c>
      <c r="R71" s="701">
        <f t="shared" si="21"/>
        <v>12</v>
      </c>
      <c r="S71" s="701"/>
      <c r="T71" s="701"/>
      <c r="U71" s="701"/>
      <c r="V71" s="701"/>
      <c r="W71" s="701">
        <f t="shared" ref="W71:AD71" si="22">SUM(W72:W76)</f>
        <v>0</v>
      </c>
      <c r="X71" s="701">
        <f t="shared" si="22"/>
        <v>0</v>
      </c>
      <c r="Y71" s="701">
        <f>Y72+Y73</f>
        <v>96</v>
      </c>
      <c r="Z71" s="701">
        <f t="shared" ref="Z71:AA71" si="23">Z72+Z73</f>
        <v>4</v>
      </c>
      <c r="AA71" s="701">
        <f t="shared" si="23"/>
        <v>42</v>
      </c>
      <c r="AB71" s="701">
        <f t="shared" si="22"/>
        <v>2</v>
      </c>
      <c r="AC71" s="701">
        <f t="shared" si="22"/>
        <v>0</v>
      </c>
      <c r="AD71" s="701">
        <f t="shared" si="22"/>
        <v>0</v>
      </c>
      <c r="AE71" s="833">
        <f t="shared" si="9"/>
        <v>42</v>
      </c>
      <c r="AF71" s="1078"/>
    </row>
    <row r="72" spans="1:32" ht="29.25" hidden="1" customHeight="1" x14ac:dyDescent="0.3">
      <c r="A72" s="273" t="s">
        <v>221</v>
      </c>
      <c r="B72" s="273" t="s">
        <v>441</v>
      </c>
      <c r="C72" s="273"/>
      <c r="D72" s="273"/>
      <c r="E72" s="416"/>
      <c r="F72" s="434" t="s">
        <v>40</v>
      </c>
      <c r="G72" s="918"/>
      <c r="H72" s="919"/>
      <c r="I72" s="638">
        <f t="shared" si="18"/>
        <v>109</v>
      </c>
      <c r="J72" s="412">
        <v>5</v>
      </c>
      <c r="K72" s="663">
        <v>32</v>
      </c>
      <c r="L72" s="412">
        <f>W72+Y72+AA72+AC72</f>
        <v>96</v>
      </c>
      <c r="M72" s="638">
        <f t="shared" si="11"/>
        <v>54</v>
      </c>
      <c r="N72" s="663">
        <v>42</v>
      </c>
      <c r="O72" s="412"/>
      <c r="P72" s="663"/>
      <c r="Q72" s="412">
        <v>2</v>
      </c>
      <c r="R72" s="412">
        <v>6</v>
      </c>
      <c r="S72" s="412"/>
      <c r="T72" s="412"/>
      <c r="U72" s="412"/>
      <c r="V72" s="412"/>
      <c r="W72" s="418"/>
      <c r="X72" s="412"/>
      <c r="Y72" s="418">
        <v>96</v>
      </c>
      <c r="Z72" s="412">
        <v>4</v>
      </c>
      <c r="AA72" s="418"/>
      <c r="AB72" s="412"/>
      <c r="AC72" s="418"/>
      <c r="AD72" s="412"/>
      <c r="AE72" s="833">
        <f t="shared" si="9"/>
        <v>0</v>
      </c>
      <c r="AF72" s="1258"/>
    </row>
    <row r="73" spans="1:32" ht="29.25" customHeight="1" x14ac:dyDescent="0.3">
      <c r="A73" s="273" t="s">
        <v>223</v>
      </c>
      <c r="B73" s="273" t="s">
        <v>539</v>
      </c>
      <c r="C73" s="273"/>
      <c r="D73" s="273"/>
      <c r="E73" s="416"/>
      <c r="F73" s="434"/>
      <c r="G73" s="918" t="s">
        <v>29</v>
      </c>
      <c r="H73" s="919"/>
      <c r="I73" s="638">
        <f t="shared" si="18"/>
        <v>44</v>
      </c>
      <c r="J73" s="412">
        <f>X73+Z73+AB73+AD73</f>
        <v>2</v>
      </c>
      <c r="K73" s="663">
        <v>12</v>
      </c>
      <c r="L73" s="412">
        <f>W73+Y73+AA73+AC73</f>
        <v>42</v>
      </c>
      <c r="M73" s="638">
        <f t="shared" si="11"/>
        <v>30</v>
      </c>
      <c r="N73" s="663">
        <v>12</v>
      </c>
      <c r="O73" s="412"/>
      <c r="P73" s="663"/>
      <c r="Q73" s="412"/>
      <c r="R73" s="412"/>
      <c r="S73" s="412"/>
      <c r="T73" s="412"/>
      <c r="U73" s="412"/>
      <c r="V73" s="412"/>
      <c r="W73" s="418"/>
      <c r="X73" s="412"/>
      <c r="Y73" s="418"/>
      <c r="Z73" s="412"/>
      <c r="AA73" s="418">
        <v>42</v>
      </c>
      <c r="AB73" s="412">
        <v>2</v>
      </c>
      <c r="AC73" s="418"/>
      <c r="AD73" s="412"/>
      <c r="AE73" s="833">
        <f t="shared" si="9"/>
        <v>42</v>
      </c>
      <c r="AF73" s="1258" t="s">
        <v>1175</v>
      </c>
    </row>
    <row r="74" spans="1:32" ht="19.5" customHeight="1" x14ac:dyDescent="0.3">
      <c r="A74" s="273" t="s">
        <v>252</v>
      </c>
      <c r="B74" s="273" t="s">
        <v>43</v>
      </c>
      <c r="C74" s="273"/>
      <c r="D74" s="273"/>
      <c r="E74" s="416"/>
      <c r="F74" s="434"/>
      <c r="G74" s="1656" t="s">
        <v>283</v>
      </c>
      <c r="H74" s="919"/>
      <c r="I74" s="638">
        <f t="shared" si="18"/>
        <v>36</v>
      </c>
      <c r="J74" s="412"/>
      <c r="K74" s="663"/>
      <c r="L74" s="412"/>
      <c r="M74" s="638">
        <f t="shared" si="11"/>
        <v>0</v>
      </c>
      <c r="N74" s="663"/>
      <c r="O74" s="412"/>
      <c r="P74" s="663">
        <v>36</v>
      </c>
      <c r="Q74" s="412"/>
      <c r="R74" s="412"/>
      <c r="S74" s="412"/>
      <c r="T74" s="412"/>
      <c r="U74" s="412"/>
      <c r="V74" s="412"/>
      <c r="W74" s="418"/>
      <c r="X74" s="412"/>
      <c r="Y74" s="418"/>
      <c r="Z74" s="412"/>
      <c r="AA74" s="411">
        <v>36</v>
      </c>
      <c r="AB74" s="412"/>
      <c r="AC74" s="418"/>
      <c r="AD74" s="412"/>
      <c r="AE74" s="833">
        <f t="shared" si="9"/>
        <v>36</v>
      </c>
      <c r="AF74" s="1317" t="s">
        <v>1175</v>
      </c>
    </row>
    <row r="75" spans="1:32" ht="19.5" customHeight="1" x14ac:dyDescent="0.3">
      <c r="A75" s="273" t="s">
        <v>540</v>
      </c>
      <c r="B75" s="273" t="s">
        <v>73</v>
      </c>
      <c r="C75" s="273"/>
      <c r="D75" s="273"/>
      <c r="E75" s="416"/>
      <c r="F75" s="434"/>
      <c r="G75" s="1657"/>
      <c r="H75" s="919"/>
      <c r="I75" s="638">
        <f t="shared" si="18"/>
        <v>72</v>
      </c>
      <c r="J75" s="412"/>
      <c r="K75" s="663"/>
      <c r="L75" s="412"/>
      <c r="M75" s="638">
        <f t="shared" si="11"/>
        <v>0</v>
      </c>
      <c r="N75" s="663"/>
      <c r="O75" s="412"/>
      <c r="P75" s="663">
        <v>72</v>
      </c>
      <c r="Q75" s="412"/>
      <c r="R75" s="412"/>
      <c r="S75" s="412"/>
      <c r="T75" s="412"/>
      <c r="U75" s="412"/>
      <c r="V75" s="412"/>
      <c r="W75" s="418"/>
      <c r="X75" s="412"/>
      <c r="Y75" s="418"/>
      <c r="Z75" s="412"/>
      <c r="AA75" s="411">
        <v>72</v>
      </c>
      <c r="AB75" s="412"/>
      <c r="AC75" s="418"/>
      <c r="AD75" s="412"/>
      <c r="AE75" s="833">
        <f t="shared" si="9"/>
        <v>72</v>
      </c>
      <c r="AF75" s="1317" t="s">
        <v>1175</v>
      </c>
    </row>
    <row r="76" spans="1:32" ht="29.25" customHeight="1" x14ac:dyDescent="0.3">
      <c r="A76" s="670" t="s">
        <v>226</v>
      </c>
      <c r="B76" s="670" t="s">
        <v>216</v>
      </c>
      <c r="C76" s="670"/>
      <c r="D76" s="670"/>
      <c r="E76" s="416"/>
      <c r="F76" s="434"/>
      <c r="G76" s="918" t="s">
        <v>40</v>
      </c>
      <c r="H76" s="919"/>
      <c r="I76" s="638">
        <f t="shared" si="18"/>
        <v>18</v>
      </c>
      <c r="J76" s="412">
        <v>10</v>
      </c>
      <c r="K76" s="663"/>
      <c r="L76" s="412"/>
      <c r="M76" s="638">
        <f t="shared" si="11"/>
        <v>0</v>
      </c>
      <c r="N76" s="663"/>
      <c r="O76" s="412"/>
      <c r="P76" s="663"/>
      <c r="Q76" s="412">
        <v>2</v>
      </c>
      <c r="R76" s="412">
        <v>6</v>
      </c>
      <c r="S76" s="412"/>
      <c r="T76" s="412"/>
      <c r="U76" s="412"/>
      <c r="V76" s="412"/>
      <c r="W76" s="418"/>
      <c r="X76" s="412"/>
      <c r="Y76" s="418"/>
      <c r="Z76" s="412"/>
      <c r="AA76" s="418"/>
      <c r="AB76" s="412"/>
      <c r="AC76" s="418"/>
      <c r="AD76" s="412"/>
      <c r="AE76" s="833"/>
      <c r="AF76" s="1258"/>
    </row>
    <row r="77" spans="1:32" ht="42.75" customHeight="1" x14ac:dyDescent="0.3">
      <c r="A77" s="272" t="s">
        <v>36</v>
      </c>
      <c r="B77" s="272" t="s">
        <v>541</v>
      </c>
      <c r="C77" s="956"/>
      <c r="D77" s="956"/>
      <c r="E77" s="1658" t="s">
        <v>548</v>
      </c>
      <c r="F77" s="1659"/>
      <c r="G77" s="1659"/>
      <c r="H77" s="1660"/>
      <c r="I77" s="701">
        <f>SUM(I78:I81)</f>
        <v>335</v>
      </c>
      <c r="J77" s="701">
        <f t="shared" ref="J77:R77" si="24">SUM(J78:J81)</f>
        <v>9</v>
      </c>
      <c r="K77" s="701">
        <f t="shared" si="24"/>
        <v>100</v>
      </c>
      <c r="L77" s="701">
        <f t="shared" si="24"/>
        <v>246</v>
      </c>
      <c r="M77" s="701">
        <f t="shared" si="24"/>
        <v>146</v>
      </c>
      <c r="N77" s="701">
        <f t="shared" si="24"/>
        <v>100</v>
      </c>
      <c r="O77" s="701">
        <f t="shared" si="24"/>
        <v>0</v>
      </c>
      <c r="P77" s="701">
        <f t="shared" si="24"/>
        <v>72</v>
      </c>
      <c r="Q77" s="701">
        <f t="shared" si="24"/>
        <v>2</v>
      </c>
      <c r="R77" s="701">
        <f t="shared" si="24"/>
        <v>6</v>
      </c>
      <c r="S77" s="701"/>
      <c r="T77" s="701"/>
      <c r="U77" s="701"/>
      <c r="V77" s="701"/>
      <c r="W77" s="701">
        <f t="shared" ref="W77:Z77" si="25">SUM(W78:W81)</f>
        <v>0</v>
      </c>
      <c r="X77" s="701">
        <f t="shared" si="25"/>
        <v>0</v>
      </c>
      <c r="Y77" s="701">
        <f t="shared" si="25"/>
        <v>0</v>
      </c>
      <c r="Z77" s="701">
        <f t="shared" si="25"/>
        <v>0</v>
      </c>
      <c r="AA77" s="701">
        <f>AA78+AA79</f>
        <v>104</v>
      </c>
      <c r="AB77" s="701">
        <f t="shared" ref="AB77:AD77" si="26">AB78+AB79</f>
        <v>2</v>
      </c>
      <c r="AC77" s="701">
        <f t="shared" si="26"/>
        <v>142</v>
      </c>
      <c r="AD77" s="701">
        <f t="shared" si="26"/>
        <v>6</v>
      </c>
      <c r="AE77" s="833">
        <f t="shared" si="9"/>
        <v>246</v>
      </c>
      <c r="AF77" s="1078"/>
    </row>
    <row r="78" spans="1:32" ht="29.25" customHeight="1" x14ac:dyDescent="0.3">
      <c r="A78" s="273" t="s">
        <v>288</v>
      </c>
      <c r="B78" s="273" t="s">
        <v>542</v>
      </c>
      <c r="C78" s="947"/>
      <c r="D78" s="947"/>
      <c r="E78" s="410"/>
      <c r="F78" s="434"/>
      <c r="G78" s="918"/>
      <c r="H78" s="1661" t="s">
        <v>283</v>
      </c>
      <c r="I78" s="638">
        <f t="shared" si="18"/>
        <v>110</v>
      </c>
      <c r="J78" s="412">
        <f>X78+Z78+AB78+AD78</f>
        <v>4</v>
      </c>
      <c r="K78" s="663">
        <v>42</v>
      </c>
      <c r="L78" s="412">
        <f>W78+Y78+AA78+AC78</f>
        <v>106</v>
      </c>
      <c r="M78" s="638">
        <f t="shared" si="11"/>
        <v>64</v>
      </c>
      <c r="N78" s="663">
        <v>42</v>
      </c>
      <c r="O78" s="412"/>
      <c r="P78" s="663"/>
      <c r="Q78" s="412"/>
      <c r="R78" s="412"/>
      <c r="S78" s="412"/>
      <c r="T78" s="412"/>
      <c r="U78" s="412"/>
      <c r="V78" s="412"/>
      <c r="W78" s="418"/>
      <c r="X78" s="412"/>
      <c r="Y78" s="418"/>
      <c r="Z78" s="412"/>
      <c r="AA78" s="418">
        <v>42</v>
      </c>
      <c r="AB78" s="412">
        <v>2</v>
      </c>
      <c r="AC78" s="418">
        <v>64</v>
      </c>
      <c r="AD78" s="412">
        <v>2</v>
      </c>
      <c r="AE78" s="833">
        <f t="shared" si="9"/>
        <v>106</v>
      </c>
      <c r="AF78" s="1078" t="s">
        <v>1175</v>
      </c>
    </row>
    <row r="79" spans="1:32" ht="29.25" customHeight="1" x14ac:dyDescent="0.3">
      <c r="A79" s="273" t="s">
        <v>59</v>
      </c>
      <c r="B79" s="273" t="s">
        <v>543</v>
      </c>
      <c r="C79" s="947"/>
      <c r="D79" s="947"/>
      <c r="E79" s="410"/>
      <c r="F79" s="434"/>
      <c r="G79" s="918"/>
      <c r="H79" s="1662"/>
      <c r="I79" s="638">
        <f t="shared" si="18"/>
        <v>144</v>
      </c>
      <c r="J79" s="412">
        <f>X79+Z79+AB79+AD79</f>
        <v>4</v>
      </c>
      <c r="K79" s="663">
        <v>58</v>
      </c>
      <c r="L79" s="412">
        <f>W79+Y79+AA79+AC79</f>
        <v>140</v>
      </c>
      <c r="M79" s="638">
        <f t="shared" si="11"/>
        <v>82</v>
      </c>
      <c r="N79" s="663">
        <v>58</v>
      </c>
      <c r="O79" s="412"/>
      <c r="P79" s="663"/>
      <c r="Q79" s="412"/>
      <c r="R79" s="412"/>
      <c r="S79" s="412"/>
      <c r="T79" s="412"/>
      <c r="U79" s="412"/>
      <c r="V79" s="412"/>
      <c r="W79" s="418"/>
      <c r="X79" s="412"/>
      <c r="Y79" s="418"/>
      <c r="Z79" s="412"/>
      <c r="AA79" s="411">
        <v>62</v>
      </c>
      <c r="AB79" s="412"/>
      <c r="AC79" s="418">
        <v>78</v>
      </c>
      <c r="AD79" s="412">
        <v>4</v>
      </c>
      <c r="AE79" s="833">
        <f t="shared" si="9"/>
        <v>140</v>
      </c>
      <c r="AF79" s="1078" t="s">
        <v>1133</v>
      </c>
    </row>
    <row r="80" spans="1:32" x14ac:dyDescent="0.3">
      <c r="A80" s="273" t="s">
        <v>37</v>
      </c>
      <c r="B80" s="273" t="s">
        <v>73</v>
      </c>
      <c r="C80" s="947"/>
      <c r="D80" s="947"/>
      <c r="E80" s="410"/>
      <c r="F80" s="411"/>
      <c r="G80" s="918"/>
      <c r="H80" s="919" t="s">
        <v>29</v>
      </c>
      <c r="I80" s="638">
        <f t="shared" si="18"/>
        <v>72</v>
      </c>
      <c r="J80" s="412"/>
      <c r="K80" s="663"/>
      <c r="L80" s="412"/>
      <c r="M80" s="638">
        <f t="shared" si="11"/>
        <v>0</v>
      </c>
      <c r="N80" s="663"/>
      <c r="O80" s="412"/>
      <c r="P80" s="663">
        <v>72</v>
      </c>
      <c r="Q80" s="412"/>
      <c r="R80" s="412"/>
      <c r="S80" s="412"/>
      <c r="T80" s="412"/>
      <c r="U80" s="412"/>
      <c r="V80" s="412"/>
      <c r="W80" s="418"/>
      <c r="X80" s="412"/>
      <c r="Y80" s="418"/>
      <c r="Z80" s="412"/>
      <c r="AA80" s="361"/>
      <c r="AB80" s="412"/>
      <c r="AC80" s="411">
        <v>72</v>
      </c>
      <c r="AD80" s="412"/>
      <c r="AE80" s="833">
        <f t="shared" si="9"/>
        <v>72</v>
      </c>
      <c r="AF80" s="1251" t="s">
        <v>1133</v>
      </c>
    </row>
    <row r="81" spans="1:32" x14ac:dyDescent="0.3">
      <c r="A81" s="671" t="s">
        <v>262</v>
      </c>
      <c r="B81" s="671" t="s">
        <v>216</v>
      </c>
      <c r="C81" s="671"/>
      <c r="D81" s="671"/>
      <c r="E81" s="416"/>
      <c r="F81" s="411"/>
      <c r="G81" s="918"/>
      <c r="H81" s="919" t="s">
        <v>40</v>
      </c>
      <c r="I81" s="638">
        <f t="shared" si="18"/>
        <v>9</v>
      </c>
      <c r="J81" s="412">
        <v>1</v>
      </c>
      <c r="K81" s="663"/>
      <c r="L81" s="412"/>
      <c r="M81" s="638">
        <f t="shared" si="11"/>
        <v>0</v>
      </c>
      <c r="N81" s="663"/>
      <c r="O81" s="412"/>
      <c r="P81" s="663"/>
      <c r="Q81" s="412">
        <v>2</v>
      </c>
      <c r="R81" s="412">
        <v>6</v>
      </c>
      <c r="S81" s="412"/>
      <c r="T81" s="412"/>
      <c r="U81" s="412"/>
      <c r="V81" s="412"/>
      <c r="W81" s="418"/>
      <c r="X81" s="412"/>
      <c r="Y81" s="418"/>
      <c r="Z81" s="412"/>
      <c r="AA81" s="361"/>
      <c r="AB81" s="412"/>
      <c r="AC81" s="418"/>
      <c r="AD81" s="412"/>
      <c r="AE81" s="833"/>
      <c r="AF81" s="1251" t="s">
        <v>1133</v>
      </c>
    </row>
    <row r="82" spans="1:32" x14ac:dyDescent="0.3">
      <c r="A82" s="273"/>
      <c r="B82" s="273" t="s">
        <v>525</v>
      </c>
      <c r="C82" s="273"/>
      <c r="D82" s="273"/>
      <c r="E82" s="416"/>
      <c r="F82" s="411"/>
      <c r="G82" s="918"/>
      <c r="H82" s="919"/>
      <c r="I82" s="663">
        <v>144</v>
      </c>
      <c r="J82" s="412"/>
      <c r="K82" s="663">
        <v>144</v>
      </c>
      <c r="L82" s="412"/>
      <c r="M82" s="638">
        <f t="shared" si="11"/>
        <v>0</v>
      </c>
      <c r="N82" s="663"/>
      <c r="O82" s="412"/>
      <c r="P82" s="663">
        <v>144</v>
      </c>
      <c r="Q82" s="412"/>
      <c r="R82" s="412"/>
      <c r="S82" s="412"/>
      <c r="T82" s="412"/>
      <c r="U82" s="412"/>
      <c r="V82" s="412"/>
      <c r="W82" s="418"/>
      <c r="X82" s="412"/>
      <c r="Y82" s="418"/>
      <c r="Z82" s="412"/>
      <c r="AA82" s="361"/>
      <c r="AB82" s="412"/>
      <c r="AC82" s="411">
        <v>144</v>
      </c>
      <c r="AD82" s="412"/>
      <c r="AE82" s="833">
        <f t="shared" si="9"/>
        <v>144</v>
      </c>
      <c r="AF82" s="1078"/>
    </row>
    <row r="83" spans="1:32" x14ac:dyDescent="0.3">
      <c r="A83" s="272" t="s">
        <v>526</v>
      </c>
      <c r="B83" s="273" t="s">
        <v>527</v>
      </c>
      <c r="C83" s="273"/>
      <c r="D83" s="273"/>
      <c r="E83" s="416"/>
      <c r="F83" s="411"/>
      <c r="G83" s="918"/>
      <c r="H83" s="919"/>
      <c r="I83" s="649">
        <v>216</v>
      </c>
      <c r="J83" s="412"/>
      <c r="K83" s="649"/>
      <c r="L83" s="412"/>
      <c r="M83" s="638">
        <f t="shared" si="11"/>
        <v>0</v>
      </c>
      <c r="N83" s="649"/>
      <c r="O83" s="412"/>
      <c r="P83" s="649"/>
      <c r="Q83" s="412"/>
      <c r="R83" s="412"/>
      <c r="S83" s="412"/>
      <c r="T83" s="412"/>
      <c r="U83" s="412"/>
      <c r="V83" s="412"/>
      <c r="W83" s="418"/>
      <c r="X83" s="412"/>
      <c r="Y83" s="418"/>
      <c r="Z83" s="412"/>
      <c r="AA83" s="418"/>
      <c r="AB83" s="412"/>
      <c r="AC83" s="411">
        <v>216</v>
      </c>
      <c r="AD83" s="412"/>
      <c r="AE83" s="833">
        <f t="shared" si="9"/>
        <v>216</v>
      </c>
      <c r="AF83" s="1078"/>
    </row>
    <row r="84" spans="1:32" x14ac:dyDescent="0.3">
      <c r="A84" s="272"/>
      <c r="B84" s="273"/>
      <c r="C84" s="273"/>
      <c r="D84" s="273"/>
      <c r="E84" s="416"/>
      <c r="F84" s="411"/>
      <c r="G84" s="918"/>
      <c r="H84" s="919"/>
      <c r="I84" s="649"/>
      <c r="J84" s="412"/>
      <c r="K84" s="649"/>
      <c r="L84" s="412"/>
      <c r="M84" s="638"/>
      <c r="N84" s="649"/>
      <c r="O84" s="412"/>
      <c r="P84" s="649"/>
      <c r="Q84" s="412"/>
      <c r="R84" s="412"/>
      <c r="S84" s="412"/>
      <c r="T84" s="412"/>
      <c r="U84" s="412"/>
      <c r="V84" s="412"/>
      <c r="W84" s="418"/>
      <c r="X84" s="412"/>
      <c r="Y84" s="418"/>
      <c r="Z84" s="412"/>
      <c r="AA84" s="418"/>
      <c r="AB84" s="412"/>
      <c r="AC84" s="411"/>
      <c r="AD84" s="412"/>
      <c r="AE84" s="833"/>
      <c r="AF84" s="1078"/>
    </row>
    <row r="85" spans="1:32" x14ac:dyDescent="0.3">
      <c r="A85" s="1432" t="s">
        <v>550</v>
      </c>
      <c r="B85" s="1432"/>
      <c r="C85" s="649"/>
      <c r="D85" s="649"/>
      <c r="E85" s="435"/>
      <c r="F85" s="435"/>
      <c r="G85" s="435"/>
      <c r="H85" s="435"/>
      <c r="I85" s="649">
        <f t="shared" ref="I85:AD85" si="27">I35+I8</f>
        <v>4428</v>
      </c>
      <c r="J85" s="649">
        <f t="shared" si="27"/>
        <v>259</v>
      </c>
      <c r="K85" s="649">
        <f t="shared" si="27"/>
        <v>1648</v>
      </c>
      <c r="L85" s="649">
        <f t="shared" si="27"/>
        <v>4514</v>
      </c>
      <c r="M85" s="649">
        <f t="shared" si="27"/>
        <v>1755</v>
      </c>
      <c r="N85" s="649">
        <f t="shared" si="27"/>
        <v>1650</v>
      </c>
      <c r="O85" s="649">
        <f t="shared" si="27"/>
        <v>20</v>
      </c>
      <c r="P85" s="649">
        <f t="shared" si="27"/>
        <v>432</v>
      </c>
      <c r="Q85" s="649">
        <f t="shared" si="27"/>
        <v>32</v>
      </c>
      <c r="R85" s="649">
        <f t="shared" si="27"/>
        <v>84</v>
      </c>
      <c r="S85" s="649">
        <f t="shared" si="27"/>
        <v>560</v>
      </c>
      <c r="T85" s="649">
        <f t="shared" si="27"/>
        <v>16</v>
      </c>
      <c r="U85" s="649">
        <f t="shared" si="27"/>
        <v>805</v>
      </c>
      <c r="V85" s="649">
        <f t="shared" si="27"/>
        <v>23</v>
      </c>
      <c r="W85" s="649">
        <f t="shared" si="27"/>
        <v>544</v>
      </c>
      <c r="X85" s="649">
        <f t="shared" si="27"/>
        <v>32</v>
      </c>
      <c r="Y85" s="649">
        <f t="shared" si="27"/>
        <v>680</v>
      </c>
      <c r="Z85" s="649">
        <f t="shared" si="27"/>
        <v>40</v>
      </c>
      <c r="AA85" s="649">
        <f t="shared" si="27"/>
        <v>442</v>
      </c>
      <c r="AB85" s="649">
        <f t="shared" si="27"/>
        <v>26</v>
      </c>
      <c r="AC85" s="649">
        <f t="shared" si="27"/>
        <v>374</v>
      </c>
      <c r="AD85" s="649">
        <f t="shared" si="27"/>
        <v>22</v>
      </c>
      <c r="AE85" s="833"/>
      <c r="AF85" s="1078"/>
    </row>
    <row r="86" spans="1:32" x14ac:dyDescent="0.25">
      <c r="A86" s="1663" t="s">
        <v>659</v>
      </c>
      <c r="B86" s="1663"/>
      <c r="C86" s="1663"/>
      <c r="D86" s="1663"/>
      <c r="E86" s="1663"/>
      <c r="F86" s="1663"/>
      <c r="G86" s="1663"/>
      <c r="H86" s="1663"/>
      <c r="I86" s="1655" t="s">
        <v>660</v>
      </c>
      <c r="J86" s="1655"/>
      <c r="K86" s="1655"/>
      <c r="L86" s="1655"/>
      <c r="M86" s="1655"/>
      <c r="N86" s="1655"/>
      <c r="O86" s="1655"/>
      <c r="P86" s="1655"/>
      <c r="Q86" s="1655"/>
      <c r="R86" s="1655"/>
      <c r="S86" s="957">
        <v>15</v>
      </c>
      <c r="T86" s="957"/>
      <c r="U86" s="957">
        <v>15</v>
      </c>
      <c r="V86" s="957"/>
      <c r="W86" s="412">
        <v>13</v>
      </c>
      <c r="X86" s="412"/>
      <c r="Y86" s="412">
        <v>17</v>
      </c>
      <c r="Z86" s="412"/>
      <c r="AA86" s="412">
        <v>12</v>
      </c>
      <c r="AB86" s="412"/>
      <c r="AC86" s="412">
        <v>10</v>
      </c>
      <c r="AD86" s="412"/>
      <c r="AE86" s="1078"/>
      <c r="AF86" s="1078"/>
    </row>
    <row r="87" spans="1:32" x14ac:dyDescent="0.3">
      <c r="A87" s="1663"/>
      <c r="B87" s="1663"/>
      <c r="C87" s="1663"/>
      <c r="D87" s="1663"/>
      <c r="E87" s="1663"/>
      <c r="F87" s="1663"/>
      <c r="G87" s="1663"/>
      <c r="H87" s="1663"/>
      <c r="I87" s="1373" t="s">
        <v>661</v>
      </c>
      <c r="J87" s="1373"/>
      <c r="K87" s="1373"/>
      <c r="L87" s="1373"/>
      <c r="M87" s="1373"/>
      <c r="N87" s="1373"/>
      <c r="O87" s="1373"/>
      <c r="P87" s="1373"/>
      <c r="Q87" s="1373"/>
      <c r="R87" s="1373"/>
      <c r="S87" s="638">
        <v>0</v>
      </c>
      <c r="T87" s="638"/>
      <c r="U87" s="638">
        <v>0</v>
      </c>
      <c r="V87" s="638"/>
      <c r="W87" s="412">
        <v>0</v>
      </c>
      <c r="X87" s="412"/>
      <c r="Y87" s="412">
        <v>108</v>
      </c>
      <c r="Z87" s="412"/>
      <c r="AA87" s="412">
        <v>36</v>
      </c>
      <c r="AB87" s="412"/>
      <c r="AC87" s="412">
        <v>0</v>
      </c>
      <c r="AD87" s="412"/>
      <c r="AE87" s="1078"/>
      <c r="AF87" s="1078"/>
    </row>
    <row r="88" spans="1:32" x14ac:dyDescent="0.3">
      <c r="A88" s="1663"/>
      <c r="B88" s="1663"/>
      <c r="C88" s="1663"/>
      <c r="D88" s="1663"/>
      <c r="E88" s="1663"/>
      <c r="F88" s="1663"/>
      <c r="G88" s="1663"/>
      <c r="H88" s="1663"/>
      <c r="I88" s="1373" t="s">
        <v>662</v>
      </c>
      <c r="J88" s="1373"/>
      <c r="K88" s="1373"/>
      <c r="L88" s="1373"/>
      <c r="M88" s="1373"/>
      <c r="N88" s="1373"/>
      <c r="O88" s="1373"/>
      <c r="P88" s="1373"/>
      <c r="Q88" s="1373"/>
      <c r="R88" s="1373"/>
      <c r="S88" s="638">
        <v>0</v>
      </c>
      <c r="T88" s="638"/>
      <c r="U88" s="638">
        <v>0</v>
      </c>
      <c r="V88" s="638"/>
      <c r="W88" s="412">
        <v>0</v>
      </c>
      <c r="X88" s="412"/>
      <c r="Y88" s="412">
        <v>0</v>
      </c>
      <c r="Z88" s="412"/>
      <c r="AA88" s="412">
        <v>72</v>
      </c>
      <c r="AB88" s="412"/>
      <c r="AC88" s="663" t="s">
        <v>663</v>
      </c>
      <c r="AD88" s="412"/>
      <c r="AE88" s="1078"/>
      <c r="AF88" s="1078"/>
    </row>
    <row r="89" spans="1:32" x14ac:dyDescent="0.3">
      <c r="A89" s="1663"/>
      <c r="B89" s="1663"/>
      <c r="C89" s="1663"/>
      <c r="D89" s="1663"/>
      <c r="E89" s="1663"/>
      <c r="F89" s="1663"/>
      <c r="G89" s="1663"/>
      <c r="H89" s="1663"/>
      <c r="I89" s="1373" t="s">
        <v>665</v>
      </c>
      <c r="J89" s="1373"/>
      <c r="K89" s="1373"/>
      <c r="L89" s="1373"/>
      <c r="M89" s="1373"/>
      <c r="N89" s="1373"/>
      <c r="O89" s="1373"/>
      <c r="P89" s="1373"/>
      <c r="Q89" s="1373"/>
      <c r="R89" s="1373"/>
      <c r="S89" s="638">
        <v>1</v>
      </c>
      <c r="T89" s="638"/>
      <c r="U89" s="638">
        <v>9</v>
      </c>
      <c r="V89" s="638"/>
      <c r="W89" s="412">
        <v>1</v>
      </c>
      <c r="X89" s="412"/>
      <c r="Y89" s="412">
        <v>9</v>
      </c>
      <c r="Z89" s="412"/>
      <c r="AA89" s="412">
        <v>4</v>
      </c>
      <c r="AB89" s="412"/>
      <c r="AC89" s="412">
        <v>6</v>
      </c>
      <c r="AD89" s="412"/>
      <c r="AE89" s="1078"/>
      <c r="AF89" s="1078"/>
    </row>
    <row r="90" spans="1:32" x14ac:dyDescent="0.3">
      <c r="A90" s="1663"/>
      <c r="B90" s="1663"/>
      <c r="C90" s="1663"/>
      <c r="D90" s="1663"/>
      <c r="E90" s="1663"/>
      <c r="F90" s="1663"/>
      <c r="G90" s="1663"/>
      <c r="H90" s="1663"/>
      <c r="I90" s="1373" t="s">
        <v>664</v>
      </c>
      <c r="J90" s="1373"/>
      <c r="K90" s="1373"/>
      <c r="L90" s="1373"/>
      <c r="M90" s="1373"/>
      <c r="N90" s="1373"/>
      <c r="O90" s="1373"/>
      <c r="P90" s="1373"/>
      <c r="Q90" s="1373"/>
      <c r="R90" s="1373"/>
      <c r="S90" s="638">
        <v>2</v>
      </c>
      <c r="T90" s="638"/>
      <c r="U90" s="638">
        <v>2</v>
      </c>
      <c r="V90" s="638"/>
      <c r="W90" s="412">
        <v>2</v>
      </c>
      <c r="X90" s="412"/>
      <c r="Y90" s="412">
        <v>4</v>
      </c>
      <c r="Z90" s="412"/>
      <c r="AA90" s="412">
        <v>2</v>
      </c>
      <c r="AB90" s="412"/>
      <c r="AC90" s="412">
        <v>4</v>
      </c>
      <c r="AD90" s="412"/>
      <c r="AE90" s="1078"/>
      <c r="AF90" s="1078"/>
    </row>
    <row r="91" spans="1:32" x14ac:dyDescent="0.3">
      <c r="A91" s="613"/>
      <c r="B91" s="613"/>
      <c r="C91" s="613"/>
      <c r="D91" s="613"/>
      <c r="E91" s="613"/>
      <c r="F91" s="613"/>
      <c r="G91" s="613"/>
      <c r="H91" s="613"/>
      <c r="I91" s="669"/>
      <c r="J91" s="669"/>
      <c r="K91" s="669"/>
      <c r="L91" s="669"/>
      <c r="M91" s="669"/>
      <c r="N91" s="669"/>
      <c r="O91" s="669"/>
      <c r="P91" s="669"/>
      <c r="Q91" s="669"/>
      <c r="R91" s="669"/>
      <c r="S91" s="669"/>
      <c r="T91" s="669"/>
      <c r="U91" s="669"/>
      <c r="V91" s="669"/>
      <c r="W91" s="958"/>
      <c r="X91" s="958"/>
      <c r="Y91" s="958"/>
      <c r="Z91" s="958"/>
      <c r="AA91" s="958"/>
      <c r="AB91" s="958"/>
      <c r="AC91" s="958"/>
      <c r="AD91" s="958"/>
    </row>
    <row r="92" spans="1:32" x14ac:dyDescent="0.3">
      <c r="A92" s="613"/>
      <c r="B92" s="613"/>
      <c r="C92" s="613"/>
      <c r="D92" s="613"/>
      <c r="E92" s="613"/>
      <c r="F92" s="613"/>
      <c r="G92" s="613"/>
      <c r="H92" s="613"/>
      <c r="I92" s="669"/>
      <c r="J92" s="669"/>
      <c r="K92" s="669"/>
      <c r="L92" s="669"/>
      <c r="M92" s="669"/>
      <c r="N92" s="669"/>
      <c r="O92" s="669"/>
      <c r="P92" s="669"/>
      <c r="Q92" s="669"/>
      <c r="R92" s="669"/>
      <c r="S92" s="669"/>
      <c r="T92" s="669"/>
      <c r="U92" s="669"/>
      <c r="V92" s="669"/>
      <c r="W92" s="958"/>
      <c r="X92" s="958"/>
      <c r="Y92" s="958"/>
      <c r="Z92" s="958"/>
      <c r="AA92" s="958"/>
      <c r="AB92" s="958"/>
      <c r="AC92" s="958"/>
      <c r="AD92" s="958"/>
    </row>
    <row r="93" spans="1:32" ht="29.25" customHeight="1" x14ac:dyDescent="0.3">
      <c r="A93" s="959"/>
      <c r="B93" s="1654" t="s">
        <v>988</v>
      </c>
      <c r="C93" s="1654"/>
      <c r="D93" s="1654"/>
      <c r="E93" s="1654"/>
      <c r="F93" s="1654"/>
      <c r="G93" s="1654"/>
      <c r="H93" s="1654"/>
      <c r="I93" s="1654"/>
      <c r="J93" s="1654"/>
      <c r="K93" s="1654"/>
      <c r="L93" s="1654"/>
      <c r="M93" s="1654"/>
      <c r="N93" s="1654"/>
      <c r="O93" s="1654"/>
      <c r="P93" s="1654"/>
      <c r="Q93" s="1654"/>
      <c r="R93" s="1654"/>
      <c r="S93" s="1654"/>
      <c r="T93" s="1654"/>
      <c r="U93" s="1654"/>
      <c r="V93" s="1654"/>
      <c r="W93" s="1654"/>
      <c r="X93" s="1654"/>
      <c r="Y93" s="1654"/>
      <c r="Z93" s="1654"/>
      <c r="AA93" s="1654"/>
      <c r="AB93" s="1654"/>
      <c r="AC93" s="1654"/>
      <c r="AD93" s="1654"/>
    </row>
    <row r="94" spans="1:32" x14ac:dyDescent="0.3">
      <c r="A94" s="959"/>
      <c r="B94" s="1423" t="s">
        <v>414</v>
      </c>
      <c r="C94" s="1423"/>
      <c r="D94" s="1423"/>
      <c r="E94" s="1423"/>
      <c r="F94" s="1423"/>
      <c r="G94" s="1423"/>
      <c r="H94" s="1423"/>
      <c r="I94" s="1423"/>
      <c r="J94" s="1423"/>
      <c r="K94" s="1423"/>
      <c r="L94" s="1423"/>
      <c r="M94" s="1423"/>
      <c r="N94" s="1423"/>
      <c r="O94" s="1423"/>
      <c r="P94" s="1423"/>
      <c r="Q94" s="1423"/>
      <c r="R94" s="1423"/>
      <c r="S94" s="1423"/>
      <c r="T94" s="1423"/>
      <c r="U94" s="1423"/>
      <c r="V94" s="1423"/>
      <c r="W94" s="1423"/>
      <c r="X94" s="1423"/>
      <c r="Y94" s="1423"/>
      <c r="Z94" s="1423"/>
      <c r="AA94" s="1423"/>
      <c r="AB94" s="1423"/>
      <c r="AC94" s="1423"/>
      <c r="AD94" s="1423"/>
    </row>
  </sheetData>
  <mergeCells count="65">
    <mergeCell ref="A1:A7"/>
    <mergeCell ref="B1:B7"/>
    <mergeCell ref="C1:H5"/>
    <mergeCell ref="I1:R1"/>
    <mergeCell ref="S1:AD1"/>
    <mergeCell ref="I2:I7"/>
    <mergeCell ref="J2:J7"/>
    <mergeCell ref="K2:K7"/>
    <mergeCell ref="L2:Q2"/>
    <mergeCell ref="R2:R7"/>
    <mergeCell ref="S2:V2"/>
    <mergeCell ref="W2:Z2"/>
    <mergeCell ref="AA2:AD2"/>
    <mergeCell ref="L3:O3"/>
    <mergeCell ref="P3:P7"/>
    <mergeCell ref="Q3:Q7"/>
    <mergeCell ref="S3:T3"/>
    <mergeCell ref="U3:V3"/>
    <mergeCell ref="W3:X3"/>
    <mergeCell ref="Y3:Z3"/>
    <mergeCell ref="AA3:AB3"/>
    <mergeCell ref="AC3:AD3"/>
    <mergeCell ref="L4:L7"/>
    <mergeCell ref="M4:O4"/>
    <mergeCell ref="S4:T4"/>
    <mergeCell ref="U4:V4"/>
    <mergeCell ref="W4:X4"/>
    <mergeCell ref="Y4:Z4"/>
    <mergeCell ref="AA4:AB4"/>
    <mergeCell ref="AC4:AD4"/>
    <mergeCell ref="M5:M7"/>
    <mergeCell ref="N5:N7"/>
    <mergeCell ref="O5:O7"/>
    <mergeCell ref="S5:T5"/>
    <mergeCell ref="U5:V5"/>
    <mergeCell ref="W5:X5"/>
    <mergeCell ref="Y5:Z5"/>
    <mergeCell ref="E66:H66"/>
    <mergeCell ref="F67:F68"/>
    <mergeCell ref="E71:H71"/>
    <mergeCell ref="AA5:AB5"/>
    <mergeCell ref="AC5:AD5"/>
    <mergeCell ref="C6:H6"/>
    <mergeCell ref="S6:T6"/>
    <mergeCell ref="U6:V6"/>
    <mergeCell ref="W6:X6"/>
    <mergeCell ref="Y6:Z6"/>
    <mergeCell ref="AA6:AB6"/>
    <mergeCell ref="AC6:AD6"/>
    <mergeCell ref="AE1:AE7"/>
    <mergeCell ref="AF1:AF7"/>
    <mergeCell ref="B93:AD93"/>
    <mergeCell ref="B94:AD94"/>
    <mergeCell ref="I86:R86"/>
    <mergeCell ref="I87:R87"/>
    <mergeCell ref="I88:R88"/>
    <mergeCell ref="I89:R89"/>
    <mergeCell ref="I90:R90"/>
    <mergeCell ref="G74:G75"/>
    <mergeCell ref="E77:H77"/>
    <mergeCell ref="H78:H79"/>
    <mergeCell ref="A85:B85"/>
    <mergeCell ref="A86:H90"/>
    <mergeCell ref="A35:B35"/>
    <mergeCell ref="E61:H61"/>
  </mergeCells>
  <conditionalFormatting sqref="I29:K29 M29:V29">
    <cfRule type="cellIs" dxfId="2021" priority="7" operator="equal">
      <formula>0</formula>
    </cfRule>
  </conditionalFormatting>
  <conditionalFormatting sqref="C34:D34">
    <cfRule type="cellIs" dxfId="2020" priority="5" operator="equal">
      <formula>0</formula>
    </cfRule>
  </conditionalFormatting>
  <conditionalFormatting sqref="I34:U34">
    <cfRule type="cellIs" dxfId="2019" priority="4" operator="equal">
      <formula>0</formula>
    </cfRule>
  </conditionalFormatting>
  <conditionalFormatting sqref="I9:U9">
    <cfRule type="cellIs" dxfId="2018" priority="1" operator="equal">
      <formula>0</formula>
    </cfRule>
  </conditionalFormatting>
  <conditionalFormatting sqref="P3:Q3 A7:H7 AA7:AD7 L5:O7 L4:M4 J2:J7 L2:L3 Y5:Y6 AC5:AC6 AA6 W5:W6 I1 A1:C1 A2:B6 C6 S1 AA2 Y3 W11:X24 U11:U24 W26:X34 U26:U28 U30:U33 S3 U3 W2:W3 J11:K11 M11:N11 J12:J28 J30:J33 M12:M28 M30:M33">
    <cfRule type="cellIs" dxfId="2017" priority="69" operator="equal">
      <formula>0</formula>
    </cfRule>
  </conditionalFormatting>
  <conditionalFormatting sqref="W7:Z7">
    <cfRule type="cellIs" dxfId="2016" priority="68" operator="equal">
      <formula>0</formula>
    </cfRule>
  </conditionalFormatting>
  <conditionalFormatting sqref="Y4 AC4 AA4 W4">
    <cfRule type="cellIs" dxfId="2015" priority="67" operator="equal">
      <formula>0</formula>
    </cfRule>
  </conditionalFormatting>
  <conditionalFormatting sqref="AA5">
    <cfRule type="cellIs" dxfId="2014" priority="66" operator="equal">
      <formula>0</formula>
    </cfRule>
  </conditionalFormatting>
  <conditionalFormatting sqref="B94:D94">
    <cfRule type="cellIs" dxfId="2013" priority="65" operator="equal">
      <formula>0</formula>
    </cfRule>
  </conditionalFormatting>
  <conditionalFormatting sqref="S2">
    <cfRule type="cellIs" dxfId="2012" priority="64" operator="equal">
      <formula>0</formula>
    </cfRule>
  </conditionalFormatting>
  <conditionalFormatting sqref="AA3 AC3">
    <cfRule type="cellIs" dxfId="2011" priority="63" operator="equal">
      <formula>0</formula>
    </cfRule>
  </conditionalFormatting>
  <conditionalFormatting sqref="S30:T33">
    <cfRule type="cellIs" dxfId="2010" priority="10" operator="equal">
      <formula>0</formula>
    </cfRule>
  </conditionalFormatting>
  <conditionalFormatting sqref="A18:A28">
    <cfRule type="cellIs" dxfId="2009" priority="46" operator="equal">
      <formula>0</formula>
    </cfRule>
  </conditionalFormatting>
  <conditionalFormatting sqref="A10">
    <cfRule type="cellIs" dxfId="2008" priority="47" operator="equal">
      <formula>0</formula>
    </cfRule>
  </conditionalFormatting>
  <conditionalFormatting sqref="A11:A12">
    <cfRule type="cellIs" dxfId="2007" priority="48" operator="equal">
      <formula>0</formula>
    </cfRule>
  </conditionalFormatting>
  <conditionalFormatting sqref="A13 A15">
    <cfRule type="cellIs" dxfId="2006" priority="49" operator="equal">
      <formula>0</formula>
    </cfRule>
  </conditionalFormatting>
  <conditionalFormatting sqref="A16:A17">
    <cfRule type="cellIs" dxfId="2005" priority="50" operator="equal">
      <formula>0</formula>
    </cfRule>
  </conditionalFormatting>
  <conditionalFormatting sqref="A34">
    <cfRule type="cellIs" dxfId="2004" priority="51" operator="equal">
      <formula>0</formula>
    </cfRule>
  </conditionalFormatting>
  <conditionalFormatting sqref="B10:B12">
    <cfRule type="cellIs" dxfId="2003" priority="52" operator="equal">
      <formula>0</formula>
    </cfRule>
  </conditionalFormatting>
  <conditionalFormatting sqref="B25">
    <cfRule type="cellIs" dxfId="2002" priority="53" operator="equal">
      <formula>0</formula>
    </cfRule>
  </conditionalFormatting>
  <conditionalFormatting sqref="C18:D18 C19 C20:D21">
    <cfRule type="cellIs" dxfId="2001" priority="19" operator="equal">
      <formula>0</formula>
    </cfRule>
  </conditionalFormatting>
  <conditionalFormatting sqref="B23">
    <cfRule type="cellIs" dxfId="2000" priority="54" operator="equal">
      <formula>0</formula>
    </cfRule>
  </conditionalFormatting>
  <conditionalFormatting sqref="B24">
    <cfRule type="cellIs" dxfId="1999" priority="55" operator="equal">
      <formula>0</formula>
    </cfRule>
  </conditionalFormatting>
  <conditionalFormatting sqref="A14">
    <cfRule type="cellIs" dxfId="1998" priority="56" operator="equal">
      <formula>0</formula>
    </cfRule>
  </conditionalFormatting>
  <conditionalFormatting sqref="B16">
    <cfRule type="cellIs" dxfId="1997" priority="57" operator="equal">
      <formula>0</formula>
    </cfRule>
  </conditionalFormatting>
  <conditionalFormatting sqref="B14">
    <cfRule type="cellIs" dxfId="1996" priority="58" operator="equal">
      <formula>0</formula>
    </cfRule>
  </conditionalFormatting>
  <conditionalFormatting sqref="C24">
    <cfRule type="cellIs" dxfId="1995" priority="23" operator="equal">
      <formula>0</formula>
    </cfRule>
  </conditionalFormatting>
  <conditionalFormatting sqref="C17">
    <cfRule type="cellIs" dxfId="1994" priority="20" operator="equal">
      <formula>0</formula>
    </cfRule>
  </conditionalFormatting>
  <conditionalFormatting sqref="B17">
    <cfRule type="cellIs" dxfId="1993" priority="59" operator="equal">
      <formula>0</formula>
    </cfRule>
  </conditionalFormatting>
  <conditionalFormatting sqref="C26:D26">
    <cfRule type="cellIs" dxfId="1992" priority="24" operator="equal">
      <formula>0</formula>
    </cfRule>
  </conditionalFormatting>
  <conditionalFormatting sqref="B19:B21">
    <cfRule type="cellIs" dxfId="1991" priority="60" operator="equal">
      <formula>0</formula>
    </cfRule>
  </conditionalFormatting>
  <conditionalFormatting sqref="B23:B25">
    <cfRule type="cellIs" dxfId="1990" priority="61" operator="equal">
      <formula>0</formula>
    </cfRule>
  </conditionalFormatting>
  <conditionalFormatting sqref="B27:B28">
    <cfRule type="cellIs" dxfId="1989" priority="62" operator="equal">
      <formula>0</formula>
    </cfRule>
  </conditionalFormatting>
  <conditionalFormatting sqref="C28">
    <cfRule type="cellIs" dxfId="1988" priority="32" operator="equal">
      <formula>0</formula>
    </cfRule>
  </conditionalFormatting>
  <conditionalFormatting sqref="A30:B30 A32:A33">
    <cfRule type="cellIs" dxfId="1987" priority="41" operator="equal">
      <formula>0</formula>
    </cfRule>
  </conditionalFormatting>
  <conditionalFormatting sqref="B31:B33">
    <cfRule type="cellIs" dxfId="1986" priority="42" operator="equal">
      <formula>0</formula>
    </cfRule>
  </conditionalFormatting>
  <conditionalFormatting sqref="A31">
    <cfRule type="cellIs" dxfId="1985" priority="43" operator="equal">
      <formula>0</formula>
    </cfRule>
  </conditionalFormatting>
  <conditionalFormatting sqref="A29">
    <cfRule type="cellIs" dxfId="1984" priority="44" operator="equal">
      <formula>0</formula>
    </cfRule>
  </conditionalFormatting>
  <conditionalFormatting sqref="B29">
    <cfRule type="cellIs" dxfId="1983" priority="45" operator="equal">
      <formula>0</formula>
    </cfRule>
  </conditionalFormatting>
  <conditionalFormatting sqref="K30:K33">
    <cfRule type="cellIs" dxfId="1982" priority="12" operator="equal">
      <formula>0</formula>
    </cfRule>
  </conditionalFormatting>
  <conditionalFormatting sqref="B13">
    <cfRule type="cellIs" dxfId="1981" priority="40" operator="equal">
      <formula>0</formula>
    </cfRule>
  </conditionalFormatting>
  <conditionalFormatting sqref="B15">
    <cfRule type="cellIs" dxfId="1980" priority="39" operator="equal">
      <formula>0</formula>
    </cfRule>
  </conditionalFormatting>
  <conditionalFormatting sqref="B18">
    <cfRule type="cellIs" dxfId="1979" priority="38" operator="equal">
      <formula>0</formula>
    </cfRule>
  </conditionalFormatting>
  <conditionalFormatting sqref="B22">
    <cfRule type="cellIs" dxfId="1978" priority="37" operator="equal">
      <formula>0</formula>
    </cfRule>
  </conditionalFormatting>
  <conditionalFormatting sqref="B26">
    <cfRule type="cellIs" dxfId="1977" priority="36" operator="equal">
      <formula>0</formula>
    </cfRule>
  </conditionalFormatting>
  <conditionalFormatting sqref="C11:C12 C13:D13 C14 C15:D15 C16">
    <cfRule type="cellIs" dxfId="1976" priority="18" operator="equal">
      <formula>0</formula>
    </cfRule>
  </conditionalFormatting>
  <conditionalFormatting sqref="C30:C33">
    <cfRule type="cellIs" dxfId="1975" priority="16" operator="equal">
      <formula>0</formula>
    </cfRule>
  </conditionalFormatting>
  <conditionalFormatting sqref="C22:D22">
    <cfRule type="cellIs" dxfId="1974" priority="21" operator="equal">
      <formula>0</formula>
    </cfRule>
  </conditionalFormatting>
  <conditionalFormatting sqref="C23">
    <cfRule type="cellIs" dxfId="1973" priority="22" operator="equal">
      <formula>0</formula>
    </cfRule>
  </conditionalFormatting>
  <conditionalFormatting sqref="C25">
    <cfRule type="cellIs" dxfId="1972" priority="25" operator="equal">
      <formula>0</formula>
    </cfRule>
  </conditionalFormatting>
  <conditionalFormatting sqref="D11:D12">
    <cfRule type="cellIs" dxfId="1971" priority="26" operator="equal">
      <formula>0</formula>
    </cfRule>
  </conditionalFormatting>
  <conditionalFormatting sqref="D14">
    <cfRule type="cellIs" dxfId="1970" priority="27" operator="equal">
      <formula>0</formula>
    </cfRule>
  </conditionalFormatting>
  <conditionalFormatting sqref="D16:D17">
    <cfRule type="cellIs" dxfId="1969" priority="28" operator="equal">
      <formula>0</formula>
    </cfRule>
  </conditionalFormatting>
  <conditionalFormatting sqref="D19">
    <cfRule type="cellIs" dxfId="1968" priority="29" operator="equal">
      <formula>0</formula>
    </cfRule>
  </conditionalFormatting>
  <conditionalFormatting sqref="D23">
    <cfRule type="cellIs" dxfId="1967" priority="30" operator="equal">
      <formula>0</formula>
    </cfRule>
  </conditionalFormatting>
  <conditionalFormatting sqref="D25">
    <cfRule type="cellIs" dxfId="1966" priority="31" operator="equal">
      <formula>0</formula>
    </cfRule>
  </conditionalFormatting>
  <conditionalFormatting sqref="D27:D28">
    <cfRule type="cellIs" dxfId="1965" priority="33" operator="equal">
      <formula>0</formula>
    </cfRule>
  </conditionalFormatting>
  <conditionalFormatting sqref="C27">
    <cfRule type="cellIs" dxfId="1964" priority="34" operator="equal">
      <formula>0</formula>
    </cfRule>
  </conditionalFormatting>
  <conditionalFormatting sqref="D24">
    <cfRule type="cellIs" dxfId="1963" priority="35" operator="equal">
      <formula>0</formula>
    </cfRule>
  </conditionalFormatting>
  <conditionalFormatting sqref="C30">
    <cfRule type="cellIs" dxfId="1962" priority="15" operator="equal">
      <formula>0</formula>
    </cfRule>
  </conditionalFormatting>
  <conditionalFormatting sqref="D30:D33">
    <cfRule type="cellIs" dxfId="1961" priority="17" operator="equal">
      <formula>0</formula>
    </cfRule>
  </conditionalFormatting>
  <conditionalFormatting sqref="C29:D29">
    <cfRule type="cellIs" dxfId="1960" priority="14" operator="equal">
      <formula>0</formula>
    </cfRule>
  </conditionalFormatting>
  <conditionalFormatting sqref="K12:K28 I11:I28 I30:I33">
    <cfRule type="cellIs" dxfId="1959" priority="13" operator="equal">
      <formula>0</formula>
    </cfRule>
  </conditionalFormatting>
  <conditionalFormatting sqref="S26:T28 S11:T24">
    <cfRule type="cellIs" dxfId="1958" priority="11" operator="equal">
      <formula>0</formula>
    </cfRule>
  </conditionalFormatting>
  <conditionalFormatting sqref="S7:V7">
    <cfRule type="cellIs" dxfId="1957" priority="9" operator="equal">
      <formula>0</formula>
    </cfRule>
  </conditionalFormatting>
  <conditionalFormatting sqref="S5 U5">
    <cfRule type="cellIs" dxfId="1956" priority="8" operator="equal">
      <formula>0</formula>
    </cfRule>
  </conditionalFormatting>
  <conditionalFormatting sqref="B34 V34">
    <cfRule type="cellIs" dxfId="1955" priority="6" operator="equal">
      <formula>0</formula>
    </cfRule>
  </conditionalFormatting>
  <conditionalFormatting sqref="B9 V9">
    <cfRule type="cellIs" dxfId="1954" priority="3" operator="equal">
      <formula>0</formula>
    </cfRule>
  </conditionalFormatting>
  <conditionalFormatting sqref="C9:D9">
    <cfRule type="cellIs" dxfId="1953" priority="2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AF94"/>
  <sheetViews>
    <sheetView workbookViewId="0">
      <selection activeCell="N5" sqref="N5:N7"/>
    </sheetView>
  </sheetViews>
  <sheetFormatPr defaultColWidth="9.109375" defaultRowHeight="13.8" x14ac:dyDescent="0.3"/>
  <cols>
    <col min="1" max="1" width="10.109375" style="284" customWidth="1"/>
    <col min="2" max="2" width="47.33203125" style="284" customWidth="1"/>
    <col min="3" max="3" width="4" style="284" hidden="1" customWidth="1"/>
    <col min="4" max="4" width="5.109375" style="284" hidden="1" customWidth="1"/>
    <col min="5" max="6" width="3" style="399" hidden="1" customWidth="1"/>
    <col min="7" max="7" width="3" style="399" customWidth="1"/>
    <col min="8" max="8" width="3.109375" style="399" customWidth="1"/>
    <col min="9" max="9" width="5.88671875" style="1091" customWidth="1"/>
    <col min="10" max="10" width="5" style="1091" customWidth="1"/>
    <col min="11" max="11" width="4.6640625" style="1091" customWidth="1"/>
    <col min="12" max="12" width="5.5546875" style="1091" customWidth="1"/>
    <col min="13" max="13" width="6" style="1091" customWidth="1"/>
    <col min="14" max="14" width="5.6640625" style="1091" customWidth="1"/>
    <col min="15" max="15" width="3.88671875" style="1091" customWidth="1"/>
    <col min="16" max="16" width="4.5546875" style="1091" customWidth="1"/>
    <col min="17" max="17" width="4" style="1091" customWidth="1"/>
    <col min="18" max="18" width="3.44140625" style="1091" customWidth="1"/>
    <col min="19" max="19" width="5.88671875" style="1091" hidden="1" customWidth="1"/>
    <col min="20" max="20" width="6.33203125" style="1091" hidden="1" customWidth="1"/>
    <col min="21" max="21" width="4.6640625" style="1091" hidden="1" customWidth="1"/>
    <col min="22" max="22" width="6.5546875" style="1091" hidden="1" customWidth="1"/>
    <col min="23" max="23" width="6.44140625" style="1091" hidden="1" customWidth="1"/>
    <col min="24" max="24" width="6.33203125" style="1091" hidden="1" customWidth="1"/>
    <col min="25" max="25" width="6.6640625" style="1091" hidden="1" customWidth="1"/>
    <col min="26" max="26" width="6.44140625" style="1091" hidden="1" customWidth="1"/>
    <col min="27" max="27" width="6.5546875" style="1091" customWidth="1"/>
    <col min="28" max="28" width="7.44140625" style="1091" customWidth="1"/>
    <col min="29" max="29" width="8.109375" style="1091" customWidth="1"/>
    <col min="30" max="30" width="8.5546875" style="1091" customWidth="1"/>
    <col min="31" max="31" width="9.109375" style="1091"/>
    <col min="32" max="32" width="19.88671875" style="1091" customWidth="1"/>
    <col min="33" max="16384" width="9.109375" style="1091"/>
  </cols>
  <sheetData>
    <row r="1" spans="1:32" x14ac:dyDescent="0.3">
      <c r="A1" s="1686" t="s">
        <v>45</v>
      </c>
      <c r="B1" s="1688" t="s">
        <v>173</v>
      </c>
      <c r="C1" s="1689" t="s">
        <v>174</v>
      </c>
      <c r="D1" s="1689"/>
      <c r="E1" s="1689"/>
      <c r="F1" s="1689"/>
      <c r="G1" s="1689"/>
      <c r="H1" s="1690"/>
      <c r="I1" s="1679" t="s">
        <v>175</v>
      </c>
      <c r="J1" s="1680"/>
      <c r="K1" s="1680"/>
      <c r="L1" s="1680"/>
      <c r="M1" s="1680"/>
      <c r="N1" s="1680"/>
      <c r="O1" s="1680"/>
      <c r="P1" s="1680"/>
      <c r="Q1" s="1680"/>
      <c r="R1" s="1680"/>
      <c r="S1" s="1675" t="s">
        <v>176</v>
      </c>
      <c r="T1" s="1691"/>
      <c r="U1" s="1691"/>
      <c r="V1" s="1691"/>
      <c r="W1" s="1691"/>
      <c r="X1" s="1691"/>
      <c r="Y1" s="1691"/>
      <c r="Z1" s="1691"/>
      <c r="AA1" s="1691"/>
      <c r="AB1" s="1691"/>
      <c r="AC1" s="1691"/>
      <c r="AD1" s="1676"/>
      <c r="AE1" s="1651" t="s">
        <v>668</v>
      </c>
      <c r="AF1" s="1345" t="s">
        <v>55</v>
      </c>
    </row>
    <row r="2" spans="1:32" x14ac:dyDescent="0.3">
      <c r="A2" s="1687"/>
      <c r="B2" s="1669"/>
      <c r="C2" s="1670"/>
      <c r="D2" s="1670"/>
      <c r="E2" s="1670"/>
      <c r="F2" s="1670"/>
      <c r="G2" s="1670"/>
      <c r="H2" s="1671"/>
      <c r="I2" s="1677" t="s">
        <v>98</v>
      </c>
      <c r="J2" s="1677" t="s">
        <v>177</v>
      </c>
      <c r="K2" s="1446" t="s">
        <v>178</v>
      </c>
      <c r="L2" s="1464" t="s">
        <v>179</v>
      </c>
      <c r="M2" s="1693"/>
      <c r="N2" s="1693"/>
      <c r="O2" s="1693"/>
      <c r="P2" s="1693"/>
      <c r="Q2" s="1693"/>
      <c r="R2" s="1694" t="s">
        <v>180</v>
      </c>
      <c r="S2" s="1682" t="s">
        <v>181</v>
      </c>
      <c r="T2" s="1697"/>
      <c r="U2" s="1697"/>
      <c r="V2" s="1683"/>
      <c r="W2" s="1668" t="s">
        <v>509</v>
      </c>
      <c r="X2" s="1668"/>
      <c r="Y2" s="1668"/>
      <c r="Z2" s="1668"/>
      <c r="AA2" s="1668" t="s">
        <v>276</v>
      </c>
      <c r="AB2" s="1698"/>
      <c r="AC2" s="1698"/>
      <c r="AD2" s="1698"/>
      <c r="AE2" s="1652"/>
      <c r="AF2" s="1345"/>
    </row>
    <row r="3" spans="1:32" x14ac:dyDescent="0.3">
      <c r="A3" s="1687"/>
      <c r="B3" s="1669"/>
      <c r="C3" s="1670"/>
      <c r="D3" s="1670"/>
      <c r="E3" s="1670"/>
      <c r="F3" s="1670"/>
      <c r="G3" s="1670"/>
      <c r="H3" s="1671"/>
      <c r="I3" s="1678"/>
      <c r="J3" s="1678"/>
      <c r="K3" s="1447"/>
      <c r="L3" s="1464" t="s">
        <v>182</v>
      </c>
      <c r="M3" s="1693"/>
      <c r="N3" s="1693"/>
      <c r="O3" s="1699"/>
      <c r="P3" s="1677" t="s">
        <v>183</v>
      </c>
      <c r="Q3" s="1694" t="s">
        <v>370</v>
      </c>
      <c r="R3" s="1695"/>
      <c r="S3" s="1684" t="s">
        <v>184</v>
      </c>
      <c r="T3" s="1685"/>
      <c r="U3" s="1675" t="s">
        <v>185</v>
      </c>
      <c r="V3" s="1676"/>
      <c r="W3" s="1675" t="s">
        <v>164</v>
      </c>
      <c r="X3" s="1676"/>
      <c r="Y3" s="1675" t="s">
        <v>165</v>
      </c>
      <c r="Z3" s="1676"/>
      <c r="AA3" s="1675" t="s">
        <v>532</v>
      </c>
      <c r="AB3" s="1676"/>
      <c r="AC3" s="1675" t="s">
        <v>278</v>
      </c>
      <c r="AD3" s="1676"/>
      <c r="AE3" s="1652"/>
      <c r="AF3" s="1345"/>
    </row>
    <row r="4" spans="1:32" ht="21.75" customHeight="1" x14ac:dyDescent="0.3">
      <c r="A4" s="1687"/>
      <c r="B4" s="1669"/>
      <c r="C4" s="1670"/>
      <c r="D4" s="1670"/>
      <c r="E4" s="1670"/>
      <c r="F4" s="1670"/>
      <c r="G4" s="1670"/>
      <c r="H4" s="1671"/>
      <c r="I4" s="1678"/>
      <c r="J4" s="1678"/>
      <c r="K4" s="1447"/>
      <c r="L4" s="1677" t="s">
        <v>186</v>
      </c>
      <c r="M4" s="1679" t="s">
        <v>187</v>
      </c>
      <c r="N4" s="1680"/>
      <c r="O4" s="1681"/>
      <c r="P4" s="1678"/>
      <c r="Q4" s="1695"/>
      <c r="R4" s="1695"/>
      <c r="S4" s="1682" t="s">
        <v>982</v>
      </c>
      <c r="T4" s="1683"/>
      <c r="U4" s="1682" t="s">
        <v>983</v>
      </c>
      <c r="V4" s="1683"/>
      <c r="W4" s="1668" t="s">
        <v>544</v>
      </c>
      <c r="X4" s="1668"/>
      <c r="Y4" s="1668" t="s">
        <v>545</v>
      </c>
      <c r="Z4" s="1668"/>
      <c r="AA4" s="1668" t="s">
        <v>533</v>
      </c>
      <c r="AB4" s="1669"/>
      <c r="AC4" s="1668" t="s">
        <v>534</v>
      </c>
      <c r="AD4" s="1669"/>
      <c r="AE4" s="1652"/>
      <c r="AF4" s="1345"/>
    </row>
    <row r="5" spans="1:32" x14ac:dyDescent="0.3">
      <c r="A5" s="1687"/>
      <c r="B5" s="1669"/>
      <c r="C5" s="1670"/>
      <c r="D5" s="1670"/>
      <c r="E5" s="1670"/>
      <c r="F5" s="1670"/>
      <c r="G5" s="1670"/>
      <c r="H5" s="1671"/>
      <c r="I5" s="1678"/>
      <c r="J5" s="1678"/>
      <c r="K5" s="1447"/>
      <c r="L5" s="1678"/>
      <c r="M5" s="1677" t="s">
        <v>188</v>
      </c>
      <c r="N5" s="1677" t="s">
        <v>189</v>
      </c>
      <c r="O5" s="1677" t="s">
        <v>190</v>
      </c>
      <c r="P5" s="1678"/>
      <c r="Q5" s="1695"/>
      <c r="R5" s="1695"/>
      <c r="S5" s="1668" t="s">
        <v>984</v>
      </c>
      <c r="T5" s="1668"/>
      <c r="U5" s="1668" t="s">
        <v>985</v>
      </c>
      <c r="V5" s="1668"/>
      <c r="W5" s="1668" t="s">
        <v>468</v>
      </c>
      <c r="X5" s="1668"/>
      <c r="Y5" s="1668" t="s">
        <v>191</v>
      </c>
      <c r="Z5" s="1668"/>
      <c r="AA5" s="1668" t="s">
        <v>535</v>
      </c>
      <c r="AB5" s="1668"/>
      <c r="AC5" s="1668" t="s">
        <v>512</v>
      </c>
      <c r="AD5" s="1669"/>
      <c r="AE5" s="1652"/>
      <c r="AF5" s="1345"/>
    </row>
    <row r="6" spans="1:32" x14ac:dyDescent="0.3">
      <c r="A6" s="1687"/>
      <c r="B6" s="1669"/>
      <c r="C6" s="1670" t="s">
        <v>149</v>
      </c>
      <c r="D6" s="1670"/>
      <c r="E6" s="1670"/>
      <c r="F6" s="1670"/>
      <c r="G6" s="1670"/>
      <c r="H6" s="1671"/>
      <c r="I6" s="1678"/>
      <c r="J6" s="1678"/>
      <c r="K6" s="1447"/>
      <c r="L6" s="1678"/>
      <c r="M6" s="1678"/>
      <c r="N6" s="1678"/>
      <c r="O6" s="1678"/>
      <c r="P6" s="1678"/>
      <c r="Q6" s="1695"/>
      <c r="R6" s="1695"/>
      <c r="S6" s="1672" t="s">
        <v>192</v>
      </c>
      <c r="T6" s="1673"/>
      <c r="U6" s="1672" t="s">
        <v>192</v>
      </c>
      <c r="V6" s="1673"/>
      <c r="W6" s="1674" t="s">
        <v>192</v>
      </c>
      <c r="X6" s="1674"/>
      <c r="Y6" s="1674" t="s">
        <v>192</v>
      </c>
      <c r="Z6" s="1674"/>
      <c r="AA6" s="1674" t="s">
        <v>192</v>
      </c>
      <c r="AB6" s="1669"/>
      <c r="AC6" s="1674" t="s">
        <v>373</v>
      </c>
      <c r="AD6" s="1669"/>
      <c r="AE6" s="1652"/>
      <c r="AF6" s="1345"/>
    </row>
    <row r="7" spans="1:32" ht="26.4" x14ac:dyDescent="0.3">
      <c r="A7" s="1687"/>
      <c r="B7" s="1669"/>
      <c r="C7" s="428">
        <v>1</v>
      </c>
      <c r="D7" s="1111">
        <v>2</v>
      </c>
      <c r="E7" s="408">
        <v>3</v>
      </c>
      <c r="F7" s="409">
        <v>4</v>
      </c>
      <c r="G7" s="915">
        <v>5</v>
      </c>
      <c r="H7" s="916">
        <v>6</v>
      </c>
      <c r="I7" s="1692"/>
      <c r="J7" s="1678"/>
      <c r="K7" s="1447"/>
      <c r="L7" s="1678"/>
      <c r="M7" s="1678"/>
      <c r="N7" s="1678"/>
      <c r="O7" s="1678"/>
      <c r="P7" s="1678"/>
      <c r="Q7" s="1695"/>
      <c r="R7" s="1696"/>
      <c r="S7" s="661" t="s">
        <v>193</v>
      </c>
      <c r="T7" s="661" t="s">
        <v>194</v>
      </c>
      <c r="U7" s="661" t="s">
        <v>193</v>
      </c>
      <c r="V7" s="661" t="s">
        <v>194</v>
      </c>
      <c r="W7" s="661" t="s">
        <v>193</v>
      </c>
      <c r="X7" s="661" t="s">
        <v>194</v>
      </c>
      <c r="Y7" s="661" t="s">
        <v>193</v>
      </c>
      <c r="Z7" s="661" t="s">
        <v>194</v>
      </c>
      <c r="AA7" s="661" t="s">
        <v>193</v>
      </c>
      <c r="AB7" s="661" t="s">
        <v>194</v>
      </c>
      <c r="AC7" s="661" t="s">
        <v>193</v>
      </c>
      <c r="AD7" s="661" t="s">
        <v>194</v>
      </c>
      <c r="AE7" s="1653"/>
      <c r="AF7" s="1345"/>
    </row>
    <row r="8" spans="1:32" hidden="1" x14ac:dyDescent="0.3">
      <c r="A8" s="917" t="s">
        <v>986</v>
      </c>
      <c r="B8" s="1135" t="s">
        <v>375</v>
      </c>
      <c r="C8" s="1098"/>
      <c r="D8" s="1098"/>
      <c r="E8" s="410"/>
      <c r="F8" s="411"/>
      <c r="G8" s="918"/>
      <c r="H8" s="919"/>
      <c r="I8" s="1096">
        <f>I9+I29+I34</f>
        <v>1476</v>
      </c>
      <c r="J8" s="1096">
        <f>J9+J29+J34</f>
        <v>91</v>
      </c>
      <c r="K8" s="1096">
        <f t="shared" ref="K8:V8" si="0">K9+K29+K34</f>
        <v>624</v>
      </c>
      <c r="L8" s="1096">
        <f t="shared" si="0"/>
        <v>1365</v>
      </c>
      <c r="M8" s="1096">
        <f t="shared" si="0"/>
        <v>741</v>
      </c>
      <c r="N8" s="1096">
        <f t="shared" si="0"/>
        <v>624</v>
      </c>
      <c r="O8" s="1096">
        <f t="shared" si="0"/>
        <v>0</v>
      </c>
      <c r="P8" s="1096">
        <f t="shared" si="0"/>
        <v>0</v>
      </c>
      <c r="Q8" s="1096">
        <f t="shared" si="0"/>
        <v>8</v>
      </c>
      <c r="R8" s="1096">
        <f t="shared" si="0"/>
        <v>12</v>
      </c>
      <c r="S8" s="1096">
        <f t="shared" si="0"/>
        <v>560</v>
      </c>
      <c r="T8" s="1096">
        <f t="shared" si="0"/>
        <v>16</v>
      </c>
      <c r="U8" s="1096">
        <f t="shared" si="0"/>
        <v>805</v>
      </c>
      <c r="V8" s="1096">
        <f t="shared" si="0"/>
        <v>23</v>
      </c>
      <c r="W8" s="1096"/>
      <c r="X8" s="1096"/>
      <c r="Y8" s="1096"/>
      <c r="Z8" s="1096"/>
      <c r="AA8" s="1096"/>
      <c r="AB8" s="1096"/>
      <c r="AC8" s="1096"/>
      <c r="AD8" s="1096"/>
      <c r="AE8" s="833"/>
      <c r="AF8" s="1078"/>
    </row>
    <row r="9" spans="1:32" hidden="1" x14ac:dyDescent="0.3">
      <c r="A9" s="920" t="s">
        <v>786</v>
      </c>
      <c r="B9" s="921" t="s">
        <v>376</v>
      </c>
      <c r="C9" s="922"/>
      <c r="D9" s="922"/>
      <c r="E9" s="410"/>
      <c r="F9" s="411"/>
      <c r="G9" s="918"/>
      <c r="H9" s="919"/>
      <c r="I9" s="908">
        <f>SUM(I10:I28)</f>
        <v>1281</v>
      </c>
      <c r="J9" s="908">
        <f>SUM(J10:J28)</f>
        <v>52</v>
      </c>
      <c r="K9" s="908">
        <f t="shared" ref="K9:V9" si="1">SUM(K10:K28)</f>
        <v>524</v>
      </c>
      <c r="L9" s="908">
        <f t="shared" si="1"/>
        <v>1209</v>
      </c>
      <c r="M9" s="908">
        <f t="shared" si="1"/>
        <v>685</v>
      </c>
      <c r="N9" s="908">
        <f t="shared" si="1"/>
        <v>524</v>
      </c>
      <c r="O9" s="908">
        <f t="shared" si="1"/>
        <v>0</v>
      </c>
      <c r="P9" s="908">
        <f t="shared" si="1"/>
        <v>0</v>
      </c>
      <c r="Q9" s="908">
        <f t="shared" si="1"/>
        <v>8</v>
      </c>
      <c r="R9" s="908">
        <f t="shared" si="1"/>
        <v>12</v>
      </c>
      <c r="S9" s="908">
        <f t="shared" si="1"/>
        <v>488</v>
      </c>
      <c r="T9" s="908">
        <f t="shared" si="1"/>
        <v>0</v>
      </c>
      <c r="U9" s="908">
        <f t="shared" si="1"/>
        <v>721</v>
      </c>
      <c r="V9" s="921">
        <f t="shared" si="1"/>
        <v>0</v>
      </c>
      <c r="W9" s="1096"/>
      <c r="X9" s="1096"/>
      <c r="Y9" s="1096"/>
      <c r="Z9" s="1096"/>
      <c r="AA9" s="1096"/>
      <c r="AB9" s="1096"/>
      <c r="AC9" s="1096"/>
      <c r="AD9" s="1096"/>
      <c r="AE9" s="833"/>
      <c r="AF9" s="1078"/>
    </row>
    <row r="10" spans="1:32" hidden="1" x14ac:dyDescent="0.3">
      <c r="A10" s="901"/>
      <c r="B10" s="923" t="s">
        <v>377</v>
      </c>
      <c r="C10" s="1098"/>
      <c r="D10" s="1098"/>
      <c r="E10" s="410"/>
      <c r="F10" s="411"/>
      <c r="G10" s="918"/>
      <c r="H10" s="919"/>
      <c r="I10" s="1083"/>
      <c r="J10" s="1096"/>
      <c r="K10" s="1083"/>
      <c r="L10" s="1083"/>
      <c r="M10" s="1083"/>
      <c r="N10" s="924"/>
      <c r="O10" s="1096"/>
      <c r="P10" s="1096"/>
      <c r="Q10" s="1096"/>
      <c r="R10" s="1112"/>
      <c r="S10" s="1083"/>
      <c r="T10" s="1083"/>
      <c r="U10" s="1083"/>
      <c r="V10" s="1083"/>
      <c r="W10" s="1113"/>
      <c r="X10" s="1096"/>
      <c r="Y10" s="1096"/>
      <c r="Z10" s="1096"/>
      <c r="AA10" s="1096"/>
      <c r="AB10" s="1096"/>
      <c r="AC10" s="1096"/>
      <c r="AD10" s="1096"/>
      <c r="AE10" s="833"/>
      <c r="AF10" s="1078"/>
    </row>
    <row r="11" spans="1:32" hidden="1" x14ac:dyDescent="0.3">
      <c r="A11" s="904" t="s">
        <v>378</v>
      </c>
      <c r="B11" s="925" t="s">
        <v>379</v>
      </c>
      <c r="C11" s="661"/>
      <c r="D11" s="661" t="s">
        <v>380</v>
      </c>
      <c r="E11" s="410"/>
      <c r="F11" s="411"/>
      <c r="G11" s="918"/>
      <c r="H11" s="919"/>
      <c r="I11" s="1110">
        <f>J11+L11+Q11+R11</f>
        <v>78</v>
      </c>
      <c r="J11" s="661">
        <f>T11+V11</f>
        <v>0</v>
      </c>
      <c r="K11" s="661">
        <v>40</v>
      </c>
      <c r="L11" s="412">
        <f>S11+U11</f>
        <v>78</v>
      </c>
      <c r="M11" s="903">
        <f>L11-N11</f>
        <v>38</v>
      </c>
      <c r="N11" s="926">
        <v>40</v>
      </c>
      <c r="O11" s="1096"/>
      <c r="P11" s="1096"/>
      <c r="Q11" s="1096"/>
      <c r="R11" s="1112"/>
      <c r="S11" s="661">
        <v>32</v>
      </c>
      <c r="T11" s="1110"/>
      <c r="U11" s="661">
        <v>46</v>
      </c>
      <c r="V11" s="412"/>
      <c r="W11" s="927"/>
      <c r="X11" s="928"/>
      <c r="Y11" s="1096"/>
      <c r="Z11" s="1096"/>
      <c r="AA11" s="1096"/>
      <c r="AB11" s="1096"/>
      <c r="AC11" s="1096"/>
      <c r="AD11" s="1096"/>
      <c r="AE11" s="833"/>
      <c r="AF11" s="1078"/>
    </row>
    <row r="12" spans="1:32" hidden="1" x14ac:dyDescent="0.3">
      <c r="A12" s="904" t="s">
        <v>381</v>
      </c>
      <c r="B12" s="925" t="s">
        <v>382</v>
      </c>
      <c r="C12" s="661"/>
      <c r="D12" s="661" t="s">
        <v>29</v>
      </c>
      <c r="E12" s="410"/>
      <c r="F12" s="411"/>
      <c r="G12" s="918"/>
      <c r="H12" s="919"/>
      <c r="I12" s="1110">
        <f t="shared" ref="I12:I34" si="2">J12+L12+Q12+R12</f>
        <v>116</v>
      </c>
      <c r="J12" s="661">
        <f t="shared" ref="J12:J34" si="3">T12+V12</f>
        <v>0</v>
      </c>
      <c r="K12" s="661">
        <f>SUM(AC12:AF12)</f>
        <v>0</v>
      </c>
      <c r="L12" s="412">
        <f t="shared" ref="L12:L34" si="4">S12+U12</f>
        <v>116</v>
      </c>
      <c r="M12" s="903">
        <f t="shared" ref="M12:M34" si="5">L12-N12</f>
        <v>116</v>
      </c>
      <c r="N12" s="924">
        <v>0</v>
      </c>
      <c r="O12" s="1096"/>
      <c r="P12" s="1096"/>
      <c r="Q12" s="1096"/>
      <c r="R12" s="1112"/>
      <c r="S12" s="661">
        <v>48</v>
      </c>
      <c r="T12" s="1110"/>
      <c r="U12" s="661">
        <v>68</v>
      </c>
      <c r="V12" s="412"/>
      <c r="W12" s="927"/>
      <c r="X12" s="928"/>
      <c r="Y12" s="1096"/>
      <c r="Z12" s="1096"/>
      <c r="AA12" s="1096"/>
      <c r="AB12" s="1096"/>
      <c r="AC12" s="1096"/>
      <c r="AD12" s="1096"/>
      <c r="AE12" s="833"/>
      <c r="AF12" s="1078"/>
    </row>
    <row r="13" spans="1:32" hidden="1" x14ac:dyDescent="0.3">
      <c r="A13" s="904"/>
      <c r="B13" s="929" t="s">
        <v>383</v>
      </c>
      <c r="C13" s="661"/>
      <c r="D13" s="661"/>
      <c r="E13" s="410"/>
      <c r="F13" s="411"/>
      <c r="G13" s="918"/>
      <c r="H13" s="919"/>
      <c r="I13" s="1110"/>
      <c r="J13" s="661"/>
      <c r="K13" s="661"/>
      <c r="L13" s="412">
        <f t="shared" si="4"/>
        <v>0</v>
      </c>
      <c r="M13" s="903">
        <f t="shared" si="5"/>
        <v>0</v>
      </c>
      <c r="N13" s="924"/>
      <c r="O13" s="1096"/>
      <c r="P13" s="1096"/>
      <c r="Q13" s="1096"/>
      <c r="R13" s="1112"/>
      <c r="S13" s="661"/>
      <c r="T13" s="1110"/>
      <c r="U13" s="661"/>
      <c r="V13" s="412"/>
      <c r="W13" s="927"/>
      <c r="X13" s="928"/>
      <c r="Y13" s="1096"/>
      <c r="Z13" s="1096"/>
      <c r="AA13" s="1096"/>
      <c r="AB13" s="1096"/>
      <c r="AC13" s="1096"/>
      <c r="AD13" s="1096"/>
      <c r="AE13" s="833"/>
      <c r="AF13" s="1078"/>
    </row>
    <row r="14" spans="1:32" hidden="1" x14ac:dyDescent="0.3">
      <c r="A14" s="904" t="s">
        <v>384</v>
      </c>
      <c r="B14" s="925" t="s">
        <v>4</v>
      </c>
      <c r="C14" s="661"/>
      <c r="D14" s="661" t="s">
        <v>29</v>
      </c>
      <c r="E14" s="410"/>
      <c r="F14" s="411"/>
      <c r="G14" s="918"/>
      <c r="H14" s="919"/>
      <c r="I14" s="1110">
        <f t="shared" si="2"/>
        <v>116</v>
      </c>
      <c r="J14" s="661">
        <f t="shared" si="3"/>
        <v>0</v>
      </c>
      <c r="K14" s="661">
        <v>116</v>
      </c>
      <c r="L14" s="412">
        <f t="shared" si="4"/>
        <v>116</v>
      </c>
      <c r="M14" s="903">
        <f t="shared" si="5"/>
        <v>0</v>
      </c>
      <c r="N14" s="924">
        <v>116</v>
      </c>
      <c r="O14" s="1096"/>
      <c r="P14" s="1096"/>
      <c r="Q14" s="1096"/>
      <c r="R14" s="1112"/>
      <c r="S14" s="661">
        <v>48</v>
      </c>
      <c r="T14" s="1110"/>
      <c r="U14" s="661">
        <v>68</v>
      </c>
      <c r="V14" s="412"/>
      <c r="W14" s="927"/>
      <c r="X14" s="928"/>
      <c r="Y14" s="1096"/>
      <c r="Z14" s="1096"/>
      <c r="AA14" s="1096"/>
      <c r="AB14" s="1096"/>
      <c r="AC14" s="1096"/>
      <c r="AD14" s="1096"/>
      <c r="AE14" s="833"/>
      <c r="AF14" s="1078"/>
    </row>
    <row r="15" spans="1:32" ht="27.6" hidden="1" x14ac:dyDescent="0.3">
      <c r="A15" s="904"/>
      <c r="B15" s="929" t="s">
        <v>385</v>
      </c>
      <c r="C15" s="661"/>
      <c r="D15" s="661"/>
      <c r="E15" s="410"/>
      <c r="F15" s="411"/>
      <c r="G15" s="918"/>
      <c r="H15" s="919"/>
      <c r="I15" s="1110"/>
      <c r="J15" s="661"/>
      <c r="K15" s="661"/>
      <c r="L15" s="412">
        <f t="shared" si="4"/>
        <v>0</v>
      </c>
      <c r="M15" s="903">
        <f t="shared" si="5"/>
        <v>0</v>
      </c>
      <c r="N15" s="924"/>
      <c r="O15" s="1096"/>
      <c r="P15" s="1096"/>
      <c r="Q15" s="1096"/>
      <c r="R15" s="1112"/>
      <c r="S15" s="661"/>
      <c r="T15" s="1110"/>
      <c r="U15" s="661"/>
      <c r="V15" s="412"/>
      <c r="W15" s="927"/>
      <c r="X15" s="928"/>
      <c r="Y15" s="1096"/>
      <c r="Z15" s="1096"/>
      <c r="AA15" s="1096"/>
      <c r="AB15" s="1096"/>
      <c r="AC15" s="1096"/>
      <c r="AD15" s="1096"/>
      <c r="AE15" s="833"/>
      <c r="AF15" s="1078"/>
    </row>
    <row r="16" spans="1:32" hidden="1" x14ac:dyDescent="0.3">
      <c r="A16" s="904" t="s">
        <v>472</v>
      </c>
      <c r="B16" s="925" t="s">
        <v>350</v>
      </c>
      <c r="C16" s="661" t="s">
        <v>40</v>
      </c>
      <c r="D16" s="661" t="s">
        <v>40</v>
      </c>
      <c r="E16" s="410"/>
      <c r="F16" s="411"/>
      <c r="G16" s="918"/>
      <c r="H16" s="919"/>
      <c r="I16" s="1110">
        <f t="shared" si="2"/>
        <v>270</v>
      </c>
      <c r="J16" s="661">
        <v>26</v>
      </c>
      <c r="K16" s="661">
        <v>68</v>
      </c>
      <c r="L16" s="412">
        <f t="shared" si="4"/>
        <v>234</v>
      </c>
      <c r="M16" s="903">
        <f t="shared" si="5"/>
        <v>166</v>
      </c>
      <c r="N16" s="924">
        <v>68</v>
      </c>
      <c r="O16" s="1096"/>
      <c r="P16" s="1096"/>
      <c r="Q16" s="1109">
        <v>4</v>
      </c>
      <c r="R16" s="1097">
        <v>6</v>
      </c>
      <c r="S16" s="661">
        <v>96</v>
      </c>
      <c r="T16" s="1110"/>
      <c r="U16" s="661">
        <v>138</v>
      </c>
      <c r="V16" s="412"/>
      <c r="W16" s="927"/>
      <c r="X16" s="928"/>
      <c r="Y16" s="1096"/>
      <c r="Z16" s="1096"/>
      <c r="AA16" s="1096"/>
      <c r="AB16" s="1096"/>
      <c r="AC16" s="1096"/>
      <c r="AD16" s="1096"/>
      <c r="AE16" s="833"/>
      <c r="AF16" s="1078"/>
    </row>
    <row r="17" spans="1:32" hidden="1" x14ac:dyDescent="0.3">
      <c r="A17" s="904" t="s">
        <v>473</v>
      </c>
      <c r="B17" s="925" t="s">
        <v>388</v>
      </c>
      <c r="C17" s="661" t="s">
        <v>40</v>
      </c>
      <c r="D17" s="661" t="s">
        <v>40</v>
      </c>
      <c r="E17" s="410"/>
      <c r="F17" s="411"/>
      <c r="G17" s="918"/>
      <c r="H17" s="919"/>
      <c r="I17" s="1110">
        <f t="shared" si="2"/>
        <v>153</v>
      </c>
      <c r="J17" s="661">
        <v>26</v>
      </c>
      <c r="K17" s="661">
        <v>60</v>
      </c>
      <c r="L17" s="412">
        <f t="shared" si="4"/>
        <v>117</v>
      </c>
      <c r="M17" s="903">
        <f t="shared" si="5"/>
        <v>57</v>
      </c>
      <c r="N17" s="924">
        <v>60</v>
      </c>
      <c r="O17" s="1096"/>
      <c r="P17" s="1096"/>
      <c r="Q17" s="1109">
        <v>4</v>
      </c>
      <c r="R17" s="1097">
        <v>6</v>
      </c>
      <c r="S17" s="661">
        <v>48</v>
      </c>
      <c r="T17" s="1110"/>
      <c r="U17" s="661">
        <v>69</v>
      </c>
      <c r="V17" s="412"/>
      <c r="W17" s="927"/>
      <c r="X17" s="928"/>
      <c r="Y17" s="1096"/>
      <c r="Z17" s="1096"/>
      <c r="AA17" s="1096"/>
      <c r="AB17" s="1096"/>
      <c r="AC17" s="1096"/>
      <c r="AD17" s="1096"/>
      <c r="AE17" s="833"/>
      <c r="AF17" s="1078"/>
    </row>
    <row r="18" spans="1:32" ht="27.6" hidden="1" x14ac:dyDescent="0.3">
      <c r="A18" s="904"/>
      <c r="B18" s="929" t="s">
        <v>389</v>
      </c>
      <c r="C18" s="661"/>
      <c r="D18" s="661"/>
      <c r="E18" s="410"/>
      <c r="F18" s="411"/>
      <c r="G18" s="918"/>
      <c r="H18" s="919"/>
      <c r="I18" s="1110"/>
      <c r="J18" s="661"/>
      <c r="K18" s="661"/>
      <c r="L18" s="412">
        <f t="shared" si="4"/>
        <v>0</v>
      </c>
      <c r="M18" s="903">
        <f t="shared" si="5"/>
        <v>0</v>
      </c>
      <c r="N18" s="924"/>
      <c r="O18" s="1096"/>
      <c r="P18" s="1096"/>
      <c r="Q18" s="1096"/>
      <c r="R18" s="1112"/>
      <c r="S18" s="661"/>
      <c r="T18" s="1110"/>
      <c r="U18" s="661"/>
      <c r="V18" s="412"/>
      <c r="W18" s="927"/>
      <c r="X18" s="928"/>
      <c r="Y18" s="1096"/>
      <c r="Z18" s="1096"/>
      <c r="AA18" s="1096"/>
      <c r="AB18" s="1096"/>
      <c r="AC18" s="1096"/>
      <c r="AD18" s="1096"/>
      <c r="AE18" s="833"/>
      <c r="AF18" s="1078"/>
    </row>
    <row r="19" spans="1:32" hidden="1" x14ac:dyDescent="0.3">
      <c r="A19" s="904" t="s">
        <v>390</v>
      </c>
      <c r="B19" s="925" t="s">
        <v>166</v>
      </c>
      <c r="C19" s="661"/>
      <c r="D19" s="661" t="s">
        <v>29</v>
      </c>
      <c r="E19" s="410"/>
      <c r="F19" s="411"/>
      <c r="G19" s="918"/>
      <c r="H19" s="919"/>
      <c r="I19" s="1110">
        <f t="shared" si="2"/>
        <v>116</v>
      </c>
      <c r="J19" s="661">
        <f t="shared" si="3"/>
        <v>0</v>
      </c>
      <c r="K19" s="661">
        <v>36</v>
      </c>
      <c r="L19" s="412">
        <f t="shared" si="4"/>
        <v>116</v>
      </c>
      <c r="M19" s="903">
        <f t="shared" si="5"/>
        <v>80</v>
      </c>
      <c r="N19" s="1113">
        <v>36</v>
      </c>
      <c r="O19" s="1096"/>
      <c r="P19" s="1096"/>
      <c r="Q19" s="1096"/>
      <c r="R19" s="1112"/>
      <c r="S19" s="661">
        <v>48</v>
      </c>
      <c r="T19" s="1110"/>
      <c r="U19" s="661">
        <v>68</v>
      </c>
      <c r="V19" s="412"/>
      <c r="W19" s="927"/>
      <c r="X19" s="928"/>
      <c r="Y19" s="1096"/>
      <c r="Z19" s="1096"/>
      <c r="AA19" s="1096"/>
      <c r="AB19" s="1096"/>
      <c r="AC19" s="1096"/>
      <c r="AD19" s="1096"/>
      <c r="AE19" s="833"/>
      <c r="AF19" s="1078"/>
    </row>
    <row r="20" spans="1:32" hidden="1" x14ac:dyDescent="0.3">
      <c r="A20" s="904" t="s">
        <v>415</v>
      </c>
      <c r="B20" s="925" t="s">
        <v>392</v>
      </c>
      <c r="C20" s="661"/>
      <c r="D20" s="661" t="s">
        <v>29</v>
      </c>
      <c r="E20" s="410"/>
      <c r="F20" s="411"/>
      <c r="G20" s="918"/>
      <c r="H20" s="919"/>
      <c r="I20" s="1110">
        <f t="shared" si="2"/>
        <v>78</v>
      </c>
      <c r="J20" s="661">
        <f t="shared" si="3"/>
        <v>0</v>
      </c>
      <c r="K20" s="661">
        <v>44</v>
      </c>
      <c r="L20" s="412">
        <f t="shared" si="4"/>
        <v>78</v>
      </c>
      <c r="M20" s="903">
        <f t="shared" si="5"/>
        <v>34</v>
      </c>
      <c r="N20" s="924">
        <v>44</v>
      </c>
      <c r="O20" s="1096"/>
      <c r="P20" s="1096"/>
      <c r="Q20" s="1096"/>
      <c r="R20" s="1112"/>
      <c r="S20" s="661">
        <v>32</v>
      </c>
      <c r="T20" s="1110"/>
      <c r="U20" s="661">
        <v>46</v>
      </c>
      <c r="V20" s="412"/>
      <c r="W20" s="927"/>
      <c r="X20" s="928"/>
      <c r="Y20" s="1096"/>
      <c r="Z20" s="1096"/>
      <c r="AA20" s="1096"/>
      <c r="AB20" s="1096"/>
      <c r="AC20" s="1096"/>
      <c r="AD20" s="1096"/>
      <c r="AE20" s="833"/>
      <c r="AF20" s="1078"/>
    </row>
    <row r="21" spans="1:32" hidden="1" x14ac:dyDescent="0.3">
      <c r="A21" s="904" t="s">
        <v>416</v>
      </c>
      <c r="B21" s="925" t="s">
        <v>394</v>
      </c>
      <c r="C21" s="661"/>
      <c r="D21" s="661" t="s">
        <v>29</v>
      </c>
      <c r="E21" s="410"/>
      <c r="F21" s="411"/>
      <c r="G21" s="918"/>
      <c r="H21" s="919"/>
      <c r="I21" s="1110">
        <f t="shared" si="2"/>
        <v>78</v>
      </c>
      <c r="J21" s="661">
        <f t="shared" si="3"/>
        <v>0</v>
      </c>
      <c r="K21" s="661">
        <v>44</v>
      </c>
      <c r="L21" s="412">
        <f t="shared" si="4"/>
        <v>78</v>
      </c>
      <c r="M21" s="903">
        <f t="shared" si="5"/>
        <v>34</v>
      </c>
      <c r="N21" s="930">
        <v>44</v>
      </c>
      <c r="O21" s="1101"/>
      <c r="P21" s="1101"/>
      <c r="Q21" s="1101"/>
      <c r="R21" s="413"/>
      <c r="S21" s="661">
        <v>32</v>
      </c>
      <c r="T21" s="1110"/>
      <c r="U21" s="661">
        <v>46</v>
      </c>
      <c r="V21" s="412"/>
      <c r="W21" s="927"/>
      <c r="X21" s="928"/>
      <c r="Y21" s="1096"/>
      <c r="Z21" s="1096"/>
      <c r="AA21" s="1096"/>
      <c r="AB21" s="1096"/>
      <c r="AC21" s="1096"/>
      <c r="AD21" s="1096"/>
      <c r="AE21" s="833"/>
      <c r="AF21" s="1078"/>
    </row>
    <row r="22" spans="1:32" ht="27.6" hidden="1" x14ac:dyDescent="0.3">
      <c r="A22" s="904"/>
      <c r="B22" s="929" t="s">
        <v>395</v>
      </c>
      <c r="C22" s="661"/>
      <c r="D22" s="661"/>
      <c r="E22" s="410"/>
      <c r="F22" s="411"/>
      <c r="G22" s="918"/>
      <c r="H22" s="919"/>
      <c r="I22" s="1110"/>
      <c r="J22" s="661"/>
      <c r="K22" s="661"/>
      <c r="L22" s="412">
        <f t="shared" si="4"/>
        <v>0</v>
      </c>
      <c r="M22" s="903">
        <f t="shared" si="5"/>
        <v>0</v>
      </c>
      <c r="N22" s="931"/>
      <c r="O22" s="1099"/>
      <c r="P22" s="1099"/>
      <c r="Q22" s="1099"/>
      <c r="R22" s="1100"/>
      <c r="S22" s="661"/>
      <c r="T22" s="1110"/>
      <c r="U22" s="661"/>
      <c r="V22" s="412"/>
      <c r="W22" s="927"/>
      <c r="X22" s="928"/>
      <c r="Y22" s="1096"/>
      <c r="Z22" s="1096"/>
      <c r="AA22" s="1096"/>
      <c r="AB22" s="1096"/>
      <c r="AC22" s="1096"/>
      <c r="AD22" s="1096"/>
      <c r="AE22" s="833"/>
      <c r="AF22" s="1078"/>
    </row>
    <row r="23" spans="1:32" hidden="1" x14ac:dyDescent="0.3">
      <c r="A23" s="904" t="s">
        <v>396</v>
      </c>
      <c r="B23" s="925" t="s">
        <v>397</v>
      </c>
      <c r="C23" s="661"/>
      <c r="D23" s="661" t="s">
        <v>29</v>
      </c>
      <c r="E23" s="410"/>
      <c r="F23" s="411"/>
      <c r="G23" s="918"/>
      <c r="H23" s="919"/>
      <c r="I23" s="1110">
        <f t="shared" si="2"/>
        <v>40</v>
      </c>
      <c r="J23" s="661">
        <f t="shared" si="3"/>
        <v>0</v>
      </c>
      <c r="K23" s="661">
        <v>6</v>
      </c>
      <c r="L23" s="412">
        <f t="shared" si="4"/>
        <v>40</v>
      </c>
      <c r="M23" s="903">
        <f t="shared" si="5"/>
        <v>34</v>
      </c>
      <c r="N23" s="1080">
        <v>6</v>
      </c>
      <c r="O23" s="1083"/>
      <c r="P23" s="1083"/>
      <c r="Q23" s="1083"/>
      <c r="R23" s="1079"/>
      <c r="S23" s="661">
        <v>0</v>
      </c>
      <c r="T23" s="1110"/>
      <c r="U23" s="661">
        <v>40</v>
      </c>
      <c r="V23" s="412"/>
      <c r="W23" s="927"/>
      <c r="X23" s="928"/>
      <c r="Y23" s="1096"/>
      <c r="Z23" s="1096"/>
      <c r="AA23" s="1096"/>
      <c r="AB23" s="1096"/>
      <c r="AC23" s="1096"/>
      <c r="AD23" s="1096"/>
      <c r="AE23" s="833"/>
      <c r="AF23" s="1078"/>
    </row>
    <row r="24" spans="1:32" hidden="1" x14ac:dyDescent="0.3">
      <c r="A24" s="904" t="s">
        <v>398</v>
      </c>
      <c r="B24" s="925" t="s">
        <v>356</v>
      </c>
      <c r="C24" s="661"/>
      <c r="D24" s="661" t="s">
        <v>380</v>
      </c>
      <c r="E24" s="410"/>
      <c r="F24" s="411"/>
      <c r="G24" s="918"/>
      <c r="H24" s="919"/>
      <c r="I24" s="1110">
        <f t="shared" si="2"/>
        <v>40</v>
      </c>
      <c r="J24" s="661">
        <f t="shared" si="3"/>
        <v>0</v>
      </c>
      <c r="K24" s="661">
        <v>8</v>
      </c>
      <c r="L24" s="412">
        <f t="shared" si="4"/>
        <v>40</v>
      </c>
      <c r="M24" s="903">
        <f t="shared" si="5"/>
        <v>32</v>
      </c>
      <c r="N24" s="924">
        <v>8</v>
      </c>
      <c r="O24" s="1096"/>
      <c r="P24" s="1096"/>
      <c r="Q24" s="1096"/>
      <c r="R24" s="1112"/>
      <c r="S24" s="661">
        <v>0</v>
      </c>
      <c r="T24" s="1110"/>
      <c r="U24" s="661">
        <v>40</v>
      </c>
      <c r="V24" s="412"/>
      <c r="W24" s="927"/>
      <c r="X24" s="928"/>
      <c r="Y24" s="1096"/>
      <c r="Z24" s="1096"/>
      <c r="AA24" s="1096"/>
      <c r="AB24" s="1096"/>
      <c r="AC24" s="1096"/>
      <c r="AD24" s="1096"/>
      <c r="AE24" s="833"/>
      <c r="AF24" s="1078"/>
    </row>
    <row r="25" spans="1:32" hidden="1" x14ac:dyDescent="0.3">
      <c r="A25" s="904" t="s">
        <v>400</v>
      </c>
      <c r="B25" s="925" t="s">
        <v>401</v>
      </c>
      <c r="C25" s="661" t="s">
        <v>29</v>
      </c>
      <c r="D25" s="661"/>
      <c r="E25" s="410"/>
      <c r="F25" s="411"/>
      <c r="G25" s="918"/>
      <c r="H25" s="919"/>
      <c r="I25" s="1110">
        <f t="shared" si="2"/>
        <v>40</v>
      </c>
      <c r="J25" s="661">
        <f t="shared" si="3"/>
        <v>0</v>
      </c>
      <c r="K25" s="661">
        <v>10</v>
      </c>
      <c r="L25" s="412">
        <f t="shared" si="4"/>
        <v>40</v>
      </c>
      <c r="M25" s="903">
        <f t="shared" si="5"/>
        <v>30</v>
      </c>
      <c r="N25" s="924">
        <v>10</v>
      </c>
      <c r="O25" s="1096"/>
      <c r="P25" s="1096"/>
      <c r="Q25" s="1096"/>
      <c r="R25" s="1112"/>
      <c r="S25" s="661">
        <v>40</v>
      </c>
      <c r="T25" s="661"/>
      <c r="U25" s="661">
        <v>0</v>
      </c>
      <c r="V25" s="412"/>
      <c r="W25" s="932"/>
      <c r="X25" s="933"/>
      <c r="Y25" s="1096"/>
      <c r="Z25" s="1096"/>
      <c r="AA25" s="1096"/>
      <c r="AB25" s="1096"/>
      <c r="AC25" s="1096"/>
      <c r="AD25" s="1096"/>
      <c r="AE25" s="833"/>
      <c r="AF25" s="1078"/>
    </row>
    <row r="26" spans="1:32" ht="41.4" hidden="1" x14ac:dyDescent="0.3">
      <c r="A26" s="904"/>
      <c r="B26" s="929" t="s">
        <v>402</v>
      </c>
      <c r="C26" s="661"/>
      <c r="D26" s="661"/>
      <c r="E26" s="410"/>
      <c r="F26" s="411"/>
      <c r="G26" s="918"/>
      <c r="H26" s="919"/>
      <c r="I26" s="1110"/>
      <c r="J26" s="661"/>
      <c r="K26" s="661"/>
      <c r="L26" s="412">
        <f t="shared" si="4"/>
        <v>0</v>
      </c>
      <c r="M26" s="903"/>
      <c r="N26" s="924"/>
      <c r="O26" s="1096"/>
      <c r="P26" s="1096"/>
      <c r="Q26" s="1096"/>
      <c r="R26" s="1112"/>
      <c r="S26" s="661"/>
      <c r="T26" s="661"/>
      <c r="U26" s="661"/>
      <c r="V26" s="412"/>
      <c r="W26" s="934"/>
      <c r="X26" s="933"/>
      <c r="Y26" s="1096"/>
      <c r="Z26" s="1096"/>
      <c r="AA26" s="1096"/>
      <c r="AB26" s="1096"/>
      <c r="AC26" s="1096"/>
      <c r="AD26" s="1096"/>
      <c r="AE26" s="833"/>
      <c r="AF26" s="1078"/>
    </row>
    <row r="27" spans="1:32" hidden="1" x14ac:dyDescent="0.3">
      <c r="A27" s="904" t="s">
        <v>403</v>
      </c>
      <c r="B27" s="925" t="s">
        <v>6</v>
      </c>
      <c r="C27" s="661" t="s">
        <v>29</v>
      </c>
      <c r="D27" s="661" t="s">
        <v>29</v>
      </c>
      <c r="E27" s="410"/>
      <c r="F27" s="411"/>
      <c r="G27" s="918"/>
      <c r="H27" s="919"/>
      <c r="I27" s="1110">
        <f t="shared" si="2"/>
        <v>78</v>
      </c>
      <c r="J27" s="661">
        <f t="shared" si="3"/>
        <v>0</v>
      </c>
      <c r="K27" s="661">
        <v>74</v>
      </c>
      <c r="L27" s="412">
        <f t="shared" si="4"/>
        <v>78</v>
      </c>
      <c r="M27" s="903">
        <f t="shared" si="5"/>
        <v>4</v>
      </c>
      <c r="N27" s="930">
        <v>74</v>
      </c>
      <c r="O27" s="1101"/>
      <c r="P27" s="1101"/>
      <c r="Q27" s="1101"/>
      <c r="R27" s="413"/>
      <c r="S27" s="661">
        <v>32</v>
      </c>
      <c r="T27" s="661"/>
      <c r="U27" s="661">
        <v>46</v>
      </c>
      <c r="V27" s="412"/>
      <c r="W27" s="934"/>
      <c r="X27" s="933"/>
      <c r="Y27" s="1096"/>
      <c r="Z27" s="1096"/>
      <c r="AA27" s="1096"/>
      <c r="AB27" s="1096"/>
      <c r="AC27" s="1096"/>
      <c r="AD27" s="1096"/>
      <c r="AE27" s="833"/>
      <c r="AF27" s="1078"/>
    </row>
    <row r="28" spans="1:32" hidden="1" x14ac:dyDescent="0.3">
      <c r="A28" s="904" t="s">
        <v>404</v>
      </c>
      <c r="B28" s="925" t="s">
        <v>799</v>
      </c>
      <c r="C28" s="661"/>
      <c r="D28" s="661" t="s">
        <v>29</v>
      </c>
      <c r="E28" s="410"/>
      <c r="F28" s="411"/>
      <c r="G28" s="918"/>
      <c r="H28" s="919"/>
      <c r="I28" s="414">
        <f t="shared" si="2"/>
        <v>78</v>
      </c>
      <c r="J28" s="55">
        <f t="shared" si="3"/>
        <v>0</v>
      </c>
      <c r="K28" s="55">
        <v>18</v>
      </c>
      <c r="L28" s="412">
        <f t="shared" si="4"/>
        <v>78</v>
      </c>
      <c r="M28" s="903">
        <f t="shared" si="5"/>
        <v>60</v>
      </c>
      <c r="N28" s="1104">
        <v>18</v>
      </c>
      <c r="O28" s="1101"/>
      <c r="P28" s="1101"/>
      <c r="Q28" s="1101"/>
      <c r="R28" s="413"/>
      <c r="S28" s="55">
        <v>32</v>
      </c>
      <c r="T28" s="55"/>
      <c r="U28" s="55">
        <v>46</v>
      </c>
      <c r="V28" s="415"/>
      <c r="W28" s="935"/>
      <c r="X28" s="933"/>
      <c r="Y28" s="1096"/>
      <c r="Z28" s="1096"/>
      <c r="AA28" s="1096"/>
      <c r="AB28" s="1096"/>
      <c r="AC28" s="1096"/>
      <c r="AD28" s="1096"/>
      <c r="AE28" s="833"/>
      <c r="AF28" s="1078"/>
    </row>
    <row r="29" spans="1:32" hidden="1" x14ac:dyDescent="0.3">
      <c r="A29" s="907"/>
      <c r="B29" s="936" t="s">
        <v>405</v>
      </c>
      <c r="C29" s="922"/>
      <c r="D29" s="922"/>
      <c r="E29" s="410"/>
      <c r="F29" s="411"/>
      <c r="G29" s="918"/>
      <c r="H29" s="919"/>
      <c r="I29" s="908">
        <f>SUM(I30:I33)</f>
        <v>156</v>
      </c>
      <c r="J29" s="908">
        <f t="shared" ref="J29:V29" si="6">SUM(J30:J33)</f>
        <v>0</v>
      </c>
      <c r="K29" s="908">
        <f t="shared" si="6"/>
        <v>100</v>
      </c>
      <c r="L29" s="412">
        <f t="shared" si="4"/>
        <v>156</v>
      </c>
      <c r="M29" s="908">
        <f t="shared" si="6"/>
        <v>56</v>
      </c>
      <c r="N29" s="908">
        <f t="shared" si="6"/>
        <v>100</v>
      </c>
      <c r="O29" s="908">
        <f t="shared" si="6"/>
        <v>0</v>
      </c>
      <c r="P29" s="908">
        <f t="shared" si="6"/>
        <v>0</v>
      </c>
      <c r="Q29" s="908">
        <f t="shared" si="6"/>
        <v>0</v>
      </c>
      <c r="R29" s="908">
        <f t="shared" si="6"/>
        <v>0</v>
      </c>
      <c r="S29" s="908">
        <f t="shared" si="6"/>
        <v>72</v>
      </c>
      <c r="T29" s="908">
        <f t="shared" si="6"/>
        <v>0</v>
      </c>
      <c r="U29" s="908">
        <f t="shared" si="6"/>
        <v>84</v>
      </c>
      <c r="V29" s="908">
        <f t="shared" si="6"/>
        <v>0</v>
      </c>
      <c r="W29" s="937"/>
      <c r="X29" s="938"/>
      <c r="Y29" s="1096"/>
      <c r="Z29" s="1096"/>
      <c r="AA29" s="1096"/>
      <c r="AB29" s="1096"/>
      <c r="AC29" s="1096"/>
      <c r="AD29" s="1096"/>
      <c r="AE29" s="833"/>
      <c r="AF29" s="1078"/>
    </row>
    <row r="30" spans="1:32" ht="26.4" hidden="1" x14ac:dyDescent="0.3">
      <c r="A30" s="904" t="s">
        <v>406</v>
      </c>
      <c r="B30" s="925" t="s">
        <v>407</v>
      </c>
      <c r="C30" s="661"/>
      <c r="D30" s="661" t="s">
        <v>29</v>
      </c>
      <c r="E30" s="410"/>
      <c r="F30" s="411"/>
      <c r="G30" s="918"/>
      <c r="H30" s="919"/>
      <c r="I30" s="939">
        <f t="shared" si="2"/>
        <v>36</v>
      </c>
      <c r="J30" s="940">
        <f t="shared" si="3"/>
        <v>0</v>
      </c>
      <c r="K30" s="940">
        <v>36</v>
      </c>
      <c r="L30" s="412">
        <f t="shared" si="4"/>
        <v>36</v>
      </c>
      <c r="M30" s="903">
        <f t="shared" si="5"/>
        <v>0</v>
      </c>
      <c r="N30" s="1106">
        <v>36</v>
      </c>
      <c r="O30" s="1102"/>
      <c r="P30" s="1102"/>
      <c r="Q30" s="1102"/>
      <c r="R30" s="941"/>
      <c r="S30" s="940">
        <v>20</v>
      </c>
      <c r="T30" s="940"/>
      <c r="U30" s="940">
        <v>16</v>
      </c>
      <c r="V30" s="942"/>
      <c r="W30" s="943"/>
      <c r="X30" s="933"/>
      <c r="Y30" s="1096"/>
      <c r="Z30" s="1096"/>
      <c r="AA30" s="1096"/>
      <c r="AB30" s="1096"/>
      <c r="AC30" s="1096"/>
      <c r="AD30" s="1096"/>
      <c r="AE30" s="833"/>
      <c r="AF30" s="1078"/>
    </row>
    <row r="31" spans="1:32" hidden="1" x14ac:dyDescent="0.3">
      <c r="A31" s="904" t="s">
        <v>408</v>
      </c>
      <c r="B31" s="925" t="s">
        <v>409</v>
      </c>
      <c r="C31" s="661"/>
      <c r="D31" s="661" t="s">
        <v>380</v>
      </c>
      <c r="E31" s="410"/>
      <c r="F31" s="411"/>
      <c r="G31" s="918"/>
      <c r="H31" s="919"/>
      <c r="I31" s="1110">
        <f t="shared" si="2"/>
        <v>52</v>
      </c>
      <c r="J31" s="661">
        <f t="shared" si="3"/>
        <v>0</v>
      </c>
      <c r="K31" s="661">
        <v>20</v>
      </c>
      <c r="L31" s="412">
        <f t="shared" si="4"/>
        <v>52</v>
      </c>
      <c r="M31" s="903">
        <f t="shared" si="5"/>
        <v>32</v>
      </c>
      <c r="N31" s="1080">
        <v>20</v>
      </c>
      <c r="O31" s="1096"/>
      <c r="P31" s="1096"/>
      <c r="Q31" s="1096"/>
      <c r="R31" s="1112"/>
      <c r="S31" s="661"/>
      <c r="T31" s="661"/>
      <c r="U31" s="661">
        <v>52</v>
      </c>
      <c r="V31" s="412"/>
      <c r="W31" s="934"/>
      <c r="X31" s="933"/>
      <c r="Y31" s="1096"/>
      <c r="Z31" s="1096"/>
      <c r="AA31" s="1096"/>
      <c r="AB31" s="1096"/>
      <c r="AC31" s="1096"/>
      <c r="AD31" s="1096"/>
      <c r="AE31" s="833"/>
      <c r="AF31" s="1078"/>
    </row>
    <row r="32" spans="1:32" hidden="1" x14ac:dyDescent="0.3">
      <c r="A32" s="904" t="s">
        <v>410</v>
      </c>
      <c r="B32" s="925" t="s">
        <v>411</v>
      </c>
      <c r="C32" s="661"/>
      <c r="D32" s="661" t="s">
        <v>380</v>
      </c>
      <c r="E32" s="410"/>
      <c r="F32" s="411"/>
      <c r="G32" s="918"/>
      <c r="H32" s="919"/>
      <c r="I32" s="1110">
        <f t="shared" si="2"/>
        <v>36</v>
      </c>
      <c r="J32" s="661">
        <f t="shared" si="3"/>
        <v>0</v>
      </c>
      <c r="K32" s="661">
        <v>22</v>
      </c>
      <c r="L32" s="412">
        <f t="shared" si="4"/>
        <v>36</v>
      </c>
      <c r="M32" s="903">
        <f t="shared" si="5"/>
        <v>14</v>
      </c>
      <c r="N32" s="1080">
        <v>22</v>
      </c>
      <c r="O32" s="1096"/>
      <c r="P32" s="1096"/>
      <c r="Q32" s="1096"/>
      <c r="R32" s="1112"/>
      <c r="S32" s="661">
        <v>20</v>
      </c>
      <c r="T32" s="661"/>
      <c r="U32" s="661">
        <v>16</v>
      </c>
      <c r="V32" s="412"/>
      <c r="W32" s="934"/>
      <c r="X32" s="933"/>
      <c r="Y32" s="1096"/>
      <c r="Z32" s="1096"/>
      <c r="AA32" s="1096"/>
      <c r="AB32" s="1096"/>
      <c r="AC32" s="1096"/>
      <c r="AD32" s="1096"/>
      <c r="AE32" s="833"/>
      <c r="AF32" s="1078"/>
    </row>
    <row r="33" spans="1:32" ht="26.4" hidden="1" x14ac:dyDescent="0.3">
      <c r="A33" s="904" t="s">
        <v>466</v>
      </c>
      <c r="B33" s="925" t="s">
        <v>467</v>
      </c>
      <c r="C33" s="661" t="s">
        <v>380</v>
      </c>
      <c r="D33" s="661"/>
      <c r="E33" s="410"/>
      <c r="F33" s="411"/>
      <c r="G33" s="918"/>
      <c r="H33" s="919"/>
      <c r="I33" s="1110">
        <f t="shared" si="2"/>
        <v>32</v>
      </c>
      <c r="J33" s="661">
        <f t="shared" si="3"/>
        <v>0</v>
      </c>
      <c r="K33" s="661">
        <v>22</v>
      </c>
      <c r="L33" s="412">
        <f t="shared" si="4"/>
        <v>32</v>
      </c>
      <c r="M33" s="903">
        <f t="shared" si="5"/>
        <v>10</v>
      </c>
      <c r="N33" s="1080">
        <v>22</v>
      </c>
      <c r="O33" s="1096"/>
      <c r="P33" s="1096"/>
      <c r="Q33" s="1096"/>
      <c r="R33" s="1112"/>
      <c r="S33" s="661">
        <v>32</v>
      </c>
      <c r="T33" s="661"/>
      <c r="U33" s="661"/>
      <c r="V33" s="412"/>
      <c r="W33" s="934"/>
      <c r="X33" s="933"/>
      <c r="Y33" s="1096"/>
      <c r="Z33" s="1096"/>
      <c r="AA33" s="1096"/>
      <c r="AB33" s="1096"/>
      <c r="AC33" s="1096"/>
      <c r="AD33" s="1096"/>
      <c r="AE33" s="833"/>
      <c r="AF33" s="1078"/>
    </row>
    <row r="34" spans="1:32" hidden="1" x14ac:dyDescent="0.3">
      <c r="A34" s="904"/>
      <c r="B34" s="936" t="s">
        <v>412</v>
      </c>
      <c r="C34" s="922"/>
      <c r="D34" s="922"/>
      <c r="E34" s="410"/>
      <c r="F34" s="411"/>
      <c r="G34" s="918"/>
      <c r="H34" s="919"/>
      <c r="I34" s="908">
        <f t="shared" si="2"/>
        <v>39</v>
      </c>
      <c r="J34" s="908">
        <f t="shared" si="3"/>
        <v>39</v>
      </c>
      <c r="K34" s="908">
        <f>Y34 +AA34</f>
        <v>0</v>
      </c>
      <c r="L34" s="908">
        <f t="shared" si="4"/>
        <v>0</v>
      </c>
      <c r="M34" s="908">
        <f t="shared" si="5"/>
        <v>0</v>
      </c>
      <c r="N34" s="908">
        <v>0</v>
      </c>
      <c r="O34" s="908"/>
      <c r="P34" s="908"/>
      <c r="Q34" s="908"/>
      <c r="R34" s="908"/>
      <c r="S34" s="908"/>
      <c r="T34" s="908">
        <v>16</v>
      </c>
      <c r="U34" s="908"/>
      <c r="V34" s="936">
        <v>23</v>
      </c>
      <c r="W34" s="944"/>
      <c r="X34" s="945"/>
      <c r="Y34" s="1096"/>
      <c r="Z34" s="1096"/>
      <c r="AA34" s="1096"/>
      <c r="AB34" s="1096"/>
      <c r="AC34" s="1096"/>
      <c r="AD34" s="1096"/>
      <c r="AE34" s="833"/>
      <c r="AF34" s="1078"/>
    </row>
    <row r="35" spans="1:32" x14ac:dyDescent="0.3">
      <c r="A35" s="1664" t="s">
        <v>425</v>
      </c>
      <c r="B35" s="1665"/>
      <c r="C35" s="1098"/>
      <c r="D35" s="1098"/>
      <c r="E35" s="416"/>
      <c r="F35" s="411"/>
      <c r="G35" s="918"/>
      <c r="H35" s="919"/>
      <c r="I35" s="1096">
        <f>I36+I42+I60+I82+I83</f>
        <v>2952</v>
      </c>
      <c r="J35" s="1096">
        <f>J36+J42+J60</f>
        <v>168</v>
      </c>
      <c r="K35" s="1096">
        <f>K36+K42+K60</f>
        <v>1024</v>
      </c>
      <c r="L35" s="1096">
        <f>L36+L42+L60</f>
        <v>3149</v>
      </c>
      <c r="M35" s="1096">
        <f>M36+M42+M60+M83+M82</f>
        <v>1014</v>
      </c>
      <c r="N35" s="1096">
        <f>N36+N42+N60+N83+N82</f>
        <v>1026</v>
      </c>
      <c r="O35" s="1096">
        <f>O36+O42+O60+O83+O82</f>
        <v>20</v>
      </c>
      <c r="P35" s="1096">
        <f>P36+P42+P60+P82</f>
        <v>432</v>
      </c>
      <c r="Q35" s="1096">
        <f>Q36+Q42+Q60+Q83+Q82</f>
        <v>24</v>
      </c>
      <c r="R35" s="1096">
        <f>R36+R42+R60+R83+R82</f>
        <v>72</v>
      </c>
      <c r="S35" s="1096"/>
      <c r="T35" s="1096"/>
      <c r="U35" s="1096"/>
      <c r="V35" s="1096"/>
      <c r="W35" s="1096">
        <f t="shared" ref="W35:AD35" si="7">W36+W42+W60</f>
        <v>544</v>
      </c>
      <c r="X35" s="1096">
        <f t="shared" si="7"/>
        <v>32</v>
      </c>
      <c r="Y35" s="1096">
        <f t="shared" si="7"/>
        <v>680</v>
      </c>
      <c r="Z35" s="1096">
        <f t="shared" si="7"/>
        <v>40</v>
      </c>
      <c r="AA35" s="1096">
        <f t="shared" si="7"/>
        <v>442</v>
      </c>
      <c r="AB35" s="1096">
        <f t="shared" si="7"/>
        <v>26</v>
      </c>
      <c r="AC35" s="1096">
        <f t="shared" si="7"/>
        <v>374</v>
      </c>
      <c r="AD35" s="1096">
        <f t="shared" si="7"/>
        <v>22</v>
      </c>
      <c r="AE35" s="833">
        <f>AA35+AC35</f>
        <v>816</v>
      </c>
      <c r="AF35" s="1078"/>
    </row>
    <row r="36" spans="1:32" x14ac:dyDescent="0.3">
      <c r="A36" s="272" t="s">
        <v>195</v>
      </c>
      <c r="B36" s="272" t="s">
        <v>196</v>
      </c>
      <c r="C36" s="946"/>
      <c r="D36" s="946"/>
      <c r="E36" s="410"/>
      <c r="F36" s="411"/>
      <c r="G36" s="918"/>
      <c r="H36" s="919"/>
      <c r="I36" s="1099">
        <f t="shared" ref="I36:AD36" si="8">SUM(I37:I41)</f>
        <v>457</v>
      </c>
      <c r="J36" s="1099">
        <f t="shared" si="8"/>
        <v>37</v>
      </c>
      <c r="K36" s="1099">
        <f t="shared" si="8"/>
        <v>330</v>
      </c>
      <c r="L36" s="1099">
        <f>SUM(L11:L33)</f>
        <v>1521</v>
      </c>
      <c r="M36" s="1099">
        <f t="shared" si="8"/>
        <v>92</v>
      </c>
      <c r="N36" s="1099">
        <f t="shared" si="8"/>
        <v>320</v>
      </c>
      <c r="O36" s="1099">
        <f t="shared" si="8"/>
        <v>0</v>
      </c>
      <c r="P36" s="1099">
        <f t="shared" si="8"/>
        <v>0</v>
      </c>
      <c r="Q36" s="1099">
        <f t="shared" si="8"/>
        <v>2</v>
      </c>
      <c r="R36" s="1099">
        <f t="shared" si="8"/>
        <v>6</v>
      </c>
      <c r="S36" s="1099"/>
      <c r="T36" s="1099"/>
      <c r="U36" s="1099"/>
      <c r="V36" s="1099"/>
      <c r="W36" s="1099">
        <f t="shared" si="8"/>
        <v>152</v>
      </c>
      <c r="X36" s="1099">
        <f t="shared" si="8"/>
        <v>14</v>
      </c>
      <c r="Y36" s="1099">
        <f t="shared" si="8"/>
        <v>100</v>
      </c>
      <c r="Z36" s="1099">
        <f t="shared" si="8"/>
        <v>6</v>
      </c>
      <c r="AA36" s="1099">
        <f t="shared" si="8"/>
        <v>82</v>
      </c>
      <c r="AB36" s="1099">
        <f t="shared" si="8"/>
        <v>10</v>
      </c>
      <c r="AC36" s="1099">
        <f t="shared" si="8"/>
        <v>78</v>
      </c>
      <c r="AD36" s="1099">
        <f t="shared" si="8"/>
        <v>6</v>
      </c>
      <c r="AE36" s="833">
        <f t="shared" ref="AE36:AE83" si="9">AA36+AC36</f>
        <v>160</v>
      </c>
      <c r="AF36" s="1078"/>
    </row>
    <row r="37" spans="1:32" hidden="1" x14ac:dyDescent="0.3">
      <c r="A37" s="273" t="s">
        <v>197</v>
      </c>
      <c r="B37" s="273" t="s">
        <v>198</v>
      </c>
      <c r="C37" s="947"/>
      <c r="D37" s="947"/>
      <c r="E37" s="410" t="s">
        <v>29</v>
      </c>
      <c r="F37" s="411"/>
      <c r="G37" s="918"/>
      <c r="H37" s="919"/>
      <c r="I37" s="1083">
        <f>J37+L37+Q37+R37</f>
        <v>60</v>
      </c>
      <c r="J37" s="412">
        <f>X37+Z37+AB37+AD37</f>
        <v>4</v>
      </c>
      <c r="K37" s="1083">
        <v>10</v>
      </c>
      <c r="L37" s="412">
        <f>W37+Y37+AA37+AC37</f>
        <v>56</v>
      </c>
      <c r="M37" s="1083">
        <f>L37-N37</f>
        <v>46</v>
      </c>
      <c r="N37" s="1083">
        <v>10</v>
      </c>
      <c r="O37" s="412"/>
      <c r="P37" s="412"/>
      <c r="Q37" s="412"/>
      <c r="R37" s="417"/>
      <c r="S37" s="417"/>
      <c r="T37" s="417"/>
      <c r="U37" s="417"/>
      <c r="V37" s="417"/>
      <c r="W37" s="418">
        <v>56</v>
      </c>
      <c r="X37" s="412">
        <v>4</v>
      </c>
      <c r="Y37" s="418"/>
      <c r="Z37" s="412"/>
      <c r="AA37" s="418"/>
      <c r="AB37" s="412"/>
      <c r="AC37" s="418"/>
      <c r="AD37" s="412"/>
      <c r="AE37" s="833">
        <f t="shared" si="9"/>
        <v>0</v>
      </c>
      <c r="AF37" s="1078"/>
    </row>
    <row r="38" spans="1:32" x14ac:dyDescent="0.3">
      <c r="A38" s="273" t="s">
        <v>199</v>
      </c>
      <c r="B38" s="273" t="s">
        <v>68</v>
      </c>
      <c r="C38" s="947"/>
      <c r="D38" s="947"/>
      <c r="E38" s="410"/>
      <c r="F38" s="411"/>
      <c r="G38" s="918"/>
      <c r="H38" s="919" t="s">
        <v>40</v>
      </c>
      <c r="I38" s="1083">
        <f t="shared" ref="I38:I41" si="10">J38+L38+Q38+R38</f>
        <v>141</v>
      </c>
      <c r="J38" s="412">
        <v>13</v>
      </c>
      <c r="K38" s="1083">
        <v>120</v>
      </c>
      <c r="L38" s="412">
        <f>W38+Y38+AA38+AC38</f>
        <v>120</v>
      </c>
      <c r="M38" s="1083">
        <f t="shared" ref="M38:M83" si="11">L38-N38</f>
        <v>0</v>
      </c>
      <c r="N38" s="1083">
        <v>120</v>
      </c>
      <c r="O38" s="412"/>
      <c r="P38" s="412"/>
      <c r="Q38" s="412">
        <v>2</v>
      </c>
      <c r="R38" s="417">
        <v>6</v>
      </c>
      <c r="S38" s="417"/>
      <c r="T38" s="417"/>
      <c r="U38" s="417"/>
      <c r="V38" s="417"/>
      <c r="W38" s="418">
        <v>32</v>
      </c>
      <c r="X38" s="412">
        <v>4</v>
      </c>
      <c r="Y38" s="418">
        <v>40</v>
      </c>
      <c r="Z38" s="412">
        <v>2</v>
      </c>
      <c r="AA38" s="411">
        <v>26</v>
      </c>
      <c r="AB38" s="412">
        <v>4</v>
      </c>
      <c r="AC38" s="418">
        <v>22</v>
      </c>
      <c r="AD38" s="412">
        <v>2</v>
      </c>
      <c r="AE38" s="833">
        <f t="shared" si="9"/>
        <v>48</v>
      </c>
      <c r="AF38" s="1078" t="s">
        <v>1100</v>
      </c>
    </row>
    <row r="39" spans="1:32" x14ac:dyDescent="0.3">
      <c r="A39" s="273" t="s">
        <v>513</v>
      </c>
      <c r="B39" s="273" t="s">
        <v>124</v>
      </c>
      <c r="C39" s="947"/>
      <c r="D39" s="947"/>
      <c r="E39" s="410"/>
      <c r="F39" s="411"/>
      <c r="G39" s="918"/>
      <c r="H39" s="919" t="s">
        <v>29</v>
      </c>
      <c r="I39" s="1083">
        <f t="shared" si="10"/>
        <v>68</v>
      </c>
      <c r="J39" s="412">
        <f>X39+Z39+AB39+AD39</f>
        <v>4</v>
      </c>
      <c r="K39" s="1083">
        <v>44</v>
      </c>
      <c r="L39" s="412">
        <f>W39+Y39+AA39+AC39</f>
        <v>64</v>
      </c>
      <c r="M39" s="1083">
        <f t="shared" si="11"/>
        <v>20</v>
      </c>
      <c r="N39" s="1083">
        <v>44</v>
      </c>
      <c r="O39" s="412"/>
      <c r="P39" s="412"/>
      <c r="Q39" s="412"/>
      <c r="R39" s="417"/>
      <c r="S39" s="417"/>
      <c r="T39" s="417"/>
      <c r="U39" s="417"/>
      <c r="V39" s="417"/>
      <c r="W39" s="418"/>
      <c r="X39" s="412"/>
      <c r="Y39" s="418"/>
      <c r="Z39" s="412"/>
      <c r="AA39" s="411">
        <v>30</v>
      </c>
      <c r="AB39" s="412">
        <v>2</v>
      </c>
      <c r="AC39" s="418">
        <v>34</v>
      </c>
      <c r="AD39" s="412">
        <v>2</v>
      </c>
      <c r="AE39" s="833">
        <f t="shared" si="9"/>
        <v>64</v>
      </c>
      <c r="AF39" s="1078" t="s">
        <v>1076</v>
      </c>
    </row>
    <row r="40" spans="1:32" x14ac:dyDescent="0.3">
      <c r="A40" s="273" t="s">
        <v>200</v>
      </c>
      <c r="B40" s="273" t="s">
        <v>6</v>
      </c>
      <c r="C40" s="947"/>
      <c r="D40" s="947"/>
      <c r="E40" s="410" t="s">
        <v>201</v>
      </c>
      <c r="F40" s="411" t="s">
        <v>201</v>
      </c>
      <c r="G40" s="918" t="s">
        <v>201</v>
      </c>
      <c r="H40" s="919" t="s">
        <v>29</v>
      </c>
      <c r="I40" s="1083">
        <f t="shared" si="10"/>
        <v>132</v>
      </c>
      <c r="J40" s="412">
        <f>X40+Z40+AB40+AD40</f>
        <v>12</v>
      </c>
      <c r="K40" s="1083">
        <v>120</v>
      </c>
      <c r="L40" s="412">
        <f>W40+Y40+AA40+AC40</f>
        <v>120</v>
      </c>
      <c r="M40" s="1083">
        <f t="shared" si="11"/>
        <v>0</v>
      </c>
      <c r="N40" s="1083">
        <v>120</v>
      </c>
      <c r="O40" s="412"/>
      <c r="P40" s="412"/>
      <c r="Q40" s="412"/>
      <c r="R40" s="417"/>
      <c r="S40" s="417"/>
      <c r="T40" s="417"/>
      <c r="U40" s="417"/>
      <c r="V40" s="417"/>
      <c r="W40" s="418">
        <v>32</v>
      </c>
      <c r="X40" s="412">
        <v>4</v>
      </c>
      <c r="Y40" s="418">
        <v>40</v>
      </c>
      <c r="Z40" s="412">
        <v>2</v>
      </c>
      <c r="AA40" s="411">
        <v>26</v>
      </c>
      <c r="AB40" s="412">
        <v>4</v>
      </c>
      <c r="AC40" s="418">
        <v>22</v>
      </c>
      <c r="AD40" s="412">
        <v>2</v>
      </c>
      <c r="AE40" s="833">
        <f t="shared" si="9"/>
        <v>48</v>
      </c>
      <c r="AF40" s="1078" t="s">
        <v>1117</v>
      </c>
    </row>
    <row r="41" spans="1:32" ht="24" hidden="1" x14ac:dyDescent="0.3">
      <c r="A41" s="273" t="s">
        <v>202</v>
      </c>
      <c r="B41" s="273" t="s">
        <v>207</v>
      </c>
      <c r="C41" s="947"/>
      <c r="D41" s="947"/>
      <c r="E41" s="410"/>
      <c r="F41" s="419" t="s">
        <v>380</v>
      </c>
      <c r="G41" s="918"/>
      <c r="H41" s="919"/>
      <c r="I41" s="1083">
        <f t="shared" si="10"/>
        <v>56</v>
      </c>
      <c r="J41" s="412">
        <f>X41+Z41+AB41+AD41</f>
        <v>4</v>
      </c>
      <c r="K41" s="1083">
        <v>36</v>
      </c>
      <c r="L41" s="412">
        <f>W41+Y41+AA41+AC41</f>
        <v>52</v>
      </c>
      <c r="M41" s="1083">
        <f t="shared" si="11"/>
        <v>26</v>
      </c>
      <c r="N41" s="1083">
        <v>26</v>
      </c>
      <c r="O41" s="412"/>
      <c r="P41" s="412"/>
      <c r="Q41" s="412"/>
      <c r="R41" s="417"/>
      <c r="S41" s="417"/>
      <c r="T41" s="417"/>
      <c r="U41" s="417"/>
      <c r="V41" s="417"/>
      <c r="W41" s="418">
        <v>32</v>
      </c>
      <c r="X41" s="412">
        <v>2</v>
      </c>
      <c r="Y41" s="418">
        <v>20</v>
      </c>
      <c r="Z41" s="412">
        <v>2</v>
      </c>
      <c r="AA41" s="418"/>
      <c r="AB41" s="412"/>
      <c r="AC41" s="418"/>
      <c r="AD41" s="412"/>
      <c r="AE41" s="833">
        <f t="shared" si="9"/>
        <v>0</v>
      </c>
      <c r="AF41" s="1078"/>
    </row>
    <row r="42" spans="1:32" x14ac:dyDescent="0.3">
      <c r="A42" s="272" t="s">
        <v>10</v>
      </c>
      <c r="B42" s="272" t="s">
        <v>70</v>
      </c>
      <c r="C42" s="272"/>
      <c r="D42" s="272"/>
      <c r="E42" s="416"/>
      <c r="F42" s="411"/>
      <c r="G42" s="918"/>
      <c r="H42" s="398"/>
      <c r="I42" s="1099">
        <f>SUM(I43:I59)</f>
        <v>1035</v>
      </c>
      <c r="J42" s="1099">
        <f t="shared" ref="J42:AD42" si="12">SUM(J43:J59)</f>
        <v>77</v>
      </c>
      <c r="K42" s="1099">
        <f t="shared" si="12"/>
        <v>436</v>
      </c>
      <c r="L42" s="1099">
        <f t="shared" si="12"/>
        <v>918</v>
      </c>
      <c r="M42" s="1083">
        <f t="shared" si="11"/>
        <v>500</v>
      </c>
      <c r="N42" s="1099">
        <f t="shared" si="12"/>
        <v>418</v>
      </c>
      <c r="O42" s="1099">
        <f t="shared" si="12"/>
        <v>0</v>
      </c>
      <c r="P42" s="1099">
        <f t="shared" si="12"/>
        <v>0</v>
      </c>
      <c r="Q42" s="1099">
        <f t="shared" si="12"/>
        <v>10</v>
      </c>
      <c r="R42" s="1099">
        <f t="shared" si="12"/>
        <v>30</v>
      </c>
      <c r="S42" s="1099"/>
      <c r="T42" s="1099"/>
      <c r="U42" s="1099"/>
      <c r="V42" s="1099"/>
      <c r="W42" s="1099">
        <f t="shared" si="12"/>
        <v>218</v>
      </c>
      <c r="X42" s="1099">
        <f t="shared" si="12"/>
        <v>14</v>
      </c>
      <c r="Y42" s="1099">
        <f t="shared" si="12"/>
        <v>332</v>
      </c>
      <c r="Z42" s="1099">
        <f t="shared" si="12"/>
        <v>18</v>
      </c>
      <c r="AA42" s="1099">
        <f t="shared" si="12"/>
        <v>214</v>
      </c>
      <c r="AB42" s="1099">
        <f t="shared" si="12"/>
        <v>12</v>
      </c>
      <c r="AC42" s="1099">
        <f t="shared" si="12"/>
        <v>154</v>
      </c>
      <c r="AD42" s="1099">
        <f t="shared" si="12"/>
        <v>10</v>
      </c>
      <c r="AE42" s="833">
        <f t="shared" si="9"/>
        <v>368</v>
      </c>
      <c r="AF42" s="1078"/>
    </row>
    <row r="43" spans="1:32" hidden="1" x14ac:dyDescent="0.3">
      <c r="A43" s="273" t="s">
        <v>117</v>
      </c>
      <c r="B43" s="273" t="s">
        <v>426</v>
      </c>
      <c r="C43" s="273"/>
      <c r="D43" s="273"/>
      <c r="E43" s="416"/>
      <c r="F43" s="411" t="s">
        <v>29</v>
      </c>
      <c r="G43" s="918"/>
      <c r="H43" s="919"/>
      <c r="I43" s="1083">
        <f t="shared" ref="I43:I59" si="13">J43+L43+Q43+R43+P43</f>
        <v>72</v>
      </c>
      <c r="J43" s="412">
        <f>X43+Z43+AB43+AD43</f>
        <v>6</v>
      </c>
      <c r="K43" s="1083">
        <v>46</v>
      </c>
      <c r="L43" s="412">
        <f t="shared" ref="L43:L59" si="14">W43+Y43+AA43+AC43</f>
        <v>66</v>
      </c>
      <c r="M43" s="1083">
        <f t="shared" si="11"/>
        <v>20</v>
      </c>
      <c r="N43" s="1083">
        <v>46</v>
      </c>
      <c r="O43" s="412"/>
      <c r="P43" s="412"/>
      <c r="Q43" s="412"/>
      <c r="R43" s="417"/>
      <c r="S43" s="417"/>
      <c r="T43" s="417"/>
      <c r="U43" s="417"/>
      <c r="V43" s="417"/>
      <c r="W43" s="418">
        <v>32</v>
      </c>
      <c r="X43" s="412">
        <v>2</v>
      </c>
      <c r="Y43" s="418">
        <v>34</v>
      </c>
      <c r="Z43" s="412">
        <v>4</v>
      </c>
      <c r="AA43" s="418"/>
      <c r="AB43" s="412"/>
      <c r="AC43" s="418"/>
      <c r="AD43" s="412"/>
      <c r="AE43" s="833">
        <f t="shared" si="9"/>
        <v>0</v>
      </c>
      <c r="AF43" s="1078"/>
    </row>
    <row r="44" spans="1:32" hidden="1" x14ac:dyDescent="0.3">
      <c r="A44" s="273" t="s">
        <v>12</v>
      </c>
      <c r="B44" s="273" t="s">
        <v>41</v>
      </c>
      <c r="C44" s="273"/>
      <c r="D44" s="273"/>
      <c r="E44" s="416"/>
      <c r="F44" s="411" t="s">
        <v>40</v>
      </c>
      <c r="G44" s="918"/>
      <c r="H44" s="919"/>
      <c r="I44" s="1083">
        <f t="shared" si="13"/>
        <v>75</v>
      </c>
      <c r="J44" s="412">
        <v>5</v>
      </c>
      <c r="K44" s="1083">
        <v>26</v>
      </c>
      <c r="L44" s="412">
        <f t="shared" si="14"/>
        <v>62</v>
      </c>
      <c r="M44" s="1083">
        <f t="shared" si="11"/>
        <v>36</v>
      </c>
      <c r="N44" s="1083">
        <v>26</v>
      </c>
      <c r="O44" s="412"/>
      <c r="P44" s="412"/>
      <c r="Q44" s="412">
        <v>2</v>
      </c>
      <c r="R44" s="417">
        <v>6</v>
      </c>
      <c r="S44" s="417"/>
      <c r="T44" s="417"/>
      <c r="U44" s="417"/>
      <c r="V44" s="417"/>
      <c r="W44" s="418">
        <v>32</v>
      </c>
      <c r="X44" s="412">
        <v>2</v>
      </c>
      <c r="Y44" s="418">
        <v>30</v>
      </c>
      <c r="Z44" s="412">
        <v>2</v>
      </c>
      <c r="AA44" s="418"/>
      <c r="AB44" s="412"/>
      <c r="AC44" s="418"/>
      <c r="AD44" s="412"/>
      <c r="AE44" s="833">
        <f t="shared" si="9"/>
        <v>0</v>
      </c>
      <c r="AF44" s="1078"/>
    </row>
    <row r="45" spans="1:32" hidden="1" x14ac:dyDescent="0.3">
      <c r="A45" s="1116" t="s">
        <v>13</v>
      </c>
      <c r="B45" s="273" t="s">
        <v>119</v>
      </c>
      <c r="C45" s="1116"/>
      <c r="D45" s="1116"/>
      <c r="E45" s="420" t="s">
        <v>29</v>
      </c>
      <c r="F45" s="421"/>
      <c r="G45" s="948"/>
      <c r="H45" s="949"/>
      <c r="I45" s="1083">
        <f t="shared" si="13"/>
        <v>52</v>
      </c>
      <c r="J45" s="412">
        <f>X45+Z45+AB45+AD45</f>
        <v>2</v>
      </c>
      <c r="K45" s="1103">
        <v>22</v>
      </c>
      <c r="L45" s="412">
        <f t="shared" si="14"/>
        <v>50</v>
      </c>
      <c r="M45" s="1083">
        <f t="shared" si="11"/>
        <v>28</v>
      </c>
      <c r="N45" s="1103">
        <v>22</v>
      </c>
      <c r="O45" s="415"/>
      <c r="P45" s="415"/>
      <c r="Q45" s="415"/>
      <c r="R45" s="422"/>
      <c r="S45" s="422"/>
      <c r="T45" s="422"/>
      <c r="U45" s="422"/>
      <c r="V45" s="422"/>
      <c r="W45" s="423">
        <v>50</v>
      </c>
      <c r="X45" s="415">
        <v>2</v>
      </c>
      <c r="Y45" s="418"/>
      <c r="Z45" s="950"/>
      <c r="AA45" s="423"/>
      <c r="AB45" s="415"/>
      <c r="AC45" s="423"/>
      <c r="AD45" s="415"/>
      <c r="AE45" s="833">
        <f t="shared" si="9"/>
        <v>0</v>
      </c>
      <c r="AF45" s="1078"/>
    </row>
    <row r="46" spans="1:32" hidden="1" x14ac:dyDescent="0.3">
      <c r="A46" s="273" t="s">
        <v>14</v>
      </c>
      <c r="B46" s="273" t="s">
        <v>120</v>
      </c>
      <c r="C46" s="273"/>
      <c r="D46" s="273"/>
      <c r="E46" s="416"/>
      <c r="F46" s="411" t="s">
        <v>29</v>
      </c>
      <c r="G46" s="918"/>
      <c r="H46" s="919"/>
      <c r="I46" s="1083">
        <f t="shared" si="13"/>
        <v>44</v>
      </c>
      <c r="J46" s="412">
        <f>X46+Z46+AB46+AD46</f>
        <v>2</v>
      </c>
      <c r="K46" s="1083">
        <v>20</v>
      </c>
      <c r="L46" s="412">
        <f t="shared" si="14"/>
        <v>42</v>
      </c>
      <c r="M46" s="1083">
        <f t="shared" si="11"/>
        <v>22</v>
      </c>
      <c r="N46" s="1083">
        <v>20</v>
      </c>
      <c r="O46" s="412"/>
      <c r="P46" s="412"/>
      <c r="Q46" s="412"/>
      <c r="R46" s="412"/>
      <c r="S46" s="412"/>
      <c r="T46" s="412"/>
      <c r="U46" s="412"/>
      <c r="V46" s="412"/>
      <c r="W46" s="418"/>
      <c r="X46" s="412"/>
      <c r="Y46" s="418">
        <v>42</v>
      </c>
      <c r="Z46" s="412">
        <v>2</v>
      </c>
      <c r="AA46" s="418"/>
      <c r="AB46" s="412"/>
      <c r="AC46" s="418"/>
      <c r="AD46" s="412"/>
      <c r="AE46" s="833">
        <f t="shared" si="9"/>
        <v>0</v>
      </c>
      <c r="AF46" s="1078"/>
    </row>
    <row r="47" spans="1:32" hidden="1" x14ac:dyDescent="0.3">
      <c r="A47" s="273" t="s">
        <v>15</v>
      </c>
      <c r="B47" s="273" t="s">
        <v>241</v>
      </c>
      <c r="C47" s="273"/>
      <c r="D47" s="273"/>
      <c r="E47" s="416"/>
      <c r="F47" s="411" t="s">
        <v>29</v>
      </c>
      <c r="G47" s="918"/>
      <c r="H47" s="919"/>
      <c r="I47" s="1083">
        <f t="shared" si="13"/>
        <v>50</v>
      </c>
      <c r="J47" s="412">
        <f>X47+Z47+AB47+AD47</f>
        <v>2</v>
      </c>
      <c r="K47" s="1083">
        <v>22</v>
      </c>
      <c r="L47" s="412">
        <f t="shared" si="14"/>
        <v>48</v>
      </c>
      <c r="M47" s="1083">
        <f t="shared" si="11"/>
        <v>26</v>
      </c>
      <c r="N47" s="1083">
        <v>22</v>
      </c>
      <c r="O47" s="412"/>
      <c r="P47" s="412"/>
      <c r="Q47" s="412"/>
      <c r="R47" s="412"/>
      <c r="S47" s="412"/>
      <c r="T47" s="412"/>
      <c r="U47" s="412"/>
      <c r="V47" s="412"/>
      <c r="W47" s="418"/>
      <c r="X47" s="412"/>
      <c r="Y47" s="418">
        <v>48</v>
      </c>
      <c r="Z47" s="950">
        <v>2</v>
      </c>
      <c r="AA47" s="418"/>
      <c r="AB47" s="412"/>
      <c r="AC47" s="418"/>
      <c r="AD47" s="412"/>
      <c r="AE47" s="833">
        <f t="shared" si="9"/>
        <v>0</v>
      </c>
      <c r="AF47" s="1078"/>
    </row>
    <row r="48" spans="1:32" hidden="1" x14ac:dyDescent="0.3">
      <c r="A48" s="273" t="s">
        <v>16</v>
      </c>
      <c r="B48" s="273" t="s">
        <v>427</v>
      </c>
      <c r="C48" s="273"/>
      <c r="D48" s="273"/>
      <c r="E48" s="416" t="s">
        <v>40</v>
      </c>
      <c r="F48" s="411"/>
      <c r="G48" s="918"/>
      <c r="H48" s="919"/>
      <c r="I48" s="1083">
        <f t="shared" si="13"/>
        <v>62</v>
      </c>
      <c r="J48" s="412">
        <v>12</v>
      </c>
      <c r="K48" s="1083">
        <v>14</v>
      </c>
      <c r="L48" s="412">
        <f t="shared" si="14"/>
        <v>42</v>
      </c>
      <c r="M48" s="1083">
        <f t="shared" si="11"/>
        <v>28</v>
      </c>
      <c r="N48" s="1083">
        <v>14</v>
      </c>
      <c r="O48" s="412"/>
      <c r="P48" s="412"/>
      <c r="Q48" s="412">
        <v>2</v>
      </c>
      <c r="R48" s="412">
        <v>6</v>
      </c>
      <c r="S48" s="412"/>
      <c r="T48" s="412"/>
      <c r="U48" s="412"/>
      <c r="V48" s="412"/>
      <c r="W48" s="418">
        <v>42</v>
      </c>
      <c r="X48" s="412">
        <v>2</v>
      </c>
      <c r="Y48" s="418"/>
      <c r="Z48" s="412"/>
      <c r="AA48" s="418"/>
      <c r="AB48" s="412"/>
      <c r="AC48" s="418"/>
      <c r="AD48" s="412"/>
      <c r="AE48" s="833">
        <f t="shared" si="9"/>
        <v>0</v>
      </c>
      <c r="AF48" s="1078"/>
    </row>
    <row r="49" spans="1:32" hidden="1" x14ac:dyDescent="0.3">
      <c r="A49" s="273" t="s">
        <v>121</v>
      </c>
      <c r="B49" s="273" t="s">
        <v>286</v>
      </c>
      <c r="C49" s="273"/>
      <c r="D49" s="273"/>
      <c r="E49" s="416"/>
      <c r="F49" s="411" t="s">
        <v>29</v>
      </c>
      <c r="G49" s="918"/>
      <c r="H49" s="919"/>
      <c r="I49" s="1083">
        <f t="shared" si="13"/>
        <v>46</v>
      </c>
      <c r="J49" s="412">
        <f>X49+Z49+AB49+AD49</f>
        <v>2</v>
      </c>
      <c r="K49" s="1083">
        <v>20</v>
      </c>
      <c r="L49" s="412">
        <f t="shared" si="14"/>
        <v>44</v>
      </c>
      <c r="M49" s="1083">
        <f t="shared" si="11"/>
        <v>24</v>
      </c>
      <c r="N49" s="1083">
        <v>20</v>
      </c>
      <c r="O49" s="412"/>
      <c r="P49" s="412"/>
      <c r="Q49" s="412"/>
      <c r="R49" s="412"/>
      <c r="S49" s="412"/>
      <c r="T49" s="412"/>
      <c r="U49" s="412"/>
      <c r="V49" s="412"/>
      <c r="W49" s="418"/>
      <c r="X49" s="412"/>
      <c r="Y49" s="418">
        <v>44</v>
      </c>
      <c r="Z49" s="412">
        <v>2</v>
      </c>
      <c r="AA49" s="418"/>
      <c r="AB49" s="412"/>
      <c r="AC49" s="418"/>
      <c r="AD49" s="412"/>
      <c r="AE49" s="833">
        <f t="shared" si="9"/>
        <v>0</v>
      </c>
      <c r="AF49" s="1078"/>
    </row>
    <row r="50" spans="1:32" hidden="1" x14ac:dyDescent="0.3">
      <c r="A50" s="273" t="s">
        <v>17</v>
      </c>
      <c r="B50" s="273" t="s">
        <v>428</v>
      </c>
      <c r="C50" s="1116"/>
      <c r="D50" s="1116"/>
      <c r="E50" s="420"/>
      <c r="F50" s="421" t="s">
        <v>29</v>
      </c>
      <c r="G50" s="948"/>
      <c r="H50" s="949"/>
      <c r="I50" s="1083">
        <f t="shared" si="13"/>
        <v>42</v>
      </c>
      <c r="J50" s="412">
        <f>X50+Z50+AB50+AD50</f>
        <v>2</v>
      </c>
      <c r="K50" s="1103">
        <v>12</v>
      </c>
      <c r="L50" s="412">
        <f t="shared" si="14"/>
        <v>40</v>
      </c>
      <c r="M50" s="1083">
        <f t="shared" si="11"/>
        <v>28</v>
      </c>
      <c r="N50" s="1103">
        <v>12</v>
      </c>
      <c r="O50" s="415"/>
      <c r="P50" s="415"/>
      <c r="Q50" s="412"/>
      <c r="R50" s="412"/>
      <c r="S50" s="412"/>
      <c r="T50" s="412"/>
      <c r="U50" s="412"/>
      <c r="V50" s="412"/>
      <c r="W50" s="418"/>
      <c r="X50" s="412"/>
      <c r="Y50" s="418">
        <v>40</v>
      </c>
      <c r="Z50" s="412">
        <v>2</v>
      </c>
      <c r="AA50" s="418"/>
      <c r="AB50" s="412"/>
      <c r="AC50" s="418"/>
      <c r="AD50" s="412"/>
      <c r="AE50" s="833">
        <f t="shared" si="9"/>
        <v>0</v>
      </c>
      <c r="AF50" s="1078"/>
    </row>
    <row r="51" spans="1:32" x14ac:dyDescent="0.3">
      <c r="A51" s="273" t="s">
        <v>123</v>
      </c>
      <c r="B51" s="273" t="s">
        <v>294</v>
      </c>
      <c r="C51" s="1116"/>
      <c r="D51" s="1116"/>
      <c r="E51" s="420"/>
      <c r="F51" s="421"/>
      <c r="G51" s="948"/>
      <c r="H51" s="949" t="s">
        <v>29</v>
      </c>
      <c r="I51" s="1083">
        <f t="shared" si="13"/>
        <v>64</v>
      </c>
      <c r="J51" s="412">
        <f>X51+Z51+AB51+AD51</f>
        <v>4</v>
      </c>
      <c r="K51" s="1103">
        <v>20</v>
      </c>
      <c r="L51" s="412">
        <f t="shared" si="14"/>
        <v>60</v>
      </c>
      <c r="M51" s="1083">
        <f t="shared" si="11"/>
        <v>40</v>
      </c>
      <c r="N51" s="1103">
        <v>20</v>
      </c>
      <c r="O51" s="415"/>
      <c r="P51" s="415"/>
      <c r="Q51" s="417"/>
      <c r="R51" s="412"/>
      <c r="S51" s="412"/>
      <c r="T51" s="412"/>
      <c r="U51" s="412"/>
      <c r="V51" s="412"/>
      <c r="W51" s="418"/>
      <c r="X51" s="412"/>
      <c r="Y51" s="418"/>
      <c r="Z51" s="412"/>
      <c r="AA51" s="411">
        <v>26</v>
      </c>
      <c r="AB51" s="412">
        <v>2</v>
      </c>
      <c r="AC51" s="418">
        <v>34</v>
      </c>
      <c r="AD51" s="412">
        <v>2</v>
      </c>
      <c r="AE51" s="833">
        <f t="shared" si="9"/>
        <v>60</v>
      </c>
      <c r="AF51" s="599" t="s">
        <v>1123</v>
      </c>
    </row>
    <row r="52" spans="1:32" s="1094" customFormat="1" x14ac:dyDescent="0.3">
      <c r="A52" s="273" t="s">
        <v>18</v>
      </c>
      <c r="B52" s="273" t="s">
        <v>536</v>
      </c>
      <c r="C52" s="1116"/>
      <c r="D52" s="1116"/>
      <c r="E52" s="420"/>
      <c r="F52" s="421"/>
      <c r="G52" s="948"/>
      <c r="H52" s="949" t="s">
        <v>40</v>
      </c>
      <c r="I52" s="1083">
        <f t="shared" si="13"/>
        <v>87</v>
      </c>
      <c r="J52" s="412">
        <v>5</v>
      </c>
      <c r="K52" s="53">
        <v>24</v>
      </c>
      <c r="L52" s="412">
        <f t="shared" si="14"/>
        <v>74</v>
      </c>
      <c r="M52" s="1083">
        <f t="shared" si="11"/>
        <v>50</v>
      </c>
      <c r="N52" s="53">
        <v>24</v>
      </c>
      <c r="O52" s="951"/>
      <c r="P52" s="951"/>
      <c r="Q52" s="424">
        <v>2</v>
      </c>
      <c r="R52" s="355">
        <v>6</v>
      </c>
      <c r="S52" s="355"/>
      <c r="T52" s="355"/>
      <c r="U52" s="355"/>
      <c r="V52" s="355"/>
      <c r="W52" s="418"/>
      <c r="X52" s="355"/>
      <c r="Y52" s="418"/>
      <c r="Z52" s="355"/>
      <c r="AA52" s="411">
        <v>38</v>
      </c>
      <c r="AB52" s="355">
        <v>2</v>
      </c>
      <c r="AC52" s="418">
        <v>36</v>
      </c>
      <c r="AD52" s="355">
        <v>2</v>
      </c>
      <c r="AE52" s="833">
        <f t="shared" si="9"/>
        <v>74</v>
      </c>
      <c r="AF52" s="282" t="s">
        <v>1105</v>
      </c>
    </row>
    <row r="53" spans="1:32" s="280" customFormat="1" x14ac:dyDescent="0.3">
      <c r="A53" s="273" t="s">
        <v>20</v>
      </c>
      <c r="B53" s="273" t="s">
        <v>57</v>
      </c>
      <c r="C53" s="1116"/>
      <c r="D53" s="1116"/>
      <c r="E53" s="425"/>
      <c r="F53" s="426"/>
      <c r="G53" s="952"/>
      <c r="H53" s="953" t="s">
        <v>40</v>
      </c>
      <c r="I53" s="1083">
        <f t="shared" si="13"/>
        <v>69</v>
      </c>
      <c r="J53" s="412">
        <v>5</v>
      </c>
      <c r="K53" s="55">
        <v>26</v>
      </c>
      <c r="L53" s="412">
        <f t="shared" si="14"/>
        <v>56</v>
      </c>
      <c r="M53" s="1083">
        <f t="shared" si="11"/>
        <v>30</v>
      </c>
      <c r="N53" s="55">
        <v>26</v>
      </c>
      <c r="O53" s="427"/>
      <c r="P53" s="427"/>
      <c r="Q53" s="428">
        <v>2</v>
      </c>
      <c r="R53" s="1111">
        <v>6</v>
      </c>
      <c r="S53" s="1111"/>
      <c r="T53" s="1111"/>
      <c r="U53" s="1111"/>
      <c r="V53" s="1111"/>
      <c r="W53" s="429"/>
      <c r="X53" s="430"/>
      <c r="Y53" s="431"/>
      <c r="Z53" s="1111"/>
      <c r="AA53" s="1314">
        <v>26</v>
      </c>
      <c r="AB53" s="1111">
        <v>2</v>
      </c>
      <c r="AC53" s="431">
        <v>30</v>
      </c>
      <c r="AD53" s="1111">
        <v>2</v>
      </c>
      <c r="AE53" s="833">
        <f t="shared" si="9"/>
        <v>56</v>
      </c>
      <c r="AF53" s="599" t="s">
        <v>1116</v>
      </c>
    </row>
    <row r="54" spans="1:32" s="280" customFormat="1" ht="17.399999999999999" hidden="1" x14ac:dyDescent="0.3">
      <c r="A54" s="273" t="s">
        <v>22</v>
      </c>
      <c r="B54" s="1116" t="s">
        <v>429</v>
      </c>
      <c r="C54" s="1116"/>
      <c r="D54" s="1116"/>
      <c r="E54" s="425"/>
      <c r="F54" s="426" t="s">
        <v>29</v>
      </c>
      <c r="G54" s="952"/>
      <c r="H54" s="953"/>
      <c r="I54" s="1083">
        <f t="shared" si="13"/>
        <v>76</v>
      </c>
      <c r="J54" s="412">
        <f>X54+Z54+AB54+AD54</f>
        <v>4</v>
      </c>
      <c r="K54" s="55">
        <v>26</v>
      </c>
      <c r="L54" s="412">
        <f t="shared" si="14"/>
        <v>72</v>
      </c>
      <c r="M54" s="1083">
        <f t="shared" si="11"/>
        <v>46</v>
      </c>
      <c r="N54" s="55">
        <v>26</v>
      </c>
      <c r="O54" s="427"/>
      <c r="P54" s="427"/>
      <c r="Q54" s="432"/>
      <c r="R54" s="430"/>
      <c r="S54" s="430"/>
      <c r="T54" s="430"/>
      <c r="U54" s="430"/>
      <c r="V54" s="430"/>
      <c r="W54" s="431">
        <v>32</v>
      </c>
      <c r="X54" s="1111">
        <v>2</v>
      </c>
      <c r="Y54" s="431">
        <v>40</v>
      </c>
      <c r="Z54" s="1111">
        <v>2</v>
      </c>
      <c r="AA54" s="431"/>
      <c r="AB54" s="1111"/>
      <c r="AC54" s="431"/>
      <c r="AD54" s="1111"/>
      <c r="AE54" s="833">
        <f t="shared" si="9"/>
        <v>0</v>
      </c>
      <c r="AF54" s="278"/>
    </row>
    <row r="55" spans="1:32" s="280" customFormat="1" x14ac:dyDescent="0.3">
      <c r="A55" s="273" t="s">
        <v>23</v>
      </c>
      <c r="B55" s="1116" t="s">
        <v>242</v>
      </c>
      <c r="C55" s="1116"/>
      <c r="D55" s="1116"/>
      <c r="E55" s="425"/>
      <c r="F55" s="426"/>
      <c r="G55" s="952" t="s">
        <v>29</v>
      </c>
      <c r="H55" s="953"/>
      <c r="I55" s="1083">
        <f t="shared" si="13"/>
        <v>44</v>
      </c>
      <c r="J55" s="412">
        <f>X55+Z55+AB55+AD55</f>
        <v>2</v>
      </c>
      <c r="K55" s="55">
        <v>18</v>
      </c>
      <c r="L55" s="412">
        <f t="shared" si="14"/>
        <v>42</v>
      </c>
      <c r="M55" s="1083">
        <f t="shared" si="11"/>
        <v>24</v>
      </c>
      <c r="N55" s="55">
        <v>18</v>
      </c>
      <c r="O55" s="427"/>
      <c r="P55" s="427"/>
      <c r="Q55" s="432"/>
      <c r="R55" s="430"/>
      <c r="S55" s="430"/>
      <c r="T55" s="430"/>
      <c r="U55" s="430"/>
      <c r="V55" s="430"/>
      <c r="W55" s="429"/>
      <c r="X55" s="430"/>
      <c r="Y55" s="431"/>
      <c r="Z55" s="1111"/>
      <c r="AA55" s="1314">
        <v>42</v>
      </c>
      <c r="AB55" s="1111">
        <v>2</v>
      </c>
      <c r="AC55" s="431"/>
      <c r="AD55" s="1111"/>
      <c r="AE55" s="833">
        <f t="shared" si="9"/>
        <v>42</v>
      </c>
      <c r="AF55" s="475" t="s">
        <v>1109</v>
      </c>
    </row>
    <row r="56" spans="1:32" s="280" customFormat="1" x14ac:dyDescent="0.3">
      <c r="A56" s="273" t="s">
        <v>323</v>
      </c>
      <c r="B56" s="1116" t="s">
        <v>430</v>
      </c>
      <c r="C56" s="1116"/>
      <c r="D56" s="1116"/>
      <c r="E56" s="425"/>
      <c r="F56" s="426"/>
      <c r="G56" s="952" t="s">
        <v>40</v>
      </c>
      <c r="H56" s="953"/>
      <c r="I56" s="1083">
        <f t="shared" si="13"/>
        <v>104</v>
      </c>
      <c r="J56" s="412">
        <v>14</v>
      </c>
      <c r="K56" s="55">
        <v>34</v>
      </c>
      <c r="L56" s="412">
        <f t="shared" si="14"/>
        <v>82</v>
      </c>
      <c r="M56" s="1083">
        <f t="shared" si="11"/>
        <v>48</v>
      </c>
      <c r="N56" s="55">
        <v>34</v>
      </c>
      <c r="O56" s="427"/>
      <c r="P56" s="427"/>
      <c r="Q56" s="428">
        <v>2</v>
      </c>
      <c r="R56" s="1111">
        <v>6</v>
      </c>
      <c r="S56" s="1111"/>
      <c r="T56" s="1111"/>
      <c r="U56" s="1111"/>
      <c r="V56" s="1111"/>
      <c r="W56" s="429"/>
      <c r="X56" s="430"/>
      <c r="Y56" s="431">
        <v>30</v>
      </c>
      <c r="Z56" s="954">
        <v>2</v>
      </c>
      <c r="AA56" s="1314">
        <v>52</v>
      </c>
      <c r="AB56" s="1111">
        <v>2</v>
      </c>
      <c r="AC56" s="431"/>
      <c r="AD56" s="1111"/>
      <c r="AE56" s="833">
        <f t="shared" si="9"/>
        <v>52</v>
      </c>
      <c r="AF56" s="1261" t="s">
        <v>1105</v>
      </c>
    </row>
    <row r="57" spans="1:32" s="280" customFormat="1" ht="18.600000000000001" hidden="1" x14ac:dyDescent="0.3">
      <c r="A57" s="273" t="s">
        <v>424</v>
      </c>
      <c r="B57" s="1116" t="s">
        <v>21</v>
      </c>
      <c r="C57" s="1116"/>
      <c r="D57" s="1116"/>
      <c r="E57" s="425"/>
      <c r="F57" s="426" t="s">
        <v>399</v>
      </c>
      <c r="G57" s="952"/>
      <c r="H57" s="953"/>
      <c r="I57" s="1083">
        <f t="shared" si="13"/>
        <v>58</v>
      </c>
      <c r="J57" s="412">
        <f>X57+Z57+AB57+AD57</f>
        <v>4</v>
      </c>
      <c r="K57" s="55">
        <v>26</v>
      </c>
      <c r="L57" s="412">
        <f t="shared" si="14"/>
        <v>54</v>
      </c>
      <c r="M57" s="1083">
        <f t="shared" si="11"/>
        <v>28</v>
      </c>
      <c r="N57" s="55">
        <v>26</v>
      </c>
      <c r="O57" s="427"/>
      <c r="P57" s="427"/>
      <c r="Q57" s="432"/>
      <c r="R57" s="430"/>
      <c r="S57" s="430"/>
      <c r="T57" s="430"/>
      <c r="U57" s="430"/>
      <c r="V57" s="430"/>
      <c r="W57" s="431">
        <v>30</v>
      </c>
      <c r="X57" s="1111">
        <v>4</v>
      </c>
      <c r="Y57" s="431">
        <v>24</v>
      </c>
      <c r="Z57" s="1111"/>
      <c r="AA57" s="431"/>
      <c r="AB57" s="1111"/>
      <c r="AC57" s="431"/>
      <c r="AD57" s="1111"/>
      <c r="AE57" s="833">
        <f t="shared" si="9"/>
        <v>0</v>
      </c>
      <c r="AF57" s="278"/>
    </row>
    <row r="58" spans="1:32" s="280" customFormat="1" x14ac:dyDescent="0.3">
      <c r="A58" s="273" t="s">
        <v>537</v>
      </c>
      <c r="B58" s="1116" t="s">
        <v>987</v>
      </c>
      <c r="C58" s="1116"/>
      <c r="D58" s="1116"/>
      <c r="E58" s="425"/>
      <c r="F58" s="426"/>
      <c r="G58" s="952"/>
      <c r="H58" s="953" t="s">
        <v>29</v>
      </c>
      <c r="I58" s="1083">
        <f t="shared" si="13"/>
        <v>34</v>
      </c>
      <c r="J58" s="412">
        <f>X58+Z58+AB58+AD58</f>
        <v>2</v>
      </c>
      <c r="K58" s="55">
        <v>40</v>
      </c>
      <c r="L58" s="412">
        <f t="shared" si="14"/>
        <v>32</v>
      </c>
      <c r="M58" s="1083">
        <f t="shared" si="11"/>
        <v>0</v>
      </c>
      <c r="N58" s="55">
        <v>32</v>
      </c>
      <c r="O58" s="427"/>
      <c r="P58" s="427"/>
      <c r="Q58" s="432"/>
      <c r="R58" s="430"/>
      <c r="S58" s="430"/>
      <c r="T58" s="430"/>
      <c r="U58" s="430"/>
      <c r="V58" s="430"/>
      <c r="W58" s="429"/>
      <c r="X58" s="430"/>
      <c r="Y58" s="431"/>
      <c r="Z58" s="1111"/>
      <c r="AA58" s="431"/>
      <c r="AB58" s="1111"/>
      <c r="AC58" s="431">
        <v>32</v>
      </c>
      <c r="AD58" s="1111">
        <v>2</v>
      </c>
      <c r="AE58" s="833">
        <f t="shared" si="9"/>
        <v>32</v>
      </c>
      <c r="AF58" s="1261" t="s">
        <v>1101</v>
      </c>
    </row>
    <row r="59" spans="1:32" x14ac:dyDescent="0.3">
      <c r="A59" s="273" t="s">
        <v>538</v>
      </c>
      <c r="B59" s="1116" t="s">
        <v>519</v>
      </c>
      <c r="C59" s="1116"/>
      <c r="D59" s="1116"/>
      <c r="E59" s="420"/>
      <c r="F59" s="421"/>
      <c r="G59" s="948"/>
      <c r="H59" s="949" t="s">
        <v>29</v>
      </c>
      <c r="I59" s="1083">
        <f t="shared" si="13"/>
        <v>56</v>
      </c>
      <c r="J59" s="412">
        <f>X59+Z59+AB59+AD59</f>
        <v>4</v>
      </c>
      <c r="K59" s="1103">
        <v>40</v>
      </c>
      <c r="L59" s="412">
        <f t="shared" si="14"/>
        <v>52</v>
      </c>
      <c r="M59" s="1083">
        <f t="shared" si="11"/>
        <v>22</v>
      </c>
      <c r="N59" s="1103">
        <v>30</v>
      </c>
      <c r="O59" s="415"/>
      <c r="P59" s="415"/>
      <c r="Q59" s="417"/>
      <c r="R59" s="412"/>
      <c r="S59" s="412"/>
      <c r="T59" s="412"/>
      <c r="U59" s="412"/>
      <c r="V59" s="412"/>
      <c r="W59" s="418"/>
      <c r="X59" s="412"/>
      <c r="Y59" s="418"/>
      <c r="Z59" s="412"/>
      <c r="AA59" s="411">
        <v>30</v>
      </c>
      <c r="AB59" s="412">
        <v>2</v>
      </c>
      <c r="AC59" s="418">
        <v>22</v>
      </c>
      <c r="AD59" s="412">
        <v>2</v>
      </c>
      <c r="AE59" s="833">
        <f t="shared" si="9"/>
        <v>52</v>
      </c>
      <c r="AF59" s="282" t="s">
        <v>1099</v>
      </c>
    </row>
    <row r="60" spans="1:32" x14ac:dyDescent="0.3">
      <c r="A60" s="272" t="s">
        <v>8</v>
      </c>
      <c r="B60" s="272" t="s">
        <v>9</v>
      </c>
      <c r="C60" s="272"/>
      <c r="D60" s="272"/>
      <c r="E60" s="416"/>
      <c r="F60" s="411"/>
      <c r="G60" s="918"/>
      <c r="H60" s="919"/>
      <c r="I60" s="1096">
        <f t="shared" ref="I60:AD60" si="15">I61+I66+I71+I77</f>
        <v>1100</v>
      </c>
      <c r="J60" s="1096">
        <f t="shared" si="15"/>
        <v>54</v>
      </c>
      <c r="K60" s="1096">
        <f t="shared" si="15"/>
        <v>258</v>
      </c>
      <c r="L60" s="1096">
        <f t="shared" si="15"/>
        <v>710</v>
      </c>
      <c r="M60" s="1083">
        <f t="shared" si="11"/>
        <v>422</v>
      </c>
      <c r="N60" s="1096">
        <f t="shared" si="15"/>
        <v>288</v>
      </c>
      <c r="O60" s="1096">
        <f t="shared" si="15"/>
        <v>20</v>
      </c>
      <c r="P60" s="1096">
        <f t="shared" si="15"/>
        <v>288</v>
      </c>
      <c r="Q60" s="1096">
        <f t="shared" si="15"/>
        <v>12</v>
      </c>
      <c r="R60" s="1096">
        <f t="shared" si="15"/>
        <v>36</v>
      </c>
      <c r="S60" s="1096"/>
      <c r="T60" s="1096"/>
      <c r="U60" s="1096"/>
      <c r="V60" s="1096"/>
      <c r="W60" s="1096">
        <f t="shared" si="15"/>
        <v>174</v>
      </c>
      <c r="X60" s="1096">
        <f t="shared" si="15"/>
        <v>4</v>
      </c>
      <c r="Y60" s="1096">
        <f t="shared" si="15"/>
        <v>248</v>
      </c>
      <c r="Z60" s="1096">
        <f t="shared" si="15"/>
        <v>16</v>
      </c>
      <c r="AA60" s="1096">
        <f t="shared" si="15"/>
        <v>146</v>
      </c>
      <c r="AB60" s="1096">
        <f t="shared" si="15"/>
        <v>4</v>
      </c>
      <c r="AC60" s="1096">
        <f t="shared" si="15"/>
        <v>142</v>
      </c>
      <c r="AD60" s="1096">
        <f t="shared" si="15"/>
        <v>6</v>
      </c>
      <c r="AE60" s="833">
        <f t="shared" si="9"/>
        <v>288</v>
      </c>
      <c r="AF60" s="1078"/>
    </row>
    <row r="61" spans="1:32" ht="26.4" hidden="1" x14ac:dyDescent="0.3">
      <c r="A61" s="272" t="s">
        <v>153</v>
      </c>
      <c r="B61" s="273" t="s">
        <v>431</v>
      </c>
      <c r="C61" s="955"/>
      <c r="D61" s="955"/>
      <c r="E61" s="1658" t="s">
        <v>547</v>
      </c>
      <c r="F61" s="1659"/>
      <c r="G61" s="1659"/>
      <c r="H61" s="1660"/>
      <c r="I61" s="1099">
        <f>SUM(I62:I65)</f>
        <v>323</v>
      </c>
      <c r="J61" s="1099">
        <f t="shared" ref="J61:R61" si="16">SUM(J62:J65)</f>
        <v>19</v>
      </c>
      <c r="K61" s="1099">
        <f t="shared" si="16"/>
        <v>72</v>
      </c>
      <c r="L61" s="1099">
        <f t="shared" si="16"/>
        <v>216</v>
      </c>
      <c r="M61" s="1099">
        <f t="shared" si="16"/>
        <v>104</v>
      </c>
      <c r="N61" s="1099">
        <f t="shared" si="16"/>
        <v>92</v>
      </c>
      <c r="O61" s="1099">
        <f t="shared" si="16"/>
        <v>20</v>
      </c>
      <c r="P61" s="1099">
        <f t="shared" si="16"/>
        <v>72</v>
      </c>
      <c r="Q61" s="1099">
        <f t="shared" si="16"/>
        <v>4</v>
      </c>
      <c r="R61" s="1099">
        <f t="shared" si="16"/>
        <v>12</v>
      </c>
      <c r="S61" s="1099"/>
      <c r="T61" s="1099"/>
      <c r="U61" s="1099"/>
      <c r="V61" s="1099"/>
      <c r="W61" s="1099">
        <f t="shared" ref="W61:AD61" si="17">W62+W63</f>
        <v>142</v>
      </c>
      <c r="X61" s="1099">
        <f t="shared" si="17"/>
        <v>4</v>
      </c>
      <c r="Y61" s="1099">
        <f t="shared" si="17"/>
        <v>74</v>
      </c>
      <c r="Z61" s="1099">
        <f t="shared" si="17"/>
        <v>4</v>
      </c>
      <c r="AA61" s="1099">
        <f t="shared" si="17"/>
        <v>0</v>
      </c>
      <c r="AB61" s="1099">
        <f t="shared" si="17"/>
        <v>0</v>
      </c>
      <c r="AC61" s="1099">
        <f t="shared" si="17"/>
        <v>0</v>
      </c>
      <c r="AD61" s="1099">
        <f t="shared" si="17"/>
        <v>0</v>
      </c>
      <c r="AE61" s="833">
        <f t="shared" si="9"/>
        <v>0</v>
      </c>
      <c r="AF61" s="1078"/>
    </row>
    <row r="62" spans="1:32" hidden="1" x14ac:dyDescent="0.3">
      <c r="A62" s="281" t="s">
        <v>155</v>
      </c>
      <c r="B62" s="273" t="s">
        <v>432</v>
      </c>
      <c r="C62" s="273"/>
      <c r="D62" s="273"/>
      <c r="E62" s="416" t="s">
        <v>40</v>
      </c>
      <c r="F62" s="411"/>
      <c r="G62" s="918"/>
      <c r="H62" s="919"/>
      <c r="I62" s="1083">
        <f t="shared" ref="I62:I81" si="18">J62+L62+Q62+R62+P62</f>
        <v>118</v>
      </c>
      <c r="J62" s="412">
        <v>12</v>
      </c>
      <c r="K62" s="1083">
        <v>38</v>
      </c>
      <c r="L62" s="412">
        <f>W62+Y62+AA62+AC62</f>
        <v>98</v>
      </c>
      <c r="M62" s="1083">
        <f t="shared" si="11"/>
        <v>60</v>
      </c>
      <c r="N62" s="1083">
        <v>38</v>
      </c>
      <c r="O62" s="412"/>
      <c r="P62" s="1083"/>
      <c r="Q62" s="417">
        <v>2</v>
      </c>
      <c r="R62" s="412">
        <v>6</v>
      </c>
      <c r="S62" s="412"/>
      <c r="T62" s="412"/>
      <c r="U62" s="412"/>
      <c r="V62" s="412"/>
      <c r="W62" s="418">
        <v>98</v>
      </c>
      <c r="X62" s="412">
        <v>2</v>
      </c>
      <c r="Y62" s="418"/>
      <c r="Z62" s="412"/>
      <c r="AA62" s="418"/>
      <c r="AB62" s="412"/>
      <c r="AC62" s="418"/>
      <c r="AD62" s="412"/>
      <c r="AE62" s="833">
        <f t="shared" si="9"/>
        <v>0</v>
      </c>
      <c r="AF62" s="1078"/>
    </row>
    <row r="63" spans="1:32" hidden="1" x14ac:dyDescent="0.3">
      <c r="A63" s="281" t="s">
        <v>156</v>
      </c>
      <c r="B63" s="273" t="s">
        <v>433</v>
      </c>
      <c r="C63" s="273"/>
      <c r="D63" s="273"/>
      <c r="E63" s="416"/>
      <c r="F63" s="411" t="s">
        <v>67</v>
      </c>
      <c r="G63" s="918"/>
      <c r="H63" s="919"/>
      <c r="I63" s="1083">
        <f t="shared" si="18"/>
        <v>124</v>
      </c>
      <c r="J63" s="412">
        <f>X63+Z63+AB63+AD63</f>
        <v>6</v>
      </c>
      <c r="K63" s="1083">
        <v>34</v>
      </c>
      <c r="L63" s="412">
        <f>SUM(M63:R63)</f>
        <v>118</v>
      </c>
      <c r="M63" s="1083">
        <v>44</v>
      </c>
      <c r="N63" s="1083">
        <v>54</v>
      </c>
      <c r="O63" s="412">
        <v>20</v>
      </c>
      <c r="P63" s="1083"/>
      <c r="Q63" s="417"/>
      <c r="R63" s="412"/>
      <c r="S63" s="412"/>
      <c r="T63" s="412"/>
      <c r="U63" s="412"/>
      <c r="V63" s="412"/>
      <c r="W63" s="418">
        <v>44</v>
      </c>
      <c r="X63" s="412">
        <v>2</v>
      </c>
      <c r="Y63" s="418">
        <v>74</v>
      </c>
      <c r="Z63" s="412">
        <v>4</v>
      </c>
      <c r="AA63" s="418"/>
      <c r="AB63" s="412"/>
      <c r="AC63" s="418"/>
      <c r="AD63" s="412"/>
      <c r="AE63" s="833">
        <f t="shared" si="9"/>
        <v>0</v>
      </c>
      <c r="AF63" s="1078"/>
    </row>
    <row r="64" spans="1:32" hidden="1" x14ac:dyDescent="0.3">
      <c r="A64" s="273" t="s">
        <v>353</v>
      </c>
      <c r="B64" s="433" t="s">
        <v>43</v>
      </c>
      <c r="C64" s="433"/>
      <c r="D64" s="433"/>
      <c r="E64" s="416"/>
      <c r="F64" s="411" t="s">
        <v>29</v>
      </c>
      <c r="G64" s="918"/>
      <c r="H64" s="919"/>
      <c r="I64" s="1083">
        <f t="shared" si="18"/>
        <v>72</v>
      </c>
      <c r="J64" s="412"/>
      <c r="K64" s="1083"/>
      <c r="L64" s="412"/>
      <c r="M64" s="1083">
        <f t="shared" si="11"/>
        <v>0</v>
      </c>
      <c r="N64" s="1083"/>
      <c r="O64" s="412"/>
      <c r="P64" s="1083">
        <v>72</v>
      </c>
      <c r="Q64" s="412"/>
      <c r="R64" s="412"/>
      <c r="S64" s="412"/>
      <c r="T64" s="412"/>
      <c r="U64" s="412"/>
      <c r="V64" s="412"/>
      <c r="W64" s="418"/>
      <c r="X64" s="412"/>
      <c r="Y64" s="411">
        <v>72</v>
      </c>
      <c r="Z64" s="412"/>
      <c r="AA64" s="418"/>
      <c r="AB64" s="412"/>
      <c r="AC64" s="418"/>
      <c r="AD64" s="412"/>
      <c r="AE64" s="833">
        <f t="shared" si="9"/>
        <v>0</v>
      </c>
      <c r="AF64" s="1078"/>
    </row>
    <row r="65" spans="1:32" hidden="1" x14ac:dyDescent="0.3">
      <c r="A65" s="1116" t="s">
        <v>434</v>
      </c>
      <c r="B65" s="1116" t="s">
        <v>216</v>
      </c>
      <c r="C65" s="1116"/>
      <c r="D65" s="1116"/>
      <c r="E65" s="420"/>
      <c r="F65" s="421" t="s">
        <v>40</v>
      </c>
      <c r="G65" s="948"/>
      <c r="H65" s="919"/>
      <c r="I65" s="1083">
        <f t="shared" si="18"/>
        <v>9</v>
      </c>
      <c r="J65" s="415">
        <v>1</v>
      </c>
      <c r="K65" s="1103"/>
      <c r="L65" s="412"/>
      <c r="M65" s="1083">
        <f t="shared" si="11"/>
        <v>0</v>
      </c>
      <c r="N65" s="1103"/>
      <c r="O65" s="415"/>
      <c r="P65" s="1103"/>
      <c r="Q65" s="412">
        <v>2</v>
      </c>
      <c r="R65" s="412">
        <v>6</v>
      </c>
      <c r="S65" s="412"/>
      <c r="T65" s="412"/>
      <c r="U65" s="412"/>
      <c r="V65" s="412"/>
      <c r="W65" s="418"/>
      <c r="X65" s="412"/>
      <c r="Y65" s="418"/>
      <c r="Z65" s="412"/>
      <c r="AA65" s="418"/>
      <c r="AB65" s="412"/>
      <c r="AC65" s="418"/>
      <c r="AD65" s="412"/>
      <c r="AE65" s="833">
        <f t="shared" si="9"/>
        <v>0</v>
      </c>
      <c r="AF65" s="1078"/>
    </row>
    <row r="66" spans="1:32" ht="26.4" hidden="1" x14ac:dyDescent="0.3">
      <c r="A66" s="272" t="s">
        <v>217</v>
      </c>
      <c r="B66" s="273" t="s">
        <v>435</v>
      </c>
      <c r="C66" s="955"/>
      <c r="D66" s="955"/>
      <c r="E66" s="1658" t="s">
        <v>548</v>
      </c>
      <c r="F66" s="1659"/>
      <c r="G66" s="1659"/>
      <c r="H66" s="1660"/>
      <c r="I66" s="1099">
        <f>SUM(I67:I70)</f>
        <v>163</v>
      </c>
      <c r="J66" s="1099">
        <f t="shared" ref="J66:R66" si="19">SUM(J67:J70)</f>
        <v>9</v>
      </c>
      <c r="K66" s="1099">
        <f t="shared" si="19"/>
        <v>42</v>
      </c>
      <c r="L66" s="1099">
        <f t="shared" si="19"/>
        <v>110</v>
      </c>
      <c r="M66" s="1099">
        <f t="shared" si="19"/>
        <v>68</v>
      </c>
      <c r="N66" s="1099">
        <f t="shared" si="19"/>
        <v>42</v>
      </c>
      <c r="O66" s="1099">
        <f t="shared" si="19"/>
        <v>0</v>
      </c>
      <c r="P66" s="1099">
        <f t="shared" si="19"/>
        <v>36</v>
      </c>
      <c r="Q66" s="1099">
        <f t="shared" si="19"/>
        <v>2</v>
      </c>
      <c r="R66" s="1099">
        <f t="shared" si="19"/>
        <v>6</v>
      </c>
      <c r="S66" s="1099"/>
      <c r="T66" s="1099"/>
      <c r="U66" s="1099"/>
      <c r="V66" s="1099"/>
      <c r="W66" s="1099">
        <f t="shared" ref="W66:AD66" si="20">W67+W68</f>
        <v>32</v>
      </c>
      <c r="X66" s="1099">
        <f t="shared" si="20"/>
        <v>0</v>
      </c>
      <c r="Y66" s="1099">
        <f t="shared" si="20"/>
        <v>78</v>
      </c>
      <c r="Z66" s="1099">
        <f t="shared" si="20"/>
        <v>8</v>
      </c>
      <c r="AA66" s="1099">
        <f t="shared" si="20"/>
        <v>0</v>
      </c>
      <c r="AB66" s="1099">
        <f t="shared" si="20"/>
        <v>0</v>
      </c>
      <c r="AC66" s="1099">
        <f t="shared" si="20"/>
        <v>0</v>
      </c>
      <c r="AD66" s="1099">
        <f t="shared" si="20"/>
        <v>0</v>
      </c>
      <c r="AE66" s="833">
        <f t="shared" si="9"/>
        <v>0</v>
      </c>
      <c r="AF66" s="1078"/>
    </row>
    <row r="67" spans="1:32" hidden="1" x14ac:dyDescent="0.3">
      <c r="A67" s="273" t="s">
        <v>219</v>
      </c>
      <c r="B67" s="273" t="s">
        <v>436</v>
      </c>
      <c r="C67" s="273"/>
      <c r="D67" s="273"/>
      <c r="E67" s="416"/>
      <c r="F67" s="1666" t="s">
        <v>283</v>
      </c>
      <c r="G67" s="918"/>
      <c r="H67" s="919"/>
      <c r="I67" s="1083">
        <f t="shared" si="18"/>
        <v>62</v>
      </c>
      <c r="J67" s="412">
        <f>X67+Z67+AB67+AD67</f>
        <v>4</v>
      </c>
      <c r="K67" s="1083">
        <v>22</v>
      </c>
      <c r="L67" s="412">
        <f>W67+Y67+AA67+AC67</f>
        <v>58</v>
      </c>
      <c r="M67" s="1083">
        <f t="shared" si="11"/>
        <v>36</v>
      </c>
      <c r="N67" s="1083">
        <v>22</v>
      </c>
      <c r="O67" s="412"/>
      <c r="P67" s="1083"/>
      <c r="Q67" s="412"/>
      <c r="R67" s="412"/>
      <c r="S67" s="412"/>
      <c r="T67" s="412"/>
      <c r="U67" s="412"/>
      <c r="V67" s="412"/>
      <c r="W67" s="418">
        <v>32</v>
      </c>
      <c r="X67" s="412"/>
      <c r="Y67" s="418">
        <v>26</v>
      </c>
      <c r="Z67" s="412">
        <v>4</v>
      </c>
      <c r="AA67" s="418"/>
      <c r="AB67" s="412"/>
      <c r="AC67" s="418"/>
      <c r="AD67" s="412"/>
      <c r="AE67" s="833">
        <f t="shared" si="9"/>
        <v>0</v>
      </c>
      <c r="AF67" s="1078"/>
    </row>
    <row r="68" spans="1:32" hidden="1" x14ac:dyDescent="0.3">
      <c r="A68" s="273" t="s">
        <v>437</v>
      </c>
      <c r="B68" s="273" t="s">
        <v>438</v>
      </c>
      <c r="C68" s="273"/>
      <c r="D68" s="273"/>
      <c r="E68" s="416"/>
      <c r="F68" s="1667"/>
      <c r="G68" s="918"/>
      <c r="H68" s="919"/>
      <c r="I68" s="1083">
        <f t="shared" si="18"/>
        <v>56</v>
      </c>
      <c r="J68" s="412">
        <f>X68+Z68+AB68+AD68</f>
        <v>4</v>
      </c>
      <c r="K68" s="1083">
        <v>20</v>
      </c>
      <c r="L68" s="412">
        <f>W68+Y68+AA68+AC68</f>
        <v>52</v>
      </c>
      <c r="M68" s="1083">
        <f t="shared" si="11"/>
        <v>32</v>
      </c>
      <c r="N68" s="1083">
        <v>20</v>
      </c>
      <c r="O68" s="412"/>
      <c r="P68" s="1083"/>
      <c r="Q68" s="412"/>
      <c r="R68" s="412"/>
      <c r="S68" s="412"/>
      <c r="T68" s="412"/>
      <c r="U68" s="412"/>
      <c r="V68" s="412"/>
      <c r="W68" s="418"/>
      <c r="X68" s="412"/>
      <c r="Y68" s="418">
        <v>52</v>
      </c>
      <c r="Z68" s="412">
        <v>4</v>
      </c>
      <c r="AA68" s="418"/>
      <c r="AB68" s="412"/>
      <c r="AC68" s="418"/>
      <c r="AD68" s="412"/>
      <c r="AE68" s="833">
        <f t="shared" si="9"/>
        <v>0</v>
      </c>
      <c r="AF68" s="1078"/>
    </row>
    <row r="69" spans="1:32" hidden="1" x14ac:dyDescent="0.3">
      <c r="A69" s="273" t="s">
        <v>220</v>
      </c>
      <c r="B69" s="273" t="s">
        <v>43</v>
      </c>
      <c r="C69" s="273"/>
      <c r="D69" s="273"/>
      <c r="E69" s="416"/>
      <c r="F69" s="411" t="s">
        <v>29</v>
      </c>
      <c r="G69" s="918"/>
      <c r="H69" s="919"/>
      <c r="I69" s="1083">
        <f t="shared" si="18"/>
        <v>36</v>
      </c>
      <c r="J69" s="412"/>
      <c r="K69" s="1083"/>
      <c r="L69" s="412"/>
      <c r="M69" s="1083">
        <f t="shared" si="11"/>
        <v>0</v>
      </c>
      <c r="N69" s="1083"/>
      <c r="O69" s="412"/>
      <c r="P69" s="1083">
        <v>36</v>
      </c>
      <c r="Q69" s="412"/>
      <c r="R69" s="412"/>
      <c r="S69" s="412"/>
      <c r="T69" s="412"/>
      <c r="U69" s="412"/>
      <c r="V69" s="412"/>
      <c r="W69" s="418"/>
      <c r="X69" s="412"/>
      <c r="Y69" s="411">
        <v>36</v>
      </c>
      <c r="Z69" s="412"/>
      <c r="AA69" s="418"/>
      <c r="AB69" s="412"/>
      <c r="AC69" s="356"/>
      <c r="AD69" s="412"/>
      <c r="AE69" s="833">
        <f t="shared" si="9"/>
        <v>0</v>
      </c>
      <c r="AF69" s="1078"/>
    </row>
    <row r="70" spans="1:32" hidden="1" x14ac:dyDescent="0.3">
      <c r="A70" s="273" t="s">
        <v>439</v>
      </c>
      <c r="B70" s="273" t="s">
        <v>216</v>
      </c>
      <c r="C70" s="273"/>
      <c r="D70" s="273"/>
      <c r="E70" s="416"/>
      <c r="F70" s="411" t="s">
        <v>40</v>
      </c>
      <c r="G70" s="918"/>
      <c r="H70" s="919"/>
      <c r="I70" s="1083">
        <f t="shared" si="18"/>
        <v>9</v>
      </c>
      <c r="J70" s="412">
        <v>1</v>
      </c>
      <c r="K70" s="1083"/>
      <c r="L70" s="412"/>
      <c r="M70" s="1083">
        <f t="shared" si="11"/>
        <v>0</v>
      </c>
      <c r="N70" s="1083"/>
      <c r="O70" s="412"/>
      <c r="P70" s="1083"/>
      <c r="Q70" s="412">
        <v>2</v>
      </c>
      <c r="R70" s="412">
        <v>6</v>
      </c>
      <c r="S70" s="412"/>
      <c r="T70" s="412"/>
      <c r="U70" s="412"/>
      <c r="V70" s="412"/>
      <c r="W70" s="418"/>
      <c r="X70" s="412"/>
      <c r="Y70" s="418"/>
      <c r="Z70" s="412"/>
      <c r="AA70" s="418"/>
      <c r="AB70" s="412"/>
      <c r="AC70" s="418"/>
      <c r="AD70" s="412"/>
      <c r="AE70" s="833">
        <f t="shared" si="9"/>
        <v>0</v>
      </c>
      <c r="AF70" s="1078"/>
    </row>
    <row r="71" spans="1:32" ht="30" customHeight="1" x14ac:dyDescent="0.3">
      <c r="A71" s="283" t="s">
        <v>33</v>
      </c>
      <c r="B71" s="272" t="s">
        <v>440</v>
      </c>
      <c r="C71" s="956"/>
      <c r="D71" s="956"/>
      <c r="E71" s="1658" t="s">
        <v>549</v>
      </c>
      <c r="F71" s="1659"/>
      <c r="G71" s="1659"/>
      <c r="H71" s="1660"/>
      <c r="I71" s="1099">
        <f>SUM(I72:I76)</f>
        <v>279</v>
      </c>
      <c r="J71" s="1099">
        <f t="shared" ref="J71:R71" si="21">SUM(J72:J76)</f>
        <v>17</v>
      </c>
      <c r="K71" s="1099">
        <f t="shared" si="21"/>
        <v>44</v>
      </c>
      <c r="L71" s="1099">
        <f t="shared" si="21"/>
        <v>138</v>
      </c>
      <c r="M71" s="1099">
        <f t="shared" si="21"/>
        <v>84</v>
      </c>
      <c r="N71" s="1099">
        <f t="shared" si="21"/>
        <v>54</v>
      </c>
      <c r="O71" s="1099">
        <f t="shared" si="21"/>
        <v>0</v>
      </c>
      <c r="P71" s="1099">
        <f t="shared" si="21"/>
        <v>108</v>
      </c>
      <c r="Q71" s="1099">
        <f t="shared" si="21"/>
        <v>4</v>
      </c>
      <c r="R71" s="1099">
        <f t="shared" si="21"/>
        <v>12</v>
      </c>
      <c r="S71" s="1099"/>
      <c r="T71" s="1099"/>
      <c r="U71" s="1099"/>
      <c r="V71" s="1099"/>
      <c r="W71" s="1099">
        <f t="shared" ref="W71:AD71" si="22">SUM(W72:W76)</f>
        <v>0</v>
      </c>
      <c r="X71" s="1099">
        <f t="shared" si="22"/>
        <v>0</v>
      </c>
      <c r="Y71" s="1099">
        <f>Y72+Y73</f>
        <v>96</v>
      </c>
      <c r="Z71" s="1099">
        <f t="shared" ref="Z71:AA71" si="23">Z72+Z73</f>
        <v>4</v>
      </c>
      <c r="AA71" s="1099">
        <f t="shared" si="23"/>
        <v>42</v>
      </c>
      <c r="AB71" s="1099">
        <f t="shared" si="22"/>
        <v>2</v>
      </c>
      <c r="AC71" s="1099">
        <f t="shared" si="22"/>
        <v>0</v>
      </c>
      <c r="AD71" s="1099">
        <f t="shared" si="22"/>
        <v>0</v>
      </c>
      <c r="AE71" s="833">
        <f t="shared" si="9"/>
        <v>42</v>
      </c>
      <c r="AF71" s="1078"/>
    </row>
    <row r="72" spans="1:32" hidden="1" x14ac:dyDescent="0.3">
      <c r="A72" s="273" t="s">
        <v>221</v>
      </c>
      <c r="B72" s="273" t="s">
        <v>441</v>
      </c>
      <c r="C72" s="273"/>
      <c r="D72" s="273"/>
      <c r="E72" s="416"/>
      <c r="F72" s="434" t="s">
        <v>40</v>
      </c>
      <c r="G72" s="918"/>
      <c r="H72" s="919"/>
      <c r="I72" s="1083">
        <f t="shared" si="18"/>
        <v>109</v>
      </c>
      <c r="J72" s="412">
        <v>5</v>
      </c>
      <c r="K72" s="1109">
        <v>32</v>
      </c>
      <c r="L72" s="412">
        <f>W72+Y72+AA72+AC72</f>
        <v>96</v>
      </c>
      <c r="M72" s="1083">
        <f t="shared" si="11"/>
        <v>54</v>
      </c>
      <c r="N72" s="1109">
        <v>42</v>
      </c>
      <c r="O72" s="412"/>
      <c r="P72" s="1109"/>
      <c r="Q72" s="412">
        <v>2</v>
      </c>
      <c r="R72" s="412">
        <v>6</v>
      </c>
      <c r="S72" s="412"/>
      <c r="T72" s="412"/>
      <c r="U72" s="412"/>
      <c r="V72" s="412"/>
      <c r="W72" s="418"/>
      <c r="X72" s="412"/>
      <c r="Y72" s="418">
        <v>96</v>
      </c>
      <c r="Z72" s="412">
        <v>4</v>
      </c>
      <c r="AA72" s="418"/>
      <c r="AB72" s="412"/>
      <c r="AC72" s="418"/>
      <c r="AD72" s="412"/>
      <c r="AE72" s="833">
        <f t="shared" si="9"/>
        <v>0</v>
      </c>
      <c r="AF72" s="1078"/>
    </row>
    <row r="73" spans="1:32" x14ac:dyDescent="0.3">
      <c r="A73" s="273" t="s">
        <v>223</v>
      </c>
      <c r="B73" s="273" t="s">
        <v>539</v>
      </c>
      <c r="C73" s="273"/>
      <c r="D73" s="273"/>
      <c r="E73" s="416"/>
      <c r="F73" s="434"/>
      <c r="G73" s="918" t="s">
        <v>29</v>
      </c>
      <c r="H73" s="919"/>
      <c r="I73" s="1083">
        <f t="shared" si="18"/>
        <v>44</v>
      </c>
      <c r="J73" s="412">
        <f>X73+Z73+AB73+AD73</f>
        <v>2</v>
      </c>
      <c r="K73" s="1109">
        <v>12</v>
      </c>
      <c r="L73" s="412">
        <f>W73+Y73+AA73+AC73</f>
        <v>42</v>
      </c>
      <c r="M73" s="1083">
        <f t="shared" si="11"/>
        <v>30</v>
      </c>
      <c r="N73" s="1109">
        <v>12</v>
      </c>
      <c r="O73" s="412"/>
      <c r="P73" s="1109"/>
      <c r="Q73" s="412"/>
      <c r="R73" s="412"/>
      <c r="S73" s="412"/>
      <c r="T73" s="412"/>
      <c r="U73" s="412"/>
      <c r="V73" s="412"/>
      <c r="W73" s="418"/>
      <c r="X73" s="412"/>
      <c r="Y73" s="418"/>
      <c r="Z73" s="412"/>
      <c r="AA73" s="411">
        <v>42</v>
      </c>
      <c r="AB73" s="412">
        <v>2</v>
      </c>
      <c r="AC73" s="418"/>
      <c r="AD73" s="412"/>
      <c r="AE73" s="833">
        <f t="shared" si="9"/>
        <v>42</v>
      </c>
      <c r="AF73" s="1078" t="s">
        <v>1101</v>
      </c>
    </row>
    <row r="74" spans="1:32" x14ac:dyDescent="0.3">
      <c r="A74" s="273" t="s">
        <v>252</v>
      </c>
      <c r="B74" s="273" t="s">
        <v>43</v>
      </c>
      <c r="C74" s="273"/>
      <c r="D74" s="273"/>
      <c r="E74" s="416"/>
      <c r="F74" s="434"/>
      <c r="G74" s="1656" t="s">
        <v>283</v>
      </c>
      <c r="H74" s="919"/>
      <c r="I74" s="1083">
        <f t="shared" si="18"/>
        <v>36</v>
      </c>
      <c r="J74" s="412"/>
      <c r="K74" s="1109"/>
      <c r="L74" s="412"/>
      <c r="M74" s="1083">
        <f t="shared" si="11"/>
        <v>0</v>
      </c>
      <c r="N74" s="1109"/>
      <c r="O74" s="412"/>
      <c r="P74" s="1109">
        <v>36</v>
      </c>
      <c r="Q74" s="412"/>
      <c r="R74" s="412"/>
      <c r="S74" s="412"/>
      <c r="T74" s="412"/>
      <c r="U74" s="412"/>
      <c r="V74" s="412"/>
      <c r="W74" s="418"/>
      <c r="X74" s="412"/>
      <c r="Y74" s="418"/>
      <c r="Z74" s="412"/>
      <c r="AA74" s="411">
        <v>36</v>
      </c>
      <c r="AB74" s="412"/>
      <c r="AC74" s="418"/>
      <c r="AD74" s="412"/>
      <c r="AE74" s="833">
        <f t="shared" si="9"/>
        <v>36</v>
      </c>
      <c r="AF74" s="1236" t="s">
        <v>1101</v>
      </c>
    </row>
    <row r="75" spans="1:32" x14ac:dyDescent="0.3">
      <c r="A75" s="273" t="s">
        <v>540</v>
      </c>
      <c r="B75" s="273" t="s">
        <v>73</v>
      </c>
      <c r="C75" s="273"/>
      <c r="D75" s="273"/>
      <c r="E75" s="416"/>
      <c r="F75" s="434"/>
      <c r="G75" s="1657"/>
      <c r="H75" s="919"/>
      <c r="I75" s="1083">
        <f t="shared" si="18"/>
        <v>72</v>
      </c>
      <c r="J75" s="412"/>
      <c r="K75" s="1109"/>
      <c r="L75" s="412"/>
      <c r="M75" s="1083">
        <f t="shared" si="11"/>
        <v>0</v>
      </c>
      <c r="N75" s="1109"/>
      <c r="O75" s="412"/>
      <c r="P75" s="1109">
        <v>72</v>
      </c>
      <c r="Q75" s="412"/>
      <c r="R75" s="412"/>
      <c r="S75" s="412"/>
      <c r="T75" s="412"/>
      <c r="U75" s="412"/>
      <c r="V75" s="412"/>
      <c r="W75" s="418"/>
      <c r="X75" s="412"/>
      <c r="Y75" s="418"/>
      <c r="Z75" s="412"/>
      <c r="AA75" s="411">
        <v>72</v>
      </c>
      <c r="AB75" s="412"/>
      <c r="AC75" s="418"/>
      <c r="AD75" s="412"/>
      <c r="AE75" s="833">
        <f t="shared" si="9"/>
        <v>72</v>
      </c>
      <c r="AF75" s="1236" t="s">
        <v>1101</v>
      </c>
    </row>
    <row r="76" spans="1:32" x14ac:dyDescent="0.3">
      <c r="A76" s="1116" t="s">
        <v>226</v>
      </c>
      <c r="B76" s="1116" t="s">
        <v>216</v>
      </c>
      <c r="C76" s="1116"/>
      <c r="D76" s="1116"/>
      <c r="E76" s="416"/>
      <c r="F76" s="434"/>
      <c r="G76" s="918" t="s">
        <v>40</v>
      </c>
      <c r="H76" s="919"/>
      <c r="I76" s="1083">
        <f t="shared" si="18"/>
        <v>18</v>
      </c>
      <c r="J76" s="412">
        <v>10</v>
      </c>
      <c r="K76" s="1109"/>
      <c r="L76" s="412"/>
      <c r="M76" s="1083">
        <f t="shared" si="11"/>
        <v>0</v>
      </c>
      <c r="N76" s="1109"/>
      <c r="O76" s="412"/>
      <c r="P76" s="1109"/>
      <c r="Q76" s="412">
        <v>2</v>
      </c>
      <c r="R76" s="412">
        <v>6</v>
      </c>
      <c r="S76" s="412"/>
      <c r="T76" s="412"/>
      <c r="U76" s="412"/>
      <c r="V76" s="412"/>
      <c r="W76" s="418"/>
      <c r="X76" s="412"/>
      <c r="Y76" s="418"/>
      <c r="Z76" s="412"/>
      <c r="AA76" s="418"/>
      <c r="AB76" s="412"/>
      <c r="AC76" s="418"/>
      <c r="AD76" s="412"/>
      <c r="AE76" s="833"/>
      <c r="AF76" s="1236" t="s">
        <v>1101</v>
      </c>
    </row>
    <row r="77" spans="1:32" ht="39.75" customHeight="1" x14ac:dyDescent="0.3">
      <c r="A77" s="272" t="s">
        <v>36</v>
      </c>
      <c r="B77" s="272" t="s">
        <v>541</v>
      </c>
      <c r="C77" s="956"/>
      <c r="D77" s="956"/>
      <c r="E77" s="1658" t="s">
        <v>548</v>
      </c>
      <c r="F77" s="1659"/>
      <c r="G77" s="1659"/>
      <c r="H77" s="1660"/>
      <c r="I77" s="1099">
        <f>SUM(I78:I81)</f>
        <v>335</v>
      </c>
      <c r="J77" s="1099">
        <f t="shared" ref="J77:R77" si="24">SUM(J78:J81)</f>
        <v>9</v>
      </c>
      <c r="K77" s="1099">
        <f t="shared" si="24"/>
        <v>100</v>
      </c>
      <c r="L77" s="1099">
        <f t="shared" si="24"/>
        <v>246</v>
      </c>
      <c r="M77" s="1099">
        <f t="shared" si="24"/>
        <v>146</v>
      </c>
      <c r="N77" s="1099">
        <f t="shared" si="24"/>
        <v>100</v>
      </c>
      <c r="O77" s="1099">
        <f t="shared" si="24"/>
        <v>0</v>
      </c>
      <c r="P77" s="1099">
        <f t="shared" si="24"/>
        <v>72</v>
      </c>
      <c r="Q77" s="1099">
        <f t="shared" si="24"/>
        <v>2</v>
      </c>
      <c r="R77" s="1099">
        <f t="shared" si="24"/>
        <v>6</v>
      </c>
      <c r="S77" s="1099"/>
      <c r="T77" s="1099"/>
      <c r="U77" s="1099"/>
      <c r="V77" s="1099"/>
      <c r="W77" s="1099">
        <f t="shared" ref="W77:Z77" si="25">SUM(W78:W81)</f>
        <v>0</v>
      </c>
      <c r="X77" s="1099">
        <f t="shared" si="25"/>
        <v>0</v>
      </c>
      <c r="Y77" s="1099">
        <f t="shared" si="25"/>
        <v>0</v>
      </c>
      <c r="Z77" s="1099">
        <f t="shared" si="25"/>
        <v>0</v>
      </c>
      <c r="AA77" s="1099">
        <f>AA78+AA79</f>
        <v>104</v>
      </c>
      <c r="AB77" s="1099">
        <f t="shared" ref="AB77:AD77" si="26">AB78+AB79</f>
        <v>2</v>
      </c>
      <c r="AC77" s="1099">
        <f t="shared" si="26"/>
        <v>142</v>
      </c>
      <c r="AD77" s="1099">
        <f t="shared" si="26"/>
        <v>6</v>
      </c>
      <c r="AE77" s="833">
        <f t="shared" si="9"/>
        <v>246</v>
      </c>
      <c r="AF77" s="1078"/>
    </row>
    <row r="78" spans="1:32" x14ac:dyDescent="0.3">
      <c r="A78" s="273" t="s">
        <v>288</v>
      </c>
      <c r="B78" s="273" t="s">
        <v>542</v>
      </c>
      <c r="C78" s="947"/>
      <c r="D78" s="947"/>
      <c r="E78" s="410"/>
      <c r="F78" s="434"/>
      <c r="G78" s="918"/>
      <c r="H78" s="1661" t="s">
        <v>283</v>
      </c>
      <c r="I78" s="1083">
        <f t="shared" si="18"/>
        <v>110</v>
      </c>
      <c r="J78" s="412">
        <f>X78+Z78+AB78+AD78</f>
        <v>4</v>
      </c>
      <c r="K78" s="1109">
        <v>42</v>
      </c>
      <c r="L78" s="412">
        <f>W78+Y78+AA78+AC78</f>
        <v>106</v>
      </c>
      <c r="M78" s="1083">
        <f t="shared" si="11"/>
        <v>64</v>
      </c>
      <c r="N78" s="1109">
        <v>42</v>
      </c>
      <c r="O78" s="412"/>
      <c r="P78" s="1109"/>
      <c r="Q78" s="412"/>
      <c r="R78" s="412"/>
      <c r="S78" s="412"/>
      <c r="T78" s="412"/>
      <c r="U78" s="412"/>
      <c r="V78" s="412"/>
      <c r="W78" s="418"/>
      <c r="X78" s="412"/>
      <c r="Y78" s="418"/>
      <c r="Z78" s="412"/>
      <c r="AA78" s="418">
        <v>42</v>
      </c>
      <c r="AB78" s="412">
        <v>2</v>
      </c>
      <c r="AC78" s="418">
        <v>64</v>
      </c>
      <c r="AD78" s="412">
        <v>2</v>
      </c>
      <c r="AE78" s="833">
        <f t="shared" si="9"/>
        <v>106</v>
      </c>
      <c r="AF78" s="1078" t="s">
        <v>1175</v>
      </c>
    </row>
    <row r="79" spans="1:32" x14ac:dyDescent="0.3">
      <c r="A79" s="273" t="s">
        <v>59</v>
      </c>
      <c r="B79" s="273" t="s">
        <v>543</v>
      </c>
      <c r="C79" s="947"/>
      <c r="D79" s="947"/>
      <c r="E79" s="410"/>
      <c r="F79" s="434"/>
      <c r="G79" s="918"/>
      <c r="H79" s="1662"/>
      <c r="I79" s="1083">
        <f t="shared" si="18"/>
        <v>144</v>
      </c>
      <c r="J79" s="412">
        <f>X79+Z79+AB79+AD79</f>
        <v>4</v>
      </c>
      <c r="K79" s="1109">
        <v>58</v>
      </c>
      <c r="L79" s="412">
        <f>W79+Y79+AA79+AC79</f>
        <v>140</v>
      </c>
      <c r="M79" s="1083">
        <f t="shared" si="11"/>
        <v>82</v>
      </c>
      <c r="N79" s="1109">
        <v>58</v>
      </c>
      <c r="O79" s="412"/>
      <c r="P79" s="1109"/>
      <c r="Q79" s="412"/>
      <c r="R79" s="412"/>
      <c r="S79" s="412"/>
      <c r="T79" s="412"/>
      <c r="U79" s="412"/>
      <c r="V79" s="412"/>
      <c r="W79" s="418"/>
      <c r="X79" s="412"/>
      <c r="Y79" s="418"/>
      <c r="Z79" s="412"/>
      <c r="AA79" s="411">
        <v>62</v>
      </c>
      <c r="AB79" s="412"/>
      <c r="AC79" s="418">
        <v>78</v>
      </c>
      <c r="AD79" s="412">
        <v>4</v>
      </c>
      <c r="AE79" s="833">
        <f t="shared" si="9"/>
        <v>140</v>
      </c>
      <c r="AF79" s="1251" t="s">
        <v>1133</v>
      </c>
    </row>
    <row r="80" spans="1:32" x14ac:dyDescent="0.3">
      <c r="A80" s="273" t="s">
        <v>37</v>
      </c>
      <c r="B80" s="273" t="s">
        <v>73</v>
      </c>
      <c r="C80" s="947"/>
      <c r="D80" s="947"/>
      <c r="E80" s="410"/>
      <c r="F80" s="411"/>
      <c r="G80" s="918"/>
      <c r="H80" s="919" t="s">
        <v>29</v>
      </c>
      <c r="I80" s="1083">
        <f t="shared" si="18"/>
        <v>72</v>
      </c>
      <c r="J80" s="412"/>
      <c r="K80" s="1109"/>
      <c r="L80" s="412"/>
      <c r="M80" s="1083">
        <f t="shared" si="11"/>
        <v>0</v>
      </c>
      <c r="N80" s="1109"/>
      <c r="O80" s="412"/>
      <c r="P80" s="1109">
        <v>72</v>
      </c>
      <c r="Q80" s="412"/>
      <c r="R80" s="412"/>
      <c r="S80" s="412"/>
      <c r="T80" s="412"/>
      <c r="U80" s="412"/>
      <c r="V80" s="412"/>
      <c r="W80" s="418"/>
      <c r="X80" s="412"/>
      <c r="Y80" s="418"/>
      <c r="Z80" s="412"/>
      <c r="AA80" s="361"/>
      <c r="AB80" s="412"/>
      <c r="AC80" s="411">
        <v>72</v>
      </c>
      <c r="AD80" s="412"/>
      <c r="AE80" s="833">
        <f t="shared" si="9"/>
        <v>72</v>
      </c>
      <c r="AF80" s="1251" t="s">
        <v>1133</v>
      </c>
    </row>
    <row r="81" spans="1:32" x14ac:dyDescent="0.3">
      <c r="A81" s="1117" t="s">
        <v>262</v>
      </c>
      <c r="B81" s="1117" t="s">
        <v>216</v>
      </c>
      <c r="C81" s="1117"/>
      <c r="D81" s="1117"/>
      <c r="E81" s="416"/>
      <c r="F81" s="411"/>
      <c r="G81" s="918"/>
      <c r="H81" s="919" t="s">
        <v>40</v>
      </c>
      <c r="I81" s="1083">
        <f t="shared" si="18"/>
        <v>9</v>
      </c>
      <c r="J81" s="412">
        <v>1</v>
      </c>
      <c r="K81" s="1109"/>
      <c r="L81" s="412"/>
      <c r="M81" s="1083">
        <f t="shared" si="11"/>
        <v>0</v>
      </c>
      <c r="N81" s="1109"/>
      <c r="O81" s="412"/>
      <c r="P81" s="1109"/>
      <c r="Q81" s="412">
        <v>2</v>
      </c>
      <c r="R81" s="412">
        <v>6</v>
      </c>
      <c r="S81" s="412"/>
      <c r="T81" s="412"/>
      <c r="U81" s="412"/>
      <c r="V81" s="412"/>
      <c r="W81" s="418"/>
      <c r="X81" s="412"/>
      <c r="Y81" s="418"/>
      <c r="Z81" s="412"/>
      <c r="AA81" s="361"/>
      <c r="AB81" s="412"/>
      <c r="AC81" s="418"/>
      <c r="AD81" s="412"/>
      <c r="AE81" s="833"/>
      <c r="AF81" s="1251" t="s">
        <v>1133</v>
      </c>
    </row>
    <row r="82" spans="1:32" x14ac:dyDescent="0.3">
      <c r="A82" s="273"/>
      <c r="B82" s="273" t="s">
        <v>525</v>
      </c>
      <c r="C82" s="273"/>
      <c r="D82" s="273"/>
      <c r="E82" s="416"/>
      <c r="F82" s="411"/>
      <c r="G82" s="918"/>
      <c r="H82" s="919"/>
      <c r="I82" s="1109">
        <v>144</v>
      </c>
      <c r="J82" s="412"/>
      <c r="K82" s="1109">
        <v>144</v>
      </c>
      <c r="L82" s="412"/>
      <c r="M82" s="1083">
        <f t="shared" si="11"/>
        <v>0</v>
      </c>
      <c r="N82" s="1109"/>
      <c r="O82" s="412"/>
      <c r="P82" s="1109">
        <v>144</v>
      </c>
      <c r="Q82" s="412"/>
      <c r="R82" s="412"/>
      <c r="S82" s="412"/>
      <c r="T82" s="412"/>
      <c r="U82" s="412"/>
      <c r="V82" s="412"/>
      <c r="W82" s="418"/>
      <c r="X82" s="412"/>
      <c r="Y82" s="418"/>
      <c r="Z82" s="412"/>
      <c r="AA82" s="361"/>
      <c r="AB82" s="412"/>
      <c r="AC82" s="411">
        <v>144</v>
      </c>
      <c r="AD82" s="412"/>
      <c r="AE82" s="833">
        <f t="shared" si="9"/>
        <v>144</v>
      </c>
      <c r="AF82" s="1078"/>
    </row>
    <row r="83" spans="1:32" x14ac:dyDescent="0.3">
      <c r="A83" s="272" t="s">
        <v>526</v>
      </c>
      <c r="B83" s="273" t="s">
        <v>527</v>
      </c>
      <c r="C83" s="273"/>
      <c r="D83" s="273"/>
      <c r="E83" s="416"/>
      <c r="F83" s="411"/>
      <c r="G83" s="918"/>
      <c r="H83" s="919"/>
      <c r="I83" s="1096">
        <v>216</v>
      </c>
      <c r="J83" s="412"/>
      <c r="K83" s="1096"/>
      <c r="L83" s="412"/>
      <c r="M83" s="1083">
        <f t="shared" si="11"/>
        <v>0</v>
      </c>
      <c r="N83" s="1096"/>
      <c r="O83" s="412"/>
      <c r="P83" s="1096"/>
      <c r="Q83" s="412"/>
      <c r="R83" s="412"/>
      <c r="S83" s="412"/>
      <c r="T83" s="412"/>
      <c r="U83" s="412"/>
      <c r="V83" s="412"/>
      <c r="W83" s="418"/>
      <c r="X83" s="412"/>
      <c r="Y83" s="418"/>
      <c r="Z83" s="412"/>
      <c r="AA83" s="418"/>
      <c r="AB83" s="412"/>
      <c r="AC83" s="411">
        <v>216</v>
      </c>
      <c r="AD83" s="412"/>
      <c r="AE83" s="833">
        <f t="shared" si="9"/>
        <v>216</v>
      </c>
      <c r="AF83" s="1078"/>
    </row>
    <row r="84" spans="1:32" x14ac:dyDescent="0.3">
      <c r="A84" s="272"/>
      <c r="B84" s="273"/>
      <c r="C84" s="273"/>
      <c r="D84" s="273"/>
      <c r="E84" s="416"/>
      <c r="F84" s="411"/>
      <c r="G84" s="918"/>
      <c r="H84" s="919"/>
      <c r="I84" s="1096"/>
      <c r="J84" s="412"/>
      <c r="K84" s="1096"/>
      <c r="L84" s="412"/>
      <c r="M84" s="1083"/>
      <c r="N84" s="1096"/>
      <c r="O84" s="412"/>
      <c r="P84" s="1096"/>
      <c r="Q84" s="412"/>
      <c r="R84" s="412"/>
      <c r="S84" s="412"/>
      <c r="T84" s="412"/>
      <c r="U84" s="412"/>
      <c r="V84" s="412"/>
      <c r="W84" s="418"/>
      <c r="X84" s="412"/>
      <c r="Y84" s="418"/>
      <c r="Z84" s="412"/>
      <c r="AA84" s="418"/>
      <c r="AB84" s="412"/>
      <c r="AC84" s="411"/>
      <c r="AD84" s="412"/>
      <c r="AE84" s="833"/>
      <c r="AF84" s="1078"/>
    </row>
    <row r="85" spans="1:32" x14ac:dyDescent="0.3">
      <c r="A85" s="1432" t="s">
        <v>550</v>
      </c>
      <c r="B85" s="1432"/>
      <c r="C85" s="1096"/>
      <c r="D85" s="1096"/>
      <c r="E85" s="435"/>
      <c r="F85" s="435"/>
      <c r="G85" s="435"/>
      <c r="H85" s="435"/>
      <c r="I85" s="1096">
        <f t="shared" ref="I85:AD85" si="27">I35+I8</f>
        <v>4428</v>
      </c>
      <c r="J85" s="1096">
        <f t="shared" si="27"/>
        <v>259</v>
      </c>
      <c r="K85" s="1096">
        <f t="shared" si="27"/>
        <v>1648</v>
      </c>
      <c r="L85" s="1096">
        <f t="shared" si="27"/>
        <v>4514</v>
      </c>
      <c r="M85" s="1096">
        <f t="shared" si="27"/>
        <v>1755</v>
      </c>
      <c r="N85" s="1096">
        <f t="shared" si="27"/>
        <v>1650</v>
      </c>
      <c r="O85" s="1096">
        <f t="shared" si="27"/>
        <v>20</v>
      </c>
      <c r="P85" s="1096">
        <f t="shared" si="27"/>
        <v>432</v>
      </c>
      <c r="Q85" s="1096">
        <f t="shared" si="27"/>
        <v>32</v>
      </c>
      <c r="R85" s="1096">
        <f t="shared" si="27"/>
        <v>84</v>
      </c>
      <c r="S85" s="1096">
        <f t="shared" si="27"/>
        <v>560</v>
      </c>
      <c r="T85" s="1096">
        <f t="shared" si="27"/>
        <v>16</v>
      </c>
      <c r="U85" s="1096">
        <f t="shared" si="27"/>
        <v>805</v>
      </c>
      <c r="V85" s="1096">
        <f t="shared" si="27"/>
        <v>23</v>
      </c>
      <c r="W85" s="1096">
        <f t="shared" si="27"/>
        <v>544</v>
      </c>
      <c r="X85" s="1096">
        <f t="shared" si="27"/>
        <v>32</v>
      </c>
      <c r="Y85" s="1096">
        <f t="shared" si="27"/>
        <v>680</v>
      </c>
      <c r="Z85" s="1096">
        <f t="shared" si="27"/>
        <v>40</v>
      </c>
      <c r="AA85" s="1096">
        <f t="shared" si="27"/>
        <v>442</v>
      </c>
      <c r="AB85" s="1096">
        <f t="shared" si="27"/>
        <v>26</v>
      </c>
      <c r="AC85" s="1096">
        <f t="shared" si="27"/>
        <v>374</v>
      </c>
      <c r="AD85" s="1096">
        <f t="shared" si="27"/>
        <v>22</v>
      </c>
      <c r="AE85" s="833"/>
      <c r="AF85" s="1078"/>
    </row>
    <row r="86" spans="1:32" x14ac:dyDescent="0.25">
      <c r="A86" s="1663" t="s">
        <v>659</v>
      </c>
      <c r="B86" s="1663"/>
      <c r="C86" s="1663"/>
      <c r="D86" s="1663"/>
      <c r="E86" s="1663"/>
      <c r="F86" s="1663"/>
      <c r="G86" s="1663"/>
      <c r="H86" s="1663"/>
      <c r="I86" s="1655" t="s">
        <v>660</v>
      </c>
      <c r="J86" s="1655"/>
      <c r="K86" s="1655"/>
      <c r="L86" s="1655"/>
      <c r="M86" s="1655"/>
      <c r="N86" s="1655"/>
      <c r="O86" s="1655"/>
      <c r="P86" s="1655"/>
      <c r="Q86" s="1655"/>
      <c r="R86" s="1655"/>
      <c r="S86" s="1107">
        <v>15</v>
      </c>
      <c r="T86" s="1107"/>
      <c r="U86" s="1107">
        <v>15</v>
      </c>
      <c r="V86" s="1107"/>
      <c r="W86" s="412">
        <v>13</v>
      </c>
      <c r="X86" s="412"/>
      <c r="Y86" s="412">
        <v>17</v>
      </c>
      <c r="Z86" s="412"/>
      <c r="AA86" s="412">
        <v>12</v>
      </c>
      <c r="AB86" s="412"/>
      <c r="AC86" s="412">
        <v>10</v>
      </c>
      <c r="AD86" s="412"/>
      <c r="AE86" s="1078"/>
      <c r="AF86" s="1078"/>
    </row>
    <row r="87" spans="1:32" x14ac:dyDescent="0.3">
      <c r="A87" s="1663"/>
      <c r="B87" s="1663"/>
      <c r="C87" s="1663"/>
      <c r="D87" s="1663"/>
      <c r="E87" s="1663"/>
      <c r="F87" s="1663"/>
      <c r="G87" s="1663"/>
      <c r="H87" s="1663"/>
      <c r="I87" s="1373" t="s">
        <v>661</v>
      </c>
      <c r="J87" s="1373"/>
      <c r="K87" s="1373"/>
      <c r="L87" s="1373"/>
      <c r="M87" s="1373"/>
      <c r="N87" s="1373"/>
      <c r="O87" s="1373"/>
      <c r="P87" s="1373"/>
      <c r="Q87" s="1373"/>
      <c r="R87" s="1373"/>
      <c r="S87" s="1083">
        <v>0</v>
      </c>
      <c r="T87" s="1083"/>
      <c r="U87" s="1083">
        <v>0</v>
      </c>
      <c r="V87" s="1083"/>
      <c r="W87" s="412">
        <v>0</v>
      </c>
      <c r="X87" s="412"/>
      <c r="Y87" s="412">
        <v>108</v>
      </c>
      <c r="Z87" s="412"/>
      <c r="AA87" s="412">
        <v>36</v>
      </c>
      <c r="AB87" s="412"/>
      <c r="AC87" s="412">
        <v>0</v>
      </c>
      <c r="AD87" s="412"/>
      <c r="AE87" s="1078"/>
      <c r="AF87" s="1078"/>
    </row>
    <row r="88" spans="1:32" x14ac:dyDescent="0.3">
      <c r="A88" s="1663"/>
      <c r="B88" s="1663"/>
      <c r="C88" s="1663"/>
      <c r="D88" s="1663"/>
      <c r="E88" s="1663"/>
      <c r="F88" s="1663"/>
      <c r="G88" s="1663"/>
      <c r="H88" s="1663"/>
      <c r="I88" s="1373" t="s">
        <v>662</v>
      </c>
      <c r="J88" s="1373"/>
      <c r="K88" s="1373"/>
      <c r="L88" s="1373"/>
      <c r="M88" s="1373"/>
      <c r="N88" s="1373"/>
      <c r="O88" s="1373"/>
      <c r="P88" s="1373"/>
      <c r="Q88" s="1373"/>
      <c r="R88" s="1373"/>
      <c r="S88" s="1083">
        <v>0</v>
      </c>
      <c r="T88" s="1083"/>
      <c r="U88" s="1083">
        <v>0</v>
      </c>
      <c r="V88" s="1083"/>
      <c r="W88" s="412">
        <v>0</v>
      </c>
      <c r="X88" s="412"/>
      <c r="Y88" s="412">
        <v>0</v>
      </c>
      <c r="Z88" s="412"/>
      <c r="AA88" s="412">
        <v>72</v>
      </c>
      <c r="AB88" s="412"/>
      <c r="AC88" s="1109" t="s">
        <v>663</v>
      </c>
      <c r="AD88" s="412"/>
      <c r="AE88" s="1078"/>
      <c r="AF88" s="1078"/>
    </row>
    <row r="89" spans="1:32" x14ac:dyDescent="0.3">
      <c r="A89" s="1663"/>
      <c r="B89" s="1663"/>
      <c r="C89" s="1663"/>
      <c r="D89" s="1663"/>
      <c r="E89" s="1663"/>
      <c r="F89" s="1663"/>
      <c r="G89" s="1663"/>
      <c r="H89" s="1663"/>
      <c r="I89" s="1373" t="s">
        <v>665</v>
      </c>
      <c r="J89" s="1373"/>
      <c r="K89" s="1373"/>
      <c r="L89" s="1373"/>
      <c r="M89" s="1373"/>
      <c r="N89" s="1373"/>
      <c r="O89" s="1373"/>
      <c r="P89" s="1373"/>
      <c r="Q89" s="1373"/>
      <c r="R89" s="1373"/>
      <c r="S89" s="1083">
        <v>1</v>
      </c>
      <c r="T89" s="1083"/>
      <c r="U89" s="1083">
        <v>9</v>
      </c>
      <c r="V89" s="1083"/>
      <c r="W89" s="412">
        <v>1</v>
      </c>
      <c r="X89" s="412"/>
      <c r="Y89" s="412">
        <v>9</v>
      </c>
      <c r="Z89" s="412"/>
      <c r="AA89" s="412">
        <v>4</v>
      </c>
      <c r="AB89" s="412"/>
      <c r="AC89" s="412">
        <v>6</v>
      </c>
      <c r="AD89" s="412"/>
      <c r="AE89" s="1078"/>
      <c r="AF89" s="1078"/>
    </row>
    <row r="90" spans="1:32" x14ac:dyDescent="0.3">
      <c r="A90" s="1663"/>
      <c r="B90" s="1663"/>
      <c r="C90" s="1663"/>
      <c r="D90" s="1663"/>
      <c r="E90" s="1663"/>
      <c r="F90" s="1663"/>
      <c r="G90" s="1663"/>
      <c r="H90" s="1663"/>
      <c r="I90" s="1373" t="s">
        <v>664</v>
      </c>
      <c r="J90" s="1373"/>
      <c r="K90" s="1373"/>
      <c r="L90" s="1373"/>
      <c r="M90" s="1373"/>
      <c r="N90" s="1373"/>
      <c r="O90" s="1373"/>
      <c r="P90" s="1373"/>
      <c r="Q90" s="1373"/>
      <c r="R90" s="1373"/>
      <c r="S90" s="1083">
        <v>2</v>
      </c>
      <c r="T90" s="1083"/>
      <c r="U90" s="1083">
        <v>2</v>
      </c>
      <c r="V90" s="1083"/>
      <c r="W90" s="412">
        <v>2</v>
      </c>
      <c r="X90" s="412"/>
      <c r="Y90" s="412">
        <v>4</v>
      </c>
      <c r="Z90" s="412"/>
      <c r="AA90" s="412">
        <v>2</v>
      </c>
      <c r="AB90" s="412"/>
      <c r="AC90" s="412">
        <v>4</v>
      </c>
      <c r="AD90" s="412"/>
      <c r="AE90" s="1078"/>
      <c r="AF90" s="1078"/>
    </row>
    <row r="91" spans="1:32" x14ac:dyDescent="0.3">
      <c r="A91" s="613"/>
      <c r="B91" s="613"/>
      <c r="C91" s="613"/>
      <c r="D91" s="613"/>
      <c r="E91" s="613"/>
      <c r="F91" s="613"/>
      <c r="G91" s="613"/>
      <c r="H91" s="613"/>
      <c r="I91" s="1105"/>
      <c r="J91" s="1105"/>
      <c r="K91" s="1105"/>
      <c r="L91" s="1105"/>
      <c r="M91" s="1105"/>
      <c r="N91" s="1105"/>
      <c r="O91" s="1105"/>
      <c r="P91" s="1105"/>
      <c r="Q91" s="1105"/>
      <c r="R91" s="1105"/>
      <c r="S91" s="1105"/>
      <c r="T91" s="1105"/>
      <c r="U91" s="1105"/>
      <c r="V91" s="1105"/>
      <c r="W91" s="958"/>
      <c r="X91" s="958"/>
      <c r="Y91" s="958"/>
      <c r="Z91" s="958"/>
      <c r="AA91" s="958"/>
      <c r="AB91" s="958"/>
      <c r="AC91" s="958"/>
      <c r="AD91" s="958"/>
    </row>
    <row r="92" spans="1:32" x14ac:dyDescent="0.3">
      <c r="A92" s="613"/>
      <c r="B92" s="613"/>
      <c r="C92" s="613"/>
      <c r="D92" s="613"/>
      <c r="E92" s="613"/>
      <c r="F92" s="613"/>
      <c r="G92" s="613"/>
      <c r="H92" s="613"/>
      <c r="I92" s="1105"/>
      <c r="J92" s="1105"/>
      <c r="K92" s="1105"/>
      <c r="L92" s="1105"/>
      <c r="M92" s="1105"/>
      <c r="N92" s="1105"/>
      <c r="O92" s="1105"/>
      <c r="P92" s="1105"/>
      <c r="Q92" s="1105"/>
      <c r="R92" s="1105"/>
      <c r="S92" s="1105"/>
      <c r="T92" s="1105"/>
      <c r="U92" s="1105"/>
      <c r="V92" s="1105"/>
      <c r="W92" s="958"/>
      <c r="X92" s="958"/>
      <c r="Y92" s="958"/>
      <c r="Z92" s="958"/>
      <c r="AA92" s="958"/>
      <c r="AB92" s="958"/>
      <c r="AC92" s="958"/>
      <c r="AD92" s="958"/>
    </row>
    <row r="93" spans="1:32" x14ac:dyDescent="0.3">
      <c r="A93" s="959"/>
      <c r="B93" s="1654" t="s">
        <v>988</v>
      </c>
      <c r="C93" s="1654"/>
      <c r="D93" s="1654"/>
      <c r="E93" s="1654"/>
      <c r="F93" s="1654"/>
      <c r="G93" s="1654"/>
      <c r="H93" s="1654"/>
      <c r="I93" s="1654"/>
      <c r="J93" s="1654"/>
      <c r="K93" s="1654"/>
      <c r="L93" s="1654"/>
      <c r="M93" s="1654"/>
      <c r="N93" s="1654"/>
      <c r="O93" s="1654"/>
      <c r="P93" s="1654"/>
      <c r="Q93" s="1654"/>
      <c r="R93" s="1654"/>
      <c r="S93" s="1654"/>
      <c r="T93" s="1654"/>
      <c r="U93" s="1654"/>
      <c r="V93" s="1654"/>
      <c r="W93" s="1654"/>
      <c r="X93" s="1654"/>
      <c r="Y93" s="1654"/>
      <c r="Z93" s="1654"/>
      <c r="AA93" s="1654"/>
      <c r="AB93" s="1654"/>
      <c r="AC93" s="1654"/>
      <c r="AD93" s="1654"/>
    </row>
    <row r="94" spans="1:32" x14ac:dyDescent="0.3">
      <c r="A94" s="959"/>
      <c r="B94" s="1423" t="s">
        <v>414</v>
      </c>
      <c r="C94" s="1423"/>
      <c r="D94" s="1423"/>
      <c r="E94" s="1423"/>
      <c r="F94" s="1423"/>
      <c r="G94" s="1423"/>
      <c r="H94" s="1423"/>
      <c r="I94" s="1423"/>
      <c r="J94" s="1423"/>
      <c r="K94" s="1423"/>
      <c r="L94" s="1423"/>
      <c r="M94" s="1423"/>
      <c r="N94" s="1423"/>
      <c r="O94" s="1423"/>
      <c r="P94" s="1423"/>
      <c r="Q94" s="1423"/>
      <c r="R94" s="1423"/>
      <c r="S94" s="1423"/>
      <c r="T94" s="1423"/>
      <c r="U94" s="1423"/>
      <c r="V94" s="1423"/>
      <c r="W94" s="1423"/>
      <c r="X94" s="1423"/>
      <c r="Y94" s="1423"/>
      <c r="Z94" s="1423"/>
      <c r="AA94" s="1423"/>
      <c r="AB94" s="1423"/>
      <c r="AC94" s="1423"/>
      <c r="AD94" s="1423"/>
    </row>
  </sheetData>
  <mergeCells count="65">
    <mergeCell ref="S1:AD1"/>
    <mergeCell ref="P3:P7"/>
    <mergeCell ref="Q3:Q7"/>
    <mergeCell ref="S3:T3"/>
    <mergeCell ref="U3:V3"/>
    <mergeCell ref="S4:T4"/>
    <mergeCell ref="U4:V4"/>
    <mergeCell ref="W4:X4"/>
    <mergeCell ref="Y4:Z4"/>
    <mergeCell ref="AA4:AB4"/>
    <mergeCell ref="AC4:AD4"/>
    <mergeCell ref="U5:V5"/>
    <mergeCell ref="Y5:Z5"/>
    <mergeCell ref="AA5:AB5"/>
    <mergeCell ref="A1:A7"/>
    <mergeCell ref="B1:B7"/>
    <mergeCell ref="C1:H5"/>
    <mergeCell ref="I1:R1"/>
    <mergeCell ref="M4:O4"/>
    <mergeCell ref="AF1:AF7"/>
    <mergeCell ref="I2:I7"/>
    <mergeCell ref="J2:J7"/>
    <mergeCell ref="K2:K7"/>
    <mergeCell ref="L2:Q2"/>
    <mergeCell ref="R2:R7"/>
    <mergeCell ref="S2:V2"/>
    <mergeCell ref="W2:Z2"/>
    <mergeCell ref="AA2:AD2"/>
    <mergeCell ref="L3:O3"/>
    <mergeCell ref="AE1:AE7"/>
    <mergeCell ref="W3:X3"/>
    <mergeCell ref="Y3:Z3"/>
    <mergeCell ref="AA3:AB3"/>
    <mergeCell ref="AC3:AD3"/>
    <mergeCell ref="W5:X5"/>
    <mergeCell ref="G74:G75"/>
    <mergeCell ref="AC5:AD5"/>
    <mergeCell ref="C6:H6"/>
    <mergeCell ref="S6:T6"/>
    <mergeCell ref="U6:V6"/>
    <mergeCell ref="W6:X6"/>
    <mergeCell ref="Y6:Z6"/>
    <mergeCell ref="AA6:AB6"/>
    <mergeCell ref="AC6:AD6"/>
    <mergeCell ref="M5:M7"/>
    <mergeCell ref="N5:N7"/>
    <mergeCell ref="O5:O7"/>
    <mergeCell ref="S5:T5"/>
    <mergeCell ref="L4:L7"/>
    <mergeCell ref="A35:B35"/>
    <mergeCell ref="E61:H61"/>
    <mergeCell ref="E66:H66"/>
    <mergeCell ref="F67:F68"/>
    <mergeCell ref="E71:H71"/>
    <mergeCell ref="B93:AD93"/>
    <mergeCell ref="B94:AD94"/>
    <mergeCell ref="E77:H77"/>
    <mergeCell ref="H78:H79"/>
    <mergeCell ref="A85:B85"/>
    <mergeCell ref="A86:H90"/>
    <mergeCell ref="I86:R86"/>
    <mergeCell ref="I87:R87"/>
    <mergeCell ref="I88:R88"/>
    <mergeCell ref="I89:R89"/>
    <mergeCell ref="I90:R90"/>
  </mergeCells>
  <conditionalFormatting sqref="I29:K29 M29:V29">
    <cfRule type="cellIs" dxfId="1952" priority="7" operator="equal">
      <formula>0</formula>
    </cfRule>
  </conditionalFormatting>
  <conditionalFormatting sqref="C34:D34">
    <cfRule type="cellIs" dxfId="1951" priority="5" operator="equal">
      <formula>0</formula>
    </cfRule>
  </conditionalFormatting>
  <conditionalFormatting sqref="I34:U34">
    <cfRule type="cellIs" dxfId="1950" priority="4" operator="equal">
      <formula>0</formula>
    </cfRule>
  </conditionalFormatting>
  <conditionalFormatting sqref="I9:U9">
    <cfRule type="cellIs" dxfId="1949" priority="1" operator="equal">
      <formula>0</formula>
    </cfRule>
  </conditionalFormatting>
  <conditionalFormatting sqref="P3:Q3 A7:H7 AA7:AD7 L5:O7 L4:M4 J2:J7 L2:L3 Y5:Y6 AC5:AC6 AA6 W5:W6 I1 A1:C1 A2:B6 C6 S1 AA2 Y3 W11:X24 U11:U24 W26:X34 U26:U28 U30:U33 S3 U3 W2:W3 J11:K11 M11:N11 J12:J28 J30:J33 M12:M28 M30:M33">
    <cfRule type="cellIs" dxfId="1948" priority="69" operator="equal">
      <formula>0</formula>
    </cfRule>
  </conditionalFormatting>
  <conditionalFormatting sqref="W7:Z7">
    <cfRule type="cellIs" dxfId="1947" priority="68" operator="equal">
      <formula>0</formula>
    </cfRule>
  </conditionalFormatting>
  <conditionalFormatting sqref="Y4 AC4 AA4 W4">
    <cfRule type="cellIs" dxfId="1946" priority="67" operator="equal">
      <formula>0</formula>
    </cfRule>
  </conditionalFormatting>
  <conditionalFormatting sqref="AA5">
    <cfRule type="cellIs" dxfId="1945" priority="66" operator="equal">
      <formula>0</formula>
    </cfRule>
  </conditionalFormatting>
  <conditionalFormatting sqref="B94:D94">
    <cfRule type="cellIs" dxfId="1944" priority="65" operator="equal">
      <formula>0</formula>
    </cfRule>
  </conditionalFormatting>
  <conditionalFormatting sqref="S2">
    <cfRule type="cellIs" dxfId="1943" priority="64" operator="equal">
      <formula>0</formula>
    </cfRule>
  </conditionalFormatting>
  <conditionalFormatting sqref="AA3 AC3">
    <cfRule type="cellIs" dxfId="1942" priority="63" operator="equal">
      <formula>0</formula>
    </cfRule>
  </conditionalFormatting>
  <conditionalFormatting sqref="S30:T33">
    <cfRule type="cellIs" dxfId="1941" priority="10" operator="equal">
      <formula>0</formula>
    </cfRule>
  </conditionalFormatting>
  <conditionalFormatting sqref="A18:A28">
    <cfRule type="cellIs" dxfId="1940" priority="46" operator="equal">
      <formula>0</formula>
    </cfRule>
  </conditionalFormatting>
  <conditionalFormatting sqref="A10">
    <cfRule type="cellIs" dxfId="1939" priority="47" operator="equal">
      <formula>0</formula>
    </cfRule>
  </conditionalFormatting>
  <conditionalFormatting sqref="A11:A12">
    <cfRule type="cellIs" dxfId="1938" priority="48" operator="equal">
      <formula>0</formula>
    </cfRule>
  </conditionalFormatting>
  <conditionalFormatting sqref="A13 A15">
    <cfRule type="cellIs" dxfId="1937" priority="49" operator="equal">
      <formula>0</formula>
    </cfRule>
  </conditionalFormatting>
  <conditionalFormatting sqref="A16:A17">
    <cfRule type="cellIs" dxfId="1936" priority="50" operator="equal">
      <formula>0</formula>
    </cfRule>
  </conditionalFormatting>
  <conditionalFormatting sqref="A34">
    <cfRule type="cellIs" dxfId="1935" priority="51" operator="equal">
      <formula>0</formula>
    </cfRule>
  </conditionalFormatting>
  <conditionalFormatting sqref="B10:B12">
    <cfRule type="cellIs" dxfId="1934" priority="52" operator="equal">
      <formula>0</formula>
    </cfRule>
  </conditionalFormatting>
  <conditionalFormatting sqref="B25">
    <cfRule type="cellIs" dxfId="1933" priority="53" operator="equal">
      <formula>0</formula>
    </cfRule>
  </conditionalFormatting>
  <conditionalFormatting sqref="C18:D18 C19 C20:D21">
    <cfRule type="cellIs" dxfId="1932" priority="19" operator="equal">
      <formula>0</formula>
    </cfRule>
  </conditionalFormatting>
  <conditionalFormatting sqref="B23">
    <cfRule type="cellIs" dxfId="1931" priority="54" operator="equal">
      <formula>0</formula>
    </cfRule>
  </conditionalFormatting>
  <conditionalFormatting sqref="B24">
    <cfRule type="cellIs" dxfId="1930" priority="55" operator="equal">
      <formula>0</formula>
    </cfRule>
  </conditionalFormatting>
  <conditionalFormatting sqref="A14">
    <cfRule type="cellIs" dxfId="1929" priority="56" operator="equal">
      <formula>0</formula>
    </cfRule>
  </conditionalFormatting>
  <conditionalFormatting sqref="B16">
    <cfRule type="cellIs" dxfId="1928" priority="57" operator="equal">
      <formula>0</formula>
    </cfRule>
  </conditionalFormatting>
  <conditionalFormatting sqref="B14">
    <cfRule type="cellIs" dxfId="1927" priority="58" operator="equal">
      <formula>0</formula>
    </cfRule>
  </conditionalFormatting>
  <conditionalFormatting sqref="C24">
    <cfRule type="cellIs" dxfId="1926" priority="23" operator="equal">
      <formula>0</formula>
    </cfRule>
  </conditionalFormatting>
  <conditionalFormatting sqref="C17">
    <cfRule type="cellIs" dxfId="1925" priority="20" operator="equal">
      <formula>0</formula>
    </cfRule>
  </conditionalFormatting>
  <conditionalFormatting sqref="B17">
    <cfRule type="cellIs" dxfId="1924" priority="59" operator="equal">
      <formula>0</formula>
    </cfRule>
  </conditionalFormatting>
  <conditionalFormatting sqref="C26:D26">
    <cfRule type="cellIs" dxfId="1923" priority="24" operator="equal">
      <formula>0</formula>
    </cfRule>
  </conditionalFormatting>
  <conditionalFormatting sqref="B19:B21">
    <cfRule type="cellIs" dxfId="1922" priority="60" operator="equal">
      <formula>0</formula>
    </cfRule>
  </conditionalFormatting>
  <conditionalFormatting sqref="B23:B25">
    <cfRule type="cellIs" dxfId="1921" priority="61" operator="equal">
      <formula>0</formula>
    </cfRule>
  </conditionalFormatting>
  <conditionalFormatting sqref="B27:B28">
    <cfRule type="cellIs" dxfId="1920" priority="62" operator="equal">
      <formula>0</formula>
    </cfRule>
  </conditionalFormatting>
  <conditionalFormatting sqref="C28">
    <cfRule type="cellIs" dxfId="1919" priority="32" operator="equal">
      <formula>0</formula>
    </cfRule>
  </conditionalFormatting>
  <conditionalFormatting sqref="A30:B30 A32:A33">
    <cfRule type="cellIs" dxfId="1918" priority="41" operator="equal">
      <formula>0</formula>
    </cfRule>
  </conditionalFormatting>
  <conditionalFormatting sqref="B31:B33">
    <cfRule type="cellIs" dxfId="1917" priority="42" operator="equal">
      <formula>0</formula>
    </cfRule>
  </conditionalFormatting>
  <conditionalFormatting sqref="A31">
    <cfRule type="cellIs" dxfId="1916" priority="43" operator="equal">
      <formula>0</formula>
    </cfRule>
  </conditionalFormatting>
  <conditionalFormatting sqref="A29">
    <cfRule type="cellIs" dxfId="1915" priority="44" operator="equal">
      <formula>0</formula>
    </cfRule>
  </conditionalFormatting>
  <conditionalFormatting sqref="B29">
    <cfRule type="cellIs" dxfId="1914" priority="45" operator="equal">
      <formula>0</formula>
    </cfRule>
  </conditionalFormatting>
  <conditionalFormatting sqref="K30:K33">
    <cfRule type="cellIs" dxfId="1913" priority="12" operator="equal">
      <formula>0</formula>
    </cfRule>
  </conditionalFormatting>
  <conditionalFormatting sqref="B13">
    <cfRule type="cellIs" dxfId="1912" priority="40" operator="equal">
      <formula>0</formula>
    </cfRule>
  </conditionalFormatting>
  <conditionalFormatting sqref="B15">
    <cfRule type="cellIs" dxfId="1911" priority="39" operator="equal">
      <formula>0</formula>
    </cfRule>
  </conditionalFormatting>
  <conditionalFormatting sqref="B18">
    <cfRule type="cellIs" dxfId="1910" priority="38" operator="equal">
      <formula>0</formula>
    </cfRule>
  </conditionalFormatting>
  <conditionalFormatting sqref="B22">
    <cfRule type="cellIs" dxfId="1909" priority="37" operator="equal">
      <formula>0</formula>
    </cfRule>
  </conditionalFormatting>
  <conditionalFormatting sqref="B26">
    <cfRule type="cellIs" dxfId="1908" priority="36" operator="equal">
      <formula>0</formula>
    </cfRule>
  </conditionalFormatting>
  <conditionalFormatting sqref="C11:C12 C13:D13 C14 C15:D15 C16">
    <cfRule type="cellIs" dxfId="1907" priority="18" operator="equal">
      <formula>0</formula>
    </cfRule>
  </conditionalFormatting>
  <conditionalFormatting sqref="C30:C33">
    <cfRule type="cellIs" dxfId="1906" priority="16" operator="equal">
      <formula>0</formula>
    </cfRule>
  </conditionalFormatting>
  <conditionalFormatting sqref="C22:D22">
    <cfRule type="cellIs" dxfId="1905" priority="21" operator="equal">
      <formula>0</formula>
    </cfRule>
  </conditionalFormatting>
  <conditionalFormatting sqref="C23">
    <cfRule type="cellIs" dxfId="1904" priority="22" operator="equal">
      <formula>0</formula>
    </cfRule>
  </conditionalFormatting>
  <conditionalFormatting sqref="C25">
    <cfRule type="cellIs" dxfId="1903" priority="25" operator="equal">
      <formula>0</formula>
    </cfRule>
  </conditionalFormatting>
  <conditionalFormatting sqref="D11:D12">
    <cfRule type="cellIs" dxfId="1902" priority="26" operator="equal">
      <formula>0</formula>
    </cfRule>
  </conditionalFormatting>
  <conditionalFormatting sqref="D14">
    <cfRule type="cellIs" dxfId="1901" priority="27" operator="equal">
      <formula>0</formula>
    </cfRule>
  </conditionalFormatting>
  <conditionalFormatting sqref="D16:D17">
    <cfRule type="cellIs" dxfId="1900" priority="28" operator="equal">
      <formula>0</formula>
    </cfRule>
  </conditionalFormatting>
  <conditionalFormatting sqref="D19">
    <cfRule type="cellIs" dxfId="1899" priority="29" operator="equal">
      <formula>0</formula>
    </cfRule>
  </conditionalFormatting>
  <conditionalFormatting sqref="D23">
    <cfRule type="cellIs" dxfId="1898" priority="30" operator="equal">
      <formula>0</formula>
    </cfRule>
  </conditionalFormatting>
  <conditionalFormatting sqref="D25">
    <cfRule type="cellIs" dxfId="1897" priority="31" operator="equal">
      <formula>0</formula>
    </cfRule>
  </conditionalFormatting>
  <conditionalFormatting sqref="D27:D28">
    <cfRule type="cellIs" dxfId="1896" priority="33" operator="equal">
      <formula>0</formula>
    </cfRule>
  </conditionalFormatting>
  <conditionalFormatting sqref="C27">
    <cfRule type="cellIs" dxfId="1895" priority="34" operator="equal">
      <formula>0</formula>
    </cfRule>
  </conditionalFormatting>
  <conditionalFormatting sqref="D24">
    <cfRule type="cellIs" dxfId="1894" priority="35" operator="equal">
      <formula>0</formula>
    </cfRule>
  </conditionalFormatting>
  <conditionalFormatting sqref="C30">
    <cfRule type="cellIs" dxfId="1893" priority="15" operator="equal">
      <formula>0</formula>
    </cfRule>
  </conditionalFormatting>
  <conditionalFormatting sqref="D30:D33">
    <cfRule type="cellIs" dxfId="1892" priority="17" operator="equal">
      <formula>0</formula>
    </cfRule>
  </conditionalFormatting>
  <conditionalFormatting sqref="C29:D29">
    <cfRule type="cellIs" dxfId="1891" priority="14" operator="equal">
      <formula>0</formula>
    </cfRule>
  </conditionalFormatting>
  <conditionalFormatting sqref="K12:K28 I11:I28 I30:I33">
    <cfRule type="cellIs" dxfId="1890" priority="13" operator="equal">
      <formula>0</formula>
    </cfRule>
  </conditionalFormatting>
  <conditionalFormatting sqref="S26:T28 S11:T24">
    <cfRule type="cellIs" dxfId="1889" priority="11" operator="equal">
      <formula>0</formula>
    </cfRule>
  </conditionalFormatting>
  <conditionalFormatting sqref="S7:V7">
    <cfRule type="cellIs" dxfId="1888" priority="9" operator="equal">
      <formula>0</formula>
    </cfRule>
  </conditionalFormatting>
  <conditionalFormatting sqref="S5 U5">
    <cfRule type="cellIs" dxfId="1887" priority="8" operator="equal">
      <formula>0</formula>
    </cfRule>
  </conditionalFormatting>
  <conditionalFormatting sqref="B34 V34">
    <cfRule type="cellIs" dxfId="1886" priority="6" operator="equal">
      <formula>0</formula>
    </cfRule>
  </conditionalFormatting>
  <conditionalFormatting sqref="B9 V9">
    <cfRule type="cellIs" dxfId="1885" priority="3" operator="equal">
      <formula>0</formula>
    </cfRule>
  </conditionalFormatting>
  <conditionalFormatting sqref="C9:D9">
    <cfRule type="cellIs" dxfId="1884" priority="2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23"/>
  <sheetViews>
    <sheetView zoomScale="115" zoomScaleNormal="115" workbookViewId="0">
      <selection activeCell="B13" sqref="B13"/>
    </sheetView>
  </sheetViews>
  <sheetFormatPr defaultColWidth="9.109375" defaultRowHeight="13.8" x14ac:dyDescent="0.25"/>
  <cols>
    <col min="1" max="1" width="9.88671875" style="385" customWidth="1"/>
    <col min="2" max="2" width="24.33203125" style="385" customWidth="1"/>
    <col min="3" max="12" width="9.109375" style="91"/>
    <col min="13" max="13" width="14.6640625" style="91" customWidth="1"/>
    <col min="14" max="16384" width="9.109375" style="91"/>
  </cols>
  <sheetData>
    <row r="1" spans="1:13" ht="15" customHeight="1" x14ac:dyDescent="0.25">
      <c r="A1" s="1351" t="s">
        <v>144</v>
      </c>
      <c r="B1" s="1349" t="s">
        <v>145</v>
      </c>
      <c r="C1" s="1349" t="s">
        <v>146</v>
      </c>
      <c r="D1" s="1353" t="s">
        <v>147</v>
      </c>
      <c r="E1" s="378"/>
      <c r="F1" s="1355" t="s">
        <v>148</v>
      </c>
      <c r="G1" s="1355"/>
      <c r="H1" s="1355"/>
      <c r="I1" s="1355"/>
      <c r="J1" s="1356" t="s">
        <v>149</v>
      </c>
      <c r="K1" s="1356"/>
      <c r="L1" s="379"/>
      <c r="M1" s="1349" t="s">
        <v>289</v>
      </c>
    </row>
    <row r="2" spans="1:13" ht="69" x14ac:dyDescent="0.25">
      <c r="A2" s="1352"/>
      <c r="B2" s="1350"/>
      <c r="C2" s="1350"/>
      <c r="D2" s="1354"/>
      <c r="E2" s="92" t="s">
        <v>151</v>
      </c>
      <c r="F2" s="92" t="s">
        <v>152</v>
      </c>
      <c r="G2" s="92" t="s">
        <v>162</v>
      </c>
      <c r="H2" s="92" t="s">
        <v>51</v>
      </c>
      <c r="I2" s="92" t="s">
        <v>52</v>
      </c>
      <c r="J2" s="366" t="s">
        <v>291</v>
      </c>
      <c r="K2" s="366" t="s">
        <v>292</v>
      </c>
      <c r="L2" s="380" t="s">
        <v>161</v>
      </c>
      <c r="M2" s="1350"/>
    </row>
    <row r="3" spans="1:13" ht="15.6" x14ac:dyDescent="0.25">
      <c r="A3" s="365" t="s">
        <v>1</v>
      </c>
      <c r="B3" s="94" t="s">
        <v>2</v>
      </c>
      <c r="C3" s="95" t="s">
        <v>29</v>
      </c>
      <c r="D3" s="95">
        <v>58</v>
      </c>
      <c r="E3" s="95">
        <v>10</v>
      </c>
      <c r="F3" s="95">
        <v>48</v>
      </c>
      <c r="G3" s="95">
        <v>48</v>
      </c>
      <c r="H3" s="95"/>
      <c r="I3" s="95"/>
      <c r="J3" s="1304">
        <v>48</v>
      </c>
      <c r="K3" s="95"/>
      <c r="L3" s="95">
        <f t="shared" ref="L3:L21" si="0">J3+K3</f>
        <v>48</v>
      </c>
      <c r="M3" s="381" t="s">
        <v>1067</v>
      </c>
    </row>
    <row r="4" spans="1:13" ht="15.6" x14ac:dyDescent="0.25">
      <c r="A4" s="365" t="s">
        <v>3</v>
      </c>
      <c r="B4" s="94" t="s">
        <v>4</v>
      </c>
      <c r="C4" s="95" t="s">
        <v>293</v>
      </c>
      <c r="D4" s="95">
        <v>146</v>
      </c>
      <c r="E4" s="95">
        <v>28</v>
      </c>
      <c r="F4" s="95">
        <v>118</v>
      </c>
      <c r="G4" s="95"/>
      <c r="H4" s="95">
        <v>118</v>
      </c>
      <c r="I4" s="95"/>
      <c r="J4" s="1304">
        <v>28</v>
      </c>
      <c r="K4" s="95">
        <v>22</v>
      </c>
      <c r="L4" s="95">
        <f t="shared" si="0"/>
        <v>50</v>
      </c>
      <c r="M4" s="381" t="s">
        <v>1100</v>
      </c>
    </row>
    <row r="5" spans="1:13" ht="15.6" x14ac:dyDescent="0.25">
      <c r="A5" s="365" t="s">
        <v>5</v>
      </c>
      <c r="B5" s="94" t="s">
        <v>6</v>
      </c>
      <c r="C5" s="38" t="s">
        <v>56</v>
      </c>
      <c r="D5" s="95">
        <v>236</v>
      </c>
      <c r="E5" s="95">
        <v>118</v>
      </c>
      <c r="F5" s="95">
        <v>118</v>
      </c>
      <c r="G5" s="95">
        <v>2</v>
      </c>
      <c r="H5" s="95">
        <v>116</v>
      </c>
      <c r="I5" s="95"/>
      <c r="J5" s="1304">
        <v>28</v>
      </c>
      <c r="K5" s="95">
        <v>22</v>
      </c>
      <c r="L5" s="290">
        <f t="shared" si="0"/>
        <v>50</v>
      </c>
      <c r="M5" s="381" t="s">
        <v>1075</v>
      </c>
    </row>
    <row r="6" spans="1:13" ht="16.2" customHeight="1" x14ac:dyDescent="0.25">
      <c r="A6" s="365" t="s">
        <v>117</v>
      </c>
      <c r="B6" s="94" t="s">
        <v>41</v>
      </c>
      <c r="C6" s="95" t="s">
        <v>40</v>
      </c>
      <c r="D6" s="95">
        <v>96</v>
      </c>
      <c r="E6" s="95">
        <v>32</v>
      </c>
      <c r="F6" s="95">
        <v>64</v>
      </c>
      <c r="G6" s="95">
        <v>40</v>
      </c>
      <c r="H6" s="95">
        <v>24</v>
      </c>
      <c r="I6" s="95"/>
      <c r="J6" s="1304">
        <v>64</v>
      </c>
      <c r="K6" s="95"/>
      <c r="L6" s="95">
        <f t="shared" si="0"/>
        <v>64</v>
      </c>
      <c r="M6" s="1263" t="s">
        <v>1103</v>
      </c>
    </row>
    <row r="7" spans="1:13" ht="15.6" x14ac:dyDescent="0.25">
      <c r="A7" s="365" t="s">
        <v>12</v>
      </c>
      <c r="B7" s="94" t="s">
        <v>119</v>
      </c>
      <c r="C7" s="95" t="s">
        <v>29</v>
      </c>
      <c r="D7" s="95">
        <v>78</v>
      </c>
      <c r="E7" s="95">
        <v>26</v>
      </c>
      <c r="F7" s="95">
        <v>52</v>
      </c>
      <c r="G7" s="95">
        <v>32</v>
      </c>
      <c r="H7" s="95">
        <v>20</v>
      </c>
      <c r="I7" s="95"/>
      <c r="J7" s="95">
        <v>0</v>
      </c>
      <c r="K7" s="95">
        <v>52</v>
      </c>
      <c r="L7" s="95">
        <f t="shared" si="0"/>
        <v>52</v>
      </c>
      <c r="M7" s="1285" t="s">
        <v>1138</v>
      </c>
    </row>
    <row r="8" spans="1:13" ht="15.6" x14ac:dyDescent="0.25">
      <c r="A8" s="97" t="s">
        <v>13</v>
      </c>
      <c r="B8" s="97" t="s">
        <v>294</v>
      </c>
      <c r="C8" s="98" t="s">
        <v>40</v>
      </c>
      <c r="D8" s="98">
        <v>105</v>
      </c>
      <c r="E8" s="98">
        <v>35</v>
      </c>
      <c r="F8" s="98">
        <v>70</v>
      </c>
      <c r="G8" s="98">
        <v>48</v>
      </c>
      <c r="H8" s="98">
        <v>22</v>
      </c>
      <c r="I8" s="98"/>
      <c r="J8" s="1305">
        <v>32</v>
      </c>
      <c r="K8" s="98">
        <v>38</v>
      </c>
      <c r="L8" s="95">
        <f t="shared" si="0"/>
        <v>70</v>
      </c>
      <c r="M8" s="1285" t="s">
        <v>1123</v>
      </c>
    </row>
    <row r="9" spans="1:13" ht="24" x14ac:dyDescent="0.25">
      <c r="A9" s="365" t="s">
        <v>15</v>
      </c>
      <c r="B9" s="94" t="s">
        <v>57</v>
      </c>
      <c r="C9" s="95" t="s">
        <v>40</v>
      </c>
      <c r="D9" s="95">
        <v>99</v>
      </c>
      <c r="E9" s="95">
        <v>33</v>
      </c>
      <c r="F9" s="95">
        <v>66</v>
      </c>
      <c r="G9" s="95">
        <v>42</v>
      </c>
      <c r="H9" s="95">
        <v>24</v>
      </c>
      <c r="I9" s="95"/>
      <c r="J9" s="1304">
        <v>34</v>
      </c>
      <c r="K9" s="95">
        <v>32</v>
      </c>
      <c r="L9" s="95">
        <f t="shared" si="0"/>
        <v>66</v>
      </c>
      <c r="M9" s="1291" t="s">
        <v>1116</v>
      </c>
    </row>
    <row r="10" spans="1:13" ht="15.6" x14ac:dyDescent="0.25">
      <c r="A10" s="365" t="s">
        <v>16</v>
      </c>
      <c r="B10" s="94" t="s">
        <v>295</v>
      </c>
      <c r="C10" s="95" t="s">
        <v>29</v>
      </c>
      <c r="D10" s="95">
        <v>78</v>
      </c>
      <c r="E10" s="95">
        <v>26</v>
      </c>
      <c r="F10" s="95">
        <v>52</v>
      </c>
      <c r="G10" s="95">
        <v>30</v>
      </c>
      <c r="H10" s="95">
        <v>22</v>
      </c>
      <c r="I10" s="95"/>
      <c r="J10" s="95"/>
      <c r="K10" s="95">
        <v>52</v>
      </c>
      <c r="L10" s="95">
        <f t="shared" si="0"/>
        <v>52</v>
      </c>
      <c r="M10" s="381" t="s">
        <v>1133</v>
      </c>
    </row>
    <row r="11" spans="1:13" ht="15.6" x14ac:dyDescent="0.25">
      <c r="A11" s="365" t="s">
        <v>121</v>
      </c>
      <c r="B11" s="94" t="s">
        <v>24</v>
      </c>
      <c r="C11" s="95" t="s">
        <v>29</v>
      </c>
      <c r="D11" s="95">
        <v>90</v>
      </c>
      <c r="E11" s="95">
        <v>30</v>
      </c>
      <c r="F11" s="95">
        <v>60</v>
      </c>
      <c r="G11" s="95">
        <v>38</v>
      </c>
      <c r="H11" s="95">
        <v>22</v>
      </c>
      <c r="I11" s="95"/>
      <c r="J11" s="95"/>
      <c r="K11" s="95">
        <v>60</v>
      </c>
      <c r="L11" s="95">
        <f t="shared" si="0"/>
        <v>60</v>
      </c>
      <c r="M11" s="1262" t="s">
        <v>1105</v>
      </c>
    </row>
    <row r="12" spans="1:13" ht="24" x14ac:dyDescent="0.25">
      <c r="A12" s="365" t="s">
        <v>18</v>
      </c>
      <c r="B12" s="94" t="s">
        <v>477</v>
      </c>
      <c r="C12" s="95" t="s">
        <v>29</v>
      </c>
      <c r="D12" s="95">
        <v>54</v>
      </c>
      <c r="E12" s="95">
        <v>18</v>
      </c>
      <c r="F12" s="95">
        <v>36</v>
      </c>
      <c r="G12" s="95">
        <v>24</v>
      </c>
      <c r="H12" s="95">
        <v>12</v>
      </c>
      <c r="I12" s="95"/>
      <c r="J12" s="95"/>
      <c r="K12" s="99">
        <v>36</v>
      </c>
      <c r="L12" s="95">
        <f t="shared" si="0"/>
        <v>36</v>
      </c>
      <c r="M12" s="1075" t="s">
        <v>1122</v>
      </c>
    </row>
    <row r="13" spans="1:13" ht="36" x14ac:dyDescent="0.3">
      <c r="A13" s="100" t="s">
        <v>153</v>
      </c>
      <c r="B13" s="101" t="s">
        <v>296</v>
      </c>
      <c r="C13" s="102" t="s">
        <v>297</v>
      </c>
      <c r="D13" s="103">
        <v>534</v>
      </c>
      <c r="E13" s="103">
        <v>178</v>
      </c>
      <c r="F13" s="103">
        <v>356</v>
      </c>
      <c r="G13" s="103">
        <v>206</v>
      </c>
      <c r="H13" s="103">
        <v>130</v>
      </c>
      <c r="I13" s="46">
        <v>20</v>
      </c>
      <c r="J13" s="103">
        <v>122</v>
      </c>
      <c r="K13" s="103"/>
      <c r="L13" s="95">
        <f t="shared" si="0"/>
        <v>122</v>
      </c>
      <c r="M13" s="383"/>
    </row>
    <row r="14" spans="1:13" ht="24" x14ac:dyDescent="0.25">
      <c r="A14" s="365" t="s">
        <v>155</v>
      </c>
      <c r="B14" s="94" t="s">
        <v>298</v>
      </c>
      <c r="C14" s="95"/>
      <c r="D14" s="95">
        <v>249</v>
      </c>
      <c r="E14" s="95">
        <v>83</v>
      </c>
      <c r="F14" s="95">
        <v>166</v>
      </c>
      <c r="G14" s="95">
        <v>90</v>
      </c>
      <c r="H14" s="95">
        <v>56</v>
      </c>
      <c r="I14" s="368">
        <v>20</v>
      </c>
      <c r="J14" s="1304">
        <v>122</v>
      </c>
      <c r="K14" s="95"/>
      <c r="L14" s="95">
        <f t="shared" si="0"/>
        <v>122</v>
      </c>
      <c r="M14" s="1075" t="s">
        <v>1122</v>
      </c>
    </row>
    <row r="15" spans="1:13" ht="24" x14ac:dyDescent="0.25">
      <c r="A15" s="365" t="s">
        <v>281</v>
      </c>
      <c r="B15" s="94" t="s">
        <v>28</v>
      </c>
      <c r="C15" s="95" t="s">
        <v>29</v>
      </c>
      <c r="D15" s="95"/>
      <c r="E15" s="95"/>
      <c r="F15" s="95"/>
      <c r="G15" s="95"/>
      <c r="H15" s="95"/>
      <c r="I15" s="95"/>
      <c r="J15" s="96">
        <v>72</v>
      </c>
      <c r="K15" s="95"/>
      <c r="L15" s="95">
        <f t="shared" si="0"/>
        <v>72</v>
      </c>
      <c r="M15" s="382"/>
    </row>
    <row r="16" spans="1:13" ht="15.6" x14ac:dyDescent="0.25">
      <c r="A16" s="365" t="s">
        <v>62</v>
      </c>
      <c r="B16" s="94" t="s">
        <v>75</v>
      </c>
      <c r="C16" s="95" t="s">
        <v>40</v>
      </c>
      <c r="D16" s="95"/>
      <c r="E16" s="95"/>
      <c r="F16" s="95"/>
      <c r="G16" s="95"/>
      <c r="H16" s="95"/>
      <c r="I16" s="95"/>
      <c r="J16" s="96"/>
      <c r="K16" s="95"/>
      <c r="L16" s="95"/>
      <c r="M16" s="384" t="s">
        <v>1122</v>
      </c>
    </row>
    <row r="17" spans="1:13" ht="36" x14ac:dyDescent="0.25">
      <c r="A17" s="100" t="s">
        <v>30</v>
      </c>
      <c r="B17" s="101" t="s">
        <v>299</v>
      </c>
      <c r="C17" s="104" t="s">
        <v>300</v>
      </c>
      <c r="D17" s="103">
        <v>345</v>
      </c>
      <c r="E17" s="103">
        <v>115</v>
      </c>
      <c r="F17" s="103">
        <v>230</v>
      </c>
      <c r="G17" s="103">
        <v>140</v>
      </c>
      <c r="H17" s="103">
        <v>90</v>
      </c>
      <c r="I17" s="103"/>
      <c r="J17" s="103"/>
      <c r="K17" s="103"/>
      <c r="L17" s="95">
        <f t="shared" si="0"/>
        <v>0</v>
      </c>
      <c r="M17" s="383"/>
    </row>
    <row r="18" spans="1:13" ht="24" x14ac:dyDescent="0.25">
      <c r="A18" s="365" t="s">
        <v>31</v>
      </c>
      <c r="B18" s="94" t="s">
        <v>301</v>
      </c>
      <c r="C18" s="95"/>
      <c r="D18" s="95">
        <v>90</v>
      </c>
      <c r="E18" s="95">
        <v>30</v>
      </c>
      <c r="F18" s="95">
        <v>60</v>
      </c>
      <c r="G18" s="95">
        <v>30</v>
      </c>
      <c r="H18" s="95">
        <v>30</v>
      </c>
      <c r="I18" s="95"/>
      <c r="J18" s="95">
        <v>0</v>
      </c>
      <c r="K18" s="95">
        <v>60</v>
      </c>
      <c r="L18" s="95">
        <f t="shared" si="0"/>
        <v>60</v>
      </c>
      <c r="M18" s="1263" t="s">
        <v>1185</v>
      </c>
    </row>
    <row r="19" spans="1:13" ht="24" x14ac:dyDescent="0.25">
      <c r="A19" s="365" t="s">
        <v>129</v>
      </c>
      <c r="B19" s="94" t="s">
        <v>273</v>
      </c>
      <c r="C19" s="95"/>
      <c r="D19" s="95">
        <v>90</v>
      </c>
      <c r="E19" s="95">
        <v>30</v>
      </c>
      <c r="F19" s="95">
        <v>60</v>
      </c>
      <c r="G19" s="95">
        <v>40</v>
      </c>
      <c r="H19" s="95">
        <v>20</v>
      </c>
      <c r="I19" s="95"/>
      <c r="J19" s="1304">
        <v>60</v>
      </c>
      <c r="K19" s="95">
        <v>0</v>
      </c>
      <c r="L19" s="95">
        <f t="shared" si="0"/>
        <v>60</v>
      </c>
      <c r="M19" s="1262" t="s">
        <v>1109</v>
      </c>
    </row>
    <row r="20" spans="1:13" ht="15.6" x14ac:dyDescent="0.25">
      <c r="A20" s="365" t="s">
        <v>58</v>
      </c>
      <c r="B20" s="94" t="s">
        <v>287</v>
      </c>
      <c r="C20" s="95"/>
      <c r="D20" s="95">
        <v>150</v>
      </c>
      <c r="E20" s="95">
        <v>50</v>
      </c>
      <c r="F20" s="95">
        <v>100</v>
      </c>
      <c r="G20" s="95">
        <v>60</v>
      </c>
      <c r="H20" s="95">
        <v>40</v>
      </c>
      <c r="I20" s="95"/>
      <c r="J20" s="1304">
        <v>88</v>
      </c>
      <c r="K20" s="95">
        <v>22</v>
      </c>
      <c r="L20" s="95">
        <f t="shared" si="0"/>
        <v>110</v>
      </c>
      <c r="M20" s="1291" t="s">
        <v>1139</v>
      </c>
    </row>
    <row r="21" spans="1:13" ht="27.6" x14ac:dyDescent="0.25">
      <c r="A21" s="365" t="s">
        <v>131</v>
      </c>
      <c r="B21" s="94" t="s">
        <v>43</v>
      </c>
      <c r="C21" s="95" t="s">
        <v>29</v>
      </c>
      <c r="D21" s="95"/>
      <c r="E21" s="95"/>
      <c r="F21" s="95"/>
      <c r="G21" s="95"/>
      <c r="H21" s="95"/>
      <c r="I21" s="95"/>
      <c r="J21" s="95"/>
      <c r="K21" s="96">
        <v>72</v>
      </c>
      <c r="L21" s="95">
        <f t="shared" si="0"/>
        <v>72</v>
      </c>
      <c r="M21" s="1266" t="s">
        <v>1140</v>
      </c>
    </row>
    <row r="22" spans="1:13" ht="27.6" x14ac:dyDescent="0.25">
      <c r="A22" s="365"/>
      <c r="B22" s="94" t="s">
        <v>75</v>
      </c>
      <c r="C22" s="95" t="s">
        <v>40</v>
      </c>
      <c r="D22" s="95"/>
      <c r="E22" s="95"/>
      <c r="F22" s="95"/>
      <c r="G22" s="95"/>
      <c r="H22" s="95"/>
      <c r="I22" s="95"/>
      <c r="J22" s="95"/>
      <c r="K22" s="290" t="s">
        <v>40</v>
      </c>
      <c r="L22" s="95"/>
      <c r="M22" s="1266" t="s">
        <v>1140</v>
      </c>
    </row>
    <row r="23" spans="1:13" ht="15.6" x14ac:dyDescent="0.25">
      <c r="A23" s="365"/>
      <c r="B23" s="105" t="s">
        <v>44</v>
      </c>
      <c r="C23" s="95"/>
      <c r="D23" s="95"/>
      <c r="E23" s="95"/>
      <c r="F23" s="95"/>
      <c r="G23" s="95"/>
      <c r="H23" s="95"/>
      <c r="I23" s="95"/>
      <c r="J23" s="95">
        <f>SUM(J3:J12)+J14+J18+J19+J20</f>
        <v>504</v>
      </c>
      <c r="K23" s="95">
        <f>SUM(K3:K12)+K14+K18+K19+K20</f>
        <v>396</v>
      </c>
      <c r="L23" s="95"/>
      <c r="M23" s="381"/>
    </row>
  </sheetData>
  <mergeCells count="7">
    <mergeCell ref="M1:M2"/>
    <mergeCell ref="A1:A2"/>
    <mergeCell ref="B1:B2"/>
    <mergeCell ref="C1:C2"/>
    <mergeCell ref="D1:D2"/>
    <mergeCell ref="F1:I1"/>
    <mergeCell ref="J1:K1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F94"/>
  <sheetViews>
    <sheetView zoomScale="115" zoomScaleNormal="115" workbookViewId="0">
      <selection activeCell="N46" sqref="N46"/>
    </sheetView>
  </sheetViews>
  <sheetFormatPr defaultColWidth="9.109375" defaultRowHeight="13.8" x14ac:dyDescent="0.3"/>
  <cols>
    <col min="1" max="1" width="9.109375" style="284" customWidth="1"/>
    <col min="2" max="2" width="47.33203125" style="284" customWidth="1"/>
    <col min="3" max="3" width="4.88671875" style="284" hidden="1" customWidth="1"/>
    <col min="4" max="4" width="5.109375" style="284" hidden="1" customWidth="1"/>
    <col min="5" max="6" width="3" style="399" customWidth="1"/>
    <col min="7" max="7" width="3" style="399" hidden="1" customWidth="1"/>
    <col min="8" max="8" width="3.109375" style="399" hidden="1" customWidth="1"/>
    <col min="9" max="9" width="5.88671875" style="1091" customWidth="1"/>
    <col min="10" max="10" width="5" style="1091" customWidth="1"/>
    <col min="11" max="11" width="4.6640625" style="1091" customWidth="1"/>
    <col min="12" max="12" width="5.5546875" style="1091" customWidth="1"/>
    <col min="13" max="13" width="6" style="1091" customWidth="1"/>
    <col min="14" max="14" width="5.6640625" style="1091" customWidth="1"/>
    <col min="15" max="15" width="3.88671875" style="1091" customWidth="1"/>
    <col min="16" max="16" width="4.5546875" style="1091" customWidth="1"/>
    <col min="17" max="17" width="4" style="1091" customWidth="1"/>
    <col min="18" max="18" width="3.44140625" style="1091" customWidth="1"/>
    <col min="19" max="21" width="6.44140625" style="1091" hidden="1" customWidth="1"/>
    <col min="22" max="22" width="6.5546875" style="1091" hidden="1" customWidth="1"/>
    <col min="23" max="23" width="6.44140625" style="1091" customWidth="1"/>
    <col min="24" max="24" width="6.33203125" style="1091" customWidth="1"/>
    <col min="25" max="25" width="6.6640625" style="1091" customWidth="1"/>
    <col min="26" max="26" width="6.44140625" style="1091" customWidth="1"/>
    <col min="27" max="27" width="6.5546875" style="1091" hidden="1" customWidth="1"/>
    <col min="28" max="28" width="7.44140625" style="1091" hidden="1" customWidth="1"/>
    <col min="29" max="29" width="8.109375" style="1091" hidden="1" customWidth="1"/>
    <col min="30" max="30" width="8.5546875" style="1091" hidden="1" customWidth="1"/>
    <col min="31" max="31" width="9.109375" style="1091"/>
    <col min="32" max="32" width="26" style="1091" customWidth="1"/>
    <col min="33" max="16384" width="9.109375" style="1091"/>
  </cols>
  <sheetData>
    <row r="1" spans="1:32" ht="36.75" customHeight="1" x14ac:dyDescent="0.3">
      <c r="A1" s="1686" t="s">
        <v>45</v>
      </c>
      <c r="B1" s="1688" t="s">
        <v>173</v>
      </c>
      <c r="C1" s="1705" t="s">
        <v>174</v>
      </c>
      <c r="D1" s="1705"/>
      <c r="E1" s="1705"/>
      <c r="F1" s="1705"/>
      <c r="G1" s="1705"/>
      <c r="H1" s="1705"/>
      <c r="I1" s="1676" t="s">
        <v>175</v>
      </c>
      <c r="J1" s="1669"/>
      <c r="K1" s="1669"/>
      <c r="L1" s="1669"/>
      <c r="M1" s="1669"/>
      <c r="N1" s="1669"/>
      <c r="O1" s="1669"/>
      <c r="P1" s="1669"/>
      <c r="Q1" s="1669"/>
      <c r="R1" s="1669"/>
      <c r="S1" s="1688" t="s">
        <v>176</v>
      </c>
      <c r="T1" s="1688"/>
      <c r="U1" s="1688"/>
      <c r="V1" s="1688"/>
      <c r="W1" s="1688"/>
      <c r="X1" s="1688"/>
      <c r="Y1" s="1688"/>
      <c r="Z1" s="1688"/>
      <c r="AA1" s="1688"/>
      <c r="AB1" s="1688"/>
      <c r="AC1" s="1688"/>
      <c r="AD1" s="1688"/>
      <c r="AE1" s="1700" t="s">
        <v>676</v>
      </c>
      <c r="AF1" s="1345" t="s">
        <v>55</v>
      </c>
    </row>
    <row r="2" spans="1:32" x14ac:dyDescent="0.3">
      <c r="A2" s="1687"/>
      <c r="B2" s="1669"/>
      <c r="C2" s="1705"/>
      <c r="D2" s="1705"/>
      <c r="E2" s="1705"/>
      <c r="F2" s="1705"/>
      <c r="G2" s="1705"/>
      <c r="H2" s="1705"/>
      <c r="I2" s="1713" t="s">
        <v>98</v>
      </c>
      <c r="J2" s="1714" t="s">
        <v>177</v>
      </c>
      <c r="K2" s="1447" t="s">
        <v>178</v>
      </c>
      <c r="L2" s="1519" t="s">
        <v>179</v>
      </c>
      <c r="M2" s="1706"/>
      <c r="N2" s="1706"/>
      <c r="O2" s="1706"/>
      <c r="P2" s="1706"/>
      <c r="Q2" s="1706"/>
      <c r="R2" s="1709" t="s">
        <v>180</v>
      </c>
      <c r="S2" s="1710" t="s">
        <v>181</v>
      </c>
      <c r="T2" s="1711"/>
      <c r="U2" s="1711"/>
      <c r="V2" s="1712"/>
      <c r="W2" s="1707" t="s">
        <v>509</v>
      </c>
      <c r="X2" s="1707"/>
      <c r="Y2" s="1707"/>
      <c r="Z2" s="1707"/>
      <c r="AA2" s="1707" t="s">
        <v>276</v>
      </c>
      <c r="AB2" s="1708"/>
      <c r="AC2" s="1708"/>
      <c r="AD2" s="1708"/>
      <c r="AE2" s="1701"/>
      <c r="AF2" s="1345"/>
    </row>
    <row r="3" spans="1:32" x14ac:dyDescent="0.3">
      <c r="A3" s="1687"/>
      <c r="B3" s="1669"/>
      <c r="C3" s="1705"/>
      <c r="D3" s="1705"/>
      <c r="E3" s="1705"/>
      <c r="F3" s="1705"/>
      <c r="G3" s="1705"/>
      <c r="H3" s="1705"/>
      <c r="I3" s="1692"/>
      <c r="J3" s="1678"/>
      <c r="K3" s="1447"/>
      <c r="L3" s="1464" t="s">
        <v>182</v>
      </c>
      <c r="M3" s="1693"/>
      <c r="N3" s="1693"/>
      <c r="O3" s="1699"/>
      <c r="P3" s="1677" t="s">
        <v>183</v>
      </c>
      <c r="Q3" s="1694" t="s">
        <v>370</v>
      </c>
      <c r="R3" s="1695"/>
      <c r="S3" s="1684" t="s">
        <v>184</v>
      </c>
      <c r="T3" s="1685"/>
      <c r="U3" s="1675" t="s">
        <v>185</v>
      </c>
      <c r="V3" s="1676"/>
      <c r="W3" s="1675" t="s">
        <v>164</v>
      </c>
      <c r="X3" s="1676"/>
      <c r="Y3" s="1675" t="s">
        <v>165</v>
      </c>
      <c r="Z3" s="1676"/>
      <c r="AA3" s="1675" t="s">
        <v>532</v>
      </c>
      <c r="AB3" s="1676"/>
      <c r="AC3" s="1675" t="s">
        <v>278</v>
      </c>
      <c r="AD3" s="1676"/>
      <c r="AE3" s="1701"/>
      <c r="AF3" s="1345"/>
    </row>
    <row r="4" spans="1:32" ht="35.25" customHeight="1" x14ac:dyDescent="0.3">
      <c r="A4" s="1687"/>
      <c r="B4" s="1669"/>
      <c r="C4" s="1705"/>
      <c r="D4" s="1705"/>
      <c r="E4" s="1705"/>
      <c r="F4" s="1705"/>
      <c r="G4" s="1705"/>
      <c r="H4" s="1705"/>
      <c r="I4" s="1692"/>
      <c r="J4" s="1678"/>
      <c r="K4" s="1447"/>
      <c r="L4" s="1677" t="s">
        <v>186</v>
      </c>
      <c r="M4" s="1679" t="s">
        <v>187</v>
      </c>
      <c r="N4" s="1680"/>
      <c r="O4" s="1681"/>
      <c r="P4" s="1678"/>
      <c r="Q4" s="1695"/>
      <c r="R4" s="1695"/>
      <c r="S4" s="1682" t="s">
        <v>982</v>
      </c>
      <c r="T4" s="1683"/>
      <c r="U4" s="1682" t="s">
        <v>983</v>
      </c>
      <c r="V4" s="1683"/>
      <c r="W4" s="1668" t="s">
        <v>1023</v>
      </c>
      <c r="X4" s="1668"/>
      <c r="Y4" s="1668" t="s">
        <v>1024</v>
      </c>
      <c r="Z4" s="1668"/>
      <c r="AA4" s="1668" t="s">
        <v>1025</v>
      </c>
      <c r="AB4" s="1669"/>
      <c r="AC4" s="1668" t="s">
        <v>534</v>
      </c>
      <c r="AD4" s="1669"/>
      <c r="AE4" s="1701"/>
      <c r="AF4" s="1345"/>
    </row>
    <row r="5" spans="1:32" x14ac:dyDescent="0.3">
      <c r="A5" s="1687"/>
      <c r="B5" s="1669"/>
      <c r="C5" s="1705"/>
      <c r="D5" s="1705"/>
      <c r="E5" s="1705"/>
      <c r="F5" s="1705"/>
      <c r="G5" s="1705"/>
      <c r="H5" s="1705"/>
      <c r="I5" s="1692"/>
      <c r="J5" s="1678"/>
      <c r="K5" s="1447"/>
      <c r="L5" s="1678"/>
      <c r="M5" s="1677" t="s">
        <v>188</v>
      </c>
      <c r="N5" s="1677" t="s">
        <v>189</v>
      </c>
      <c r="O5" s="1677" t="s">
        <v>190</v>
      </c>
      <c r="P5" s="1678"/>
      <c r="Q5" s="1695"/>
      <c r="R5" s="1695"/>
      <c r="S5" s="1668" t="s">
        <v>984</v>
      </c>
      <c r="T5" s="1668"/>
      <c r="U5" s="1668" t="s">
        <v>985</v>
      </c>
      <c r="V5" s="1668"/>
      <c r="W5" s="1668" t="s">
        <v>1026</v>
      </c>
      <c r="X5" s="1668"/>
      <c r="Y5" s="1668" t="s">
        <v>568</v>
      </c>
      <c r="Z5" s="1668"/>
      <c r="AA5" s="1668" t="s">
        <v>706</v>
      </c>
      <c r="AB5" s="1668"/>
      <c r="AC5" s="1668" t="s">
        <v>1027</v>
      </c>
      <c r="AD5" s="1669"/>
      <c r="AE5" s="1701"/>
      <c r="AF5" s="1345"/>
    </row>
    <row r="6" spans="1:32" x14ac:dyDescent="0.3">
      <c r="A6" s="1687"/>
      <c r="B6" s="1669"/>
      <c r="C6" s="1705" t="s">
        <v>149</v>
      </c>
      <c r="D6" s="1705"/>
      <c r="E6" s="1705"/>
      <c r="F6" s="1705"/>
      <c r="G6" s="1705"/>
      <c r="H6" s="1705"/>
      <c r="I6" s="1692"/>
      <c r="J6" s="1678"/>
      <c r="K6" s="1447"/>
      <c r="L6" s="1678"/>
      <c r="M6" s="1678"/>
      <c r="N6" s="1678"/>
      <c r="O6" s="1678"/>
      <c r="P6" s="1678"/>
      <c r="Q6" s="1695"/>
      <c r="R6" s="1695"/>
      <c r="S6" s="1672" t="s">
        <v>192</v>
      </c>
      <c r="T6" s="1673"/>
      <c r="U6" s="1672" t="s">
        <v>192</v>
      </c>
      <c r="V6" s="1673"/>
      <c r="W6" s="1674" t="s">
        <v>192</v>
      </c>
      <c r="X6" s="1674"/>
      <c r="Y6" s="1674" t="s">
        <v>192</v>
      </c>
      <c r="Z6" s="1674"/>
      <c r="AA6" s="1674" t="s">
        <v>192</v>
      </c>
      <c r="AB6" s="1669"/>
      <c r="AC6" s="1674" t="s">
        <v>373</v>
      </c>
      <c r="AD6" s="1669"/>
      <c r="AE6" s="1701"/>
      <c r="AF6" s="1345"/>
    </row>
    <row r="7" spans="1:32" x14ac:dyDescent="0.3">
      <c r="A7" s="1687"/>
      <c r="B7" s="1669"/>
      <c r="C7" s="1111">
        <v>1</v>
      </c>
      <c r="D7" s="1111">
        <v>2</v>
      </c>
      <c r="E7" s="408">
        <v>3</v>
      </c>
      <c r="F7" s="409">
        <v>4</v>
      </c>
      <c r="G7" s="915">
        <v>5</v>
      </c>
      <c r="H7" s="916">
        <v>6</v>
      </c>
      <c r="I7" s="1692"/>
      <c r="J7" s="1678"/>
      <c r="K7" s="1447"/>
      <c r="L7" s="1678"/>
      <c r="M7" s="1678"/>
      <c r="N7" s="1678"/>
      <c r="O7" s="1678"/>
      <c r="P7" s="1678"/>
      <c r="Q7" s="1695"/>
      <c r="R7" s="1696"/>
      <c r="S7" s="661" t="s">
        <v>193</v>
      </c>
      <c r="T7" s="661" t="s">
        <v>194</v>
      </c>
      <c r="U7" s="661" t="s">
        <v>193</v>
      </c>
      <c r="V7" s="661" t="s">
        <v>194</v>
      </c>
      <c r="W7" s="661" t="s">
        <v>193</v>
      </c>
      <c r="X7" s="661" t="s">
        <v>194</v>
      </c>
      <c r="Y7" s="661" t="s">
        <v>193</v>
      </c>
      <c r="Z7" s="661" t="s">
        <v>194</v>
      </c>
      <c r="AA7" s="661" t="s">
        <v>193</v>
      </c>
      <c r="AB7" s="661" t="s">
        <v>194</v>
      </c>
      <c r="AC7" s="661" t="s">
        <v>193</v>
      </c>
      <c r="AD7" s="661" t="s">
        <v>194</v>
      </c>
      <c r="AE7" s="1702"/>
      <c r="AF7" s="1345"/>
    </row>
    <row r="8" spans="1:32" hidden="1" x14ac:dyDescent="0.3">
      <c r="A8" s="917" t="s">
        <v>986</v>
      </c>
      <c r="B8" s="1135" t="s">
        <v>375</v>
      </c>
      <c r="C8" s="1136"/>
      <c r="D8" s="1136"/>
      <c r="E8" s="1137"/>
      <c r="F8" s="1138"/>
      <c r="G8" s="1139"/>
      <c r="H8" s="1140"/>
      <c r="I8" s="1096">
        <f>I9+I29+I34</f>
        <v>1476</v>
      </c>
      <c r="J8" s="1096">
        <f>J9+J29+J34</f>
        <v>91</v>
      </c>
      <c r="K8" s="1096">
        <f t="shared" ref="K8:V8" si="0">K9+K29+K34</f>
        <v>1680</v>
      </c>
      <c r="L8" s="1096">
        <f t="shared" si="0"/>
        <v>1365</v>
      </c>
      <c r="M8" s="1096">
        <f t="shared" si="0"/>
        <v>741</v>
      </c>
      <c r="N8" s="1096">
        <f t="shared" si="0"/>
        <v>624</v>
      </c>
      <c r="O8" s="1096">
        <f t="shared" si="0"/>
        <v>0</v>
      </c>
      <c r="P8" s="1096">
        <f t="shared" si="0"/>
        <v>0</v>
      </c>
      <c r="Q8" s="1096">
        <f t="shared" si="0"/>
        <v>8</v>
      </c>
      <c r="R8" s="1096">
        <f t="shared" si="0"/>
        <v>12</v>
      </c>
      <c r="S8" s="1096">
        <f t="shared" si="0"/>
        <v>560</v>
      </c>
      <c r="T8" s="1096">
        <f t="shared" si="0"/>
        <v>16</v>
      </c>
      <c r="U8" s="1096">
        <f t="shared" si="0"/>
        <v>805</v>
      </c>
      <c r="V8" s="1096">
        <f t="shared" si="0"/>
        <v>23</v>
      </c>
      <c r="W8" s="1096"/>
      <c r="X8" s="1096"/>
      <c r="Y8" s="1096"/>
      <c r="Z8" s="1096"/>
      <c r="AA8" s="1096"/>
      <c r="AB8" s="1096"/>
      <c r="AC8" s="1096"/>
      <c r="AD8" s="1096"/>
      <c r="AE8" s="833"/>
      <c r="AF8" s="1078"/>
    </row>
    <row r="9" spans="1:32" hidden="1" x14ac:dyDescent="0.3">
      <c r="A9" s="920" t="s">
        <v>786</v>
      </c>
      <c r="B9" s="921" t="s">
        <v>376</v>
      </c>
      <c r="C9" s="922"/>
      <c r="D9" s="922"/>
      <c r="E9" s="410"/>
      <c r="F9" s="411"/>
      <c r="G9" s="918"/>
      <c r="H9" s="919"/>
      <c r="I9" s="908">
        <f>SUM(I10:I28)</f>
        <v>1281</v>
      </c>
      <c r="J9" s="908">
        <f>SUM(J10:J28)</f>
        <v>52</v>
      </c>
      <c r="K9" s="908">
        <f t="shared" ref="K9:V9" si="1">SUM(K10:K28)</f>
        <v>524</v>
      </c>
      <c r="L9" s="908">
        <f t="shared" si="1"/>
        <v>1209</v>
      </c>
      <c r="M9" s="908">
        <f t="shared" si="1"/>
        <v>685</v>
      </c>
      <c r="N9" s="908">
        <f t="shared" si="1"/>
        <v>524</v>
      </c>
      <c r="O9" s="908">
        <f t="shared" si="1"/>
        <v>0</v>
      </c>
      <c r="P9" s="908">
        <f t="shared" si="1"/>
        <v>0</v>
      </c>
      <c r="Q9" s="908">
        <f t="shared" si="1"/>
        <v>8</v>
      </c>
      <c r="R9" s="908">
        <f t="shared" si="1"/>
        <v>12</v>
      </c>
      <c r="S9" s="908">
        <f t="shared" si="1"/>
        <v>488</v>
      </c>
      <c r="T9" s="908">
        <f t="shared" si="1"/>
        <v>0</v>
      </c>
      <c r="U9" s="908">
        <f t="shared" si="1"/>
        <v>721</v>
      </c>
      <c r="V9" s="921">
        <f t="shared" si="1"/>
        <v>0</v>
      </c>
      <c r="W9" s="1096"/>
      <c r="X9" s="1096"/>
      <c r="Y9" s="1096"/>
      <c r="Z9" s="1096"/>
      <c r="AA9" s="1096"/>
      <c r="AB9" s="1096"/>
      <c r="AC9" s="1096"/>
      <c r="AD9" s="1096"/>
      <c r="AE9" s="833"/>
      <c r="AF9" s="1078"/>
    </row>
    <row r="10" spans="1:32" hidden="1" x14ac:dyDescent="0.3">
      <c r="A10" s="901"/>
      <c r="B10" s="923" t="s">
        <v>377</v>
      </c>
      <c r="C10" s="1098"/>
      <c r="D10" s="1098"/>
      <c r="E10" s="410"/>
      <c r="F10" s="411"/>
      <c r="G10" s="918"/>
      <c r="H10" s="919"/>
      <c r="I10" s="1083"/>
      <c r="J10" s="1096"/>
      <c r="K10" s="1083"/>
      <c r="L10" s="1083"/>
      <c r="M10" s="1083"/>
      <c r="N10" s="924"/>
      <c r="O10" s="1096"/>
      <c r="P10" s="1096"/>
      <c r="Q10" s="1096"/>
      <c r="R10" s="1112"/>
      <c r="S10" s="1083"/>
      <c r="T10" s="1083"/>
      <c r="U10" s="1083"/>
      <c r="V10" s="1083"/>
      <c r="W10" s="1113"/>
      <c r="X10" s="1096"/>
      <c r="Y10" s="1096"/>
      <c r="Z10" s="1096"/>
      <c r="AA10" s="1096"/>
      <c r="AB10" s="1096"/>
      <c r="AC10" s="1096"/>
      <c r="AD10" s="1096"/>
      <c r="AE10" s="833"/>
      <c r="AF10" s="1078"/>
    </row>
    <row r="11" spans="1:32" hidden="1" x14ac:dyDescent="0.3">
      <c r="A11" s="904" t="s">
        <v>378</v>
      </c>
      <c r="B11" s="925" t="s">
        <v>379</v>
      </c>
      <c r="C11" s="661"/>
      <c r="D11" s="661" t="s">
        <v>29</v>
      </c>
      <c r="E11" s="410"/>
      <c r="F11" s="411"/>
      <c r="G11" s="918"/>
      <c r="H11" s="919"/>
      <c r="I11" s="1110">
        <f>J11+L11+Q11+R11</f>
        <v>88</v>
      </c>
      <c r="J11" s="661">
        <f>T11+V11</f>
        <v>0</v>
      </c>
      <c r="K11" s="661">
        <v>40</v>
      </c>
      <c r="L11" s="412">
        <f>S11+U11</f>
        <v>88</v>
      </c>
      <c r="M11" s="903">
        <f>L11-N11</f>
        <v>48</v>
      </c>
      <c r="N11" s="926">
        <v>40</v>
      </c>
      <c r="O11" s="1096"/>
      <c r="P11" s="1096"/>
      <c r="Q11" s="1096"/>
      <c r="R11" s="1112"/>
      <c r="S11" s="661">
        <v>42</v>
      </c>
      <c r="T11" s="1110"/>
      <c r="U11" s="661">
        <v>46</v>
      </c>
      <c r="V11" s="412"/>
      <c r="W11" s="927"/>
      <c r="X11" s="928"/>
      <c r="Y11" s="1096"/>
      <c r="Z11" s="1096"/>
      <c r="AA11" s="1096"/>
      <c r="AB11" s="1096"/>
      <c r="AC11" s="1096"/>
      <c r="AD11" s="1096"/>
      <c r="AE11" s="833"/>
      <c r="AF11" s="1078"/>
    </row>
    <row r="12" spans="1:32" hidden="1" x14ac:dyDescent="0.3">
      <c r="A12" s="904" t="s">
        <v>381</v>
      </c>
      <c r="B12" s="925" t="s">
        <v>382</v>
      </c>
      <c r="C12" s="661"/>
      <c r="D12" s="661" t="s">
        <v>29</v>
      </c>
      <c r="E12" s="410"/>
      <c r="F12" s="411"/>
      <c r="G12" s="918"/>
      <c r="H12" s="919"/>
      <c r="I12" s="1110">
        <f t="shared" ref="I12:I34" si="2">J12+L12+Q12+R12</f>
        <v>116</v>
      </c>
      <c r="J12" s="661">
        <f t="shared" ref="J12:J34" si="3">T12+V12</f>
        <v>0</v>
      </c>
      <c r="K12" s="661">
        <f>SUM(AC12:AF12)</f>
        <v>0</v>
      </c>
      <c r="L12" s="412">
        <f t="shared" ref="L12:L34" si="4">S12+U12</f>
        <v>116</v>
      </c>
      <c r="M12" s="903">
        <f t="shared" ref="M12:M34" si="5">L12-N12</f>
        <v>116</v>
      </c>
      <c r="N12" s="924">
        <v>0</v>
      </c>
      <c r="O12" s="1096"/>
      <c r="P12" s="1096"/>
      <c r="Q12" s="1096"/>
      <c r="R12" s="1112"/>
      <c r="S12" s="661">
        <v>48</v>
      </c>
      <c r="T12" s="1110"/>
      <c r="U12" s="661">
        <v>68</v>
      </c>
      <c r="V12" s="412"/>
      <c r="W12" s="927"/>
      <c r="X12" s="928"/>
      <c r="Y12" s="1096"/>
      <c r="Z12" s="1096"/>
      <c r="AA12" s="1096"/>
      <c r="AB12" s="1096"/>
      <c r="AC12" s="1096"/>
      <c r="AD12" s="1096"/>
      <c r="AE12" s="833"/>
      <c r="AF12" s="1078"/>
    </row>
    <row r="13" spans="1:32" hidden="1" x14ac:dyDescent="0.3">
      <c r="A13" s="904"/>
      <c r="B13" s="929" t="s">
        <v>383</v>
      </c>
      <c r="C13" s="661"/>
      <c r="D13" s="661"/>
      <c r="E13" s="410"/>
      <c r="F13" s="411"/>
      <c r="G13" s="918"/>
      <c r="H13" s="919"/>
      <c r="I13" s="1110"/>
      <c r="J13" s="661"/>
      <c r="K13" s="661"/>
      <c r="L13" s="412">
        <f t="shared" si="4"/>
        <v>0</v>
      </c>
      <c r="M13" s="903">
        <f t="shared" si="5"/>
        <v>0</v>
      </c>
      <c r="N13" s="924"/>
      <c r="O13" s="1096"/>
      <c r="P13" s="1096"/>
      <c r="Q13" s="1096"/>
      <c r="R13" s="1112"/>
      <c r="S13" s="661"/>
      <c r="T13" s="1110"/>
      <c r="U13" s="661"/>
      <c r="V13" s="412"/>
      <c r="W13" s="927"/>
      <c r="X13" s="928"/>
      <c r="Y13" s="1096"/>
      <c r="Z13" s="1096"/>
      <c r="AA13" s="1096"/>
      <c r="AB13" s="1096"/>
      <c r="AC13" s="1096"/>
      <c r="AD13" s="1096"/>
      <c r="AE13" s="833"/>
      <c r="AF13" s="1078"/>
    </row>
    <row r="14" spans="1:32" hidden="1" x14ac:dyDescent="0.3">
      <c r="A14" s="904" t="s">
        <v>384</v>
      </c>
      <c r="B14" s="925" t="s">
        <v>4</v>
      </c>
      <c r="C14" s="661"/>
      <c r="D14" s="661" t="s">
        <v>29</v>
      </c>
      <c r="E14" s="410"/>
      <c r="F14" s="411"/>
      <c r="G14" s="918"/>
      <c r="H14" s="919"/>
      <c r="I14" s="1110">
        <f t="shared" si="2"/>
        <v>116</v>
      </c>
      <c r="J14" s="661">
        <f t="shared" si="3"/>
        <v>0</v>
      </c>
      <c r="K14" s="661">
        <v>116</v>
      </c>
      <c r="L14" s="412">
        <f t="shared" si="4"/>
        <v>116</v>
      </c>
      <c r="M14" s="903">
        <f t="shared" si="5"/>
        <v>0</v>
      </c>
      <c r="N14" s="924">
        <v>116</v>
      </c>
      <c r="O14" s="1096"/>
      <c r="P14" s="1096"/>
      <c r="Q14" s="1096"/>
      <c r="R14" s="1112"/>
      <c r="S14" s="661">
        <v>48</v>
      </c>
      <c r="T14" s="1110"/>
      <c r="U14" s="661">
        <v>68</v>
      </c>
      <c r="V14" s="412"/>
      <c r="W14" s="927"/>
      <c r="X14" s="928"/>
      <c r="Y14" s="1096"/>
      <c r="Z14" s="1096"/>
      <c r="AA14" s="1096"/>
      <c r="AB14" s="1096"/>
      <c r="AC14" s="1096"/>
      <c r="AD14" s="1096"/>
      <c r="AE14" s="833"/>
      <c r="AF14" s="1078"/>
    </row>
    <row r="15" spans="1:32" ht="27.6" hidden="1" x14ac:dyDescent="0.3">
      <c r="A15" s="904"/>
      <c r="B15" s="929" t="s">
        <v>385</v>
      </c>
      <c r="C15" s="661"/>
      <c r="D15" s="661"/>
      <c r="E15" s="410"/>
      <c r="F15" s="411"/>
      <c r="G15" s="918"/>
      <c r="H15" s="919"/>
      <c r="I15" s="1110"/>
      <c r="J15" s="661"/>
      <c r="K15" s="661"/>
      <c r="L15" s="412">
        <f t="shared" si="4"/>
        <v>0</v>
      </c>
      <c r="M15" s="903">
        <f t="shared" si="5"/>
        <v>0</v>
      </c>
      <c r="N15" s="924"/>
      <c r="O15" s="1096"/>
      <c r="P15" s="1096"/>
      <c r="Q15" s="1096"/>
      <c r="R15" s="1112"/>
      <c r="S15" s="661"/>
      <c r="T15" s="1110"/>
      <c r="U15" s="661"/>
      <c r="V15" s="412"/>
      <c r="W15" s="927"/>
      <c r="X15" s="928"/>
      <c r="Y15" s="1096"/>
      <c r="Z15" s="1096"/>
      <c r="AA15" s="1096"/>
      <c r="AB15" s="1096"/>
      <c r="AC15" s="1096"/>
      <c r="AD15" s="1096"/>
      <c r="AE15" s="833"/>
      <c r="AF15" s="1078"/>
    </row>
    <row r="16" spans="1:32" hidden="1" x14ac:dyDescent="0.3">
      <c r="A16" s="904" t="s">
        <v>472</v>
      </c>
      <c r="B16" s="925" t="s">
        <v>350</v>
      </c>
      <c r="C16" s="661" t="s">
        <v>40</v>
      </c>
      <c r="D16" s="661" t="s">
        <v>40</v>
      </c>
      <c r="E16" s="410"/>
      <c r="F16" s="411"/>
      <c r="G16" s="918"/>
      <c r="H16" s="919"/>
      <c r="I16" s="1110">
        <f t="shared" si="2"/>
        <v>270</v>
      </c>
      <c r="J16" s="661">
        <v>26</v>
      </c>
      <c r="K16" s="661">
        <v>68</v>
      </c>
      <c r="L16" s="412">
        <f t="shared" si="4"/>
        <v>234</v>
      </c>
      <c r="M16" s="903">
        <f t="shared" si="5"/>
        <v>166</v>
      </c>
      <c r="N16" s="924">
        <v>68</v>
      </c>
      <c r="O16" s="1096"/>
      <c r="P16" s="1096"/>
      <c r="Q16" s="1109">
        <v>4</v>
      </c>
      <c r="R16" s="1097">
        <v>6</v>
      </c>
      <c r="S16" s="661">
        <v>96</v>
      </c>
      <c r="T16" s="1110"/>
      <c r="U16" s="661">
        <v>138</v>
      </c>
      <c r="V16" s="412"/>
      <c r="W16" s="927"/>
      <c r="X16" s="928"/>
      <c r="Y16" s="1096"/>
      <c r="Z16" s="1096"/>
      <c r="AA16" s="1096"/>
      <c r="AB16" s="1096"/>
      <c r="AC16" s="1096"/>
      <c r="AD16" s="1096"/>
      <c r="AE16" s="833"/>
      <c r="AF16" s="1078"/>
    </row>
    <row r="17" spans="1:32" hidden="1" x14ac:dyDescent="0.3">
      <c r="A17" s="904" t="s">
        <v>473</v>
      </c>
      <c r="B17" s="925" t="s">
        <v>388</v>
      </c>
      <c r="C17" s="661" t="s">
        <v>40</v>
      </c>
      <c r="D17" s="661" t="s">
        <v>40</v>
      </c>
      <c r="E17" s="410"/>
      <c r="F17" s="411"/>
      <c r="G17" s="918"/>
      <c r="H17" s="919"/>
      <c r="I17" s="1110">
        <f t="shared" si="2"/>
        <v>153</v>
      </c>
      <c r="J17" s="661">
        <v>26</v>
      </c>
      <c r="K17" s="661">
        <v>60</v>
      </c>
      <c r="L17" s="412">
        <f t="shared" si="4"/>
        <v>117</v>
      </c>
      <c r="M17" s="903">
        <f t="shared" si="5"/>
        <v>57</v>
      </c>
      <c r="N17" s="924">
        <v>60</v>
      </c>
      <c r="O17" s="1096"/>
      <c r="P17" s="1096"/>
      <c r="Q17" s="1109">
        <v>4</v>
      </c>
      <c r="R17" s="1097">
        <v>6</v>
      </c>
      <c r="S17" s="661">
        <v>48</v>
      </c>
      <c r="T17" s="1110"/>
      <c r="U17" s="661">
        <v>69</v>
      </c>
      <c r="V17" s="412"/>
      <c r="W17" s="927"/>
      <c r="X17" s="928"/>
      <c r="Y17" s="1096"/>
      <c r="Z17" s="1096"/>
      <c r="AA17" s="1096"/>
      <c r="AB17" s="1096"/>
      <c r="AC17" s="1096"/>
      <c r="AD17" s="1096"/>
      <c r="AE17" s="833"/>
      <c r="AF17" s="1078"/>
    </row>
    <row r="18" spans="1:32" ht="27.6" hidden="1" x14ac:dyDescent="0.3">
      <c r="A18" s="904"/>
      <c r="B18" s="929" t="s">
        <v>389</v>
      </c>
      <c r="C18" s="661"/>
      <c r="D18" s="661"/>
      <c r="E18" s="410"/>
      <c r="F18" s="411"/>
      <c r="G18" s="918"/>
      <c r="H18" s="919"/>
      <c r="I18" s="1110"/>
      <c r="J18" s="661"/>
      <c r="K18" s="661"/>
      <c r="L18" s="412">
        <f t="shared" si="4"/>
        <v>0</v>
      </c>
      <c r="M18" s="903">
        <f t="shared" si="5"/>
        <v>0</v>
      </c>
      <c r="N18" s="924"/>
      <c r="O18" s="1096"/>
      <c r="P18" s="1096"/>
      <c r="Q18" s="1096"/>
      <c r="R18" s="1112"/>
      <c r="S18" s="661"/>
      <c r="T18" s="1110"/>
      <c r="U18" s="661"/>
      <c r="V18" s="412"/>
      <c r="W18" s="927"/>
      <c r="X18" s="928"/>
      <c r="Y18" s="1096"/>
      <c r="Z18" s="1096"/>
      <c r="AA18" s="1096"/>
      <c r="AB18" s="1096"/>
      <c r="AC18" s="1096"/>
      <c r="AD18" s="1096"/>
      <c r="AE18" s="833"/>
      <c r="AF18" s="1078"/>
    </row>
    <row r="19" spans="1:32" hidden="1" x14ac:dyDescent="0.3">
      <c r="A19" s="904" t="s">
        <v>390</v>
      </c>
      <c r="B19" s="925" t="s">
        <v>166</v>
      </c>
      <c r="C19" s="661"/>
      <c r="D19" s="661" t="s">
        <v>29</v>
      </c>
      <c r="E19" s="410"/>
      <c r="F19" s="411"/>
      <c r="G19" s="918"/>
      <c r="H19" s="919"/>
      <c r="I19" s="1110">
        <f t="shared" si="2"/>
        <v>116</v>
      </c>
      <c r="J19" s="661">
        <f t="shared" si="3"/>
        <v>0</v>
      </c>
      <c r="K19" s="661">
        <v>36</v>
      </c>
      <c r="L19" s="412">
        <f t="shared" si="4"/>
        <v>116</v>
      </c>
      <c r="M19" s="903">
        <f t="shared" si="5"/>
        <v>80</v>
      </c>
      <c r="N19" s="1113">
        <v>36</v>
      </c>
      <c r="O19" s="1096"/>
      <c r="P19" s="1096"/>
      <c r="Q19" s="1096"/>
      <c r="R19" s="1112"/>
      <c r="S19" s="661">
        <v>48</v>
      </c>
      <c r="T19" s="1110"/>
      <c r="U19" s="661">
        <v>68</v>
      </c>
      <c r="V19" s="412"/>
      <c r="W19" s="927"/>
      <c r="X19" s="928"/>
      <c r="Y19" s="1096"/>
      <c r="Z19" s="1096"/>
      <c r="AA19" s="1096"/>
      <c r="AB19" s="1096"/>
      <c r="AC19" s="1096"/>
      <c r="AD19" s="1096"/>
      <c r="AE19" s="833"/>
      <c r="AF19" s="1078"/>
    </row>
    <row r="20" spans="1:32" hidden="1" x14ac:dyDescent="0.3">
      <c r="A20" s="904" t="s">
        <v>415</v>
      </c>
      <c r="B20" s="925" t="s">
        <v>392</v>
      </c>
      <c r="C20" s="661"/>
      <c r="D20" s="661" t="s">
        <v>29</v>
      </c>
      <c r="E20" s="410"/>
      <c r="F20" s="411"/>
      <c r="G20" s="918"/>
      <c r="H20" s="919"/>
      <c r="I20" s="1110">
        <f t="shared" si="2"/>
        <v>78</v>
      </c>
      <c r="J20" s="661">
        <f t="shared" si="3"/>
        <v>0</v>
      </c>
      <c r="K20" s="661">
        <v>44</v>
      </c>
      <c r="L20" s="412">
        <f t="shared" si="4"/>
        <v>78</v>
      </c>
      <c r="M20" s="903">
        <f t="shared" si="5"/>
        <v>34</v>
      </c>
      <c r="N20" s="924">
        <v>44</v>
      </c>
      <c r="O20" s="1096"/>
      <c r="P20" s="1096"/>
      <c r="Q20" s="1096"/>
      <c r="R20" s="1112"/>
      <c r="S20" s="661">
        <v>32</v>
      </c>
      <c r="T20" s="1110"/>
      <c r="U20" s="661">
        <v>46</v>
      </c>
      <c r="V20" s="412"/>
      <c r="W20" s="927"/>
      <c r="X20" s="928"/>
      <c r="Y20" s="1096"/>
      <c r="Z20" s="1096"/>
      <c r="AA20" s="1096"/>
      <c r="AB20" s="1096"/>
      <c r="AC20" s="1096"/>
      <c r="AD20" s="1096"/>
      <c r="AE20" s="833"/>
      <c r="AF20" s="1078"/>
    </row>
    <row r="21" spans="1:32" hidden="1" x14ac:dyDescent="0.3">
      <c r="A21" s="904" t="s">
        <v>416</v>
      </c>
      <c r="B21" s="925" t="s">
        <v>394</v>
      </c>
      <c r="C21" s="661"/>
      <c r="D21" s="661" t="s">
        <v>29</v>
      </c>
      <c r="E21" s="410"/>
      <c r="F21" s="411"/>
      <c r="G21" s="918"/>
      <c r="H21" s="919"/>
      <c r="I21" s="1110">
        <f t="shared" si="2"/>
        <v>78</v>
      </c>
      <c r="J21" s="661">
        <f t="shared" si="3"/>
        <v>0</v>
      </c>
      <c r="K21" s="661">
        <v>44</v>
      </c>
      <c r="L21" s="412">
        <f t="shared" si="4"/>
        <v>78</v>
      </c>
      <c r="M21" s="903">
        <f t="shared" si="5"/>
        <v>34</v>
      </c>
      <c r="N21" s="930">
        <v>44</v>
      </c>
      <c r="O21" s="1101"/>
      <c r="P21" s="1101"/>
      <c r="Q21" s="1101"/>
      <c r="R21" s="413"/>
      <c r="S21" s="661">
        <v>32</v>
      </c>
      <c r="T21" s="1110"/>
      <c r="U21" s="661">
        <v>46</v>
      </c>
      <c r="V21" s="412"/>
      <c r="W21" s="927"/>
      <c r="X21" s="928"/>
      <c r="Y21" s="1096"/>
      <c r="Z21" s="1096"/>
      <c r="AA21" s="1096"/>
      <c r="AB21" s="1096"/>
      <c r="AC21" s="1096"/>
      <c r="AD21" s="1096"/>
      <c r="AE21" s="833"/>
      <c r="AF21" s="1078"/>
    </row>
    <row r="22" spans="1:32" ht="21.75" hidden="1" customHeight="1" x14ac:dyDescent="0.3">
      <c r="A22" s="904"/>
      <c r="B22" s="929" t="s">
        <v>395</v>
      </c>
      <c r="C22" s="661"/>
      <c r="D22" s="661"/>
      <c r="E22" s="410"/>
      <c r="F22" s="411"/>
      <c r="G22" s="918"/>
      <c r="H22" s="919"/>
      <c r="I22" s="1110"/>
      <c r="J22" s="661"/>
      <c r="K22" s="661"/>
      <c r="L22" s="412">
        <f t="shared" si="4"/>
        <v>0</v>
      </c>
      <c r="M22" s="903">
        <f t="shared" si="5"/>
        <v>0</v>
      </c>
      <c r="N22" s="931"/>
      <c r="O22" s="1099"/>
      <c r="P22" s="1099"/>
      <c r="Q22" s="1099"/>
      <c r="R22" s="1100"/>
      <c r="S22" s="661"/>
      <c r="T22" s="1110"/>
      <c r="U22" s="661"/>
      <c r="V22" s="412"/>
      <c r="W22" s="927"/>
      <c r="X22" s="928"/>
      <c r="Y22" s="1096"/>
      <c r="Z22" s="1096"/>
      <c r="AA22" s="1096"/>
      <c r="AB22" s="1096"/>
      <c r="AC22" s="1096"/>
      <c r="AD22" s="1096"/>
      <c r="AE22" s="833"/>
      <c r="AF22" s="1078"/>
    </row>
    <row r="23" spans="1:32" ht="18.75" hidden="1" customHeight="1" x14ac:dyDescent="0.3">
      <c r="A23" s="904" t="s">
        <v>396</v>
      </c>
      <c r="B23" s="925" t="s">
        <v>397</v>
      </c>
      <c r="C23" s="661"/>
      <c r="D23" s="661" t="s">
        <v>29</v>
      </c>
      <c r="E23" s="410"/>
      <c r="F23" s="411"/>
      <c r="G23" s="918"/>
      <c r="H23" s="919"/>
      <c r="I23" s="1110">
        <f t="shared" si="2"/>
        <v>40</v>
      </c>
      <c r="J23" s="661">
        <f t="shared" si="3"/>
        <v>0</v>
      </c>
      <c r="K23" s="661">
        <v>6</v>
      </c>
      <c r="L23" s="412">
        <f t="shared" si="4"/>
        <v>40</v>
      </c>
      <c r="M23" s="903">
        <f t="shared" si="5"/>
        <v>34</v>
      </c>
      <c r="N23" s="1080">
        <v>6</v>
      </c>
      <c r="O23" s="1083"/>
      <c r="P23" s="1083"/>
      <c r="Q23" s="1083"/>
      <c r="R23" s="1079"/>
      <c r="S23" s="661">
        <v>0</v>
      </c>
      <c r="T23" s="1110"/>
      <c r="U23" s="661">
        <v>40</v>
      </c>
      <c r="V23" s="412"/>
      <c r="W23" s="927"/>
      <c r="X23" s="928"/>
      <c r="Y23" s="1096"/>
      <c r="Z23" s="1096"/>
      <c r="AA23" s="1096"/>
      <c r="AB23" s="1096"/>
      <c r="AC23" s="1096"/>
      <c r="AD23" s="1096"/>
      <c r="AE23" s="833"/>
      <c r="AF23" s="1078"/>
    </row>
    <row r="24" spans="1:32" ht="18" hidden="1" customHeight="1" x14ac:dyDescent="0.3">
      <c r="A24" s="904" t="s">
        <v>398</v>
      </c>
      <c r="B24" s="925" t="s">
        <v>356</v>
      </c>
      <c r="C24" s="661"/>
      <c r="D24" s="661" t="s">
        <v>29</v>
      </c>
      <c r="E24" s="410"/>
      <c r="F24" s="411"/>
      <c r="G24" s="918"/>
      <c r="H24" s="919"/>
      <c r="I24" s="1110">
        <f t="shared" si="2"/>
        <v>40</v>
      </c>
      <c r="J24" s="661">
        <f t="shared" si="3"/>
        <v>0</v>
      </c>
      <c r="K24" s="661">
        <v>8</v>
      </c>
      <c r="L24" s="412">
        <f t="shared" si="4"/>
        <v>40</v>
      </c>
      <c r="M24" s="903">
        <f t="shared" si="5"/>
        <v>32</v>
      </c>
      <c r="N24" s="924">
        <v>8</v>
      </c>
      <c r="O24" s="1096"/>
      <c r="P24" s="1096"/>
      <c r="Q24" s="1096"/>
      <c r="R24" s="1112"/>
      <c r="S24" s="661">
        <v>0</v>
      </c>
      <c r="T24" s="1110"/>
      <c r="U24" s="661">
        <v>40</v>
      </c>
      <c r="V24" s="412"/>
      <c r="W24" s="927"/>
      <c r="X24" s="928"/>
      <c r="Y24" s="1096"/>
      <c r="Z24" s="1096"/>
      <c r="AA24" s="1096"/>
      <c r="AB24" s="1096"/>
      <c r="AC24" s="1096"/>
      <c r="AD24" s="1096"/>
      <c r="AE24" s="833"/>
      <c r="AF24" s="1078"/>
    </row>
    <row r="25" spans="1:32" ht="20.25" hidden="1" customHeight="1" x14ac:dyDescent="0.3">
      <c r="A25" s="904" t="s">
        <v>400</v>
      </c>
      <c r="B25" s="925" t="s">
        <v>401</v>
      </c>
      <c r="C25" s="661" t="s">
        <v>29</v>
      </c>
      <c r="D25" s="661"/>
      <c r="E25" s="410"/>
      <c r="F25" s="411"/>
      <c r="G25" s="918"/>
      <c r="H25" s="919"/>
      <c r="I25" s="1110">
        <f t="shared" si="2"/>
        <v>40</v>
      </c>
      <c r="J25" s="661">
        <f t="shared" si="3"/>
        <v>0</v>
      </c>
      <c r="K25" s="661">
        <v>10</v>
      </c>
      <c r="L25" s="412">
        <f t="shared" si="4"/>
        <v>40</v>
      </c>
      <c r="M25" s="903">
        <f t="shared" si="5"/>
        <v>30</v>
      </c>
      <c r="N25" s="924">
        <v>10</v>
      </c>
      <c r="O25" s="1096"/>
      <c r="P25" s="1096"/>
      <c r="Q25" s="1096"/>
      <c r="R25" s="1112"/>
      <c r="S25" s="661">
        <v>40</v>
      </c>
      <c r="T25" s="661"/>
      <c r="U25" s="661">
        <v>0</v>
      </c>
      <c r="V25" s="412"/>
      <c r="W25" s="932"/>
      <c r="X25" s="933"/>
      <c r="Y25" s="1096"/>
      <c r="Z25" s="1096"/>
      <c r="AA25" s="1096"/>
      <c r="AB25" s="1096"/>
      <c r="AC25" s="1096"/>
      <c r="AD25" s="1096"/>
      <c r="AE25" s="833"/>
      <c r="AF25" s="1078"/>
    </row>
    <row r="26" spans="1:32" ht="21.75" hidden="1" customHeight="1" x14ac:dyDescent="0.3">
      <c r="A26" s="904"/>
      <c r="B26" s="929" t="s">
        <v>402</v>
      </c>
      <c r="C26" s="661"/>
      <c r="D26" s="661"/>
      <c r="E26" s="410"/>
      <c r="F26" s="411"/>
      <c r="G26" s="918"/>
      <c r="H26" s="919"/>
      <c r="I26" s="1110"/>
      <c r="J26" s="661"/>
      <c r="K26" s="661"/>
      <c r="L26" s="412">
        <f t="shared" si="4"/>
        <v>0</v>
      </c>
      <c r="M26" s="903"/>
      <c r="N26" s="924"/>
      <c r="O26" s="1096"/>
      <c r="P26" s="1096"/>
      <c r="Q26" s="1096"/>
      <c r="R26" s="1112"/>
      <c r="S26" s="661"/>
      <c r="T26" s="661"/>
      <c r="U26" s="661"/>
      <c r="V26" s="412"/>
      <c r="W26" s="934"/>
      <c r="X26" s="933"/>
      <c r="Y26" s="1096"/>
      <c r="Z26" s="1096"/>
      <c r="AA26" s="1096"/>
      <c r="AB26" s="1096"/>
      <c r="AC26" s="1096"/>
      <c r="AD26" s="1096"/>
      <c r="AE26" s="833"/>
      <c r="AF26" s="1078"/>
    </row>
    <row r="27" spans="1:32" ht="17.25" hidden="1" customHeight="1" x14ac:dyDescent="0.3">
      <c r="A27" s="904" t="s">
        <v>403</v>
      </c>
      <c r="B27" s="925" t="s">
        <v>6</v>
      </c>
      <c r="C27" s="661" t="s">
        <v>29</v>
      </c>
      <c r="D27" s="661" t="s">
        <v>29</v>
      </c>
      <c r="E27" s="410"/>
      <c r="F27" s="411"/>
      <c r="G27" s="918"/>
      <c r="H27" s="919"/>
      <c r="I27" s="1110">
        <f t="shared" si="2"/>
        <v>78</v>
      </c>
      <c r="J27" s="661">
        <f t="shared" si="3"/>
        <v>0</v>
      </c>
      <c r="K27" s="661">
        <v>74</v>
      </c>
      <c r="L27" s="412">
        <f t="shared" si="4"/>
        <v>78</v>
      </c>
      <c r="M27" s="903">
        <f t="shared" si="5"/>
        <v>4</v>
      </c>
      <c r="N27" s="930">
        <v>74</v>
      </c>
      <c r="O27" s="1101"/>
      <c r="P27" s="1101"/>
      <c r="Q27" s="1101"/>
      <c r="R27" s="413"/>
      <c r="S27" s="661">
        <v>32</v>
      </c>
      <c r="T27" s="661"/>
      <c r="U27" s="661">
        <v>46</v>
      </c>
      <c r="V27" s="412"/>
      <c r="W27" s="934"/>
      <c r="X27" s="933"/>
      <c r="Y27" s="1096"/>
      <c r="Z27" s="1096"/>
      <c r="AA27" s="1096"/>
      <c r="AB27" s="1096"/>
      <c r="AC27" s="1096"/>
      <c r="AD27" s="1096"/>
      <c r="AE27" s="833"/>
      <c r="AF27" s="1078"/>
    </row>
    <row r="28" spans="1:32" ht="21.75" hidden="1" customHeight="1" x14ac:dyDescent="0.3">
      <c r="A28" s="904" t="s">
        <v>404</v>
      </c>
      <c r="B28" s="925" t="s">
        <v>531</v>
      </c>
      <c r="C28" s="661"/>
      <c r="D28" s="661" t="s">
        <v>29</v>
      </c>
      <c r="E28" s="410"/>
      <c r="F28" s="411"/>
      <c r="G28" s="918"/>
      <c r="H28" s="919"/>
      <c r="I28" s="414">
        <f t="shared" si="2"/>
        <v>68</v>
      </c>
      <c r="J28" s="55">
        <f t="shared" si="3"/>
        <v>0</v>
      </c>
      <c r="K28" s="55">
        <v>18</v>
      </c>
      <c r="L28" s="412">
        <f t="shared" si="4"/>
        <v>68</v>
      </c>
      <c r="M28" s="903">
        <f t="shared" si="5"/>
        <v>50</v>
      </c>
      <c r="N28" s="1104">
        <v>18</v>
      </c>
      <c r="O28" s="1101"/>
      <c r="P28" s="1101"/>
      <c r="Q28" s="1101"/>
      <c r="R28" s="413"/>
      <c r="S28" s="55">
        <v>22</v>
      </c>
      <c r="T28" s="55"/>
      <c r="U28" s="55">
        <v>46</v>
      </c>
      <c r="V28" s="415"/>
      <c r="W28" s="935"/>
      <c r="X28" s="933"/>
      <c r="Y28" s="1096"/>
      <c r="Z28" s="1096"/>
      <c r="AA28" s="1096"/>
      <c r="AB28" s="1096"/>
      <c r="AC28" s="1096"/>
      <c r="AD28" s="1096"/>
      <c r="AE28" s="833"/>
      <c r="AF28" s="1078"/>
    </row>
    <row r="29" spans="1:32" ht="18" hidden="1" customHeight="1" x14ac:dyDescent="0.3">
      <c r="A29" s="907"/>
      <c r="B29" s="936" t="s">
        <v>405</v>
      </c>
      <c r="C29" s="922"/>
      <c r="D29" s="922"/>
      <c r="E29" s="410"/>
      <c r="F29" s="411"/>
      <c r="G29" s="918"/>
      <c r="H29" s="919"/>
      <c r="I29" s="908">
        <f>SUM(I30:I33)</f>
        <v>156</v>
      </c>
      <c r="J29" s="908">
        <f t="shared" ref="J29:V29" si="6">SUM(J30:J33)</f>
        <v>0</v>
      </c>
      <c r="K29" s="908">
        <f t="shared" si="6"/>
        <v>100</v>
      </c>
      <c r="L29" s="412">
        <f t="shared" si="4"/>
        <v>156</v>
      </c>
      <c r="M29" s="908">
        <f t="shared" si="6"/>
        <v>56</v>
      </c>
      <c r="N29" s="908">
        <f t="shared" si="6"/>
        <v>100</v>
      </c>
      <c r="O29" s="908">
        <f t="shared" si="6"/>
        <v>0</v>
      </c>
      <c r="P29" s="908">
        <f t="shared" si="6"/>
        <v>0</v>
      </c>
      <c r="Q29" s="908">
        <f t="shared" si="6"/>
        <v>0</v>
      </c>
      <c r="R29" s="908">
        <f t="shared" si="6"/>
        <v>0</v>
      </c>
      <c r="S29" s="908">
        <f t="shared" si="6"/>
        <v>72</v>
      </c>
      <c r="T29" s="908">
        <f t="shared" si="6"/>
        <v>0</v>
      </c>
      <c r="U29" s="908">
        <f t="shared" si="6"/>
        <v>84</v>
      </c>
      <c r="V29" s="908">
        <f t="shared" si="6"/>
        <v>0</v>
      </c>
      <c r="W29" s="937"/>
      <c r="X29" s="938"/>
      <c r="Y29" s="1096"/>
      <c r="Z29" s="1096"/>
      <c r="AA29" s="1096"/>
      <c r="AB29" s="1096"/>
      <c r="AC29" s="1096"/>
      <c r="AD29" s="1096"/>
      <c r="AE29" s="833"/>
      <c r="AF29" s="1078"/>
    </row>
    <row r="30" spans="1:32" ht="28.5" hidden="1" customHeight="1" x14ac:dyDescent="0.3">
      <c r="A30" s="904" t="s">
        <v>406</v>
      </c>
      <c r="B30" s="925" t="s">
        <v>407</v>
      </c>
      <c r="C30" s="661"/>
      <c r="D30" s="661" t="s">
        <v>380</v>
      </c>
      <c r="E30" s="410"/>
      <c r="F30" s="411"/>
      <c r="G30" s="918"/>
      <c r="H30" s="919"/>
      <c r="I30" s="939">
        <f t="shared" si="2"/>
        <v>36</v>
      </c>
      <c r="J30" s="940">
        <f t="shared" si="3"/>
        <v>0</v>
      </c>
      <c r="K30" s="940">
        <v>36</v>
      </c>
      <c r="L30" s="412">
        <f t="shared" si="4"/>
        <v>36</v>
      </c>
      <c r="M30" s="903">
        <f t="shared" si="5"/>
        <v>0</v>
      </c>
      <c r="N30" s="1106">
        <v>36</v>
      </c>
      <c r="O30" s="1102"/>
      <c r="P30" s="1102"/>
      <c r="Q30" s="1102"/>
      <c r="R30" s="941"/>
      <c r="S30" s="940">
        <v>20</v>
      </c>
      <c r="T30" s="940"/>
      <c r="U30" s="940">
        <v>16</v>
      </c>
      <c r="V30" s="942"/>
      <c r="W30" s="943"/>
      <c r="X30" s="933"/>
      <c r="Y30" s="1096"/>
      <c r="Z30" s="1096"/>
      <c r="AA30" s="1096"/>
      <c r="AB30" s="1096"/>
      <c r="AC30" s="1096"/>
      <c r="AD30" s="1096"/>
      <c r="AE30" s="833"/>
      <c r="AF30" s="1078"/>
    </row>
    <row r="31" spans="1:32" ht="18" hidden="1" customHeight="1" x14ac:dyDescent="0.3">
      <c r="A31" s="904" t="s">
        <v>408</v>
      </c>
      <c r="B31" s="925" t="s">
        <v>409</v>
      </c>
      <c r="C31" s="661"/>
      <c r="D31" s="661" t="s">
        <v>380</v>
      </c>
      <c r="E31" s="410"/>
      <c r="F31" s="411"/>
      <c r="G31" s="918"/>
      <c r="H31" s="919"/>
      <c r="I31" s="1110">
        <f t="shared" si="2"/>
        <v>52</v>
      </c>
      <c r="J31" s="661">
        <f t="shared" si="3"/>
        <v>0</v>
      </c>
      <c r="K31" s="661">
        <v>20</v>
      </c>
      <c r="L31" s="412">
        <f t="shared" si="4"/>
        <v>52</v>
      </c>
      <c r="M31" s="903">
        <f t="shared" si="5"/>
        <v>32</v>
      </c>
      <c r="N31" s="1080">
        <v>20</v>
      </c>
      <c r="O31" s="1096"/>
      <c r="P31" s="1096"/>
      <c r="Q31" s="1096"/>
      <c r="R31" s="1112"/>
      <c r="S31" s="661"/>
      <c r="T31" s="661"/>
      <c r="U31" s="661">
        <v>52</v>
      </c>
      <c r="V31" s="412"/>
      <c r="W31" s="934"/>
      <c r="X31" s="933"/>
      <c r="Y31" s="1096"/>
      <c r="Z31" s="1096"/>
      <c r="AA31" s="1096"/>
      <c r="AB31" s="1096"/>
      <c r="AC31" s="1096"/>
      <c r="AD31" s="1096"/>
      <c r="AE31" s="833"/>
      <c r="AF31" s="1078"/>
    </row>
    <row r="32" spans="1:32" ht="17.25" hidden="1" customHeight="1" x14ac:dyDescent="0.3">
      <c r="A32" s="904" t="s">
        <v>410</v>
      </c>
      <c r="B32" s="925" t="s">
        <v>411</v>
      </c>
      <c r="C32" s="661"/>
      <c r="D32" s="661" t="s">
        <v>380</v>
      </c>
      <c r="E32" s="410"/>
      <c r="F32" s="411"/>
      <c r="G32" s="918"/>
      <c r="H32" s="919"/>
      <c r="I32" s="1110">
        <f t="shared" si="2"/>
        <v>36</v>
      </c>
      <c r="J32" s="661">
        <f t="shared" si="3"/>
        <v>0</v>
      </c>
      <c r="K32" s="661">
        <v>22</v>
      </c>
      <c r="L32" s="412">
        <f t="shared" si="4"/>
        <v>36</v>
      </c>
      <c r="M32" s="903">
        <f t="shared" si="5"/>
        <v>14</v>
      </c>
      <c r="N32" s="1080">
        <v>22</v>
      </c>
      <c r="O32" s="1096"/>
      <c r="P32" s="1096"/>
      <c r="Q32" s="1096"/>
      <c r="R32" s="1112"/>
      <c r="S32" s="661">
        <v>20</v>
      </c>
      <c r="T32" s="661"/>
      <c r="U32" s="661">
        <v>16</v>
      </c>
      <c r="V32" s="412"/>
      <c r="W32" s="934"/>
      <c r="X32" s="933"/>
      <c r="Y32" s="1096"/>
      <c r="Z32" s="1096"/>
      <c r="AA32" s="1096"/>
      <c r="AB32" s="1096"/>
      <c r="AC32" s="1096"/>
      <c r="AD32" s="1096"/>
      <c r="AE32" s="833"/>
      <c r="AF32" s="1078"/>
    </row>
    <row r="33" spans="1:32" ht="18" hidden="1" customHeight="1" x14ac:dyDescent="0.3">
      <c r="A33" s="904" t="s">
        <v>466</v>
      </c>
      <c r="B33" s="925" t="s">
        <v>467</v>
      </c>
      <c r="C33" s="661" t="s">
        <v>380</v>
      </c>
      <c r="D33" s="661"/>
      <c r="E33" s="410"/>
      <c r="F33" s="411"/>
      <c r="G33" s="918"/>
      <c r="H33" s="919"/>
      <c r="I33" s="1110">
        <f t="shared" si="2"/>
        <v>32</v>
      </c>
      <c r="J33" s="661">
        <f t="shared" si="3"/>
        <v>0</v>
      </c>
      <c r="K33" s="661">
        <v>22</v>
      </c>
      <c r="L33" s="412">
        <f t="shared" si="4"/>
        <v>32</v>
      </c>
      <c r="M33" s="903">
        <f t="shared" si="5"/>
        <v>10</v>
      </c>
      <c r="N33" s="1080">
        <v>22</v>
      </c>
      <c r="O33" s="1096"/>
      <c r="P33" s="1096"/>
      <c r="Q33" s="1096"/>
      <c r="R33" s="1112"/>
      <c r="S33" s="661">
        <v>32</v>
      </c>
      <c r="T33" s="661"/>
      <c r="U33" s="661"/>
      <c r="V33" s="412"/>
      <c r="W33" s="1129"/>
      <c r="X33" s="1130"/>
      <c r="Y33" s="1118"/>
      <c r="Z33" s="1118"/>
      <c r="AA33" s="1118"/>
      <c r="AB33" s="1118"/>
      <c r="AC33" s="1118"/>
      <c r="AD33" s="1118"/>
      <c r="AE33" s="833"/>
      <c r="AF33" s="1078"/>
    </row>
    <row r="34" spans="1:32" ht="13.5" hidden="1" customHeight="1" x14ac:dyDescent="0.3">
      <c r="A34" s="904"/>
      <c r="B34" s="936" t="s">
        <v>412</v>
      </c>
      <c r="C34" s="922"/>
      <c r="D34" s="922"/>
      <c r="E34" s="410"/>
      <c r="F34" s="411"/>
      <c r="G34" s="918"/>
      <c r="H34" s="919"/>
      <c r="I34" s="908">
        <f t="shared" si="2"/>
        <v>39</v>
      </c>
      <c r="J34" s="908">
        <f t="shared" si="3"/>
        <v>39</v>
      </c>
      <c r="K34" s="908">
        <f>Y34 +AA34</f>
        <v>1056</v>
      </c>
      <c r="L34" s="908">
        <f t="shared" si="4"/>
        <v>0</v>
      </c>
      <c r="M34" s="908">
        <f t="shared" si="5"/>
        <v>0</v>
      </c>
      <c r="N34" s="908">
        <v>0</v>
      </c>
      <c r="O34" s="908"/>
      <c r="P34" s="908"/>
      <c r="Q34" s="908"/>
      <c r="R34" s="908"/>
      <c r="S34" s="908"/>
      <c r="T34" s="908">
        <v>16</v>
      </c>
      <c r="U34" s="908"/>
      <c r="V34" s="936">
        <v>23</v>
      </c>
      <c r="W34" s="1131">
        <v>544</v>
      </c>
      <c r="X34" s="1132">
        <v>68</v>
      </c>
      <c r="Y34" s="1118">
        <v>608</v>
      </c>
      <c r="Z34" s="1118">
        <v>76</v>
      </c>
      <c r="AA34" s="1118">
        <v>448</v>
      </c>
      <c r="AB34" s="1118">
        <v>56</v>
      </c>
      <c r="AC34" s="1118">
        <v>352</v>
      </c>
      <c r="AD34" s="1118">
        <v>44</v>
      </c>
      <c r="AE34" s="833"/>
      <c r="AF34" s="1078"/>
    </row>
    <row r="35" spans="1:32" ht="14.25" customHeight="1" x14ac:dyDescent="0.3">
      <c r="A35" s="1664" t="s">
        <v>425</v>
      </c>
      <c r="B35" s="1665"/>
      <c r="C35" s="1098"/>
      <c r="D35" s="1098"/>
      <c r="E35" s="416"/>
      <c r="F35" s="411"/>
      <c r="G35" s="918"/>
      <c r="H35" s="919"/>
      <c r="I35" s="1096">
        <f>I36+I42+I60+I82+I83</f>
        <v>2952</v>
      </c>
      <c r="J35" s="1096">
        <f>J36+J42+J60</f>
        <v>272</v>
      </c>
      <c r="K35" s="1096">
        <f>K36+K42+K60</f>
        <v>1024</v>
      </c>
      <c r="L35" s="1096">
        <f>L36+L42+L60</f>
        <v>3055</v>
      </c>
      <c r="M35" s="1096">
        <f>M36+M42+M60+M83+M82</f>
        <v>934</v>
      </c>
      <c r="N35" s="1096">
        <f>N36+N42+N60+N83+N82</f>
        <v>1018</v>
      </c>
      <c r="O35" s="1096">
        <f>O36+O42+O60+O83+O82</f>
        <v>20</v>
      </c>
      <c r="P35" s="1096">
        <f>P36+P42+P60+P82</f>
        <v>432</v>
      </c>
      <c r="Q35" s="1096">
        <f>Q36+Q42+Q60+Q83+Q82</f>
        <v>14</v>
      </c>
      <c r="R35" s="1096">
        <f>R36+R42+R60+R83+R82</f>
        <v>66</v>
      </c>
      <c r="S35" s="1096"/>
      <c r="T35" s="1096"/>
      <c r="U35" s="1096"/>
      <c r="V35" s="1096"/>
      <c r="W35" s="1096">
        <f t="shared" ref="W35:AD35" si="7">W36+W42+W60</f>
        <v>544</v>
      </c>
      <c r="X35" s="1096">
        <f t="shared" si="7"/>
        <v>68</v>
      </c>
      <c r="Y35" s="1096">
        <f t="shared" si="7"/>
        <v>608</v>
      </c>
      <c r="Z35" s="1096">
        <f t="shared" si="7"/>
        <v>76</v>
      </c>
      <c r="AA35" s="1096">
        <f t="shared" si="7"/>
        <v>448</v>
      </c>
      <c r="AB35" s="1096">
        <f t="shared" si="7"/>
        <v>56</v>
      </c>
      <c r="AC35" s="1096">
        <f t="shared" si="7"/>
        <v>352</v>
      </c>
      <c r="AD35" s="1096">
        <f t="shared" si="7"/>
        <v>44</v>
      </c>
      <c r="AE35" s="833">
        <f>W35+Y35</f>
        <v>1152</v>
      </c>
      <c r="AF35" s="1078"/>
    </row>
    <row r="36" spans="1:32" ht="26.25" customHeight="1" x14ac:dyDescent="0.3">
      <c r="A36" s="272" t="s">
        <v>195</v>
      </c>
      <c r="B36" s="272" t="s">
        <v>196</v>
      </c>
      <c r="C36" s="946"/>
      <c r="D36" s="946"/>
      <c r="E36" s="410"/>
      <c r="F36" s="411"/>
      <c r="G36" s="918"/>
      <c r="H36" s="919"/>
      <c r="I36" s="1099">
        <f t="shared" ref="I36:AD36" si="8">SUM(I37:I41)</f>
        <v>492</v>
      </c>
      <c r="J36" s="1099">
        <f t="shared" si="8"/>
        <v>68</v>
      </c>
      <c r="K36" s="1099">
        <f t="shared" si="8"/>
        <v>330</v>
      </c>
      <c r="L36" s="1099">
        <f>SUM(L11:L33)</f>
        <v>1521</v>
      </c>
      <c r="M36" s="1099">
        <f t="shared" si="8"/>
        <v>98</v>
      </c>
      <c r="N36" s="1099">
        <f t="shared" si="8"/>
        <v>320</v>
      </c>
      <c r="O36" s="1099">
        <f t="shared" si="8"/>
        <v>0</v>
      </c>
      <c r="P36" s="1099">
        <f t="shared" si="8"/>
        <v>0</v>
      </c>
      <c r="Q36" s="1099">
        <f t="shared" si="8"/>
        <v>0</v>
      </c>
      <c r="R36" s="1099">
        <f t="shared" si="8"/>
        <v>6</v>
      </c>
      <c r="S36" s="1099"/>
      <c r="T36" s="1099"/>
      <c r="U36" s="1099"/>
      <c r="V36" s="1099"/>
      <c r="W36" s="1099">
        <f t="shared" si="8"/>
        <v>158</v>
      </c>
      <c r="X36" s="1099">
        <f t="shared" si="8"/>
        <v>22</v>
      </c>
      <c r="Y36" s="1099">
        <f t="shared" si="8"/>
        <v>96</v>
      </c>
      <c r="Z36" s="1099">
        <f t="shared" si="8"/>
        <v>18</v>
      </c>
      <c r="AA36" s="1099">
        <f t="shared" si="8"/>
        <v>86</v>
      </c>
      <c r="AB36" s="1099">
        <f t="shared" si="8"/>
        <v>16</v>
      </c>
      <c r="AC36" s="1099">
        <f t="shared" si="8"/>
        <v>78</v>
      </c>
      <c r="AD36" s="1099">
        <f t="shared" si="8"/>
        <v>12</v>
      </c>
      <c r="AE36" s="833">
        <f>W36+Y36</f>
        <v>254</v>
      </c>
      <c r="AF36" s="1078"/>
    </row>
    <row r="37" spans="1:32" ht="19.5" customHeight="1" x14ac:dyDescent="0.3">
      <c r="A37" s="273" t="s">
        <v>197</v>
      </c>
      <c r="B37" s="273" t="s">
        <v>198</v>
      </c>
      <c r="C37" s="947"/>
      <c r="D37" s="947"/>
      <c r="E37" s="410" t="s">
        <v>29</v>
      </c>
      <c r="F37" s="411"/>
      <c r="G37" s="918"/>
      <c r="H37" s="919"/>
      <c r="I37" s="1083">
        <f>J37+L37+Q37+R37</f>
        <v>62</v>
      </c>
      <c r="J37" s="412">
        <f>X37+Z37+AB37+AD37</f>
        <v>6</v>
      </c>
      <c r="K37" s="1083">
        <v>10</v>
      </c>
      <c r="L37" s="412">
        <f>W37+Y37+AA37+AC37</f>
        <v>56</v>
      </c>
      <c r="M37" s="1083">
        <f>L37-N37</f>
        <v>46</v>
      </c>
      <c r="N37" s="1083">
        <v>10</v>
      </c>
      <c r="O37" s="412"/>
      <c r="P37" s="412"/>
      <c r="Q37" s="412"/>
      <c r="R37" s="417"/>
      <c r="S37" s="417"/>
      <c r="T37" s="417"/>
      <c r="U37" s="417"/>
      <c r="V37" s="417"/>
      <c r="W37" s="411">
        <v>56</v>
      </c>
      <c r="X37" s="412">
        <v>6</v>
      </c>
      <c r="Y37" s="418"/>
      <c r="Z37" s="412"/>
      <c r="AA37" s="418"/>
      <c r="AB37" s="412"/>
      <c r="AC37" s="418"/>
      <c r="AD37" s="412"/>
      <c r="AE37" s="833">
        <f t="shared" ref="AE37:AE85" si="9">W37+Y37</f>
        <v>56</v>
      </c>
      <c r="AF37" s="1078" t="s">
        <v>1070</v>
      </c>
    </row>
    <row r="38" spans="1:32" x14ac:dyDescent="0.3">
      <c r="A38" s="273" t="s">
        <v>199</v>
      </c>
      <c r="B38" s="273" t="s">
        <v>68</v>
      </c>
      <c r="C38" s="947"/>
      <c r="D38" s="947"/>
      <c r="E38" s="410"/>
      <c r="F38" s="411"/>
      <c r="G38" s="918"/>
      <c r="H38" s="919" t="s">
        <v>40</v>
      </c>
      <c r="I38" s="1083">
        <f t="shared" ref="I38:I41" si="10">J38+L38+Q38+R38</f>
        <v>150</v>
      </c>
      <c r="J38" s="412">
        <f t="shared" ref="J38:J41" si="11">X38+Z38+AB38+AD38</f>
        <v>22</v>
      </c>
      <c r="K38" s="1083">
        <v>120</v>
      </c>
      <c r="L38" s="412">
        <f>W38+Y38+AA38+AC38</f>
        <v>122</v>
      </c>
      <c r="M38" s="1083">
        <f t="shared" ref="M38:M83" si="12">L38-N38</f>
        <v>2</v>
      </c>
      <c r="N38" s="1083">
        <v>120</v>
      </c>
      <c r="O38" s="412"/>
      <c r="P38" s="412"/>
      <c r="Q38" s="412"/>
      <c r="R38" s="417">
        <v>6</v>
      </c>
      <c r="S38" s="417"/>
      <c r="T38" s="417"/>
      <c r="U38" s="417"/>
      <c r="V38" s="417"/>
      <c r="W38" s="411">
        <v>34</v>
      </c>
      <c r="X38" s="412">
        <v>4</v>
      </c>
      <c r="Y38" s="418">
        <v>38</v>
      </c>
      <c r="Z38" s="412">
        <v>8</v>
      </c>
      <c r="AA38" s="418">
        <v>28</v>
      </c>
      <c r="AB38" s="412">
        <v>6</v>
      </c>
      <c r="AC38" s="418">
        <v>22</v>
      </c>
      <c r="AD38" s="412">
        <v>4</v>
      </c>
      <c r="AE38" s="833">
        <f t="shared" si="9"/>
        <v>72</v>
      </c>
      <c r="AF38" s="1078" t="s">
        <v>1100</v>
      </c>
    </row>
    <row r="39" spans="1:32" hidden="1" x14ac:dyDescent="0.3">
      <c r="A39" s="273" t="s">
        <v>513</v>
      </c>
      <c r="B39" s="273" t="s">
        <v>124</v>
      </c>
      <c r="C39" s="947"/>
      <c r="D39" s="947"/>
      <c r="E39" s="410"/>
      <c r="F39" s="411"/>
      <c r="G39" s="918"/>
      <c r="H39" s="919" t="s">
        <v>29</v>
      </c>
      <c r="I39" s="1083">
        <f t="shared" si="10"/>
        <v>72</v>
      </c>
      <c r="J39" s="412">
        <f t="shared" si="11"/>
        <v>8</v>
      </c>
      <c r="K39" s="1083">
        <v>44</v>
      </c>
      <c r="L39" s="412">
        <f>W39+Y39+AA39+AC39</f>
        <v>64</v>
      </c>
      <c r="M39" s="1083">
        <f t="shared" si="12"/>
        <v>20</v>
      </c>
      <c r="N39" s="1083">
        <v>44</v>
      </c>
      <c r="O39" s="412"/>
      <c r="P39" s="412"/>
      <c r="Q39" s="412"/>
      <c r="R39" s="417"/>
      <c r="S39" s="417"/>
      <c r="T39" s="417"/>
      <c r="U39" s="417"/>
      <c r="V39" s="417"/>
      <c r="W39" s="418"/>
      <c r="X39" s="412"/>
      <c r="Y39" s="418"/>
      <c r="Z39" s="412"/>
      <c r="AA39" s="418">
        <v>30</v>
      </c>
      <c r="AB39" s="412">
        <v>4</v>
      </c>
      <c r="AC39" s="418">
        <v>34</v>
      </c>
      <c r="AD39" s="412">
        <v>4</v>
      </c>
      <c r="AE39" s="833">
        <f t="shared" si="9"/>
        <v>0</v>
      </c>
      <c r="AF39" s="1078"/>
    </row>
    <row r="40" spans="1:32" x14ac:dyDescent="0.3">
      <c r="A40" s="273" t="s">
        <v>200</v>
      </c>
      <c r="B40" s="273" t="s">
        <v>6</v>
      </c>
      <c r="C40" s="947"/>
      <c r="D40" s="947"/>
      <c r="E40" s="410" t="s">
        <v>201</v>
      </c>
      <c r="F40" s="411" t="s">
        <v>201</v>
      </c>
      <c r="G40" s="918" t="s">
        <v>201</v>
      </c>
      <c r="H40" s="919" t="s">
        <v>29</v>
      </c>
      <c r="I40" s="1083">
        <f t="shared" si="10"/>
        <v>148</v>
      </c>
      <c r="J40" s="412">
        <f t="shared" si="11"/>
        <v>26</v>
      </c>
      <c r="K40" s="1083">
        <v>120</v>
      </c>
      <c r="L40" s="412">
        <f>W40+Y40+AA40+AC40</f>
        <v>122</v>
      </c>
      <c r="M40" s="1083">
        <f t="shared" si="12"/>
        <v>2</v>
      </c>
      <c r="N40" s="1083">
        <v>120</v>
      </c>
      <c r="O40" s="412"/>
      <c r="P40" s="412"/>
      <c r="Q40" s="412"/>
      <c r="R40" s="417"/>
      <c r="S40" s="417"/>
      <c r="T40" s="417"/>
      <c r="U40" s="417"/>
      <c r="V40" s="417"/>
      <c r="W40" s="411">
        <v>34</v>
      </c>
      <c r="X40" s="412">
        <v>8</v>
      </c>
      <c r="Y40" s="418">
        <v>38</v>
      </c>
      <c r="Z40" s="412">
        <v>8</v>
      </c>
      <c r="AA40" s="418">
        <v>28</v>
      </c>
      <c r="AB40" s="412">
        <v>6</v>
      </c>
      <c r="AC40" s="418">
        <v>22</v>
      </c>
      <c r="AD40" s="412">
        <v>4</v>
      </c>
      <c r="AE40" s="833">
        <f t="shared" si="9"/>
        <v>72</v>
      </c>
      <c r="AF40" s="1078" t="s">
        <v>1117</v>
      </c>
    </row>
    <row r="41" spans="1:32" ht="24" x14ac:dyDescent="0.3">
      <c r="A41" s="273" t="s">
        <v>202</v>
      </c>
      <c r="B41" s="273" t="s">
        <v>207</v>
      </c>
      <c r="C41" s="947"/>
      <c r="D41" s="947"/>
      <c r="E41" s="410"/>
      <c r="F41" s="419" t="s">
        <v>380</v>
      </c>
      <c r="G41" s="918"/>
      <c r="H41" s="919"/>
      <c r="I41" s="1083">
        <f t="shared" si="10"/>
        <v>60</v>
      </c>
      <c r="J41" s="412">
        <f t="shared" si="11"/>
        <v>6</v>
      </c>
      <c r="K41" s="1083">
        <v>36</v>
      </c>
      <c r="L41" s="412">
        <f>W41+Y41+AA41+AC41</f>
        <v>54</v>
      </c>
      <c r="M41" s="1083">
        <f t="shared" si="12"/>
        <v>28</v>
      </c>
      <c r="N41" s="1083">
        <v>26</v>
      </c>
      <c r="O41" s="412"/>
      <c r="P41" s="412"/>
      <c r="Q41" s="412"/>
      <c r="R41" s="417"/>
      <c r="S41" s="417"/>
      <c r="T41" s="417"/>
      <c r="U41" s="417"/>
      <c r="V41" s="417"/>
      <c r="W41" s="411">
        <v>34</v>
      </c>
      <c r="X41" s="412">
        <v>4</v>
      </c>
      <c r="Y41" s="418">
        <v>20</v>
      </c>
      <c r="Z41" s="412">
        <v>2</v>
      </c>
      <c r="AA41" s="418"/>
      <c r="AB41" s="412"/>
      <c r="AC41" s="418"/>
      <c r="AD41" s="412"/>
      <c r="AE41" s="833">
        <f t="shared" si="9"/>
        <v>54</v>
      </c>
      <c r="AF41" s="599" t="s">
        <v>1089</v>
      </c>
    </row>
    <row r="42" spans="1:32" x14ac:dyDescent="0.3">
      <c r="A42" s="272" t="s">
        <v>10</v>
      </c>
      <c r="B42" s="272" t="s">
        <v>70</v>
      </c>
      <c r="C42" s="272"/>
      <c r="D42" s="272"/>
      <c r="E42" s="416"/>
      <c r="F42" s="411"/>
      <c r="G42" s="918"/>
      <c r="H42" s="398"/>
      <c r="I42" s="1099">
        <f>SUM(I43:I59)</f>
        <v>940</v>
      </c>
      <c r="J42" s="1099">
        <f t="shared" ref="J42:AD42" si="13">SUM(J43:J59)</f>
        <v>98</v>
      </c>
      <c r="K42" s="1099">
        <f t="shared" si="13"/>
        <v>436</v>
      </c>
      <c r="L42" s="1099">
        <f t="shared" si="13"/>
        <v>812</v>
      </c>
      <c r="M42" s="1083">
        <f t="shared" si="12"/>
        <v>402</v>
      </c>
      <c r="N42" s="1099">
        <f t="shared" si="13"/>
        <v>410</v>
      </c>
      <c r="O42" s="1099">
        <f t="shared" si="13"/>
        <v>0</v>
      </c>
      <c r="P42" s="1099">
        <f t="shared" si="13"/>
        <v>0</v>
      </c>
      <c r="Q42" s="1099">
        <f t="shared" si="13"/>
        <v>0</v>
      </c>
      <c r="R42" s="1099">
        <f t="shared" si="13"/>
        <v>30</v>
      </c>
      <c r="S42" s="1099"/>
      <c r="T42" s="1099"/>
      <c r="U42" s="1099"/>
      <c r="V42" s="1099"/>
      <c r="W42" s="1099">
        <f t="shared" si="13"/>
        <v>228</v>
      </c>
      <c r="X42" s="1099">
        <f t="shared" si="13"/>
        <v>28</v>
      </c>
      <c r="Y42" s="1099">
        <f t="shared" si="13"/>
        <v>224</v>
      </c>
      <c r="Z42" s="1099">
        <f t="shared" si="13"/>
        <v>24</v>
      </c>
      <c r="AA42" s="1099">
        <f t="shared" si="13"/>
        <v>220</v>
      </c>
      <c r="AB42" s="1099">
        <f t="shared" si="13"/>
        <v>20</v>
      </c>
      <c r="AC42" s="1099">
        <f t="shared" si="13"/>
        <v>140</v>
      </c>
      <c r="AD42" s="1099">
        <f t="shared" si="13"/>
        <v>16</v>
      </c>
      <c r="AE42" s="833">
        <f t="shared" si="9"/>
        <v>452</v>
      </c>
      <c r="AF42" s="1078"/>
    </row>
    <row r="43" spans="1:32" x14ac:dyDescent="0.3">
      <c r="A43" s="273" t="s">
        <v>117</v>
      </c>
      <c r="B43" s="273" t="s">
        <v>426</v>
      </c>
      <c r="C43" s="273"/>
      <c r="D43" s="273"/>
      <c r="E43" s="416"/>
      <c r="F43" s="411" t="s">
        <v>40</v>
      </c>
      <c r="G43" s="918"/>
      <c r="H43" s="919"/>
      <c r="I43" s="1083">
        <f t="shared" ref="I43:I59" si="14">J43+L43+Q43+R43+P43</f>
        <v>76</v>
      </c>
      <c r="J43" s="412">
        <f>X43+Z43+AB43+AD43</f>
        <v>8</v>
      </c>
      <c r="K43" s="1083">
        <v>46</v>
      </c>
      <c r="L43" s="412">
        <f t="shared" ref="L43:L59" si="15">W43+Y43+AA43+AC43</f>
        <v>62</v>
      </c>
      <c r="M43" s="1083">
        <f t="shared" si="12"/>
        <v>16</v>
      </c>
      <c r="N43" s="1083">
        <v>46</v>
      </c>
      <c r="O43" s="412"/>
      <c r="P43" s="412"/>
      <c r="Q43" s="412"/>
      <c r="R43" s="417">
        <v>6</v>
      </c>
      <c r="S43" s="417"/>
      <c r="T43" s="417"/>
      <c r="U43" s="417"/>
      <c r="V43" s="417"/>
      <c r="W43" s="418">
        <v>34</v>
      </c>
      <c r="X43" s="412">
        <v>4</v>
      </c>
      <c r="Y43" s="418">
        <v>28</v>
      </c>
      <c r="Z43" s="412">
        <v>4</v>
      </c>
      <c r="AA43" s="418"/>
      <c r="AB43" s="412"/>
      <c r="AC43" s="418"/>
      <c r="AD43" s="412"/>
      <c r="AE43" s="833">
        <f t="shared" si="9"/>
        <v>62</v>
      </c>
      <c r="AF43" s="1078" t="s">
        <v>1174</v>
      </c>
    </row>
    <row r="44" spans="1:32" x14ac:dyDescent="0.3">
      <c r="A44" s="273" t="s">
        <v>12</v>
      </c>
      <c r="B44" s="273" t="s">
        <v>41</v>
      </c>
      <c r="C44" s="273"/>
      <c r="D44" s="273"/>
      <c r="E44" s="416"/>
      <c r="F44" s="411" t="s">
        <v>40</v>
      </c>
      <c r="G44" s="918"/>
      <c r="H44" s="919"/>
      <c r="I44" s="1083">
        <f t="shared" si="14"/>
        <v>66</v>
      </c>
      <c r="J44" s="412">
        <f t="shared" ref="J44:J59" si="16">X44+Z44+AB44+AD44</f>
        <v>6</v>
      </c>
      <c r="K44" s="1083">
        <v>26</v>
      </c>
      <c r="L44" s="412">
        <f t="shared" si="15"/>
        <v>54</v>
      </c>
      <c r="M44" s="1083">
        <f t="shared" si="12"/>
        <v>28</v>
      </c>
      <c r="N44" s="1083">
        <v>26</v>
      </c>
      <c r="O44" s="412"/>
      <c r="P44" s="412"/>
      <c r="Q44" s="412"/>
      <c r="R44" s="417">
        <v>6</v>
      </c>
      <c r="S44" s="417"/>
      <c r="T44" s="417"/>
      <c r="U44" s="417"/>
      <c r="V44" s="417"/>
      <c r="W44" s="411">
        <v>30</v>
      </c>
      <c r="X44" s="412">
        <v>4</v>
      </c>
      <c r="Y44" s="418">
        <v>24</v>
      </c>
      <c r="Z44" s="412">
        <v>2</v>
      </c>
      <c r="AA44" s="418"/>
      <c r="AB44" s="412"/>
      <c r="AC44" s="418"/>
      <c r="AD44" s="412"/>
      <c r="AE44" s="833">
        <f t="shared" si="9"/>
        <v>54</v>
      </c>
      <c r="AF44" s="282" t="s">
        <v>1103</v>
      </c>
    </row>
    <row r="45" spans="1:32" x14ac:dyDescent="0.3">
      <c r="A45" s="1116" t="s">
        <v>13</v>
      </c>
      <c r="B45" s="273" t="s">
        <v>119</v>
      </c>
      <c r="C45" s="1116"/>
      <c r="D45" s="1116"/>
      <c r="E45" s="420" t="s">
        <v>29</v>
      </c>
      <c r="F45" s="421"/>
      <c r="G45" s="948"/>
      <c r="H45" s="949"/>
      <c r="I45" s="1083">
        <f t="shared" si="14"/>
        <v>42</v>
      </c>
      <c r="J45" s="412">
        <f>X45+Z45+AB45+AD45</f>
        <v>4</v>
      </c>
      <c r="K45" s="1103">
        <v>22</v>
      </c>
      <c r="L45" s="412">
        <f>W45+Y45+AA45+AC45</f>
        <v>38</v>
      </c>
      <c r="M45" s="1083">
        <f t="shared" si="12"/>
        <v>24</v>
      </c>
      <c r="N45" s="1103">
        <v>14</v>
      </c>
      <c r="O45" s="415"/>
      <c r="P45" s="415"/>
      <c r="Q45" s="415"/>
      <c r="R45" s="422"/>
      <c r="S45" s="422"/>
      <c r="T45" s="422"/>
      <c r="U45" s="422"/>
      <c r="V45" s="422"/>
      <c r="W45" s="423"/>
      <c r="X45" s="415"/>
      <c r="Y45" s="418">
        <v>38</v>
      </c>
      <c r="Z45" s="942">
        <v>4</v>
      </c>
      <c r="AA45" s="423"/>
      <c r="AB45" s="415"/>
      <c r="AC45" s="423"/>
      <c r="AD45" s="415"/>
      <c r="AE45" s="833">
        <f>W45+Y45</f>
        <v>38</v>
      </c>
      <c r="AF45" s="599" t="s">
        <v>1138</v>
      </c>
    </row>
    <row r="46" spans="1:32" x14ac:dyDescent="0.3">
      <c r="A46" s="273" t="s">
        <v>14</v>
      </c>
      <c r="B46" s="273" t="s">
        <v>120</v>
      </c>
      <c r="C46" s="273"/>
      <c r="D46" s="273"/>
      <c r="E46" s="416"/>
      <c r="F46" s="411" t="s">
        <v>29</v>
      </c>
      <c r="G46" s="918"/>
      <c r="H46" s="919"/>
      <c r="I46" s="1083">
        <f t="shared" si="14"/>
        <v>42</v>
      </c>
      <c r="J46" s="412">
        <f t="shared" si="16"/>
        <v>4</v>
      </c>
      <c r="K46" s="1083">
        <v>20</v>
      </c>
      <c r="L46" s="412">
        <f t="shared" si="15"/>
        <v>38</v>
      </c>
      <c r="M46" s="1083">
        <f t="shared" si="12"/>
        <v>18</v>
      </c>
      <c r="N46" s="1083">
        <v>20</v>
      </c>
      <c r="O46" s="412"/>
      <c r="P46" s="412"/>
      <c r="Q46" s="412"/>
      <c r="R46" s="412"/>
      <c r="S46" s="412"/>
      <c r="T46" s="412"/>
      <c r="U46" s="412"/>
      <c r="V46" s="412"/>
      <c r="W46" s="418"/>
      <c r="X46" s="412"/>
      <c r="Y46" s="418">
        <v>38</v>
      </c>
      <c r="Z46" s="412">
        <v>4</v>
      </c>
      <c r="AA46" s="418"/>
      <c r="AB46" s="412"/>
      <c r="AC46" s="418"/>
      <c r="AD46" s="412"/>
      <c r="AE46" s="833">
        <f t="shared" si="9"/>
        <v>38</v>
      </c>
      <c r="AF46" s="599" t="s">
        <v>1068</v>
      </c>
    </row>
    <row r="47" spans="1:32" x14ac:dyDescent="0.3">
      <c r="A47" s="273" t="s">
        <v>15</v>
      </c>
      <c r="B47" s="273" t="s">
        <v>241</v>
      </c>
      <c r="C47" s="273"/>
      <c r="D47" s="273"/>
      <c r="E47" s="416"/>
      <c r="F47" s="411" t="s">
        <v>29</v>
      </c>
      <c r="G47" s="918"/>
      <c r="H47" s="919"/>
      <c r="I47" s="1083">
        <f t="shared" si="14"/>
        <v>54</v>
      </c>
      <c r="J47" s="412">
        <f>X47+Z47+AB47+AD47</f>
        <v>6</v>
      </c>
      <c r="K47" s="1083">
        <v>22</v>
      </c>
      <c r="L47" s="412">
        <f>W47+Y47+AA47+AC47</f>
        <v>48</v>
      </c>
      <c r="M47" s="1083">
        <f t="shared" si="12"/>
        <v>26</v>
      </c>
      <c r="N47" s="1083">
        <v>22</v>
      </c>
      <c r="O47" s="412"/>
      <c r="P47" s="412"/>
      <c r="Q47" s="412"/>
      <c r="R47" s="412"/>
      <c r="S47" s="412"/>
      <c r="T47" s="412"/>
      <c r="U47" s="412"/>
      <c r="V47" s="412"/>
      <c r="W47" s="421">
        <v>48</v>
      </c>
      <c r="X47" s="415">
        <v>6</v>
      </c>
      <c r="Y47" s="418"/>
      <c r="Z47" s="942"/>
      <c r="AA47" s="418"/>
      <c r="AB47" s="412"/>
      <c r="AC47" s="418"/>
      <c r="AD47" s="412"/>
      <c r="AE47" s="833">
        <f>W47+Y47</f>
        <v>48</v>
      </c>
      <c r="AF47" s="599" t="s">
        <v>1109</v>
      </c>
    </row>
    <row r="48" spans="1:32" x14ac:dyDescent="0.3">
      <c r="A48" s="273" t="s">
        <v>16</v>
      </c>
      <c r="B48" s="273" t="s">
        <v>427</v>
      </c>
      <c r="C48" s="273"/>
      <c r="D48" s="273"/>
      <c r="E48" s="420" t="s">
        <v>29</v>
      </c>
      <c r="F48" s="411"/>
      <c r="G48" s="918"/>
      <c r="H48" s="919"/>
      <c r="I48" s="1083">
        <f t="shared" si="14"/>
        <v>54</v>
      </c>
      <c r="J48" s="412">
        <f t="shared" si="16"/>
        <v>6</v>
      </c>
      <c r="K48" s="1083">
        <v>14</v>
      </c>
      <c r="L48" s="412">
        <f t="shared" si="15"/>
        <v>48</v>
      </c>
      <c r="M48" s="1083">
        <f t="shared" si="12"/>
        <v>34</v>
      </c>
      <c r="N48" s="1083">
        <v>14</v>
      </c>
      <c r="O48" s="412"/>
      <c r="P48" s="412"/>
      <c r="Q48" s="412"/>
      <c r="R48" s="412"/>
      <c r="S48" s="412"/>
      <c r="T48" s="412"/>
      <c r="U48" s="412"/>
      <c r="V48" s="412"/>
      <c r="W48" s="411">
        <v>48</v>
      </c>
      <c r="X48" s="412">
        <v>6</v>
      </c>
      <c r="Y48" s="418"/>
      <c r="Z48" s="412"/>
      <c r="AA48" s="418"/>
      <c r="AB48" s="412"/>
      <c r="AC48" s="418"/>
      <c r="AD48" s="412"/>
      <c r="AE48" s="833">
        <f t="shared" si="9"/>
        <v>48</v>
      </c>
      <c r="AF48" s="1078" t="s">
        <v>1121</v>
      </c>
    </row>
    <row r="49" spans="1:32" x14ac:dyDescent="0.3">
      <c r="A49" s="273" t="s">
        <v>121</v>
      </c>
      <c r="B49" s="273" t="s">
        <v>286</v>
      </c>
      <c r="C49" s="273"/>
      <c r="D49" s="273"/>
      <c r="E49" s="416"/>
      <c r="F49" s="411" t="s">
        <v>29</v>
      </c>
      <c r="G49" s="918"/>
      <c r="H49" s="919"/>
      <c r="I49" s="1083">
        <f t="shared" si="14"/>
        <v>42</v>
      </c>
      <c r="J49" s="412">
        <f t="shared" si="16"/>
        <v>4</v>
      </c>
      <c r="K49" s="1083">
        <v>20</v>
      </c>
      <c r="L49" s="412">
        <f t="shared" si="15"/>
        <v>38</v>
      </c>
      <c r="M49" s="1083">
        <f t="shared" si="12"/>
        <v>18</v>
      </c>
      <c r="N49" s="1083">
        <v>20</v>
      </c>
      <c r="O49" s="412"/>
      <c r="P49" s="412"/>
      <c r="Q49" s="412"/>
      <c r="R49" s="412"/>
      <c r="S49" s="412"/>
      <c r="T49" s="412"/>
      <c r="U49" s="412"/>
      <c r="V49" s="412"/>
      <c r="W49" s="418"/>
      <c r="X49" s="412"/>
      <c r="Y49" s="418">
        <v>38</v>
      </c>
      <c r="Z49" s="412">
        <v>4</v>
      </c>
      <c r="AA49" s="418"/>
      <c r="AB49" s="412"/>
      <c r="AC49" s="418"/>
      <c r="AD49" s="412"/>
      <c r="AE49" s="833">
        <f t="shared" si="9"/>
        <v>38</v>
      </c>
      <c r="AF49" s="282" t="s">
        <v>1103</v>
      </c>
    </row>
    <row r="50" spans="1:32" hidden="1" x14ac:dyDescent="0.3">
      <c r="A50" s="273" t="s">
        <v>17</v>
      </c>
      <c r="B50" s="273" t="s">
        <v>428</v>
      </c>
      <c r="C50" s="1116"/>
      <c r="D50" s="1116"/>
      <c r="E50" s="420"/>
      <c r="F50" s="421"/>
      <c r="G50" s="948" t="s">
        <v>29</v>
      </c>
      <c r="H50" s="949"/>
      <c r="I50" s="1083">
        <f t="shared" si="14"/>
        <v>46</v>
      </c>
      <c r="J50" s="412">
        <f t="shared" si="16"/>
        <v>4</v>
      </c>
      <c r="K50" s="1103">
        <v>12</v>
      </c>
      <c r="L50" s="412">
        <f t="shared" si="15"/>
        <v>42</v>
      </c>
      <c r="M50" s="1083">
        <f t="shared" si="12"/>
        <v>30</v>
      </c>
      <c r="N50" s="1103">
        <v>12</v>
      </c>
      <c r="O50" s="415"/>
      <c r="P50" s="415"/>
      <c r="Q50" s="412"/>
      <c r="R50" s="412"/>
      <c r="S50" s="412"/>
      <c r="T50" s="412"/>
      <c r="U50" s="412"/>
      <c r="V50" s="412"/>
      <c r="W50" s="418"/>
      <c r="X50" s="412"/>
      <c r="Y50" s="418"/>
      <c r="Z50" s="412"/>
      <c r="AA50" s="418">
        <v>42</v>
      </c>
      <c r="AB50" s="412">
        <v>4</v>
      </c>
      <c r="AC50" s="418"/>
      <c r="AD50" s="412"/>
      <c r="AE50" s="833">
        <f t="shared" si="9"/>
        <v>0</v>
      </c>
      <c r="AF50" s="1078"/>
    </row>
    <row r="51" spans="1:32" hidden="1" x14ac:dyDescent="0.3">
      <c r="A51" s="273" t="s">
        <v>123</v>
      </c>
      <c r="B51" s="273" t="s">
        <v>294</v>
      </c>
      <c r="C51" s="1116"/>
      <c r="D51" s="1116"/>
      <c r="E51" s="420"/>
      <c r="F51" s="421"/>
      <c r="G51" s="948"/>
      <c r="H51" s="949" t="s">
        <v>29</v>
      </c>
      <c r="I51" s="1083">
        <f t="shared" si="14"/>
        <v>66</v>
      </c>
      <c r="J51" s="412">
        <f t="shared" si="16"/>
        <v>6</v>
      </c>
      <c r="K51" s="1103">
        <v>20</v>
      </c>
      <c r="L51" s="412">
        <f t="shared" si="15"/>
        <v>60</v>
      </c>
      <c r="M51" s="1083">
        <f t="shared" si="12"/>
        <v>40</v>
      </c>
      <c r="N51" s="1103">
        <v>20</v>
      </c>
      <c r="O51" s="415"/>
      <c r="P51" s="415"/>
      <c r="Q51" s="417"/>
      <c r="R51" s="412"/>
      <c r="S51" s="412"/>
      <c r="T51" s="412"/>
      <c r="U51" s="412"/>
      <c r="V51" s="412"/>
      <c r="W51" s="418"/>
      <c r="X51" s="412"/>
      <c r="Y51" s="418"/>
      <c r="Z51" s="412"/>
      <c r="AA51" s="418">
        <v>28</v>
      </c>
      <c r="AB51" s="412">
        <v>2</v>
      </c>
      <c r="AC51" s="418">
        <v>32</v>
      </c>
      <c r="AD51" s="412">
        <v>4</v>
      </c>
      <c r="AE51" s="833">
        <f t="shared" si="9"/>
        <v>0</v>
      </c>
      <c r="AF51" s="1078"/>
    </row>
    <row r="52" spans="1:32" s="1094" customFormat="1" hidden="1" x14ac:dyDescent="0.3">
      <c r="A52" s="273" t="s">
        <v>18</v>
      </c>
      <c r="B52" s="273" t="s">
        <v>536</v>
      </c>
      <c r="C52" s="1116"/>
      <c r="D52" s="1116"/>
      <c r="E52" s="420"/>
      <c r="F52" s="421"/>
      <c r="G52" s="948"/>
      <c r="H52" s="949" t="s">
        <v>40</v>
      </c>
      <c r="I52" s="1083">
        <f t="shared" si="14"/>
        <v>90</v>
      </c>
      <c r="J52" s="412">
        <f t="shared" si="16"/>
        <v>8</v>
      </c>
      <c r="K52" s="53">
        <v>24</v>
      </c>
      <c r="L52" s="412">
        <f t="shared" si="15"/>
        <v>76</v>
      </c>
      <c r="M52" s="1083">
        <f t="shared" si="12"/>
        <v>52</v>
      </c>
      <c r="N52" s="53">
        <v>24</v>
      </c>
      <c r="O52" s="951"/>
      <c r="P52" s="951"/>
      <c r="Q52" s="424"/>
      <c r="R52" s="355">
        <v>6</v>
      </c>
      <c r="S52" s="355"/>
      <c r="T52" s="355"/>
      <c r="U52" s="355"/>
      <c r="V52" s="355"/>
      <c r="W52" s="418"/>
      <c r="X52" s="355"/>
      <c r="Y52" s="418"/>
      <c r="Z52" s="355"/>
      <c r="AA52" s="418">
        <v>38</v>
      </c>
      <c r="AB52" s="355">
        <v>4</v>
      </c>
      <c r="AC52" s="418">
        <v>38</v>
      </c>
      <c r="AD52" s="355">
        <v>4</v>
      </c>
      <c r="AE52" s="833">
        <f t="shared" si="9"/>
        <v>0</v>
      </c>
      <c r="AF52" s="54"/>
    </row>
    <row r="53" spans="1:32" s="280" customFormat="1" hidden="1" x14ac:dyDescent="0.3">
      <c r="A53" s="273" t="s">
        <v>20</v>
      </c>
      <c r="B53" s="273" t="s">
        <v>57</v>
      </c>
      <c r="C53" s="1116"/>
      <c r="D53" s="1116"/>
      <c r="E53" s="425"/>
      <c r="F53" s="426"/>
      <c r="G53" s="952"/>
      <c r="H53" s="953" t="s">
        <v>40</v>
      </c>
      <c r="I53" s="1083">
        <f t="shared" si="14"/>
        <v>82</v>
      </c>
      <c r="J53" s="412">
        <f t="shared" si="16"/>
        <v>8</v>
      </c>
      <c r="K53" s="55">
        <v>26</v>
      </c>
      <c r="L53" s="412">
        <f t="shared" si="15"/>
        <v>68</v>
      </c>
      <c r="M53" s="1083">
        <f t="shared" si="12"/>
        <v>42</v>
      </c>
      <c r="N53" s="55">
        <v>26</v>
      </c>
      <c r="O53" s="427"/>
      <c r="P53" s="427"/>
      <c r="Q53" s="428"/>
      <c r="R53" s="1111">
        <v>6</v>
      </c>
      <c r="S53" s="1111"/>
      <c r="T53" s="1111"/>
      <c r="U53" s="1111"/>
      <c r="V53" s="1111"/>
      <c r="W53" s="429"/>
      <c r="X53" s="430"/>
      <c r="Y53" s="431"/>
      <c r="Z53" s="1111"/>
      <c r="AA53" s="431">
        <v>30</v>
      </c>
      <c r="AB53" s="1111">
        <v>4</v>
      </c>
      <c r="AC53" s="431">
        <v>38</v>
      </c>
      <c r="AD53" s="1111">
        <v>4</v>
      </c>
      <c r="AE53" s="833">
        <f t="shared" si="9"/>
        <v>0</v>
      </c>
      <c r="AF53" s="278"/>
    </row>
    <row r="54" spans="1:32" s="280" customFormat="1" ht="18.600000000000001" x14ac:dyDescent="0.3">
      <c r="A54" s="273" t="s">
        <v>22</v>
      </c>
      <c r="B54" s="1116" t="s">
        <v>429</v>
      </c>
      <c r="C54" s="1116"/>
      <c r="D54" s="1116"/>
      <c r="E54" s="425"/>
      <c r="F54" s="426" t="s">
        <v>1028</v>
      </c>
      <c r="G54" s="952"/>
      <c r="H54" s="953"/>
      <c r="I54" s="1083">
        <f t="shared" si="14"/>
        <v>60</v>
      </c>
      <c r="J54" s="412">
        <f t="shared" si="16"/>
        <v>6</v>
      </c>
      <c r="K54" s="55">
        <v>26</v>
      </c>
      <c r="L54" s="412">
        <f t="shared" si="15"/>
        <v>54</v>
      </c>
      <c r="M54" s="1083">
        <f t="shared" si="12"/>
        <v>28</v>
      </c>
      <c r="N54" s="55">
        <v>26</v>
      </c>
      <c r="O54" s="427"/>
      <c r="P54" s="427"/>
      <c r="Q54" s="432"/>
      <c r="R54" s="430"/>
      <c r="S54" s="430"/>
      <c r="T54" s="430"/>
      <c r="U54" s="430"/>
      <c r="V54" s="430"/>
      <c r="W54" s="1314">
        <v>34</v>
      </c>
      <c r="X54" s="1111">
        <v>4</v>
      </c>
      <c r="Y54" s="431">
        <v>20</v>
      </c>
      <c r="Z54" s="1111">
        <v>2</v>
      </c>
      <c r="AA54" s="431"/>
      <c r="AB54" s="1111"/>
      <c r="AC54" s="431"/>
      <c r="AD54" s="1111"/>
      <c r="AE54" s="833">
        <f t="shared" si="9"/>
        <v>54</v>
      </c>
      <c r="AF54" s="599" t="s">
        <v>1119</v>
      </c>
    </row>
    <row r="55" spans="1:32" s="280" customFormat="1" ht="18.600000000000001" x14ac:dyDescent="0.3">
      <c r="A55" s="273" t="s">
        <v>23</v>
      </c>
      <c r="B55" s="1116" t="s">
        <v>242</v>
      </c>
      <c r="C55" s="1116"/>
      <c r="D55" s="1116"/>
      <c r="E55" s="425"/>
      <c r="F55" s="426" t="s">
        <v>1028</v>
      </c>
      <c r="G55" s="952"/>
      <c r="H55" s="953"/>
      <c r="I55" s="1083">
        <f t="shared" si="14"/>
        <v>42</v>
      </c>
      <c r="J55" s="412">
        <f t="shared" si="16"/>
        <v>4</v>
      </c>
      <c r="K55" s="55">
        <v>18</v>
      </c>
      <c r="L55" s="412">
        <f t="shared" si="15"/>
        <v>38</v>
      </c>
      <c r="M55" s="1083">
        <f t="shared" si="12"/>
        <v>20</v>
      </c>
      <c r="N55" s="55">
        <v>18</v>
      </c>
      <c r="O55" s="427"/>
      <c r="P55" s="427"/>
      <c r="Q55" s="432"/>
      <c r="R55" s="430"/>
      <c r="S55" s="430"/>
      <c r="T55" s="430"/>
      <c r="U55" s="430"/>
      <c r="V55" s="430"/>
      <c r="W55" s="429"/>
      <c r="X55" s="430"/>
      <c r="Y55" s="431">
        <v>38</v>
      </c>
      <c r="Z55" s="1111">
        <v>4</v>
      </c>
      <c r="AA55" s="431"/>
      <c r="AB55" s="1111"/>
      <c r="AC55" s="431"/>
      <c r="AD55" s="1111"/>
      <c r="AE55" s="833">
        <f t="shared" si="9"/>
        <v>38</v>
      </c>
      <c r="AF55" s="475" t="s">
        <v>1109</v>
      </c>
    </row>
    <row r="56" spans="1:32" s="280" customFormat="1" hidden="1" x14ac:dyDescent="0.3">
      <c r="A56" s="273" t="s">
        <v>323</v>
      </c>
      <c r="B56" s="1116" t="s">
        <v>430</v>
      </c>
      <c r="C56" s="1116"/>
      <c r="D56" s="1116"/>
      <c r="E56" s="425"/>
      <c r="F56" s="426"/>
      <c r="G56" s="952" t="s">
        <v>40</v>
      </c>
      <c r="H56" s="953"/>
      <c r="I56" s="1083">
        <f t="shared" si="14"/>
        <v>62</v>
      </c>
      <c r="J56" s="412">
        <v>14</v>
      </c>
      <c r="K56" s="55">
        <v>34</v>
      </c>
      <c r="L56" s="412">
        <f t="shared" si="15"/>
        <v>42</v>
      </c>
      <c r="M56" s="1083">
        <f t="shared" si="12"/>
        <v>8</v>
      </c>
      <c r="N56" s="55">
        <v>34</v>
      </c>
      <c r="O56" s="427"/>
      <c r="P56" s="427"/>
      <c r="Q56" s="428"/>
      <c r="R56" s="1111">
        <v>6</v>
      </c>
      <c r="S56" s="1111"/>
      <c r="T56" s="1111"/>
      <c r="U56" s="1111"/>
      <c r="V56" s="1111"/>
      <c r="W56" s="429"/>
      <c r="X56" s="430"/>
      <c r="Y56" s="431"/>
      <c r="Z56" s="1111"/>
      <c r="AA56" s="431">
        <v>42</v>
      </c>
      <c r="AB56" s="1111">
        <v>4</v>
      </c>
      <c r="AC56" s="431"/>
      <c r="AD56" s="1111"/>
      <c r="AE56" s="833">
        <f t="shared" si="9"/>
        <v>0</v>
      </c>
      <c r="AF56" s="278"/>
    </row>
    <row r="57" spans="1:32" s="280" customFormat="1" ht="18.600000000000001" x14ac:dyDescent="0.3">
      <c r="A57" s="273" t="s">
        <v>424</v>
      </c>
      <c r="B57" s="1116" t="s">
        <v>21</v>
      </c>
      <c r="C57" s="1116"/>
      <c r="D57" s="1116"/>
      <c r="E57" s="425"/>
      <c r="F57" s="426" t="s">
        <v>399</v>
      </c>
      <c r="G57" s="952"/>
      <c r="H57" s="953"/>
      <c r="I57" s="1083">
        <f t="shared" si="14"/>
        <v>38</v>
      </c>
      <c r="J57" s="412">
        <f t="shared" si="16"/>
        <v>4</v>
      </c>
      <c r="K57" s="55">
        <v>26</v>
      </c>
      <c r="L57" s="412">
        <f t="shared" si="15"/>
        <v>34</v>
      </c>
      <c r="M57" s="1083">
        <f t="shared" si="12"/>
        <v>8</v>
      </c>
      <c r="N57" s="55">
        <v>26</v>
      </c>
      <c r="O57" s="427"/>
      <c r="P57" s="427"/>
      <c r="Q57" s="432"/>
      <c r="R57" s="430"/>
      <c r="S57" s="430"/>
      <c r="T57" s="430"/>
      <c r="U57" s="430"/>
      <c r="V57" s="430"/>
      <c r="W57" s="1314">
        <v>34</v>
      </c>
      <c r="X57" s="1111">
        <v>4</v>
      </c>
      <c r="Y57" s="431"/>
      <c r="Z57" s="1111"/>
      <c r="AA57" s="431"/>
      <c r="AB57" s="1111"/>
      <c r="AC57" s="431"/>
      <c r="AD57" s="1111"/>
      <c r="AE57" s="833">
        <f t="shared" si="9"/>
        <v>34</v>
      </c>
      <c r="AF57" s="1261" t="s">
        <v>1157</v>
      </c>
    </row>
    <row r="58" spans="1:32" s="280" customFormat="1" hidden="1" x14ac:dyDescent="0.3">
      <c r="A58" s="273" t="s">
        <v>537</v>
      </c>
      <c r="B58" s="1116" t="s">
        <v>987</v>
      </c>
      <c r="C58" s="1116"/>
      <c r="D58" s="1116"/>
      <c r="E58" s="425"/>
      <c r="F58" s="426"/>
      <c r="G58" s="952"/>
      <c r="H58" s="953" t="s">
        <v>29</v>
      </c>
      <c r="I58" s="1083">
        <f t="shared" si="14"/>
        <v>36</v>
      </c>
      <c r="J58" s="412">
        <f t="shared" si="16"/>
        <v>4</v>
      </c>
      <c r="K58" s="55">
        <v>40</v>
      </c>
      <c r="L58" s="412">
        <f t="shared" si="15"/>
        <v>32</v>
      </c>
      <c r="M58" s="1083">
        <f t="shared" si="12"/>
        <v>0</v>
      </c>
      <c r="N58" s="55">
        <v>32</v>
      </c>
      <c r="O58" s="427"/>
      <c r="P58" s="427"/>
      <c r="Q58" s="432"/>
      <c r="R58" s="430"/>
      <c r="S58" s="430"/>
      <c r="T58" s="430"/>
      <c r="U58" s="430"/>
      <c r="V58" s="430"/>
      <c r="W58" s="429"/>
      <c r="X58" s="430"/>
      <c r="Y58" s="431"/>
      <c r="Z58" s="1111"/>
      <c r="AA58" s="431"/>
      <c r="AB58" s="1111"/>
      <c r="AC58" s="431">
        <v>32</v>
      </c>
      <c r="AD58" s="1111">
        <v>4</v>
      </c>
      <c r="AE58" s="833">
        <f t="shared" si="9"/>
        <v>0</v>
      </c>
      <c r="AF58" s="278"/>
    </row>
    <row r="59" spans="1:32" hidden="1" x14ac:dyDescent="0.3">
      <c r="A59" s="273" t="s">
        <v>538</v>
      </c>
      <c r="B59" s="1116" t="s">
        <v>519</v>
      </c>
      <c r="C59" s="1116"/>
      <c r="D59" s="1116"/>
      <c r="E59" s="420"/>
      <c r="F59" s="421"/>
      <c r="G59" s="948" t="s">
        <v>29</v>
      </c>
      <c r="H59" s="949"/>
      <c r="I59" s="1083">
        <f t="shared" si="14"/>
        <v>42</v>
      </c>
      <c r="J59" s="412">
        <f t="shared" si="16"/>
        <v>2</v>
      </c>
      <c r="K59" s="1103">
        <v>40</v>
      </c>
      <c r="L59" s="412">
        <f t="shared" si="15"/>
        <v>40</v>
      </c>
      <c r="M59" s="1083">
        <f t="shared" si="12"/>
        <v>10</v>
      </c>
      <c r="N59" s="1103">
        <v>30</v>
      </c>
      <c r="O59" s="415"/>
      <c r="P59" s="415"/>
      <c r="Q59" s="417"/>
      <c r="R59" s="412"/>
      <c r="S59" s="412"/>
      <c r="T59" s="412"/>
      <c r="U59" s="412"/>
      <c r="V59" s="412"/>
      <c r="W59" s="418"/>
      <c r="X59" s="412"/>
      <c r="Y59" s="418"/>
      <c r="Z59" s="412"/>
      <c r="AA59" s="418">
        <v>40</v>
      </c>
      <c r="AB59" s="412">
        <v>2</v>
      </c>
      <c r="AC59" s="418"/>
      <c r="AD59" s="412"/>
      <c r="AE59" s="833">
        <f t="shared" si="9"/>
        <v>0</v>
      </c>
      <c r="AF59" s="1078"/>
    </row>
    <row r="60" spans="1:32" x14ac:dyDescent="0.3">
      <c r="A60" s="272" t="s">
        <v>8</v>
      </c>
      <c r="B60" s="272" t="s">
        <v>9</v>
      </c>
      <c r="C60" s="272"/>
      <c r="D60" s="272"/>
      <c r="E60" s="416"/>
      <c r="F60" s="411"/>
      <c r="G60" s="918"/>
      <c r="H60" s="919"/>
      <c r="I60" s="1096">
        <f>I61+I67+I72+I77</f>
        <v>1160</v>
      </c>
      <c r="J60" s="1096">
        <f>J61+J67+J72+J77</f>
        <v>106</v>
      </c>
      <c r="K60" s="1096">
        <f>K61+K67+K72+K77</f>
        <v>258</v>
      </c>
      <c r="L60" s="1096">
        <f>L61+L67+L72+L77</f>
        <v>722</v>
      </c>
      <c r="M60" s="1083">
        <f t="shared" si="12"/>
        <v>434</v>
      </c>
      <c r="N60" s="1096">
        <f>N61+N67+N72+N77</f>
        <v>288</v>
      </c>
      <c r="O60" s="1096">
        <f>O61+O67+O72+O77</f>
        <v>20</v>
      </c>
      <c r="P60" s="1096">
        <f>P61+P67+P72+P77</f>
        <v>288</v>
      </c>
      <c r="Q60" s="1096">
        <f>Q61+Q67+Q72+Q77</f>
        <v>14</v>
      </c>
      <c r="R60" s="1096">
        <f>R61+R67+R72+R77</f>
        <v>30</v>
      </c>
      <c r="S60" s="1096"/>
      <c r="T60" s="1096"/>
      <c r="U60" s="1096"/>
      <c r="V60" s="1096"/>
      <c r="W60" s="1096">
        <f t="shared" ref="W60:AD60" si="17">W61+W67+W72+W77</f>
        <v>158</v>
      </c>
      <c r="X60" s="1096">
        <f t="shared" si="17"/>
        <v>18</v>
      </c>
      <c r="Y60" s="1096">
        <f t="shared" si="17"/>
        <v>288</v>
      </c>
      <c r="Z60" s="1096">
        <f t="shared" si="17"/>
        <v>34</v>
      </c>
      <c r="AA60" s="1096">
        <f t="shared" si="17"/>
        <v>142</v>
      </c>
      <c r="AB60" s="1096">
        <f t="shared" si="17"/>
        <v>20</v>
      </c>
      <c r="AC60" s="1096">
        <f t="shared" si="17"/>
        <v>134</v>
      </c>
      <c r="AD60" s="1096">
        <f t="shared" si="17"/>
        <v>16</v>
      </c>
      <c r="AE60" s="833">
        <f t="shared" si="9"/>
        <v>446</v>
      </c>
      <c r="AF60" s="1078"/>
    </row>
    <row r="61" spans="1:32" ht="26.4" x14ac:dyDescent="0.3">
      <c r="A61" s="272" t="s">
        <v>153</v>
      </c>
      <c r="B61" s="273" t="s">
        <v>431</v>
      </c>
      <c r="C61" s="955"/>
      <c r="D61" s="955"/>
      <c r="E61" s="1658" t="s">
        <v>547</v>
      </c>
      <c r="F61" s="1659"/>
      <c r="G61" s="1659"/>
      <c r="H61" s="1660"/>
      <c r="I61" s="1099">
        <f t="shared" ref="I61:R61" si="18">SUM(I62:I66)</f>
        <v>386</v>
      </c>
      <c r="J61" s="1099">
        <f t="shared" si="18"/>
        <v>28</v>
      </c>
      <c r="K61" s="1099">
        <f t="shared" si="18"/>
        <v>72</v>
      </c>
      <c r="L61" s="1099">
        <f t="shared" si="18"/>
        <v>240</v>
      </c>
      <c r="M61" s="1099">
        <f t="shared" si="18"/>
        <v>128</v>
      </c>
      <c r="N61" s="1099">
        <f t="shared" si="18"/>
        <v>92</v>
      </c>
      <c r="O61" s="1099">
        <f t="shared" si="18"/>
        <v>20</v>
      </c>
      <c r="P61" s="1099">
        <f t="shared" si="18"/>
        <v>108</v>
      </c>
      <c r="Q61" s="1099">
        <f t="shared" si="18"/>
        <v>4</v>
      </c>
      <c r="R61" s="1099">
        <f t="shared" si="18"/>
        <v>6</v>
      </c>
      <c r="S61" s="1099"/>
      <c r="T61" s="1099"/>
      <c r="U61" s="1099"/>
      <c r="V61" s="1099"/>
      <c r="W61" s="1099">
        <f t="shared" ref="W61:AD61" si="19">W62+W63</f>
        <v>126</v>
      </c>
      <c r="X61" s="1099">
        <f t="shared" si="19"/>
        <v>16</v>
      </c>
      <c r="Y61" s="1099">
        <f t="shared" si="19"/>
        <v>114</v>
      </c>
      <c r="Z61" s="1099">
        <f t="shared" si="19"/>
        <v>12</v>
      </c>
      <c r="AA61" s="1099">
        <f t="shared" si="19"/>
        <v>0</v>
      </c>
      <c r="AB61" s="1099">
        <f t="shared" si="19"/>
        <v>0</v>
      </c>
      <c r="AC61" s="1099">
        <f t="shared" si="19"/>
        <v>0</v>
      </c>
      <c r="AD61" s="1099">
        <f t="shared" si="19"/>
        <v>0</v>
      </c>
      <c r="AE61" s="833">
        <f t="shared" si="9"/>
        <v>240</v>
      </c>
      <c r="AF61" s="1078"/>
    </row>
    <row r="62" spans="1:32" ht="26.4" x14ac:dyDescent="0.3">
      <c r="A62" s="281" t="s">
        <v>155</v>
      </c>
      <c r="B62" s="273" t="s">
        <v>432</v>
      </c>
      <c r="C62" s="273"/>
      <c r="D62" s="273"/>
      <c r="E62" s="416"/>
      <c r="F62" s="1666" t="s">
        <v>283</v>
      </c>
      <c r="G62" s="918"/>
      <c r="H62" s="919"/>
      <c r="I62" s="1083">
        <f t="shared" ref="I62:I81" si="20">J62+L62+Q62+R62+P62</f>
        <v>120</v>
      </c>
      <c r="J62" s="412">
        <v>12</v>
      </c>
      <c r="K62" s="1083">
        <v>38</v>
      </c>
      <c r="L62" s="412">
        <f>W62+Y62+AA62+AC62</f>
        <v>108</v>
      </c>
      <c r="M62" s="1083">
        <f>L62-N62-O62</f>
        <v>70</v>
      </c>
      <c r="N62" s="1083">
        <v>38</v>
      </c>
      <c r="O62" s="412"/>
      <c r="P62" s="1083"/>
      <c r="Q62" s="417"/>
      <c r="R62" s="412"/>
      <c r="S62" s="412"/>
      <c r="T62" s="412"/>
      <c r="U62" s="412"/>
      <c r="V62" s="412"/>
      <c r="W62" s="411">
        <v>68</v>
      </c>
      <c r="X62" s="412">
        <v>8</v>
      </c>
      <c r="Y62" s="418">
        <v>40</v>
      </c>
      <c r="Z62" s="412">
        <v>4</v>
      </c>
      <c r="AA62" s="418"/>
      <c r="AB62" s="412"/>
      <c r="AC62" s="418"/>
      <c r="AD62" s="412"/>
      <c r="AE62" s="833">
        <f t="shared" si="9"/>
        <v>108</v>
      </c>
      <c r="AF62" s="1078" t="s">
        <v>1101</v>
      </c>
    </row>
    <row r="63" spans="1:32" ht="26.4" x14ac:dyDescent="0.3">
      <c r="A63" s="281" t="s">
        <v>156</v>
      </c>
      <c r="B63" s="273" t="s">
        <v>433</v>
      </c>
      <c r="C63" s="273"/>
      <c r="D63" s="273"/>
      <c r="E63" s="416"/>
      <c r="F63" s="1667"/>
      <c r="G63" s="918"/>
      <c r="H63" s="919"/>
      <c r="I63" s="1083">
        <f t="shared" si="20"/>
        <v>148</v>
      </c>
      <c r="J63" s="412">
        <f>X63+Z63+AB63+AD63</f>
        <v>16</v>
      </c>
      <c r="K63" s="1083">
        <v>34</v>
      </c>
      <c r="L63" s="412">
        <f>W63+Y63+AA63+AC63</f>
        <v>132</v>
      </c>
      <c r="M63" s="1083">
        <f>L63-N63-O63</f>
        <v>58</v>
      </c>
      <c r="N63" s="1083">
        <v>54</v>
      </c>
      <c r="O63" s="412">
        <v>20</v>
      </c>
      <c r="P63" s="1083"/>
      <c r="Q63" s="417"/>
      <c r="R63" s="412"/>
      <c r="S63" s="412"/>
      <c r="T63" s="412"/>
      <c r="U63" s="412"/>
      <c r="V63" s="412"/>
      <c r="W63" s="411">
        <v>58</v>
      </c>
      <c r="X63" s="412">
        <v>8</v>
      </c>
      <c r="Y63" s="418">
        <v>74</v>
      </c>
      <c r="Z63" s="412">
        <v>8</v>
      </c>
      <c r="AA63" s="418"/>
      <c r="AB63" s="412"/>
      <c r="AC63" s="418"/>
      <c r="AD63" s="412"/>
      <c r="AE63" s="833">
        <f t="shared" si="9"/>
        <v>132</v>
      </c>
      <c r="AF63" s="1236" t="s">
        <v>1101</v>
      </c>
    </row>
    <row r="64" spans="1:32" x14ac:dyDescent="0.3">
      <c r="A64" s="273" t="s">
        <v>353</v>
      </c>
      <c r="B64" s="433" t="s">
        <v>43</v>
      </c>
      <c r="C64" s="433"/>
      <c r="D64" s="433"/>
      <c r="E64" s="416"/>
      <c r="F64" s="1666" t="s">
        <v>283</v>
      </c>
      <c r="G64" s="918"/>
      <c r="H64" s="919"/>
      <c r="I64" s="1083">
        <f t="shared" si="20"/>
        <v>36</v>
      </c>
      <c r="J64" s="412"/>
      <c r="K64" s="1083"/>
      <c r="L64" s="412"/>
      <c r="M64" s="1083">
        <f t="shared" si="12"/>
        <v>0</v>
      </c>
      <c r="N64" s="1083"/>
      <c r="O64" s="412"/>
      <c r="P64" s="1083">
        <v>36</v>
      </c>
      <c r="Q64" s="412"/>
      <c r="R64" s="412"/>
      <c r="S64" s="412"/>
      <c r="T64" s="412"/>
      <c r="U64" s="412"/>
      <c r="V64" s="412"/>
      <c r="W64" s="418"/>
      <c r="X64" s="412"/>
      <c r="Y64" s="411">
        <v>36</v>
      </c>
      <c r="Z64" s="412"/>
      <c r="AA64" s="418"/>
      <c r="AB64" s="412"/>
      <c r="AC64" s="418"/>
      <c r="AD64" s="412"/>
      <c r="AE64" s="833">
        <f t="shared" si="9"/>
        <v>36</v>
      </c>
      <c r="AF64" s="1236" t="s">
        <v>1101</v>
      </c>
    </row>
    <row r="65" spans="1:32" x14ac:dyDescent="0.3">
      <c r="A65" s="1116" t="s">
        <v>1029</v>
      </c>
      <c r="B65" s="1133" t="s">
        <v>73</v>
      </c>
      <c r="C65" s="1133"/>
      <c r="D65" s="1133"/>
      <c r="E65" s="420"/>
      <c r="F65" s="1667"/>
      <c r="G65" s="948"/>
      <c r="H65" s="919"/>
      <c r="I65" s="1083">
        <v>72</v>
      </c>
      <c r="J65" s="415"/>
      <c r="K65" s="1103"/>
      <c r="L65" s="412"/>
      <c r="M65" s="1083"/>
      <c r="N65" s="1103"/>
      <c r="O65" s="415"/>
      <c r="P65" s="1103">
        <v>72</v>
      </c>
      <c r="Q65" s="412"/>
      <c r="R65" s="412"/>
      <c r="S65" s="412"/>
      <c r="T65" s="412"/>
      <c r="U65" s="412"/>
      <c r="V65" s="412"/>
      <c r="W65" s="418"/>
      <c r="X65" s="412"/>
      <c r="Y65" s="411">
        <v>72</v>
      </c>
      <c r="Z65" s="412"/>
      <c r="AA65" s="418"/>
      <c r="AB65" s="412"/>
      <c r="AC65" s="418"/>
      <c r="AD65" s="412"/>
      <c r="AE65" s="833">
        <f t="shared" si="9"/>
        <v>72</v>
      </c>
      <c r="AF65" s="1236" t="s">
        <v>1101</v>
      </c>
    </row>
    <row r="66" spans="1:32" x14ac:dyDescent="0.3">
      <c r="A66" s="1116" t="s">
        <v>434</v>
      </c>
      <c r="B66" s="1116" t="s">
        <v>216</v>
      </c>
      <c r="C66" s="1116"/>
      <c r="D66" s="1116"/>
      <c r="E66" s="420"/>
      <c r="F66" s="421" t="s">
        <v>40</v>
      </c>
      <c r="G66" s="948"/>
      <c r="H66" s="919"/>
      <c r="I66" s="1083">
        <f t="shared" si="20"/>
        <v>10</v>
      </c>
      <c r="J66" s="415"/>
      <c r="K66" s="1103"/>
      <c r="L66" s="412"/>
      <c r="M66" s="1083">
        <f t="shared" si="12"/>
        <v>0</v>
      </c>
      <c r="N66" s="1103"/>
      <c r="O66" s="415"/>
      <c r="P66" s="1103"/>
      <c r="Q66" s="412">
        <v>4</v>
      </c>
      <c r="R66" s="412">
        <v>6</v>
      </c>
      <c r="S66" s="412"/>
      <c r="T66" s="412"/>
      <c r="U66" s="412"/>
      <c r="V66" s="412"/>
      <c r="W66" s="418"/>
      <c r="X66" s="412"/>
      <c r="Y66" s="418"/>
      <c r="Z66" s="412"/>
      <c r="AA66" s="418"/>
      <c r="AB66" s="412"/>
      <c r="AC66" s="418"/>
      <c r="AD66" s="412"/>
      <c r="AE66" s="833">
        <f t="shared" si="9"/>
        <v>0</v>
      </c>
      <c r="AF66" s="1236" t="s">
        <v>1101</v>
      </c>
    </row>
    <row r="67" spans="1:32" ht="26.4" x14ac:dyDescent="0.3">
      <c r="A67" s="272" t="s">
        <v>217</v>
      </c>
      <c r="B67" s="273" t="s">
        <v>435</v>
      </c>
      <c r="C67" s="955"/>
      <c r="D67" s="955"/>
      <c r="E67" s="1658" t="s">
        <v>548</v>
      </c>
      <c r="F67" s="1659"/>
      <c r="G67" s="1659"/>
      <c r="H67" s="1660"/>
      <c r="I67" s="1099">
        <f>SUM(I68:I71)</f>
        <v>166</v>
      </c>
      <c r="J67" s="1099">
        <f t="shared" ref="J67:R67" si="21">SUM(J68:J71)</f>
        <v>12</v>
      </c>
      <c r="K67" s="1099">
        <f t="shared" si="21"/>
        <v>42</v>
      </c>
      <c r="L67" s="1099">
        <f t="shared" si="21"/>
        <v>110</v>
      </c>
      <c r="M67" s="1099">
        <f t="shared" si="21"/>
        <v>68</v>
      </c>
      <c r="N67" s="1099">
        <f t="shared" si="21"/>
        <v>42</v>
      </c>
      <c r="O67" s="1099">
        <f t="shared" si="21"/>
        <v>0</v>
      </c>
      <c r="P67" s="1099">
        <f t="shared" si="21"/>
        <v>36</v>
      </c>
      <c r="Q67" s="1099">
        <f t="shared" si="21"/>
        <v>2</v>
      </c>
      <c r="R67" s="1099">
        <f t="shared" si="21"/>
        <v>6</v>
      </c>
      <c r="S67" s="1099"/>
      <c r="T67" s="1099"/>
      <c r="U67" s="1099"/>
      <c r="V67" s="1099"/>
      <c r="W67" s="1099">
        <f t="shared" ref="W67:AD67" si="22">W68+W69</f>
        <v>32</v>
      </c>
      <c r="X67" s="1099">
        <f t="shared" si="22"/>
        <v>2</v>
      </c>
      <c r="Y67" s="1099">
        <f t="shared" si="22"/>
        <v>78</v>
      </c>
      <c r="Z67" s="1099">
        <f t="shared" si="22"/>
        <v>10</v>
      </c>
      <c r="AA67" s="1099">
        <f t="shared" si="22"/>
        <v>0</v>
      </c>
      <c r="AB67" s="1099">
        <f t="shared" si="22"/>
        <v>0</v>
      </c>
      <c r="AC67" s="1099">
        <f t="shared" si="22"/>
        <v>0</v>
      </c>
      <c r="AD67" s="1099">
        <f t="shared" si="22"/>
        <v>0</v>
      </c>
      <c r="AE67" s="833">
        <f t="shared" si="9"/>
        <v>110</v>
      </c>
      <c r="AF67" s="1078"/>
    </row>
    <row r="68" spans="1:32" ht="26.4" x14ac:dyDescent="0.3">
      <c r="A68" s="273" t="s">
        <v>219</v>
      </c>
      <c r="B68" s="273" t="s">
        <v>436</v>
      </c>
      <c r="C68" s="273"/>
      <c r="D68" s="273"/>
      <c r="E68" s="416"/>
      <c r="F68" s="1666" t="s">
        <v>283</v>
      </c>
      <c r="G68" s="918"/>
      <c r="H68" s="919"/>
      <c r="I68" s="1083">
        <f t="shared" si="20"/>
        <v>64</v>
      </c>
      <c r="J68" s="412">
        <f t="shared" ref="J68:J69" si="23">X68+Z68+AB68+AD68</f>
        <v>6</v>
      </c>
      <c r="K68" s="1083">
        <v>22</v>
      </c>
      <c r="L68" s="412">
        <f>W68+Y68+AA68+AC68</f>
        <v>58</v>
      </c>
      <c r="M68" s="1083">
        <f>L68-N68-O68</f>
        <v>36</v>
      </c>
      <c r="N68" s="1083">
        <v>22</v>
      </c>
      <c r="O68" s="412"/>
      <c r="P68" s="1083"/>
      <c r="Q68" s="412"/>
      <c r="R68" s="412"/>
      <c r="S68" s="412"/>
      <c r="T68" s="412"/>
      <c r="U68" s="412"/>
      <c r="V68" s="412"/>
      <c r="W68" s="411">
        <v>32</v>
      </c>
      <c r="X68" s="412">
        <v>2</v>
      </c>
      <c r="Y68" s="418">
        <v>26</v>
      </c>
      <c r="Z68" s="412">
        <v>4</v>
      </c>
      <c r="AA68" s="418"/>
      <c r="AB68" s="412"/>
      <c r="AC68" s="418"/>
      <c r="AD68" s="412"/>
      <c r="AE68" s="833">
        <f t="shared" si="9"/>
        <v>58</v>
      </c>
      <c r="AF68" s="1078" t="s">
        <v>1133</v>
      </c>
    </row>
    <row r="69" spans="1:32" ht="26.4" x14ac:dyDescent="0.3">
      <c r="A69" s="273" t="s">
        <v>437</v>
      </c>
      <c r="B69" s="273" t="s">
        <v>438</v>
      </c>
      <c r="C69" s="273"/>
      <c r="D69" s="273"/>
      <c r="E69" s="416"/>
      <c r="F69" s="1667"/>
      <c r="G69" s="918"/>
      <c r="H69" s="919"/>
      <c r="I69" s="1083">
        <f t="shared" si="20"/>
        <v>58</v>
      </c>
      <c r="J69" s="412">
        <f t="shared" si="23"/>
        <v>6</v>
      </c>
      <c r="K69" s="1083">
        <v>20</v>
      </c>
      <c r="L69" s="412">
        <f>W69+Y69+AA69+AC69</f>
        <v>52</v>
      </c>
      <c r="M69" s="1083">
        <f>L69-N69-O69</f>
        <v>32</v>
      </c>
      <c r="N69" s="1083">
        <v>20</v>
      </c>
      <c r="O69" s="412"/>
      <c r="P69" s="1083"/>
      <c r="Q69" s="412"/>
      <c r="R69" s="412"/>
      <c r="S69" s="412"/>
      <c r="T69" s="412"/>
      <c r="U69" s="412"/>
      <c r="V69" s="412"/>
      <c r="W69" s="418"/>
      <c r="X69" s="412"/>
      <c r="Y69" s="418">
        <v>52</v>
      </c>
      <c r="Z69" s="412">
        <v>6</v>
      </c>
      <c r="AA69" s="418"/>
      <c r="AB69" s="412"/>
      <c r="AC69" s="418"/>
      <c r="AD69" s="412"/>
      <c r="AE69" s="833">
        <f t="shared" si="9"/>
        <v>52</v>
      </c>
      <c r="AF69" s="1078" t="s">
        <v>1133</v>
      </c>
    </row>
    <row r="70" spans="1:32" x14ac:dyDescent="0.3">
      <c r="A70" s="273" t="s">
        <v>220</v>
      </c>
      <c r="B70" s="273" t="s">
        <v>43</v>
      </c>
      <c r="C70" s="273"/>
      <c r="D70" s="273"/>
      <c r="E70" s="416"/>
      <c r="F70" s="411" t="s">
        <v>29</v>
      </c>
      <c r="G70" s="918"/>
      <c r="H70" s="919"/>
      <c r="I70" s="1083">
        <f t="shared" si="20"/>
        <v>36</v>
      </c>
      <c r="J70" s="412"/>
      <c r="K70" s="1083"/>
      <c r="L70" s="412"/>
      <c r="M70" s="1083">
        <f t="shared" si="12"/>
        <v>0</v>
      </c>
      <c r="N70" s="1083"/>
      <c r="O70" s="412"/>
      <c r="P70" s="1083">
        <v>36</v>
      </c>
      <c r="Q70" s="412"/>
      <c r="R70" s="412"/>
      <c r="S70" s="412"/>
      <c r="T70" s="412"/>
      <c r="U70" s="412"/>
      <c r="V70" s="412"/>
      <c r="W70" s="418"/>
      <c r="X70" s="412"/>
      <c r="Y70" s="411">
        <v>36</v>
      </c>
      <c r="Z70" s="412"/>
      <c r="AA70" s="418"/>
      <c r="AB70" s="412"/>
      <c r="AC70" s="356"/>
      <c r="AD70" s="412"/>
      <c r="AE70" s="833">
        <f t="shared" si="9"/>
        <v>36</v>
      </c>
      <c r="AF70" s="1078" t="s">
        <v>1133</v>
      </c>
    </row>
    <row r="71" spans="1:32" x14ac:dyDescent="0.3">
      <c r="A71" s="273" t="s">
        <v>439</v>
      </c>
      <c r="B71" s="273" t="s">
        <v>216</v>
      </c>
      <c r="C71" s="273"/>
      <c r="D71" s="273"/>
      <c r="E71" s="416"/>
      <c r="F71" s="411" t="s">
        <v>40</v>
      </c>
      <c r="G71" s="918"/>
      <c r="H71" s="919"/>
      <c r="I71" s="1083">
        <f t="shared" si="20"/>
        <v>8</v>
      </c>
      <c r="J71" s="412"/>
      <c r="K71" s="1083"/>
      <c r="L71" s="412"/>
      <c r="M71" s="1083">
        <f t="shared" si="12"/>
        <v>0</v>
      </c>
      <c r="N71" s="1083"/>
      <c r="O71" s="412"/>
      <c r="P71" s="1083"/>
      <c r="Q71" s="412">
        <v>2</v>
      </c>
      <c r="R71" s="412">
        <v>6</v>
      </c>
      <c r="S71" s="412"/>
      <c r="T71" s="412"/>
      <c r="U71" s="412"/>
      <c r="V71" s="412"/>
      <c r="W71" s="418"/>
      <c r="X71" s="412"/>
      <c r="Y71" s="418"/>
      <c r="Z71" s="412"/>
      <c r="AA71" s="418"/>
      <c r="AB71" s="412"/>
      <c r="AC71" s="418"/>
      <c r="AD71" s="412"/>
      <c r="AE71" s="833">
        <f t="shared" si="9"/>
        <v>0</v>
      </c>
      <c r="AF71" s="1078" t="s">
        <v>1133</v>
      </c>
    </row>
    <row r="72" spans="1:32" ht="39.6" x14ac:dyDescent="0.3">
      <c r="A72" s="283" t="s">
        <v>33</v>
      </c>
      <c r="B72" s="272" t="s">
        <v>440</v>
      </c>
      <c r="C72" s="956"/>
      <c r="D72" s="956"/>
      <c r="E72" s="1658" t="s">
        <v>549</v>
      </c>
      <c r="F72" s="1659"/>
      <c r="G72" s="1659"/>
      <c r="H72" s="1660"/>
      <c r="I72" s="1099">
        <f t="shared" ref="I72:R72" si="24">SUM(I73:I76)</f>
        <v>254</v>
      </c>
      <c r="J72" s="1099">
        <f t="shared" si="24"/>
        <v>28</v>
      </c>
      <c r="K72" s="1099">
        <f t="shared" si="24"/>
        <v>44</v>
      </c>
      <c r="L72" s="1099">
        <f t="shared" si="24"/>
        <v>138</v>
      </c>
      <c r="M72" s="1099">
        <f t="shared" si="24"/>
        <v>84</v>
      </c>
      <c r="N72" s="1099">
        <f t="shared" si="24"/>
        <v>54</v>
      </c>
      <c r="O72" s="1099">
        <f t="shared" si="24"/>
        <v>0</v>
      </c>
      <c r="P72" s="1099">
        <f t="shared" si="24"/>
        <v>72</v>
      </c>
      <c r="Q72" s="1099">
        <f t="shared" si="24"/>
        <v>4</v>
      </c>
      <c r="R72" s="1099">
        <f t="shared" si="24"/>
        <v>12</v>
      </c>
      <c r="S72" s="1099"/>
      <c r="T72" s="1099"/>
      <c r="U72" s="1099"/>
      <c r="V72" s="1099"/>
      <c r="W72" s="1099">
        <f>SUM(W73:W76)</f>
        <v>0</v>
      </c>
      <c r="X72" s="1099">
        <f>SUM(X73:X76)</f>
        <v>0</v>
      </c>
      <c r="Y72" s="1099">
        <f>Y73+Y74</f>
        <v>96</v>
      </c>
      <c r="Z72" s="1099">
        <f t="shared" ref="Z72:AA72" si="25">Z73+Z74</f>
        <v>12</v>
      </c>
      <c r="AA72" s="1099">
        <f t="shared" si="25"/>
        <v>42</v>
      </c>
      <c r="AB72" s="1099">
        <f>SUM(AB73:AB76)</f>
        <v>6</v>
      </c>
      <c r="AC72" s="1099">
        <f>SUM(AC73:AC76)</f>
        <v>0</v>
      </c>
      <c r="AD72" s="1099">
        <f>SUM(AD73:AD76)</f>
        <v>0</v>
      </c>
      <c r="AE72" s="833">
        <f t="shared" si="9"/>
        <v>96</v>
      </c>
      <c r="AF72" s="1078"/>
    </row>
    <row r="73" spans="1:32" ht="26.4" x14ac:dyDescent="0.3">
      <c r="A73" s="273" t="s">
        <v>221</v>
      </c>
      <c r="B73" s="273" t="s">
        <v>441</v>
      </c>
      <c r="C73" s="273"/>
      <c r="D73" s="273"/>
      <c r="E73" s="416"/>
      <c r="F73" s="434" t="s">
        <v>40</v>
      </c>
      <c r="G73" s="918"/>
      <c r="H73" s="919"/>
      <c r="I73" s="1083">
        <f t="shared" si="20"/>
        <v>114</v>
      </c>
      <c r="J73" s="412">
        <f t="shared" ref="J73:J74" si="26">X73+Z73+AB73+AD73</f>
        <v>12</v>
      </c>
      <c r="K73" s="1109">
        <v>32</v>
      </c>
      <c r="L73" s="412">
        <f>W73+Y73+AA73+AC73</f>
        <v>96</v>
      </c>
      <c r="M73" s="1083">
        <f>L73-N73-O73</f>
        <v>54</v>
      </c>
      <c r="N73" s="1109">
        <v>42</v>
      </c>
      <c r="O73" s="412"/>
      <c r="P73" s="1109"/>
      <c r="Q73" s="412"/>
      <c r="R73" s="412">
        <v>6</v>
      </c>
      <c r="S73" s="412"/>
      <c r="T73" s="412"/>
      <c r="U73" s="412"/>
      <c r="V73" s="412"/>
      <c r="W73" s="418"/>
      <c r="X73" s="412"/>
      <c r="Y73" s="418">
        <v>96</v>
      </c>
      <c r="Z73" s="412">
        <v>12</v>
      </c>
      <c r="AA73" s="418"/>
      <c r="AB73" s="412"/>
      <c r="AC73" s="418"/>
      <c r="AD73" s="412"/>
      <c r="AE73" s="833">
        <f t="shared" si="9"/>
        <v>96</v>
      </c>
      <c r="AF73" s="1078" t="s">
        <v>1101</v>
      </c>
    </row>
    <row r="74" spans="1:32" ht="26.4" hidden="1" x14ac:dyDescent="0.3">
      <c r="A74" s="273" t="s">
        <v>223</v>
      </c>
      <c r="B74" s="273" t="s">
        <v>539</v>
      </c>
      <c r="C74" s="273"/>
      <c r="D74" s="273"/>
      <c r="E74" s="416"/>
      <c r="F74" s="434"/>
      <c r="G74" s="918" t="s">
        <v>29</v>
      </c>
      <c r="H74" s="919"/>
      <c r="I74" s="1083">
        <f t="shared" si="20"/>
        <v>48</v>
      </c>
      <c r="J74" s="412">
        <f t="shared" si="26"/>
        <v>6</v>
      </c>
      <c r="K74" s="1109">
        <v>12</v>
      </c>
      <c r="L74" s="412">
        <f>W74+Y74+AA74+AC74</f>
        <v>42</v>
      </c>
      <c r="M74" s="1083">
        <f>L74-N74-O74</f>
        <v>30</v>
      </c>
      <c r="N74" s="1109">
        <v>12</v>
      </c>
      <c r="O74" s="412"/>
      <c r="P74" s="1109"/>
      <c r="Q74" s="412"/>
      <c r="R74" s="412"/>
      <c r="S74" s="412"/>
      <c r="T74" s="412"/>
      <c r="U74" s="412"/>
      <c r="V74" s="412"/>
      <c r="W74" s="418"/>
      <c r="X74" s="412"/>
      <c r="Y74" s="418"/>
      <c r="Z74" s="412"/>
      <c r="AA74" s="418">
        <v>42</v>
      </c>
      <c r="AB74" s="412">
        <v>6</v>
      </c>
      <c r="AC74" s="418"/>
      <c r="AD74" s="412"/>
      <c r="AE74" s="833">
        <f t="shared" si="9"/>
        <v>0</v>
      </c>
      <c r="AF74" s="1078"/>
    </row>
    <row r="75" spans="1:32" ht="17.399999999999999" hidden="1" x14ac:dyDescent="0.3">
      <c r="A75" s="273" t="s">
        <v>540</v>
      </c>
      <c r="B75" s="273" t="s">
        <v>73</v>
      </c>
      <c r="C75" s="273"/>
      <c r="D75" s="273"/>
      <c r="E75" s="416"/>
      <c r="F75" s="434"/>
      <c r="G75" s="1108" t="s">
        <v>29</v>
      </c>
      <c r="H75" s="919"/>
      <c r="I75" s="1083">
        <f t="shared" si="20"/>
        <v>72</v>
      </c>
      <c r="J75" s="412"/>
      <c r="K75" s="1109"/>
      <c r="L75" s="412"/>
      <c r="M75" s="1083">
        <f t="shared" si="12"/>
        <v>0</v>
      </c>
      <c r="N75" s="1109"/>
      <c r="O75" s="412"/>
      <c r="P75" s="1109">
        <v>72</v>
      </c>
      <c r="Q75" s="412"/>
      <c r="R75" s="412"/>
      <c r="S75" s="412"/>
      <c r="T75" s="412"/>
      <c r="U75" s="412"/>
      <c r="V75" s="412"/>
      <c r="W75" s="418"/>
      <c r="X75" s="412"/>
      <c r="Y75" s="418"/>
      <c r="Z75" s="412"/>
      <c r="AA75" s="411">
        <v>72</v>
      </c>
      <c r="AB75" s="412"/>
      <c r="AC75" s="418"/>
      <c r="AD75" s="412"/>
      <c r="AE75" s="833">
        <f t="shared" si="9"/>
        <v>0</v>
      </c>
      <c r="AF75" s="1078"/>
    </row>
    <row r="76" spans="1:32" hidden="1" x14ac:dyDescent="0.3">
      <c r="A76" s="1116" t="s">
        <v>226</v>
      </c>
      <c r="B76" s="1116" t="s">
        <v>216</v>
      </c>
      <c r="C76" s="1116"/>
      <c r="D76" s="1116"/>
      <c r="E76" s="416"/>
      <c r="F76" s="434"/>
      <c r="G76" s="918" t="s">
        <v>40</v>
      </c>
      <c r="H76" s="919"/>
      <c r="I76" s="1083">
        <f t="shared" si="20"/>
        <v>20</v>
      </c>
      <c r="J76" s="412">
        <v>10</v>
      </c>
      <c r="K76" s="1109"/>
      <c r="L76" s="412"/>
      <c r="M76" s="1083">
        <f t="shared" si="12"/>
        <v>0</v>
      </c>
      <c r="N76" s="1109"/>
      <c r="O76" s="412"/>
      <c r="P76" s="1109"/>
      <c r="Q76" s="412">
        <v>4</v>
      </c>
      <c r="R76" s="412">
        <v>6</v>
      </c>
      <c r="S76" s="412"/>
      <c r="T76" s="412"/>
      <c r="U76" s="412"/>
      <c r="V76" s="412"/>
      <c r="W76" s="418"/>
      <c r="X76" s="412"/>
      <c r="Y76" s="418"/>
      <c r="Z76" s="412"/>
      <c r="AA76" s="418"/>
      <c r="AB76" s="412"/>
      <c r="AC76" s="418"/>
      <c r="AD76" s="412"/>
      <c r="AE76" s="833">
        <f t="shared" si="9"/>
        <v>0</v>
      </c>
      <c r="AF76" s="1078"/>
    </row>
    <row r="77" spans="1:32" ht="39.6" hidden="1" x14ac:dyDescent="0.3">
      <c r="A77" s="272" t="s">
        <v>36</v>
      </c>
      <c r="B77" s="272" t="s">
        <v>541</v>
      </c>
      <c r="C77" s="956"/>
      <c r="D77" s="956"/>
      <c r="E77" s="1658" t="s">
        <v>548</v>
      </c>
      <c r="F77" s="1659"/>
      <c r="G77" s="1659"/>
      <c r="H77" s="1660"/>
      <c r="I77" s="1099">
        <f>SUM(I78:I81)</f>
        <v>354</v>
      </c>
      <c r="J77" s="1099">
        <f t="shared" ref="J77:R77" si="27">SUM(J78:J81)</f>
        <v>38</v>
      </c>
      <c r="K77" s="1099">
        <f t="shared" si="27"/>
        <v>100</v>
      </c>
      <c r="L77" s="1099">
        <f t="shared" si="27"/>
        <v>234</v>
      </c>
      <c r="M77" s="1099">
        <f t="shared" si="27"/>
        <v>134</v>
      </c>
      <c r="N77" s="1099">
        <f t="shared" si="27"/>
        <v>100</v>
      </c>
      <c r="O77" s="1099">
        <f t="shared" si="27"/>
        <v>0</v>
      </c>
      <c r="P77" s="1099">
        <f t="shared" si="27"/>
        <v>72</v>
      </c>
      <c r="Q77" s="1099">
        <f t="shared" si="27"/>
        <v>4</v>
      </c>
      <c r="R77" s="1099">
        <f t="shared" si="27"/>
        <v>6</v>
      </c>
      <c r="S77" s="1099"/>
      <c r="T77" s="1099"/>
      <c r="U77" s="1099"/>
      <c r="V77" s="1099"/>
      <c r="W77" s="1099">
        <f t="shared" ref="W77:AD77" si="28">W78+W79</f>
        <v>0</v>
      </c>
      <c r="X77" s="1099">
        <f t="shared" si="28"/>
        <v>0</v>
      </c>
      <c r="Y77" s="1099">
        <f t="shared" si="28"/>
        <v>0</v>
      </c>
      <c r="Z77" s="1099">
        <f t="shared" si="28"/>
        <v>0</v>
      </c>
      <c r="AA77" s="1099">
        <f t="shared" si="28"/>
        <v>100</v>
      </c>
      <c r="AB77" s="1099">
        <f t="shared" si="28"/>
        <v>14</v>
      </c>
      <c r="AC77" s="1099">
        <f t="shared" si="28"/>
        <v>134</v>
      </c>
      <c r="AD77" s="1099">
        <f t="shared" si="28"/>
        <v>16</v>
      </c>
      <c r="AE77" s="833">
        <f t="shared" si="9"/>
        <v>0</v>
      </c>
      <c r="AF77" s="1078"/>
    </row>
    <row r="78" spans="1:32" ht="26.4" hidden="1" x14ac:dyDescent="0.3">
      <c r="A78" s="273" t="s">
        <v>288</v>
      </c>
      <c r="B78" s="273" t="s">
        <v>542</v>
      </c>
      <c r="C78" s="947"/>
      <c r="D78" s="947"/>
      <c r="E78" s="410"/>
      <c r="F78" s="434"/>
      <c r="G78" s="918"/>
      <c r="H78" s="1703" t="s">
        <v>1030</v>
      </c>
      <c r="I78" s="1083">
        <f t="shared" si="20"/>
        <v>120</v>
      </c>
      <c r="J78" s="412">
        <f t="shared" ref="J78:J79" si="29">X78+Z78+AB78+AD78</f>
        <v>14</v>
      </c>
      <c r="K78" s="1109">
        <v>42</v>
      </c>
      <c r="L78" s="412">
        <f>W78+Y78+AA78+AC78</f>
        <v>106</v>
      </c>
      <c r="M78" s="1083">
        <f>L78-N78-O78</f>
        <v>64</v>
      </c>
      <c r="N78" s="1109">
        <v>42</v>
      </c>
      <c r="O78" s="412"/>
      <c r="P78" s="1109"/>
      <c r="Q78" s="412"/>
      <c r="R78" s="412"/>
      <c r="S78" s="412"/>
      <c r="T78" s="412"/>
      <c r="U78" s="412"/>
      <c r="V78" s="412"/>
      <c r="W78" s="418"/>
      <c r="X78" s="412"/>
      <c r="Y78" s="418"/>
      <c r="Z78" s="412"/>
      <c r="AA78" s="418">
        <v>42</v>
      </c>
      <c r="AB78" s="412">
        <v>6</v>
      </c>
      <c r="AC78" s="418">
        <v>64</v>
      </c>
      <c r="AD78" s="412">
        <v>8</v>
      </c>
      <c r="AE78" s="833">
        <f t="shared" si="9"/>
        <v>0</v>
      </c>
      <c r="AF78" s="1078"/>
    </row>
    <row r="79" spans="1:32" ht="26.4" hidden="1" x14ac:dyDescent="0.3">
      <c r="A79" s="273" t="s">
        <v>59</v>
      </c>
      <c r="B79" s="273" t="s">
        <v>543</v>
      </c>
      <c r="C79" s="947"/>
      <c r="D79" s="947"/>
      <c r="E79" s="410"/>
      <c r="F79" s="434"/>
      <c r="G79" s="918"/>
      <c r="H79" s="1704"/>
      <c r="I79" s="1083">
        <f t="shared" si="20"/>
        <v>144</v>
      </c>
      <c r="J79" s="412">
        <f t="shared" si="29"/>
        <v>16</v>
      </c>
      <c r="K79" s="1109">
        <v>58</v>
      </c>
      <c r="L79" s="412">
        <f>W79+Y79+AA79+AC79</f>
        <v>128</v>
      </c>
      <c r="M79" s="1083">
        <f>L79-N79-O79</f>
        <v>70</v>
      </c>
      <c r="N79" s="1109">
        <v>58</v>
      </c>
      <c r="O79" s="412"/>
      <c r="P79" s="1109"/>
      <c r="Q79" s="412"/>
      <c r="R79" s="412"/>
      <c r="S79" s="412"/>
      <c r="T79" s="412"/>
      <c r="U79" s="412"/>
      <c r="V79" s="412"/>
      <c r="W79" s="418"/>
      <c r="X79" s="412"/>
      <c r="Y79" s="418"/>
      <c r="Z79" s="412"/>
      <c r="AA79" s="418">
        <v>58</v>
      </c>
      <c r="AB79" s="412">
        <v>8</v>
      </c>
      <c r="AC79" s="418">
        <v>70</v>
      </c>
      <c r="AD79" s="412">
        <v>8</v>
      </c>
      <c r="AE79" s="833">
        <f t="shared" si="9"/>
        <v>0</v>
      </c>
      <c r="AF79" s="1078"/>
    </row>
    <row r="80" spans="1:32" hidden="1" x14ac:dyDescent="0.3">
      <c r="A80" s="273" t="s">
        <v>37</v>
      </c>
      <c r="B80" s="273" t="s">
        <v>73</v>
      </c>
      <c r="C80" s="947"/>
      <c r="D80" s="947"/>
      <c r="E80" s="410"/>
      <c r="F80" s="411"/>
      <c r="G80" s="918"/>
      <c r="H80" s="919" t="s">
        <v>29</v>
      </c>
      <c r="I80" s="1083">
        <f t="shared" si="20"/>
        <v>72</v>
      </c>
      <c r="J80" s="412"/>
      <c r="K80" s="1109"/>
      <c r="L80" s="412"/>
      <c r="M80" s="1083">
        <f t="shared" si="12"/>
        <v>0</v>
      </c>
      <c r="N80" s="1109"/>
      <c r="O80" s="412"/>
      <c r="P80" s="1109">
        <v>72</v>
      </c>
      <c r="Q80" s="412"/>
      <c r="R80" s="412"/>
      <c r="S80" s="412"/>
      <c r="T80" s="412"/>
      <c r="U80" s="412"/>
      <c r="V80" s="412"/>
      <c r="W80" s="418"/>
      <c r="X80" s="412"/>
      <c r="Y80" s="418"/>
      <c r="Z80" s="412"/>
      <c r="AA80" s="361"/>
      <c r="AB80" s="412"/>
      <c r="AC80" s="411">
        <v>72</v>
      </c>
      <c r="AD80" s="412"/>
      <c r="AE80" s="833">
        <f t="shared" si="9"/>
        <v>0</v>
      </c>
      <c r="AF80" s="1078"/>
    </row>
    <row r="81" spans="1:32" hidden="1" x14ac:dyDescent="0.3">
      <c r="A81" s="1117" t="s">
        <v>262</v>
      </c>
      <c r="B81" s="1117" t="s">
        <v>216</v>
      </c>
      <c r="C81" s="1117"/>
      <c r="D81" s="1117"/>
      <c r="E81" s="416"/>
      <c r="F81" s="411"/>
      <c r="G81" s="918"/>
      <c r="H81" s="919" t="s">
        <v>40</v>
      </c>
      <c r="I81" s="1083">
        <f t="shared" si="20"/>
        <v>18</v>
      </c>
      <c r="J81" s="412">
        <v>8</v>
      </c>
      <c r="K81" s="1109"/>
      <c r="L81" s="412"/>
      <c r="M81" s="1083">
        <f t="shared" si="12"/>
        <v>0</v>
      </c>
      <c r="N81" s="1109"/>
      <c r="O81" s="412"/>
      <c r="P81" s="1109"/>
      <c r="Q81" s="412">
        <v>4</v>
      </c>
      <c r="R81" s="412">
        <v>6</v>
      </c>
      <c r="S81" s="412"/>
      <c r="T81" s="412"/>
      <c r="U81" s="412"/>
      <c r="V81" s="412"/>
      <c r="W81" s="418"/>
      <c r="X81" s="412"/>
      <c r="Y81" s="418"/>
      <c r="Z81" s="412"/>
      <c r="AA81" s="361"/>
      <c r="AB81" s="412"/>
      <c r="AC81" s="418"/>
      <c r="AD81" s="412"/>
      <c r="AE81" s="833">
        <f t="shared" si="9"/>
        <v>0</v>
      </c>
      <c r="AF81" s="1078"/>
    </row>
    <row r="82" spans="1:32" hidden="1" x14ac:dyDescent="0.3">
      <c r="A82" s="273"/>
      <c r="B82" s="273" t="s">
        <v>525</v>
      </c>
      <c r="C82" s="273"/>
      <c r="D82" s="273"/>
      <c r="E82" s="416"/>
      <c r="F82" s="411"/>
      <c r="G82" s="918"/>
      <c r="H82" s="919"/>
      <c r="I82" s="1109">
        <v>144</v>
      </c>
      <c r="J82" s="412"/>
      <c r="K82" s="1109">
        <v>144</v>
      </c>
      <c r="L82" s="412"/>
      <c r="M82" s="1083">
        <f t="shared" si="12"/>
        <v>0</v>
      </c>
      <c r="N82" s="1109"/>
      <c r="O82" s="412"/>
      <c r="P82" s="1109">
        <v>144</v>
      </c>
      <c r="Q82" s="412"/>
      <c r="R82" s="412"/>
      <c r="S82" s="412"/>
      <c r="T82" s="412"/>
      <c r="U82" s="412"/>
      <c r="V82" s="412"/>
      <c r="W82" s="418"/>
      <c r="X82" s="412"/>
      <c r="Y82" s="418"/>
      <c r="Z82" s="412"/>
      <c r="AA82" s="361"/>
      <c r="AB82" s="412"/>
      <c r="AC82" s="411">
        <v>144</v>
      </c>
      <c r="AD82" s="412"/>
      <c r="AE82" s="833">
        <f t="shared" si="9"/>
        <v>0</v>
      </c>
      <c r="AF82" s="1078"/>
    </row>
    <row r="83" spans="1:32" hidden="1" x14ac:dyDescent="0.3">
      <c r="A83" s="272" t="s">
        <v>526</v>
      </c>
      <c r="B83" s="273" t="s">
        <v>527</v>
      </c>
      <c r="C83" s="273"/>
      <c r="D83" s="273"/>
      <c r="E83" s="416"/>
      <c r="F83" s="411"/>
      <c r="G83" s="918"/>
      <c r="H83" s="919"/>
      <c r="I83" s="1096">
        <v>216</v>
      </c>
      <c r="J83" s="412"/>
      <c r="K83" s="1096"/>
      <c r="L83" s="412"/>
      <c r="M83" s="1083">
        <f t="shared" si="12"/>
        <v>0</v>
      </c>
      <c r="N83" s="1096"/>
      <c r="O83" s="412"/>
      <c r="P83" s="1096"/>
      <c r="Q83" s="412"/>
      <c r="R83" s="412"/>
      <c r="S83" s="412"/>
      <c r="T83" s="412"/>
      <c r="U83" s="412"/>
      <c r="V83" s="412"/>
      <c r="W83" s="418"/>
      <c r="X83" s="412"/>
      <c r="Y83" s="418"/>
      <c r="Z83" s="412"/>
      <c r="AA83" s="418"/>
      <c r="AB83" s="412"/>
      <c r="AC83" s="411">
        <v>216</v>
      </c>
      <c r="AD83" s="412"/>
      <c r="AE83" s="833">
        <f t="shared" si="9"/>
        <v>0</v>
      </c>
      <c r="AF83" s="1078"/>
    </row>
    <row r="84" spans="1:32" hidden="1" x14ac:dyDescent="0.3">
      <c r="A84" s="272"/>
      <c r="B84" s="273"/>
      <c r="C84" s="273"/>
      <c r="D84" s="273"/>
      <c r="E84" s="416"/>
      <c r="F84" s="411"/>
      <c r="G84" s="918"/>
      <c r="H84" s="919"/>
      <c r="I84" s="1096"/>
      <c r="J84" s="412"/>
      <c r="K84" s="1096"/>
      <c r="L84" s="412"/>
      <c r="M84" s="1083"/>
      <c r="N84" s="1096"/>
      <c r="O84" s="412"/>
      <c r="P84" s="1096"/>
      <c r="Q84" s="412"/>
      <c r="R84" s="412"/>
      <c r="S84" s="412"/>
      <c r="T84" s="412"/>
      <c r="U84" s="412"/>
      <c r="V84" s="412"/>
      <c r="W84" s="418"/>
      <c r="X84" s="412"/>
      <c r="Y84" s="418"/>
      <c r="Z84" s="412"/>
      <c r="AA84" s="418"/>
      <c r="AB84" s="412"/>
      <c r="AC84" s="411"/>
      <c r="AD84" s="412"/>
      <c r="AE84" s="833">
        <f t="shared" si="9"/>
        <v>0</v>
      </c>
      <c r="AF84" s="1078"/>
    </row>
    <row r="85" spans="1:32" x14ac:dyDescent="0.3">
      <c r="A85" s="1432" t="s">
        <v>550</v>
      </c>
      <c r="B85" s="1432"/>
      <c r="C85" s="1096"/>
      <c r="D85" s="1096"/>
      <c r="E85" s="435"/>
      <c r="F85" s="435"/>
      <c r="G85" s="435"/>
      <c r="H85" s="435"/>
      <c r="I85" s="1096">
        <f t="shared" ref="I85:AD85" si="30">I35+I8</f>
        <v>4428</v>
      </c>
      <c r="J85" s="1096">
        <f t="shared" si="30"/>
        <v>363</v>
      </c>
      <c r="K85" s="1096">
        <f t="shared" si="30"/>
        <v>2704</v>
      </c>
      <c r="L85" s="1096">
        <f t="shared" si="30"/>
        <v>4420</v>
      </c>
      <c r="M85" s="1096">
        <f t="shared" si="30"/>
        <v>1675</v>
      </c>
      <c r="N85" s="1096">
        <f t="shared" si="30"/>
        <v>1642</v>
      </c>
      <c r="O85" s="1096">
        <f t="shared" si="30"/>
        <v>20</v>
      </c>
      <c r="P85" s="1096">
        <f t="shared" si="30"/>
        <v>432</v>
      </c>
      <c r="Q85" s="1096">
        <f t="shared" si="30"/>
        <v>22</v>
      </c>
      <c r="R85" s="1096">
        <f t="shared" si="30"/>
        <v>78</v>
      </c>
      <c r="S85" s="1096">
        <f t="shared" si="30"/>
        <v>560</v>
      </c>
      <c r="T85" s="1096">
        <f t="shared" si="30"/>
        <v>16</v>
      </c>
      <c r="U85" s="1096">
        <f t="shared" si="30"/>
        <v>805</v>
      </c>
      <c r="V85" s="1096">
        <f t="shared" si="30"/>
        <v>23</v>
      </c>
      <c r="W85" s="1096">
        <f t="shared" si="30"/>
        <v>544</v>
      </c>
      <c r="X85" s="1096">
        <f t="shared" si="30"/>
        <v>68</v>
      </c>
      <c r="Y85" s="1096">
        <f t="shared" si="30"/>
        <v>608</v>
      </c>
      <c r="Z85" s="1096">
        <f t="shared" si="30"/>
        <v>76</v>
      </c>
      <c r="AA85" s="1096">
        <f t="shared" si="30"/>
        <v>448</v>
      </c>
      <c r="AB85" s="1096">
        <f t="shared" si="30"/>
        <v>56</v>
      </c>
      <c r="AC85" s="1096">
        <f t="shared" si="30"/>
        <v>352</v>
      </c>
      <c r="AD85" s="1096">
        <f t="shared" si="30"/>
        <v>44</v>
      </c>
      <c r="AE85" s="833">
        <f t="shared" si="9"/>
        <v>1152</v>
      </c>
      <c r="AF85" s="1078"/>
    </row>
    <row r="86" spans="1:32" x14ac:dyDescent="0.25">
      <c r="A86" s="1663" t="s">
        <v>659</v>
      </c>
      <c r="B86" s="1663"/>
      <c r="C86" s="1663"/>
      <c r="D86" s="1663"/>
      <c r="E86" s="1663"/>
      <c r="F86" s="1663"/>
      <c r="G86" s="1663"/>
      <c r="H86" s="1663"/>
      <c r="I86" s="1655" t="s">
        <v>660</v>
      </c>
      <c r="J86" s="1655"/>
      <c r="K86" s="1655"/>
      <c r="L86" s="1655"/>
      <c r="M86" s="1655"/>
      <c r="N86" s="1655"/>
      <c r="O86" s="1655"/>
      <c r="P86" s="1655"/>
      <c r="Q86" s="1655"/>
      <c r="R86" s="1655"/>
      <c r="S86" s="1107">
        <v>15</v>
      </c>
      <c r="T86" s="1107"/>
      <c r="U86" s="1107">
        <v>15</v>
      </c>
      <c r="V86" s="1107"/>
      <c r="W86" s="412">
        <v>13</v>
      </c>
      <c r="X86" s="412"/>
      <c r="Y86" s="412">
        <v>17</v>
      </c>
      <c r="Z86" s="412"/>
      <c r="AA86" s="412">
        <v>12</v>
      </c>
      <c r="AB86" s="412"/>
      <c r="AC86" s="412">
        <v>10</v>
      </c>
      <c r="AD86" s="412"/>
      <c r="AE86" s="833"/>
      <c r="AF86" s="1078"/>
    </row>
    <row r="87" spans="1:32" x14ac:dyDescent="0.3">
      <c r="A87" s="1663"/>
      <c r="B87" s="1663"/>
      <c r="C87" s="1663"/>
      <c r="D87" s="1663"/>
      <c r="E87" s="1663"/>
      <c r="F87" s="1663"/>
      <c r="G87" s="1663"/>
      <c r="H87" s="1663"/>
      <c r="I87" s="1373" t="s">
        <v>661</v>
      </c>
      <c r="J87" s="1373"/>
      <c r="K87" s="1373"/>
      <c r="L87" s="1373"/>
      <c r="M87" s="1373"/>
      <c r="N87" s="1373"/>
      <c r="O87" s="1373"/>
      <c r="P87" s="1373"/>
      <c r="Q87" s="1373"/>
      <c r="R87" s="1373"/>
      <c r="S87" s="1083">
        <v>0</v>
      </c>
      <c r="T87" s="1083"/>
      <c r="U87" s="1083">
        <v>0</v>
      </c>
      <c r="V87" s="1083"/>
      <c r="W87" s="412">
        <v>0</v>
      </c>
      <c r="X87" s="412"/>
      <c r="Y87" s="412">
        <v>72</v>
      </c>
      <c r="Z87" s="412"/>
      <c r="AA87" s="412">
        <v>0</v>
      </c>
      <c r="AB87" s="412"/>
      <c r="AC87" s="412">
        <v>0</v>
      </c>
      <c r="AD87" s="412"/>
      <c r="AE87" s="833"/>
      <c r="AF87" s="1078"/>
    </row>
    <row r="88" spans="1:32" x14ac:dyDescent="0.3">
      <c r="A88" s="1663"/>
      <c r="B88" s="1663"/>
      <c r="C88" s="1663"/>
      <c r="D88" s="1663"/>
      <c r="E88" s="1663"/>
      <c r="F88" s="1663"/>
      <c r="G88" s="1663"/>
      <c r="H88" s="1663"/>
      <c r="I88" s="1373" t="s">
        <v>662</v>
      </c>
      <c r="J88" s="1373"/>
      <c r="K88" s="1373"/>
      <c r="L88" s="1373"/>
      <c r="M88" s="1373"/>
      <c r="N88" s="1373"/>
      <c r="O88" s="1373"/>
      <c r="P88" s="1373"/>
      <c r="Q88" s="1373"/>
      <c r="R88" s="1373"/>
      <c r="S88" s="1083">
        <v>0</v>
      </c>
      <c r="T88" s="1083"/>
      <c r="U88" s="1083">
        <v>0</v>
      </c>
      <c r="V88" s="1083"/>
      <c r="W88" s="412">
        <v>0</v>
      </c>
      <c r="X88" s="412"/>
      <c r="Y88" s="412">
        <v>72</v>
      </c>
      <c r="Z88" s="412"/>
      <c r="AA88" s="412">
        <v>72</v>
      </c>
      <c r="AB88" s="412"/>
      <c r="AC88" s="1109" t="s">
        <v>663</v>
      </c>
      <c r="AD88" s="412"/>
      <c r="AE88" s="833"/>
      <c r="AF88" s="1078"/>
    </row>
    <row r="89" spans="1:32" x14ac:dyDescent="0.3">
      <c r="A89" s="1663"/>
      <c r="B89" s="1663"/>
      <c r="C89" s="1663"/>
      <c r="D89" s="1663"/>
      <c r="E89" s="1663"/>
      <c r="F89" s="1663"/>
      <c r="G89" s="1663"/>
      <c r="H89" s="1663"/>
      <c r="I89" s="1373" t="s">
        <v>665</v>
      </c>
      <c r="J89" s="1373"/>
      <c r="K89" s="1373"/>
      <c r="L89" s="1373"/>
      <c r="M89" s="1373"/>
      <c r="N89" s="1373"/>
      <c r="O89" s="1373"/>
      <c r="P89" s="1373"/>
      <c r="Q89" s="1373"/>
      <c r="R89" s="1373"/>
      <c r="S89" s="1083">
        <v>1</v>
      </c>
      <c r="T89" s="1083"/>
      <c r="U89" s="1083">
        <v>9</v>
      </c>
      <c r="V89" s="1083"/>
      <c r="W89" s="412">
        <v>3</v>
      </c>
      <c r="X89" s="412"/>
      <c r="Y89" s="412">
        <v>7</v>
      </c>
      <c r="Z89" s="412"/>
      <c r="AA89" s="412">
        <v>4</v>
      </c>
      <c r="AB89" s="412"/>
      <c r="AC89" s="412">
        <v>6</v>
      </c>
      <c r="AD89" s="412"/>
      <c r="AE89" s="833"/>
      <c r="AF89" s="1078"/>
    </row>
    <row r="90" spans="1:32" x14ac:dyDescent="0.3">
      <c r="A90" s="1663"/>
      <c r="B90" s="1663"/>
      <c r="C90" s="1663"/>
      <c r="D90" s="1663"/>
      <c r="E90" s="1663"/>
      <c r="F90" s="1663"/>
      <c r="G90" s="1663"/>
      <c r="H90" s="1663"/>
      <c r="I90" s="1373" t="s">
        <v>664</v>
      </c>
      <c r="J90" s="1373"/>
      <c r="K90" s="1373"/>
      <c r="L90" s="1373"/>
      <c r="M90" s="1373"/>
      <c r="N90" s="1373"/>
      <c r="O90" s="1373"/>
      <c r="P90" s="1373"/>
      <c r="Q90" s="1373"/>
      <c r="R90" s="1373"/>
      <c r="S90" s="1083">
        <v>2</v>
      </c>
      <c r="T90" s="1083"/>
      <c r="U90" s="1083">
        <v>2</v>
      </c>
      <c r="V90" s="1083"/>
      <c r="W90" s="412">
        <v>0</v>
      </c>
      <c r="X90" s="412"/>
      <c r="Y90" s="412">
        <v>5</v>
      </c>
      <c r="Z90" s="412"/>
      <c r="AA90" s="412">
        <v>2</v>
      </c>
      <c r="AB90" s="412"/>
      <c r="AC90" s="412">
        <v>4</v>
      </c>
      <c r="AD90" s="412"/>
      <c r="AE90" s="833"/>
      <c r="AF90" s="1078"/>
    </row>
    <row r="91" spans="1:32" x14ac:dyDescent="0.3">
      <c r="A91" s="613"/>
      <c r="B91" s="613"/>
      <c r="C91" s="613"/>
      <c r="D91" s="613"/>
      <c r="E91" s="613"/>
      <c r="F91" s="613"/>
      <c r="G91" s="613"/>
      <c r="H91" s="613"/>
      <c r="I91" s="1105"/>
      <c r="J91" s="1105"/>
      <c r="K91" s="1105"/>
      <c r="L91" s="1105"/>
      <c r="M91" s="1105"/>
      <c r="N91" s="1105"/>
      <c r="O91" s="1105"/>
      <c r="P91" s="1105"/>
      <c r="Q91" s="1105"/>
      <c r="R91" s="1105"/>
      <c r="S91" s="1105"/>
      <c r="T91" s="1105"/>
      <c r="U91" s="1105"/>
      <c r="V91" s="1105"/>
      <c r="W91" s="958"/>
      <c r="X91" s="958"/>
      <c r="Y91" s="958"/>
      <c r="Z91" s="958"/>
      <c r="AA91" s="958"/>
      <c r="AB91" s="958"/>
      <c r="AC91" s="958"/>
      <c r="AD91" s="958"/>
    </row>
    <row r="92" spans="1:32" x14ac:dyDescent="0.3">
      <c r="A92" s="613"/>
      <c r="B92" s="613"/>
      <c r="C92" s="613"/>
      <c r="D92" s="613"/>
      <c r="E92" s="613"/>
      <c r="F92" s="613"/>
      <c r="G92" s="613"/>
      <c r="H92" s="613"/>
      <c r="I92" s="1105"/>
      <c r="J92" s="1105"/>
      <c r="K92" s="1105"/>
      <c r="L92" s="1105"/>
      <c r="M92" s="1105"/>
      <c r="N92" s="1105"/>
      <c r="O92" s="1105"/>
      <c r="P92" s="1105"/>
      <c r="Q92" s="1105"/>
      <c r="R92" s="1105"/>
      <c r="S92" s="1105"/>
      <c r="T92" s="1105"/>
      <c r="U92" s="1105"/>
      <c r="V92" s="1105"/>
      <c r="W92" s="958"/>
      <c r="X92" s="958"/>
      <c r="Y92" s="958"/>
      <c r="Z92" s="958"/>
      <c r="AA92" s="958"/>
      <c r="AB92" s="958"/>
      <c r="AC92" s="958"/>
      <c r="AD92" s="958"/>
    </row>
    <row r="93" spans="1:32" x14ac:dyDescent="0.3">
      <c r="A93" s="959"/>
      <c r="B93" s="1654"/>
      <c r="C93" s="1654"/>
      <c r="D93" s="1654"/>
      <c r="E93" s="1654"/>
      <c r="F93" s="1654"/>
      <c r="G93" s="1654"/>
      <c r="H93" s="1654"/>
      <c r="I93" s="1654"/>
      <c r="J93" s="1654"/>
      <c r="K93" s="1654"/>
      <c r="L93" s="1654"/>
      <c r="M93" s="1654"/>
      <c r="N93" s="1654"/>
      <c r="O93" s="1654"/>
      <c r="P93" s="1654"/>
      <c r="Q93" s="1654"/>
      <c r="R93" s="1654"/>
      <c r="S93" s="1654"/>
      <c r="T93" s="1654"/>
      <c r="U93" s="1654"/>
      <c r="V93" s="1654"/>
      <c r="W93" s="1654"/>
      <c r="X93" s="1654"/>
      <c r="Y93" s="1654"/>
      <c r="Z93" s="1654"/>
      <c r="AA93" s="1654"/>
      <c r="AB93" s="1654"/>
      <c r="AC93" s="1654"/>
      <c r="AD93" s="1654"/>
    </row>
    <row r="94" spans="1:32" x14ac:dyDescent="0.3">
      <c r="A94" s="959"/>
      <c r="B94" s="1423" t="s">
        <v>414</v>
      </c>
      <c r="C94" s="1423"/>
      <c r="D94" s="1423"/>
      <c r="E94" s="1423"/>
      <c r="F94" s="1423"/>
      <c r="G94" s="1423"/>
      <c r="H94" s="1423"/>
      <c r="I94" s="1423"/>
      <c r="J94" s="1423"/>
      <c r="K94" s="1423"/>
      <c r="L94" s="1423"/>
      <c r="M94" s="1423"/>
      <c r="N94" s="1423"/>
      <c r="O94" s="1423"/>
      <c r="P94" s="1423"/>
      <c r="Q94" s="1423"/>
      <c r="R94" s="1423"/>
      <c r="S94" s="1423"/>
      <c r="T94" s="1423"/>
      <c r="U94" s="1423"/>
      <c r="V94" s="1423"/>
      <c r="W94" s="1423"/>
      <c r="X94" s="1423"/>
      <c r="Y94" s="1423"/>
      <c r="Z94" s="1423"/>
      <c r="AA94" s="1423"/>
      <c r="AB94" s="1423"/>
      <c r="AC94" s="1423"/>
      <c r="AD94" s="1423"/>
    </row>
  </sheetData>
  <mergeCells count="66">
    <mergeCell ref="A1:A7"/>
    <mergeCell ref="B1:B7"/>
    <mergeCell ref="C1:H5"/>
    <mergeCell ref="I1:R1"/>
    <mergeCell ref="S1:AD1"/>
    <mergeCell ref="I2:I7"/>
    <mergeCell ref="J2:J7"/>
    <mergeCell ref="U3:V3"/>
    <mergeCell ref="W3:X3"/>
    <mergeCell ref="Y3:Z3"/>
    <mergeCell ref="AA3:AB3"/>
    <mergeCell ref="AC3:AD3"/>
    <mergeCell ref="Y4:Z4"/>
    <mergeCell ref="AA4:AB4"/>
    <mergeCell ref="AC4:AD4"/>
    <mergeCell ref="M4:O4"/>
    <mergeCell ref="S4:T4"/>
    <mergeCell ref="U4:V4"/>
    <mergeCell ref="W4:X4"/>
    <mergeCell ref="R2:R7"/>
    <mergeCell ref="S2:V2"/>
    <mergeCell ref="S3:T3"/>
    <mergeCell ref="AC5:AD5"/>
    <mergeCell ref="C6:H6"/>
    <mergeCell ref="S6:T6"/>
    <mergeCell ref="U6:V6"/>
    <mergeCell ref="W6:X6"/>
    <mergeCell ref="Y6:Z6"/>
    <mergeCell ref="AA6:AB6"/>
    <mergeCell ref="AC6:AD6"/>
    <mergeCell ref="L4:L7"/>
    <mergeCell ref="K2:K7"/>
    <mergeCell ref="L2:Q2"/>
    <mergeCell ref="W2:Z2"/>
    <mergeCell ref="AA2:AD2"/>
    <mergeCell ref="L3:O3"/>
    <mergeCell ref="P3:P7"/>
    <mergeCell ref="Q3:Q7"/>
    <mergeCell ref="F62:F63"/>
    <mergeCell ref="F64:F65"/>
    <mergeCell ref="E67:H67"/>
    <mergeCell ref="F68:F69"/>
    <mergeCell ref="AA5:AB5"/>
    <mergeCell ref="W5:X5"/>
    <mergeCell ref="Y5:Z5"/>
    <mergeCell ref="M5:M7"/>
    <mergeCell ref="N5:N7"/>
    <mergeCell ref="O5:O7"/>
    <mergeCell ref="S5:T5"/>
    <mergeCell ref="U5:V5"/>
    <mergeCell ref="B93:AD93"/>
    <mergeCell ref="B94:AD94"/>
    <mergeCell ref="AE1:AE7"/>
    <mergeCell ref="AF1:AF7"/>
    <mergeCell ref="E72:H72"/>
    <mergeCell ref="E77:H77"/>
    <mergeCell ref="H78:H79"/>
    <mergeCell ref="A85:B85"/>
    <mergeCell ref="A86:H90"/>
    <mergeCell ref="I86:R86"/>
    <mergeCell ref="I87:R87"/>
    <mergeCell ref="I88:R88"/>
    <mergeCell ref="I89:R89"/>
    <mergeCell ref="I90:R90"/>
    <mergeCell ref="A35:B35"/>
    <mergeCell ref="E61:H61"/>
  </mergeCells>
  <conditionalFormatting sqref="P3:Q3 A7:H7 AA7:AD7 L5:O7 L4:M4 J2:J7 L2:L3 Y5:Y6 AC5:AC6 AA6 W5:W6 I1 A1:C1 A2:B6 C6 S1 AA2 Y3 W11:X24 U11:U24 W26:X34 U26:U28 U30:U33 S3 U3 W2:W3 J11:K11 M11:N11 J12:J28 J30:J33 M12:M28 M30:M33">
    <cfRule type="cellIs" dxfId="1883" priority="70" operator="equal">
      <formula>0</formula>
    </cfRule>
  </conditionalFormatting>
  <conditionalFormatting sqref="W7:Z7">
    <cfRule type="cellIs" dxfId="1882" priority="69" operator="equal">
      <formula>0</formula>
    </cfRule>
  </conditionalFormatting>
  <conditionalFormatting sqref="Y4 AC4 AA4 W4">
    <cfRule type="cellIs" dxfId="1881" priority="68" operator="equal">
      <formula>0</formula>
    </cfRule>
  </conditionalFormatting>
  <conditionalFormatting sqref="AA5">
    <cfRule type="cellIs" dxfId="1880" priority="67" operator="equal">
      <formula>0</formula>
    </cfRule>
  </conditionalFormatting>
  <conditionalFormatting sqref="B94:D94">
    <cfRule type="cellIs" dxfId="1879" priority="66" operator="equal">
      <formula>0</formula>
    </cfRule>
  </conditionalFormatting>
  <conditionalFormatting sqref="S2">
    <cfRule type="cellIs" dxfId="1878" priority="65" operator="equal">
      <formula>0</formula>
    </cfRule>
  </conditionalFormatting>
  <conditionalFormatting sqref="AA3 AC3">
    <cfRule type="cellIs" dxfId="1877" priority="64" operator="equal">
      <formula>0</formula>
    </cfRule>
  </conditionalFormatting>
  <conditionalFormatting sqref="S30:T33">
    <cfRule type="cellIs" dxfId="1876" priority="11" operator="equal">
      <formula>0</formula>
    </cfRule>
  </conditionalFormatting>
  <conditionalFormatting sqref="C34:D34">
    <cfRule type="cellIs" dxfId="1875" priority="6" operator="equal">
      <formula>0</formula>
    </cfRule>
  </conditionalFormatting>
  <conditionalFormatting sqref="A18:A28">
    <cfRule type="cellIs" dxfId="1874" priority="47" operator="equal">
      <formula>0</formula>
    </cfRule>
  </conditionalFormatting>
  <conditionalFormatting sqref="A10">
    <cfRule type="cellIs" dxfId="1873" priority="48" operator="equal">
      <formula>0</formula>
    </cfRule>
  </conditionalFormatting>
  <conditionalFormatting sqref="A11:A12">
    <cfRule type="cellIs" dxfId="1872" priority="49" operator="equal">
      <formula>0</formula>
    </cfRule>
  </conditionalFormatting>
  <conditionalFormatting sqref="A13 A15">
    <cfRule type="cellIs" dxfId="1871" priority="50" operator="equal">
      <formula>0</formula>
    </cfRule>
  </conditionalFormatting>
  <conditionalFormatting sqref="A16:A17">
    <cfRule type="cellIs" dxfId="1870" priority="51" operator="equal">
      <formula>0</formula>
    </cfRule>
  </conditionalFormatting>
  <conditionalFormatting sqref="A34">
    <cfRule type="cellIs" dxfId="1869" priority="52" operator="equal">
      <formula>0</formula>
    </cfRule>
  </conditionalFormatting>
  <conditionalFormatting sqref="B10:B12">
    <cfRule type="cellIs" dxfId="1868" priority="53" operator="equal">
      <formula>0</formula>
    </cfRule>
  </conditionalFormatting>
  <conditionalFormatting sqref="B25">
    <cfRule type="cellIs" dxfId="1867" priority="54" operator="equal">
      <formula>0</formula>
    </cfRule>
  </conditionalFormatting>
  <conditionalFormatting sqref="C18:D18 C19 C20:D21">
    <cfRule type="cellIs" dxfId="1866" priority="20" operator="equal">
      <formula>0</formula>
    </cfRule>
  </conditionalFormatting>
  <conditionalFormatting sqref="B23">
    <cfRule type="cellIs" dxfId="1865" priority="55" operator="equal">
      <formula>0</formula>
    </cfRule>
  </conditionalFormatting>
  <conditionalFormatting sqref="B24">
    <cfRule type="cellIs" dxfId="1864" priority="56" operator="equal">
      <formula>0</formula>
    </cfRule>
  </conditionalFormatting>
  <conditionalFormatting sqref="A14">
    <cfRule type="cellIs" dxfId="1863" priority="57" operator="equal">
      <formula>0</formula>
    </cfRule>
  </conditionalFormatting>
  <conditionalFormatting sqref="B16">
    <cfRule type="cellIs" dxfId="1862" priority="58" operator="equal">
      <formula>0</formula>
    </cfRule>
  </conditionalFormatting>
  <conditionalFormatting sqref="B14">
    <cfRule type="cellIs" dxfId="1861" priority="59" operator="equal">
      <formula>0</formula>
    </cfRule>
  </conditionalFormatting>
  <conditionalFormatting sqref="C24">
    <cfRule type="cellIs" dxfId="1860" priority="24" operator="equal">
      <formula>0</formula>
    </cfRule>
  </conditionalFormatting>
  <conditionalFormatting sqref="C17">
    <cfRule type="cellIs" dxfId="1859" priority="21" operator="equal">
      <formula>0</formula>
    </cfRule>
  </conditionalFormatting>
  <conditionalFormatting sqref="B17">
    <cfRule type="cellIs" dxfId="1858" priority="60" operator="equal">
      <formula>0</formula>
    </cfRule>
  </conditionalFormatting>
  <conditionalFormatting sqref="C26:D26">
    <cfRule type="cellIs" dxfId="1857" priority="25" operator="equal">
      <formula>0</formula>
    </cfRule>
  </conditionalFormatting>
  <conditionalFormatting sqref="B19:B21">
    <cfRule type="cellIs" dxfId="1856" priority="61" operator="equal">
      <formula>0</formula>
    </cfRule>
  </conditionalFormatting>
  <conditionalFormatting sqref="B23:B25">
    <cfRule type="cellIs" dxfId="1855" priority="62" operator="equal">
      <formula>0</formula>
    </cfRule>
  </conditionalFormatting>
  <conditionalFormatting sqref="B27">
    <cfRule type="cellIs" dxfId="1854" priority="63" operator="equal">
      <formula>0</formula>
    </cfRule>
  </conditionalFormatting>
  <conditionalFormatting sqref="C28">
    <cfRule type="cellIs" dxfId="1853" priority="33" operator="equal">
      <formula>0</formula>
    </cfRule>
  </conditionalFormatting>
  <conditionalFormatting sqref="A30:B30 A32:A33">
    <cfRule type="cellIs" dxfId="1852" priority="42" operator="equal">
      <formula>0</formula>
    </cfRule>
  </conditionalFormatting>
  <conditionalFormatting sqref="B31:B33">
    <cfRule type="cellIs" dxfId="1851" priority="43" operator="equal">
      <formula>0</formula>
    </cfRule>
  </conditionalFormatting>
  <conditionalFormatting sqref="A31">
    <cfRule type="cellIs" dxfId="1850" priority="44" operator="equal">
      <formula>0</formula>
    </cfRule>
  </conditionalFormatting>
  <conditionalFormatting sqref="A29">
    <cfRule type="cellIs" dxfId="1849" priority="45" operator="equal">
      <formula>0</formula>
    </cfRule>
  </conditionalFormatting>
  <conditionalFormatting sqref="B29">
    <cfRule type="cellIs" dxfId="1848" priority="46" operator="equal">
      <formula>0</formula>
    </cfRule>
  </conditionalFormatting>
  <conditionalFormatting sqref="K30:K33">
    <cfRule type="cellIs" dxfId="1847" priority="13" operator="equal">
      <formula>0</formula>
    </cfRule>
  </conditionalFormatting>
  <conditionalFormatting sqref="B13">
    <cfRule type="cellIs" dxfId="1846" priority="41" operator="equal">
      <formula>0</formula>
    </cfRule>
  </conditionalFormatting>
  <conditionalFormatting sqref="B15">
    <cfRule type="cellIs" dxfId="1845" priority="40" operator="equal">
      <formula>0</formula>
    </cfRule>
  </conditionalFormatting>
  <conditionalFormatting sqref="B18">
    <cfRule type="cellIs" dxfId="1844" priority="39" operator="equal">
      <formula>0</formula>
    </cfRule>
  </conditionalFormatting>
  <conditionalFormatting sqref="B22">
    <cfRule type="cellIs" dxfId="1843" priority="38" operator="equal">
      <formula>0</formula>
    </cfRule>
  </conditionalFormatting>
  <conditionalFormatting sqref="B26">
    <cfRule type="cellIs" dxfId="1842" priority="37" operator="equal">
      <formula>0</formula>
    </cfRule>
  </conditionalFormatting>
  <conditionalFormatting sqref="C11:C12 C13:D13 C14 C15:D15 C16">
    <cfRule type="cellIs" dxfId="1841" priority="19" operator="equal">
      <formula>0</formula>
    </cfRule>
  </conditionalFormatting>
  <conditionalFormatting sqref="C30:C33">
    <cfRule type="cellIs" dxfId="1840" priority="17" operator="equal">
      <formula>0</formula>
    </cfRule>
  </conditionalFormatting>
  <conditionalFormatting sqref="C22:D22">
    <cfRule type="cellIs" dxfId="1839" priority="22" operator="equal">
      <formula>0</formula>
    </cfRule>
  </conditionalFormatting>
  <conditionalFormatting sqref="C23">
    <cfRule type="cellIs" dxfId="1838" priority="23" operator="equal">
      <formula>0</formula>
    </cfRule>
  </conditionalFormatting>
  <conditionalFormatting sqref="C25">
    <cfRule type="cellIs" dxfId="1837" priority="26" operator="equal">
      <formula>0</formula>
    </cfRule>
  </conditionalFormatting>
  <conditionalFormatting sqref="D11:D12">
    <cfRule type="cellIs" dxfId="1836" priority="27" operator="equal">
      <formula>0</formula>
    </cfRule>
  </conditionalFormatting>
  <conditionalFormatting sqref="D14">
    <cfRule type="cellIs" dxfId="1835" priority="28" operator="equal">
      <formula>0</formula>
    </cfRule>
  </conditionalFormatting>
  <conditionalFormatting sqref="D16:D17">
    <cfRule type="cellIs" dxfId="1834" priority="29" operator="equal">
      <formula>0</formula>
    </cfRule>
  </conditionalFormatting>
  <conditionalFormatting sqref="D19">
    <cfRule type="cellIs" dxfId="1833" priority="30" operator="equal">
      <formula>0</formula>
    </cfRule>
  </conditionalFormatting>
  <conditionalFormatting sqref="D23">
    <cfRule type="cellIs" dxfId="1832" priority="31" operator="equal">
      <formula>0</formula>
    </cfRule>
  </conditionalFormatting>
  <conditionalFormatting sqref="D25">
    <cfRule type="cellIs" dxfId="1831" priority="32" operator="equal">
      <formula>0</formula>
    </cfRule>
  </conditionalFormatting>
  <conditionalFormatting sqref="D27:D28">
    <cfRule type="cellIs" dxfId="1830" priority="34" operator="equal">
      <formula>0</formula>
    </cfRule>
  </conditionalFormatting>
  <conditionalFormatting sqref="C27">
    <cfRule type="cellIs" dxfId="1829" priority="35" operator="equal">
      <formula>0</formula>
    </cfRule>
  </conditionalFormatting>
  <conditionalFormatting sqref="D24">
    <cfRule type="cellIs" dxfId="1828" priority="36" operator="equal">
      <formula>0</formula>
    </cfRule>
  </conditionalFormatting>
  <conditionalFormatting sqref="C30">
    <cfRule type="cellIs" dxfId="1827" priority="16" operator="equal">
      <formula>0</formula>
    </cfRule>
  </conditionalFormatting>
  <conditionalFormatting sqref="D30:D33">
    <cfRule type="cellIs" dxfId="1826" priority="18" operator="equal">
      <formula>0</formula>
    </cfRule>
  </conditionalFormatting>
  <conditionalFormatting sqref="C29:D29">
    <cfRule type="cellIs" dxfId="1825" priority="15" operator="equal">
      <formula>0</formula>
    </cfRule>
  </conditionalFormatting>
  <conditionalFormatting sqref="K12:K28 I11:I28 I30:I33">
    <cfRule type="cellIs" dxfId="1824" priority="14" operator="equal">
      <formula>0</formula>
    </cfRule>
  </conditionalFormatting>
  <conditionalFormatting sqref="S26:T28 S11:T24">
    <cfRule type="cellIs" dxfId="1823" priority="12" operator="equal">
      <formula>0</formula>
    </cfRule>
  </conditionalFormatting>
  <conditionalFormatting sqref="I29:K29 M29:V29">
    <cfRule type="cellIs" dxfId="1822" priority="8" operator="equal">
      <formula>0</formula>
    </cfRule>
  </conditionalFormatting>
  <conditionalFormatting sqref="S7:V7">
    <cfRule type="cellIs" dxfId="1821" priority="10" operator="equal">
      <formula>0</formula>
    </cfRule>
  </conditionalFormatting>
  <conditionalFormatting sqref="S5 U5">
    <cfRule type="cellIs" dxfId="1820" priority="9" operator="equal">
      <formula>0</formula>
    </cfRule>
  </conditionalFormatting>
  <conditionalFormatting sqref="I9:U9">
    <cfRule type="cellIs" dxfId="1819" priority="2" operator="equal">
      <formula>0</formula>
    </cfRule>
  </conditionalFormatting>
  <conditionalFormatting sqref="B34 V34">
    <cfRule type="cellIs" dxfId="1818" priority="7" operator="equal">
      <formula>0</formula>
    </cfRule>
  </conditionalFormatting>
  <conditionalFormatting sqref="I34:U34">
    <cfRule type="cellIs" dxfId="1817" priority="5" operator="equal">
      <formula>0</formula>
    </cfRule>
  </conditionalFormatting>
  <conditionalFormatting sqref="B9 V9">
    <cfRule type="cellIs" dxfId="1816" priority="4" operator="equal">
      <formula>0</formula>
    </cfRule>
  </conditionalFormatting>
  <conditionalFormatting sqref="C9:D9">
    <cfRule type="cellIs" dxfId="1815" priority="3" operator="equal">
      <formula>0</formula>
    </cfRule>
  </conditionalFormatting>
  <conditionalFormatting sqref="B28">
    <cfRule type="cellIs" dxfId="1814" priority="1" operator="equal">
      <formula>0</formula>
    </cfRule>
  </conditionalFormatting>
  <pageMargins left="0.7" right="0.7" top="0.75" bottom="0.75" header="0.3" footer="0.3"/>
  <pageSetup paperSize="9" scale="65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F94"/>
  <sheetViews>
    <sheetView topLeftCell="A47" zoomScale="115" zoomScaleNormal="115" workbookViewId="0">
      <selection activeCell="N46" sqref="N46"/>
    </sheetView>
  </sheetViews>
  <sheetFormatPr defaultColWidth="9.109375" defaultRowHeight="13.8" x14ac:dyDescent="0.3"/>
  <cols>
    <col min="1" max="1" width="9.109375" style="284" customWidth="1"/>
    <col min="2" max="2" width="47.33203125" style="284" customWidth="1"/>
    <col min="3" max="3" width="4.88671875" style="284" hidden="1" customWidth="1"/>
    <col min="4" max="4" width="5.109375" style="284" hidden="1" customWidth="1"/>
    <col min="5" max="6" width="4.44140625" style="399" customWidth="1"/>
    <col min="7" max="7" width="3" style="399" hidden="1" customWidth="1"/>
    <col min="8" max="8" width="3.109375" style="399" hidden="1" customWidth="1"/>
    <col min="9" max="9" width="5.88671875" style="1091" customWidth="1"/>
    <col min="10" max="10" width="5" style="1091" customWidth="1"/>
    <col min="11" max="11" width="4.6640625" style="1091" customWidth="1"/>
    <col min="12" max="12" width="5.5546875" style="1091" customWidth="1"/>
    <col min="13" max="13" width="6" style="1091" customWidth="1"/>
    <col min="14" max="14" width="5.6640625" style="1091" customWidth="1"/>
    <col min="15" max="15" width="3.88671875" style="1091" customWidth="1"/>
    <col min="16" max="16" width="4.5546875" style="1091" customWidth="1"/>
    <col min="17" max="17" width="4" style="1091" customWidth="1"/>
    <col min="18" max="18" width="3.44140625" style="1091" customWidth="1"/>
    <col min="19" max="21" width="6.44140625" style="1091" hidden="1" customWidth="1"/>
    <col min="22" max="22" width="6.5546875" style="1091" hidden="1" customWidth="1"/>
    <col min="23" max="23" width="6.44140625" style="1091" customWidth="1"/>
    <col min="24" max="24" width="6.33203125" style="1091" customWidth="1"/>
    <col min="25" max="25" width="6.6640625" style="1091" customWidth="1"/>
    <col min="26" max="26" width="6.44140625" style="1091" customWidth="1"/>
    <col min="27" max="27" width="6.5546875" style="1091" hidden="1" customWidth="1"/>
    <col min="28" max="28" width="7.44140625" style="1091" hidden="1" customWidth="1"/>
    <col min="29" max="29" width="8.109375" style="1091" hidden="1" customWidth="1"/>
    <col min="30" max="30" width="8.5546875" style="1091" hidden="1" customWidth="1"/>
    <col min="31" max="31" width="9.109375" style="1091"/>
    <col min="32" max="32" width="26" style="1091" customWidth="1"/>
    <col min="33" max="16384" width="9.109375" style="1091"/>
  </cols>
  <sheetData>
    <row r="1" spans="1:32" ht="23.25" customHeight="1" x14ac:dyDescent="0.3">
      <c r="A1" s="1686" t="s">
        <v>45</v>
      </c>
      <c r="B1" s="1688" t="s">
        <v>173</v>
      </c>
      <c r="C1" s="1705" t="s">
        <v>174</v>
      </c>
      <c r="D1" s="1705"/>
      <c r="E1" s="1705"/>
      <c r="F1" s="1705"/>
      <c r="G1" s="1705"/>
      <c r="H1" s="1705"/>
      <c r="I1" s="1676" t="s">
        <v>175</v>
      </c>
      <c r="J1" s="1669"/>
      <c r="K1" s="1669"/>
      <c r="L1" s="1669"/>
      <c r="M1" s="1669"/>
      <c r="N1" s="1669"/>
      <c r="O1" s="1669"/>
      <c r="P1" s="1669"/>
      <c r="Q1" s="1669"/>
      <c r="R1" s="1669"/>
      <c r="S1" s="1688" t="s">
        <v>176</v>
      </c>
      <c r="T1" s="1688"/>
      <c r="U1" s="1688"/>
      <c r="V1" s="1688"/>
      <c r="W1" s="1688"/>
      <c r="X1" s="1688"/>
      <c r="Y1" s="1688"/>
      <c r="Z1" s="1688"/>
      <c r="AA1" s="1688"/>
      <c r="AB1" s="1688"/>
      <c r="AC1" s="1688"/>
      <c r="AD1" s="1688"/>
      <c r="AE1" s="1700" t="s">
        <v>676</v>
      </c>
      <c r="AF1" s="1345" t="s">
        <v>55</v>
      </c>
    </row>
    <row r="2" spans="1:32" x14ac:dyDescent="0.3">
      <c r="A2" s="1687"/>
      <c r="B2" s="1669"/>
      <c r="C2" s="1705"/>
      <c r="D2" s="1705"/>
      <c r="E2" s="1705"/>
      <c r="F2" s="1705"/>
      <c r="G2" s="1705"/>
      <c r="H2" s="1705"/>
      <c r="I2" s="1713" t="s">
        <v>98</v>
      </c>
      <c r="J2" s="1714" t="s">
        <v>177</v>
      </c>
      <c r="K2" s="1447" t="s">
        <v>178</v>
      </c>
      <c r="L2" s="1519" t="s">
        <v>179</v>
      </c>
      <c r="M2" s="1706"/>
      <c r="N2" s="1706"/>
      <c r="O2" s="1706"/>
      <c r="P2" s="1706"/>
      <c r="Q2" s="1706"/>
      <c r="R2" s="1709" t="s">
        <v>180</v>
      </c>
      <c r="S2" s="1710" t="s">
        <v>181</v>
      </c>
      <c r="T2" s="1711"/>
      <c r="U2" s="1711"/>
      <c r="V2" s="1712"/>
      <c r="W2" s="1707" t="s">
        <v>509</v>
      </c>
      <c r="X2" s="1707"/>
      <c r="Y2" s="1707"/>
      <c r="Z2" s="1707"/>
      <c r="AA2" s="1707" t="s">
        <v>276</v>
      </c>
      <c r="AB2" s="1708"/>
      <c r="AC2" s="1708"/>
      <c r="AD2" s="1708"/>
      <c r="AE2" s="1701"/>
      <c r="AF2" s="1345"/>
    </row>
    <row r="3" spans="1:32" x14ac:dyDescent="0.3">
      <c r="A3" s="1687"/>
      <c r="B3" s="1669"/>
      <c r="C3" s="1705"/>
      <c r="D3" s="1705"/>
      <c r="E3" s="1705"/>
      <c r="F3" s="1705"/>
      <c r="G3" s="1705"/>
      <c r="H3" s="1705"/>
      <c r="I3" s="1692"/>
      <c r="J3" s="1678"/>
      <c r="K3" s="1447"/>
      <c r="L3" s="1464" t="s">
        <v>182</v>
      </c>
      <c r="M3" s="1693"/>
      <c r="N3" s="1693"/>
      <c r="O3" s="1699"/>
      <c r="P3" s="1677" t="s">
        <v>183</v>
      </c>
      <c r="Q3" s="1694" t="s">
        <v>370</v>
      </c>
      <c r="R3" s="1695"/>
      <c r="S3" s="1684" t="s">
        <v>184</v>
      </c>
      <c r="T3" s="1685"/>
      <c r="U3" s="1675" t="s">
        <v>185</v>
      </c>
      <c r="V3" s="1676"/>
      <c r="W3" s="1675" t="s">
        <v>164</v>
      </c>
      <c r="X3" s="1676"/>
      <c r="Y3" s="1675" t="s">
        <v>165</v>
      </c>
      <c r="Z3" s="1676"/>
      <c r="AA3" s="1675" t="s">
        <v>532</v>
      </c>
      <c r="AB3" s="1676"/>
      <c r="AC3" s="1675" t="s">
        <v>278</v>
      </c>
      <c r="AD3" s="1676"/>
      <c r="AE3" s="1701"/>
      <c r="AF3" s="1345"/>
    </row>
    <row r="4" spans="1:32" ht="31.5" customHeight="1" x14ac:dyDescent="0.3">
      <c r="A4" s="1687"/>
      <c r="B4" s="1669"/>
      <c r="C4" s="1705"/>
      <c r="D4" s="1705"/>
      <c r="E4" s="1705"/>
      <c r="F4" s="1705"/>
      <c r="G4" s="1705"/>
      <c r="H4" s="1705"/>
      <c r="I4" s="1692"/>
      <c r="J4" s="1678"/>
      <c r="K4" s="1447"/>
      <c r="L4" s="1677" t="s">
        <v>186</v>
      </c>
      <c r="M4" s="1679" t="s">
        <v>187</v>
      </c>
      <c r="N4" s="1680"/>
      <c r="O4" s="1681"/>
      <c r="P4" s="1678"/>
      <c r="Q4" s="1695"/>
      <c r="R4" s="1695"/>
      <c r="S4" s="1682" t="s">
        <v>982</v>
      </c>
      <c r="T4" s="1683"/>
      <c r="U4" s="1682" t="s">
        <v>983</v>
      </c>
      <c r="V4" s="1683"/>
      <c r="W4" s="1668" t="s">
        <v>1023</v>
      </c>
      <c r="X4" s="1668"/>
      <c r="Y4" s="1668" t="s">
        <v>1024</v>
      </c>
      <c r="Z4" s="1668"/>
      <c r="AA4" s="1668" t="s">
        <v>1025</v>
      </c>
      <c r="AB4" s="1669"/>
      <c r="AC4" s="1668" t="s">
        <v>534</v>
      </c>
      <c r="AD4" s="1669"/>
      <c r="AE4" s="1701"/>
      <c r="AF4" s="1345"/>
    </row>
    <row r="5" spans="1:32" x14ac:dyDescent="0.3">
      <c r="A5" s="1687"/>
      <c r="B5" s="1669"/>
      <c r="C5" s="1705"/>
      <c r="D5" s="1705"/>
      <c r="E5" s="1705"/>
      <c r="F5" s="1705"/>
      <c r="G5" s="1705"/>
      <c r="H5" s="1705"/>
      <c r="I5" s="1692"/>
      <c r="J5" s="1678"/>
      <c r="K5" s="1447"/>
      <c r="L5" s="1678"/>
      <c r="M5" s="1677" t="s">
        <v>188</v>
      </c>
      <c r="N5" s="1677" t="s">
        <v>189</v>
      </c>
      <c r="O5" s="1677" t="s">
        <v>190</v>
      </c>
      <c r="P5" s="1678"/>
      <c r="Q5" s="1695"/>
      <c r="R5" s="1695"/>
      <c r="S5" s="1668" t="s">
        <v>984</v>
      </c>
      <c r="T5" s="1668"/>
      <c r="U5" s="1668" t="s">
        <v>985</v>
      </c>
      <c r="V5" s="1668"/>
      <c r="W5" s="1668" t="s">
        <v>1026</v>
      </c>
      <c r="X5" s="1668"/>
      <c r="Y5" s="1668" t="s">
        <v>568</v>
      </c>
      <c r="Z5" s="1668"/>
      <c r="AA5" s="1668" t="s">
        <v>706</v>
      </c>
      <c r="AB5" s="1668"/>
      <c r="AC5" s="1668" t="s">
        <v>1027</v>
      </c>
      <c r="AD5" s="1669"/>
      <c r="AE5" s="1701"/>
      <c r="AF5" s="1345"/>
    </row>
    <row r="6" spans="1:32" x14ac:dyDescent="0.3">
      <c r="A6" s="1687"/>
      <c r="B6" s="1669"/>
      <c r="C6" s="1705" t="s">
        <v>149</v>
      </c>
      <c r="D6" s="1705"/>
      <c r="E6" s="1705"/>
      <c r="F6" s="1705"/>
      <c r="G6" s="1705"/>
      <c r="H6" s="1705"/>
      <c r="I6" s="1692"/>
      <c r="J6" s="1678"/>
      <c r="K6" s="1447"/>
      <c r="L6" s="1678"/>
      <c r="M6" s="1678"/>
      <c r="N6" s="1678"/>
      <c r="O6" s="1678"/>
      <c r="P6" s="1678"/>
      <c r="Q6" s="1695"/>
      <c r="R6" s="1695"/>
      <c r="S6" s="1672" t="s">
        <v>192</v>
      </c>
      <c r="T6" s="1673"/>
      <c r="U6" s="1672" t="s">
        <v>192</v>
      </c>
      <c r="V6" s="1673"/>
      <c r="W6" s="1674" t="s">
        <v>192</v>
      </c>
      <c r="X6" s="1674"/>
      <c r="Y6" s="1674" t="s">
        <v>192</v>
      </c>
      <c r="Z6" s="1674"/>
      <c r="AA6" s="1674" t="s">
        <v>192</v>
      </c>
      <c r="AB6" s="1669"/>
      <c r="AC6" s="1674" t="s">
        <v>373</v>
      </c>
      <c r="AD6" s="1669"/>
      <c r="AE6" s="1701"/>
      <c r="AF6" s="1345"/>
    </row>
    <row r="7" spans="1:32" x14ac:dyDescent="0.3">
      <c r="A7" s="1687"/>
      <c r="B7" s="1669"/>
      <c r="C7" s="1111">
        <v>1</v>
      </c>
      <c r="D7" s="1111">
        <v>2</v>
      </c>
      <c r="E7" s="408">
        <v>3</v>
      </c>
      <c r="F7" s="409">
        <v>4</v>
      </c>
      <c r="G7" s="915">
        <v>5</v>
      </c>
      <c r="H7" s="916">
        <v>6</v>
      </c>
      <c r="I7" s="1692"/>
      <c r="J7" s="1678"/>
      <c r="K7" s="1447"/>
      <c r="L7" s="1678"/>
      <c r="M7" s="1678"/>
      <c r="N7" s="1678"/>
      <c r="O7" s="1678"/>
      <c r="P7" s="1678"/>
      <c r="Q7" s="1695"/>
      <c r="R7" s="1696"/>
      <c r="S7" s="661" t="s">
        <v>193</v>
      </c>
      <c r="T7" s="661" t="s">
        <v>194</v>
      </c>
      <c r="U7" s="661" t="s">
        <v>193</v>
      </c>
      <c r="V7" s="661" t="s">
        <v>194</v>
      </c>
      <c r="W7" s="661" t="s">
        <v>193</v>
      </c>
      <c r="X7" s="661" t="s">
        <v>194</v>
      </c>
      <c r="Y7" s="661" t="s">
        <v>193</v>
      </c>
      <c r="Z7" s="661" t="s">
        <v>194</v>
      </c>
      <c r="AA7" s="661" t="s">
        <v>193</v>
      </c>
      <c r="AB7" s="661" t="s">
        <v>194</v>
      </c>
      <c r="AC7" s="661" t="s">
        <v>193</v>
      </c>
      <c r="AD7" s="661" t="s">
        <v>194</v>
      </c>
      <c r="AE7" s="1702"/>
      <c r="AF7" s="1345"/>
    </row>
    <row r="8" spans="1:32" hidden="1" x14ac:dyDescent="0.3">
      <c r="A8" s="917" t="s">
        <v>986</v>
      </c>
      <c r="B8" s="1135" t="s">
        <v>375</v>
      </c>
      <c r="C8" s="1136"/>
      <c r="D8" s="1136"/>
      <c r="E8" s="1137"/>
      <c r="F8" s="1138"/>
      <c r="G8" s="1139"/>
      <c r="H8" s="1140"/>
      <c r="I8" s="1096">
        <f>I9+I29+I34</f>
        <v>1476</v>
      </c>
      <c r="J8" s="1096">
        <f>J9+J29+J34</f>
        <v>91</v>
      </c>
      <c r="K8" s="1096">
        <f t="shared" ref="K8:V8" si="0">K9+K29+K34</f>
        <v>1680</v>
      </c>
      <c r="L8" s="1096">
        <f t="shared" si="0"/>
        <v>1365</v>
      </c>
      <c r="M8" s="1096">
        <f t="shared" si="0"/>
        <v>741</v>
      </c>
      <c r="N8" s="1096">
        <f t="shared" si="0"/>
        <v>624</v>
      </c>
      <c r="O8" s="1096">
        <f t="shared" si="0"/>
        <v>0</v>
      </c>
      <c r="P8" s="1096">
        <f t="shared" si="0"/>
        <v>0</v>
      </c>
      <c r="Q8" s="1096">
        <f t="shared" si="0"/>
        <v>8</v>
      </c>
      <c r="R8" s="1096">
        <f t="shared" si="0"/>
        <v>12</v>
      </c>
      <c r="S8" s="1096">
        <f t="shared" si="0"/>
        <v>560</v>
      </c>
      <c r="T8" s="1096">
        <f t="shared" si="0"/>
        <v>16</v>
      </c>
      <c r="U8" s="1096">
        <f t="shared" si="0"/>
        <v>805</v>
      </c>
      <c r="V8" s="1096">
        <f t="shared" si="0"/>
        <v>23</v>
      </c>
      <c r="W8" s="1096"/>
      <c r="X8" s="1096"/>
      <c r="Y8" s="1096"/>
      <c r="Z8" s="1096"/>
      <c r="AA8" s="1096"/>
      <c r="AB8" s="1096"/>
      <c r="AC8" s="1096"/>
      <c r="AD8" s="1096"/>
      <c r="AE8" s="833"/>
      <c r="AF8" s="1078"/>
    </row>
    <row r="9" spans="1:32" hidden="1" x14ac:dyDescent="0.3">
      <c r="A9" s="920" t="s">
        <v>786</v>
      </c>
      <c r="B9" s="921" t="s">
        <v>376</v>
      </c>
      <c r="C9" s="922"/>
      <c r="D9" s="922"/>
      <c r="E9" s="410"/>
      <c r="F9" s="411"/>
      <c r="G9" s="918"/>
      <c r="H9" s="919"/>
      <c r="I9" s="908">
        <f>SUM(I10:I28)</f>
        <v>1281</v>
      </c>
      <c r="J9" s="908">
        <f>SUM(J10:J28)</f>
        <v>52</v>
      </c>
      <c r="K9" s="908">
        <f t="shared" ref="K9:V9" si="1">SUM(K10:K28)</f>
        <v>524</v>
      </c>
      <c r="L9" s="908">
        <f t="shared" si="1"/>
        <v>1209</v>
      </c>
      <c r="M9" s="908">
        <f t="shared" si="1"/>
        <v>685</v>
      </c>
      <c r="N9" s="908">
        <f t="shared" si="1"/>
        <v>524</v>
      </c>
      <c r="O9" s="908">
        <f t="shared" si="1"/>
        <v>0</v>
      </c>
      <c r="P9" s="908">
        <f t="shared" si="1"/>
        <v>0</v>
      </c>
      <c r="Q9" s="908">
        <f t="shared" si="1"/>
        <v>8</v>
      </c>
      <c r="R9" s="908">
        <f t="shared" si="1"/>
        <v>12</v>
      </c>
      <c r="S9" s="908">
        <f t="shared" si="1"/>
        <v>488</v>
      </c>
      <c r="T9" s="908">
        <f t="shared" si="1"/>
        <v>0</v>
      </c>
      <c r="U9" s="908">
        <f t="shared" si="1"/>
        <v>721</v>
      </c>
      <c r="V9" s="921">
        <f t="shared" si="1"/>
        <v>0</v>
      </c>
      <c r="W9" s="1096"/>
      <c r="X9" s="1096"/>
      <c r="Y9" s="1096"/>
      <c r="Z9" s="1096"/>
      <c r="AA9" s="1096"/>
      <c r="AB9" s="1096"/>
      <c r="AC9" s="1096"/>
      <c r="AD9" s="1096"/>
      <c r="AE9" s="833"/>
      <c r="AF9" s="1078"/>
    </row>
    <row r="10" spans="1:32" hidden="1" x14ac:dyDescent="0.3">
      <c r="A10" s="901"/>
      <c r="B10" s="923" t="s">
        <v>377</v>
      </c>
      <c r="C10" s="1098"/>
      <c r="D10" s="1098"/>
      <c r="E10" s="410"/>
      <c r="F10" s="411"/>
      <c r="G10" s="918"/>
      <c r="H10" s="919"/>
      <c r="I10" s="1083"/>
      <c r="J10" s="1096"/>
      <c r="K10" s="1083"/>
      <c r="L10" s="1083"/>
      <c r="M10" s="1083"/>
      <c r="N10" s="924"/>
      <c r="O10" s="1096"/>
      <c r="P10" s="1096"/>
      <c r="Q10" s="1096"/>
      <c r="R10" s="1112"/>
      <c r="S10" s="1083"/>
      <c r="T10" s="1083"/>
      <c r="U10" s="1083"/>
      <c r="V10" s="1083"/>
      <c r="W10" s="1113"/>
      <c r="X10" s="1096"/>
      <c r="Y10" s="1096"/>
      <c r="Z10" s="1096"/>
      <c r="AA10" s="1096"/>
      <c r="AB10" s="1096"/>
      <c r="AC10" s="1096"/>
      <c r="AD10" s="1096"/>
      <c r="AE10" s="833"/>
      <c r="AF10" s="1078"/>
    </row>
    <row r="11" spans="1:32" hidden="1" x14ac:dyDescent="0.3">
      <c r="A11" s="904" t="s">
        <v>378</v>
      </c>
      <c r="B11" s="925" t="s">
        <v>379</v>
      </c>
      <c r="C11" s="661"/>
      <c r="D11" s="661" t="s">
        <v>29</v>
      </c>
      <c r="E11" s="410"/>
      <c r="F11" s="411"/>
      <c r="G11" s="918"/>
      <c r="H11" s="919"/>
      <c r="I11" s="1110">
        <f>J11+L11+Q11+R11</f>
        <v>88</v>
      </c>
      <c r="J11" s="661">
        <f>T11+V11</f>
        <v>0</v>
      </c>
      <c r="K11" s="661">
        <v>40</v>
      </c>
      <c r="L11" s="412">
        <f>S11+U11</f>
        <v>88</v>
      </c>
      <c r="M11" s="903">
        <f>L11-N11</f>
        <v>48</v>
      </c>
      <c r="N11" s="926">
        <v>40</v>
      </c>
      <c r="O11" s="1096"/>
      <c r="P11" s="1096"/>
      <c r="Q11" s="1096"/>
      <c r="R11" s="1112"/>
      <c r="S11" s="661">
        <v>42</v>
      </c>
      <c r="T11" s="1110"/>
      <c r="U11" s="661">
        <v>46</v>
      </c>
      <c r="V11" s="412"/>
      <c r="W11" s="927"/>
      <c r="X11" s="928"/>
      <c r="Y11" s="1096"/>
      <c r="Z11" s="1096"/>
      <c r="AA11" s="1096"/>
      <c r="AB11" s="1096"/>
      <c r="AC11" s="1096"/>
      <c r="AD11" s="1096"/>
      <c r="AE11" s="833"/>
      <c r="AF11" s="1078"/>
    </row>
    <row r="12" spans="1:32" hidden="1" x14ac:dyDescent="0.3">
      <c r="A12" s="904" t="s">
        <v>381</v>
      </c>
      <c r="B12" s="925" t="s">
        <v>382</v>
      </c>
      <c r="C12" s="661"/>
      <c r="D12" s="661" t="s">
        <v>29</v>
      </c>
      <c r="E12" s="410"/>
      <c r="F12" s="411"/>
      <c r="G12" s="918"/>
      <c r="H12" s="919"/>
      <c r="I12" s="1110">
        <f t="shared" ref="I12:I34" si="2">J12+L12+Q12+R12</f>
        <v>116</v>
      </c>
      <c r="J12" s="661">
        <f t="shared" ref="J12:J34" si="3">T12+V12</f>
        <v>0</v>
      </c>
      <c r="K12" s="661">
        <f>SUM(AC12:AF12)</f>
        <v>0</v>
      </c>
      <c r="L12" s="412">
        <f t="shared" ref="L12:L34" si="4">S12+U12</f>
        <v>116</v>
      </c>
      <c r="M12" s="903">
        <f t="shared" ref="M12:M34" si="5">L12-N12</f>
        <v>116</v>
      </c>
      <c r="N12" s="924">
        <v>0</v>
      </c>
      <c r="O12" s="1096"/>
      <c r="P12" s="1096"/>
      <c r="Q12" s="1096"/>
      <c r="R12" s="1112"/>
      <c r="S12" s="661">
        <v>48</v>
      </c>
      <c r="T12" s="1110"/>
      <c r="U12" s="661">
        <v>68</v>
      </c>
      <c r="V12" s="412"/>
      <c r="W12" s="927"/>
      <c r="X12" s="928"/>
      <c r="Y12" s="1096"/>
      <c r="Z12" s="1096"/>
      <c r="AA12" s="1096"/>
      <c r="AB12" s="1096"/>
      <c r="AC12" s="1096"/>
      <c r="AD12" s="1096"/>
      <c r="AE12" s="833"/>
      <c r="AF12" s="1078"/>
    </row>
    <row r="13" spans="1:32" hidden="1" x14ac:dyDescent="0.3">
      <c r="A13" s="904"/>
      <c r="B13" s="929" t="s">
        <v>383</v>
      </c>
      <c r="C13" s="661"/>
      <c r="D13" s="661"/>
      <c r="E13" s="410"/>
      <c r="F13" s="411"/>
      <c r="G13" s="918"/>
      <c r="H13" s="919"/>
      <c r="I13" s="1110"/>
      <c r="J13" s="661"/>
      <c r="K13" s="661"/>
      <c r="L13" s="412">
        <f t="shared" si="4"/>
        <v>0</v>
      </c>
      <c r="M13" s="903">
        <f t="shared" si="5"/>
        <v>0</v>
      </c>
      <c r="N13" s="924"/>
      <c r="O13" s="1096"/>
      <c r="P13" s="1096"/>
      <c r="Q13" s="1096"/>
      <c r="R13" s="1112"/>
      <c r="S13" s="661"/>
      <c r="T13" s="1110"/>
      <c r="U13" s="661"/>
      <c r="V13" s="412"/>
      <c r="W13" s="927"/>
      <c r="X13" s="928"/>
      <c r="Y13" s="1096"/>
      <c r="Z13" s="1096"/>
      <c r="AA13" s="1096"/>
      <c r="AB13" s="1096"/>
      <c r="AC13" s="1096"/>
      <c r="AD13" s="1096"/>
      <c r="AE13" s="833"/>
      <c r="AF13" s="1078"/>
    </row>
    <row r="14" spans="1:32" hidden="1" x14ac:dyDescent="0.3">
      <c r="A14" s="904" t="s">
        <v>384</v>
      </c>
      <c r="B14" s="925" t="s">
        <v>4</v>
      </c>
      <c r="C14" s="661"/>
      <c r="D14" s="661" t="s">
        <v>29</v>
      </c>
      <c r="E14" s="410"/>
      <c r="F14" s="411"/>
      <c r="G14" s="918"/>
      <c r="H14" s="919"/>
      <c r="I14" s="1110">
        <f t="shared" si="2"/>
        <v>116</v>
      </c>
      <c r="J14" s="661">
        <f t="shared" si="3"/>
        <v>0</v>
      </c>
      <c r="K14" s="661">
        <v>116</v>
      </c>
      <c r="L14" s="412">
        <f t="shared" si="4"/>
        <v>116</v>
      </c>
      <c r="M14" s="903">
        <f t="shared" si="5"/>
        <v>0</v>
      </c>
      <c r="N14" s="924">
        <v>116</v>
      </c>
      <c r="O14" s="1096"/>
      <c r="P14" s="1096"/>
      <c r="Q14" s="1096"/>
      <c r="R14" s="1112"/>
      <c r="S14" s="661">
        <v>48</v>
      </c>
      <c r="T14" s="1110"/>
      <c r="U14" s="661">
        <v>68</v>
      </c>
      <c r="V14" s="412"/>
      <c r="W14" s="927"/>
      <c r="X14" s="928"/>
      <c r="Y14" s="1096"/>
      <c r="Z14" s="1096"/>
      <c r="AA14" s="1096"/>
      <c r="AB14" s="1096"/>
      <c r="AC14" s="1096"/>
      <c r="AD14" s="1096"/>
      <c r="AE14" s="833"/>
      <c r="AF14" s="1078"/>
    </row>
    <row r="15" spans="1:32" ht="27.6" hidden="1" x14ac:dyDescent="0.3">
      <c r="A15" s="904"/>
      <c r="B15" s="929" t="s">
        <v>385</v>
      </c>
      <c r="C15" s="661"/>
      <c r="D15" s="661"/>
      <c r="E15" s="410"/>
      <c r="F15" s="411"/>
      <c r="G15" s="918"/>
      <c r="H15" s="919"/>
      <c r="I15" s="1110"/>
      <c r="J15" s="661"/>
      <c r="K15" s="661"/>
      <c r="L15" s="412">
        <f t="shared" si="4"/>
        <v>0</v>
      </c>
      <c r="M15" s="903">
        <f t="shared" si="5"/>
        <v>0</v>
      </c>
      <c r="N15" s="924"/>
      <c r="O15" s="1096"/>
      <c r="P15" s="1096"/>
      <c r="Q15" s="1096"/>
      <c r="R15" s="1112"/>
      <c r="S15" s="661"/>
      <c r="T15" s="1110"/>
      <c r="U15" s="661"/>
      <c r="V15" s="412"/>
      <c r="W15" s="927"/>
      <c r="X15" s="928"/>
      <c r="Y15" s="1096"/>
      <c r="Z15" s="1096"/>
      <c r="AA15" s="1096"/>
      <c r="AB15" s="1096"/>
      <c r="AC15" s="1096"/>
      <c r="AD15" s="1096"/>
      <c r="AE15" s="833"/>
      <c r="AF15" s="1078"/>
    </row>
    <row r="16" spans="1:32" hidden="1" x14ac:dyDescent="0.3">
      <c r="A16" s="904" t="s">
        <v>472</v>
      </c>
      <c r="B16" s="925" t="s">
        <v>350</v>
      </c>
      <c r="C16" s="661" t="s">
        <v>40</v>
      </c>
      <c r="D16" s="661" t="s">
        <v>40</v>
      </c>
      <c r="E16" s="410"/>
      <c r="F16" s="411"/>
      <c r="G16" s="918"/>
      <c r="H16" s="919"/>
      <c r="I16" s="1110">
        <f t="shared" si="2"/>
        <v>270</v>
      </c>
      <c r="J16" s="661">
        <v>26</v>
      </c>
      <c r="K16" s="661">
        <v>68</v>
      </c>
      <c r="L16" s="412">
        <f t="shared" si="4"/>
        <v>234</v>
      </c>
      <c r="M16" s="903">
        <f t="shared" si="5"/>
        <v>166</v>
      </c>
      <c r="N16" s="924">
        <v>68</v>
      </c>
      <c r="O16" s="1096"/>
      <c r="P16" s="1096"/>
      <c r="Q16" s="1109">
        <v>4</v>
      </c>
      <c r="R16" s="1097">
        <v>6</v>
      </c>
      <c r="S16" s="661">
        <v>96</v>
      </c>
      <c r="T16" s="1110"/>
      <c r="U16" s="661">
        <v>138</v>
      </c>
      <c r="V16" s="412"/>
      <c r="W16" s="927"/>
      <c r="X16" s="928"/>
      <c r="Y16" s="1096"/>
      <c r="Z16" s="1096"/>
      <c r="AA16" s="1096"/>
      <c r="AB16" s="1096"/>
      <c r="AC16" s="1096"/>
      <c r="AD16" s="1096"/>
      <c r="AE16" s="833"/>
      <c r="AF16" s="1078"/>
    </row>
    <row r="17" spans="1:32" hidden="1" x14ac:dyDescent="0.3">
      <c r="A17" s="904" t="s">
        <v>473</v>
      </c>
      <c r="B17" s="925" t="s">
        <v>388</v>
      </c>
      <c r="C17" s="661" t="s">
        <v>40</v>
      </c>
      <c r="D17" s="661" t="s">
        <v>40</v>
      </c>
      <c r="E17" s="410"/>
      <c r="F17" s="411"/>
      <c r="G17" s="918"/>
      <c r="H17" s="919"/>
      <c r="I17" s="1110">
        <f t="shared" si="2"/>
        <v>153</v>
      </c>
      <c r="J17" s="661">
        <v>26</v>
      </c>
      <c r="K17" s="661">
        <v>60</v>
      </c>
      <c r="L17" s="412">
        <f t="shared" si="4"/>
        <v>117</v>
      </c>
      <c r="M17" s="903">
        <f t="shared" si="5"/>
        <v>57</v>
      </c>
      <c r="N17" s="924">
        <v>60</v>
      </c>
      <c r="O17" s="1096"/>
      <c r="P17" s="1096"/>
      <c r="Q17" s="1109">
        <v>4</v>
      </c>
      <c r="R17" s="1097">
        <v>6</v>
      </c>
      <c r="S17" s="661">
        <v>48</v>
      </c>
      <c r="T17" s="1110"/>
      <c r="U17" s="661">
        <v>69</v>
      </c>
      <c r="V17" s="412"/>
      <c r="W17" s="927"/>
      <c r="X17" s="928"/>
      <c r="Y17" s="1096"/>
      <c r="Z17" s="1096"/>
      <c r="AA17" s="1096"/>
      <c r="AB17" s="1096"/>
      <c r="AC17" s="1096"/>
      <c r="AD17" s="1096"/>
      <c r="AE17" s="833"/>
      <c r="AF17" s="1078"/>
    </row>
    <row r="18" spans="1:32" ht="27.6" hidden="1" x14ac:dyDescent="0.3">
      <c r="A18" s="904"/>
      <c r="B18" s="929" t="s">
        <v>389</v>
      </c>
      <c r="C18" s="661"/>
      <c r="D18" s="661"/>
      <c r="E18" s="410"/>
      <c r="F18" s="411"/>
      <c r="G18" s="918"/>
      <c r="H18" s="919"/>
      <c r="I18" s="1110"/>
      <c r="J18" s="661"/>
      <c r="K18" s="661"/>
      <c r="L18" s="412">
        <f t="shared" si="4"/>
        <v>0</v>
      </c>
      <c r="M18" s="903">
        <f t="shared" si="5"/>
        <v>0</v>
      </c>
      <c r="N18" s="924"/>
      <c r="O18" s="1096"/>
      <c r="P18" s="1096"/>
      <c r="Q18" s="1096"/>
      <c r="R18" s="1112"/>
      <c r="S18" s="661"/>
      <c r="T18" s="1110"/>
      <c r="U18" s="661"/>
      <c r="V18" s="412"/>
      <c r="W18" s="927"/>
      <c r="X18" s="928"/>
      <c r="Y18" s="1096"/>
      <c r="Z18" s="1096"/>
      <c r="AA18" s="1096"/>
      <c r="AB18" s="1096"/>
      <c r="AC18" s="1096"/>
      <c r="AD18" s="1096"/>
      <c r="AE18" s="833"/>
      <c r="AF18" s="1078"/>
    </row>
    <row r="19" spans="1:32" hidden="1" x14ac:dyDescent="0.3">
      <c r="A19" s="904" t="s">
        <v>390</v>
      </c>
      <c r="B19" s="925" t="s">
        <v>166</v>
      </c>
      <c r="C19" s="661"/>
      <c r="D19" s="661" t="s">
        <v>29</v>
      </c>
      <c r="E19" s="410"/>
      <c r="F19" s="411"/>
      <c r="G19" s="918"/>
      <c r="H19" s="919"/>
      <c r="I19" s="1110">
        <f t="shared" si="2"/>
        <v>116</v>
      </c>
      <c r="J19" s="661">
        <f t="shared" si="3"/>
        <v>0</v>
      </c>
      <c r="K19" s="661">
        <v>36</v>
      </c>
      <c r="L19" s="412">
        <f t="shared" si="4"/>
        <v>116</v>
      </c>
      <c r="M19" s="903">
        <f t="shared" si="5"/>
        <v>80</v>
      </c>
      <c r="N19" s="1113">
        <v>36</v>
      </c>
      <c r="O19" s="1096"/>
      <c r="P19" s="1096"/>
      <c r="Q19" s="1096"/>
      <c r="R19" s="1112"/>
      <c r="S19" s="661">
        <v>48</v>
      </c>
      <c r="T19" s="1110"/>
      <c r="U19" s="661">
        <v>68</v>
      </c>
      <c r="V19" s="412"/>
      <c r="W19" s="927"/>
      <c r="X19" s="928"/>
      <c r="Y19" s="1096"/>
      <c r="Z19" s="1096"/>
      <c r="AA19" s="1096"/>
      <c r="AB19" s="1096"/>
      <c r="AC19" s="1096"/>
      <c r="AD19" s="1096"/>
      <c r="AE19" s="833"/>
      <c r="AF19" s="1078"/>
    </row>
    <row r="20" spans="1:32" hidden="1" x14ac:dyDescent="0.3">
      <c r="A20" s="904" t="s">
        <v>415</v>
      </c>
      <c r="B20" s="925" t="s">
        <v>392</v>
      </c>
      <c r="C20" s="661"/>
      <c r="D20" s="661" t="s">
        <v>29</v>
      </c>
      <c r="E20" s="410"/>
      <c r="F20" s="411"/>
      <c r="G20" s="918"/>
      <c r="H20" s="919"/>
      <c r="I20" s="1110">
        <f t="shared" si="2"/>
        <v>78</v>
      </c>
      <c r="J20" s="661">
        <f t="shared" si="3"/>
        <v>0</v>
      </c>
      <c r="K20" s="661">
        <v>44</v>
      </c>
      <c r="L20" s="412">
        <f t="shared" si="4"/>
        <v>78</v>
      </c>
      <c r="M20" s="903">
        <f t="shared" si="5"/>
        <v>34</v>
      </c>
      <c r="N20" s="924">
        <v>44</v>
      </c>
      <c r="O20" s="1096"/>
      <c r="P20" s="1096"/>
      <c r="Q20" s="1096"/>
      <c r="R20" s="1112"/>
      <c r="S20" s="661">
        <v>32</v>
      </c>
      <c r="T20" s="1110"/>
      <c r="U20" s="661">
        <v>46</v>
      </c>
      <c r="V20" s="412"/>
      <c r="W20" s="927"/>
      <c r="X20" s="928"/>
      <c r="Y20" s="1096"/>
      <c r="Z20" s="1096"/>
      <c r="AA20" s="1096"/>
      <c r="AB20" s="1096"/>
      <c r="AC20" s="1096"/>
      <c r="AD20" s="1096"/>
      <c r="AE20" s="833"/>
      <c r="AF20" s="1078"/>
    </row>
    <row r="21" spans="1:32" hidden="1" x14ac:dyDescent="0.3">
      <c r="A21" s="904" t="s">
        <v>416</v>
      </c>
      <c r="B21" s="925" t="s">
        <v>394</v>
      </c>
      <c r="C21" s="661"/>
      <c r="D21" s="661" t="s">
        <v>29</v>
      </c>
      <c r="E21" s="410"/>
      <c r="F21" s="411"/>
      <c r="G21" s="918"/>
      <c r="H21" s="919"/>
      <c r="I21" s="1110">
        <f t="shared" si="2"/>
        <v>78</v>
      </c>
      <c r="J21" s="661">
        <f t="shared" si="3"/>
        <v>0</v>
      </c>
      <c r="K21" s="661">
        <v>44</v>
      </c>
      <c r="L21" s="412">
        <f t="shared" si="4"/>
        <v>78</v>
      </c>
      <c r="M21" s="903">
        <f t="shared" si="5"/>
        <v>34</v>
      </c>
      <c r="N21" s="930">
        <v>44</v>
      </c>
      <c r="O21" s="1101"/>
      <c r="P21" s="1101"/>
      <c r="Q21" s="1101"/>
      <c r="R21" s="413"/>
      <c r="S21" s="661">
        <v>32</v>
      </c>
      <c r="T21" s="1110"/>
      <c r="U21" s="661">
        <v>46</v>
      </c>
      <c r="V21" s="412"/>
      <c r="W21" s="927"/>
      <c r="X21" s="928"/>
      <c r="Y21" s="1096"/>
      <c r="Z21" s="1096"/>
      <c r="AA21" s="1096"/>
      <c r="AB21" s="1096"/>
      <c r="AC21" s="1096"/>
      <c r="AD21" s="1096"/>
      <c r="AE21" s="833"/>
      <c r="AF21" s="1078"/>
    </row>
    <row r="22" spans="1:32" ht="27.6" hidden="1" x14ac:dyDescent="0.3">
      <c r="A22" s="904"/>
      <c r="B22" s="929" t="s">
        <v>395</v>
      </c>
      <c r="C22" s="661"/>
      <c r="D22" s="661"/>
      <c r="E22" s="410"/>
      <c r="F22" s="411"/>
      <c r="G22" s="918"/>
      <c r="H22" s="919"/>
      <c r="I22" s="1110"/>
      <c r="J22" s="661"/>
      <c r="K22" s="661"/>
      <c r="L22" s="412">
        <f t="shared" si="4"/>
        <v>0</v>
      </c>
      <c r="M22" s="903">
        <f t="shared" si="5"/>
        <v>0</v>
      </c>
      <c r="N22" s="931"/>
      <c r="O22" s="1099"/>
      <c r="P22" s="1099"/>
      <c r="Q22" s="1099"/>
      <c r="R22" s="1100"/>
      <c r="S22" s="661"/>
      <c r="T22" s="1110"/>
      <c r="U22" s="661"/>
      <c r="V22" s="412"/>
      <c r="W22" s="927"/>
      <c r="X22" s="928"/>
      <c r="Y22" s="1096"/>
      <c r="Z22" s="1096"/>
      <c r="AA22" s="1096"/>
      <c r="AB22" s="1096"/>
      <c r="AC22" s="1096"/>
      <c r="AD22" s="1096"/>
      <c r="AE22" s="833"/>
      <c r="AF22" s="1078"/>
    </row>
    <row r="23" spans="1:32" hidden="1" x14ac:dyDescent="0.3">
      <c r="A23" s="904" t="s">
        <v>396</v>
      </c>
      <c r="B23" s="925" t="s">
        <v>397</v>
      </c>
      <c r="C23" s="661"/>
      <c r="D23" s="661" t="s">
        <v>29</v>
      </c>
      <c r="E23" s="410"/>
      <c r="F23" s="411"/>
      <c r="G23" s="918"/>
      <c r="H23" s="919"/>
      <c r="I23" s="1110">
        <f t="shared" si="2"/>
        <v>40</v>
      </c>
      <c r="J23" s="661">
        <f t="shared" si="3"/>
        <v>0</v>
      </c>
      <c r="K23" s="661">
        <v>6</v>
      </c>
      <c r="L23" s="412">
        <f t="shared" si="4"/>
        <v>40</v>
      </c>
      <c r="M23" s="903">
        <f t="shared" si="5"/>
        <v>34</v>
      </c>
      <c r="N23" s="1080">
        <v>6</v>
      </c>
      <c r="O23" s="1083"/>
      <c r="P23" s="1083"/>
      <c r="Q23" s="1083"/>
      <c r="R23" s="1079"/>
      <c r="S23" s="661">
        <v>0</v>
      </c>
      <c r="T23" s="1110"/>
      <c r="U23" s="661">
        <v>40</v>
      </c>
      <c r="V23" s="412"/>
      <c r="W23" s="927"/>
      <c r="X23" s="928"/>
      <c r="Y23" s="1096"/>
      <c r="Z23" s="1096"/>
      <c r="AA23" s="1096"/>
      <c r="AB23" s="1096"/>
      <c r="AC23" s="1096"/>
      <c r="AD23" s="1096"/>
      <c r="AE23" s="833"/>
      <c r="AF23" s="1078"/>
    </row>
    <row r="24" spans="1:32" hidden="1" x14ac:dyDescent="0.3">
      <c r="A24" s="904" t="s">
        <v>398</v>
      </c>
      <c r="B24" s="925" t="s">
        <v>356</v>
      </c>
      <c r="C24" s="661"/>
      <c r="D24" s="661" t="s">
        <v>29</v>
      </c>
      <c r="E24" s="410"/>
      <c r="F24" s="411"/>
      <c r="G24" s="918"/>
      <c r="H24" s="919"/>
      <c r="I24" s="1110">
        <f t="shared" si="2"/>
        <v>40</v>
      </c>
      <c r="J24" s="661">
        <f t="shared" si="3"/>
        <v>0</v>
      </c>
      <c r="K24" s="661">
        <v>8</v>
      </c>
      <c r="L24" s="412">
        <f t="shared" si="4"/>
        <v>40</v>
      </c>
      <c r="M24" s="903">
        <f t="shared" si="5"/>
        <v>32</v>
      </c>
      <c r="N24" s="924">
        <v>8</v>
      </c>
      <c r="O24" s="1096"/>
      <c r="P24" s="1096"/>
      <c r="Q24" s="1096"/>
      <c r="R24" s="1112"/>
      <c r="S24" s="661">
        <v>0</v>
      </c>
      <c r="T24" s="1110"/>
      <c r="U24" s="661">
        <v>40</v>
      </c>
      <c r="V24" s="412"/>
      <c r="W24" s="927"/>
      <c r="X24" s="928"/>
      <c r="Y24" s="1096"/>
      <c r="Z24" s="1096"/>
      <c r="AA24" s="1096"/>
      <c r="AB24" s="1096"/>
      <c r="AC24" s="1096"/>
      <c r="AD24" s="1096"/>
      <c r="AE24" s="833"/>
      <c r="AF24" s="1078"/>
    </row>
    <row r="25" spans="1:32" hidden="1" x14ac:dyDescent="0.3">
      <c r="A25" s="904" t="s">
        <v>400</v>
      </c>
      <c r="B25" s="925" t="s">
        <v>401</v>
      </c>
      <c r="C25" s="661" t="s">
        <v>29</v>
      </c>
      <c r="D25" s="661"/>
      <c r="E25" s="410"/>
      <c r="F25" s="411"/>
      <c r="G25" s="918"/>
      <c r="H25" s="919"/>
      <c r="I25" s="1110">
        <f t="shared" si="2"/>
        <v>40</v>
      </c>
      <c r="J25" s="661">
        <f t="shared" si="3"/>
        <v>0</v>
      </c>
      <c r="K25" s="661">
        <v>10</v>
      </c>
      <c r="L25" s="412">
        <f t="shared" si="4"/>
        <v>40</v>
      </c>
      <c r="M25" s="903">
        <f t="shared" si="5"/>
        <v>30</v>
      </c>
      <c r="N25" s="924">
        <v>10</v>
      </c>
      <c r="O25" s="1096"/>
      <c r="P25" s="1096"/>
      <c r="Q25" s="1096"/>
      <c r="R25" s="1112"/>
      <c r="S25" s="661">
        <v>40</v>
      </c>
      <c r="T25" s="661"/>
      <c r="U25" s="661">
        <v>0</v>
      </c>
      <c r="V25" s="412"/>
      <c r="W25" s="932"/>
      <c r="X25" s="933"/>
      <c r="Y25" s="1096"/>
      <c r="Z25" s="1096"/>
      <c r="AA25" s="1096"/>
      <c r="AB25" s="1096"/>
      <c r="AC25" s="1096"/>
      <c r="AD25" s="1096"/>
      <c r="AE25" s="833"/>
      <c r="AF25" s="1078"/>
    </row>
    <row r="26" spans="1:32" ht="41.4" hidden="1" x14ac:dyDescent="0.3">
      <c r="A26" s="904"/>
      <c r="B26" s="929" t="s">
        <v>402</v>
      </c>
      <c r="C26" s="661"/>
      <c r="D26" s="661"/>
      <c r="E26" s="410"/>
      <c r="F26" s="411"/>
      <c r="G26" s="918"/>
      <c r="H26" s="919"/>
      <c r="I26" s="1110"/>
      <c r="J26" s="661"/>
      <c r="K26" s="661"/>
      <c r="L26" s="412">
        <f t="shared" si="4"/>
        <v>0</v>
      </c>
      <c r="M26" s="903"/>
      <c r="N26" s="924"/>
      <c r="O26" s="1096"/>
      <c r="P26" s="1096"/>
      <c r="Q26" s="1096"/>
      <c r="R26" s="1112"/>
      <c r="S26" s="661"/>
      <c r="T26" s="661"/>
      <c r="U26" s="661"/>
      <c r="V26" s="412"/>
      <c r="W26" s="934"/>
      <c r="X26" s="933"/>
      <c r="Y26" s="1096"/>
      <c r="Z26" s="1096"/>
      <c r="AA26" s="1096"/>
      <c r="AB26" s="1096"/>
      <c r="AC26" s="1096"/>
      <c r="AD26" s="1096"/>
      <c r="AE26" s="833"/>
      <c r="AF26" s="1078"/>
    </row>
    <row r="27" spans="1:32" hidden="1" x14ac:dyDescent="0.3">
      <c r="A27" s="904" t="s">
        <v>403</v>
      </c>
      <c r="B27" s="925" t="s">
        <v>6</v>
      </c>
      <c r="C27" s="661" t="s">
        <v>29</v>
      </c>
      <c r="D27" s="661" t="s">
        <v>29</v>
      </c>
      <c r="E27" s="410"/>
      <c r="F27" s="411"/>
      <c r="G27" s="918"/>
      <c r="H27" s="919"/>
      <c r="I27" s="1110">
        <f t="shared" si="2"/>
        <v>78</v>
      </c>
      <c r="J27" s="661">
        <f t="shared" si="3"/>
        <v>0</v>
      </c>
      <c r="K27" s="661">
        <v>74</v>
      </c>
      <c r="L27" s="412">
        <f t="shared" si="4"/>
        <v>78</v>
      </c>
      <c r="M27" s="903">
        <f t="shared" si="5"/>
        <v>4</v>
      </c>
      <c r="N27" s="930">
        <v>74</v>
      </c>
      <c r="O27" s="1101"/>
      <c r="P27" s="1101"/>
      <c r="Q27" s="1101"/>
      <c r="R27" s="413"/>
      <c r="S27" s="661">
        <v>32</v>
      </c>
      <c r="T27" s="661"/>
      <c r="U27" s="661">
        <v>46</v>
      </c>
      <c r="V27" s="412"/>
      <c r="W27" s="934"/>
      <c r="X27" s="933"/>
      <c r="Y27" s="1096"/>
      <c r="Z27" s="1096"/>
      <c r="AA27" s="1096"/>
      <c r="AB27" s="1096"/>
      <c r="AC27" s="1096"/>
      <c r="AD27" s="1096"/>
      <c r="AE27" s="833"/>
      <c r="AF27" s="1078"/>
    </row>
    <row r="28" spans="1:32" hidden="1" x14ac:dyDescent="0.3">
      <c r="A28" s="904" t="s">
        <v>404</v>
      </c>
      <c r="B28" s="925" t="s">
        <v>531</v>
      </c>
      <c r="C28" s="661"/>
      <c r="D28" s="661" t="s">
        <v>29</v>
      </c>
      <c r="E28" s="410"/>
      <c r="F28" s="411"/>
      <c r="G28" s="918"/>
      <c r="H28" s="919"/>
      <c r="I28" s="414">
        <f t="shared" si="2"/>
        <v>68</v>
      </c>
      <c r="J28" s="55">
        <f t="shared" si="3"/>
        <v>0</v>
      </c>
      <c r="K28" s="55">
        <v>18</v>
      </c>
      <c r="L28" s="412">
        <f t="shared" si="4"/>
        <v>68</v>
      </c>
      <c r="M28" s="903">
        <f t="shared" si="5"/>
        <v>50</v>
      </c>
      <c r="N28" s="1104">
        <v>18</v>
      </c>
      <c r="O28" s="1101"/>
      <c r="P28" s="1101"/>
      <c r="Q28" s="1101"/>
      <c r="R28" s="413"/>
      <c r="S28" s="55">
        <v>22</v>
      </c>
      <c r="T28" s="55"/>
      <c r="U28" s="55">
        <v>46</v>
      </c>
      <c r="V28" s="415"/>
      <c r="W28" s="935"/>
      <c r="X28" s="933"/>
      <c r="Y28" s="1096"/>
      <c r="Z28" s="1096"/>
      <c r="AA28" s="1096"/>
      <c r="AB28" s="1096"/>
      <c r="AC28" s="1096"/>
      <c r="AD28" s="1096"/>
      <c r="AE28" s="833"/>
      <c r="AF28" s="1078"/>
    </row>
    <row r="29" spans="1:32" hidden="1" x14ac:dyDescent="0.3">
      <c r="A29" s="907"/>
      <c r="B29" s="936" t="s">
        <v>405</v>
      </c>
      <c r="C29" s="922"/>
      <c r="D29" s="922"/>
      <c r="E29" s="410"/>
      <c r="F29" s="411"/>
      <c r="G29" s="918"/>
      <c r="H29" s="919"/>
      <c r="I29" s="908">
        <f>SUM(I30:I33)</f>
        <v>156</v>
      </c>
      <c r="J29" s="908">
        <f t="shared" ref="J29:V29" si="6">SUM(J30:J33)</f>
        <v>0</v>
      </c>
      <c r="K29" s="908">
        <f t="shared" si="6"/>
        <v>100</v>
      </c>
      <c r="L29" s="412">
        <f t="shared" si="4"/>
        <v>156</v>
      </c>
      <c r="M29" s="908">
        <f t="shared" si="6"/>
        <v>56</v>
      </c>
      <c r="N29" s="908">
        <f t="shared" si="6"/>
        <v>100</v>
      </c>
      <c r="O29" s="908">
        <f t="shared" si="6"/>
        <v>0</v>
      </c>
      <c r="P29" s="908">
        <f t="shared" si="6"/>
        <v>0</v>
      </c>
      <c r="Q29" s="908">
        <f t="shared" si="6"/>
        <v>0</v>
      </c>
      <c r="R29" s="908">
        <f t="shared" si="6"/>
        <v>0</v>
      </c>
      <c r="S29" s="908">
        <f t="shared" si="6"/>
        <v>72</v>
      </c>
      <c r="T29" s="908">
        <f t="shared" si="6"/>
        <v>0</v>
      </c>
      <c r="U29" s="908">
        <f t="shared" si="6"/>
        <v>84</v>
      </c>
      <c r="V29" s="908">
        <f t="shared" si="6"/>
        <v>0</v>
      </c>
      <c r="W29" s="937"/>
      <c r="X29" s="938"/>
      <c r="Y29" s="1096"/>
      <c r="Z29" s="1096"/>
      <c r="AA29" s="1096"/>
      <c r="AB29" s="1096"/>
      <c r="AC29" s="1096"/>
      <c r="AD29" s="1096"/>
      <c r="AE29" s="833"/>
      <c r="AF29" s="1078"/>
    </row>
    <row r="30" spans="1:32" ht="26.4" hidden="1" x14ac:dyDescent="0.3">
      <c r="A30" s="904" t="s">
        <v>406</v>
      </c>
      <c r="B30" s="925" t="s">
        <v>407</v>
      </c>
      <c r="C30" s="661"/>
      <c r="D30" s="661" t="s">
        <v>380</v>
      </c>
      <c r="E30" s="410"/>
      <c r="F30" s="411"/>
      <c r="G30" s="918"/>
      <c r="H30" s="919"/>
      <c r="I30" s="939">
        <f t="shared" si="2"/>
        <v>36</v>
      </c>
      <c r="J30" s="940">
        <f t="shared" si="3"/>
        <v>0</v>
      </c>
      <c r="K30" s="940">
        <v>36</v>
      </c>
      <c r="L30" s="412">
        <f t="shared" si="4"/>
        <v>36</v>
      </c>
      <c r="M30" s="903">
        <f t="shared" si="5"/>
        <v>0</v>
      </c>
      <c r="N30" s="1106">
        <v>36</v>
      </c>
      <c r="O30" s="1102"/>
      <c r="P30" s="1102"/>
      <c r="Q30" s="1102"/>
      <c r="R30" s="941"/>
      <c r="S30" s="940">
        <v>20</v>
      </c>
      <c r="T30" s="940"/>
      <c r="U30" s="940">
        <v>16</v>
      </c>
      <c r="V30" s="942"/>
      <c r="W30" s="943"/>
      <c r="X30" s="933"/>
      <c r="Y30" s="1096"/>
      <c r="Z30" s="1096"/>
      <c r="AA30" s="1096"/>
      <c r="AB30" s="1096"/>
      <c r="AC30" s="1096"/>
      <c r="AD30" s="1096"/>
      <c r="AE30" s="833"/>
      <c r="AF30" s="1078"/>
    </row>
    <row r="31" spans="1:32" hidden="1" x14ac:dyDescent="0.3">
      <c r="A31" s="904" t="s">
        <v>408</v>
      </c>
      <c r="B31" s="925" t="s">
        <v>409</v>
      </c>
      <c r="C31" s="661"/>
      <c r="D31" s="661" t="s">
        <v>380</v>
      </c>
      <c r="E31" s="410"/>
      <c r="F31" s="411"/>
      <c r="G31" s="918"/>
      <c r="H31" s="919"/>
      <c r="I31" s="1110">
        <f t="shared" si="2"/>
        <v>52</v>
      </c>
      <c r="J31" s="661">
        <f t="shared" si="3"/>
        <v>0</v>
      </c>
      <c r="K31" s="661">
        <v>20</v>
      </c>
      <c r="L31" s="412">
        <f t="shared" si="4"/>
        <v>52</v>
      </c>
      <c r="M31" s="903">
        <f t="shared" si="5"/>
        <v>32</v>
      </c>
      <c r="N31" s="1080">
        <v>20</v>
      </c>
      <c r="O31" s="1096"/>
      <c r="P31" s="1096"/>
      <c r="Q31" s="1096"/>
      <c r="R31" s="1112"/>
      <c r="S31" s="661"/>
      <c r="T31" s="661"/>
      <c r="U31" s="661">
        <v>52</v>
      </c>
      <c r="V31" s="412"/>
      <c r="W31" s="934"/>
      <c r="X31" s="933"/>
      <c r="Y31" s="1096"/>
      <c r="Z31" s="1096"/>
      <c r="AA31" s="1096"/>
      <c r="AB31" s="1096"/>
      <c r="AC31" s="1096"/>
      <c r="AD31" s="1096"/>
      <c r="AE31" s="833"/>
      <c r="AF31" s="1078"/>
    </row>
    <row r="32" spans="1:32" hidden="1" x14ac:dyDescent="0.3">
      <c r="A32" s="904" t="s">
        <v>410</v>
      </c>
      <c r="B32" s="925" t="s">
        <v>411</v>
      </c>
      <c r="C32" s="661"/>
      <c r="D32" s="661" t="s">
        <v>380</v>
      </c>
      <c r="E32" s="410"/>
      <c r="F32" s="411"/>
      <c r="G32" s="918"/>
      <c r="H32" s="919"/>
      <c r="I32" s="1110">
        <f t="shared" si="2"/>
        <v>36</v>
      </c>
      <c r="J32" s="661">
        <f t="shared" si="3"/>
        <v>0</v>
      </c>
      <c r="K32" s="661">
        <v>22</v>
      </c>
      <c r="L32" s="412">
        <f t="shared" si="4"/>
        <v>36</v>
      </c>
      <c r="M32" s="903">
        <f t="shared" si="5"/>
        <v>14</v>
      </c>
      <c r="N32" s="1080">
        <v>22</v>
      </c>
      <c r="O32" s="1096"/>
      <c r="P32" s="1096"/>
      <c r="Q32" s="1096"/>
      <c r="R32" s="1112"/>
      <c r="S32" s="661">
        <v>20</v>
      </c>
      <c r="T32" s="661"/>
      <c r="U32" s="661">
        <v>16</v>
      </c>
      <c r="V32" s="412"/>
      <c r="W32" s="934"/>
      <c r="X32" s="933"/>
      <c r="Y32" s="1096"/>
      <c r="Z32" s="1096"/>
      <c r="AA32" s="1096"/>
      <c r="AB32" s="1096"/>
      <c r="AC32" s="1096"/>
      <c r="AD32" s="1096"/>
      <c r="AE32" s="833"/>
      <c r="AF32" s="1078"/>
    </row>
    <row r="33" spans="1:32" hidden="1" x14ac:dyDescent="0.3">
      <c r="A33" s="904" t="s">
        <v>466</v>
      </c>
      <c r="B33" s="925" t="s">
        <v>467</v>
      </c>
      <c r="C33" s="661" t="s">
        <v>380</v>
      </c>
      <c r="D33" s="661"/>
      <c r="E33" s="410"/>
      <c r="F33" s="411"/>
      <c r="G33" s="918"/>
      <c r="H33" s="919"/>
      <c r="I33" s="1110">
        <f t="shared" si="2"/>
        <v>32</v>
      </c>
      <c r="J33" s="661">
        <f t="shared" si="3"/>
        <v>0</v>
      </c>
      <c r="K33" s="661">
        <v>22</v>
      </c>
      <c r="L33" s="412">
        <f t="shared" si="4"/>
        <v>32</v>
      </c>
      <c r="M33" s="903">
        <f t="shared" si="5"/>
        <v>10</v>
      </c>
      <c r="N33" s="1080">
        <v>22</v>
      </c>
      <c r="O33" s="1096"/>
      <c r="P33" s="1096"/>
      <c r="Q33" s="1096"/>
      <c r="R33" s="1112"/>
      <c r="S33" s="661">
        <v>32</v>
      </c>
      <c r="T33" s="661"/>
      <c r="U33" s="661"/>
      <c r="V33" s="412"/>
      <c r="W33" s="1129"/>
      <c r="X33" s="1130"/>
      <c r="Y33" s="1118"/>
      <c r="Z33" s="1118"/>
      <c r="AA33" s="1118"/>
      <c r="AB33" s="1118"/>
      <c r="AC33" s="1118"/>
      <c r="AD33" s="1118"/>
      <c r="AE33" s="833"/>
      <c r="AF33" s="1078"/>
    </row>
    <row r="34" spans="1:32" hidden="1" x14ac:dyDescent="0.3">
      <c r="A34" s="904"/>
      <c r="B34" s="936" t="s">
        <v>412</v>
      </c>
      <c r="C34" s="922"/>
      <c r="D34" s="922"/>
      <c r="E34" s="410"/>
      <c r="F34" s="411"/>
      <c r="G34" s="918"/>
      <c r="H34" s="919"/>
      <c r="I34" s="908">
        <f t="shared" si="2"/>
        <v>39</v>
      </c>
      <c r="J34" s="908">
        <f t="shared" si="3"/>
        <v>39</v>
      </c>
      <c r="K34" s="908">
        <f>Y34 +AA34</f>
        <v>1056</v>
      </c>
      <c r="L34" s="908">
        <f t="shared" si="4"/>
        <v>0</v>
      </c>
      <c r="M34" s="908">
        <f t="shared" si="5"/>
        <v>0</v>
      </c>
      <c r="N34" s="908">
        <v>0</v>
      </c>
      <c r="O34" s="908"/>
      <c r="P34" s="908"/>
      <c r="Q34" s="908"/>
      <c r="R34" s="908"/>
      <c r="S34" s="908"/>
      <c r="T34" s="908">
        <v>16</v>
      </c>
      <c r="U34" s="908"/>
      <c r="V34" s="936">
        <v>23</v>
      </c>
      <c r="W34" s="1131">
        <v>544</v>
      </c>
      <c r="X34" s="1132">
        <v>68</v>
      </c>
      <c r="Y34" s="1118">
        <v>608</v>
      </c>
      <c r="Z34" s="1118">
        <v>76</v>
      </c>
      <c r="AA34" s="1118">
        <v>448</v>
      </c>
      <c r="AB34" s="1118">
        <v>56</v>
      </c>
      <c r="AC34" s="1118">
        <v>352</v>
      </c>
      <c r="AD34" s="1118">
        <v>44</v>
      </c>
      <c r="AE34" s="833"/>
      <c r="AF34" s="1078"/>
    </row>
    <row r="35" spans="1:32" x14ac:dyDescent="0.3">
      <c r="A35" s="1664" t="s">
        <v>425</v>
      </c>
      <c r="B35" s="1665"/>
      <c r="C35" s="1098"/>
      <c r="D35" s="1098"/>
      <c r="E35" s="416"/>
      <c r="F35" s="411"/>
      <c r="G35" s="918"/>
      <c r="H35" s="919"/>
      <c r="I35" s="1096">
        <f>I36+I42+I60+I82+I83</f>
        <v>2952</v>
      </c>
      <c r="J35" s="1096">
        <f>J36+J42+J60</f>
        <v>272</v>
      </c>
      <c r="K35" s="1096">
        <f>K36+K42+K60</f>
        <v>1024</v>
      </c>
      <c r="L35" s="1096">
        <f>L36+L42+L60</f>
        <v>3055</v>
      </c>
      <c r="M35" s="1096">
        <f>M36+M42+M60+M83+M82</f>
        <v>934</v>
      </c>
      <c r="N35" s="1096">
        <f>N36+N42+N60+N83+N82</f>
        <v>1018</v>
      </c>
      <c r="O35" s="1096">
        <f>O36+O42+O60+O83+O82</f>
        <v>20</v>
      </c>
      <c r="P35" s="1096">
        <f>P36+P42+P60+P82</f>
        <v>432</v>
      </c>
      <c r="Q35" s="1096">
        <f>Q36+Q42+Q60+Q83+Q82</f>
        <v>14</v>
      </c>
      <c r="R35" s="1096">
        <f>R36+R42+R60+R83+R82</f>
        <v>66</v>
      </c>
      <c r="S35" s="1096"/>
      <c r="T35" s="1096"/>
      <c r="U35" s="1096"/>
      <c r="V35" s="1096"/>
      <c r="W35" s="1096">
        <f t="shared" ref="W35:AD35" si="7">W36+W42+W60</f>
        <v>544</v>
      </c>
      <c r="X35" s="1096">
        <f t="shared" si="7"/>
        <v>68</v>
      </c>
      <c r="Y35" s="1096">
        <f t="shared" si="7"/>
        <v>608</v>
      </c>
      <c r="Z35" s="1096">
        <f t="shared" si="7"/>
        <v>76</v>
      </c>
      <c r="AA35" s="1096">
        <f t="shared" si="7"/>
        <v>448</v>
      </c>
      <c r="AB35" s="1096">
        <f t="shared" si="7"/>
        <v>56</v>
      </c>
      <c r="AC35" s="1096">
        <f t="shared" si="7"/>
        <v>352</v>
      </c>
      <c r="AD35" s="1096">
        <f t="shared" si="7"/>
        <v>44</v>
      </c>
      <c r="AE35" s="833">
        <f>W35+Y35</f>
        <v>1152</v>
      </c>
      <c r="AF35" s="1078"/>
    </row>
    <row r="36" spans="1:32" x14ac:dyDescent="0.3">
      <c r="A36" s="272" t="s">
        <v>195</v>
      </c>
      <c r="B36" s="272" t="s">
        <v>196</v>
      </c>
      <c r="C36" s="946"/>
      <c r="D36" s="946"/>
      <c r="E36" s="410"/>
      <c r="F36" s="411"/>
      <c r="G36" s="918"/>
      <c r="H36" s="919"/>
      <c r="I36" s="1099">
        <f t="shared" ref="I36:AD36" si="8">SUM(I37:I41)</f>
        <v>492</v>
      </c>
      <c r="J36" s="1099">
        <f t="shared" si="8"/>
        <v>68</v>
      </c>
      <c r="K36" s="1099">
        <f t="shared" si="8"/>
        <v>330</v>
      </c>
      <c r="L36" s="1099">
        <f>SUM(L11:L33)</f>
        <v>1521</v>
      </c>
      <c r="M36" s="1099">
        <f t="shared" si="8"/>
        <v>98</v>
      </c>
      <c r="N36" s="1099">
        <f t="shared" si="8"/>
        <v>320</v>
      </c>
      <c r="O36" s="1099">
        <f t="shared" si="8"/>
        <v>0</v>
      </c>
      <c r="P36" s="1099">
        <f t="shared" si="8"/>
        <v>0</v>
      </c>
      <c r="Q36" s="1099">
        <f t="shared" si="8"/>
        <v>0</v>
      </c>
      <c r="R36" s="1099">
        <f t="shared" si="8"/>
        <v>6</v>
      </c>
      <c r="S36" s="1099"/>
      <c r="T36" s="1099"/>
      <c r="U36" s="1099"/>
      <c r="V36" s="1099"/>
      <c r="W36" s="1099">
        <f t="shared" si="8"/>
        <v>158</v>
      </c>
      <c r="X36" s="1099">
        <f t="shared" si="8"/>
        <v>22</v>
      </c>
      <c r="Y36" s="1099">
        <f t="shared" si="8"/>
        <v>96</v>
      </c>
      <c r="Z36" s="1099">
        <f t="shared" si="8"/>
        <v>18</v>
      </c>
      <c r="AA36" s="1099">
        <f t="shared" si="8"/>
        <v>86</v>
      </c>
      <c r="AB36" s="1099">
        <f t="shared" si="8"/>
        <v>16</v>
      </c>
      <c r="AC36" s="1099">
        <f t="shared" si="8"/>
        <v>78</v>
      </c>
      <c r="AD36" s="1099">
        <f t="shared" si="8"/>
        <v>12</v>
      </c>
      <c r="AE36" s="833">
        <f>W36+Y36</f>
        <v>254</v>
      </c>
      <c r="AF36" s="1078"/>
    </row>
    <row r="37" spans="1:32" x14ac:dyDescent="0.3">
      <c r="A37" s="273" t="s">
        <v>197</v>
      </c>
      <c r="B37" s="273" t="s">
        <v>198</v>
      </c>
      <c r="C37" s="947"/>
      <c r="D37" s="947"/>
      <c r="E37" s="410" t="s">
        <v>29</v>
      </c>
      <c r="F37" s="411"/>
      <c r="G37" s="918"/>
      <c r="H37" s="919"/>
      <c r="I37" s="1083">
        <f>J37+L37+Q37+R37</f>
        <v>62</v>
      </c>
      <c r="J37" s="412">
        <f>X37+Z37+AB37+AD37</f>
        <v>6</v>
      </c>
      <c r="K37" s="1083">
        <v>10</v>
      </c>
      <c r="L37" s="412">
        <f>W37+Y37+AA37+AC37</f>
        <v>56</v>
      </c>
      <c r="M37" s="1083">
        <f>L37-N37</f>
        <v>46</v>
      </c>
      <c r="N37" s="1083">
        <v>10</v>
      </c>
      <c r="O37" s="412"/>
      <c r="P37" s="412"/>
      <c r="Q37" s="412"/>
      <c r="R37" s="417"/>
      <c r="S37" s="417"/>
      <c r="T37" s="417"/>
      <c r="U37" s="417"/>
      <c r="V37" s="417"/>
      <c r="W37" s="411">
        <v>56</v>
      </c>
      <c r="X37" s="412">
        <v>6</v>
      </c>
      <c r="Y37" s="418"/>
      <c r="Z37" s="412"/>
      <c r="AA37" s="418"/>
      <c r="AB37" s="412"/>
      <c r="AC37" s="418"/>
      <c r="AD37" s="412"/>
      <c r="AE37" s="833">
        <f t="shared" ref="AE37:AE85" si="9">W37+Y37</f>
        <v>56</v>
      </c>
      <c r="AF37" s="1252" t="s">
        <v>1136</v>
      </c>
    </row>
    <row r="38" spans="1:32" x14ac:dyDescent="0.3">
      <c r="A38" s="273" t="s">
        <v>199</v>
      </c>
      <c r="B38" s="273" t="s">
        <v>68</v>
      </c>
      <c r="C38" s="947"/>
      <c r="D38" s="947"/>
      <c r="E38" s="410"/>
      <c r="F38" s="411"/>
      <c r="G38" s="918"/>
      <c r="H38" s="919" t="s">
        <v>40</v>
      </c>
      <c r="I38" s="1083">
        <f t="shared" ref="I38:I41" si="10">J38+L38+Q38+R38</f>
        <v>150</v>
      </c>
      <c r="J38" s="412">
        <f t="shared" ref="J38:J41" si="11">X38+Z38+AB38+AD38</f>
        <v>22</v>
      </c>
      <c r="K38" s="1083">
        <v>120</v>
      </c>
      <c r="L38" s="412">
        <f>W38+Y38+AA38+AC38</f>
        <v>122</v>
      </c>
      <c r="M38" s="1083">
        <f t="shared" ref="M38:M83" si="12">L38-N38</f>
        <v>2</v>
      </c>
      <c r="N38" s="1083">
        <v>120</v>
      </c>
      <c r="O38" s="412"/>
      <c r="P38" s="412"/>
      <c r="Q38" s="412"/>
      <c r="R38" s="417">
        <v>6</v>
      </c>
      <c r="S38" s="417"/>
      <c r="T38" s="417"/>
      <c r="U38" s="417"/>
      <c r="V38" s="417"/>
      <c r="W38" s="411">
        <v>34</v>
      </c>
      <c r="X38" s="412">
        <v>4</v>
      </c>
      <c r="Y38" s="418">
        <v>38</v>
      </c>
      <c r="Z38" s="412">
        <v>8</v>
      </c>
      <c r="AA38" s="418">
        <v>28</v>
      </c>
      <c r="AB38" s="412">
        <v>6</v>
      </c>
      <c r="AC38" s="418">
        <v>22</v>
      </c>
      <c r="AD38" s="412">
        <v>4</v>
      </c>
      <c r="AE38" s="833">
        <f t="shared" si="9"/>
        <v>72</v>
      </c>
      <c r="AF38" s="1078" t="s">
        <v>1100</v>
      </c>
    </row>
    <row r="39" spans="1:32" hidden="1" x14ac:dyDescent="0.3">
      <c r="A39" s="273" t="s">
        <v>513</v>
      </c>
      <c r="B39" s="273" t="s">
        <v>124</v>
      </c>
      <c r="C39" s="947"/>
      <c r="D39" s="947"/>
      <c r="E39" s="410"/>
      <c r="F39" s="411"/>
      <c r="G39" s="918"/>
      <c r="H39" s="919" t="s">
        <v>29</v>
      </c>
      <c r="I39" s="1083">
        <f t="shared" si="10"/>
        <v>72</v>
      </c>
      <c r="J39" s="412">
        <f t="shared" si="11"/>
        <v>8</v>
      </c>
      <c r="K39" s="1083">
        <v>44</v>
      </c>
      <c r="L39" s="412">
        <f>W39+Y39+AA39+AC39</f>
        <v>64</v>
      </c>
      <c r="M39" s="1083">
        <f t="shared" si="12"/>
        <v>20</v>
      </c>
      <c r="N39" s="1083">
        <v>44</v>
      </c>
      <c r="O39" s="412"/>
      <c r="P39" s="412"/>
      <c r="Q39" s="412"/>
      <c r="R39" s="417"/>
      <c r="S39" s="417"/>
      <c r="T39" s="417"/>
      <c r="U39" s="417"/>
      <c r="V39" s="417"/>
      <c r="W39" s="418"/>
      <c r="X39" s="412"/>
      <c r="Y39" s="418"/>
      <c r="Z39" s="412"/>
      <c r="AA39" s="418">
        <v>30</v>
      </c>
      <c r="AB39" s="412">
        <v>4</v>
      </c>
      <c r="AC39" s="418">
        <v>34</v>
      </c>
      <c r="AD39" s="412">
        <v>4</v>
      </c>
      <c r="AE39" s="833">
        <f t="shared" si="9"/>
        <v>0</v>
      </c>
      <c r="AF39" s="1078"/>
    </row>
    <row r="40" spans="1:32" x14ac:dyDescent="0.3">
      <c r="A40" s="273" t="s">
        <v>200</v>
      </c>
      <c r="B40" s="273" t="s">
        <v>6</v>
      </c>
      <c r="C40" s="947"/>
      <c r="D40" s="947"/>
      <c r="E40" s="410" t="s">
        <v>201</v>
      </c>
      <c r="F40" s="411" t="s">
        <v>201</v>
      </c>
      <c r="G40" s="918" t="s">
        <v>201</v>
      </c>
      <c r="H40" s="919" t="s">
        <v>29</v>
      </c>
      <c r="I40" s="1083">
        <f t="shared" si="10"/>
        <v>148</v>
      </c>
      <c r="J40" s="412">
        <f t="shared" si="11"/>
        <v>26</v>
      </c>
      <c r="K40" s="1083">
        <v>120</v>
      </c>
      <c r="L40" s="412">
        <f>W40+Y40+AA40+AC40</f>
        <v>122</v>
      </c>
      <c r="M40" s="1083">
        <f t="shared" si="12"/>
        <v>2</v>
      </c>
      <c r="N40" s="1083">
        <v>120</v>
      </c>
      <c r="O40" s="412"/>
      <c r="P40" s="412"/>
      <c r="Q40" s="412"/>
      <c r="R40" s="417"/>
      <c r="S40" s="417"/>
      <c r="T40" s="417"/>
      <c r="U40" s="417"/>
      <c r="V40" s="417"/>
      <c r="W40" s="418">
        <v>34</v>
      </c>
      <c r="X40" s="412">
        <v>8</v>
      </c>
      <c r="Y40" s="418">
        <v>38</v>
      </c>
      <c r="Z40" s="412">
        <v>8</v>
      </c>
      <c r="AA40" s="418">
        <v>28</v>
      </c>
      <c r="AB40" s="412">
        <v>6</v>
      </c>
      <c r="AC40" s="418">
        <v>22</v>
      </c>
      <c r="AD40" s="412">
        <v>4</v>
      </c>
      <c r="AE40" s="833">
        <f t="shared" si="9"/>
        <v>72</v>
      </c>
      <c r="AF40" s="1078" t="s">
        <v>1075</v>
      </c>
    </row>
    <row r="41" spans="1:32" ht="24" x14ac:dyDescent="0.3">
      <c r="A41" s="273" t="s">
        <v>202</v>
      </c>
      <c r="B41" s="273" t="s">
        <v>207</v>
      </c>
      <c r="C41" s="947"/>
      <c r="D41" s="947"/>
      <c r="E41" s="410"/>
      <c r="F41" s="419" t="s">
        <v>380</v>
      </c>
      <c r="G41" s="918"/>
      <c r="H41" s="919"/>
      <c r="I41" s="1083">
        <f t="shared" si="10"/>
        <v>60</v>
      </c>
      <c r="J41" s="412">
        <f t="shared" si="11"/>
        <v>6</v>
      </c>
      <c r="K41" s="1083">
        <v>36</v>
      </c>
      <c r="L41" s="412">
        <f>W41+Y41+AA41+AC41</f>
        <v>54</v>
      </c>
      <c r="M41" s="1083">
        <f t="shared" si="12"/>
        <v>28</v>
      </c>
      <c r="N41" s="1083">
        <v>26</v>
      </c>
      <c r="O41" s="412"/>
      <c r="P41" s="412"/>
      <c r="Q41" s="412"/>
      <c r="R41" s="417"/>
      <c r="S41" s="417"/>
      <c r="T41" s="417"/>
      <c r="U41" s="417"/>
      <c r="V41" s="417"/>
      <c r="W41" s="411">
        <v>34</v>
      </c>
      <c r="X41" s="412">
        <v>4</v>
      </c>
      <c r="Y41" s="418">
        <v>20</v>
      </c>
      <c r="Z41" s="412">
        <v>2</v>
      </c>
      <c r="AA41" s="418"/>
      <c r="AB41" s="412"/>
      <c r="AC41" s="418"/>
      <c r="AD41" s="412"/>
      <c r="AE41" s="833">
        <f t="shared" si="9"/>
        <v>54</v>
      </c>
      <c r="AF41" s="599" t="s">
        <v>1089</v>
      </c>
    </row>
    <row r="42" spans="1:32" x14ac:dyDescent="0.3">
      <c r="A42" s="272" t="s">
        <v>10</v>
      </c>
      <c r="B42" s="272" t="s">
        <v>70</v>
      </c>
      <c r="C42" s="272"/>
      <c r="D42" s="272"/>
      <c r="E42" s="416"/>
      <c r="F42" s="411"/>
      <c r="G42" s="918"/>
      <c r="H42" s="398"/>
      <c r="I42" s="1099">
        <f>SUM(I43:I59)</f>
        <v>940</v>
      </c>
      <c r="J42" s="1099">
        <f t="shared" ref="J42:AD42" si="13">SUM(J43:J59)</f>
        <v>98</v>
      </c>
      <c r="K42" s="1099">
        <f t="shared" si="13"/>
        <v>436</v>
      </c>
      <c r="L42" s="1099">
        <f t="shared" si="13"/>
        <v>812</v>
      </c>
      <c r="M42" s="1083">
        <f t="shared" si="12"/>
        <v>402</v>
      </c>
      <c r="N42" s="1099">
        <f t="shared" si="13"/>
        <v>410</v>
      </c>
      <c r="O42" s="1099">
        <f t="shared" si="13"/>
        <v>0</v>
      </c>
      <c r="P42" s="1099">
        <f t="shared" si="13"/>
        <v>0</v>
      </c>
      <c r="Q42" s="1099">
        <f t="shared" si="13"/>
        <v>0</v>
      </c>
      <c r="R42" s="1099">
        <f t="shared" si="13"/>
        <v>30</v>
      </c>
      <c r="S42" s="1099"/>
      <c r="T42" s="1099"/>
      <c r="U42" s="1099"/>
      <c r="V42" s="1099"/>
      <c r="W42" s="1099">
        <f t="shared" si="13"/>
        <v>228</v>
      </c>
      <c r="X42" s="1099">
        <f t="shared" si="13"/>
        <v>28</v>
      </c>
      <c r="Y42" s="1099">
        <f t="shared" si="13"/>
        <v>224</v>
      </c>
      <c r="Z42" s="1099">
        <f t="shared" si="13"/>
        <v>24</v>
      </c>
      <c r="AA42" s="1099">
        <f t="shared" si="13"/>
        <v>220</v>
      </c>
      <c r="AB42" s="1099">
        <f t="shared" si="13"/>
        <v>20</v>
      </c>
      <c r="AC42" s="1099">
        <f t="shared" si="13"/>
        <v>140</v>
      </c>
      <c r="AD42" s="1099">
        <f t="shared" si="13"/>
        <v>16</v>
      </c>
      <c r="AE42" s="833">
        <f t="shared" si="9"/>
        <v>452</v>
      </c>
      <c r="AF42" s="1078"/>
    </row>
    <row r="43" spans="1:32" x14ac:dyDescent="0.3">
      <c r="A43" s="273" t="s">
        <v>117</v>
      </c>
      <c r="B43" s="273" t="s">
        <v>426</v>
      </c>
      <c r="C43" s="273"/>
      <c r="D43" s="273"/>
      <c r="E43" s="416"/>
      <c r="F43" s="411" t="s">
        <v>40</v>
      </c>
      <c r="G43" s="918"/>
      <c r="H43" s="919"/>
      <c r="I43" s="1083">
        <f t="shared" ref="I43:I59" si="14">J43+L43+Q43+R43+P43</f>
        <v>76</v>
      </c>
      <c r="J43" s="412">
        <f>X43+Z43+AB43+AD43</f>
        <v>8</v>
      </c>
      <c r="K43" s="1083">
        <v>46</v>
      </c>
      <c r="L43" s="412">
        <f t="shared" ref="L43:L59" si="15">W43+Y43+AA43+AC43</f>
        <v>62</v>
      </c>
      <c r="M43" s="1083">
        <f t="shared" si="12"/>
        <v>16</v>
      </c>
      <c r="N43" s="1083">
        <v>46</v>
      </c>
      <c r="O43" s="412"/>
      <c r="P43" s="412"/>
      <c r="Q43" s="412"/>
      <c r="R43" s="417">
        <v>6</v>
      </c>
      <c r="S43" s="417"/>
      <c r="T43" s="417"/>
      <c r="U43" s="417"/>
      <c r="V43" s="417"/>
      <c r="W43" s="418">
        <v>34</v>
      </c>
      <c r="X43" s="412">
        <v>4</v>
      </c>
      <c r="Y43" s="418">
        <v>28</v>
      </c>
      <c r="Z43" s="412">
        <v>4</v>
      </c>
      <c r="AA43" s="418"/>
      <c r="AB43" s="412"/>
      <c r="AC43" s="418"/>
      <c r="AD43" s="412"/>
      <c r="AE43" s="833">
        <f t="shared" si="9"/>
        <v>62</v>
      </c>
      <c r="AF43" s="1078" t="s">
        <v>1174</v>
      </c>
    </row>
    <row r="44" spans="1:32" x14ac:dyDescent="0.3">
      <c r="A44" s="273" t="s">
        <v>12</v>
      </c>
      <c r="B44" s="273" t="s">
        <v>41</v>
      </c>
      <c r="C44" s="273"/>
      <c r="D44" s="273"/>
      <c r="E44" s="416"/>
      <c r="F44" s="411" t="s">
        <v>40</v>
      </c>
      <c r="G44" s="918"/>
      <c r="H44" s="919"/>
      <c r="I44" s="1083">
        <f t="shared" si="14"/>
        <v>66</v>
      </c>
      <c r="J44" s="412">
        <f t="shared" ref="J44:J59" si="16">X44+Z44+AB44+AD44</f>
        <v>6</v>
      </c>
      <c r="K44" s="1083">
        <v>26</v>
      </c>
      <c r="L44" s="412">
        <f t="shared" si="15"/>
        <v>54</v>
      </c>
      <c r="M44" s="1083">
        <f t="shared" si="12"/>
        <v>28</v>
      </c>
      <c r="N44" s="1083">
        <v>26</v>
      </c>
      <c r="O44" s="412"/>
      <c r="P44" s="412"/>
      <c r="Q44" s="412"/>
      <c r="R44" s="417">
        <v>6</v>
      </c>
      <c r="S44" s="417"/>
      <c r="T44" s="417"/>
      <c r="U44" s="417"/>
      <c r="V44" s="417"/>
      <c r="W44" s="411">
        <v>30</v>
      </c>
      <c r="X44" s="412">
        <v>4</v>
      </c>
      <c r="Y44" s="418">
        <v>24</v>
      </c>
      <c r="Z44" s="412">
        <v>2</v>
      </c>
      <c r="AA44" s="418"/>
      <c r="AB44" s="412"/>
      <c r="AC44" s="418"/>
      <c r="AD44" s="412"/>
      <c r="AE44" s="833">
        <f t="shared" si="9"/>
        <v>54</v>
      </c>
      <c r="AF44" s="282" t="s">
        <v>1103</v>
      </c>
    </row>
    <row r="45" spans="1:32" x14ac:dyDescent="0.3">
      <c r="A45" s="1116" t="s">
        <v>13</v>
      </c>
      <c r="B45" s="273" t="s">
        <v>119</v>
      </c>
      <c r="C45" s="1116"/>
      <c r="D45" s="1116"/>
      <c r="E45" s="420" t="s">
        <v>29</v>
      </c>
      <c r="F45" s="421"/>
      <c r="G45" s="948"/>
      <c r="H45" s="949"/>
      <c r="I45" s="1083">
        <f t="shared" si="14"/>
        <v>42</v>
      </c>
      <c r="J45" s="412">
        <f t="shared" si="16"/>
        <v>4</v>
      </c>
      <c r="K45" s="1103">
        <v>22</v>
      </c>
      <c r="L45" s="412">
        <f t="shared" si="15"/>
        <v>38</v>
      </c>
      <c r="M45" s="1083">
        <f t="shared" si="12"/>
        <v>24</v>
      </c>
      <c r="N45" s="1103">
        <v>14</v>
      </c>
      <c r="O45" s="415"/>
      <c r="P45" s="415"/>
      <c r="Q45" s="415"/>
      <c r="R45" s="422"/>
      <c r="S45" s="422"/>
      <c r="T45" s="422"/>
      <c r="U45" s="422"/>
      <c r="V45" s="422"/>
      <c r="W45" s="423"/>
      <c r="X45" s="415"/>
      <c r="Y45" s="418">
        <v>38</v>
      </c>
      <c r="Z45" s="1134">
        <v>4</v>
      </c>
      <c r="AA45" s="423"/>
      <c r="AB45" s="415"/>
      <c r="AC45" s="423"/>
      <c r="AD45" s="415"/>
      <c r="AE45" s="833">
        <f t="shared" si="9"/>
        <v>38</v>
      </c>
      <c r="AF45" s="599" t="s">
        <v>1138</v>
      </c>
    </row>
    <row r="46" spans="1:32" x14ac:dyDescent="0.3">
      <c r="A46" s="273" t="s">
        <v>14</v>
      </c>
      <c r="B46" s="273" t="s">
        <v>120</v>
      </c>
      <c r="C46" s="273"/>
      <c r="D46" s="273"/>
      <c r="E46" s="416"/>
      <c r="F46" s="411" t="s">
        <v>29</v>
      </c>
      <c r="G46" s="918"/>
      <c r="H46" s="919"/>
      <c r="I46" s="1083">
        <f t="shared" si="14"/>
        <v>42</v>
      </c>
      <c r="J46" s="412">
        <f t="shared" si="16"/>
        <v>4</v>
      </c>
      <c r="K46" s="1083">
        <v>20</v>
      </c>
      <c r="L46" s="412">
        <f t="shared" si="15"/>
        <v>38</v>
      </c>
      <c r="M46" s="1083">
        <f t="shared" si="12"/>
        <v>18</v>
      </c>
      <c r="N46" s="1083">
        <v>20</v>
      </c>
      <c r="O46" s="412"/>
      <c r="P46" s="412"/>
      <c r="Q46" s="412"/>
      <c r="R46" s="412"/>
      <c r="S46" s="412"/>
      <c r="T46" s="412"/>
      <c r="U46" s="412"/>
      <c r="V46" s="412"/>
      <c r="W46" s="418"/>
      <c r="X46" s="412"/>
      <c r="Y46" s="418">
        <v>38</v>
      </c>
      <c r="Z46" s="412">
        <v>4</v>
      </c>
      <c r="AA46" s="418"/>
      <c r="AB46" s="412"/>
      <c r="AC46" s="418"/>
      <c r="AD46" s="412"/>
      <c r="AE46" s="833">
        <f t="shared" si="9"/>
        <v>38</v>
      </c>
      <c r="AF46" s="599" t="s">
        <v>1068</v>
      </c>
    </row>
    <row r="47" spans="1:32" x14ac:dyDescent="0.3">
      <c r="A47" s="273" t="s">
        <v>15</v>
      </c>
      <c r="B47" s="273" t="s">
        <v>241</v>
      </c>
      <c r="C47" s="273"/>
      <c r="D47" s="273"/>
      <c r="E47" s="416"/>
      <c r="F47" s="411" t="s">
        <v>29</v>
      </c>
      <c r="G47" s="918"/>
      <c r="H47" s="919"/>
      <c r="I47" s="1083">
        <f t="shared" si="14"/>
        <v>54</v>
      </c>
      <c r="J47" s="412">
        <f>X47+Z47+AB47+AD47</f>
        <v>6</v>
      </c>
      <c r="K47" s="1083">
        <v>22</v>
      </c>
      <c r="L47" s="412">
        <f>W47+Y47+AA47+AC47</f>
        <v>48</v>
      </c>
      <c r="M47" s="1083">
        <f t="shared" si="12"/>
        <v>26</v>
      </c>
      <c r="N47" s="1083">
        <v>22</v>
      </c>
      <c r="O47" s="412"/>
      <c r="P47" s="412"/>
      <c r="Q47" s="412"/>
      <c r="R47" s="412"/>
      <c r="S47" s="412"/>
      <c r="T47" s="412"/>
      <c r="U47" s="412"/>
      <c r="V47" s="412"/>
      <c r="W47" s="421">
        <v>48</v>
      </c>
      <c r="X47" s="415">
        <v>6</v>
      </c>
      <c r="Y47" s="418"/>
      <c r="Z47" s="942"/>
      <c r="AA47" s="418"/>
      <c r="AB47" s="412"/>
      <c r="AC47" s="418"/>
      <c r="AD47" s="412"/>
      <c r="AE47" s="833">
        <f t="shared" si="9"/>
        <v>48</v>
      </c>
      <c r="AF47" s="599" t="s">
        <v>1109</v>
      </c>
    </row>
    <row r="48" spans="1:32" x14ac:dyDescent="0.3">
      <c r="A48" s="273" t="s">
        <v>16</v>
      </c>
      <c r="B48" s="273" t="s">
        <v>427</v>
      </c>
      <c r="C48" s="273"/>
      <c r="D48" s="273"/>
      <c r="E48" s="420" t="s">
        <v>29</v>
      </c>
      <c r="F48" s="411"/>
      <c r="G48" s="918"/>
      <c r="H48" s="919"/>
      <c r="I48" s="1083">
        <f t="shared" si="14"/>
        <v>54</v>
      </c>
      <c r="J48" s="412">
        <f t="shared" si="16"/>
        <v>6</v>
      </c>
      <c r="K48" s="1083">
        <v>14</v>
      </c>
      <c r="L48" s="412">
        <f t="shared" si="15"/>
        <v>48</v>
      </c>
      <c r="M48" s="1083">
        <f t="shared" si="12"/>
        <v>34</v>
      </c>
      <c r="N48" s="1083">
        <v>14</v>
      </c>
      <c r="O48" s="412"/>
      <c r="P48" s="412"/>
      <c r="Q48" s="412"/>
      <c r="R48" s="412"/>
      <c r="S48" s="412"/>
      <c r="T48" s="412"/>
      <c r="U48" s="412"/>
      <c r="V48" s="412"/>
      <c r="W48" s="411">
        <v>48</v>
      </c>
      <c r="X48" s="412">
        <v>6</v>
      </c>
      <c r="Y48" s="418"/>
      <c r="Z48" s="412"/>
      <c r="AA48" s="418"/>
      <c r="AB48" s="412"/>
      <c r="AC48" s="418"/>
      <c r="AD48" s="412"/>
      <c r="AE48" s="833">
        <f t="shared" si="9"/>
        <v>48</v>
      </c>
      <c r="AF48" s="1078" t="s">
        <v>1121</v>
      </c>
    </row>
    <row r="49" spans="1:32" x14ac:dyDescent="0.3">
      <c r="A49" s="273" t="s">
        <v>121</v>
      </c>
      <c r="B49" s="273" t="s">
        <v>286</v>
      </c>
      <c r="C49" s="273"/>
      <c r="D49" s="273"/>
      <c r="E49" s="416"/>
      <c r="F49" s="411" t="s">
        <v>29</v>
      </c>
      <c r="G49" s="918"/>
      <c r="H49" s="919"/>
      <c r="I49" s="1083">
        <f t="shared" si="14"/>
        <v>42</v>
      </c>
      <c r="J49" s="412">
        <f t="shared" si="16"/>
        <v>4</v>
      </c>
      <c r="K49" s="1083">
        <v>20</v>
      </c>
      <c r="L49" s="412">
        <f t="shared" si="15"/>
        <v>38</v>
      </c>
      <c r="M49" s="1083">
        <f t="shared" si="12"/>
        <v>18</v>
      </c>
      <c r="N49" s="1083">
        <v>20</v>
      </c>
      <c r="O49" s="412"/>
      <c r="P49" s="412"/>
      <c r="Q49" s="412"/>
      <c r="R49" s="412"/>
      <c r="S49" s="412"/>
      <c r="T49" s="412"/>
      <c r="U49" s="412"/>
      <c r="V49" s="412"/>
      <c r="W49" s="418"/>
      <c r="X49" s="412"/>
      <c r="Y49" s="418">
        <v>38</v>
      </c>
      <c r="Z49" s="412">
        <v>4</v>
      </c>
      <c r="AA49" s="418"/>
      <c r="AB49" s="412"/>
      <c r="AC49" s="418"/>
      <c r="AD49" s="412"/>
      <c r="AE49" s="833">
        <f t="shared" si="9"/>
        <v>38</v>
      </c>
      <c r="AF49" s="282" t="s">
        <v>1103</v>
      </c>
    </row>
    <row r="50" spans="1:32" hidden="1" x14ac:dyDescent="0.3">
      <c r="A50" s="273" t="s">
        <v>17</v>
      </c>
      <c r="B50" s="273" t="s">
        <v>428</v>
      </c>
      <c r="C50" s="1116"/>
      <c r="D50" s="1116"/>
      <c r="E50" s="420"/>
      <c r="F50" s="421"/>
      <c r="G50" s="948" t="s">
        <v>29</v>
      </c>
      <c r="H50" s="949"/>
      <c r="I50" s="1083">
        <f t="shared" si="14"/>
        <v>46</v>
      </c>
      <c r="J50" s="412">
        <f t="shared" si="16"/>
        <v>4</v>
      </c>
      <c r="K50" s="1103">
        <v>12</v>
      </c>
      <c r="L50" s="412">
        <f t="shared" si="15"/>
        <v>42</v>
      </c>
      <c r="M50" s="1083">
        <f t="shared" si="12"/>
        <v>30</v>
      </c>
      <c r="N50" s="1103">
        <v>12</v>
      </c>
      <c r="O50" s="415"/>
      <c r="P50" s="415"/>
      <c r="Q50" s="412"/>
      <c r="R50" s="412"/>
      <c r="S50" s="412"/>
      <c r="T50" s="412"/>
      <c r="U50" s="412"/>
      <c r="V50" s="412"/>
      <c r="W50" s="418"/>
      <c r="X50" s="412"/>
      <c r="Y50" s="418"/>
      <c r="Z50" s="412"/>
      <c r="AA50" s="418">
        <v>42</v>
      </c>
      <c r="AB50" s="412">
        <v>4</v>
      </c>
      <c r="AC50" s="418"/>
      <c r="AD50" s="412"/>
      <c r="AE50" s="833">
        <f t="shared" si="9"/>
        <v>0</v>
      </c>
      <c r="AF50" s="1078"/>
    </row>
    <row r="51" spans="1:32" hidden="1" x14ac:dyDescent="0.3">
      <c r="A51" s="273" t="s">
        <v>123</v>
      </c>
      <c r="B51" s="273" t="s">
        <v>294</v>
      </c>
      <c r="C51" s="1116"/>
      <c r="D51" s="1116"/>
      <c r="E51" s="420"/>
      <c r="F51" s="421"/>
      <c r="G51" s="948"/>
      <c r="H51" s="949" t="s">
        <v>29</v>
      </c>
      <c r="I51" s="1083">
        <f t="shared" si="14"/>
        <v>66</v>
      </c>
      <c r="J51" s="412">
        <f t="shared" si="16"/>
        <v>6</v>
      </c>
      <c r="K51" s="1103">
        <v>20</v>
      </c>
      <c r="L51" s="412">
        <f t="shared" si="15"/>
        <v>60</v>
      </c>
      <c r="M51" s="1083">
        <f t="shared" si="12"/>
        <v>40</v>
      </c>
      <c r="N51" s="1103">
        <v>20</v>
      </c>
      <c r="O51" s="415"/>
      <c r="P51" s="415"/>
      <c r="Q51" s="417"/>
      <c r="R51" s="412"/>
      <c r="S51" s="412"/>
      <c r="T51" s="412"/>
      <c r="U51" s="412"/>
      <c r="V51" s="412"/>
      <c r="W51" s="418"/>
      <c r="X51" s="412"/>
      <c r="Y51" s="418"/>
      <c r="Z51" s="412"/>
      <c r="AA51" s="418">
        <v>28</v>
      </c>
      <c r="AB51" s="412">
        <v>2</v>
      </c>
      <c r="AC51" s="418">
        <v>32</v>
      </c>
      <c r="AD51" s="412">
        <v>4</v>
      </c>
      <c r="AE51" s="833">
        <f t="shared" si="9"/>
        <v>0</v>
      </c>
      <c r="AF51" s="1078"/>
    </row>
    <row r="52" spans="1:32" s="1094" customFormat="1" hidden="1" x14ac:dyDescent="0.3">
      <c r="A52" s="273" t="s">
        <v>18</v>
      </c>
      <c r="B52" s="273" t="s">
        <v>536</v>
      </c>
      <c r="C52" s="1116"/>
      <c r="D52" s="1116"/>
      <c r="E52" s="420"/>
      <c r="F52" s="421"/>
      <c r="G52" s="948"/>
      <c r="H52" s="949" t="s">
        <v>40</v>
      </c>
      <c r="I52" s="1083">
        <f t="shared" si="14"/>
        <v>90</v>
      </c>
      <c r="J52" s="412">
        <f t="shared" si="16"/>
        <v>8</v>
      </c>
      <c r="K52" s="53">
        <v>24</v>
      </c>
      <c r="L52" s="412">
        <f t="shared" si="15"/>
        <v>76</v>
      </c>
      <c r="M52" s="1083">
        <f t="shared" si="12"/>
        <v>52</v>
      </c>
      <c r="N52" s="53">
        <v>24</v>
      </c>
      <c r="O52" s="951"/>
      <c r="P52" s="951"/>
      <c r="Q52" s="424"/>
      <c r="R52" s="355">
        <v>6</v>
      </c>
      <c r="S52" s="355"/>
      <c r="T52" s="355"/>
      <c r="U52" s="355"/>
      <c r="V52" s="355"/>
      <c r="W52" s="418"/>
      <c r="X52" s="355"/>
      <c r="Y52" s="418"/>
      <c r="Z52" s="355"/>
      <c r="AA52" s="418">
        <v>38</v>
      </c>
      <c r="AB52" s="355">
        <v>4</v>
      </c>
      <c r="AC52" s="418">
        <v>38</v>
      </c>
      <c r="AD52" s="355">
        <v>4</v>
      </c>
      <c r="AE52" s="833">
        <f t="shared" si="9"/>
        <v>0</v>
      </c>
      <c r="AF52" s="54"/>
    </row>
    <row r="53" spans="1:32" s="280" customFormat="1" hidden="1" x14ac:dyDescent="0.3">
      <c r="A53" s="273" t="s">
        <v>20</v>
      </c>
      <c r="B53" s="273" t="s">
        <v>57</v>
      </c>
      <c r="C53" s="1116"/>
      <c r="D53" s="1116"/>
      <c r="E53" s="425"/>
      <c r="F53" s="426"/>
      <c r="G53" s="952"/>
      <c r="H53" s="953" t="s">
        <v>40</v>
      </c>
      <c r="I53" s="1083">
        <f t="shared" si="14"/>
        <v>82</v>
      </c>
      <c r="J53" s="412">
        <f t="shared" si="16"/>
        <v>8</v>
      </c>
      <c r="K53" s="55">
        <v>26</v>
      </c>
      <c r="L53" s="412">
        <f t="shared" si="15"/>
        <v>68</v>
      </c>
      <c r="M53" s="1083">
        <f t="shared" si="12"/>
        <v>42</v>
      </c>
      <c r="N53" s="55">
        <v>26</v>
      </c>
      <c r="O53" s="427"/>
      <c r="P53" s="427"/>
      <c r="Q53" s="428"/>
      <c r="R53" s="1111">
        <v>6</v>
      </c>
      <c r="S53" s="1111"/>
      <c r="T53" s="1111"/>
      <c r="U53" s="1111"/>
      <c r="V53" s="1111"/>
      <c r="W53" s="429"/>
      <c r="X53" s="430"/>
      <c r="Y53" s="431"/>
      <c r="Z53" s="1111"/>
      <c r="AA53" s="431">
        <v>30</v>
      </c>
      <c r="AB53" s="1111">
        <v>4</v>
      </c>
      <c r="AC53" s="431">
        <v>38</v>
      </c>
      <c r="AD53" s="1111">
        <v>4</v>
      </c>
      <c r="AE53" s="833">
        <f t="shared" si="9"/>
        <v>0</v>
      </c>
      <c r="AF53" s="278"/>
    </row>
    <row r="54" spans="1:32" s="280" customFormat="1" ht="18.600000000000001" x14ac:dyDescent="0.3">
      <c r="A54" s="273" t="s">
        <v>22</v>
      </c>
      <c r="B54" s="1116" t="s">
        <v>429</v>
      </c>
      <c r="C54" s="1116"/>
      <c r="D54" s="1116"/>
      <c r="E54" s="425"/>
      <c r="F54" s="426" t="s">
        <v>1028</v>
      </c>
      <c r="G54" s="952"/>
      <c r="H54" s="953"/>
      <c r="I54" s="1083">
        <f t="shared" si="14"/>
        <v>60</v>
      </c>
      <c r="J54" s="412">
        <f t="shared" si="16"/>
        <v>6</v>
      </c>
      <c r="K54" s="55">
        <v>26</v>
      </c>
      <c r="L54" s="412">
        <f t="shared" si="15"/>
        <v>54</v>
      </c>
      <c r="M54" s="1083">
        <f t="shared" si="12"/>
        <v>28</v>
      </c>
      <c r="N54" s="55">
        <v>26</v>
      </c>
      <c r="O54" s="427"/>
      <c r="P54" s="427"/>
      <c r="Q54" s="432"/>
      <c r="R54" s="430"/>
      <c r="S54" s="430"/>
      <c r="T54" s="430"/>
      <c r="U54" s="430"/>
      <c r="V54" s="430"/>
      <c r="W54" s="1314">
        <v>34</v>
      </c>
      <c r="X54" s="1111">
        <v>4</v>
      </c>
      <c r="Y54" s="431">
        <v>20</v>
      </c>
      <c r="Z54" s="1111">
        <v>2</v>
      </c>
      <c r="AA54" s="431"/>
      <c r="AB54" s="1111"/>
      <c r="AC54" s="431"/>
      <c r="AD54" s="1111"/>
      <c r="AE54" s="833">
        <f t="shared" si="9"/>
        <v>54</v>
      </c>
      <c r="AF54" s="475" t="s">
        <v>1119</v>
      </c>
    </row>
    <row r="55" spans="1:32" s="280" customFormat="1" ht="18.600000000000001" x14ac:dyDescent="0.3">
      <c r="A55" s="273" t="s">
        <v>23</v>
      </c>
      <c r="B55" s="1116" t="s">
        <v>242</v>
      </c>
      <c r="C55" s="1116"/>
      <c r="D55" s="1116"/>
      <c r="E55" s="425"/>
      <c r="F55" s="426" t="s">
        <v>1028</v>
      </c>
      <c r="G55" s="952"/>
      <c r="H55" s="953"/>
      <c r="I55" s="1083">
        <f t="shared" si="14"/>
        <v>42</v>
      </c>
      <c r="J55" s="412">
        <f t="shared" si="16"/>
        <v>4</v>
      </c>
      <c r="K55" s="55">
        <v>18</v>
      </c>
      <c r="L55" s="412">
        <f t="shared" si="15"/>
        <v>38</v>
      </c>
      <c r="M55" s="1083">
        <f t="shared" si="12"/>
        <v>20</v>
      </c>
      <c r="N55" s="55">
        <v>18</v>
      </c>
      <c r="O55" s="427"/>
      <c r="P55" s="427"/>
      <c r="Q55" s="432"/>
      <c r="R55" s="430"/>
      <c r="S55" s="430"/>
      <c r="T55" s="430"/>
      <c r="U55" s="430"/>
      <c r="V55" s="430"/>
      <c r="W55" s="429"/>
      <c r="X55" s="430"/>
      <c r="Y55" s="431">
        <v>38</v>
      </c>
      <c r="Z55" s="1111">
        <v>4</v>
      </c>
      <c r="AA55" s="431"/>
      <c r="AB55" s="1111"/>
      <c r="AC55" s="431"/>
      <c r="AD55" s="1111"/>
      <c r="AE55" s="833">
        <f t="shared" si="9"/>
        <v>38</v>
      </c>
      <c r="AF55" s="475" t="s">
        <v>1109</v>
      </c>
    </row>
    <row r="56" spans="1:32" s="280" customFormat="1" hidden="1" x14ac:dyDescent="0.3">
      <c r="A56" s="273" t="s">
        <v>323</v>
      </c>
      <c r="B56" s="1116" t="s">
        <v>430</v>
      </c>
      <c r="C56" s="1116"/>
      <c r="D56" s="1116"/>
      <c r="E56" s="425"/>
      <c r="F56" s="426"/>
      <c r="G56" s="952" t="s">
        <v>40</v>
      </c>
      <c r="H56" s="953"/>
      <c r="I56" s="1083">
        <f t="shared" si="14"/>
        <v>62</v>
      </c>
      <c r="J56" s="412">
        <v>14</v>
      </c>
      <c r="K56" s="55">
        <v>34</v>
      </c>
      <c r="L56" s="412">
        <f t="shared" si="15"/>
        <v>42</v>
      </c>
      <c r="M56" s="1083">
        <f t="shared" si="12"/>
        <v>8</v>
      </c>
      <c r="N56" s="55">
        <v>34</v>
      </c>
      <c r="O56" s="427"/>
      <c r="P56" s="427"/>
      <c r="Q56" s="428"/>
      <c r="R56" s="1111">
        <v>6</v>
      </c>
      <c r="S56" s="1111"/>
      <c r="T56" s="1111"/>
      <c r="U56" s="1111"/>
      <c r="V56" s="1111"/>
      <c r="W56" s="429"/>
      <c r="X56" s="430"/>
      <c r="Y56" s="431"/>
      <c r="Z56" s="1111"/>
      <c r="AA56" s="431">
        <v>42</v>
      </c>
      <c r="AB56" s="1111">
        <v>4</v>
      </c>
      <c r="AC56" s="431"/>
      <c r="AD56" s="1111"/>
      <c r="AE56" s="833">
        <f t="shared" si="9"/>
        <v>0</v>
      </c>
      <c r="AF56" s="278"/>
    </row>
    <row r="57" spans="1:32" s="280" customFormat="1" ht="18.600000000000001" x14ac:dyDescent="0.3">
      <c r="A57" s="273" t="s">
        <v>424</v>
      </c>
      <c r="B57" s="1116" t="s">
        <v>21</v>
      </c>
      <c r="C57" s="1116"/>
      <c r="D57" s="1116"/>
      <c r="E57" s="425"/>
      <c r="F57" s="426" t="s">
        <v>399</v>
      </c>
      <c r="G57" s="952"/>
      <c r="H57" s="953"/>
      <c r="I57" s="1083">
        <f t="shared" si="14"/>
        <v>38</v>
      </c>
      <c r="J57" s="412">
        <f t="shared" si="16"/>
        <v>4</v>
      </c>
      <c r="K57" s="55">
        <v>26</v>
      </c>
      <c r="L57" s="412">
        <f t="shared" si="15"/>
        <v>34</v>
      </c>
      <c r="M57" s="1083">
        <f t="shared" si="12"/>
        <v>8</v>
      </c>
      <c r="N57" s="55">
        <v>26</v>
      </c>
      <c r="O57" s="427"/>
      <c r="P57" s="427"/>
      <c r="Q57" s="432"/>
      <c r="R57" s="430"/>
      <c r="S57" s="430"/>
      <c r="T57" s="430"/>
      <c r="U57" s="430"/>
      <c r="V57" s="430"/>
      <c r="W57" s="1314">
        <v>34</v>
      </c>
      <c r="X57" s="1111">
        <v>4</v>
      </c>
      <c r="Y57" s="431"/>
      <c r="Z57" s="1111"/>
      <c r="AA57" s="431"/>
      <c r="AB57" s="1111"/>
      <c r="AC57" s="431"/>
      <c r="AD57" s="1111"/>
      <c r="AE57" s="833">
        <f t="shared" si="9"/>
        <v>34</v>
      </c>
      <c r="AF57" s="1261" t="s">
        <v>1157</v>
      </c>
    </row>
    <row r="58" spans="1:32" s="280" customFormat="1" hidden="1" x14ac:dyDescent="0.3">
      <c r="A58" s="273" t="s">
        <v>537</v>
      </c>
      <c r="B58" s="1116" t="s">
        <v>987</v>
      </c>
      <c r="C58" s="1116"/>
      <c r="D58" s="1116"/>
      <c r="E58" s="425"/>
      <c r="F58" s="426"/>
      <c r="G58" s="952"/>
      <c r="H58" s="953" t="s">
        <v>29</v>
      </c>
      <c r="I58" s="1083">
        <f t="shared" si="14"/>
        <v>36</v>
      </c>
      <c r="J58" s="412">
        <f t="shared" si="16"/>
        <v>4</v>
      </c>
      <c r="K58" s="55">
        <v>40</v>
      </c>
      <c r="L58" s="412">
        <f t="shared" si="15"/>
        <v>32</v>
      </c>
      <c r="M58" s="1083">
        <f t="shared" si="12"/>
        <v>0</v>
      </c>
      <c r="N58" s="55">
        <v>32</v>
      </c>
      <c r="O58" s="427"/>
      <c r="P58" s="427"/>
      <c r="Q58" s="432"/>
      <c r="R58" s="430"/>
      <c r="S58" s="430"/>
      <c r="T58" s="430"/>
      <c r="U58" s="430"/>
      <c r="V58" s="430"/>
      <c r="W58" s="429"/>
      <c r="X58" s="430"/>
      <c r="Y58" s="431"/>
      <c r="Z58" s="1111"/>
      <c r="AA58" s="431"/>
      <c r="AB58" s="1111"/>
      <c r="AC58" s="431">
        <v>32</v>
      </c>
      <c r="AD58" s="1111">
        <v>4</v>
      </c>
      <c r="AE58" s="833">
        <f t="shared" si="9"/>
        <v>0</v>
      </c>
      <c r="AF58" s="278"/>
    </row>
    <row r="59" spans="1:32" hidden="1" x14ac:dyDescent="0.3">
      <c r="A59" s="273" t="s">
        <v>538</v>
      </c>
      <c r="B59" s="1116" t="s">
        <v>519</v>
      </c>
      <c r="C59" s="1116"/>
      <c r="D59" s="1116"/>
      <c r="E59" s="420"/>
      <c r="F59" s="421"/>
      <c r="G59" s="948" t="s">
        <v>29</v>
      </c>
      <c r="H59" s="949"/>
      <c r="I59" s="1083">
        <f t="shared" si="14"/>
        <v>42</v>
      </c>
      <c r="J59" s="412">
        <f t="shared" si="16"/>
        <v>2</v>
      </c>
      <c r="K59" s="1103">
        <v>40</v>
      </c>
      <c r="L59" s="412">
        <f t="shared" si="15"/>
        <v>40</v>
      </c>
      <c r="M59" s="1083">
        <f t="shared" si="12"/>
        <v>10</v>
      </c>
      <c r="N59" s="1103">
        <v>30</v>
      </c>
      <c r="O59" s="415"/>
      <c r="P59" s="415"/>
      <c r="Q59" s="417"/>
      <c r="R59" s="412"/>
      <c r="S59" s="412"/>
      <c r="T59" s="412"/>
      <c r="U59" s="412"/>
      <c r="V59" s="412"/>
      <c r="W59" s="418"/>
      <c r="X59" s="412"/>
      <c r="Y59" s="418"/>
      <c r="Z59" s="412"/>
      <c r="AA59" s="418">
        <v>40</v>
      </c>
      <c r="AB59" s="412">
        <v>2</v>
      </c>
      <c r="AC59" s="418"/>
      <c r="AD59" s="412"/>
      <c r="AE59" s="833">
        <f t="shared" si="9"/>
        <v>0</v>
      </c>
      <c r="AF59" s="1078"/>
    </row>
    <row r="60" spans="1:32" x14ac:dyDescent="0.3">
      <c r="A60" s="272" t="s">
        <v>8</v>
      </c>
      <c r="B60" s="272" t="s">
        <v>9</v>
      </c>
      <c r="C60" s="272"/>
      <c r="D60" s="272"/>
      <c r="E60" s="416"/>
      <c r="F60" s="411"/>
      <c r="G60" s="918"/>
      <c r="H60" s="919"/>
      <c r="I60" s="1096">
        <f>I61+I67+I72+I77</f>
        <v>1160</v>
      </c>
      <c r="J60" s="1096">
        <f>J61+J67+J72+J77</f>
        <v>106</v>
      </c>
      <c r="K60" s="1096">
        <f>K61+K67+K72+K77</f>
        <v>258</v>
      </c>
      <c r="L60" s="1096">
        <f>L61+L67+L72+L77</f>
        <v>722</v>
      </c>
      <c r="M60" s="1083">
        <f t="shared" si="12"/>
        <v>434</v>
      </c>
      <c r="N60" s="1096">
        <f>N61+N67+N72+N77</f>
        <v>288</v>
      </c>
      <c r="O60" s="1096">
        <f>O61+O67+O72+O77</f>
        <v>20</v>
      </c>
      <c r="P60" s="1096">
        <f>P61+P67+P72+P77</f>
        <v>288</v>
      </c>
      <c r="Q60" s="1096">
        <f>Q61+Q67+Q72+Q77</f>
        <v>14</v>
      </c>
      <c r="R60" s="1096">
        <f>R61+R67+R72+R77</f>
        <v>30</v>
      </c>
      <c r="S60" s="1096"/>
      <c r="T60" s="1096"/>
      <c r="U60" s="1096"/>
      <c r="V60" s="1096"/>
      <c r="W60" s="1096">
        <f t="shared" ref="W60:AD60" si="17">W61+W67+W72+W77</f>
        <v>158</v>
      </c>
      <c r="X60" s="1096">
        <f t="shared" si="17"/>
        <v>18</v>
      </c>
      <c r="Y60" s="1096">
        <f t="shared" si="17"/>
        <v>288</v>
      </c>
      <c r="Z60" s="1096">
        <f t="shared" si="17"/>
        <v>34</v>
      </c>
      <c r="AA60" s="1096">
        <f t="shared" si="17"/>
        <v>142</v>
      </c>
      <c r="AB60" s="1096">
        <f t="shared" si="17"/>
        <v>20</v>
      </c>
      <c r="AC60" s="1096">
        <f t="shared" si="17"/>
        <v>134</v>
      </c>
      <c r="AD60" s="1096">
        <f t="shared" si="17"/>
        <v>16</v>
      </c>
      <c r="AE60" s="833">
        <f t="shared" si="9"/>
        <v>446</v>
      </c>
      <c r="AF60" s="1078"/>
    </row>
    <row r="61" spans="1:32" ht="26.4" x14ac:dyDescent="0.3">
      <c r="A61" s="272" t="s">
        <v>153</v>
      </c>
      <c r="B61" s="273" t="s">
        <v>431</v>
      </c>
      <c r="C61" s="955"/>
      <c r="D61" s="955"/>
      <c r="E61" s="1658" t="s">
        <v>547</v>
      </c>
      <c r="F61" s="1659"/>
      <c r="G61" s="1659"/>
      <c r="H61" s="1660"/>
      <c r="I61" s="1099">
        <f t="shared" ref="I61:R61" si="18">SUM(I62:I66)</f>
        <v>386</v>
      </c>
      <c r="J61" s="1099">
        <f t="shared" si="18"/>
        <v>28</v>
      </c>
      <c r="K61" s="1099">
        <f t="shared" si="18"/>
        <v>72</v>
      </c>
      <c r="L61" s="1099">
        <f t="shared" si="18"/>
        <v>240</v>
      </c>
      <c r="M61" s="1099">
        <f t="shared" si="18"/>
        <v>128</v>
      </c>
      <c r="N61" s="1099">
        <f t="shared" si="18"/>
        <v>92</v>
      </c>
      <c r="O61" s="1099">
        <f t="shared" si="18"/>
        <v>20</v>
      </c>
      <c r="P61" s="1099">
        <f t="shared" si="18"/>
        <v>108</v>
      </c>
      <c r="Q61" s="1099">
        <f t="shared" si="18"/>
        <v>4</v>
      </c>
      <c r="R61" s="1099">
        <f t="shared" si="18"/>
        <v>6</v>
      </c>
      <c r="S61" s="1099"/>
      <c r="T61" s="1099"/>
      <c r="U61" s="1099"/>
      <c r="V61" s="1099"/>
      <c r="W61" s="1099">
        <f t="shared" ref="W61:AD61" si="19">W62+W63</f>
        <v>126</v>
      </c>
      <c r="X61" s="1099">
        <f t="shared" si="19"/>
        <v>16</v>
      </c>
      <c r="Y61" s="1099">
        <f t="shared" si="19"/>
        <v>114</v>
      </c>
      <c r="Z61" s="1099">
        <f t="shared" si="19"/>
        <v>12</v>
      </c>
      <c r="AA61" s="1099">
        <f t="shared" si="19"/>
        <v>0</v>
      </c>
      <c r="AB61" s="1099">
        <f t="shared" si="19"/>
        <v>0</v>
      </c>
      <c r="AC61" s="1099">
        <f t="shared" si="19"/>
        <v>0</v>
      </c>
      <c r="AD61" s="1099">
        <f t="shared" si="19"/>
        <v>0</v>
      </c>
      <c r="AE61" s="833">
        <f t="shared" si="9"/>
        <v>240</v>
      </c>
      <c r="AF61" s="1078"/>
    </row>
    <row r="62" spans="1:32" ht="26.4" x14ac:dyDescent="0.3">
      <c r="A62" s="281" t="s">
        <v>155</v>
      </c>
      <c r="B62" s="273" t="s">
        <v>432</v>
      </c>
      <c r="C62" s="273"/>
      <c r="D62" s="273"/>
      <c r="E62" s="416"/>
      <c r="F62" s="1666" t="s">
        <v>283</v>
      </c>
      <c r="G62" s="918"/>
      <c r="H62" s="919"/>
      <c r="I62" s="1083">
        <f t="shared" ref="I62:I81" si="20">J62+L62+Q62+R62+P62</f>
        <v>120</v>
      </c>
      <c r="J62" s="412">
        <v>12</v>
      </c>
      <c r="K62" s="1083">
        <v>38</v>
      </c>
      <c r="L62" s="412">
        <f>W62+Y62+AA62+AC62</f>
        <v>108</v>
      </c>
      <c r="M62" s="1083">
        <f>L62-N62-O62</f>
        <v>70</v>
      </c>
      <c r="N62" s="1083">
        <v>38</v>
      </c>
      <c r="O62" s="412"/>
      <c r="P62" s="1083"/>
      <c r="Q62" s="417"/>
      <c r="R62" s="412"/>
      <c r="S62" s="412"/>
      <c r="T62" s="412"/>
      <c r="U62" s="412"/>
      <c r="V62" s="412"/>
      <c r="W62" s="411">
        <v>68</v>
      </c>
      <c r="X62" s="412">
        <v>8</v>
      </c>
      <c r="Y62" s="418">
        <v>40</v>
      </c>
      <c r="Z62" s="412">
        <v>4</v>
      </c>
      <c r="AA62" s="418"/>
      <c r="AB62" s="412"/>
      <c r="AC62" s="418"/>
      <c r="AD62" s="412"/>
      <c r="AE62" s="833">
        <f t="shared" si="9"/>
        <v>108</v>
      </c>
      <c r="AF62" s="1078" t="s">
        <v>1101</v>
      </c>
    </row>
    <row r="63" spans="1:32" ht="26.4" x14ac:dyDescent="0.3">
      <c r="A63" s="281" t="s">
        <v>156</v>
      </c>
      <c r="B63" s="273" t="s">
        <v>433</v>
      </c>
      <c r="C63" s="273"/>
      <c r="D63" s="273"/>
      <c r="E63" s="416"/>
      <c r="F63" s="1667"/>
      <c r="G63" s="918"/>
      <c r="H63" s="919"/>
      <c r="I63" s="1083">
        <f t="shared" si="20"/>
        <v>148</v>
      </c>
      <c r="J63" s="412">
        <f>X63+Z63+AB63+AD63</f>
        <v>16</v>
      </c>
      <c r="K63" s="1083">
        <v>34</v>
      </c>
      <c r="L63" s="412">
        <f>W63+Y63+AA63+AC63</f>
        <v>132</v>
      </c>
      <c r="M63" s="1083">
        <f>L63-N63-O63</f>
        <v>58</v>
      </c>
      <c r="N63" s="1083">
        <v>54</v>
      </c>
      <c r="O63" s="412">
        <v>20</v>
      </c>
      <c r="P63" s="1083"/>
      <c r="Q63" s="417"/>
      <c r="R63" s="412"/>
      <c r="S63" s="412"/>
      <c r="T63" s="412"/>
      <c r="U63" s="412"/>
      <c r="V63" s="412"/>
      <c r="W63" s="411">
        <v>58</v>
      </c>
      <c r="X63" s="412">
        <v>8</v>
      </c>
      <c r="Y63" s="418">
        <v>74</v>
      </c>
      <c r="Z63" s="412">
        <v>8</v>
      </c>
      <c r="AA63" s="418"/>
      <c r="AB63" s="412"/>
      <c r="AC63" s="418"/>
      <c r="AD63" s="412"/>
      <c r="AE63" s="833">
        <f t="shared" si="9"/>
        <v>132</v>
      </c>
      <c r="AF63" s="1078" t="s">
        <v>1101</v>
      </c>
    </row>
    <row r="64" spans="1:32" x14ac:dyDescent="0.3">
      <c r="A64" s="273" t="s">
        <v>353</v>
      </c>
      <c r="B64" s="433" t="s">
        <v>43</v>
      </c>
      <c r="C64" s="433"/>
      <c r="D64" s="433"/>
      <c r="E64" s="416"/>
      <c r="F64" s="1666" t="s">
        <v>283</v>
      </c>
      <c r="G64" s="918"/>
      <c r="H64" s="919"/>
      <c r="I64" s="1083">
        <f t="shared" si="20"/>
        <v>36</v>
      </c>
      <c r="J64" s="412"/>
      <c r="K64" s="1083"/>
      <c r="L64" s="412"/>
      <c r="M64" s="1083">
        <f t="shared" si="12"/>
        <v>0</v>
      </c>
      <c r="N64" s="1083"/>
      <c r="O64" s="412"/>
      <c r="P64" s="1083">
        <v>36</v>
      </c>
      <c r="Q64" s="412"/>
      <c r="R64" s="412"/>
      <c r="S64" s="412"/>
      <c r="T64" s="412"/>
      <c r="U64" s="412"/>
      <c r="V64" s="412"/>
      <c r="W64" s="418"/>
      <c r="X64" s="412"/>
      <c r="Y64" s="411">
        <v>36</v>
      </c>
      <c r="Z64" s="412"/>
      <c r="AA64" s="418"/>
      <c r="AB64" s="412"/>
      <c r="AC64" s="418"/>
      <c r="AD64" s="412"/>
      <c r="AE64" s="833">
        <f t="shared" si="9"/>
        <v>36</v>
      </c>
      <c r="AF64" s="1251" t="s">
        <v>1101</v>
      </c>
    </row>
    <row r="65" spans="1:32" x14ac:dyDescent="0.3">
      <c r="A65" s="1116" t="s">
        <v>1029</v>
      </c>
      <c r="B65" s="1133" t="s">
        <v>73</v>
      </c>
      <c r="C65" s="1133"/>
      <c r="D65" s="1133"/>
      <c r="E65" s="420"/>
      <c r="F65" s="1667"/>
      <c r="G65" s="948"/>
      <c r="H65" s="919"/>
      <c r="I65" s="1083">
        <v>72</v>
      </c>
      <c r="J65" s="415"/>
      <c r="K65" s="1103"/>
      <c r="L65" s="412"/>
      <c r="M65" s="1083"/>
      <c r="N65" s="1103"/>
      <c r="O65" s="415"/>
      <c r="P65" s="1103">
        <v>72</v>
      </c>
      <c r="Q65" s="412"/>
      <c r="R65" s="412"/>
      <c r="S65" s="412"/>
      <c r="T65" s="412"/>
      <c r="U65" s="412"/>
      <c r="V65" s="412"/>
      <c r="W65" s="418"/>
      <c r="X65" s="412"/>
      <c r="Y65" s="411">
        <v>72</v>
      </c>
      <c r="Z65" s="412"/>
      <c r="AA65" s="418"/>
      <c r="AB65" s="412"/>
      <c r="AC65" s="418"/>
      <c r="AD65" s="412"/>
      <c r="AE65" s="833">
        <f t="shared" si="9"/>
        <v>72</v>
      </c>
      <c r="AF65" s="1251" t="s">
        <v>1101</v>
      </c>
    </row>
    <row r="66" spans="1:32" x14ac:dyDescent="0.3">
      <c r="A66" s="1116" t="s">
        <v>434</v>
      </c>
      <c r="B66" s="1116" t="s">
        <v>216</v>
      </c>
      <c r="C66" s="1116"/>
      <c r="D66" s="1116"/>
      <c r="E66" s="420"/>
      <c r="F66" s="421" t="s">
        <v>40</v>
      </c>
      <c r="G66" s="948"/>
      <c r="H66" s="919"/>
      <c r="I66" s="1083">
        <f t="shared" si="20"/>
        <v>10</v>
      </c>
      <c r="J66" s="415"/>
      <c r="K66" s="1103"/>
      <c r="L66" s="412"/>
      <c r="M66" s="1083">
        <f t="shared" si="12"/>
        <v>0</v>
      </c>
      <c r="N66" s="1103"/>
      <c r="O66" s="415"/>
      <c r="P66" s="1103"/>
      <c r="Q66" s="412">
        <v>4</v>
      </c>
      <c r="R66" s="412">
        <v>6</v>
      </c>
      <c r="S66" s="412"/>
      <c r="T66" s="412"/>
      <c r="U66" s="412"/>
      <c r="V66" s="412"/>
      <c r="W66" s="418"/>
      <c r="X66" s="412"/>
      <c r="Y66" s="418"/>
      <c r="Z66" s="412"/>
      <c r="AA66" s="418"/>
      <c r="AB66" s="412"/>
      <c r="AC66" s="418"/>
      <c r="AD66" s="412"/>
      <c r="AE66" s="833"/>
      <c r="AF66" s="1251" t="s">
        <v>1101</v>
      </c>
    </row>
    <row r="67" spans="1:32" ht="26.4" x14ac:dyDescent="0.3">
      <c r="A67" s="272" t="s">
        <v>217</v>
      </c>
      <c r="B67" s="273" t="s">
        <v>435</v>
      </c>
      <c r="C67" s="955"/>
      <c r="D67" s="955"/>
      <c r="E67" s="1658" t="s">
        <v>548</v>
      </c>
      <c r="F67" s="1659"/>
      <c r="G67" s="1659"/>
      <c r="H67" s="1660"/>
      <c r="I67" s="1099">
        <f>SUM(I68:I71)</f>
        <v>166</v>
      </c>
      <c r="J67" s="1099">
        <f t="shared" ref="J67:R67" si="21">SUM(J68:J71)</f>
        <v>12</v>
      </c>
      <c r="K67" s="1099">
        <f t="shared" si="21"/>
        <v>42</v>
      </c>
      <c r="L67" s="1099">
        <f t="shared" si="21"/>
        <v>110</v>
      </c>
      <c r="M67" s="1099">
        <f t="shared" si="21"/>
        <v>68</v>
      </c>
      <c r="N67" s="1099">
        <f t="shared" si="21"/>
        <v>42</v>
      </c>
      <c r="O67" s="1099">
        <f t="shared" si="21"/>
        <v>0</v>
      </c>
      <c r="P67" s="1099">
        <f t="shared" si="21"/>
        <v>36</v>
      </c>
      <c r="Q67" s="1099">
        <f t="shared" si="21"/>
        <v>2</v>
      </c>
      <c r="R67" s="1099">
        <f t="shared" si="21"/>
        <v>6</v>
      </c>
      <c r="S67" s="1099"/>
      <c r="T67" s="1099"/>
      <c r="U67" s="1099"/>
      <c r="V67" s="1099"/>
      <c r="W67" s="1099">
        <f t="shared" ref="W67:AD67" si="22">W68+W69</f>
        <v>32</v>
      </c>
      <c r="X67" s="1099">
        <f t="shared" si="22"/>
        <v>2</v>
      </c>
      <c r="Y67" s="1099">
        <f t="shared" si="22"/>
        <v>78</v>
      </c>
      <c r="Z67" s="1099">
        <f t="shared" si="22"/>
        <v>10</v>
      </c>
      <c r="AA67" s="1099">
        <f t="shared" si="22"/>
        <v>0</v>
      </c>
      <c r="AB67" s="1099">
        <f t="shared" si="22"/>
        <v>0</v>
      </c>
      <c r="AC67" s="1099">
        <f t="shared" si="22"/>
        <v>0</v>
      </c>
      <c r="AD67" s="1099">
        <f t="shared" si="22"/>
        <v>0</v>
      </c>
      <c r="AE67" s="833">
        <f t="shared" si="9"/>
        <v>110</v>
      </c>
      <c r="AF67" s="1078"/>
    </row>
    <row r="68" spans="1:32" ht="26.4" x14ac:dyDescent="0.3">
      <c r="A68" s="273" t="s">
        <v>219</v>
      </c>
      <c r="B68" s="273" t="s">
        <v>436</v>
      </c>
      <c r="C68" s="273"/>
      <c r="D68" s="273"/>
      <c r="E68" s="416"/>
      <c r="F68" s="1666" t="s">
        <v>283</v>
      </c>
      <c r="G68" s="918"/>
      <c r="H68" s="919"/>
      <c r="I68" s="1083">
        <f t="shared" si="20"/>
        <v>64</v>
      </c>
      <c r="J68" s="412">
        <f t="shared" ref="J68:J69" si="23">X68+Z68+AB68+AD68</f>
        <v>6</v>
      </c>
      <c r="K68" s="1083">
        <v>22</v>
      </c>
      <c r="L68" s="412">
        <f>W68+Y68+AA68+AC68</f>
        <v>58</v>
      </c>
      <c r="M68" s="1083">
        <f>L68-N68-O68</f>
        <v>36</v>
      </c>
      <c r="N68" s="1083">
        <v>22</v>
      </c>
      <c r="O68" s="412"/>
      <c r="P68" s="1083"/>
      <c r="Q68" s="412"/>
      <c r="R68" s="412"/>
      <c r="S68" s="412"/>
      <c r="T68" s="412"/>
      <c r="U68" s="412"/>
      <c r="V68" s="412"/>
      <c r="W68" s="411">
        <v>32</v>
      </c>
      <c r="X68" s="412">
        <v>2</v>
      </c>
      <c r="Y68" s="418">
        <v>26</v>
      </c>
      <c r="Z68" s="412">
        <v>4</v>
      </c>
      <c r="AA68" s="418"/>
      <c r="AB68" s="412"/>
      <c r="AC68" s="418"/>
      <c r="AD68" s="412"/>
      <c r="AE68" s="833">
        <f t="shared" si="9"/>
        <v>58</v>
      </c>
      <c r="AF68" s="1251" t="s">
        <v>1133</v>
      </c>
    </row>
    <row r="69" spans="1:32" ht="26.4" x14ac:dyDescent="0.3">
      <c r="A69" s="273" t="s">
        <v>437</v>
      </c>
      <c r="B69" s="273" t="s">
        <v>438</v>
      </c>
      <c r="C69" s="273"/>
      <c r="D69" s="273"/>
      <c r="E69" s="416"/>
      <c r="F69" s="1667"/>
      <c r="G69" s="918"/>
      <c r="H69" s="919"/>
      <c r="I69" s="1083">
        <f t="shared" si="20"/>
        <v>58</v>
      </c>
      <c r="J69" s="412">
        <f t="shared" si="23"/>
        <v>6</v>
      </c>
      <c r="K69" s="1083">
        <v>20</v>
      </c>
      <c r="L69" s="412">
        <f>W69+Y69+AA69+AC69</f>
        <v>52</v>
      </c>
      <c r="M69" s="1083">
        <f>L69-N69-O69</f>
        <v>32</v>
      </c>
      <c r="N69" s="1083">
        <v>20</v>
      </c>
      <c r="O69" s="412"/>
      <c r="P69" s="1083"/>
      <c r="Q69" s="412"/>
      <c r="R69" s="412"/>
      <c r="S69" s="412"/>
      <c r="T69" s="412"/>
      <c r="U69" s="412"/>
      <c r="V69" s="412"/>
      <c r="W69" s="418"/>
      <c r="X69" s="412"/>
      <c r="Y69" s="418">
        <v>52</v>
      </c>
      <c r="Z69" s="412">
        <v>6</v>
      </c>
      <c r="AA69" s="418"/>
      <c r="AB69" s="412"/>
      <c r="AC69" s="418"/>
      <c r="AD69" s="412"/>
      <c r="AE69" s="833">
        <f t="shared" si="9"/>
        <v>52</v>
      </c>
      <c r="AF69" s="1251" t="s">
        <v>1133</v>
      </c>
    </row>
    <row r="70" spans="1:32" x14ac:dyDescent="0.3">
      <c r="A70" s="273" t="s">
        <v>220</v>
      </c>
      <c r="B70" s="273" t="s">
        <v>43</v>
      </c>
      <c r="C70" s="273"/>
      <c r="D70" s="273"/>
      <c r="E70" s="416"/>
      <c r="F70" s="411" t="s">
        <v>29</v>
      </c>
      <c r="G70" s="918"/>
      <c r="H70" s="919"/>
      <c r="I70" s="1083">
        <f t="shared" si="20"/>
        <v>36</v>
      </c>
      <c r="J70" s="412"/>
      <c r="K70" s="1083"/>
      <c r="L70" s="412"/>
      <c r="M70" s="1083">
        <f t="shared" si="12"/>
        <v>0</v>
      </c>
      <c r="N70" s="1083"/>
      <c r="O70" s="412"/>
      <c r="P70" s="1083">
        <v>36</v>
      </c>
      <c r="Q70" s="412"/>
      <c r="R70" s="412"/>
      <c r="S70" s="412"/>
      <c r="T70" s="412"/>
      <c r="U70" s="412"/>
      <c r="V70" s="412"/>
      <c r="W70" s="418"/>
      <c r="X70" s="412"/>
      <c r="Y70" s="411">
        <v>36</v>
      </c>
      <c r="Z70" s="412"/>
      <c r="AA70" s="418"/>
      <c r="AB70" s="412"/>
      <c r="AC70" s="356"/>
      <c r="AD70" s="412"/>
      <c r="AE70" s="833">
        <f t="shared" si="9"/>
        <v>36</v>
      </c>
      <c r="AF70" s="1251" t="s">
        <v>1133</v>
      </c>
    </row>
    <row r="71" spans="1:32" x14ac:dyDescent="0.3">
      <c r="A71" s="273" t="s">
        <v>439</v>
      </c>
      <c r="B71" s="273" t="s">
        <v>216</v>
      </c>
      <c r="C71" s="273"/>
      <c r="D71" s="273"/>
      <c r="E71" s="416"/>
      <c r="F71" s="411" t="s">
        <v>40</v>
      </c>
      <c r="G71" s="918"/>
      <c r="H71" s="919"/>
      <c r="I71" s="1083">
        <f t="shared" si="20"/>
        <v>8</v>
      </c>
      <c r="J71" s="412"/>
      <c r="K71" s="1083"/>
      <c r="L71" s="412"/>
      <c r="M71" s="1083">
        <f t="shared" si="12"/>
        <v>0</v>
      </c>
      <c r="N71" s="1083"/>
      <c r="O71" s="412"/>
      <c r="P71" s="1083"/>
      <c r="Q71" s="412">
        <v>2</v>
      </c>
      <c r="R71" s="412">
        <v>6</v>
      </c>
      <c r="S71" s="412"/>
      <c r="T71" s="412"/>
      <c r="U71" s="412"/>
      <c r="V71" s="412"/>
      <c r="W71" s="418"/>
      <c r="X71" s="412"/>
      <c r="Y71" s="418"/>
      <c r="Z71" s="412"/>
      <c r="AA71" s="418"/>
      <c r="AB71" s="412"/>
      <c r="AC71" s="418"/>
      <c r="AD71" s="412"/>
      <c r="AE71" s="833"/>
      <c r="AF71" s="1251" t="s">
        <v>1133</v>
      </c>
    </row>
    <row r="72" spans="1:32" ht="31.5" customHeight="1" x14ac:dyDescent="0.3">
      <c r="A72" s="283" t="s">
        <v>33</v>
      </c>
      <c r="B72" s="272" t="s">
        <v>440</v>
      </c>
      <c r="C72" s="956"/>
      <c r="D72" s="956"/>
      <c r="E72" s="1658" t="s">
        <v>549</v>
      </c>
      <c r="F72" s="1659"/>
      <c r="G72" s="1659"/>
      <c r="H72" s="1660"/>
      <c r="I72" s="1099">
        <f t="shared" ref="I72:R72" si="24">SUM(I73:I76)</f>
        <v>254</v>
      </c>
      <c r="J72" s="1099">
        <f t="shared" si="24"/>
        <v>28</v>
      </c>
      <c r="K72" s="1099">
        <f t="shared" si="24"/>
        <v>44</v>
      </c>
      <c r="L72" s="1099">
        <f t="shared" si="24"/>
        <v>138</v>
      </c>
      <c r="M72" s="1099">
        <f t="shared" si="24"/>
        <v>84</v>
      </c>
      <c r="N72" s="1099">
        <f t="shared" si="24"/>
        <v>54</v>
      </c>
      <c r="O72" s="1099">
        <f t="shared" si="24"/>
        <v>0</v>
      </c>
      <c r="P72" s="1099">
        <f t="shared" si="24"/>
        <v>72</v>
      </c>
      <c r="Q72" s="1099">
        <f t="shared" si="24"/>
        <v>4</v>
      </c>
      <c r="R72" s="1099">
        <f t="shared" si="24"/>
        <v>12</v>
      </c>
      <c r="S72" s="1099"/>
      <c r="T72" s="1099"/>
      <c r="U72" s="1099"/>
      <c r="V72" s="1099"/>
      <c r="W72" s="1099">
        <f>SUM(W73:W76)</f>
        <v>0</v>
      </c>
      <c r="X72" s="1099">
        <f>SUM(X73:X76)</f>
        <v>0</v>
      </c>
      <c r="Y72" s="1099">
        <f>Y73+Y74</f>
        <v>96</v>
      </c>
      <c r="Z72" s="1099">
        <f t="shared" ref="Z72:AA72" si="25">Z73+Z74</f>
        <v>12</v>
      </c>
      <c r="AA72" s="1099">
        <f t="shared" si="25"/>
        <v>42</v>
      </c>
      <c r="AB72" s="1099">
        <f>SUM(AB73:AB76)</f>
        <v>6</v>
      </c>
      <c r="AC72" s="1099">
        <f>SUM(AC73:AC76)</f>
        <v>0</v>
      </c>
      <c r="AD72" s="1099">
        <f>SUM(AD73:AD76)</f>
        <v>0</v>
      </c>
      <c r="AE72" s="833">
        <f t="shared" si="9"/>
        <v>96</v>
      </c>
      <c r="AF72" s="1078"/>
    </row>
    <row r="73" spans="1:32" ht="26.4" x14ac:dyDescent="0.3">
      <c r="A73" s="273" t="s">
        <v>221</v>
      </c>
      <c r="B73" s="273" t="s">
        <v>441</v>
      </c>
      <c r="C73" s="273"/>
      <c r="D73" s="273"/>
      <c r="E73" s="416"/>
      <c r="F73" s="434" t="s">
        <v>40</v>
      </c>
      <c r="G73" s="918"/>
      <c r="H73" s="919"/>
      <c r="I73" s="1083">
        <f t="shared" si="20"/>
        <v>114</v>
      </c>
      <c r="J73" s="412">
        <f t="shared" ref="J73:J74" si="26">X73+Z73+AB73+AD73</f>
        <v>12</v>
      </c>
      <c r="K73" s="1109">
        <v>32</v>
      </c>
      <c r="L73" s="412">
        <f>W73+Y73+AA73+AC73</f>
        <v>96</v>
      </c>
      <c r="M73" s="1083">
        <f>L73-N73-O73</f>
        <v>54</v>
      </c>
      <c r="N73" s="1109">
        <v>42</v>
      </c>
      <c r="O73" s="412"/>
      <c r="P73" s="1109"/>
      <c r="Q73" s="412"/>
      <c r="R73" s="412">
        <v>6</v>
      </c>
      <c r="S73" s="412"/>
      <c r="T73" s="412"/>
      <c r="U73" s="412"/>
      <c r="V73" s="412"/>
      <c r="W73" s="418"/>
      <c r="X73" s="412"/>
      <c r="Y73" s="418">
        <v>96</v>
      </c>
      <c r="Z73" s="412">
        <v>12</v>
      </c>
      <c r="AA73" s="418"/>
      <c r="AB73" s="412"/>
      <c r="AC73" s="418"/>
      <c r="AD73" s="412"/>
      <c r="AE73" s="833">
        <f t="shared" si="9"/>
        <v>96</v>
      </c>
      <c r="AF73" s="1078" t="s">
        <v>1101</v>
      </c>
    </row>
    <row r="74" spans="1:32" ht="26.4" hidden="1" x14ac:dyDescent="0.3">
      <c r="A74" s="273" t="s">
        <v>223</v>
      </c>
      <c r="B74" s="273" t="s">
        <v>539</v>
      </c>
      <c r="C74" s="273"/>
      <c r="D74" s="273"/>
      <c r="E74" s="416"/>
      <c r="F74" s="434"/>
      <c r="G74" s="918" t="s">
        <v>29</v>
      </c>
      <c r="H74" s="919"/>
      <c r="I74" s="1083">
        <f t="shared" si="20"/>
        <v>48</v>
      </c>
      <c r="J74" s="412">
        <f t="shared" si="26"/>
        <v>6</v>
      </c>
      <c r="K74" s="1109">
        <v>12</v>
      </c>
      <c r="L74" s="412">
        <f>W74+Y74+AA74+AC74</f>
        <v>42</v>
      </c>
      <c r="M74" s="1083">
        <f>L74-N74-O74</f>
        <v>30</v>
      </c>
      <c r="N74" s="1109">
        <v>12</v>
      </c>
      <c r="O74" s="412"/>
      <c r="P74" s="1109"/>
      <c r="Q74" s="412"/>
      <c r="R74" s="412"/>
      <c r="S74" s="412"/>
      <c r="T74" s="412"/>
      <c r="U74" s="412"/>
      <c r="V74" s="412"/>
      <c r="W74" s="418"/>
      <c r="X74" s="412"/>
      <c r="Y74" s="418"/>
      <c r="Z74" s="412"/>
      <c r="AA74" s="418">
        <v>42</v>
      </c>
      <c r="AB74" s="412">
        <v>6</v>
      </c>
      <c r="AC74" s="418"/>
      <c r="AD74" s="412"/>
      <c r="AE74" s="833">
        <f t="shared" si="9"/>
        <v>0</v>
      </c>
      <c r="AF74" s="1078"/>
    </row>
    <row r="75" spans="1:32" ht="17.399999999999999" hidden="1" x14ac:dyDescent="0.3">
      <c r="A75" s="273" t="s">
        <v>540</v>
      </c>
      <c r="B75" s="273" t="s">
        <v>73</v>
      </c>
      <c r="C75" s="273"/>
      <c r="D75" s="273"/>
      <c r="E75" s="416"/>
      <c r="F75" s="434"/>
      <c r="G75" s="1108" t="s">
        <v>29</v>
      </c>
      <c r="H75" s="919"/>
      <c r="I75" s="1083">
        <f t="shared" si="20"/>
        <v>72</v>
      </c>
      <c r="J75" s="412"/>
      <c r="K75" s="1109"/>
      <c r="L75" s="412"/>
      <c r="M75" s="1083">
        <f t="shared" si="12"/>
        <v>0</v>
      </c>
      <c r="N75" s="1109"/>
      <c r="O75" s="412"/>
      <c r="P75" s="1109">
        <v>72</v>
      </c>
      <c r="Q75" s="412"/>
      <c r="R75" s="412"/>
      <c r="S75" s="412"/>
      <c r="T75" s="412"/>
      <c r="U75" s="412"/>
      <c r="V75" s="412"/>
      <c r="W75" s="418"/>
      <c r="X75" s="412"/>
      <c r="Y75" s="418"/>
      <c r="Z75" s="412"/>
      <c r="AA75" s="411">
        <v>72</v>
      </c>
      <c r="AB75" s="412"/>
      <c r="AC75" s="418"/>
      <c r="AD75" s="412"/>
      <c r="AE75" s="833">
        <f t="shared" si="9"/>
        <v>0</v>
      </c>
      <c r="AF75" s="1078"/>
    </row>
    <row r="76" spans="1:32" hidden="1" x14ac:dyDescent="0.3">
      <c r="A76" s="1116" t="s">
        <v>226</v>
      </c>
      <c r="B76" s="1116" t="s">
        <v>216</v>
      </c>
      <c r="C76" s="1116"/>
      <c r="D76" s="1116"/>
      <c r="E76" s="416"/>
      <c r="F76" s="434"/>
      <c r="G76" s="918" t="s">
        <v>40</v>
      </c>
      <c r="H76" s="919"/>
      <c r="I76" s="1083">
        <f t="shared" si="20"/>
        <v>20</v>
      </c>
      <c r="J76" s="412">
        <v>10</v>
      </c>
      <c r="K76" s="1109"/>
      <c r="L76" s="412"/>
      <c r="M76" s="1083">
        <f t="shared" si="12"/>
        <v>0</v>
      </c>
      <c r="N76" s="1109"/>
      <c r="O76" s="412"/>
      <c r="P76" s="1109"/>
      <c r="Q76" s="412">
        <v>4</v>
      </c>
      <c r="R76" s="412">
        <v>6</v>
      </c>
      <c r="S76" s="412"/>
      <c r="T76" s="412"/>
      <c r="U76" s="412"/>
      <c r="V76" s="412"/>
      <c r="W76" s="418"/>
      <c r="X76" s="412"/>
      <c r="Y76" s="418"/>
      <c r="Z76" s="412"/>
      <c r="AA76" s="418"/>
      <c r="AB76" s="412"/>
      <c r="AC76" s="418"/>
      <c r="AD76" s="412"/>
      <c r="AE76" s="833">
        <f t="shared" si="9"/>
        <v>0</v>
      </c>
      <c r="AF76" s="1078"/>
    </row>
    <row r="77" spans="1:32" ht="39.6" hidden="1" x14ac:dyDescent="0.3">
      <c r="A77" s="272" t="s">
        <v>36</v>
      </c>
      <c r="B77" s="272" t="s">
        <v>541</v>
      </c>
      <c r="C77" s="956"/>
      <c r="D77" s="956"/>
      <c r="E77" s="1658" t="s">
        <v>548</v>
      </c>
      <c r="F77" s="1659"/>
      <c r="G77" s="1659"/>
      <c r="H77" s="1660"/>
      <c r="I77" s="1099">
        <f>SUM(I78:I81)</f>
        <v>354</v>
      </c>
      <c r="J77" s="1099">
        <f t="shared" ref="J77:R77" si="27">SUM(J78:J81)</f>
        <v>38</v>
      </c>
      <c r="K77" s="1099">
        <f t="shared" si="27"/>
        <v>100</v>
      </c>
      <c r="L77" s="1099">
        <f t="shared" si="27"/>
        <v>234</v>
      </c>
      <c r="M77" s="1099">
        <f t="shared" si="27"/>
        <v>134</v>
      </c>
      <c r="N77" s="1099">
        <f t="shared" si="27"/>
        <v>100</v>
      </c>
      <c r="O77" s="1099">
        <f t="shared" si="27"/>
        <v>0</v>
      </c>
      <c r="P77" s="1099">
        <f t="shared" si="27"/>
        <v>72</v>
      </c>
      <c r="Q77" s="1099">
        <f t="shared" si="27"/>
        <v>4</v>
      </c>
      <c r="R77" s="1099">
        <f t="shared" si="27"/>
        <v>6</v>
      </c>
      <c r="S77" s="1099"/>
      <c r="T77" s="1099"/>
      <c r="U77" s="1099"/>
      <c r="V77" s="1099"/>
      <c r="W77" s="1099">
        <f t="shared" ref="W77:AD77" si="28">W78+W79</f>
        <v>0</v>
      </c>
      <c r="X77" s="1099">
        <f t="shared" si="28"/>
        <v>0</v>
      </c>
      <c r="Y77" s="1099">
        <f t="shared" si="28"/>
        <v>0</v>
      </c>
      <c r="Z77" s="1099">
        <f t="shared" si="28"/>
        <v>0</v>
      </c>
      <c r="AA77" s="1099">
        <f t="shared" si="28"/>
        <v>100</v>
      </c>
      <c r="AB77" s="1099">
        <f t="shared" si="28"/>
        <v>14</v>
      </c>
      <c r="AC77" s="1099">
        <f t="shared" si="28"/>
        <v>134</v>
      </c>
      <c r="AD77" s="1099">
        <f t="shared" si="28"/>
        <v>16</v>
      </c>
      <c r="AE77" s="833">
        <f t="shared" si="9"/>
        <v>0</v>
      </c>
      <c r="AF77" s="1078"/>
    </row>
    <row r="78" spans="1:32" ht="26.4" hidden="1" x14ac:dyDescent="0.3">
      <c r="A78" s="273" t="s">
        <v>288</v>
      </c>
      <c r="B78" s="273" t="s">
        <v>542</v>
      </c>
      <c r="C78" s="947"/>
      <c r="D78" s="947"/>
      <c r="E78" s="410"/>
      <c r="F78" s="434"/>
      <c r="G78" s="918"/>
      <c r="H78" s="1703" t="s">
        <v>1030</v>
      </c>
      <c r="I78" s="1083">
        <f t="shared" si="20"/>
        <v>120</v>
      </c>
      <c r="J78" s="412">
        <f t="shared" ref="J78:J79" si="29">X78+Z78+AB78+AD78</f>
        <v>14</v>
      </c>
      <c r="K78" s="1109">
        <v>42</v>
      </c>
      <c r="L78" s="412">
        <f>W78+Y78+AA78+AC78</f>
        <v>106</v>
      </c>
      <c r="M78" s="1083">
        <f>L78-N78-O78</f>
        <v>64</v>
      </c>
      <c r="N78" s="1109">
        <v>42</v>
      </c>
      <c r="O78" s="412"/>
      <c r="P78" s="1109"/>
      <c r="Q78" s="412"/>
      <c r="R78" s="412"/>
      <c r="S78" s="412"/>
      <c r="T78" s="412"/>
      <c r="U78" s="412"/>
      <c r="V78" s="412"/>
      <c r="W78" s="418"/>
      <c r="X78" s="412"/>
      <c r="Y78" s="418"/>
      <c r="Z78" s="412"/>
      <c r="AA78" s="418">
        <v>42</v>
      </c>
      <c r="AB78" s="412">
        <v>6</v>
      </c>
      <c r="AC78" s="418">
        <v>64</v>
      </c>
      <c r="AD78" s="412">
        <v>8</v>
      </c>
      <c r="AE78" s="833">
        <f t="shared" si="9"/>
        <v>0</v>
      </c>
      <c r="AF78" s="1078"/>
    </row>
    <row r="79" spans="1:32" ht="26.4" hidden="1" x14ac:dyDescent="0.3">
      <c r="A79" s="273" t="s">
        <v>59</v>
      </c>
      <c r="B79" s="273" t="s">
        <v>543</v>
      </c>
      <c r="C79" s="947"/>
      <c r="D79" s="947"/>
      <c r="E79" s="410"/>
      <c r="F79" s="434"/>
      <c r="G79" s="918"/>
      <c r="H79" s="1704"/>
      <c r="I79" s="1083">
        <f t="shared" si="20"/>
        <v>144</v>
      </c>
      <c r="J79" s="412">
        <f t="shared" si="29"/>
        <v>16</v>
      </c>
      <c r="K79" s="1109">
        <v>58</v>
      </c>
      <c r="L79" s="412">
        <f>W79+Y79+AA79+AC79</f>
        <v>128</v>
      </c>
      <c r="M79" s="1083">
        <f>L79-N79-O79</f>
        <v>70</v>
      </c>
      <c r="N79" s="1109">
        <v>58</v>
      </c>
      <c r="O79" s="412"/>
      <c r="P79" s="1109"/>
      <c r="Q79" s="412"/>
      <c r="R79" s="412"/>
      <c r="S79" s="412"/>
      <c r="T79" s="412"/>
      <c r="U79" s="412"/>
      <c r="V79" s="412"/>
      <c r="W79" s="418"/>
      <c r="X79" s="412"/>
      <c r="Y79" s="418"/>
      <c r="Z79" s="412"/>
      <c r="AA79" s="418">
        <v>58</v>
      </c>
      <c r="AB79" s="412">
        <v>8</v>
      </c>
      <c r="AC79" s="418">
        <v>70</v>
      </c>
      <c r="AD79" s="412">
        <v>8</v>
      </c>
      <c r="AE79" s="833">
        <f t="shared" si="9"/>
        <v>0</v>
      </c>
      <c r="AF79" s="1078"/>
    </row>
    <row r="80" spans="1:32" hidden="1" x14ac:dyDescent="0.3">
      <c r="A80" s="273" t="s">
        <v>37</v>
      </c>
      <c r="B80" s="273" t="s">
        <v>73</v>
      </c>
      <c r="C80" s="947"/>
      <c r="D80" s="947"/>
      <c r="E80" s="410"/>
      <c r="F80" s="411"/>
      <c r="G80" s="918"/>
      <c r="H80" s="919" t="s">
        <v>29</v>
      </c>
      <c r="I80" s="1083">
        <f t="shared" si="20"/>
        <v>72</v>
      </c>
      <c r="J80" s="412"/>
      <c r="K80" s="1109"/>
      <c r="L80" s="412"/>
      <c r="M80" s="1083">
        <f t="shared" si="12"/>
        <v>0</v>
      </c>
      <c r="N80" s="1109"/>
      <c r="O80" s="412"/>
      <c r="P80" s="1109">
        <v>72</v>
      </c>
      <c r="Q80" s="412"/>
      <c r="R80" s="412"/>
      <c r="S80" s="412"/>
      <c r="T80" s="412"/>
      <c r="U80" s="412"/>
      <c r="V80" s="412"/>
      <c r="W80" s="418"/>
      <c r="X80" s="412"/>
      <c r="Y80" s="418"/>
      <c r="Z80" s="412"/>
      <c r="AA80" s="361"/>
      <c r="AB80" s="412"/>
      <c r="AC80" s="411">
        <v>72</v>
      </c>
      <c r="AD80" s="412"/>
      <c r="AE80" s="833">
        <f t="shared" si="9"/>
        <v>0</v>
      </c>
      <c r="AF80" s="1078"/>
    </row>
    <row r="81" spans="1:32" hidden="1" x14ac:dyDescent="0.3">
      <c r="A81" s="1117" t="s">
        <v>262</v>
      </c>
      <c r="B81" s="1117" t="s">
        <v>216</v>
      </c>
      <c r="C81" s="1117"/>
      <c r="D81" s="1117"/>
      <c r="E81" s="416"/>
      <c r="F81" s="411"/>
      <c r="G81" s="918"/>
      <c r="H81" s="919" t="s">
        <v>40</v>
      </c>
      <c r="I81" s="1083">
        <f t="shared" si="20"/>
        <v>18</v>
      </c>
      <c r="J81" s="412">
        <v>8</v>
      </c>
      <c r="K81" s="1109"/>
      <c r="L81" s="412"/>
      <c r="M81" s="1083">
        <f t="shared" si="12"/>
        <v>0</v>
      </c>
      <c r="N81" s="1109"/>
      <c r="O81" s="412"/>
      <c r="P81" s="1109"/>
      <c r="Q81" s="412">
        <v>4</v>
      </c>
      <c r="R81" s="412">
        <v>6</v>
      </c>
      <c r="S81" s="412"/>
      <c r="T81" s="412"/>
      <c r="U81" s="412"/>
      <c r="V81" s="412"/>
      <c r="W81" s="418"/>
      <c r="X81" s="412"/>
      <c r="Y81" s="418"/>
      <c r="Z81" s="412"/>
      <c r="AA81" s="361"/>
      <c r="AB81" s="412"/>
      <c r="AC81" s="418"/>
      <c r="AD81" s="412"/>
      <c r="AE81" s="833">
        <f t="shared" si="9"/>
        <v>0</v>
      </c>
      <c r="AF81" s="1078"/>
    </row>
    <row r="82" spans="1:32" hidden="1" x14ac:dyDescent="0.3">
      <c r="A82" s="273"/>
      <c r="B82" s="273" t="s">
        <v>525</v>
      </c>
      <c r="C82" s="273"/>
      <c r="D82" s="273"/>
      <c r="E82" s="416"/>
      <c r="F82" s="411"/>
      <c r="G82" s="918"/>
      <c r="H82" s="919"/>
      <c r="I82" s="1109">
        <v>144</v>
      </c>
      <c r="J82" s="412"/>
      <c r="K82" s="1109">
        <v>144</v>
      </c>
      <c r="L82" s="412"/>
      <c r="M82" s="1083">
        <f t="shared" si="12"/>
        <v>0</v>
      </c>
      <c r="N82" s="1109"/>
      <c r="O82" s="412"/>
      <c r="P82" s="1109">
        <v>144</v>
      </c>
      <c r="Q82" s="412"/>
      <c r="R82" s="412"/>
      <c r="S82" s="412"/>
      <c r="T82" s="412"/>
      <c r="U82" s="412"/>
      <c r="V82" s="412"/>
      <c r="W82" s="418"/>
      <c r="X82" s="412"/>
      <c r="Y82" s="418"/>
      <c r="Z82" s="412"/>
      <c r="AA82" s="361"/>
      <c r="AB82" s="412"/>
      <c r="AC82" s="411">
        <v>144</v>
      </c>
      <c r="AD82" s="412"/>
      <c r="AE82" s="833">
        <f t="shared" si="9"/>
        <v>0</v>
      </c>
      <c r="AF82" s="1078"/>
    </row>
    <row r="83" spans="1:32" hidden="1" x14ac:dyDescent="0.3">
      <c r="A83" s="272" t="s">
        <v>526</v>
      </c>
      <c r="B83" s="273" t="s">
        <v>527</v>
      </c>
      <c r="C83" s="273"/>
      <c r="D83" s="273"/>
      <c r="E83" s="416"/>
      <c r="F83" s="411"/>
      <c r="G83" s="918"/>
      <c r="H83" s="919"/>
      <c r="I83" s="1096">
        <v>216</v>
      </c>
      <c r="J83" s="412"/>
      <c r="K83" s="1096"/>
      <c r="L83" s="412"/>
      <c r="M83" s="1083">
        <f t="shared" si="12"/>
        <v>0</v>
      </c>
      <c r="N83" s="1096"/>
      <c r="O83" s="412"/>
      <c r="P83" s="1096"/>
      <c r="Q83" s="412"/>
      <c r="R83" s="412"/>
      <c r="S83" s="412"/>
      <c r="T83" s="412"/>
      <c r="U83" s="412"/>
      <c r="V83" s="412"/>
      <c r="W83" s="418"/>
      <c r="X83" s="412"/>
      <c r="Y83" s="418"/>
      <c r="Z83" s="412"/>
      <c r="AA83" s="418"/>
      <c r="AB83" s="412"/>
      <c r="AC83" s="411">
        <v>216</v>
      </c>
      <c r="AD83" s="412"/>
      <c r="AE83" s="833">
        <f t="shared" si="9"/>
        <v>0</v>
      </c>
      <c r="AF83" s="1078"/>
    </row>
    <row r="84" spans="1:32" x14ac:dyDescent="0.3">
      <c r="A84" s="272"/>
      <c r="B84" s="273"/>
      <c r="C84" s="273"/>
      <c r="D84" s="273"/>
      <c r="E84" s="416"/>
      <c r="F84" s="411"/>
      <c r="G84" s="918"/>
      <c r="H84" s="919"/>
      <c r="I84" s="1096"/>
      <c r="J84" s="412"/>
      <c r="K84" s="1096"/>
      <c r="L84" s="412"/>
      <c r="M84" s="1083"/>
      <c r="N84" s="1096"/>
      <c r="O84" s="412"/>
      <c r="P84" s="1096"/>
      <c r="Q84" s="412"/>
      <c r="R84" s="412"/>
      <c r="S84" s="412"/>
      <c r="T84" s="412"/>
      <c r="U84" s="412"/>
      <c r="V84" s="412"/>
      <c r="W84" s="418"/>
      <c r="X84" s="412"/>
      <c r="Y84" s="418"/>
      <c r="Z84" s="412"/>
      <c r="AA84" s="418"/>
      <c r="AB84" s="412"/>
      <c r="AC84" s="411"/>
      <c r="AD84" s="412"/>
      <c r="AE84" s="833">
        <f t="shared" si="9"/>
        <v>0</v>
      </c>
      <c r="AF84" s="1078"/>
    </row>
    <row r="85" spans="1:32" x14ac:dyDescent="0.3">
      <c r="A85" s="1432" t="s">
        <v>550</v>
      </c>
      <c r="B85" s="1432"/>
      <c r="C85" s="1096"/>
      <c r="D85" s="1096"/>
      <c r="E85" s="435"/>
      <c r="F85" s="435"/>
      <c r="G85" s="435"/>
      <c r="H85" s="435"/>
      <c r="I85" s="1096">
        <f t="shared" ref="I85:AD85" si="30">I35+I8</f>
        <v>4428</v>
      </c>
      <c r="J85" s="1096">
        <f t="shared" si="30"/>
        <v>363</v>
      </c>
      <c r="K85" s="1096">
        <f t="shared" si="30"/>
        <v>2704</v>
      </c>
      <c r="L85" s="1096">
        <f t="shared" si="30"/>
        <v>4420</v>
      </c>
      <c r="M85" s="1096">
        <f t="shared" si="30"/>
        <v>1675</v>
      </c>
      <c r="N85" s="1096">
        <f t="shared" si="30"/>
        <v>1642</v>
      </c>
      <c r="O85" s="1096">
        <f t="shared" si="30"/>
        <v>20</v>
      </c>
      <c r="P85" s="1096">
        <f t="shared" si="30"/>
        <v>432</v>
      </c>
      <c r="Q85" s="1096">
        <f t="shared" si="30"/>
        <v>22</v>
      </c>
      <c r="R85" s="1096">
        <f t="shared" si="30"/>
        <v>78</v>
      </c>
      <c r="S85" s="1096">
        <f t="shared" si="30"/>
        <v>560</v>
      </c>
      <c r="T85" s="1096">
        <f t="shared" si="30"/>
        <v>16</v>
      </c>
      <c r="U85" s="1096">
        <f t="shared" si="30"/>
        <v>805</v>
      </c>
      <c r="V85" s="1096">
        <f t="shared" si="30"/>
        <v>23</v>
      </c>
      <c r="W85" s="1096">
        <f t="shared" si="30"/>
        <v>544</v>
      </c>
      <c r="X85" s="1096">
        <f t="shared" si="30"/>
        <v>68</v>
      </c>
      <c r="Y85" s="1096">
        <f t="shared" si="30"/>
        <v>608</v>
      </c>
      <c r="Z85" s="1096">
        <f t="shared" si="30"/>
        <v>76</v>
      </c>
      <c r="AA85" s="1096">
        <f t="shared" si="30"/>
        <v>448</v>
      </c>
      <c r="AB85" s="1096">
        <f t="shared" si="30"/>
        <v>56</v>
      </c>
      <c r="AC85" s="1096">
        <f t="shared" si="30"/>
        <v>352</v>
      </c>
      <c r="AD85" s="1096">
        <f t="shared" si="30"/>
        <v>44</v>
      </c>
      <c r="AE85" s="833">
        <f t="shared" si="9"/>
        <v>1152</v>
      </c>
      <c r="AF85" s="1078"/>
    </row>
    <row r="86" spans="1:32" x14ac:dyDescent="0.25">
      <c r="A86" s="1663" t="s">
        <v>659</v>
      </c>
      <c r="B86" s="1663"/>
      <c r="C86" s="1663"/>
      <c r="D86" s="1663"/>
      <c r="E86" s="1663"/>
      <c r="F86" s="1663"/>
      <c r="G86" s="1663"/>
      <c r="H86" s="1663"/>
      <c r="I86" s="1655" t="s">
        <v>660</v>
      </c>
      <c r="J86" s="1655"/>
      <c r="K86" s="1655"/>
      <c r="L86" s="1655"/>
      <c r="M86" s="1655"/>
      <c r="N86" s="1655"/>
      <c r="O86" s="1655"/>
      <c r="P86" s="1655"/>
      <c r="Q86" s="1655"/>
      <c r="R86" s="1655"/>
      <c r="S86" s="1107">
        <v>15</v>
      </c>
      <c r="T86" s="1107"/>
      <c r="U86" s="1107">
        <v>15</v>
      </c>
      <c r="V86" s="1107"/>
      <c r="W86" s="412">
        <v>13</v>
      </c>
      <c r="X86" s="412"/>
      <c r="Y86" s="412">
        <v>17</v>
      </c>
      <c r="Z86" s="412"/>
      <c r="AA86" s="412">
        <v>12</v>
      </c>
      <c r="AB86" s="412"/>
      <c r="AC86" s="412">
        <v>10</v>
      </c>
      <c r="AD86" s="412"/>
      <c r="AE86" s="833"/>
      <c r="AF86" s="1078"/>
    </row>
    <row r="87" spans="1:32" x14ac:dyDescent="0.3">
      <c r="A87" s="1663"/>
      <c r="B87" s="1663"/>
      <c r="C87" s="1663"/>
      <c r="D87" s="1663"/>
      <c r="E87" s="1663"/>
      <c r="F87" s="1663"/>
      <c r="G87" s="1663"/>
      <c r="H87" s="1663"/>
      <c r="I87" s="1373" t="s">
        <v>661</v>
      </c>
      <c r="J87" s="1373"/>
      <c r="K87" s="1373"/>
      <c r="L87" s="1373"/>
      <c r="M87" s="1373"/>
      <c r="N87" s="1373"/>
      <c r="O87" s="1373"/>
      <c r="P87" s="1373"/>
      <c r="Q87" s="1373"/>
      <c r="R87" s="1373"/>
      <c r="S87" s="1083">
        <v>0</v>
      </c>
      <c r="T87" s="1083"/>
      <c r="U87" s="1083">
        <v>0</v>
      </c>
      <c r="V87" s="1083"/>
      <c r="W87" s="412">
        <v>0</v>
      </c>
      <c r="X87" s="412"/>
      <c r="Y87" s="412">
        <v>72</v>
      </c>
      <c r="Z87" s="412"/>
      <c r="AA87" s="412">
        <v>0</v>
      </c>
      <c r="AB87" s="412"/>
      <c r="AC87" s="412">
        <v>0</v>
      </c>
      <c r="AD87" s="412"/>
      <c r="AE87" s="833"/>
      <c r="AF87" s="1078"/>
    </row>
    <row r="88" spans="1:32" x14ac:dyDescent="0.3">
      <c r="A88" s="1663"/>
      <c r="B88" s="1663"/>
      <c r="C88" s="1663"/>
      <c r="D88" s="1663"/>
      <c r="E88" s="1663"/>
      <c r="F88" s="1663"/>
      <c r="G88" s="1663"/>
      <c r="H88" s="1663"/>
      <c r="I88" s="1373" t="s">
        <v>662</v>
      </c>
      <c r="J88" s="1373"/>
      <c r="K88" s="1373"/>
      <c r="L88" s="1373"/>
      <c r="M88" s="1373"/>
      <c r="N88" s="1373"/>
      <c r="O88" s="1373"/>
      <c r="P88" s="1373"/>
      <c r="Q88" s="1373"/>
      <c r="R88" s="1373"/>
      <c r="S88" s="1083">
        <v>0</v>
      </c>
      <c r="T88" s="1083"/>
      <c r="U88" s="1083">
        <v>0</v>
      </c>
      <c r="V88" s="1083"/>
      <c r="W88" s="412">
        <v>0</v>
      </c>
      <c r="X88" s="412"/>
      <c r="Y88" s="412">
        <v>72</v>
      </c>
      <c r="Z88" s="412"/>
      <c r="AA88" s="412">
        <v>72</v>
      </c>
      <c r="AB88" s="412"/>
      <c r="AC88" s="1109" t="s">
        <v>663</v>
      </c>
      <c r="AD88" s="412"/>
      <c r="AE88" s="833"/>
      <c r="AF88" s="1078"/>
    </row>
    <row r="89" spans="1:32" x14ac:dyDescent="0.3">
      <c r="A89" s="1663"/>
      <c r="B89" s="1663"/>
      <c r="C89" s="1663"/>
      <c r="D89" s="1663"/>
      <c r="E89" s="1663"/>
      <c r="F89" s="1663"/>
      <c r="G89" s="1663"/>
      <c r="H89" s="1663"/>
      <c r="I89" s="1373" t="s">
        <v>665</v>
      </c>
      <c r="J89" s="1373"/>
      <c r="K89" s="1373"/>
      <c r="L89" s="1373"/>
      <c r="M89" s="1373"/>
      <c r="N89" s="1373"/>
      <c r="O89" s="1373"/>
      <c r="P89" s="1373"/>
      <c r="Q89" s="1373"/>
      <c r="R89" s="1373"/>
      <c r="S89" s="1083">
        <v>1</v>
      </c>
      <c r="T89" s="1083"/>
      <c r="U89" s="1083">
        <v>9</v>
      </c>
      <c r="V89" s="1083"/>
      <c r="W89" s="412">
        <v>3</v>
      </c>
      <c r="X89" s="412"/>
      <c r="Y89" s="412">
        <v>7</v>
      </c>
      <c r="Z89" s="412"/>
      <c r="AA89" s="412">
        <v>4</v>
      </c>
      <c r="AB89" s="412"/>
      <c r="AC89" s="412">
        <v>6</v>
      </c>
      <c r="AD89" s="412"/>
      <c r="AE89" s="833"/>
      <c r="AF89" s="1078"/>
    </row>
    <row r="90" spans="1:32" x14ac:dyDescent="0.3">
      <c r="A90" s="1663"/>
      <c r="B90" s="1663"/>
      <c r="C90" s="1663"/>
      <c r="D90" s="1663"/>
      <c r="E90" s="1663"/>
      <c r="F90" s="1663"/>
      <c r="G90" s="1663"/>
      <c r="H90" s="1663"/>
      <c r="I90" s="1373" t="s">
        <v>664</v>
      </c>
      <c r="J90" s="1373"/>
      <c r="K90" s="1373"/>
      <c r="L90" s="1373"/>
      <c r="M90" s="1373"/>
      <c r="N90" s="1373"/>
      <c r="O90" s="1373"/>
      <c r="P90" s="1373"/>
      <c r="Q90" s="1373"/>
      <c r="R90" s="1373"/>
      <c r="S90" s="1083">
        <v>2</v>
      </c>
      <c r="T90" s="1083"/>
      <c r="U90" s="1083">
        <v>2</v>
      </c>
      <c r="V90" s="1083"/>
      <c r="W90" s="412">
        <v>0</v>
      </c>
      <c r="X90" s="412"/>
      <c r="Y90" s="412">
        <v>5</v>
      </c>
      <c r="Z90" s="412"/>
      <c r="AA90" s="412">
        <v>2</v>
      </c>
      <c r="AB90" s="412"/>
      <c r="AC90" s="412">
        <v>4</v>
      </c>
      <c r="AD90" s="412"/>
      <c r="AE90" s="833"/>
      <c r="AF90" s="1078"/>
    </row>
    <row r="91" spans="1:32" x14ac:dyDescent="0.3">
      <c r="A91" s="613"/>
      <c r="B91" s="613"/>
      <c r="C91" s="613"/>
      <c r="D91" s="613"/>
      <c r="E91" s="613"/>
      <c r="F91" s="613"/>
      <c r="G91" s="613"/>
      <c r="H91" s="613"/>
      <c r="I91" s="1105"/>
      <c r="J91" s="1105"/>
      <c r="K91" s="1105"/>
      <c r="L91" s="1105"/>
      <c r="M91" s="1105"/>
      <c r="N91" s="1105"/>
      <c r="O91" s="1105"/>
      <c r="P91" s="1105"/>
      <c r="Q91" s="1105"/>
      <c r="R91" s="1105"/>
      <c r="S91" s="1105"/>
      <c r="T91" s="1105"/>
      <c r="U91" s="1105"/>
      <c r="V91" s="1105"/>
      <c r="W91" s="958"/>
      <c r="X91" s="958"/>
      <c r="Y91" s="958"/>
      <c r="Z91" s="958"/>
      <c r="AA91" s="958"/>
      <c r="AB91" s="958"/>
      <c r="AC91" s="958"/>
      <c r="AD91" s="958"/>
    </row>
    <row r="92" spans="1:32" x14ac:dyDescent="0.3">
      <c r="A92" s="613"/>
      <c r="B92" s="613"/>
      <c r="C92" s="613"/>
      <c r="D92" s="613"/>
      <c r="E92" s="613"/>
      <c r="F92" s="613"/>
      <c r="G92" s="613"/>
      <c r="H92" s="613"/>
      <c r="I92" s="1105"/>
      <c r="J92" s="1105"/>
      <c r="K92" s="1105"/>
      <c r="L92" s="1105"/>
      <c r="M92" s="1105"/>
      <c r="N92" s="1105"/>
      <c r="O92" s="1105"/>
      <c r="P92" s="1105"/>
      <c r="Q92" s="1105"/>
      <c r="R92" s="1105"/>
      <c r="S92" s="1105"/>
      <c r="T92" s="1105"/>
      <c r="U92" s="1105"/>
      <c r="V92" s="1105"/>
      <c r="W92" s="958"/>
      <c r="X92" s="958"/>
      <c r="Y92" s="958"/>
      <c r="Z92" s="958"/>
      <c r="AA92" s="958"/>
      <c r="AB92" s="958"/>
      <c r="AC92" s="958"/>
      <c r="AD92" s="958"/>
    </row>
    <row r="93" spans="1:32" x14ac:dyDescent="0.3">
      <c r="A93" s="959"/>
      <c r="B93" s="1654"/>
      <c r="C93" s="1654"/>
      <c r="D93" s="1654"/>
      <c r="E93" s="1654"/>
      <c r="F93" s="1654"/>
      <c r="G93" s="1654"/>
      <c r="H93" s="1654"/>
      <c r="I93" s="1654"/>
      <c r="J93" s="1654"/>
      <c r="K93" s="1654"/>
      <c r="L93" s="1654"/>
      <c r="M93" s="1654"/>
      <c r="N93" s="1654"/>
      <c r="O93" s="1654"/>
      <c r="P93" s="1654"/>
      <c r="Q93" s="1654"/>
      <c r="R93" s="1654"/>
      <c r="S93" s="1654"/>
      <c r="T93" s="1654"/>
      <c r="U93" s="1654"/>
      <c r="V93" s="1654"/>
      <c r="W93" s="1654"/>
      <c r="X93" s="1654"/>
      <c r="Y93" s="1654"/>
      <c r="Z93" s="1654"/>
      <c r="AA93" s="1654"/>
      <c r="AB93" s="1654"/>
      <c r="AC93" s="1654"/>
      <c r="AD93" s="1654"/>
    </row>
    <row r="94" spans="1:32" x14ac:dyDescent="0.3">
      <c r="A94" s="959"/>
      <c r="B94" s="1423" t="s">
        <v>414</v>
      </c>
      <c r="C94" s="1423"/>
      <c r="D94" s="1423"/>
      <c r="E94" s="1423"/>
      <c r="F94" s="1423"/>
      <c r="G94" s="1423"/>
      <c r="H94" s="1423"/>
      <c r="I94" s="1423"/>
      <c r="J94" s="1423"/>
      <c r="K94" s="1423"/>
      <c r="L94" s="1423"/>
      <c r="M94" s="1423"/>
      <c r="N94" s="1423"/>
      <c r="O94" s="1423"/>
      <c r="P94" s="1423"/>
      <c r="Q94" s="1423"/>
      <c r="R94" s="1423"/>
      <c r="S94" s="1423"/>
      <c r="T94" s="1423"/>
      <c r="U94" s="1423"/>
      <c r="V94" s="1423"/>
      <c r="W94" s="1423"/>
      <c r="X94" s="1423"/>
      <c r="Y94" s="1423"/>
      <c r="Z94" s="1423"/>
      <c r="AA94" s="1423"/>
      <c r="AB94" s="1423"/>
      <c r="AC94" s="1423"/>
      <c r="AD94" s="1423"/>
    </row>
  </sheetData>
  <mergeCells count="66">
    <mergeCell ref="S1:AD1"/>
    <mergeCell ref="P3:P7"/>
    <mergeCell ref="Q3:Q7"/>
    <mergeCell ref="S3:T3"/>
    <mergeCell ref="U3:V3"/>
    <mergeCell ref="S4:T4"/>
    <mergeCell ref="U4:V4"/>
    <mergeCell ref="W4:X4"/>
    <mergeCell ref="Y4:Z4"/>
    <mergeCell ref="AA4:AB4"/>
    <mergeCell ref="AC4:AD4"/>
    <mergeCell ref="U5:V5"/>
    <mergeCell ref="Y5:Z5"/>
    <mergeCell ref="AA5:AB5"/>
    <mergeCell ref="A1:A7"/>
    <mergeCell ref="B1:B7"/>
    <mergeCell ref="C1:H5"/>
    <mergeCell ref="I1:R1"/>
    <mergeCell ref="M4:O4"/>
    <mergeCell ref="AF1:AF7"/>
    <mergeCell ref="I2:I7"/>
    <mergeCell ref="J2:J7"/>
    <mergeCell ref="K2:K7"/>
    <mergeCell ref="L2:Q2"/>
    <mergeCell ref="R2:R7"/>
    <mergeCell ref="S2:V2"/>
    <mergeCell ref="W2:Z2"/>
    <mergeCell ref="AA2:AD2"/>
    <mergeCell ref="L3:O3"/>
    <mergeCell ref="AE1:AE7"/>
    <mergeCell ref="W3:X3"/>
    <mergeCell ref="Y3:Z3"/>
    <mergeCell ref="AA3:AB3"/>
    <mergeCell ref="AC3:AD3"/>
    <mergeCell ref="W5:X5"/>
    <mergeCell ref="F68:F69"/>
    <mergeCell ref="AC5:AD5"/>
    <mergeCell ref="C6:H6"/>
    <mergeCell ref="S6:T6"/>
    <mergeCell ref="U6:V6"/>
    <mergeCell ref="W6:X6"/>
    <mergeCell ref="Y6:Z6"/>
    <mergeCell ref="AA6:AB6"/>
    <mergeCell ref="AC6:AD6"/>
    <mergeCell ref="M5:M7"/>
    <mergeCell ref="N5:N7"/>
    <mergeCell ref="O5:O7"/>
    <mergeCell ref="S5:T5"/>
    <mergeCell ref="L4:L7"/>
    <mergeCell ref="A35:B35"/>
    <mergeCell ref="E61:H61"/>
    <mergeCell ref="F62:F63"/>
    <mergeCell ref="F64:F65"/>
    <mergeCell ref="E67:H67"/>
    <mergeCell ref="B93:AD93"/>
    <mergeCell ref="B94:AD94"/>
    <mergeCell ref="E72:H72"/>
    <mergeCell ref="E77:H77"/>
    <mergeCell ref="H78:H79"/>
    <mergeCell ref="A85:B85"/>
    <mergeCell ref="A86:H90"/>
    <mergeCell ref="I86:R86"/>
    <mergeCell ref="I87:R87"/>
    <mergeCell ref="I88:R88"/>
    <mergeCell ref="I89:R89"/>
    <mergeCell ref="I90:R90"/>
  </mergeCells>
  <conditionalFormatting sqref="P3:Q3 A7:H7 AA7:AD7 L5:O7 L4:M4 J2:J7 L2:L3 Y5:Y6 AC5:AC6 AA6 W5:W6 I1 A1:C1 A2:B6 C6 S1 AA2 Y3 W11:X24 U11:U24 W26:X34 U26:U28 U30:U33 S3 U3 W2:W3 J11:K11 M11:N11 J12:J28 J30:J33 M12:M28 M30:M33">
    <cfRule type="cellIs" dxfId="1813" priority="70" operator="equal">
      <formula>0</formula>
    </cfRule>
  </conditionalFormatting>
  <conditionalFormatting sqref="W7:Z7">
    <cfRule type="cellIs" dxfId="1812" priority="69" operator="equal">
      <formula>0</formula>
    </cfRule>
  </conditionalFormatting>
  <conditionalFormatting sqref="Y4 AC4 AA4 W4">
    <cfRule type="cellIs" dxfId="1811" priority="68" operator="equal">
      <formula>0</formula>
    </cfRule>
  </conditionalFormatting>
  <conditionalFormatting sqref="AA5">
    <cfRule type="cellIs" dxfId="1810" priority="67" operator="equal">
      <formula>0</formula>
    </cfRule>
  </conditionalFormatting>
  <conditionalFormatting sqref="B94:D94">
    <cfRule type="cellIs" dxfId="1809" priority="66" operator="equal">
      <formula>0</formula>
    </cfRule>
  </conditionalFormatting>
  <conditionalFormatting sqref="S2">
    <cfRule type="cellIs" dxfId="1808" priority="65" operator="equal">
      <formula>0</formula>
    </cfRule>
  </conditionalFormatting>
  <conditionalFormatting sqref="AA3 AC3">
    <cfRule type="cellIs" dxfId="1807" priority="64" operator="equal">
      <formula>0</formula>
    </cfRule>
  </conditionalFormatting>
  <conditionalFormatting sqref="S30:T33">
    <cfRule type="cellIs" dxfId="1806" priority="11" operator="equal">
      <formula>0</formula>
    </cfRule>
  </conditionalFormatting>
  <conditionalFormatting sqref="C34:D34">
    <cfRule type="cellIs" dxfId="1805" priority="6" operator="equal">
      <formula>0</formula>
    </cfRule>
  </conditionalFormatting>
  <conditionalFormatting sqref="A18:A28">
    <cfRule type="cellIs" dxfId="1804" priority="47" operator="equal">
      <formula>0</formula>
    </cfRule>
  </conditionalFormatting>
  <conditionalFormatting sqref="A10">
    <cfRule type="cellIs" dxfId="1803" priority="48" operator="equal">
      <formula>0</formula>
    </cfRule>
  </conditionalFormatting>
  <conditionalFormatting sqref="A11:A12">
    <cfRule type="cellIs" dxfId="1802" priority="49" operator="equal">
      <formula>0</formula>
    </cfRule>
  </conditionalFormatting>
  <conditionalFormatting sqref="A13 A15">
    <cfRule type="cellIs" dxfId="1801" priority="50" operator="equal">
      <formula>0</formula>
    </cfRule>
  </conditionalFormatting>
  <conditionalFormatting sqref="A16:A17">
    <cfRule type="cellIs" dxfId="1800" priority="51" operator="equal">
      <formula>0</formula>
    </cfRule>
  </conditionalFormatting>
  <conditionalFormatting sqref="A34">
    <cfRule type="cellIs" dxfId="1799" priority="52" operator="equal">
      <formula>0</formula>
    </cfRule>
  </conditionalFormatting>
  <conditionalFormatting sqref="B10:B12">
    <cfRule type="cellIs" dxfId="1798" priority="53" operator="equal">
      <formula>0</formula>
    </cfRule>
  </conditionalFormatting>
  <conditionalFormatting sqref="B25">
    <cfRule type="cellIs" dxfId="1797" priority="54" operator="equal">
      <formula>0</formula>
    </cfRule>
  </conditionalFormatting>
  <conditionalFormatting sqref="C18:D18 C19 C20:D21">
    <cfRule type="cellIs" dxfId="1796" priority="20" operator="equal">
      <formula>0</formula>
    </cfRule>
  </conditionalFormatting>
  <conditionalFormatting sqref="B23">
    <cfRule type="cellIs" dxfId="1795" priority="55" operator="equal">
      <formula>0</formula>
    </cfRule>
  </conditionalFormatting>
  <conditionalFormatting sqref="B24">
    <cfRule type="cellIs" dxfId="1794" priority="56" operator="equal">
      <formula>0</formula>
    </cfRule>
  </conditionalFormatting>
  <conditionalFormatting sqref="A14">
    <cfRule type="cellIs" dxfId="1793" priority="57" operator="equal">
      <formula>0</formula>
    </cfRule>
  </conditionalFormatting>
  <conditionalFormatting sqref="B16">
    <cfRule type="cellIs" dxfId="1792" priority="58" operator="equal">
      <formula>0</formula>
    </cfRule>
  </conditionalFormatting>
  <conditionalFormatting sqref="B14">
    <cfRule type="cellIs" dxfId="1791" priority="59" operator="equal">
      <formula>0</formula>
    </cfRule>
  </conditionalFormatting>
  <conditionalFormatting sqref="C24">
    <cfRule type="cellIs" dxfId="1790" priority="24" operator="equal">
      <formula>0</formula>
    </cfRule>
  </conditionalFormatting>
  <conditionalFormatting sqref="C17">
    <cfRule type="cellIs" dxfId="1789" priority="21" operator="equal">
      <formula>0</formula>
    </cfRule>
  </conditionalFormatting>
  <conditionalFormatting sqref="B17">
    <cfRule type="cellIs" dxfId="1788" priority="60" operator="equal">
      <formula>0</formula>
    </cfRule>
  </conditionalFormatting>
  <conditionalFormatting sqref="C26:D26">
    <cfRule type="cellIs" dxfId="1787" priority="25" operator="equal">
      <formula>0</formula>
    </cfRule>
  </conditionalFormatting>
  <conditionalFormatting sqref="B19:B21">
    <cfRule type="cellIs" dxfId="1786" priority="61" operator="equal">
      <formula>0</formula>
    </cfRule>
  </conditionalFormatting>
  <conditionalFormatting sqref="B23:B25">
    <cfRule type="cellIs" dxfId="1785" priority="62" operator="equal">
      <formula>0</formula>
    </cfRule>
  </conditionalFormatting>
  <conditionalFormatting sqref="B27">
    <cfRule type="cellIs" dxfId="1784" priority="63" operator="equal">
      <formula>0</formula>
    </cfRule>
  </conditionalFormatting>
  <conditionalFormatting sqref="C28">
    <cfRule type="cellIs" dxfId="1783" priority="33" operator="equal">
      <formula>0</formula>
    </cfRule>
  </conditionalFormatting>
  <conditionalFormatting sqref="A30:B30 A32:A33">
    <cfRule type="cellIs" dxfId="1782" priority="42" operator="equal">
      <formula>0</formula>
    </cfRule>
  </conditionalFormatting>
  <conditionalFormatting sqref="B31:B33">
    <cfRule type="cellIs" dxfId="1781" priority="43" operator="equal">
      <formula>0</formula>
    </cfRule>
  </conditionalFormatting>
  <conditionalFormatting sqref="A31">
    <cfRule type="cellIs" dxfId="1780" priority="44" operator="equal">
      <formula>0</formula>
    </cfRule>
  </conditionalFormatting>
  <conditionalFormatting sqref="A29">
    <cfRule type="cellIs" dxfId="1779" priority="45" operator="equal">
      <formula>0</formula>
    </cfRule>
  </conditionalFormatting>
  <conditionalFormatting sqref="B29">
    <cfRule type="cellIs" dxfId="1778" priority="46" operator="equal">
      <formula>0</formula>
    </cfRule>
  </conditionalFormatting>
  <conditionalFormatting sqref="K30:K33">
    <cfRule type="cellIs" dxfId="1777" priority="13" operator="equal">
      <formula>0</formula>
    </cfRule>
  </conditionalFormatting>
  <conditionalFormatting sqref="B13">
    <cfRule type="cellIs" dxfId="1776" priority="41" operator="equal">
      <formula>0</formula>
    </cfRule>
  </conditionalFormatting>
  <conditionalFormatting sqref="B15">
    <cfRule type="cellIs" dxfId="1775" priority="40" operator="equal">
      <formula>0</formula>
    </cfRule>
  </conditionalFormatting>
  <conditionalFormatting sqref="B18">
    <cfRule type="cellIs" dxfId="1774" priority="39" operator="equal">
      <formula>0</formula>
    </cfRule>
  </conditionalFormatting>
  <conditionalFormatting sqref="B22">
    <cfRule type="cellIs" dxfId="1773" priority="38" operator="equal">
      <formula>0</formula>
    </cfRule>
  </conditionalFormatting>
  <conditionalFormatting sqref="B26">
    <cfRule type="cellIs" dxfId="1772" priority="37" operator="equal">
      <formula>0</formula>
    </cfRule>
  </conditionalFormatting>
  <conditionalFormatting sqref="C11:C12 C13:D13 C14 C15:D15 C16">
    <cfRule type="cellIs" dxfId="1771" priority="19" operator="equal">
      <formula>0</formula>
    </cfRule>
  </conditionalFormatting>
  <conditionalFormatting sqref="C30:C33">
    <cfRule type="cellIs" dxfId="1770" priority="17" operator="equal">
      <formula>0</formula>
    </cfRule>
  </conditionalFormatting>
  <conditionalFormatting sqref="C22:D22">
    <cfRule type="cellIs" dxfId="1769" priority="22" operator="equal">
      <formula>0</formula>
    </cfRule>
  </conditionalFormatting>
  <conditionalFormatting sqref="C23">
    <cfRule type="cellIs" dxfId="1768" priority="23" operator="equal">
      <formula>0</formula>
    </cfRule>
  </conditionalFormatting>
  <conditionalFormatting sqref="C25">
    <cfRule type="cellIs" dxfId="1767" priority="26" operator="equal">
      <formula>0</formula>
    </cfRule>
  </conditionalFormatting>
  <conditionalFormatting sqref="D11:D12">
    <cfRule type="cellIs" dxfId="1766" priority="27" operator="equal">
      <formula>0</formula>
    </cfRule>
  </conditionalFormatting>
  <conditionalFormatting sqref="D14">
    <cfRule type="cellIs" dxfId="1765" priority="28" operator="equal">
      <formula>0</formula>
    </cfRule>
  </conditionalFormatting>
  <conditionalFormatting sqref="D16:D17">
    <cfRule type="cellIs" dxfId="1764" priority="29" operator="equal">
      <formula>0</formula>
    </cfRule>
  </conditionalFormatting>
  <conditionalFormatting sqref="D19">
    <cfRule type="cellIs" dxfId="1763" priority="30" operator="equal">
      <formula>0</formula>
    </cfRule>
  </conditionalFormatting>
  <conditionalFormatting sqref="D23">
    <cfRule type="cellIs" dxfId="1762" priority="31" operator="equal">
      <formula>0</formula>
    </cfRule>
  </conditionalFormatting>
  <conditionalFormatting sqref="D25">
    <cfRule type="cellIs" dxfId="1761" priority="32" operator="equal">
      <formula>0</formula>
    </cfRule>
  </conditionalFormatting>
  <conditionalFormatting sqref="D27:D28">
    <cfRule type="cellIs" dxfId="1760" priority="34" operator="equal">
      <formula>0</formula>
    </cfRule>
  </conditionalFormatting>
  <conditionalFormatting sqref="C27">
    <cfRule type="cellIs" dxfId="1759" priority="35" operator="equal">
      <formula>0</formula>
    </cfRule>
  </conditionalFormatting>
  <conditionalFormatting sqref="D24">
    <cfRule type="cellIs" dxfId="1758" priority="36" operator="equal">
      <formula>0</formula>
    </cfRule>
  </conditionalFormatting>
  <conditionalFormatting sqref="C30">
    <cfRule type="cellIs" dxfId="1757" priority="16" operator="equal">
      <formula>0</formula>
    </cfRule>
  </conditionalFormatting>
  <conditionalFormatting sqref="D30:D33">
    <cfRule type="cellIs" dxfId="1756" priority="18" operator="equal">
      <formula>0</formula>
    </cfRule>
  </conditionalFormatting>
  <conditionalFormatting sqref="C29:D29">
    <cfRule type="cellIs" dxfId="1755" priority="15" operator="equal">
      <formula>0</formula>
    </cfRule>
  </conditionalFormatting>
  <conditionalFormatting sqref="K12:K28 I11:I28 I30:I33">
    <cfRule type="cellIs" dxfId="1754" priority="14" operator="equal">
      <formula>0</formula>
    </cfRule>
  </conditionalFormatting>
  <conditionalFormatting sqref="S26:T28 S11:T24">
    <cfRule type="cellIs" dxfId="1753" priority="12" operator="equal">
      <formula>0</formula>
    </cfRule>
  </conditionalFormatting>
  <conditionalFormatting sqref="I29:K29 M29:V29">
    <cfRule type="cellIs" dxfId="1752" priority="8" operator="equal">
      <formula>0</formula>
    </cfRule>
  </conditionalFormatting>
  <conditionalFormatting sqref="S7:V7">
    <cfRule type="cellIs" dxfId="1751" priority="10" operator="equal">
      <formula>0</formula>
    </cfRule>
  </conditionalFormatting>
  <conditionalFormatting sqref="S5 U5">
    <cfRule type="cellIs" dxfId="1750" priority="9" operator="equal">
      <formula>0</formula>
    </cfRule>
  </conditionalFormatting>
  <conditionalFormatting sqref="I9:U9">
    <cfRule type="cellIs" dxfId="1749" priority="2" operator="equal">
      <formula>0</formula>
    </cfRule>
  </conditionalFormatting>
  <conditionalFormatting sqref="B34 V34">
    <cfRule type="cellIs" dxfId="1748" priority="7" operator="equal">
      <formula>0</formula>
    </cfRule>
  </conditionalFormatting>
  <conditionalFormatting sqref="I34:U34">
    <cfRule type="cellIs" dxfId="1747" priority="5" operator="equal">
      <formula>0</formula>
    </cfRule>
  </conditionalFormatting>
  <conditionalFormatting sqref="B9 V9">
    <cfRule type="cellIs" dxfId="1746" priority="4" operator="equal">
      <formula>0</formula>
    </cfRule>
  </conditionalFormatting>
  <conditionalFormatting sqref="C9:D9">
    <cfRule type="cellIs" dxfId="1745" priority="3" operator="equal">
      <formula>0</formula>
    </cfRule>
  </conditionalFormatting>
  <conditionalFormatting sqref="B28">
    <cfRule type="cellIs" dxfId="1744" priority="1" operator="equal">
      <formula>0</formula>
    </cfRule>
  </conditionalFormatting>
  <pageMargins left="0.7" right="0.7" top="0.75" bottom="0.75" header="0.3" footer="0.3"/>
  <pageSetup paperSize="9" scale="65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AF94"/>
  <sheetViews>
    <sheetView workbookViewId="0">
      <selection activeCell="N46" sqref="N46"/>
    </sheetView>
  </sheetViews>
  <sheetFormatPr defaultColWidth="9.109375" defaultRowHeight="13.8" x14ac:dyDescent="0.3"/>
  <cols>
    <col min="1" max="1" width="9.109375" style="284" customWidth="1"/>
    <col min="2" max="2" width="47.33203125" style="284" customWidth="1"/>
    <col min="3" max="3" width="4.88671875" style="284" hidden="1" customWidth="1"/>
    <col min="4" max="4" width="5.109375" style="284" hidden="1" customWidth="1"/>
    <col min="5" max="6" width="3" style="399" customWidth="1"/>
    <col min="7" max="7" width="3" style="399" hidden="1" customWidth="1"/>
    <col min="8" max="8" width="3.109375" style="399" hidden="1" customWidth="1"/>
    <col min="9" max="9" width="5.88671875" style="1091" customWidth="1"/>
    <col min="10" max="10" width="5" style="1091" customWidth="1"/>
    <col min="11" max="11" width="4.6640625" style="1091" customWidth="1"/>
    <col min="12" max="12" width="5.5546875" style="1091" customWidth="1"/>
    <col min="13" max="13" width="6" style="1091" customWidth="1"/>
    <col min="14" max="14" width="5.6640625" style="1091" customWidth="1"/>
    <col min="15" max="15" width="3.88671875" style="1091" customWidth="1"/>
    <col min="16" max="16" width="4.5546875" style="1091" customWidth="1"/>
    <col min="17" max="17" width="4" style="1091" customWidth="1"/>
    <col min="18" max="18" width="3.44140625" style="1091" customWidth="1"/>
    <col min="19" max="21" width="6.44140625" style="1091" hidden="1" customWidth="1"/>
    <col min="22" max="22" width="6.5546875" style="1091" hidden="1" customWidth="1"/>
    <col min="23" max="23" width="6.44140625" style="1091" customWidth="1"/>
    <col min="24" max="24" width="6.33203125" style="1091" customWidth="1"/>
    <col min="25" max="25" width="6.6640625" style="1091" customWidth="1"/>
    <col min="26" max="26" width="6.44140625" style="1091" customWidth="1"/>
    <col min="27" max="27" width="6.5546875" style="1091" hidden="1" customWidth="1"/>
    <col min="28" max="28" width="7.44140625" style="1091" hidden="1" customWidth="1"/>
    <col min="29" max="29" width="8.109375" style="1091" hidden="1" customWidth="1"/>
    <col min="30" max="30" width="8.5546875" style="1091" hidden="1" customWidth="1"/>
    <col min="31" max="31" width="9.109375" style="1091"/>
    <col min="32" max="32" width="26" style="1091" customWidth="1"/>
    <col min="33" max="16384" width="9.109375" style="1091"/>
  </cols>
  <sheetData>
    <row r="1" spans="1:32" ht="39.75" customHeight="1" x14ac:dyDescent="0.3">
      <c r="A1" s="1686" t="s">
        <v>45</v>
      </c>
      <c r="B1" s="1688" t="s">
        <v>173</v>
      </c>
      <c r="C1" s="1705" t="s">
        <v>174</v>
      </c>
      <c r="D1" s="1705"/>
      <c r="E1" s="1705"/>
      <c r="F1" s="1705"/>
      <c r="G1" s="1705"/>
      <c r="H1" s="1705"/>
      <c r="I1" s="1676" t="s">
        <v>175</v>
      </c>
      <c r="J1" s="1669"/>
      <c r="K1" s="1669"/>
      <c r="L1" s="1669"/>
      <c r="M1" s="1669"/>
      <c r="N1" s="1669"/>
      <c r="O1" s="1669"/>
      <c r="P1" s="1669"/>
      <c r="Q1" s="1669"/>
      <c r="R1" s="1669"/>
      <c r="S1" s="1688" t="s">
        <v>176</v>
      </c>
      <c r="T1" s="1688"/>
      <c r="U1" s="1688"/>
      <c r="V1" s="1688"/>
      <c r="W1" s="1688"/>
      <c r="X1" s="1688"/>
      <c r="Y1" s="1688"/>
      <c r="Z1" s="1688"/>
      <c r="AA1" s="1688"/>
      <c r="AB1" s="1688"/>
      <c r="AC1" s="1688"/>
      <c r="AD1" s="1688"/>
      <c r="AE1" s="1700" t="s">
        <v>676</v>
      </c>
      <c r="AF1" s="1345" t="s">
        <v>55</v>
      </c>
    </row>
    <row r="2" spans="1:32" x14ac:dyDescent="0.3">
      <c r="A2" s="1687"/>
      <c r="B2" s="1669"/>
      <c r="C2" s="1705"/>
      <c r="D2" s="1705"/>
      <c r="E2" s="1705"/>
      <c r="F2" s="1705"/>
      <c r="G2" s="1705"/>
      <c r="H2" s="1705"/>
      <c r="I2" s="1713" t="s">
        <v>98</v>
      </c>
      <c r="J2" s="1714" t="s">
        <v>177</v>
      </c>
      <c r="K2" s="1447" t="s">
        <v>178</v>
      </c>
      <c r="L2" s="1519" t="s">
        <v>179</v>
      </c>
      <c r="M2" s="1706"/>
      <c r="N2" s="1706"/>
      <c r="O2" s="1706"/>
      <c r="P2" s="1706"/>
      <c r="Q2" s="1706"/>
      <c r="R2" s="1709" t="s">
        <v>180</v>
      </c>
      <c r="S2" s="1710" t="s">
        <v>181</v>
      </c>
      <c r="T2" s="1711"/>
      <c r="U2" s="1711"/>
      <c r="V2" s="1712"/>
      <c r="W2" s="1707" t="s">
        <v>769</v>
      </c>
      <c r="X2" s="1707"/>
      <c r="Y2" s="1707"/>
      <c r="Z2" s="1707"/>
      <c r="AA2" s="1707" t="s">
        <v>276</v>
      </c>
      <c r="AB2" s="1708"/>
      <c r="AC2" s="1708"/>
      <c r="AD2" s="1708"/>
      <c r="AE2" s="1701"/>
      <c r="AF2" s="1345"/>
    </row>
    <row r="3" spans="1:32" x14ac:dyDescent="0.3">
      <c r="A3" s="1687"/>
      <c r="B3" s="1669"/>
      <c r="C3" s="1705"/>
      <c r="D3" s="1705"/>
      <c r="E3" s="1705"/>
      <c r="F3" s="1705"/>
      <c r="G3" s="1705"/>
      <c r="H3" s="1705"/>
      <c r="I3" s="1692"/>
      <c r="J3" s="1678"/>
      <c r="K3" s="1447"/>
      <c r="L3" s="1464" t="s">
        <v>182</v>
      </c>
      <c r="M3" s="1693"/>
      <c r="N3" s="1693"/>
      <c r="O3" s="1699"/>
      <c r="P3" s="1677" t="s">
        <v>183</v>
      </c>
      <c r="Q3" s="1694" t="s">
        <v>370</v>
      </c>
      <c r="R3" s="1695"/>
      <c r="S3" s="1684" t="s">
        <v>184</v>
      </c>
      <c r="T3" s="1685"/>
      <c r="U3" s="1675" t="s">
        <v>185</v>
      </c>
      <c r="V3" s="1676"/>
      <c r="W3" s="1675" t="s">
        <v>371</v>
      </c>
      <c r="X3" s="1676"/>
      <c r="Y3" s="1675" t="s">
        <v>372</v>
      </c>
      <c r="Z3" s="1676"/>
      <c r="AA3" s="1675" t="s">
        <v>532</v>
      </c>
      <c r="AB3" s="1676"/>
      <c r="AC3" s="1675" t="s">
        <v>278</v>
      </c>
      <c r="AD3" s="1676"/>
      <c r="AE3" s="1701"/>
      <c r="AF3" s="1345"/>
    </row>
    <row r="4" spans="1:32" ht="30" customHeight="1" x14ac:dyDescent="0.3">
      <c r="A4" s="1687"/>
      <c r="B4" s="1669"/>
      <c r="C4" s="1705"/>
      <c r="D4" s="1705"/>
      <c r="E4" s="1705"/>
      <c r="F4" s="1705"/>
      <c r="G4" s="1705"/>
      <c r="H4" s="1705"/>
      <c r="I4" s="1692"/>
      <c r="J4" s="1678"/>
      <c r="K4" s="1447"/>
      <c r="L4" s="1677" t="s">
        <v>186</v>
      </c>
      <c r="M4" s="1679" t="s">
        <v>187</v>
      </c>
      <c r="N4" s="1680"/>
      <c r="O4" s="1681"/>
      <c r="P4" s="1678"/>
      <c r="Q4" s="1695"/>
      <c r="R4" s="1695"/>
      <c r="S4" s="1682" t="s">
        <v>982</v>
      </c>
      <c r="T4" s="1683"/>
      <c r="U4" s="1682" t="s">
        <v>983</v>
      </c>
      <c r="V4" s="1683"/>
      <c r="W4" s="1668" t="s">
        <v>1023</v>
      </c>
      <c r="X4" s="1668"/>
      <c r="Y4" s="1668" t="s">
        <v>1024</v>
      </c>
      <c r="Z4" s="1668"/>
      <c r="AA4" s="1668" t="s">
        <v>1025</v>
      </c>
      <c r="AB4" s="1669"/>
      <c r="AC4" s="1668" t="s">
        <v>534</v>
      </c>
      <c r="AD4" s="1669"/>
      <c r="AE4" s="1701"/>
      <c r="AF4" s="1345"/>
    </row>
    <row r="5" spans="1:32" x14ac:dyDescent="0.3">
      <c r="A5" s="1687"/>
      <c r="B5" s="1669"/>
      <c r="C5" s="1705"/>
      <c r="D5" s="1705"/>
      <c r="E5" s="1705"/>
      <c r="F5" s="1705"/>
      <c r="G5" s="1705"/>
      <c r="H5" s="1705"/>
      <c r="I5" s="1692"/>
      <c r="J5" s="1678"/>
      <c r="K5" s="1447"/>
      <c r="L5" s="1678"/>
      <c r="M5" s="1677" t="s">
        <v>188</v>
      </c>
      <c r="N5" s="1677" t="s">
        <v>189</v>
      </c>
      <c r="O5" s="1677" t="s">
        <v>190</v>
      </c>
      <c r="P5" s="1678"/>
      <c r="Q5" s="1695"/>
      <c r="R5" s="1695"/>
      <c r="S5" s="1668" t="s">
        <v>984</v>
      </c>
      <c r="T5" s="1668"/>
      <c r="U5" s="1668" t="s">
        <v>985</v>
      </c>
      <c r="V5" s="1668"/>
      <c r="W5" s="1668" t="s">
        <v>1026</v>
      </c>
      <c r="X5" s="1668"/>
      <c r="Y5" s="1668" t="s">
        <v>568</v>
      </c>
      <c r="Z5" s="1668"/>
      <c r="AA5" s="1668" t="s">
        <v>706</v>
      </c>
      <c r="AB5" s="1668"/>
      <c r="AC5" s="1668" t="s">
        <v>1027</v>
      </c>
      <c r="AD5" s="1669"/>
      <c r="AE5" s="1701"/>
      <c r="AF5" s="1345"/>
    </row>
    <row r="6" spans="1:32" x14ac:dyDescent="0.3">
      <c r="A6" s="1687"/>
      <c r="B6" s="1669"/>
      <c r="C6" s="1705" t="s">
        <v>149</v>
      </c>
      <c r="D6" s="1705"/>
      <c r="E6" s="1705"/>
      <c r="F6" s="1705"/>
      <c r="G6" s="1705"/>
      <c r="H6" s="1705"/>
      <c r="I6" s="1692"/>
      <c r="J6" s="1678"/>
      <c r="K6" s="1447"/>
      <c r="L6" s="1678"/>
      <c r="M6" s="1678"/>
      <c r="N6" s="1678"/>
      <c r="O6" s="1678"/>
      <c r="P6" s="1678"/>
      <c r="Q6" s="1695"/>
      <c r="R6" s="1695"/>
      <c r="S6" s="1672" t="s">
        <v>192</v>
      </c>
      <c r="T6" s="1673"/>
      <c r="U6" s="1672" t="s">
        <v>192</v>
      </c>
      <c r="V6" s="1673"/>
      <c r="W6" s="1674" t="s">
        <v>192</v>
      </c>
      <c r="X6" s="1674"/>
      <c r="Y6" s="1674" t="s">
        <v>192</v>
      </c>
      <c r="Z6" s="1674"/>
      <c r="AA6" s="1674" t="s">
        <v>192</v>
      </c>
      <c r="AB6" s="1669"/>
      <c r="AC6" s="1674" t="s">
        <v>373</v>
      </c>
      <c r="AD6" s="1669"/>
      <c r="AE6" s="1701"/>
      <c r="AF6" s="1345"/>
    </row>
    <row r="7" spans="1:32" x14ac:dyDescent="0.3">
      <c r="A7" s="1687"/>
      <c r="B7" s="1669"/>
      <c r="C7" s="1111">
        <v>1</v>
      </c>
      <c r="D7" s="1111">
        <v>2</v>
      </c>
      <c r="E7" s="408">
        <v>3</v>
      </c>
      <c r="F7" s="409">
        <v>4</v>
      </c>
      <c r="G7" s="915">
        <v>5</v>
      </c>
      <c r="H7" s="916">
        <v>6</v>
      </c>
      <c r="I7" s="1692"/>
      <c r="J7" s="1678"/>
      <c r="K7" s="1447"/>
      <c r="L7" s="1678"/>
      <c r="M7" s="1678"/>
      <c r="N7" s="1678"/>
      <c r="O7" s="1678"/>
      <c r="P7" s="1678"/>
      <c r="Q7" s="1695"/>
      <c r="R7" s="1696"/>
      <c r="S7" s="661" t="s">
        <v>193</v>
      </c>
      <c r="T7" s="661" t="s">
        <v>194</v>
      </c>
      <c r="U7" s="661" t="s">
        <v>193</v>
      </c>
      <c r="V7" s="661" t="s">
        <v>194</v>
      </c>
      <c r="W7" s="661" t="s">
        <v>193</v>
      </c>
      <c r="X7" s="661" t="s">
        <v>194</v>
      </c>
      <c r="Y7" s="661" t="s">
        <v>193</v>
      </c>
      <c r="Z7" s="661" t="s">
        <v>194</v>
      </c>
      <c r="AA7" s="661" t="s">
        <v>193</v>
      </c>
      <c r="AB7" s="661" t="s">
        <v>194</v>
      </c>
      <c r="AC7" s="661" t="s">
        <v>193</v>
      </c>
      <c r="AD7" s="661" t="s">
        <v>194</v>
      </c>
      <c r="AE7" s="1702"/>
      <c r="AF7" s="1345"/>
    </row>
    <row r="8" spans="1:32" hidden="1" x14ac:dyDescent="0.3">
      <c r="A8" s="917" t="s">
        <v>986</v>
      </c>
      <c r="B8" s="1135" t="s">
        <v>375</v>
      </c>
      <c r="C8" s="1136"/>
      <c r="D8" s="1136"/>
      <c r="E8" s="1137"/>
      <c r="F8" s="1138"/>
      <c r="G8" s="1139"/>
      <c r="H8" s="1140"/>
      <c r="I8" s="1096">
        <f>I9+I29+I34</f>
        <v>1476</v>
      </c>
      <c r="J8" s="1096">
        <f>J9+J29+J34</f>
        <v>91</v>
      </c>
      <c r="K8" s="1096">
        <f t="shared" ref="K8:V8" si="0">K9+K29+K34</f>
        <v>1680</v>
      </c>
      <c r="L8" s="1096">
        <f t="shared" si="0"/>
        <v>1365</v>
      </c>
      <c r="M8" s="1096">
        <f t="shared" si="0"/>
        <v>741</v>
      </c>
      <c r="N8" s="1096">
        <f t="shared" si="0"/>
        <v>624</v>
      </c>
      <c r="O8" s="1096">
        <f t="shared" si="0"/>
        <v>0</v>
      </c>
      <c r="P8" s="1096">
        <f t="shared" si="0"/>
        <v>0</v>
      </c>
      <c r="Q8" s="1096">
        <f t="shared" si="0"/>
        <v>8</v>
      </c>
      <c r="R8" s="1096">
        <f t="shared" si="0"/>
        <v>12</v>
      </c>
      <c r="S8" s="1096">
        <f t="shared" si="0"/>
        <v>560</v>
      </c>
      <c r="T8" s="1096">
        <f t="shared" si="0"/>
        <v>16</v>
      </c>
      <c r="U8" s="1096">
        <f t="shared" si="0"/>
        <v>805</v>
      </c>
      <c r="V8" s="1096">
        <f t="shared" si="0"/>
        <v>23</v>
      </c>
      <c r="W8" s="1096"/>
      <c r="X8" s="1096"/>
      <c r="Y8" s="1096"/>
      <c r="Z8" s="1096"/>
      <c r="AA8" s="1096"/>
      <c r="AB8" s="1096"/>
      <c r="AC8" s="1096"/>
      <c r="AD8" s="1096"/>
      <c r="AE8" s="833"/>
      <c r="AF8" s="1078"/>
    </row>
    <row r="9" spans="1:32" hidden="1" x14ac:dyDescent="0.3">
      <c r="A9" s="920" t="s">
        <v>786</v>
      </c>
      <c r="B9" s="921" t="s">
        <v>376</v>
      </c>
      <c r="C9" s="922"/>
      <c r="D9" s="922"/>
      <c r="E9" s="410"/>
      <c r="F9" s="411"/>
      <c r="G9" s="918"/>
      <c r="H9" s="919"/>
      <c r="I9" s="908">
        <f>SUM(I10:I28)</f>
        <v>1281</v>
      </c>
      <c r="J9" s="908">
        <f>SUM(J10:J28)</f>
        <v>52</v>
      </c>
      <c r="K9" s="908">
        <f t="shared" ref="K9:V9" si="1">SUM(K10:K28)</f>
        <v>524</v>
      </c>
      <c r="L9" s="908">
        <f t="shared" si="1"/>
        <v>1209</v>
      </c>
      <c r="M9" s="908">
        <f t="shared" si="1"/>
        <v>685</v>
      </c>
      <c r="N9" s="908">
        <f t="shared" si="1"/>
        <v>524</v>
      </c>
      <c r="O9" s="908">
        <f t="shared" si="1"/>
        <v>0</v>
      </c>
      <c r="P9" s="908">
        <f t="shared" si="1"/>
        <v>0</v>
      </c>
      <c r="Q9" s="908">
        <f t="shared" si="1"/>
        <v>8</v>
      </c>
      <c r="R9" s="908">
        <f t="shared" si="1"/>
        <v>12</v>
      </c>
      <c r="S9" s="908">
        <f t="shared" si="1"/>
        <v>488</v>
      </c>
      <c r="T9" s="908">
        <f t="shared" si="1"/>
        <v>0</v>
      </c>
      <c r="U9" s="908">
        <f t="shared" si="1"/>
        <v>721</v>
      </c>
      <c r="V9" s="921">
        <f t="shared" si="1"/>
        <v>0</v>
      </c>
      <c r="W9" s="1096"/>
      <c r="X9" s="1096"/>
      <c r="Y9" s="1096"/>
      <c r="Z9" s="1096"/>
      <c r="AA9" s="1096"/>
      <c r="AB9" s="1096"/>
      <c r="AC9" s="1096"/>
      <c r="AD9" s="1096"/>
      <c r="AE9" s="833"/>
      <c r="AF9" s="1078"/>
    </row>
    <row r="10" spans="1:32" hidden="1" x14ac:dyDescent="0.3">
      <c r="A10" s="901"/>
      <c r="B10" s="923" t="s">
        <v>377</v>
      </c>
      <c r="C10" s="1098"/>
      <c r="D10" s="1098"/>
      <c r="E10" s="410"/>
      <c r="F10" s="411"/>
      <c r="G10" s="918"/>
      <c r="H10" s="919"/>
      <c r="I10" s="1083"/>
      <c r="J10" s="1096"/>
      <c r="K10" s="1083"/>
      <c r="L10" s="1083"/>
      <c r="M10" s="1083"/>
      <c r="N10" s="924"/>
      <c r="O10" s="1096"/>
      <c r="P10" s="1096"/>
      <c r="Q10" s="1096"/>
      <c r="R10" s="1112"/>
      <c r="S10" s="1083"/>
      <c r="T10" s="1083"/>
      <c r="U10" s="1083"/>
      <c r="V10" s="1083"/>
      <c r="W10" s="1113"/>
      <c r="X10" s="1096"/>
      <c r="Y10" s="1096"/>
      <c r="Z10" s="1096"/>
      <c r="AA10" s="1096"/>
      <c r="AB10" s="1096"/>
      <c r="AC10" s="1096"/>
      <c r="AD10" s="1096"/>
      <c r="AE10" s="833"/>
      <c r="AF10" s="1078"/>
    </row>
    <row r="11" spans="1:32" hidden="1" x14ac:dyDescent="0.3">
      <c r="A11" s="904" t="s">
        <v>378</v>
      </c>
      <c r="B11" s="925" t="s">
        <v>379</v>
      </c>
      <c r="C11" s="661"/>
      <c r="D11" s="661" t="s">
        <v>29</v>
      </c>
      <c r="E11" s="410"/>
      <c r="F11" s="411"/>
      <c r="G11" s="918"/>
      <c r="H11" s="919"/>
      <c r="I11" s="1110">
        <f>J11+L11+Q11+R11</f>
        <v>88</v>
      </c>
      <c r="J11" s="661">
        <f>T11+V11</f>
        <v>0</v>
      </c>
      <c r="K11" s="661">
        <v>40</v>
      </c>
      <c r="L11" s="412">
        <f>S11+U11</f>
        <v>88</v>
      </c>
      <c r="M11" s="903">
        <f>L11-N11</f>
        <v>48</v>
      </c>
      <c r="N11" s="926">
        <v>40</v>
      </c>
      <c r="O11" s="1096"/>
      <c r="P11" s="1096"/>
      <c r="Q11" s="1096"/>
      <c r="R11" s="1112"/>
      <c r="S11" s="661">
        <v>42</v>
      </c>
      <c r="T11" s="1110"/>
      <c r="U11" s="661">
        <v>46</v>
      </c>
      <c r="V11" s="412"/>
      <c r="W11" s="927"/>
      <c r="X11" s="928"/>
      <c r="Y11" s="1096"/>
      <c r="Z11" s="1096"/>
      <c r="AA11" s="1096"/>
      <c r="AB11" s="1096"/>
      <c r="AC11" s="1096"/>
      <c r="AD11" s="1096"/>
      <c r="AE11" s="833"/>
      <c r="AF11" s="1078"/>
    </row>
    <row r="12" spans="1:32" hidden="1" x14ac:dyDescent="0.3">
      <c r="A12" s="904" t="s">
        <v>381</v>
      </c>
      <c r="B12" s="925" t="s">
        <v>382</v>
      </c>
      <c r="C12" s="661"/>
      <c r="D12" s="661" t="s">
        <v>29</v>
      </c>
      <c r="E12" s="410"/>
      <c r="F12" s="411"/>
      <c r="G12" s="918"/>
      <c r="H12" s="919"/>
      <c r="I12" s="1110">
        <f t="shared" ref="I12:I34" si="2">J12+L12+Q12+R12</f>
        <v>116</v>
      </c>
      <c r="J12" s="661">
        <f t="shared" ref="J12:J34" si="3">T12+V12</f>
        <v>0</v>
      </c>
      <c r="K12" s="661">
        <f>SUM(AC12:AF12)</f>
        <v>0</v>
      </c>
      <c r="L12" s="412">
        <f t="shared" ref="L12:L34" si="4">S12+U12</f>
        <v>116</v>
      </c>
      <c r="M12" s="903">
        <f t="shared" ref="M12:M34" si="5">L12-N12</f>
        <v>116</v>
      </c>
      <c r="N12" s="924">
        <v>0</v>
      </c>
      <c r="O12" s="1096"/>
      <c r="P12" s="1096"/>
      <c r="Q12" s="1096"/>
      <c r="R12" s="1112"/>
      <c r="S12" s="661">
        <v>48</v>
      </c>
      <c r="T12" s="1110"/>
      <c r="U12" s="661">
        <v>68</v>
      </c>
      <c r="V12" s="412"/>
      <c r="W12" s="927"/>
      <c r="X12" s="928"/>
      <c r="Y12" s="1096"/>
      <c r="Z12" s="1096"/>
      <c r="AA12" s="1096"/>
      <c r="AB12" s="1096"/>
      <c r="AC12" s="1096"/>
      <c r="AD12" s="1096"/>
      <c r="AE12" s="833"/>
      <c r="AF12" s="1078"/>
    </row>
    <row r="13" spans="1:32" hidden="1" x14ac:dyDescent="0.3">
      <c r="A13" s="904"/>
      <c r="B13" s="929" t="s">
        <v>383</v>
      </c>
      <c r="C13" s="661"/>
      <c r="D13" s="661"/>
      <c r="E13" s="410"/>
      <c r="F13" s="411"/>
      <c r="G13" s="918"/>
      <c r="H13" s="919"/>
      <c r="I13" s="1110"/>
      <c r="J13" s="661"/>
      <c r="K13" s="661"/>
      <c r="L13" s="412">
        <f t="shared" si="4"/>
        <v>0</v>
      </c>
      <c r="M13" s="903">
        <f t="shared" si="5"/>
        <v>0</v>
      </c>
      <c r="N13" s="924"/>
      <c r="O13" s="1096"/>
      <c r="P13" s="1096"/>
      <c r="Q13" s="1096"/>
      <c r="R13" s="1112"/>
      <c r="S13" s="661"/>
      <c r="T13" s="1110"/>
      <c r="U13" s="661"/>
      <c r="V13" s="412"/>
      <c r="W13" s="927"/>
      <c r="X13" s="928"/>
      <c r="Y13" s="1096"/>
      <c r="Z13" s="1096"/>
      <c r="AA13" s="1096"/>
      <c r="AB13" s="1096"/>
      <c r="AC13" s="1096"/>
      <c r="AD13" s="1096"/>
      <c r="AE13" s="833"/>
      <c r="AF13" s="1078"/>
    </row>
    <row r="14" spans="1:32" hidden="1" x14ac:dyDescent="0.3">
      <c r="A14" s="904" t="s">
        <v>384</v>
      </c>
      <c r="B14" s="925" t="s">
        <v>4</v>
      </c>
      <c r="C14" s="661"/>
      <c r="D14" s="661" t="s">
        <v>29</v>
      </c>
      <c r="E14" s="410"/>
      <c r="F14" s="411"/>
      <c r="G14" s="918"/>
      <c r="H14" s="919"/>
      <c r="I14" s="1110">
        <f t="shared" si="2"/>
        <v>116</v>
      </c>
      <c r="J14" s="661">
        <f t="shared" si="3"/>
        <v>0</v>
      </c>
      <c r="K14" s="661">
        <v>116</v>
      </c>
      <c r="L14" s="412">
        <f t="shared" si="4"/>
        <v>116</v>
      </c>
      <c r="M14" s="903">
        <f t="shared" si="5"/>
        <v>0</v>
      </c>
      <c r="N14" s="924">
        <v>116</v>
      </c>
      <c r="O14" s="1096"/>
      <c r="P14" s="1096"/>
      <c r="Q14" s="1096"/>
      <c r="R14" s="1112"/>
      <c r="S14" s="661">
        <v>48</v>
      </c>
      <c r="T14" s="1110"/>
      <c r="U14" s="661">
        <v>68</v>
      </c>
      <c r="V14" s="412"/>
      <c r="W14" s="927"/>
      <c r="X14" s="928"/>
      <c r="Y14" s="1096"/>
      <c r="Z14" s="1096"/>
      <c r="AA14" s="1096"/>
      <c r="AB14" s="1096"/>
      <c r="AC14" s="1096"/>
      <c r="AD14" s="1096"/>
      <c r="AE14" s="833"/>
      <c r="AF14" s="1078"/>
    </row>
    <row r="15" spans="1:32" ht="27.6" hidden="1" x14ac:dyDescent="0.3">
      <c r="A15" s="904"/>
      <c r="B15" s="929" t="s">
        <v>385</v>
      </c>
      <c r="C15" s="661"/>
      <c r="D15" s="661"/>
      <c r="E15" s="410"/>
      <c r="F15" s="411"/>
      <c r="G15" s="918"/>
      <c r="H15" s="919"/>
      <c r="I15" s="1110"/>
      <c r="J15" s="661"/>
      <c r="K15" s="661"/>
      <c r="L15" s="412">
        <f t="shared" si="4"/>
        <v>0</v>
      </c>
      <c r="M15" s="903">
        <f t="shared" si="5"/>
        <v>0</v>
      </c>
      <c r="N15" s="924"/>
      <c r="O15" s="1096"/>
      <c r="P15" s="1096"/>
      <c r="Q15" s="1096"/>
      <c r="R15" s="1112"/>
      <c r="S15" s="661"/>
      <c r="T15" s="1110"/>
      <c r="U15" s="661"/>
      <c r="V15" s="412"/>
      <c r="W15" s="927"/>
      <c r="X15" s="928"/>
      <c r="Y15" s="1096"/>
      <c r="Z15" s="1096"/>
      <c r="AA15" s="1096"/>
      <c r="AB15" s="1096"/>
      <c r="AC15" s="1096"/>
      <c r="AD15" s="1096"/>
      <c r="AE15" s="833"/>
      <c r="AF15" s="1078"/>
    </row>
    <row r="16" spans="1:32" hidden="1" x14ac:dyDescent="0.3">
      <c r="A16" s="904" t="s">
        <v>472</v>
      </c>
      <c r="B16" s="925" t="s">
        <v>350</v>
      </c>
      <c r="C16" s="661" t="s">
        <v>40</v>
      </c>
      <c r="D16" s="661" t="s">
        <v>40</v>
      </c>
      <c r="E16" s="410"/>
      <c r="F16" s="411"/>
      <c r="G16" s="918"/>
      <c r="H16" s="919"/>
      <c r="I16" s="1110">
        <f t="shared" si="2"/>
        <v>270</v>
      </c>
      <c r="J16" s="661">
        <v>26</v>
      </c>
      <c r="K16" s="661">
        <v>68</v>
      </c>
      <c r="L16" s="412">
        <f t="shared" si="4"/>
        <v>234</v>
      </c>
      <c r="M16" s="903">
        <f t="shared" si="5"/>
        <v>166</v>
      </c>
      <c r="N16" s="924">
        <v>68</v>
      </c>
      <c r="O16" s="1096"/>
      <c r="P16" s="1096"/>
      <c r="Q16" s="1109">
        <v>4</v>
      </c>
      <c r="R16" s="1097">
        <v>6</v>
      </c>
      <c r="S16" s="661">
        <v>96</v>
      </c>
      <c r="T16" s="1110"/>
      <c r="U16" s="661">
        <v>138</v>
      </c>
      <c r="V16" s="412"/>
      <c r="W16" s="927"/>
      <c r="X16" s="928"/>
      <c r="Y16" s="1096"/>
      <c r="Z16" s="1096"/>
      <c r="AA16" s="1096"/>
      <c r="AB16" s="1096"/>
      <c r="AC16" s="1096"/>
      <c r="AD16" s="1096"/>
      <c r="AE16" s="833"/>
      <c r="AF16" s="1078"/>
    </row>
    <row r="17" spans="1:32" hidden="1" x14ac:dyDescent="0.3">
      <c r="A17" s="904" t="s">
        <v>473</v>
      </c>
      <c r="B17" s="925" t="s">
        <v>388</v>
      </c>
      <c r="C17" s="661" t="s">
        <v>40</v>
      </c>
      <c r="D17" s="661" t="s">
        <v>40</v>
      </c>
      <c r="E17" s="410"/>
      <c r="F17" s="411"/>
      <c r="G17" s="918"/>
      <c r="H17" s="919"/>
      <c r="I17" s="1110">
        <f t="shared" si="2"/>
        <v>153</v>
      </c>
      <c r="J17" s="661">
        <v>26</v>
      </c>
      <c r="K17" s="661">
        <v>60</v>
      </c>
      <c r="L17" s="412">
        <f t="shared" si="4"/>
        <v>117</v>
      </c>
      <c r="M17" s="903">
        <f t="shared" si="5"/>
        <v>57</v>
      </c>
      <c r="N17" s="924">
        <v>60</v>
      </c>
      <c r="O17" s="1096"/>
      <c r="P17" s="1096"/>
      <c r="Q17" s="1109">
        <v>4</v>
      </c>
      <c r="R17" s="1097">
        <v>6</v>
      </c>
      <c r="S17" s="661">
        <v>48</v>
      </c>
      <c r="T17" s="1110"/>
      <c r="U17" s="661">
        <v>69</v>
      </c>
      <c r="V17" s="412"/>
      <c r="W17" s="927"/>
      <c r="X17" s="928"/>
      <c r="Y17" s="1096"/>
      <c r="Z17" s="1096"/>
      <c r="AA17" s="1096"/>
      <c r="AB17" s="1096"/>
      <c r="AC17" s="1096"/>
      <c r="AD17" s="1096"/>
      <c r="AE17" s="833"/>
      <c r="AF17" s="1078"/>
    </row>
    <row r="18" spans="1:32" ht="27.6" hidden="1" x14ac:dyDescent="0.3">
      <c r="A18" s="904"/>
      <c r="B18" s="929" t="s">
        <v>389</v>
      </c>
      <c r="C18" s="661"/>
      <c r="D18" s="661"/>
      <c r="E18" s="410"/>
      <c r="F18" s="411"/>
      <c r="G18" s="918"/>
      <c r="H18" s="919"/>
      <c r="I18" s="1110"/>
      <c r="J18" s="661"/>
      <c r="K18" s="661"/>
      <c r="L18" s="412">
        <f t="shared" si="4"/>
        <v>0</v>
      </c>
      <c r="M18" s="903">
        <f t="shared" si="5"/>
        <v>0</v>
      </c>
      <c r="N18" s="924"/>
      <c r="O18" s="1096"/>
      <c r="P18" s="1096"/>
      <c r="Q18" s="1096"/>
      <c r="R18" s="1112"/>
      <c r="S18" s="661"/>
      <c r="T18" s="1110"/>
      <c r="U18" s="661"/>
      <c r="V18" s="412"/>
      <c r="W18" s="927"/>
      <c r="X18" s="928"/>
      <c r="Y18" s="1096"/>
      <c r="Z18" s="1096"/>
      <c r="AA18" s="1096"/>
      <c r="AB18" s="1096"/>
      <c r="AC18" s="1096"/>
      <c r="AD18" s="1096"/>
      <c r="AE18" s="833"/>
      <c r="AF18" s="1078"/>
    </row>
    <row r="19" spans="1:32" hidden="1" x14ac:dyDescent="0.3">
      <c r="A19" s="904" t="s">
        <v>390</v>
      </c>
      <c r="B19" s="925" t="s">
        <v>166</v>
      </c>
      <c r="C19" s="661"/>
      <c r="D19" s="661" t="s">
        <v>29</v>
      </c>
      <c r="E19" s="410"/>
      <c r="F19" s="411"/>
      <c r="G19" s="918"/>
      <c r="H19" s="919"/>
      <c r="I19" s="1110">
        <f t="shared" si="2"/>
        <v>116</v>
      </c>
      <c r="J19" s="661">
        <f t="shared" si="3"/>
        <v>0</v>
      </c>
      <c r="K19" s="661">
        <v>36</v>
      </c>
      <c r="L19" s="412">
        <f t="shared" si="4"/>
        <v>116</v>
      </c>
      <c r="M19" s="903">
        <f t="shared" si="5"/>
        <v>80</v>
      </c>
      <c r="N19" s="1113">
        <v>36</v>
      </c>
      <c r="O19" s="1096"/>
      <c r="P19" s="1096"/>
      <c r="Q19" s="1096"/>
      <c r="R19" s="1112"/>
      <c r="S19" s="661">
        <v>48</v>
      </c>
      <c r="T19" s="1110"/>
      <c r="U19" s="661">
        <v>68</v>
      </c>
      <c r="V19" s="412"/>
      <c r="W19" s="927"/>
      <c r="X19" s="928"/>
      <c r="Y19" s="1096"/>
      <c r="Z19" s="1096"/>
      <c r="AA19" s="1096"/>
      <c r="AB19" s="1096"/>
      <c r="AC19" s="1096"/>
      <c r="AD19" s="1096"/>
      <c r="AE19" s="833"/>
      <c r="AF19" s="1078"/>
    </row>
    <row r="20" spans="1:32" hidden="1" x14ac:dyDescent="0.3">
      <c r="A20" s="904" t="s">
        <v>415</v>
      </c>
      <c r="B20" s="925" t="s">
        <v>392</v>
      </c>
      <c r="C20" s="661"/>
      <c r="D20" s="661" t="s">
        <v>29</v>
      </c>
      <c r="E20" s="410"/>
      <c r="F20" s="411"/>
      <c r="G20" s="918"/>
      <c r="H20" s="919"/>
      <c r="I20" s="1110">
        <f t="shared" si="2"/>
        <v>78</v>
      </c>
      <c r="J20" s="661">
        <f t="shared" si="3"/>
        <v>0</v>
      </c>
      <c r="K20" s="661">
        <v>44</v>
      </c>
      <c r="L20" s="412">
        <f t="shared" si="4"/>
        <v>78</v>
      </c>
      <c r="M20" s="903">
        <f t="shared" si="5"/>
        <v>34</v>
      </c>
      <c r="N20" s="924">
        <v>44</v>
      </c>
      <c r="O20" s="1096"/>
      <c r="P20" s="1096"/>
      <c r="Q20" s="1096"/>
      <c r="R20" s="1112"/>
      <c r="S20" s="661">
        <v>32</v>
      </c>
      <c r="T20" s="1110"/>
      <c r="U20" s="661">
        <v>46</v>
      </c>
      <c r="V20" s="412"/>
      <c r="W20" s="927"/>
      <c r="X20" s="928"/>
      <c r="Y20" s="1096"/>
      <c r="Z20" s="1096"/>
      <c r="AA20" s="1096"/>
      <c r="AB20" s="1096"/>
      <c r="AC20" s="1096"/>
      <c r="AD20" s="1096"/>
      <c r="AE20" s="833"/>
      <c r="AF20" s="1078"/>
    </row>
    <row r="21" spans="1:32" hidden="1" x14ac:dyDescent="0.3">
      <c r="A21" s="904" t="s">
        <v>416</v>
      </c>
      <c r="B21" s="925" t="s">
        <v>394</v>
      </c>
      <c r="C21" s="661"/>
      <c r="D21" s="661" t="s">
        <v>29</v>
      </c>
      <c r="E21" s="410"/>
      <c r="F21" s="411"/>
      <c r="G21" s="918"/>
      <c r="H21" s="919"/>
      <c r="I21" s="1110">
        <f t="shared" si="2"/>
        <v>78</v>
      </c>
      <c r="J21" s="661">
        <f t="shared" si="3"/>
        <v>0</v>
      </c>
      <c r="K21" s="661">
        <v>44</v>
      </c>
      <c r="L21" s="412">
        <f t="shared" si="4"/>
        <v>78</v>
      </c>
      <c r="M21" s="903">
        <f t="shared" si="5"/>
        <v>34</v>
      </c>
      <c r="N21" s="930">
        <v>44</v>
      </c>
      <c r="O21" s="1101"/>
      <c r="P21" s="1101"/>
      <c r="Q21" s="1101"/>
      <c r="R21" s="413"/>
      <c r="S21" s="661">
        <v>32</v>
      </c>
      <c r="T21" s="1110"/>
      <c r="U21" s="661">
        <v>46</v>
      </c>
      <c r="V21" s="412"/>
      <c r="W21" s="927"/>
      <c r="X21" s="928"/>
      <c r="Y21" s="1096"/>
      <c r="Z21" s="1096"/>
      <c r="AA21" s="1096"/>
      <c r="AB21" s="1096"/>
      <c r="AC21" s="1096"/>
      <c r="AD21" s="1096"/>
      <c r="AE21" s="833"/>
      <c r="AF21" s="1078"/>
    </row>
    <row r="22" spans="1:32" ht="27.6" hidden="1" x14ac:dyDescent="0.3">
      <c r="A22" s="904"/>
      <c r="B22" s="929" t="s">
        <v>395</v>
      </c>
      <c r="C22" s="661"/>
      <c r="D22" s="661"/>
      <c r="E22" s="410"/>
      <c r="F22" s="411"/>
      <c r="G22" s="918"/>
      <c r="H22" s="919"/>
      <c r="I22" s="1110"/>
      <c r="J22" s="661"/>
      <c r="K22" s="661"/>
      <c r="L22" s="412">
        <f t="shared" si="4"/>
        <v>0</v>
      </c>
      <c r="M22" s="903">
        <f t="shared" si="5"/>
        <v>0</v>
      </c>
      <c r="N22" s="931"/>
      <c r="O22" s="1099"/>
      <c r="P22" s="1099"/>
      <c r="Q22" s="1099"/>
      <c r="R22" s="1100"/>
      <c r="S22" s="661"/>
      <c r="T22" s="1110"/>
      <c r="U22" s="661"/>
      <c r="V22" s="412"/>
      <c r="W22" s="927"/>
      <c r="X22" s="928"/>
      <c r="Y22" s="1096"/>
      <c r="Z22" s="1096"/>
      <c r="AA22" s="1096"/>
      <c r="AB22" s="1096"/>
      <c r="AC22" s="1096"/>
      <c r="AD22" s="1096"/>
      <c r="AE22" s="833"/>
      <c r="AF22" s="1078"/>
    </row>
    <row r="23" spans="1:32" hidden="1" x14ac:dyDescent="0.3">
      <c r="A23" s="904" t="s">
        <v>396</v>
      </c>
      <c r="B23" s="925" t="s">
        <v>397</v>
      </c>
      <c r="C23" s="661"/>
      <c r="D23" s="661" t="s">
        <v>29</v>
      </c>
      <c r="E23" s="410"/>
      <c r="F23" s="411"/>
      <c r="G23" s="918"/>
      <c r="H23" s="919"/>
      <c r="I23" s="1110">
        <f t="shared" si="2"/>
        <v>40</v>
      </c>
      <c r="J23" s="661">
        <f t="shared" si="3"/>
        <v>0</v>
      </c>
      <c r="K23" s="661">
        <v>6</v>
      </c>
      <c r="L23" s="412">
        <f t="shared" si="4"/>
        <v>40</v>
      </c>
      <c r="M23" s="903">
        <f t="shared" si="5"/>
        <v>34</v>
      </c>
      <c r="N23" s="1080">
        <v>6</v>
      </c>
      <c r="O23" s="1083"/>
      <c r="P23" s="1083"/>
      <c r="Q23" s="1083"/>
      <c r="R23" s="1079"/>
      <c r="S23" s="661">
        <v>0</v>
      </c>
      <c r="T23" s="1110"/>
      <c r="U23" s="661">
        <v>40</v>
      </c>
      <c r="V23" s="412"/>
      <c r="W23" s="927"/>
      <c r="X23" s="928"/>
      <c r="Y23" s="1096"/>
      <c r="Z23" s="1096"/>
      <c r="AA23" s="1096"/>
      <c r="AB23" s="1096"/>
      <c r="AC23" s="1096"/>
      <c r="AD23" s="1096"/>
      <c r="AE23" s="833"/>
      <c r="AF23" s="1078"/>
    </row>
    <row r="24" spans="1:32" hidden="1" x14ac:dyDescent="0.3">
      <c r="A24" s="904" t="s">
        <v>398</v>
      </c>
      <c r="B24" s="925" t="s">
        <v>356</v>
      </c>
      <c r="C24" s="661"/>
      <c r="D24" s="661" t="s">
        <v>29</v>
      </c>
      <c r="E24" s="410"/>
      <c r="F24" s="411"/>
      <c r="G24" s="918"/>
      <c r="H24" s="919"/>
      <c r="I24" s="1110">
        <f t="shared" si="2"/>
        <v>40</v>
      </c>
      <c r="J24" s="661">
        <f t="shared" si="3"/>
        <v>0</v>
      </c>
      <c r="K24" s="661">
        <v>8</v>
      </c>
      <c r="L24" s="412">
        <f t="shared" si="4"/>
        <v>40</v>
      </c>
      <c r="M24" s="903">
        <f t="shared" si="5"/>
        <v>32</v>
      </c>
      <c r="N24" s="924">
        <v>8</v>
      </c>
      <c r="O24" s="1096"/>
      <c r="P24" s="1096"/>
      <c r="Q24" s="1096"/>
      <c r="R24" s="1112"/>
      <c r="S24" s="661">
        <v>0</v>
      </c>
      <c r="T24" s="1110"/>
      <c r="U24" s="661">
        <v>40</v>
      </c>
      <c r="V24" s="412"/>
      <c r="W24" s="927"/>
      <c r="X24" s="928"/>
      <c r="Y24" s="1096"/>
      <c r="Z24" s="1096"/>
      <c r="AA24" s="1096"/>
      <c r="AB24" s="1096"/>
      <c r="AC24" s="1096"/>
      <c r="AD24" s="1096"/>
      <c r="AE24" s="833"/>
      <c r="AF24" s="1078"/>
    </row>
    <row r="25" spans="1:32" hidden="1" x14ac:dyDescent="0.3">
      <c r="A25" s="904" t="s">
        <v>400</v>
      </c>
      <c r="B25" s="925" t="s">
        <v>401</v>
      </c>
      <c r="C25" s="661" t="s">
        <v>29</v>
      </c>
      <c r="D25" s="661"/>
      <c r="E25" s="410"/>
      <c r="F25" s="411"/>
      <c r="G25" s="918"/>
      <c r="H25" s="919"/>
      <c r="I25" s="1110">
        <f t="shared" si="2"/>
        <v>40</v>
      </c>
      <c r="J25" s="661">
        <f t="shared" si="3"/>
        <v>0</v>
      </c>
      <c r="K25" s="661">
        <v>10</v>
      </c>
      <c r="L25" s="412">
        <f t="shared" si="4"/>
        <v>40</v>
      </c>
      <c r="M25" s="903">
        <f t="shared" si="5"/>
        <v>30</v>
      </c>
      <c r="N25" s="924">
        <v>10</v>
      </c>
      <c r="O25" s="1096"/>
      <c r="P25" s="1096"/>
      <c r="Q25" s="1096"/>
      <c r="R25" s="1112"/>
      <c r="S25" s="661">
        <v>40</v>
      </c>
      <c r="T25" s="661"/>
      <c r="U25" s="661">
        <v>0</v>
      </c>
      <c r="V25" s="412"/>
      <c r="W25" s="932"/>
      <c r="X25" s="933"/>
      <c r="Y25" s="1096"/>
      <c r="Z25" s="1096"/>
      <c r="AA25" s="1096"/>
      <c r="AB25" s="1096"/>
      <c r="AC25" s="1096"/>
      <c r="AD25" s="1096"/>
      <c r="AE25" s="833"/>
      <c r="AF25" s="1078"/>
    </row>
    <row r="26" spans="1:32" ht="41.4" hidden="1" x14ac:dyDescent="0.3">
      <c r="A26" s="904"/>
      <c r="B26" s="929" t="s">
        <v>402</v>
      </c>
      <c r="C26" s="661"/>
      <c r="D26" s="661"/>
      <c r="E26" s="410"/>
      <c r="F26" s="411"/>
      <c r="G26" s="918"/>
      <c r="H26" s="919"/>
      <c r="I26" s="1110"/>
      <c r="J26" s="661"/>
      <c r="K26" s="661"/>
      <c r="L26" s="412">
        <f t="shared" si="4"/>
        <v>0</v>
      </c>
      <c r="M26" s="903"/>
      <c r="N26" s="924"/>
      <c r="O26" s="1096"/>
      <c r="P26" s="1096"/>
      <c r="Q26" s="1096"/>
      <c r="R26" s="1112"/>
      <c r="S26" s="661"/>
      <c r="T26" s="661"/>
      <c r="U26" s="661"/>
      <c r="V26" s="412"/>
      <c r="W26" s="934"/>
      <c r="X26" s="933"/>
      <c r="Y26" s="1096"/>
      <c r="Z26" s="1096"/>
      <c r="AA26" s="1096"/>
      <c r="AB26" s="1096"/>
      <c r="AC26" s="1096"/>
      <c r="AD26" s="1096"/>
      <c r="AE26" s="833"/>
      <c r="AF26" s="1078"/>
    </row>
    <row r="27" spans="1:32" hidden="1" x14ac:dyDescent="0.3">
      <c r="A27" s="904" t="s">
        <v>403</v>
      </c>
      <c r="B27" s="925" t="s">
        <v>6</v>
      </c>
      <c r="C27" s="661" t="s">
        <v>29</v>
      </c>
      <c r="D27" s="661" t="s">
        <v>29</v>
      </c>
      <c r="E27" s="410"/>
      <c r="F27" s="411"/>
      <c r="G27" s="918"/>
      <c r="H27" s="919"/>
      <c r="I27" s="1110">
        <f t="shared" si="2"/>
        <v>78</v>
      </c>
      <c r="J27" s="661">
        <f t="shared" si="3"/>
        <v>0</v>
      </c>
      <c r="K27" s="661">
        <v>74</v>
      </c>
      <c r="L27" s="412">
        <f t="shared" si="4"/>
        <v>78</v>
      </c>
      <c r="M27" s="903">
        <f t="shared" si="5"/>
        <v>4</v>
      </c>
      <c r="N27" s="930">
        <v>74</v>
      </c>
      <c r="O27" s="1101"/>
      <c r="P27" s="1101"/>
      <c r="Q27" s="1101"/>
      <c r="R27" s="413"/>
      <c r="S27" s="661">
        <v>32</v>
      </c>
      <c r="T27" s="661"/>
      <c r="U27" s="661">
        <v>46</v>
      </c>
      <c r="V27" s="412"/>
      <c r="W27" s="934"/>
      <c r="X27" s="933"/>
      <c r="Y27" s="1096"/>
      <c r="Z27" s="1096"/>
      <c r="AA27" s="1096"/>
      <c r="AB27" s="1096"/>
      <c r="AC27" s="1096"/>
      <c r="AD27" s="1096"/>
      <c r="AE27" s="833"/>
      <c r="AF27" s="1078"/>
    </row>
    <row r="28" spans="1:32" hidden="1" x14ac:dyDescent="0.3">
      <c r="A28" s="904" t="s">
        <v>404</v>
      </c>
      <c r="B28" s="925" t="s">
        <v>531</v>
      </c>
      <c r="C28" s="661"/>
      <c r="D28" s="661" t="s">
        <v>29</v>
      </c>
      <c r="E28" s="410"/>
      <c r="F28" s="411"/>
      <c r="G28" s="918"/>
      <c r="H28" s="919"/>
      <c r="I28" s="414">
        <f t="shared" si="2"/>
        <v>68</v>
      </c>
      <c r="J28" s="55">
        <f t="shared" si="3"/>
        <v>0</v>
      </c>
      <c r="K28" s="55">
        <v>18</v>
      </c>
      <c r="L28" s="412">
        <f t="shared" si="4"/>
        <v>68</v>
      </c>
      <c r="M28" s="903">
        <f t="shared" si="5"/>
        <v>50</v>
      </c>
      <c r="N28" s="1104">
        <v>18</v>
      </c>
      <c r="O28" s="1101"/>
      <c r="P28" s="1101"/>
      <c r="Q28" s="1101"/>
      <c r="R28" s="413"/>
      <c r="S28" s="55">
        <v>22</v>
      </c>
      <c r="T28" s="55"/>
      <c r="U28" s="55">
        <v>46</v>
      </c>
      <c r="V28" s="415"/>
      <c r="W28" s="935"/>
      <c r="X28" s="933"/>
      <c r="Y28" s="1096"/>
      <c r="Z28" s="1096"/>
      <c r="AA28" s="1096"/>
      <c r="AB28" s="1096"/>
      <c r="AC28" s="1096"/>
      <c r="AD28" s="1096"/>
      <c r="AE28" s="833"/>
      <c r="AF28" s="1078"/>
    </row>
    <row r="29" spans="1:32" hidden="1" x14ac:dyDescent="0.3">
      <c r="A29" s="907"/>
      <c r="B29" s="936" t="s">
        <v>405</v>
      </c>
      <c r="C29" s="922"/>
      <c r="D29" s="922"/>
      <c r="E29" s="410"/>
      <c r="F29" s="411"/>
      <c r="G29" s="918"/>
      <c r="H29" s="919"/>
      <c r="I29" s="908">
        <f>SUM(I30:I33)</f>
        <v>156</v>
      </c>
      <c r="J29" s="908">
        <f t="shared" ref="J29:V29" si="6">SUM(J30:J33)</f>
        <v>0</v>
      </c>
      <c r="K29" s="908">
        <f t="shared" si="6"/>
        <v>100</v>
      </c>
      <c r="L29" s="412">
        <f t="shared" si="4"/>
        <v>156</v>
      </c>
      <c r="M29" s="908">
        <f t="shared" si="6"/>
        <v>56</v>
      </c>
      <c r="N29" s="908">
        <f t="shared" si="6"/>
        <v>100</v>
      </c>
      <c r="O29" s="908">
        <f t="shared" si="6"/>
        <v>0</v>
      </c>
      <c r="P29" s="908">
        <f t="shared" si="6"/>
        <v>0</v>
      </c>
      <c r="Q29" s="908">
        <f t="shared" si="6"/>
        <v>0</v>
      </c>
      <c r="R29" s="908">
        <f t="shared" si="6"/>
        <v>0</v>
      </c>
      <c r="S29" s="908">
        <f t="shared" si="6"/>
        <v>72</v>
      </c>
      <c r="T29" s="908">
        <f t="shared" si="6"/>
        <v>0</v>
      </c>
      <c r="U29" s="908">
        <f t="shared" si="6"/>
        <v>84</v>
      </c>
      <c r="V29" s="908">
        <f t="shared" si="6"/>
        <v>0</v>
      </c>
      <c r="W29" s="937"/>
      <c r="X29" s="938"/>
      <c r="Y29" s="1096"/>
      <c r="Z29" s="1096"/>
      <c r="AA29" s="1096"/>
      <c r="AB29" s="1096"/>
      <c r="AC29" s="1096"/>
      <c r="AD29" s="1096"/>
      <c r="AE29" s="833"/>
      <c r="AF29" s="1078"/>
    </row>
    <row r="30" spans="1:32" ht="26.4" hidden="1" x14ac:dyDescent="0.3">
      <c r="A30" s="904" t="s">
        <v>406</v>
      </c>
      <c r="B30" s="925" t="s">
        <v>407</v>
      </c>
      <c r="C30" s="661"/>
      <c r="D30" s="661" t="s">
        <v>380</v>
      </c>
      <c r="E30" s="410"/>
      <c r="F30" s="411"/>
      <c r="G30" s="918"/>
      <c r="H30" s="919"/>
      <c r="I30" s="939">
        <f t="shared" si="2"/>
        <v>36</v>
      </c>
      <c r="J30" s="940">
        <f t="shared" si="3"/>
        <v>0</v>
      </c>
      <c r="K30" s="940">
        <v>36</v>
      </c>
      <c r="L30" s="412">
        <f t="shared" si="4"/>
        <v>36</v>
      </c>
      <c r="M30" s="903">
        <f t="shared" si="5"/>
        <v>0</v>
      </c>
      <c r="N30" s="1106">
        <v>36</v>
      </c>
      <c r="O30" s="1102"/>
      <c r="P30" s="1102"/>
      <c r="Q30" s="1102"/>
      <c r="R30" s="941"/>
      <c r="S30" s="940">
        <v>20</v>
      </c>
      <c r="T30" s="940"/>
      <c r="U30" s="940">
        <v>16</v>
      </c>
      <c r="V30" s="942"/>
      <c r="W30" s="943"/>
      <c r="X30" s="933"/>
      <c r="Y30" s="1096"/>
      <c r="Z30" s="1096"/>
      <c r="AA30" s="1096"/>
      <c r="AB30" s="1096"/>
      <c r="AC30" s="1096"/>
      <c r="AD30" s="1096"/>
      <c r="AE30" s="833"/>
      <c r="AF30" s="1078"/>
    </row>
    <row r="31" spans="1:32" hidden="1" x14ac:dyDescent="0.3">
      <c r="A31" s="904" t="s">
        <v>408</v>
      </c>
      <c r="B31" s="925" t="s">
        <v>409</v>
      </c>
      <c r="C31" s="661"/>
      <c r="D31" s="661" t="s">
        <v>380</v>
      </c>
      <c r="E31" s="410"/>
      <c r="F31" s="411"/>
      <c r="G31" s="918"/>
      <c r="H31" s="919"/>
      <c r="I31" s="1110">
        <f t="shared" si="2"/>
        <v>52</v>
      </c>
      <c r="J31" s="661">
        <f t="shared" si="3"/>
        <v>0</v>
      </c>
      <c r="K31" s="661">
        <v>20</v>
      </c>
      <c r="L31" s="412">
        <f t="shared" si="4"/>
        <v>52</v>
      </c>
      <c r="M31" s="903">
        <f t="shared" si="5"/>
        <v>32</v>
      </c>
      <c r="N31" s="1080">
        <v>20</v>
      </c>
      <c r="O31" s="1096"/>
      <c r="P31" s="1096"/>
      <c r="Q31" s="1096"/>
      <c r="R31" s="1112"/>
      <c r="S31" s="661"/>
      <c r="T31" s="661"/>
      <c r="U31" s="661">
        <v>52</v>
      </c>
      <c r="V31" s="412"/>
      <c r="W31" s="934"/>
      <c r="X31" s="933"/>
      <c r="Y31" s="1096"/>
      <c r="Z31" s="1096"/>
      <c r="AA31" s="1096"/>
      <c r="AB31" s="1096"/>
      <c r="AC31" s="1096"/>
      <c r="AD31" s="1096"/>
      <c r="AE31" s="833"/>
      <c r="AF31" s="1078"/>
    </row>
    <row r="32" spans="1:32" hidden="1" x14ac:dyDescent="0.3">
      <c r="A32" s="904" t="s">
        <v>410</v>
      </c>
      <c r="B32" s="925" t="s">
        <v>411</v>
      </c>
      <c r="C32" s="661"/>
      <c r="D32" s="661" t="s">
        <v>380</v>
      </c>
      <c r="E32" s="410"/>
      <c r="F32" s="411"/>
      <c r="G32" s="918"/>
      <c r="H32" s="919"/>
      <c r="I32" s="1110">
        <f t="shared" si="2"/>
        <v>36</v>
      </c>
      <c r="J32" s="661">
        <f t="shared" si="3"/>
        <v>0</v>
      </c>
      <c r="K32" s="661">
        <v>22</v>
      </c>
      <c r="L32" s="412">
        <f t="shared" si="4"/>
        <v>36</v>
      </c>
      <c r="M32" s="903">
        <f t="shared" si="5"/>
        <v>14</v>
      </c>
      <c r="N32" s="1080">
        <v>22</v>
      </c>
      <c r="O32" s="1096"/>
      <c r="P32" s="1096"/>
      <c r="Q32" s="1096"/>
      <c r="R32" s="1112"/>
      <c r="S32" s="661">
        <v>20</v>
      </c>
      <c r="T32" s="661"/>
      <c r="U32" s="661">
        <v>16</v>
      </c>
      <c r="V32" s="412"/>
      <c r="W32" s="934"/>
      <c r="X32" s="933"/>
      <c r="Y32" s="1096"/>
      <c r="Z32" s="1096"/>
      <c r="AA32" s="1096"/>
      <c r="AB32" s="1096"/>
      <c r="AC32" s="1096"/>
      <c r="AD32" s="1096"/>
      <c r="AE32" s="833"/>
      <c r="AF32" s="1078"/>
    </row>
    <row r="33" spans="1:32" hidden="1" x14ac:dyDescent="0.3">
      <c r="A33" s="904" t="s">
        <v>466</v>
      </c>
      <c r="B33" s="925" t="s">
        <v>467</v>
      </c>
      <c r="C33" s="661" t="s">
        <v>380</v>
      </c>
      <c r="D33" s="661"/>
      <c r="E33" s="410"/>
      <c r="F33" s="411"/>
      <c r="G33" s="918"/>
      <c r="H33" s="919"/>
      <c r="I33" s="1110">
        <f t="shared" si="2"/>
        <v>32</v>
      </c>
      <c r="J33" s="661">
        <f t="shared" si="3"/>
        <v>0</v>
      </c>
      <c r="K33" s="661">
        <v>22</v>
      </c>
      <c r="L33" s="412">
        <f t="shared" si="4"/>
        <v>32</v>
      </c>
      <c r="M33" s="903">
        <f t="shared" si="5"/>
        <v>10</v>
      </c>
      <c r="N33" s="1080">
        <v>22</v>
      </c>
      <c r="O33" s="1096"/>
      <c r="P33" s="1096"/>
      <c r="Q33" s="1096"/>
      <c r="R33" s="1112"/>
      <c r="S33" s="661">
        <v>32</v>
      </c>
      <c r="T33" s="661"/>
      <c r="U33" s="661"/>
      <c r="V33" s="412"/>
      <c r="W33" s="1129"/>
      <c r="X33" s="1130"/>
      <c r="Y33" s="1118"/>
      <c r="Z33" s="1118"/>
      <c r="AA33" s="1118"/>
      <c r="AB33" s="1118"/>
      <c r="AC33" s="1118"/>
      <c r="AD33" s="1118"/>
      <c r="AE33" s="833"/>
      <c r="AF33" s="1078"/>
    </row>
    <row r="34" spans="1:32" hidden="1" x14ac:dyDescent="0.3">
      <c r="A34" s="904"/>
      <c r="B34" s="936" t="s">
        <v>412</v>
      </c>
      <c r="C34" s="922"/>
      <c r="D34" s="922"/>
      <c r="E34" s="410"/>
      <c r="F34" s="411"/>
      <c r="G34" s="918"/>
      <c r="H34" s="919"/>
      <c r="I34" s="908">
        <f t="shared" si="2"/>
        <v>39</v>
      </c>
      <c r="J34" s="908">
        <f t="shared" si="3"/>
        <v>39</v>
      </c>
      <c r="K34" s="908">
        <f>Y34 +AA34</f>
        <v>1056</v>
      </c>
      <c r="L34" s="908">
        <f t="shared" si="4"/>
        <v>0</v>
      </c>
      <c r="M34" s="908">
        <f t="shared" si="5"/>
        <v>0</v>
      </c>
      <c r="N34" s="908">
        <v>0</v>
      </c>
      <c r="O34" s="908"/>
      <c r="P34" s="908"/>
      <c r="Q34" s="908"/>
      <c r="R34" s="908"/>
      <c r="S34" s="908"/>
      <c r="T34" s="908">
        <v>16</v>
      </c>
      <c r="U34" s="908"/>
      <c r="V34" s="936">
        <v>23</v>
      </c>
      <c r="W34" s="1131">
        <v>544</v>
      </c>
      <c r="X34" s="1132">
        <v>68</v>
      </c>
      <c r="Y34" s="1118">
        <v>608</v>
      </c>
      <c r="Z34" s="1118">
        <v>76</v>
      </c>
      <c r="AA34" s="1118">
        <v>448</v>
      </c>
      <c r="AB34" s="1118">
        <v>56</v>
      </c>
      <c r="AC34" s="1118">
        <v>352</v>
      </c>
      <c r="AD34" s="1118">
        <v>44</v>
      </c>
      <c r="AE34" s="833"/>
      <c r="AF34" s="1078"/>
    </row>
    <row r="35" spans="1:32" x14ac:dyDescent="0.3">
      <c r="A35" s="1664" t="s">
        <v>425</v>
      </c>
      <c r="B35" s="1665"/>
      <c r="C35" s="1098"/>
      <c r="D35" s="1098"/>
      <c r="E35" s="416"/>
      <c r="F35" s="411"/>
      <c r="G35" s="918"/>
      <c r="H35" s="919"/>
      <c r="I35" s="1096">
        <f>I36+I42+I60+I82+I83</f>
        <v>2952</v>
      </c>
      <c r="J35" s="1096">
        <f>J36+J42+J60</f>
        <v>272</v>
      </c>
      <c r="K35" s="1096">
        <f>K36+K42+K60</f>
        <v>1024</v>
      </c>
      <c r="L35" s="1096">
        <f>L36+L42+L60</f>
        <v>3055</v>
      </c>
      <c r="M35" s="1096">
        <f>M36+M42+M60+M83+M82</f>
        <v>934</v>
      </c>
      <c r="N35" s="1096">
        <f>N36+N42+N60+N83+N82</f>
        <v>1018</v>
      </c>
      <c r="O35" s="1096">
        <f>O36+O42+O60+O83+O82</f>
        <v>20</v>
      </c>
      <c r="P35" s="1096">
        <f>P36+P42+P60+P82</f>
        <v>432</v>
      </c>
      <c r="Q35" s="1096">
        <f>Q36+Q42+Q60+Q83+Q82</f>
        <v>14</v>
      </c>
      <c r="R35" s="1096">
        <f>R36+R42+R60+R83+R82</f>
        <v>66</v>
      </c>
      <c r="S35" s="1096"/>
      <c r="T35" s="1096"/>
      <c r="U35" s="1096"/>
      <c r="V35" s="1096"/>
      <c r="W35" s="1096">
        <f t="shared" ref="W35:AD35" si="7">W36+W42+W60</f>
        <v>544</v>
      </c>
      <c r="X35" s="1096">
        <f t="shared" si="7"/>
        <v>68</v>
      </c>
      <c r="Y35" s="1096">
        <f t="shared" si="7"/>
        <v>608</v>
      </c>
      <c r="Z35" s="1096">
        <f t="shared" si="7"/>
        <v>76</v>
      </c>
      <c r="AA35" s="1096">
        <f t="shared" si="7"/>
        <v>448</v>
      </c>
      <c r="AB35" s="1096">
        <f t="shared" si="7"/>
        <v>56</v>
      </c>
      <c r="AC35" s="1096">
        <f t="shared" si="7"/>
        <v>352</v>
      </c>
      <c r="AD35" s="1096">
        <f t="shared" si="7"/>
        <v>44</v>
      </c>
      <c r="AE35" s="833">
        <f>W35+Y35</f>
        <v>1152</v>
      </c>
      <c r="AF35" s="1078"/>
    </row>
    <row r="36" spans="1:32" x14ac:dyDescent="0.3">
      <c r="A36" s="272" t="s">
        <v>195</v>
      </c>
      <c r="B36" s="272" t="s">
        <v>196</v>
      </c>
      <c r="C36" s="946"/>
      <c r="D36" s="946"/>
      <c r="E36" s="410"/>
      <c r="F36" s="411"/>
      <c r="G36" s="918"/>
      <c r="H36" s="919"/>
      <c r="I36" s="1099">
        <f t="shared" ref="I36:AD36" si="8">SUM(I37:I41)</f>
        <v>492</v>
      </c>
      <c r="J36" s="1099">
        <f t="shared" si="8"/>
        <v>68</v>
      </c>
      <c r="K36" s="1099">
        <f t="shared" si="8"/>
        <v>330</v>
      </c>
      <c r="L36" s="1099">
        <f>SUM(L11:L33)</f>
        <v>1521</v>
      </c>
      <c r="M36" s="1099">
        <f t="shared" si="8"/>
        <v>98</v>
      </c>
      <c r="N36" s="1099">
        <f t="shared" si="8"/>
        <v>320</v>
      </c>
      <c r="O36" s="1099">
        <f t="shared" si="8"/>
        <v>0</v>
      </c>
      <c r="P36" s="1099">
        <f t="shared" si="8"/>
        <v>0</v>
      </c>
      <c r="Q36" s="1099">
        <f t="shared" si="8"/>
        <v>0</v>
      </c>
      <c r="R36" s="1099">
        <f t="shared" si="8"/>
        <v>6</v>
      </c>
      <c r="S36" s="1099"/>
      <c r="T36" s="1099"/>
      <c r="U36" s="1099"/>
      <c r="V36" s="1099"/>
      <c r="W36" s="1099">
        <f t="shared" si="8"/>
        <v>158</v>
      </c>
      <c r="X36" s="1099">
        <f t="shared" si="8"/>
        <v>22</v>
      </c>
      <c r="Y36" s="1099">
        <f t="shared" si="8"/>
        <v>96</v>
      </c>
      <c r="Z36" s="1099">
        <f t="shared" si="8"/>
        <v>18</v>
      </c>
      <c r="AA36" s="1099">
        <f t="shared" si="8"/>
        <v>86</v>
      </c>
      <c r="AB36" s="1099">
        <f t="shared" si="8"/>
        <v>16</v>
      </c>
      <c r="AC36" s="1099">
        <f t="shared" si="8"/>
        <v>78</v>
      </c>
      <c r="AD36" s="1099">
        <f t="shared" si="8"/>
        <v>12</v>
      </c>
      <c r="AE36" s="833">
        <f>W36+Y36</f>
        <v>254</v>
      </c>
      <c r="AF36" s="1078"/>
    </row>
    <row r="37" spans="1:32" x14ac:dyDescent="0.3">
      <c r="A37" s="273" t="s">
        <v>197</v>
      </c>
      <c r="B37" s="273" t="s">
        <v>198</v>
      </c>
      <c r="C37" s="947"/>
      <c r="D37" s="947"/>
      <c r="E37" s="410" t="s">
        <v>29</v>
      </c>
      <c r="F37" s="411"/>
      <c r="G37" s="918"/>
      <c r="H37" s="919"/>
      <c r="I37" s="1083">
        <f>J37+L37+Q37+R37</f>
        <v>62</v>
      </c>
      <c r="J37" s="412">
        <f>X37+Z37+AB37+AD37</f>
        <v>6</v>
      </c>
      <c r="K37" s="1083">
        <v>10</v>
      </c>
      <c r="L37" s="412">
        <f>W37+Y37+AA37+AC37</f>
        <v>56</v>
      </c>
      <c r="M37" s="1083">
        <f>L37-N37</f>
        <v>46</v>
      </c>
      <c r="N37" s="1083">
        <v>10</v>
      </c>
      <c r="O37" s="412"/>
      <c r="P37" s="412"/>
      <c r="Q37" s="412"/>
      <c r="R37" s="417"/>
      <c r="S37" s="417"/>
      <c r="T37" s="417"/>
      <c r="U37" s="417"/>
      <c r="V37" s="417"/>
      <c r="W37" s="411">
        <v>56</v>
      </c>
      <c r="X37" s="412">
        <v>6</v>
      </c>
      <c r="Y37" s="418"/>
      <c r="Z37" s="412"/>
      <c r="AA37" s="418"/>
      <c r="AB37" s="412"/>
      <c r="AC37" s="418"/>
      <c r="AD37" s="412"/>
      <c r="AE37" s="833">
        <f t="shared" ref="AE37:AE85" si="9">W37+Y37</f>
        <v>56</v>
      </c>
      <c r="AF37" s="1078" t="s">
        <v>1070</v>
      </c>
    </row>
    <row r="38" spans="1:32" x14ac:dyDescent="0.3">
      <c r="A38" s="273" t="s">
        <v>199</v>
      </c>
      <c r="B38" s="273" t="s">
        <v>68</v>
      </c>
      <c r="C38" s="947"/>
      <c r="D38" s="947"/>
      <c r="E38" s="410"/>
      <c r="F38" s="411"/>
      <c r="G38" s="918"/>
      <c r="H38" s="919" t="s">
        <v>40</v>
      </c>
      <c r="I38" s="1083">
        <f t="shared" ref="I38:I41" si="10">J38+L38+Q38+R38</f>
        <v>150</v>
      </c>
      <c r="J38" s="412">
        <f t="shared" ref="J38:J41" si="11">X38+Z38+AB38+AD38</f>
        <v>22</v>
      </c>
      <c r="K38" s="1083">
        <v>120</v>
      </c>
      <c r="L38" s="412">
        <f>W38+Y38+AA38+AC38</f>
        <v>122</v>
      </c>
      <c r="M38" s="1083">
        <f t="shared" ref="M38:M83" si="12">L38-N38</f>
        <v>2</v>
      </c>
      <c r="N38" s="1083">
        <v>120</v>
      </c>
      <c r="O38" s="412"/>
      <c r="P38" s="412"/>
      <c r="Q38" s="412"/>
      <c r="R38" s="417">
        <v>6</v>
      </c>
      <c r="S38" s="417"/>
      <c r="T38" s="417"/>
      <c r="U38" s="417"/>
      <c r="V38" s="417"/>
      <c r="W38" s="411">
        <v>34</v>
      </c>
      <c r="X38" s="412">
        <v>4</v>
      </c>
      <c r="Y38" s="418">
        <v>38</v>
      </c>
      <c r="Z38" s="412">
        <v>8</v>
      </c>
      <c r="AA38" s="418">
        <v>28</v>
      </c>
      <c r="AB38" s="412">
        <v>6</v>
      </c>
      <c r="AC38" s="418">
        <v>22</v>
      </c>
      <c r="AD38" s="412">
        <v>4</v>
      </c>
      <c r="AE38" s="833">
        <f t="shared" si="9"/>
        <v>72</v>
      </c>
      <c r="AF38" s="1078" t="s">
        <v>1100</v>
      </c>
    </row>
    <row r="39" spans="1:32" hidden="1" x14ac:dyDescent="0.3">
      <c r="A39" s="273" t="s">
        <v>513</v>
      </c>
      <c r="B39" s="273" t="s">
        <v>124</v>
      </c>
      <c r="C39" s="947"/>
      <c r="D39" s="947"/>
      <c r="E39" s="410"/>
      <c r="F39" s="411"/>
      <c r="G39" s="918"/>
      <c r="H39" s="919" t="s">
        <v>29</v>
      </c>
      <c r="I39" s="1083">
        <f t="shared" si="10"/>
        <v>72</v>
      </c>
      <c r="J39" s="412">
        <f t="shared" si="11"/>
        <v>8</v>
      </c>
      <c r="K39" s="1083">
        <v>44</v>
      </c>
      <c r="L39" s="412">
        <f>W39+Y39+AA39+AC39</f>
        <v>64</v>
      </c>
      <c r="M39" s="1083">
        <f t="shared" si="12"/>
        <v>20</v>
      </c>
      <c r="N39" s="1083">
        <v>44</v>
      </c>
      <c r="O39" s="412"/>
      <c r="P39" s="412"/>
      <c r="Q39" s="412"/>
      <c r="R39" s="417"/>
      <c r="S39" s="417"/>
      <c r="T39" s="417"/>
      <c r="U39" s="417"/>
      <c r="V39" s="417"/>
      <c r="W39" s="418"/>
      <c r="X39" s="412"/>
      <c r="Y39" s="418"/>
      <c r="Z39" s="412"/>
      <c r="AA39" s="418">
        <v>30</v>
      </c>
      <c r="AB39" s="412">
        <v>4</v>
      </c>
      <c r="AC39" s="418">
        <v>34</v>
      </c>
      <c r="AD39" s="412">
        <v>4</v>
      </c>
      <c r="AE39" s="833">
        <f t="shared" si="9"/>
        <v>0</v>
      </c>
      <c r="AF39" s="1078"/>
    </row>
    <row r="40" spans="1:32" x14ac:dyDescent="0.3">
      <c r="A40" s="273" t="s">
        <v>200</v>
      </c>
      <c r="B40" s="273" t="s">
        <v>6</v>
      </c>
      <c r="C40" s="947"/>
      <c r="D40" s="947"/>
      <c r="E40" s="410" t="s">
        <v>201</v>
      </c>
      <c r="F40" s="411" t="s">
        <v>201</v>
      </c>
      <c r="G40" s="918" t="s">
        <v>201</v>
      </c>
      <c r="H40" s="919" t="s">
        <v>29</v>
      </c>
      <c r="I40" s="1083">
        <f t="shared" si="10"/>
        <v>148</v>
      </c>
      <c r="J40" s="412">
        <f t="shared" si="11"/>
        <v>26</v>
      </c>
      <c r="K40" s="1083">
        <v>120</v>
      </c>
      <c r="L40" s="412">
        <f>W40+Y40+AA40+AC40</f>
        <v>122</v>
      </c>
      <c r="M40" s="1083">
        <f t="shared" si="12"/>
        <v>2</v>
      </c>
      <c r="N40" s="1083">
        <v>120</v>
      </c>
      <c r="O40" s="412"/>
      <c r="P40" s="412"/>
      <c r="Q40" s="412"/>
      <c r="R40" s="417"/>
      <c r="S40" s="417"/>
      <c r="T40" s="417"/>
      <c r="U40" s="417"/>
      <c r="V40" s="417"/>
      <c r="W40" s="411">
        <v>34</v>
      </c>
      <c r="X40" s="412">
        <v>8</v>
      </c>
      <c r="Y40" s="418">
        <v>38</v>
      </c>
      <c r="Z40" s="412">
        <v>8</v>
      </c>
      <c r="AA40" s="418">
        <v>28</v>
      </c>
      <c r="AB40" s="412">
        <v>6</v>
      </c>
      <c r="AC40" s="418">
        <v>22</v>
      </c>
      <c r="AD40" s="412">
        <v>4</v>
      </c>
      <c r="AE40" s="833">
        <f t="shared" si="9"/>
        <v>72</v>
      </c>
      <c r="AF40" s="1078" t="s">
        <v>1075</v>
      </c>
    </row>
    <row r="41" spans="1:32" ht="26.25" customHeight="1" x14ac:dyDescent="0.3">
      <c r="A41" s="273" t="s">
        <v>202</v>
      </c>
      <c r="B41" s="273" t="s">
        <v>207</v>
      </c>
      <c r="C41" s="947"/>
      <c r="D41" s="947"/>
      <c r="E41" s="410"/>
      <c r="F41" s="419" t="s">
        <v>380</v>
      </c>
      <c r="G41" s="918"/>
      <c r="H41" s="919"/>
      <c r="I41" s="1083">
        <f t="shared" si="10"/>
        <v>60</v>
      </c>
      <c r="J41" s="412">
        <f t="shared" si="11"/>
        <v>6</v>
      </c>
      <c r="K41" s="1083">
        <v>36</v>
      </c>
      <c r="L41" s="412">
        <f>W41+Y41+AA41+AC41</f>
        <v>54</v>
      </c>
      <c r="M41" s="1083">
        <f t="shared" si="12"/>
        <v>28</v>
      </c>
      <c r="N41" s="1083">
        <v>26</v>
      </c>
      <c r="O41" s="412"/>
      <c r="P41" s="412"/>
      <c r="Q41" s="412"/>
      <c r="R41" s="417"/>
      <c r="S41" s="417"/>
      <c r="T41" s="417"/>
      <c r="U41" s="417"/>
      <c r="V41" s="417"/>
      <c r="W41" s="411">
        <v>34</v>
      </c>
      <c r="X41" s="412">
        <v>4</v>
      </c>
      <c r="Y41" s="418">
        <v>20</v>
      </c>
      <c r="Z41" s="412">
        <v>2</v>
      </c>
      <c r="AA41" s="418"/>
      <c r="AB41" s="412"/>
      <c r="AC41" s="418"/>
      <c r="AD41" s="412"/>
      <c r="AE41" s="833">
        <f t="shared" si="9"/>
        <v>54</v>
      </c>
      <c r="AF41" s="599" t="s">
        <v>1089</v>
      </c>
    </row>
    <row r="42" spans="1:32" x14ac:dyDescent="0.3">
      <c r="A42" s="272" t="s">
        <v>10</v>
      </c>
      <c r="B42" s="272" t="s">
        <v>70</v>
      </c>
      <c r="C42" s="272"/>
      <c r="D42" s="272"/>
      <c r="E42" s="416"/>
      <c r="F42" s="411"/>
      <c r="G42" s="918"/>
      <c r="H42" s="398"/>
      <c r="I42" s="1099">
        <f>SUM(I43:I59)</f>
        <v>940</v>
      </c>
      <c r="J42" s="1099">
        <f t="shared" ref="J42:AD42" si="13">SUM(J43:J59)</f>
        <v>98</v>
      </c>
      <c r="K42" s="1099">
        <f t="shared" si="13"/>
        <v>436</v>
      </c>
      <c r="L42" s="1099">
        <f t="shared" si="13"/>
        <v>812</v>
      </c>
      <c r="M42" s="1083">
        <f t="shared" si="12"/>
        <v>402</v>
      </c>
      <c r="N42" s="1099">
        <f t="shared" si="13"/>
        <v>410</v>
      </c>
      <c r="O42" s="1099">
        <f t="shared" si="13"/>
        <v>0</v>
      </c>
      <c r="P42" s="1099">
        <f t="shared" si="13"/>
        <v>0</v>
      </c>
      <c r="Q42" s="1099">
        <f t="shared" si="13"/>
        <v>0</v>
      </c>
      <c r="R42" s="1099">
        <f t="shared" si="13"/>
        <v>30</v>
      </c>
      <c r="S42" s="1099"/>
      <c r="T42" s="1099"/>
      <c r="U42" s="1099"/>
      <c r="V42" s="1099"/>
      <c r="W42" s="1099">
        <f t="shared" si="13"/>
        <v>228</v>
      </c>
      <c r="X42" s="1099">
        <f t="shared" si="13"/>
        <v>28</v>
      </c>
      <c r="Y42" s="1099">
        <f t="shared" si="13"/>
        <v>224</v>
      </c>
      <c r="Z42" s="1099">
        <f t="shared" si="13"/>
        <v>24</v>
      </c>
      <c r="AA42" s="1099">
        <f t="shared" si="13"/>
        <v>220</v>
      </c>
      <c r="AB42" s="1099">
        <f t="shared" si="13"/>
        <v>20</v>
      </c>
      <c r="AC42" s="1099">
        <f t="shared" si="13"/>
        <v>140</v>
      </c>
      <c r="AD42" s="1099">
        <f t="shared" si="13"/>
        <v>16</v>
      </c>
      <c r="AE42" s="833">
        <f t="shared" si="9"/>
        <v>452</v>
      </c>
      <c r="AF42" s="1078"/>
    </row>
    <row r="43" spans="1:32" x14ac:dyDescent="0.3">
      <c r="A43" s="273" t="s">
        <v>117</v>
      </c>
      <c r="B43" s="273" t="s">
        <v>426</v>
      </c>
      <c r="C43" s="273"/>
      <c r="D43" s="273"/>
      <c r="E43" s="416"/>
      <c r="F43" s="411" t="s">
        <v>40</v>
      </c>
      <c r="G43" s="918"/>
      <c r="H43" s="919"/>
      <c r="I43" s="1083">
        <f t="shared" ref="I43:I59" si="14">J43+L43+Q43+R43+P43</f>
        <v>76</v>
      </c>
      <c r="J43" s="412">
        <f>X43+Z43+AB43+AD43</f>
        <v>8</v>
      </c>
      <c r="K43" s="1083">
        <v>46</v>
      </c>
      <c r="L43" s="412">
        <f t="shared" ref="L43:L59" si="15">W43+Y43+AA43+AC43</f>
        <v>62</v>
      </c>
      <c r="M43" s="1083">
        <f t="shared" si="12"/>
        <v>16</v>
      </c>
      <c r="N43" s="1083">
        <v>46</v>
      </c>
      <c r="O43" s="412"/>
      <c r="P43" s="412"/>
      <c r="Q43" s="412"/>
      <c r="R43" s="417">
        <v>6</v>
      </c>
      <c r="S43" s="417"/>
      <c r="T43" s="417"/>
      <c r="U43" s="417"/>
      <c r="V43" s="417"/>
      <c r="W43" s="418">
        <v>34</v>
      </c>
      <c r="X43" s="412">
        <v>4</v>
      </c>
      <c r="Y43" s="418">
        <v>28</v>
      </c>
      <c r="Z43" s="412">
        <v>4</v>
      </c>
      <c r="AA43" s="418"/>
      <c r="AB43" s="412"/>
      <c r="AC43" s="418"/>
      <c r="AD43" s="412"/>
      <c r="AE43" s="833">
        <f t="shared" si="9"/>
        <v>62</v>
      </c>
      <c r="AF43" s="1078" t="s">
        <v>1174</v>
      </c>
    </row>
    <row r="44" spans="1:32" x14ac:dyDescent="0.3">
      <c r="A44" s="273" t="s">
        <v>12</v>
      </c>
      <c r="B44" s="273" t="s">
        <v>41</v>
      </c>
      <c r="C44" s="273"/>
      <c r="D44" s="273"/>
      <c r="E44" s="416"/>
      <c r="F44" s="411" t="s">
        <v>40</v>
      </c>
      <c r="G44" s="918"/>
      <c r="H44" s="919"/>
      <c r="I44" s="1083">
        <f t="shared" si="14"/>
        <v>66</v>
      </c>
      <c r="J44" s="412">
        <f t="shared" ref="J44:J59" si="16">X44+Z44+AB44+AD44</f>
        <v>6</v>
      </c>
      <c r="K44" s="1083">
        <v>26</v>
      </c>
      <c r="L44" s="412">
        <f t="shared" si="15"/>
        <v>54</v>
      </c>
      <c r="M44" s="1083">
        <f t="shared" si="12"/>
        <v>28</v>
      </c>
      <c r="N44" s="1083">
        <v>26</v>
      </c>
      <c r="O44" s="412"/>
      <c r="P44" s="412"/>
      <c r="Q44" s="412"/>
      <c r="R44" s="417">
        <v>6</v>
      </c>
      <c r="S44" s="417"/>
      <c r="T44" s="417"/>
      <c r="U44" s="417"/>
      <c r="V44" s="417"/>
      <c r="W44" s="411">
        <v>30</v>
      </c>
      <c r="X44" s="412">
        <v>4</v>
      </c>
      <c r="Y44" s="418">
        <v>24</v>
      </c>
      <c r="Z44" s="412">
        <v>2</v>
      </c>
      <c r="AA44" s="418"/>
      <c r="AB44" s="412"/>
      <c r="AC44" s="418"/>
      <c r="AD44" s="412"/>
      <c r="AE44" s="833">
        <f t="shared" si="9"/>
        <v>54</v>
      </c>
      <c r="AF44" s="282" t="s">
        <v>1103</v>
      </c>
    </row>
    <row r="45" spans="1:32" x14ac:dyDescent="0.3">
      <c r="A45" s="1116" t="s">
        <v>13</v>
      </c>
      <c r="B45" s="273" t="s">
        <v>119</v>
      </c>
      <c r="C45" s="1116"/>
      <c r="D45" s="1116"/>
      <c r="E45" s="420" t="s">
        <v>29</v>
      </c>
      <c r="F45" s="421"/>
      <c r="G45" s="948"/>
      <c r="H45" s="949"/>
      <c r="I45" s="1083">
        <f t="shared" si="14"/>
        <v>42</v>
      </c>
      <c r="J45" s="412">
        <f t="shared" si="16"/>
        <v>4</v>
      </c>
      <c r="K45" s="1103">
        <v>22</v>
      </c>
      <c r="L45" s="412">
        <f t="shared" si="15"/>
        <v>38</v>
      </c>
      <c r="M45" s="1083">
        <f t="shared" si="12"/>
        <v>24</v>
      </c>
      <c r="N45" s="1103">
        <v>14</v>
      </c>
      <c r="O45" s="415"/>
      <c r="P45" s="415"/>
      <c r="Q45" s="415"/>
      <c r="R45" s="422"/>
      <c r="S45" s="422"/>
      <c r="T45" s="422"/>
      <c r="U45" s="422"/>
      <c r="V45" s="422"/>
      <c r="W45" s="423"/>
      <c r="X45" s="415"/>
      <c r="Y45" s="418">
        <v>38</v>
      </c>
      <c r="Z45" s="1134">
        <v>4</v>
      </c>
      <c r="AA45" s="423"/>
      <c r="AB45" s="415"/>
      <c r="AC45" s="423"/>
      <c r="AD45" s="415"/>
      <c r="AE45" s="833">
        <f t="shared" si="9"/>
        <v>38</v>
      </c>
      <c r="AF45" s="599" t="s">
        <v>1138</v>
      </c>
    </row>
    <row r="46" spans="1:32" x14ac:dyDescent="0.3">
      <c r="A46" s="273" t="s">
        <v>14</v>
      </c>
      <c r="B46" s="273" t="s">
        <v>120</v>
      </c>
      <c r="C46" s="273"/>
      <c r="D46" s="273"/>
      <c r="E46" s="416"/>
      <c r="F46" s="411" t="s">
        <v>29</v>
      </c>
      <c r="G46" s="918"/>
      <c r="H46" s="919"/>
      <c r="I46" s="1083">
        <f t="shared" si="14"/>
        <v>42</v>
      </c>
      <c r="J46" s="412">
        <f t="shared" si="16"/>
        <v>4</v>
      </c>
      <c r="K46" s="1083">
        <v>20</v>
      </c>
      <c r="L46" s="412">
        <f t="shared" si="15"/>
        <v>38</v>
      </c>
      <c r="M46" s="1083">
        <f t="shared" si="12"/>
        <v>18</v>
      </c>
      <c r="N46" s="1083">
        <v>20</v>
      </c>
      <c r="O46" s="412"/>
      <c r="P46" s="412"/>
      <c r="Q46" s="412"/>
      <c r="R46" s="412"/>
      <c r="S46" s="412"/>
      <c r="T46" s="412"/>
      <c r="U46" s="412"/>
      <c r="V46" s="412"/>
      <c r="W46" s="418"/>
      <c r="X46" s="412"/>
      <c r="Y46" s="418">
        <v>38</v>
      </c>
      <c r="Z46" s="412">
        <v>4</v>
      </c>
      <c r="AA46" s="418"/>
      <c r="AB46" s="412"/>
      <c r="AC46" s="418"/>
      <c r="AD46" s="412"/>
      <c r="AE46" s="833">
        <f t="shared" si="9"/>
        <v>38</v>
      </c>
      <c r="AF46" s="599" t="s">
        <v>1068</v>
      </c>
    </row>
    <row r="47" spans="1:32" x14ac:dyDescent="0.3">
      <c r="A47" s="273" t="s">
        <v>15</v>
      </c>
      <c r="B47" s="273" t="s">
        <v>241</v>
      </c>
      <c r="C47" s="273"/>
      <c r="D47" s="273"/>
      <c r="E47" s="416"/>
      <c r="F47" s="411" t="s">
        <v>29</v>
      </c>
      <c r="G47" s="918"/>
      <c r="H47" s="919"/>
      <c r="I47" s="1083">
        <f t="shared" si="14"/>
        <v>54</v>
      </c>
      <c r="J47" s="412">
        <f>X47+Z47+AB47+AD47</f>
        <v>6</v>
      </c>
      <c r="K47" s="1083">
        <v>22</v>
      </c>
      <c r="L47" s="412">
        <f>W47+Y47+AA47+AC47</f>
        <v>48</v>
      </c>
      <c r="M47" s="1083">
        <f t="shared" si="12"/>
        <v>26</v>
      </c>
      <c r="N47" s="1083">
        <v>22</v>
      </c>
      <c r="O47" s="412"/>
      <c r="P47" s="412"/>
      <c r="Q47" s="412"/>
      <c r="R47" s="412"/>
      <c r="S47" s="412"/>
      <c r="T47" s="412"/>
      <c r="U47" s="412"/>
      <c r="V47" s="412"/>
      <c r="W47" s="421">
        <v>48</v>
      </c>
      <c r="X47" s="415">
        <v>6</v>
      </c>
      <c r="Y47" s="418"/>
      <c r="Z47" s="942"/>
      <c r="AA47" s="418"/>
      <c r="AB47" s="412"/>
      <c r="AC47" s="418"/>
      <c r="AD47" s="412"/>
      <c r="AE47" s="833">
        <f t="shared" si="9"/>
        <v>48</v>
      </c>
      <c r="AF47" s="599" t="s">
        <v>1183</v>
      </c>
    </row>
    <row r="48" spans="1:32" x14ac:dyDescent="0.3">
      <c r="A48" s="273" t="s">
        <v>16</v>
      </c>
      <c r="B48" s="273" t="s">
        <v>427</v>
      </c>
      <c r="C48" s="273"/>
      <c r="D48" s="273"/>
      <c r="E48" s="420" t="s">
        <v>29</v>
      </c>
      <c r="F48" s="411"/>
      <c r="G48" s="918"/>
      <c r="H48" s="919"/>
      <c r="I48" s="1083">
        <f t="shared" si="14"/>
        <v>54</v>
      </c>
      <c r="J48" s="412">
        <f t="shared" si="16"/>
        <v>6</v>
      </c>
      <c r="K48" s="1083">
        <v>14</v>
      </c>
      <c r="L48" s="412">
        <f t="shared" si="15"/>
        <v>48</v>
      </c>
      <c r="M48" s="1083">
        <f t="shared" si="12"/>
        <v>34</v>
      </c>
      <c r="N48" s="1083">
        <v>14</v>
      </c>
      <c r="O48" s="412"/>
      <c r="P48" s="412"/>
      <c r="Q48" s="412"/>
      <c r="R48" s="412"/>
      <c r="S48" s="412"/>
      <c r="T48" s="412"/>
      <c r="U48" s="412"/>
      <c r="V48" s="412"/>
      <c r="W48" s="411">
        <v>48</v>
      </c>
      <c r="X48" s="412">
        <v>6</v>
      </c>
      <c r="Y48" s="418"/>
      <c r="Z48" s="412"/>
      <c r="AA48" s="418"/>
      <c r="AB48" s="412"/>
      <c r="AC48" s="418"/>
      <c r="AD48" s="412"/>
      <c r="AE48" s="833">
        <f t="shared" si="9"/>
        <v>48</v>
      </c>
      <c r="AF48" s="1078" t="s">
        <v>1121</v>
      </c>
    </row>
    <row r="49" spans="1:32" x14ac:dyDescent="0.3">
      <c r="A49" s="273" t="s">
        <v>121</v>
      </c>
      <c r="B49" s="273" t="s">
        <v>286</v>
      </c>
      <c r="C49" s="273"/>
      <c r="D49" s="273"/>
      <c r="E49" s="416"/>
      <c r="F49" s="411" t="s">
        <v>29</v>
      </c>
      <c r="G49" s="918"/>
      <c r="H49" s="919"/>
      <c r="I49" s="1083">
        <f t="shared" si="14"/>
        <v>42</v>
      </c>
      <c r="J49" s="412">
        <f t="shared" si="16"/>
        <v>4</v>
      </c>
      <c r="K49" s="1083">
        <v>20</v>
      </c>
      <c r="L49" s="412">
        <f t="shared" si="15"/>
        <v>38</v>
      </c>
      <c r="M49" s="1083">
        <f t="shared" si="12"/>
        <v>18</v>
      </c>
      <c r="N49" s="1083">
        <v>20</v>
      </c>
      <c r="O49" s="412"/>
      <c r="P49" s="412"/>
      <c r="Q49" s="412"/>
      <c r="R49" s="412"/>
      <c r="S49" s="412"/>
      <c r="T49" s="412"/>
      <c r="U49" s="412"/>
      <c r="V49" s="412"/>
      <c r="W49" s="418"/>
      <c r="X49" s="412"/>
      <c r="Y49" s="418">
        <v>38</v>
      </c>
      <c r="Z49" s="412">
        <v>4</v>
      </c>
      <c r="AA49" s="418"/>
      <c r="AB49" s="412"/>
      <c r="AC49" s="418"/>
      <c r="AD49" s="412"/>
      <c r="AE49" s="833">
        <f t="shared" si="9"/>
        <v>38</v>
      </c>
      <c r="AF49" s="282" t="s">
        <v>1103</v>
      </c>
    </row>
    <row r="50" spans="1:32" hidden="1" x14ac:dyDescent="0.3">
      <c r="A50" s="273" t="s">
        <v>17</v>
      </c>
      <c r="B50" s="273" t="s">
        <v>428</v>
      </c>
      <c r="C50" s="1116"/>
      <c r="D50" s="1116"/>
      <c r="E50" s="420"/>
      <c r="F50" s="421"/>
      <c r="G50" s="948" t="s">
        <v>29</v>
      </c>
      <c r="H50" s="949"/>
      <c r="I50" s="1083">
        <f t="shared" si="14"/>
        <v>46</v>
      </c>
      <c r="J50" s="412">
        <f t="shared" si="16"/>
        <v>4</v>
      </c>
      <c r="K50" s="1103">
        <v>12</v>
      </c>
      <c r="L50" s="412">
        <f t="shared" si="15"/>
        <v>42</v>
      </c>
      <c r="M50" s="1083">
        <f t="shared" si="12"/>
        <v>30</v>
      </c>
      <c r="N50" s="1103">
        <v>12</v>
      </c>
      <c r="O50" s="415"/>
      <c r="P50" s="415"/>
      <c r="Q50" s="412"/>
      <c r="R50" s="412"/>
      <c r="S50" s="412"/>
      <c r="T50" s="412"/>
      <c r="U50" s="412"/>
      <c r="V50" s="412"/>
      <c r="W50" s="418"/>
      <c r="X50" s="412"/>
      <c r="Y50" s="418"/>
      <c r="Z50" s="412"/>
      <c r="AA50" s="418">
        <v>42</v>
      </c>
      <c r="AB50" s="412">
        <v>4</v>
      </c>
      <c r="AC50" s="418"/>
      <c r="AD50" s="412"/>
      <c r="AE50" s="833">
        <f t="shared" si="9"/>
        <v>0</v>
      </c>
      <c r="AF50" s="1078"/>
    </row>
    <row r="51" spans="1:32" hidden="1" x14ac:dyDescent="0.3">
      <c r="A51" s="273" t="s">
        <v>123</v>
      </c>
      <c r="B51" s="273" t="s">
        <v>294</v>
      </c>
      <c r="C51" s="1116"/>
      <c r="D51" s="1116"/>
      <c r="E51" s="420"/>
      <c r="F51" s="421"/>
      <c r="G51" s="948"/>
      <c r="H51" s="949" t="s">
        <v>29</v>
      </c>
      <c r="I51" s="1083">
        <f t="shared" si="14"/>
        <v>66</v>
      </c>
      <c r="J51" s="412">
        <f t="shared" si="16"/>
        <v>6</v>
      </c>
      <c r="K51" s="1103">
        <v>20</v>
      </c>
      <c r="L51" s="412">
        <f t="shared" si="15"/>
        <v>60</v>
      </c>
      <c r="M51" s="1083">
        <f t="shared" si="12"/>
        <v>40</v>
      </c>
      <c r="N51" s="1103">
        <v>20</v>
      </c>
      <c r="O51" s="415"/>
      <c r="P51" s="415"/>
      <c r="Q51" s="417"/>
      <c r="R51" s="412"/>
      <c r="S51" s="412"/>
      <c r="T51" s="412"/>
      <c r="U51" s="412"/>
      <c r="V51" s="412"/>
      <c r="W51" s="418"/>
      <c r="X51" s="412"/>
      <c r="Y51" s="418"/>
      <c r="Z51" s="412"/>
      <c r="AA51" s="418">
        <v>28</v>
      </c>
      <c r="AB51" s="412">
        <v>2</v>
      </c>
      <c r="AC51" s="418">
        <v>32</v>
      </c>
      <c r="AD51" s="412">
        <v>4</v>
      </c>
      <c r="AE51" s="833">
        <f t="shared" si="9"/>
        <v>0</v>
      </c>
      <c r="AF51" s="1078"/>
    </row>
    <row r="52" spans="1:32" s="1094" customFormat="1" hidden="1" x14ac:dyDescent="0.3">
      <c r="A52" s="273" t="s">
        <v>18</v>
      </c>
      <c r="B52" s="273" t="s">
        <v>536</v>
      </c>
      <c r="C52" s="1116"/>
      <c r="D52" s="1116"/>
      <c r="E52" s="420"/>
      <c r="F52" s="421"/>
      <c r="G52" s="948"/>
      <c r="H52" s="949" t="s">
        <v>40</v>
      </c>
      <c r="I52" s="1083">
        <f t="shared" si="14"/>
        <v>90</v>
      </c>
      <c r="J52" s="412">
        <f t="shared" si="16"/>
        <v>8</v>
      </c>
      <c r="K52" s="53">
        <v>24</v>
      </c>
      <c r="L52" s="412">
        <f t="shared" si="15"/>
        <v>76</v>
      </c>
      <c r="M52" s="1083">
        <f t="shared" si="12"/>
        <v>52</v>
      </c>
      <c r="N52" s="53">
        <v>24</v>
      </c>
      <c r="O52" s="951"/>
      <c r="P52" s="951"/>
      <c r="Q52" s="424"/>
      <c r="R52" s="355">
        <v>6</v>
      </c>
      <c r="S52" s="355"/>
      <c r="T52" s="355"/>
      <c r="U52" s="355"/>
      <c r="V52" s="355"/>
      <c r="W52" s="418"/>
      <c r="X52" s="355"/>
      <c r="Y52" s="418"/>
      <c r="Z52" s="355"/>
      <c r="AA52" s="418">
        <v>38</v>
      </c>
      <c r="AB52" s="355">
        <v>4</v>
      </c>
      <c r="AC52" s="418">
        <v>38</v>
      </c>
      <c r="AD52" s="355">
        <v>4</v>
      </c>
      <c r="AE52" s="833">
        <f t="shared" si="9"/>
        <v>0</v>
      </c>
      <c r="AF52" s="54"/>
    </row>
    <row r="53" spans="1:32" s="280" customFormat="1" hidden="1" x14ac:dyDescent="0.3">
      <c r="A53" s="273" t="s">
        <v>20</v>
      </c>
      <c r="B53" s="273" t="s">
        <v>57</v>
      </c>
      <c r="C53" s="1116"/>
      <c r="D53" s="1116"/>
      <c r="E53" s="425"/>
      <c r="F53" s="426"/>
      <c r="G53" s="952"/>
      <c r="H53" s="953" t="s">
        <v>40</v>
      </c>
      <c r="I53" s="1083">
        <f t="shared" si="14"/>
        <v>82</v>
      </c>
      <c r="J53" s="412">
        <f t="shared" si="16"/>
        <v>8</v>
      </c>
      <c r="K53" s="55">
        <v>26</v>
      </c>
      <c r="L53" s="412">
        <f t="shared" si="15"/>
        <v>68</v>
      </c>
      <c r="M53" s="1083">
        <f t="shared" si="12"/>
        <v>42</v>
      </c>
      <c r="N53" s="55">
        <v>26</v>
      </c>
      <c r="O53" s="427"/>
      <c r="P53" s="427"/>
      <c r="Q53" s="428"/>
      <c r="R53" s="1111">
        <v>6</v>
      </c>
      <c r="S53" s="1111"/>
      <c r="T53" s="1111"/>
      <c r="U53" s="1111"/>
      <c r="V53" s="1111"/>
      <c r="W53" s="429"/>
      <c r="X53" s="430"/>
      <c r="Y53" s="431"/>
      <c r="Z53" s="1111"/>
      <c r="AA53" s="431">
        <v>30</v>
      </c>
      <c r="AB53" s="1111">
        <v>4</v>
      </c>
      <c r="AC53" s="431">
        <v>38</v>
      </c>
      <c r="AD53" s="1111">
        <v>4</v>
      </c>
      <c r="AE53" s="833">
        <f t="shared" si="9"/>
        <v>0</v>
      </c>
      <c r="AF53" s="278"/>
    </row>
    <row r="54" spans="1:32" s="280" customFormat="1" ht="24" x14ac:dyDescent="0.3">
      <c r="A54" s="273" t="s">
        <v>22</v>
      </c>
      <c r="B54" s="1116" t="s">
        <v>429</v>
      </c>
      <c r="C54" s="1116"/>
      <c r="D54" s="1116"/>
      <c r="E54" s="425"/>
      <c r="F54" s="419" t="s">
        <v>380</v>
      </c>
      <c r="G54" s="952"/>
      <c r="H54" s="953"/>
      <c r="I54" s="1083">
        <f t="shared" si="14"/>
        <v>60</v>
      </c>
      <c r="J54" s="412">
        <f t="shared" si="16"/>
        <v>6</v>
      </c>
      <c r="K54" s="55">
        <v>26</v>
      </c>
      <c r="L54" s="412">
        <f t="shared" si="15"/>
        <v>54</v>
      </c>
      <c r="M54" s="1083">
        <f t="shared" si="12"/>
        <v>28</v>
      </c>
      <c r="N54" s="55">
        <v>26</v>
      </c>
      <c r="O54" s="427"/>
      <c r="P54" s="427"/>
      <c r="Q54" s="432"/>
      <c r="R54" s="430"/>
      <c r="S54" s="430"/>
      <c r="T54" s="430"/>
      <c r="U54" s="430"/>
      <c r="V54" s="430"/>
      <c r="W54" s="1314">
        <v>34</v>
      </c>
      <c r="X54" s="1111">
        <v>4</v>
      </c>
      <c r="Y54" s="431">
        <v>20</v>
      </c>
      <c r="Z54" s="1111">
        <v>2</v>
      </c>
      <c r="AA54" s="431"/>
      <c r="AB54" s="1111"/>
      <c r="AC54" s="431"/>
      <c r="AD54" s="1111"/>
      <c r="AE54" s="833">
        <f t="shared" si="9"/>
        <v>54</v>
      </c>
      <c r="AF54" s="475" t="s">
        <v>1119</v>
      </c>
    </row>
    <row r="55" spans="1:32" s="280" customFormat="1" ht="22.5" customHeight="1" x14ac:dyDescent="0.3">
      <c r="A55" s="273" t="s">
        <v>23</v>
      </c>
      <c r="B55" s="1116" t="s">
        <v>242</v>
      </c>
      <c r="C55" s="1116"/>
      <c r="D55" s="1116"/>
      <c r="E55" s="425"/>
      <c r="F55" s="419" t="s">
        <v>380</v>
      </c>
      <c r="G55" s="952"/>
      <c r="H55" s="953"/>
      <c r="I55" s="1083">
        <f t="shared" si="14"/>
        <v>42</v>
      </c>
      <c r="J55" s="412">
        <f t="shared" si="16"/>
        <v>4</v>
      </c>
      <c r="K55" s="55">
        <v>18</v>
      </c>
      <c r="L55" s="412">
        <f t="shared" si="15"/>
        <v>38</v>
      </c>
      <c r="M55" s="1083">
        <f t="shared" si="12"/>
        <v>20</v>
      </c>
      <c r="N55" s="55">
        <v>18</v>
      </c>
      <c r="O55" s="427"/>
      <c r="P55" s="427"/>
      <c r="Q55" s="432"/>
      <c r="R55" s="430"/>
      <c r="S55" s="430"/>
      <c r="T55" s="430"/>
      <c r="U55" s="430"/>
      <c r="V55" s="430"/>
      <c r="W55" s="429"/>
      <c r="X55" s="430"/>
      <c r="Y55" s="431">
        <v>38</v>
      </c>
      <c r="Z55" s="1111">
        <v>4</v>
      </c>
      <c r="AA55" s="431"/>
      <c r="AB55" s="1111"/>
      <c r="AC55" s="431"/>
      <c r="AD55" s="1111"/>
      <c r="AE55" s="833">
        <f t="shared" si="9"/>
        <v>38</v>
      </c>
      <c r="AF55" s="475" t="s">
        <v>1109</v>
      </c>
    </row>
    <row r="56" spans="1:32" s="280" customFormat="1" ht="24" hidden="1" x14ac:dyDescent="0.3">
      <c r="A56" s="273" t="s">
        <v>323</v>
      </c>
      <c r="B56" s="1116" t="s">
        <v>430</v>
      </c>
      <c r="C56" s="1116"/>
      <c r="D56" s="1116"/>
      <c r="E56" s="425"/>
      <c r="F56" s="419" t="s">
        <v>380</v>
      </c>
      <c r="G56" s="952" t="s">
        <v>40</v>
      </c>
      <c r="H56" s="953"/>
      <c r="I56" s="1083">
        <f t="shared" si="14"/>
        <v>62</v>
      </c>
      <c r="J56" s="412">
        <v>14</v>
      </c>
      <c r="K56" s="55">
        <v>34</v>
      </c>
      <c r="L56" s="412">
        <f t="shared" si="15"/>
        <v>42</v>
      </c>
      <c r="M56" s="1083">
        <f t="shared" si="12"/>
        <v>8</v>
      </c>
      <c r="N56" s="55">
        <v>34</v>
      </c>
      <c r="O56" s="427"/>
      <c r="P56" s="427"/>
      <c r="Q56" s="428"/>
      <c r="R56" s="1111">
        <v>6</v>
      </c>
      <c r="S56" s="1111"/>
      <c r="T56" s="1111"/>
      <c r="U56" s="1111"/>
      <c r="V56" s="1111"/>
      <c r="W56" s="429"/>
      <c r="X56" s="430"/>
      <c r="Y56" s="431"/>
      <c r="Z56" s="1111"/>
      <c r="AA56" s="431">
        <v>42</v>
      </c>
      <c r="AB56" s="1111">
        <v>4</v>
      </c>
      <c r="AC56" s="431"/>
      <c r="AD56" s="1111"/>
      <c r="AE56" s="833">
        <f t="shared" si="9"/>
        <v>0</v>
      </c>
      <c r="AF56" s="278"/>
    </row>
    <row r="57" spans="1:32" s="280" customFormat="1" ht="24" x14ac:dyDescent="0.3">
      <c r="A57" s="273" t="s">
        <v>424</v>
      </c>
      <c r="B57" s="1116" t="s">
        <v>21</v>
      </c>
      <c r="C57" s="1116"/>
      <c r="D57" s="1116"/>
      <c r="E57" s="425"/>
      <c r="F57" s="419" t="s">
        <v>380</v>
      </c>
      <c r="G57" s="952"/>
      <c r="H57" s="953"/>
      <c r="I57" s="1083">
        <f t="shared" si="14"/>
        <v>38</v>
      </c>
      <c r="J57" s="412">
        <f t="shared" si="16"/>
        <v>4</v>
      </c>
      <c r="K57" s="55">
        <v>26</v>
      </c>
      <c r="L57" s="412">
        <f t="shared" si="15"/>
        <v>34</v>
      </c>
      <c r="M57" s="1083">
        <f t="shared" si="12"/>
        <v>8</v>
      </c>
      <c r="N57" s="55">
        <v>26</v>
      </c>
      <c r="O57" s="427"/>
      <c r="P57" s="427"/>
      <c r="Q57" s="432"/>
      <c r="R57" s="430"/>
      <c r="S57" s="430"/>
      <c r="T57" s="430"/>
      <c r="U57" s="430"/>
      <c r="V57" s="430"/>
      <c r="W57" s="1314">
        <v>34</v>
      </c>
      <c r="X57" s="1111">
        <v>4</v>
      </c>
      <c r="Y57" s="431"/>
      <c r="Z57" s="1111"/>
      <c r="AA57" s="431"/>
      <c r="AB57" s="1111"/>
      <c r="AC57" s="431"/>
      <c r="AD57" s="1111"/>
      <c r="AE57" s="833">
        <f t="shared" si="9"/>
        <v>34</v>
      </c>
      <c r="AF57" s="1261" t="s">
        <v>1157</v>
      </c>
    </row>
    <row r="58" spans="1:32" s="280" customFormat="1" hidden="1" x14ac:dyDescent="0.3">
      <c r="A58" s="273" t="s">
        <v>537</v>
      </c>
      <c r="B58" s="1116" t="s">
        <v>987</v>
      </c>
      <c r="C58" s="1116"/>
      <c r="D58" s="1116"/>
      <c r="E58" s="425"/>
      <c r="F58" s="426"/>
      <c r="G58" s="952"/>
      <c r="H58" s="953" t="s">
        <v>29</v>
      </c>
      <c r="I58" s="1083">
        <f t="shared" si="14"/>
        <v>36</v>
      </c>
      <c r="J58" s="412">
        <f t="shared" si="16"/>
        <v>4</v>
      </c>
      <c r="K58" s="55">
        <v>40</v>
      </c>
      <c r="L58" s="412">
        <f t="shared" si="15"/>
        <v>32</v>
      </c>
      <c r="M58" s="1083">
        <f t="shared" si="12"/>
        <v>0</v>
      </c>
      <c r="N58" s="55">
        <v>32</v>
      </c>
      <c r="O58" s="427"/>
      <c r="P58" s="427"/>
      <c r="Q58" s="432"/>
      <c r="R58" s="430"/>
      <c r="S58" s="430"/>
      <c r="T58" s="430"/>
      <c r="U58" s="430"/>
      <c r="V58" s="430"/>
      <c r="W58" s="429"/>
      <c r="X58" s="430"/>
      <c r="Y58" s="431"/>
      <c r="Z58" s="1111"/>
      <c r="AA58" s="431"/>
      <c r="AB58" s="1111"/>
      <c r="AC58" s="431">
        <v>32</v>
      </c>
      <c r="AD58" s="1111">
        <v>4</v>
      </c>
      <c r="AE58" s="833">
        <f t="shared" si="9"/>
        <v>0</v>
      </c>
      <c r="AF58" s="278"/>
    </row>
    <row r="59" spans="1:32" hidden="1" x14ac:dyDescent="0.3">
      <c r="A59" s="273" t="s">
        <v>538</v>
      </c>
      <c r="B59" s="1116" t="s">
        <v>519</v>
      </c>
      <c r="C59" s="1116"/>
      <c r="D59" s="1116"/>
      <c r="E59" s="420"/>
      <c r="F59" s="421"/>
      <c r="G59" s="948" t="s">
        <v>29</v>
      </c>
      <c r="H59" s="949"/>
      <c r="I59" s="1083">
        <f t="shared" si="14"/>
        <v>42</v>
      </c>
      <c r="J59" s="412">
        <f t="shared" si="16"/>
        <v>2</v>
      </c>
      <c r="K59" s="1103">
        <v>40</v>
      </c>
      <c r="L59" s="412">
        <f t="shared" si="15"/>
        <v>40</v>
      </c>
      <c r="M59" s="1083">
        <f t="shared" si="12"/>
        <v>10</v>
      </c>
      <c r="N59" s="1103">
        <v>30</v>
      </c>
      <c r="O59" s="415"/>
      <c r="P59" s="415"/>
      <c r="Q59" s="417"/>
      <c r="R59" s="412"/>
      <c r="S59" s="412"/>
      <c r="T59" s="412"/>
      <c r="U59" s="412"/>
      <c r="V59" s="412"/>
      <c r="W59" s="418"/>
      <c r="X59" s="412"/>
      <c r="Y59" s="418"/>
      <c r="Z59" s="412"/>
      <c r="AA59" s="418">
        <v>40</v>
      </c>
      <c r="AB59" s="412">
        <v>2</v>
      </c>
      <c r="AC59" s="418"/>
      <c r="AD59" s="412"/>
      <c r="AE59" s="833">
        <f t="shared" si="9"/>
        <v>0</v>
      </c>
      <c r="AF59" s="1078"/>
    </row>
    <row r="60" spans="1:32" x14ac:dyDescent="0.3">
      <c r="A60" s="272" t="s">
        <v>8</v>
      </c>
      <c r="B60" s="272" t="s">
        <v>9</v>
      </c>
      <c r="C60" s="272"/>
      <c r="D60" s="272"/>
      <c r="E60" s="416"/>
      <c r="F60" s="411"/>
      <c r="G60" s="918"/>
      <c r="H60" s="919"/>
      <c r="I60" s="1096">
        <f>I61+I67+I72+I77</f>
        <v>1160</v>
      </c>
      <c r="J60" s="1096">
        <f>J61+J67+J72+J77</f>
        <v>106</v>
      </c>
      <c r="K60" s="1096">
        <f>K61+K67+K72+K77</f>
        <v>258</v>
      </c>
      <c r="L60" s="1096">
        <f>L61+L67+L72+L77</f>
        <v>722</v>
      </c>
      <c r="M60" s="1083">
        <f t="shared" si="12"/>
        <v>434</v>
      </c>
      <c r="N60" s="1096">
        <f>N61+N67+N72+N77</f>
        <v>288</v>
      </c>
      <c r="O60" s="1096">
        <f>O61+O67+O72+O77</f>
        <v>20</v>
      </c>
      <c r="P60" s="1096">
        <f>P61+P67+P72+P77</f>
        <v>288</v>
      </c>
      <c r="Q60" s="1096">
        <f>Q61+Q67+Q72+Q77</f>
        <v>14</v>
      </c>
      <c r="R60" s="1096">
        <f>R61+R67+R72+R77</f>
        <v>30</v>
      </c>
      <c r="S60" s="1096"/>
      <c r="T60" s="1096"/>
      <c r="U60" s="1096"/>
      <c r="V60" s="1096"/>
      <c r="W60" s="1096">
        <f t="shared" ref="W60:AD60" si="17">W61+W67+W72+W77</f>
        <v>158</v>
      </c>
      <c r="X60" s="1096">
        <f t="shared" si="17"/>
        <v>18</v>
      </c>
      <c r="Y60" s="1096">
        <f t="shared" si="17"/>
        <v>288</v>
      </c>
      <c r="Z60" s="1096">
        <f t="shared" si="17"/>
        <v>34</v>
      </c>
      <c r="AA60" s="1096">
        <f t="shared" si="17"/>
        <v>142</v>
      </c>
      <c r="AB60" s="1096">
        <f t="shared" si="17"/>
        <v>20</v>
      </c>
      <c r="AC60" s="1096">
        <f t="shared" si="17"/>
        <v>134</v>
      </c>
      <c r="AD60" s="1096">
        <f t="shared" si="17"/>
        <v>16</v>
      </c>
      <c r="AE60" s="833">
        <f t="shared" si="9"/>
        <v>446</v>
      </c>
      <c r="AF60" s="1078"/>
    </row>
    <row r="61" spans="1:32" ht="29.25" customHeight="1" x14ac:dyDescent="0.3">
      <c r="A61" s="272" t="s">
        <v>153</v>
      </c>
      <c r="B61" s="273" t="s">
        <v>431</v>
      </c>
      <c r="C61" s="955"/>
      <c r="D61" s="955"/>
      <c r="E61" s="1658" t="s">
        <v>547</v>
      </c>
      <c r="F61" s="1659"/>
      <c r="G61" s="1659"/>
      <c r="H61" s="1660"/>
      <c r="I61" s="1099">
        <f t="shared" ref="I61:R61" si="18">SUM(I62:I66)</f>
        <v>386</v>
      </c>
      <c r="J61" s="1099">
        <f t="shared" si="18"/>
        <v>28</v>
      </c>
      <c r="K61" s="1099">
        <f t="shared" si="18"/>
        <v>72</v>
      </c>
      <c r="L61" s="1099">
        <f t="shared" si="18"/>
        <v>240</v>
      </c>
      <c r="M61" s="1099">
        <f t="shared" si="18"/>
        <v>128</v>
      </c>
      <c r="N61" s="1099">
        <f t="shared" si="18"/>
        <v>92</v>
      </c>
      <c r="O61" s="1099">
        <f t="shared" si="18"/>
        <v>20</v>
      </c>
      <c r="P61" s="1099">
        <f t="shared" si="18"/>
        <v>108</v>
      </c>
      <c r="Q61" s="1099">
        <f t="shared" si="18"/>
        <v>4</v>
      </c>
      <c r="R61" s="1099">
        <f t="shared" si="18"/>
        <v>6</v>
      </c>
      <c r="S61" s="1099"/>
      <c r="T61" s="1099"/>
      <c r="U61" s="1099"/>
      <c r="V61" s="1099"/>
      <c r="W61" s="1099">
        <f t="shared" ref="W61:AD61" si="19">W62+W63</f>
        <v>126</v>
      </c>
      <c r="X61" s="1099">
        <f t="shared" si="19"/>
        <v>16</v>
      </c>
      <c r="Y61" s="1099">
        <f t="shared" si="19"/>
        <v>114</v>
      </c>
      <c r="Z61" s="1099">
        <f t="shared" si="19"/>
        <v>12</v>
      </c>
      <c r="AA61" s="1099">
        <f t="shared" si="19"/>
        <v>0</v>
      </c>
      <c r="AB61" s="1099">
        <f t="shared" si="19"/>
        <v>0</v>
      </c>
      <c r="AC61" s="1099">
        <f t="shared" si="19"/>
        <v>0</v>
      </c>
      <c r="AD61" s="1099">
        <f t="shared" si="19"/>
        <v>0</v>
      </c>
      <c r="AE61" s="833">
        <f t="shared" si="9"/>
        <v>240</v>
      </c>
      <c r="AF61" s="1078"/>
    </row>
    <row r="62" spans="1:32" ht="26.4" x14ac:dyDescent="0.3">
      <c r="A62" s="281" t="s">
        <v>155</v>
      </c>
      <c r="B62" s="273" t="s">
        <v>432</v>
      </c>
      <c r="C62" s="273"/>
      <c r="D62" s="273"/>
      <c r="E62" s="416"/>
      <c r="F62" s="1666" t="s">
        <v>283</v>
      </c>
      <c r="G62" s="918"/>
      <c r="H62" s="919"/>
      <c r="I62" s="1083">
        <f t="shared" ref="I62:I81" si="20">J62+L62+Q62+R62+P62</f>
        <v>120</v>
      </c>
      <c r="J62" s="412">
        <v>12</v>
      </c>
      <c r="K62" s="1083">
        <v>38</v>
      </c>
      <c r="L62" s="412">
        <f>W62+Y62+AA62+AC62</f>
        <v>108</v>
      </c>
      <c r="M62" s="1083">
        <f>L62-N62-O62</f>
        <v>70</v>
      </c>
      <c r="N62" s="1083">
        <v>38</v>
      </c>
      <c r="O62" s="412"/>
      <c r="P62" s="1083"/>
      <c r="Q62" s="417"/>
      <c r="R62" s="412"/>
      <c r="S62" s="412"/>
      <c r="T62" s="412"/>
      <c r="U62" s="412"/>
      <c r="V62" s="412"/>
      <c r="W62" s="411">
        <v>68</v>
      </c>
      <c r="X62" s="412">
        <v>8</v>
      </c>
      <c r="Y62" s="418">
        <v>40</v>
      </c>
      <c r="Z62" s="412">
        <v>4</v>
      </c>
      <c r="AA62" s="418"/>
      <c r="AB62" s="412"/>
      <c r="AC62" s="418"/>
      <c r="AD62" s="412"/>
      <c r="AE62" s="833">
        <f t="shared" si="9"/>
        <v>108</v>
      </c>
      <c r="AF62" s="1251" t="s">
        <v>1101</v>
      </c>
    </row>
    <row r="63" spans="1:32" ht="26.4" x14ac:dyDescent="0.3">
      <c r="A63" s="281" t="s">
        <v>156</v>
      </c>
      <c r="B63" s="273" t="s">
        <v>433</v>
      </c>
      <c r="C63" s="273"/>
      <c r="D63" s="273"/>
      <c r="E63" s="416"/>
      <c r="F63" s="1667"/>
      <c r="G63" s="918"/>
      <c r="H63" s="919"/>
      <c r="I63" s="1083">
        <f t="shared" si="20"/>
        <v>148</v>
      </c>
      <c r="J63" s="412">
        <f>X63+Z63+AB63+AD63</f>
        <v>16</v>
      </c>
      <c r="K63" s="1083">
        <v>34</v>
      </c>
      <c r="L63" s="412">
        <f>W63+Y63+AA63+AC63</f>
        <v>132</v>
      </c>
      <c r="M63" s="1083">
        <f>L63-N63-O63</f>
        <v>58</v>
      </c>
      <c r="N63" s="1083">
        <v>54</v>
      </c>
      <c r="O63" s="412">
        <v>20</v>
      </c>
      <c r="P63" s="1083"/>
      <c r="Q63" s="417"/>
      <c r="R63" s="412"/>
      <c r="S63" s="412"/>
      <c r="T63" s="412"/>
      <c r="U63" s="412"/>
      <c r="V63" s="412"/>
      <c r="W63" s="411">
        <v>58</v>
      </c>
      <c r="X63" s="412">
        <v>8</v>
      </c>
      <c r="Y63" s="418">
        <v>74</v>
      </c>
      <c r="Z63" s="412">
        <v>8</v>
      </c>
      <c r="AA63" s="418"/>
      <c r="AB63" s="412"/>
      <c r="AC63" s="418"/>
      <c r="AD63" s="412"/>
      <c r="AE63" s="833">
        <f t="shared" si="9"/>
        <v>132</v>
      </c>
      <c r="AF63" s="1251" t="s">
        <v>1101</v>
      </c>
    </row>
    <row r="64" spans="1:32" x14ac:dyDescent="0.3">
      <c r="A64" s="273" t="s">
        <v>353</v>
      </c>
      <c r="B64" s="433" t="s">
        <v>43</v>
      </c>
      <c r="C64" s="433"/>
      <c r="D64" s="433"/>
      <c r="E64" s="416"/>
      <c r="F64" s="1666" t="s">
        <v>283</v>
      </c>
      <c r="G64" s="918"/>
      <c r="H64" s="919"/>
      <c r="I64" s="1083">
        <f t="shared" si="20"/>
        <v>36</v>
      </c>
      <c r="J64" s="412"/>
      <c r="K64" s="1083"/>
      <c r="L64" s="412"/>
      <c r="M64" s="1083">
        <f t="shared" si="12"/>
        <v>0</v>
      </c>
      <c r="N64" s="1083"/>
      <c r="O64" s="412"/>
      <c r="P64" s="1083">
        <v>36</v>
      </c>
      <c r="Q64" s="412"/>
      <c r="R64" s="412"/>
      <c r="S64" s="412"/>
      <c r="T64" s="412"/>
      <c r="U64" s="412"/>
      <c r="V64" s="412"/>
      <c r="W64" s="418"/>
      <c r="X64" s="412"/>
      <c r="Y64" s="411">
        <v>36</v>
      </c>
      <c r="Z64" s="412"/>
      <c r="AA64" s="418"/>
      <c r="AB64" s="412"/>
      <c r="AC64" s="418"/>
      <c r="AD64" s="412"/>
      <c r="AE64" s="833">
        <f t="shared" si="9"/>
        <v>36</v>
      </c>
      <c r="AF64" s="1251" t="s">
        <v>1101</v>
      </c>
    </row>
    <row r="65" spans="1:32" x14ac:dyDescent="0.3">
      <c r="A65" s="1116" t="s">
        <v>1029</v>
      </c>
      <c r="B65" s="1133" t="s">
        <v>73</v>
      </c>
      <c r="C65" s="1133"/>
      <c r="D65" s="1133"/>
      <c r="E65" s="420"/>
      <c r="F65" s="1667"/>
      <c r="G65" s="948"/>
      <c r="H65" s="919"/>
      <c r="I65" s="1083">
        <v>72</v>
      </c>
      <c r="J65" s="415"/>
      <c r="K65" s="1103"/>
      <c r="L65" s="412"/>
      <c r="M65" s="1083"/>
      <c r="N65" s="1103"/>
      <c r="O65" s="415"/>
      <c r="P65" s="1103">
        <v>72</v>
      </c>
      <c r="Q65" s="412"/>
      <c r="R65" s="412"/>
      <c r="S65" s="412"/>
      <c r="T65" s="412"/>
      <c r="U65" s="412"/>
      <c r="V65" s="412"/>
      <c r="W65" s="418"/>
      <c r="X65" s="412"/>
      <c r="Y65" s="411">
        <v>72</v>
      </c>
      <c r="Z65" s="412"/>
      <c r="AA65" s="418"/>
      <c r="AB65" s="412"/>
      <c r="AC65" s="418"/>
      <c r="AD65" s="412"/>
      <c r="AE65" s="833">
        <f t="shared" si="9"/>
        <v>72</v>
      </c>
      <c r="AF65" s="1251" t="s">
        <v>1101</v>
      </c>
    </row>
    <row r="66" spans="1:32" x14ac:dyDescent="0.3">
      <c r="A66" s="1116" t="s">
        <v>434</v>
      </c>
      <c r="B66" s="1116" t="s">
        <v>216</v>
      </c>
      <c r="C66" s="1116"/>
      <c r="D66" s="1116"/>
      <c r="E66" s="420"/>
      <c r="F66" s="421" t="s">
        <v>40</v>
      </c>
      <c r="G66" s="948"/>
      <c r="H66" s="919"/>
      <c r="I66" s="1083">
        <f t="shared" si="20"/>
        <v>10</v>
      </c>
      <c r="J66" s="415"/>
      <c r="K66" s="1103"/>
      <c r="L66" s="412"/>
      <c r="M66" s="1083">
        <f t="shared" si="12"/>
        <v>0</v>
      </c>
      <c r="N66" s="1103"/>
      <c r="O66" s="415"/>
      <c r="P66" s="1103"/>
      <c r="Q66" s="412">
        <v>4</v>
      </c>
      <c r="R66" s="412">
        <v>6</v>
      </c>
      <c r="S66" s="412"/>
      <c r="T66" s="412"/>
      <c r="U66" s="412"/>
      <c r="V66" s="412"/>
      <c r="W66" s="418"/>
      <c r="X66" s="412"/>
      <c r="Y66" s="418"/>
      <c r="Z66" s="412"/>
      <c r="AA66" s="418"/>
      <c r="AB66" s="412"/>
      <c r="AC66" s="418"/>
      <c r="AD66" s="412"/>
      <c r="AE66" s="833"/>
      <c r="AF66" s="1251" t="s">
        <v>1101</v>
      </c>
    </row>
    <row r="67" spans="1:32" ht="33" customHeight="1" x14ac:dyDescent="0.3">
      <c r="A67" s="272" t="s">
        <v>217</v>
      </c>
      <c r="B67" s="273" t="s">
        <v>435</v>
      </c>
      <c r="C67" s="955"/>
      <c r="D67" s="955"/>
      <c r="E67" s="1658" t="s">
        <v>548</v>
      </c>
      <c r="F67" s="1659"/>
      <c r="G67" s="1659"/>
      <c r="H67" s="1660"/>
      <c r="I67" s="1099">
        <f>SUM(I68:I71)</f>
        <v>166</v>
      </c>
      <c r="J67" s="1099">
        <f t="shared" ref="J67:R67" si="21">SUM(J68:J71)</f>
        <v>12</v>
      </c>
      <c r="K67" s="1099">
        <f t="shared" si="21"/>
        <v>42</v>
      </c>
      <c r="L67" s="1099">
        <f t="shared" si="21"/>
        <v>110</v>
      </c>
      <c r="M67" s="1099">
        <f t="shared" si="21"/>
        <v>68</v>
      </c>
      <c r="N67" s="1099">
        <f t="shared" si="21"/>
        <v>42</v>
      </c>
      <c r="O67" s="1099">
        <f t="shared" si="21"/>
        <v>0</v>
      </c>
      <c r="P67" s="1099">
        <f t="shared" si="21"/>
        <v>36</v>
      </c>
      <c r="Q67" s="1099">
        <f t="shared" si="21"/>
        <v>2</v>
      </c>
      <c r="R67" s="1099">
        <f t="shared" si="21"/>
        <v>6</v>
      </c>
      <c r="S67" s="1099"/>
      <c r="T67" s="1099"/>
      <c r="U67" s="1099"/>
      <c r="V67" s="1099"/>
      <c r="W67" s="1099">
        <f t="shared" ref="W67:AD67" si="22">W68+W69</f>
        <v>32</v>
      </c>
      <c r="X67" s="1099">
        <f t="shared" si="22"/>
        <v>2</v>
      </c>
      <c r="Y67" s="1099">
        <f t="shared" si="22"/>
        <v>78</v>
      </c>
      <c r="Z67" s="1099">
        <f t="shared" si="22"/>
        <v>10</v>
      </c>
      <c r="AA67" s="1099">
        <f t="shared" si="22"/>
        <v>0</v>
      </c>
      <c r="AB67" s="1099">
        <f t="shared" si="22"/>
        <v>0</v>
      </c>
      <c r="AC67" s="1099">
        <f t="shared" si="22"/>
        <v>0</v>
      </c>
      <c r="AD67" s="1099">
        <f t="shared" si="22"/>
        <v>0</v>
      </c>
      <c r="AE67" s="833">
        <f t="shared" si="9"/>
        <v>110</v>
      </c>
      <c r="AF67" s="1078"/>
    </row>
    <row r="68" spans="1:32" ht="26.4" x14ac:dyDescent="0.3">
      <c r="A68" s="273" t="s">
        <v>219</v>
      </c>
      <c r="B68" s="273" t="s">
        <v>436</v>
      </c>
      <c r="C68" s="273"/>
      <c r="D68" s="273"/>
      <c r="E68" s="416"/>
      <c r="F68" s="1666" t="s">
        <v>283</v>
      </c>
      <c r="G68" s="918"/>
      <c r="H68" s="919"/>
      <c r="I68" s="1083">
        <f t="shared" si="20"/>
        <v>64</v>
      </c>
      <c r="J68" s="412">
        <f t="shared" ref="J68:J69" si="23">X68+Z68+AB68+AD68</f>
        <v>6</v>
      </c>
      <c r="K68" s="1083">
        <v>22</v>
      </c>
      <c r="L68" s="412">
        <f>W68+Y68+AA68+AC68</f>
        <v>58</v>
      </c>
      <c r="M68" s="1083">
        <f>L68-N68-O68</f>
        <v>36</v>
      </c>
      <c r="N68" s="1083">
        <v>22</v>
      </c>
      <c r="O68" s="412"/>
      <c r="P68" s="1083"/>
      <c r="Q68" s="412"/>
      <c r="R68" s="412"/>
      <c r="S68" s="412"/>
      <c r="T68" s="412"/>
      <c r="U68" s="412"/>
      <c r="V68" s="412"/>
      <c r="W68" s="411">
        <v>32</v>
      </c>
      <c r="X68" s="412">
        <v>2</v>
      </c>
      <c r="Y68" s="418">
        <v>26</v>
      </c>
      <c r="Z68" s="412">
        <v>4</v>
      </c>
      <c r="AA68" s="418"/>
      <c r="AB68" s="412"/>
      <c r="AC68" s="418"/>
      <c r="AD68" s="412"/>
      <c r="AE68" s="833">
        <f t="shared" si="9"/>
        <v>58</v>
      </c>
      <c r="AF68" s="1251" t="s">
        <v>1133</v>
      </c>
    </row>
    <row r="69" spans="1:32" ht="26.4" x14ac:dyDescent="0.3">
      <c r="A69" s="273" t="s">
        <v>437</v>
      </c>
      <c r="B69" s="273" t="s">
        <v>438</v>
      </c>
      <c r="C69" s="273"/>
      <c r="D69" s="273"/>
      <c r="E69" s="416"/>
      <c r="F69" s="1667"/>
      <c r="G69" s="918"/>
      <c r="H69" s="919"/>
      <c r="I69" s="1083">
        <f t="shared" si="20"/>
        <v>58</v>
      </c>
      <c r="J69" s="412">
        <f t="shared" si="23"/>
        <v>6</v>
      </c>
      <c r="K69" s="1083">
        <v>20</v>
      </c>
      <c r="L69" s="412">
        <f>W69+Y69+AA69+AC69</f>
        <v>52</v>
      </c>
      <c r="M69" s="1083">
        <f>L69-N69-O69</f>
        <v>32</v>
      </c>
      <c r="N69" s="1083">
        <v>20</v>
      </c>
      <c r="O69" s="412"/>
      <c r="P69" s="1083"/>
      <c r="Q69" s="412"/>
      <c r="R69" s="412"/>
      <c r="S69" s="412"/>
      <c r="T69" s="412"/>
      <c r="U69" s="412"/>
      <c r="V69" s="412"/>
      <c r="W69" s="418"/>
      <c r="X69" s="412"/>
      <c r="Y69" s="418">
        <v>52</v>
      </c>
      <c r="Z69" s="412">
        <v>6</v>
      </c>
      <c r="AA69" s="418"/>
      <c r="AB69" s="412"/>
      <c r="AC69" s="418"/>
      <c r="AD69" s="412"/>
      <c r="AE69" s="833">
        <f t="shared" si="9"/>
        <v>52</v>
      </c>
      <c r="AF69" s="1251" t="s">
        <v>1133</v>
      </c>
    </row>
    <row r="70" spans="1:32" x14ac:dyDescent="0.3">
      <c r="A70" s="273" t="s">
        <v>700</v>
      </c>
      <c r="B70" s="273" t="s">
        <v>43</v>
      </c>
      <c r="C70" s="273"/>
      <c r="D70" s="273"/>
      <c r="E70" s="416"/>
      <c r="F70" s="411" t="s">
        <v>29</v>
      </c>
      <c r="G70" s="918"/>
      <c r="H70" s="919"/>
      <c r="I70" s="1083">
        <f t="shared" si="20"/>
        <v>36</v>
      </c>
      <c r="J70" s="412"/>
      <c r="K70" s="1083"/>
      <c r="L70" s="412"/>
      <c r="M70" s="1083">
        <f t="shared" si="12"/>
        <v>0</v>
      </c>
      <c r="N70" s="1083"/>
      <c r="O70" s="412"/>
      <c r="P70" s="1083">
        <v>36</v>
      </c>
      <c r="Q70" s="412"/>
      <c r="R70" s="412"/>
      <c r="S70" s="412"/>
      <c r="T70" s="412"/>
      <c r="U70" s="412"/>
      <c r="V70" s="412"/>
      <c r="W70" s="418"/>
      <c r="X70" s="412"/>
      <c r="Y70" s="411">
        <v>36</v>
      </c>
      <c r="Z70" s="412"/>
      <c r="AA70" s="418"/>
      <c r="AB70" s="412"/>
      <c r="AC70" s="356"/>
      <c r="AD70" s="412"/>
      <c r="AE70" s="833">
        <f t="shared" si="9"/>
        <v>36</v>
      </c>
      <c r="AF70" s="1251" t="s">
        <v>1133</v>
      </c>
    </row>
    <row r="71" spans="1:32" x14ac:dyDescent="0.3">
      <c r="A71" s="273" t="s">
        <v>439</v>
      </c>
      <c r="B71" s="273" t="s">
        <v>216</v>
      </c>
      <c r="C71" s="273"/>
      <c r="D71" s="273"/>
      <c r="E71" s="416"/>
      <c r="F71" s="411" t="s">
        <v>40</v>
      </c>
      <c r="G71" s="918"/>
      <c r="H71" s="919"/>
      <c r="I71" s="1083">
        <f t="shared" si="20"/>
        <v>8</v>
      </c>
      <c r="J71" s="412"/>
      <c r="K71" s="1083"/>
      <c r="L71" s="412"/>
      <c r="M71" s="1083">
        <f t="shared" si="12"/>
        <v>0</v>
      </c>
      <c r="N71" s="1083"/>
      <c r="O71" s="412"/>
      <c r="P71" s="1083"/>
      <c r="Q71" s="412">
        <v>2</v>
      </c>
      <c r="R71" s="412">
        <v>6</v>
      </c>
      <c r="S71" s="412"/>
      <c r="T71" s="412"/>
      <c r="U71" s="412"/>
      <c r="V71" s="412"/>
      <c r="W71" s="418"/>
      <c r="X71" s="412"/>
      <c r="Y71" s="418"/>
      <c r="Z71" s="412"/>
      <c r="AA71" s="418"/>
      <c r="AB71" s="412"/>
      <c r="AC71" s="418"/>
      <c r="AD71" s="412"/>
      <c r="AE71" s="833"/>
      <c r="AF71" s="1251" t="s">
        <v>1133</v>
      </c>
    </row>
    <row r="72" spans="1:32" ht="30.75" customHeight="1" x14ac:dyDescent="0.3">
      <c r="A72" s="283" t="s">
        <v>33</v>
      </c>
      <c r="B72" s="272" t="s">
        <v>440</v>
      </c>
      <c r="C72" s="956"/>
      <c r="D72" s="956"/>
      <c r="E72" s="1658" t="s">
        <v>549</v>
      </c>
      <c r="F72" s="1659"/>
      <c r="G72" s="1659"/>
      <c r="H72" s="1660"/>
      <c r="I72" s="1099">
        <f t="shared" ref="I72:R72" si="24">SUM(I73:I76)</f>
        <v>254</v>
      </c>
      <c r="J72" s="1099">
        <f t="shared" si="24"/>
        <v>28</v>
      </c>
      <c r="K72" s="1099">
        <f t="shared" si="24"/>
        <v>44</v>
      </c>
      <c r="L72" s="1099">
        <f t="shared" si="24"/>
        <v>138</v>
      </c>
      <c r="M72" s="1099">
        <f t="shared" si="24"/>
        <v>84</v>
      </c>
      <c r="N72" s="1099">
        <f t="shared" si="24"/>
        <v>54</v>
      </c>
      <c r="O72" s="1099">
        <f t="shared" si="24"/>
        <v>0</v>
      </c>
      <c r="P72" s="1099">
        <f t="shared" si="24"/>
        <v>72</v>
      </c>
      <c r="Q72" s="1099">
        <f t="shared" si="24"/>
        <v>4</v>
      </c>
      <c r="R72" s="1099">
        <f t="shared" si="24"/>
        <v>12</v>
      </c>
      <c r="S72" s="1099"/>
      <c r="T72" s="1099"/>
      <c r="U72" s="1099"/>
      <c r="V72" s="1099"/>
      <c r="W72" s="1099">
        <f>SUM(W73:W76)</f>
        <v>0</v>
      </c>
      <c r="X72" s="1099">
        <f>SUM(X73:X76)</f>
        <v>0</v>
      </c>
      <c r="Y72" s="1099">
        <f>Y73+Y74</f>
        <v>96</v>
      </c>
      <c r="Z72" s="1099">
        <f t="shared" ref="Z72:AA72" si="25">Z73+Z74</f>
        <v>12</v>
      </c>
      <c r="AA72" s="1099">
        <f t="shared" si="25"/>
        <v>42</v>
      </c>
      <c r="AB72" s="1099">
        <f>SUM(AB73:AB76)</f>
        <v>6</v>
      </c>
      <c r="AC72" s="1099">
        <f>SUM(AC73:AC76)</f>
        <v>0</v>
      </c>
      <c r="AD72" s="1099">
        <f>SUM(AD73:AD76)</f>
        <v>0</v>
      </c>
      <c r="AE72" s="833">
        <f t="shared" si="9"/>
        <v>96</v>
      </c>
      <c r="AF72" s="1078"/>
    </row>
    <row r="73" spans="1:32" ht="26.4" x14ac:dyDescent="0.3">
      <c r="A73" s="273" t="s">
        <v>221</v>
      </c>
      <c r="B73" s="273" t="s">
        <v>441</v>
      </c>
      <c r="C73" s="273"/>
      <c r="D73" s="273"/>
      <c r="E73" s="416"/>
      <c r="F73" s="434" t="s">
        <v>40</v>
      </c>
      <c r="G73" s="918"/>
      <c r="H73" s="919"/>
      <c r="I73" s="1083">
        <f t="shared" si="20"/>
        <v>114</v>
      </c>
      <c r="J73" s="412">
        <f t="shared" ref="J73:J74" si="26">X73+Z73+AB73+AD73</f>
        <v>12</v>
      </c>
      <c r="K73" s="1109">
        <v>32</v>
      </c>
      <c r="L73" s="412">
        <f>W73+Y73+AA73+AC73</f>
        <v>96</v>
      </c>
      <c r="M73" s="1083">
        <f>L73-N73-O73</f>
        <v>54</v>
      </c>
      <c r="N73" s="1109">
        <v>42</v>
      </c>
      <c r="O73" s="412"/>
      <c r="P73" s="1109"/>
      <c r="Q73" s="412"/>
      <c r="R73" s="412">
        <v>6</v>
      </c>
      <c r="S73" s="412"/>
      <c r="T73" s="412"/>
      <c r="U73" s="412"/>
      <c r="V73" s="412"/>
      <c r="W73" s="418"/>
      <c r="X73" s="412"/>
      <c r="Y73" s="418">
        <v>96</v>
      </c>
      <c r="Z73" s="412">
        <v>12</v>
      </c>
      <c r="AA73" s="418"/>
      <c r="AB73" s="412"/>
      <c r="AC73" s="418"/>
      <c r="AD73" s="412"/>
      <c r="AE73" s="833">
        <f t="shared" si="9"/>
        <v>96</v>
      </c>
      <c r="AF73" s="1078" t="s">
        <v>1101</v>
      </c>
    </row>
    <row r="74" spans="1:32" ht="26.4" hidden="1" x14ac:dyDescent="0.3">
      <c r="A74" s="273" t="s">
        <v>223</v>
      </c>
      <c r="B74" s="273" t="s">
        <v>539</v>
      </c>
      <c r="C74" s="273"/>
      <c r="D74" s="273"/>
      <c r="E74" s="416"/>
      <c r="F74" s="434"/>
      <c r="G74" s="918" t="s">
        <v>29</v>
      </c>
      <c r="H74" s="919"/>
      <c r="I74" s="1083">
        <f t="shared" si="20"/>
        <v>48</v>
      </c>
      <c r="J74" s="412">
        <f t="shared" si="26"/>
        <v>6</v>
      </c>
      <c r="K74" s="1109">
        <v>12</v>
      </c>
      <c r="L74" s="412">
        <f>W74+Y74+AA74+AC74</f>
        <v>42</v>
      </c>
      <c r="M74" s="1083">
        <f>L74-N74-O74</f>
        <v>30</v>
      </c>
      <c r="N74" s="1109">
        <v>12</v>
      </c>
      <c r="O74" s="412"/>
      <c r="P74" s="1109"/>
      <c r="Q74" s="412"/>
      <c r="R74" s="412"/>
      <c r="S74" s="412"/>
      <c r="T74" s="412"/>
      <c r="U74" s="412"/>
      <c r="V74" s="412"/>
      <c r="W74" s="418"/>
      <c r="X74" s="412"/>
      <c r="Y74" s="418"/>
      <c r="Z74" s="412"/>
      <c r="AA74" s="418">
        <v>42</v>
      </c>
      <c r="AB74" s="412">
        <v>6</v>
      </c>
      <c r="AC74" s="418"/>
      <c r="AD74" s="412"/>
      <c r="AE74" s="833">
        <f t="shared" si="9"/>
        <v>0</v>
      </c>
      <c r="AF74" s="1078"/>
    </row>
    <row r="75" spans="1:32" ht="17.399999999999999" hidden="1" x14ac:dyDescent="0.3">
      <c r="A75" s="273" t="s">
        <v>540</v>
      </c>
      <c r="B75" s="273" t="s">
        <v>73</v>
      </c>
      <c r="C75" s="273"/>
      <c r="D75" s="273"/>
      <c r="E75" s="416"/>
      <c r="F75" s="434"/>
      <c r="G75" s="1108" t="s">
        <v>29</v>
      </c>
      <c r="H75" s="919"/>
      <c r="I75" s="1083">
        <f t="shared" si="20"/>
        <v>72</v>
      </c>
      <c r="J75" s="412"/>
      <c r="K75" s="1109"/>
      <c r="L75" s="412"/>
      <c r="M75" s="1083">
        <f t="shared" si="12"/>
        <v>0</v>
      </c>
      <c r="N75" s="1109"/>
      <c r="O75" s="412"/>
      <c r="P75" s="1109">
        <v>72</v>
      </c>
      <c r="Q75" s="412"/>
      <c r="R75" s="412"/>
      <c r="S75" s="412"/>
      <c r="T75" s="412"/>
      <c r="U75" s="412"/>
      <c r="V75" s="412"/>
      <c r="W75" s="418"/>
      <c r="X75" s="412"/>
      <c r="Y75" s="418"/>
      <c r="Z75" s="412"/>
      <c r="AA75" s="411">
        <v>72</v>
      </c>
      <c r="AB75" s="412"/>
      <c r="AC75" s="418"/>
      <c r="AD75" s="412"/>
      <c r="AE75" s="833">
        <f t="shared" si="9"/>
        <v>0</v>
      </c>
      <c r="AF75" s="1078"/>
    </row>
    <row r="76" spans="1:32" hidden="1" x14ac:dyDescent="0.3">
      <c r="A76" s="1116" t="s">
        <v>226</v>
      </c>
      <c r="B76" s="1116" t="s">
        <v>216</v>
      </c>
      <c r="C76" s="1116"/>
      <c r="D76" s="1116"/>
      <c r="E76" s="416"/>
      <c r="F76" s="434"/>
      <c r="G76" s="918" t="s">
        <v>40</v>
      </c>
      <c r="H76" s="919"/>
      <c r="I76" s="1083">
        <f t="shared" si="20"/>
        <v>20</v>
      </c>
      <c r="J76" s="412">
        <v>10</v>
      </c>
      <c r="K76" s="1109"/>
      <c r="L76" s="412"/>
      <c r="M76" s="1083">
        <f t="shared" si="12"/>
        <v>0</v>
      </c>
      <c r="N76" s="1109"/>
      <c r="O76" s="412"/>
      <c r="P76" s="1109"/>
      <c r="Q76" s="412">
        <v>4</v>
      </c>
      <c r="R76" s="412">
        <v>6</v>
      </c>
      <c r="S76" s="412"/>
      <c r="T76" s="412"/>
      <c r="U76" s="412"/>
      <c r="V76" s="412"/>
      <c r="W76" s="418"/>
      <c r="X76" s="412"/>
      <c r="Y76" s="418"/>
      <c r="Z76" s="412"/>
      <c r="AA76" s="418"/>
      <c r="AB76" s="412"/>
      <c r="AC76" s="418"/>
      <c r="AD76" s="412"/>
      <c r="AE76" s="833">
        <f t="shared" si="9"/>
        <v>0</v>
      </c>
      <c r="AF76" s="1078"/>
    </row>
    <row r="77" spans="1:32" ht="39.6" hidden="1" x14ac:dyDescent="0.3">
      <c r="A77" s="272" t="s">
        <v>36</v>
      </c>
      <c r="B77" s="272" t="s">
        <v>541</v>
      </c>
      <c r="C77" s="956"/>
      <c r="D77" s="956"/>
      <c r="E77" s="1658" t="s">
        <v>548</v>
      </c>
      <c r="F77" s="1659"/>
      <c r="G77" s="1659"/>
      <c r="H77" s="1660"/>
      <c r="I77" s="1099">
        <f>SUM(I78:I81)</f>
        <v>354</v>
      </c>
      <c r="J77" s="1099">
        <f t="shared" ref="J77:R77" si="27">SUM(J78:J81)</f>
        <v>38</v>
      </c>
      <c r="K77" s="1099">
        <f t="shared" si="27"/>
        <v>100</v>
      </c>
      <c r="L77" s="1099">
        <f t="shared" si="27"/>
        <v>234</v>
      </c>
      <c r="M77" s="1099">
        <f t="shared" si="27"/>
        <v>134</v>
      </c>
      <c r="N77" s="1099">
        <f t="shared" si="27"/>
        <v>100</v>
      </c>
      <c r="O77" s="1099">
        <f t="shared" si="27"/>
        <v>0</v>
      </c>
      <c r="P77" s="1099">
        <f t="shared" si="27"/>
        <v>72</v>
      </c>
      <c r="Q77" s="1099">
        <f t="shared" si="27"/>
        <v>4</v>
      </c>
      <c r="R77" s="1099">
        <f t="shared" si="27"/>
        <v>6</v>
      </c>
      <c r="S77" s="1099"/>
      <c r="T77" s="1099"/>
      <c r="U77" s="1099"/>
      <c r="V77" s="1099"/>
      <c r="W77" s="1099">
        <f t="shared" ref="W77:AD77" si="28">W78+W79</f>
        <v>0</v>
      </c>
      <c r="X77" s="1099">
        <f t="shared" si="28"/>
        <v>0</v>
      </c>
      <c r="Y77" s="1099">
        <f t="shared" si="28"/>
        <v>0</v>
      </c>
      <c r="Z77" s="1099">
        <f t="shared" si="28"/>
        <v>0</v>
      </c>
      <c r="AA77" s="1099">
        <f t="shared" si="28"/>
        <v>100</v>
      </c>
      <c r="AB77" s="1099">
        <f t="shared" si="28"/>
        <v>14</v>
      </c>
      <c r="AC77" s="1099">
        <f t="shared" si="28"/>
        <v>134</v>
      </c>
      <c r="AD77" s="1099">
        <f t="shared" si="28"/>
        <v>16</v>
      </c>
      <c r="AE77" s="833">
        <f t="shared" si="9"/>
        <v>0</v>
      </c>
      <c r="AF77" s="1078"/>
    </row>
    <row r="78" spans="1:32" ht="26.4" hidden="1" x14ac:dyDescent="0.3">
      <c r="A78" s="273" t="s">
        <v>288</v>
      </c>
      <c r="B78" s="273" t="s">
        <v>542</v>
      </c>
      <c r="C78" s="947"/>
      <c r="D78" s="947"/>
      <c r="E78" s="410"/>
      <c r="F78" s="434"/>
      <c r="G78" s="918"/>
      <c r="H78" s="1703" t="s">
        <v>1030</v>
      </c>
      <c r="I78" s="1083">
        <f t="shared" si="20"/>
        <v>120</v>
      </c>
      <c r="J78" s="412">
        <f t="shared" ref="J78:J79" si="29">X78+Z78+AB78+AD78</f>
        <v>14</v>
      </c>
      <c r="K78" s="1109">
        <v>42</v>
      </c>
      <c r="L78" s="412">
        <f>W78+Y78+AA78+AC78</f>
        <v>106</v>
      </c>
      <c r="M78" s="1083">
        <f>L78-N78-O78</f>
        <v>64</v>
      </c>
      <c r="N78" s="1109">
        <v>42</v>
      </c>
      <c r="O78" s="412"/>
      <c r="P78" s="1109"/>
      <c r="Q78" s="412"/>
      <c r="R78" s="412"/>
      <c r="S78" s="412"/>
      <c r="T78" s="412"/>
      <c r="U78" s="412"/>
      <c r="V78" s="412"/>
      <c r="W78" s="418"/>
      <c r="X78" s="412"/>
      <c r="Y78" s="418"/>
      <c r="Z78" s="412"/>
      <c r="AA78" s="418">
        <v>42</v>
      </c>
      <c r="AB78" s="412">
        <v>6</v>
      </c>
      <c r="AC78" s="418">
        <v>64</v>
      </c>
      <c r="AD78" s="412">
        <v>8</v>
      </c>
      <c r="AE78" s="833">
        <f t="shared" si="9"/>
        <v>0</v>
      </c>
      <c r="AF78" s="1078"/>
    </row>
    <row r="79" spans="1:32" ht="26.4" hidden="1" x14ac:dyDescent="0.3">
      <c r="A79" s="273" t="s">
        <v>59</v>
      </c>
      <c r="B79" s="273" t="s">
        <v>543</v>
      </c>
      <c r="C79" s="947"/>
      <c r="D79" s="947"/>
      <c r="E79" s="410"/>
      <c r="F79" s="434"/>
      <c r="G79" s="918"/>
      <c r="H79" s="1704"/>
      <c r="I79" s="1083">
        <f t="shared" si="20"/>
        <v>144</v>
      </c>
      <c r="J79" s="412">
        <f t="shared" si="29"/>
        <v>16</v>
      </c>
      <c r="K79" s="1109">
        <v>58</v>
      </c>
      <c r="L79" s="412">
        <f>W79+Y79+AA79+AC79</f>
        <v>128</v>
      </c>
      <c r="M79" s="1083">
        <f>L79-N79-O79</f>
        <v>70</v>
      </c>
      <c r="N79" s="1109">
        <v>58</v>
      </c>
      <c r="O79" s="412"/>
      <c r="P79" s="1109"/>
      <c r="Q79" s="412"/>
      <c r="R79" s="412"/>
      <c r="S79" s="412"/>
      <c r="T79" s="412"/>
      <c r="U79" s="412"/>
      <c r="V79" s="412"/>
      <c r="W79" s="418"/>
      <c r="X79" s="412"/>
      <c r="Y79" s="418"/>
      <c r="Z79" s="412"/>
      <c r="AA79" s="418">
        <v>58</v>
      </c>
      <c r="AB79" s="412">
        <v>8</v>
      </c>
      <c r="AC79" s="418">
        <v>70</v>
      </c>
      <c r="AD79" s="412">
        <v>8</v>
      </c>
      <c r="AE79" s="833">
        <f t="shared" si="9"/>
        <v>0</v>
      </c>
      <c r="AF79" s="1078"/>
    </row>
    <row r="80" spans="1:32" hidden="1" x14ac:dyDescent="0.3">
      <c r="A80" s="273" t="s">
        <v>37</v>
      </c>
      <c r="B80" s="273" t="s">
        <v>73</v>
      </c>
      <c r="C80" s="947"/>
      <c r="D80" s="947"/>
      <c r="E80" s="410"/>
      <c r="F80" s="411"/>
      <c r="G80" s="918"/>
      <c r="H80" s="919" t="s">
        <v>29</v>
      </c>
      <c r="I80" s="1083">
        <f t="shared" si="20"/>
        <v>72</v>
      </c>
      <c r="J80" s="412"/>
      <c r="K80" s="1109"/>
      <c r="L80" s="412"/>
      <c r="M80" s="1083">
        <f t="shared" si="12"/>
        <v>0</v>
      </c>
      <c r="N80" s="1109"/>
      <c r="O80" s="412"/>
      <c r="P80" s="1109">
        <v>72</v>
      </c>
      <c r="Q80" s="412"/>
      <c r="R80" s="412"/>
      <c r="S80" s="412"/>
      <c r="T80" s="412"/>
      <c r="U80" s="412"/>
      <c r="V80" s="412"/>
      <c r="W80" s="418"/>
      <c r="X80" s="412"/>
      <c r="Y80" s="418"/>
      <c r="Z80" s="412"/>
      <c r="AA80" s="361"/>
      <c r="AB80" s="412"/>
      <c r="AC80" s="411">
        <v>72</v>
      </c>
      <c r="AD80" s="412"/>
      <c r="AE80" s="833">
        <f t="shared" si="9"/>
        <v>0</v>
      </c>
      <c r="AF80" s="1078"/>
    </row>
    <row r="81" spans="1:32" hidden="1" x14ac:dyDescent="0.3">
      <c r="A81" s="1117" t="s">
        <v>262</v>
      </c>
      <c r="B81" s="1117" t="s">
        <v>216</v>
      </c>
      <c r="C81" s="1117"/>
      <c r="D81" s="1117"/>
      <c r="E81" s="416"/>
      <c r="F81" s="411"/>
      <c r="G81" s="918"/>
      <c r="H81" s="919" t="s">
        <v>40</v>
      </c>
      <c r="I81" s="1083">
        <f t="shared" si="20"/>
        <v>18</v>
      </c>
      <c r="J81" s="412">
        <v>8</v>
      </c>
      <c r="K81" s="1109"/>
      <c r="L81" s="412"/>
      <c r="M81" s="1083">
        <f t="shared" si="12"/>
        <v>0</v>
      </c>
      <c r="N81" s="1109"/>
      <c r="O81" s="412"/>
      <c r="P81" s="1109"/>
      <c r="Q81" s="412">
        <v>4</v>
      </c>
      <c r="R81" s="412">
        <v>6</v>
      </c>
      <c r="S81" s="412"/>
      <c r="T81" s="412"/>
      <c r="U81" s="412"/>
      <c r="V81" s="412"/>
      <c r="W81" s="418"/>
      <c r="X81" s="412"/>
      <c r="Y81" s="418"/>
      <c r="Z81" s="412"/>
      <c r="AA81" s="361"/>
      <c r="AB81" s="412"/>
      <c r="AC81" s="418"/>
      <c r="AD81" s="412"/>
      <c r="AE81" s="833">
        <f t="shared" si="9"/>
        <v>0</v>
      </c>
      <c r="AF81" s="1078"/>
    </row>
    <row r="82" spans="1:32" hidden="1" x14ac:dyDescent="0.3">
      <c r="A82" s="273"/>
      <c r="B82" s="273" t="s">
        <v>525</v>
      </c>
      <c r="C82" s="273"/>
      <c r="D82" s="273"/>
      <c r="E82" s="416"/>
      <c r="F82" s="411"/>
      <c r="G82" s="918"/>
      <c r="H82" s="919"/>
      <c r="I82" s="1109">
        <v>144</v>
      </c>
      <c r="J82" s="412"/>
      <c r="K82" s="1109">
        <v>144</v>
      </c>
      <c r="L82" s="412"/>
      <c r="M82" s="1083">
        <f t="shared" si="12"/>
        <v>0</v>
      </c>
      <c r="N82" s="1109"/>
      <c r="O82" s="412"/>
      <c r="P82" s="1109">
        <v>144</v>
      </c>
      <c r="Q82" s="412"/>
      <c r="R82" s="412"/>
      <c r="S82" s="412"/>
      <c r="T82" s="412"/>
      <c r="U82" s="412"/>
      <c r="V82" s="412"/>
      <c r="W82" s="418"/>
      <c r="X82" s="412"/>
      <c r="Y82" s="418"/>
      <c r="Z82" s="412"/>
      <c r="AA82" s="361"/>
      <c r="AB82" s="412"/>
      <c r="AC82" s="411">
        <v>144</v>
      </c>
      <c r="AD82" s="412"/>
      <c r="AE82" s="833">
        <f t="shared" si="9"/>
        <v>0</v>
      </c>
      <c r="AF82" s="1078"/>
    </row>
    <row r="83" spans="1:32" hidden="1" x14ac:dyDescent="0.3">
      <c r="A83" s="272" t="s">
        <v>526</v>
      </c>
      <c r="B83" s="273" t="s">
        <v>527</v>
      </c>
      <c r="C83" s="273"/>
      <c r="D83" s="273"/>
      <c r="E83" s="416"/>
      <c r="F83" s="411"/>
      <c r="G83" s="918"/>
      <c r="H83" s="919"/>
      <c r="I83" s="1096">
        <v>216</v>
      </c>
      <c r="J83" s="412"/>
      <c r="K83" s="1096"/>
      <c r="L83" s="412"/>
      <c r="M83" s="1083">
        <f t="shared" si="12"/>
        <v>0</v>
      </c>
      <c r="N83" s="1096"/>
      <c r="O83" s="412"/>
      <c r="P83" s="1096"/>
      <c r="Q83" s="412"/>
      <c r="R83" s="412"/>
      <c r="S83" s="412"/>
      <c r="T83" s="412"/>
      <c r="U83" s="412"/>
      <c r="V83" s="412"/>
      <c r="W83" s="418"/>
      <c r="X83" s="412"/>
      <c r="Y83" s="418"/>
      <c r="Z83" s="412"/>
      <c r="AA83" s="418"/>
      <c r="AB83" s="412"/>
      <c r="AC83" s="411">
        <v>216</v>
      </c>
      <c r="AD83" s="412"/>
      <c r="AE83" s="833">
        <f t="shared" si="9"/>
        <v>0</v>
      </c>
      <c r="AF83" s="1078"/>
    </row>
    <row r="84" spans="1:32" hidden="1" x14ac:dyDescent="0.3">
      <c r="A84" s="272"/>
      <c r="B84" s="273"/>
      <c r="C84" s="273"/>
      <c r="D84" s="273"/>
      <c r="E84" s="416"/>
      <c r="F84" s="411"/>
      <c r="G84" s="918"/>
      <c r="H84" s="919"/>
      <c r="I84" s="1096"/>
      <c r="J84" s="412"/>
      <c r="K84" s="1096"/>
      <c r="L84" s="412"/>
      <c r="M84" s="1083"/>
      <c r="N84" s="1096"/>
      <c r="O84" s="412"/>
      <c r="P84" s="1096"/>
      <c r="Q84" s="412"/>
      <c r="R84" s="412"/>
      <c r="S84" s="412"/>
      <c r="T84" s="412"/>
      <c r="U84" s="412"/>
      <c r="V84" s="412"/>
      <c r="W84" s="418"/>
      <c r="X84" s="412"/>
      <c r="Y84" s="418"/>
      <c r="Z84" s="412"/>
      <c r="AA84" s="418"/>
      <c r="AB84" s="412"/>
      <c r="AC84" s="411"/>
      <c r="AD84" s="412"/>
      <c r="AE84" s="833">
        <f t="shared" si="9"/>
        <v>0</v>
      </c>
      <c r="AF84" s="1078"/>
    </row>
    <row r="85" spans="1:32" x14ac:dyDescent="0.3">
      <c r="A85" s="1432" t="s">
        <v>550</v>
      </c>
      <c r="B85" s="1432"/>
      <c r="C85" s="1096"/>
      <c r="D85" s="1096"/>
      <c r="E85" s="435"/>
      <c r="F85" s="435"/>
      <c r="G85" s="435"/>
      <c r="H85" s="435"/>
      <c r="I85" s="1096">
        <f t="shared" ref="I85:AD85" si="30">I35+I8</f>
        <v>4428</v>
      </c>
      <c r="J85" s="1096">
        <f t="shared" si="30"/>
        <v>363</v>
      </c>
      <c r="K85" s="1096">
        <f t="shared" si="30"/>
        <v>2704</v>
      </c>
      <c r="L85" s="1096">
        <f t="shared" si="30"/>
        <v>4420</v>
      </c>
      <c r="M85" s="1096">
        <f t="shared" si="30"/>
        <v>1675</v>
      </c>
      <c r="N85" s="1096">
        <f t="shared" si="30"/>
        <v>1642</v>
      </c>
      <c r="O85" s="1096">
        <f t="shared" si="30"/>
        <v>20</v>
      </c>
      <c r="P85" s="1096">
        <f t="shared" si="30"/>
        <v>432</v>
      </c>
      <c r="Q85" s="1096">
        <f t="shared" si="30"/>
        <v>22</v>
      </c>
      <c r="R85" s="1096">
        <f t="shared" si="30"/>
        <v>78</v>
      </c>
      <c r="S85" s="1096">
        <f t="shared" si="30"/>
        <v>560</v>
      </c>
      <c r="T85" s="1096">
        <f t="shared" si="30"/>
        <v>16</v>
      </c>
      <c r="U85" s="1096">
        <f t="shared" si="30"/>
        <v>805</v>
      </c>
      <c r="V85" s="1096">
        <f t="shared" si="30"/>
        <v>23</v>
      </c>
      <c r="W85" s="1096">
        <f t="shared" si="30"/>
        <v>544</v>
      </c>
      <c r="X85" s="1096">
        <f t="shared" si="30"/>
        <v>68</v>
      </c>
      <c r="Y85" s="1096">
        <f t="shared" si="30"/>
        <v>608</v>
      </c>
      <c r="Z85" s="1096">
        <f t="shared" si="30"/>
        <v>76</v>
      </c>
      <c r="AA85" s="1096">
        <f t="shared" si="30"/>
        <v>448</v>
      </c>
      <c r="AB85" s="1096">
        <f t="shared" si="30"/>
        <v>56</v>
      </c>
      <c r="AC85" s="1096">
        <f t="shared" si="30"/>
        <v>352</v>
      </c>
      <c r="AD85" s="1096">
        <f t="shared" si="30"/>
        <v>44</v>
      </c>
      <c r="AE85" s="833">
        <f t="shared" si="9"/>
        <v>1152</v>
      </c>
      <c r="AF85" s="1078"/>
    </row>
    <row r="86" spans="1:32" x14ac:dyDescent="0.25">
      <c r="A86" s="1663" t="s">
        <v>659</v>
      </c>
      <c r="B86" s="1663"/>
      <c r="C86" s="1663"/>
      <c r="D86" s="1663"/>
      <c r="E86" s="1663"/>
      <c r="F86" s="1663"/>
      <c r="G86" s="1663"/>
      <c r="H86" s="1663"/>
      <c r="I86" s="1655" t="s">
        <v>660</v>
      </c>
      <c r="J86" s="1655"/>
      <c r="K86" s="1655"/>
      <c r="L86" s="1655"/>
      <c r="M86" s="1655"/>
      <c r="N86" s="1655"/>
      <c r="O86" s="1655"/>
      <c r="P86" s="1655"/>
      <c r="Q86" s="1655"/>
      <c r="R86" s="1655"/>
      <c r="S86" s="1107">
        <v>15</v>
      </c>
      <c r="T86" s="1107"/>
      <c r="U86" s="1107">
        <v>15</v>
      </c>
      <c r="V86" s="1107"/>
      <c r="W86" s="412">
        <v>13</v>
      </c>
      <c r="X86" s="412"/>
      <c r="Y86" s="412">
        <v>17</v>
      </c>
      <c r="Z86" s="412"/>
      <c r="AA86" s="412">
        <v>12</v>
      </c>
      <c r="AB86" s="412"/>
      <c r="AC86" s="412">
        <v>10</v>
      </c>
      <c r="AD86" s="412"/>
      <c r="AE86" s="833"/>
      <c r="AF86" s="1078"/>
    </row>
    <row r="87" spans="1:32" x14ac:dyDescent="0.3">
      <c r="A87" s="1663"/>
      <c r="B87" s="1663"/>
      <c r="C87" s="1663"/>
      <c r="D87" s="1663"/>
      <c r="E87" s="1663"/>
      <c r="F87" s="1663"/>
      <c r="G87" s="1663"/>
      <c r="H87" s="1663"/>
      <c r="I87" s="1373" t="s">
        <v>661</v>
      </c>
      <c r="J87" s="1373"/>
      <c r="K87" s="1373"/>
      <c r="L87" s="1373"/>
      <c r="M87" s="1373"/>
      <c r="N87" s="1373"/>
      <c r="O87" s="1373"/>
      <c r="P87" s="1373"/>
      <c r="Q87" s="1373"/>
      <c r="R87" s="1373"/>
      <c r="S87" s="1083">
        <v>0</v>
      </c>
      <c r="T87" s="1083"/>
      <c r="U87" s="1083">
        <v>0</v>
      </c>
      <c r="V87" s="1083"/>
      <c r="W87" s="412">
        <v>0</v>
      </c>
      <c r="X87" s="412"/>
      <c r="Y87" s="412">
        <v>72</v>
      </c>
      <c r="Z87" s="412"/>
      <c r="AA87" s="412">
        <v>0</v>
      </c>
      <c r="AB87" s="412"/>
      <c r="AC87" s="412">
        <v>0</v>
      </c>
      <c r="AD87" s="412"/>
      <c r="AE87" s="833"/>
      <c r="AF87" s="1078"/>
    </row>
    <row r="88" spans="1:32" x14ac:dyDescent="0.3">
      <c r="A88" s="1663"/>
      <c r="B88" s="1663"/>
      <c r="C88" s="1663"/>
      <c r="D88" s="1663"/>
      <c r="E88" s="1663"/>
      <c r="F88" s="1663"/>
      <c r="G88" s="1663"/>
      <c r="H88" s="1663"/>
      <c r="I88" s="1373" t="s">
        <v>662</v>
      </c>
      <c r="J88" s="1373"/>
      <c r="K88" s="1373"/>
      <c r="L88" s="1373"/>
      <c r="M88" s="1373"/>
      <c r="N88" s="1373"/>
      <c r="O88" s="1373"/>
      <c r="P88" s="1373"/>
      <c r="Q88" s="1373"/>
      <c r="R88" s="1373"/>
      <c r="S88" s="1083">
        <v>0</v>
      </c>
      <c r="T88" s="1083"/>
      <c r="U88" s="1083">
        <v>0</v>
      </c>
      <c r="V88" s="1083"/>
      <c r="W88" s="412">
        <v>0</v>
      </c>
      <c r="X88" s="412"/>
      <c r="Y88" s="412">
        <v>72</v>
      </c>
      <c r="Z88" s="412"/>
      <c r="AA88" s="412">
        <v>72</v>
      </c>
      <c r="AB88" s="412"/>
      <c r="AC88" s="1109" t="s">
        <v>663</v>
      </c>
      <c r="AD88" s="412"/>
      <c r="AE88" s="833"/>
      <c r="AF88" s="1078"/>
    </row>
    <row r="89" spans="1:32" x14ac:dyDescent="0.3">
      <c r="A89" s="1663"/>
      <c r="B89" s="1663"/>
      <c r="C89" s="1663"/>
      <c r="D89" s="1663"/>
      <c r="E89" s="1663"/>
      <c r="F89" s="1663"/>
      <c r="G89" s="1663"/>
      <c r="H89" s="1663"/>
      <c r="I89" s="1373" t="s">
        <v>665</v>
      </c>
      <c r="J89" s="1373"/>
      <c r="K89" s="1373"/>
      <c r="L89" s="1373"/>
      <c r="M89" s="1373"/>
      <c r="N89" s="1373"/>
      <c r="O89" s="1373"/>
      <c r="P89" s="1373"/>
      <c r="Q89" s="1373"/>
      <c r="R89" s="1373"/>
      <c r="S89" s="1083">
        <v>1</v>
      </c>
      <c r="T89" s="1083"/>
      <c r="U89" s="1083">
        <v>9</v>
      </c>
      <c r="V89" s="1083"/>
      <c r="W89" s="412">
        <v>3</v>
      </c>
      <c r="X89" s="412"/>
      <c r="Y89" s="412">
        <v>7</v>
      </c>
      <c r="Z89" s="412"/>
      <c r="AA89" s="412">
        <v>4</v>
      </c>
      <c r="AB89" s="412"/>
      <c r="AC89" s="412">
        <v>6</v>
      </c>
      <c r="AD89" s="412"/>
      <c r="AE89" s="833"/>
      <c r="AF89" s="1078"/>
    </row>
    <row r="90" spans="1:32" x14ac:dyDescent="0.3">
      <c r="A90" s="1663"/>
      <c r="B90" s="1663"/>
      <c r="C90" s="1663"/>
      <c r="D90" s="1663"/>
      <c r="E90" s="1663"/>
      <c r="F90" s="1663"/>
      <c r="G90" s="1663"/>
      <c r="H90" s="1663"/>
      <c r="I90" s="1373" t="s">
        <v>664</v>
      </c>
      <c r="J90" s="1373"/>
      <c r="K90" s="1373"/>
      <c r="L90" s="1373"/>
      <c r="M90" s="1373"/>
      <c r="N90" s="1373"/>
      <c r="O90" s="1373"/>
      <c r="P90" s="1373"/>
      <c r="Q90" s="1373"/>
      <c r="R90" s="1373"/>
      <c r="S90" s="1083">
        <v>2</v>
      </c>
      <c r="T90" s="1083"/>
      <c r="U90" s="1083">
        <v>2</v>
      </c>
      <c r="V90" s="1083"/>
      <c r="W90" s="412">
        <v>0</v>
      </c>
      <c r="X90" s="412"/>
      <c r="Y90" s="412">
        <v>5</v>
      </c>
      <c r="Z90" s="412"/>
      <c r="AA90" s="412">
        <v>2</v>
      </c>
      <c r="AB90" s="412"/>
      <c r="AC90" s="412">
        <v>4</v>
      </c>
      <c r="AD90" s="412"/>
      <c r="AE90" s="833"/>
      <c r="AF90" s="1078"/>
    </row>
    <row r="91" spans="1:32" x14ac:dyDescent="0.3">
      <c r="A91" s="613"/>
      <c r="B91" s="613"/>
      <c r="C91" s="613"/>
      <c r="D91" s="613"/>
      <c r="E91" s="613"/>
      <c r="F91" s="613"/>
      <c r="G91" s="613"/>
      <c r="H91" s="613"/>
      <c r="I91" s="1105"/>
      <c r="J91" s="1105"/>
      <c r="K91" s="1105"/>
      <c r="L91" s="1105"/>
      <c r="M91" s="1105"/>
      <c r="N91" s="1105"/>
      <c r="O91" s="1105"/>
      <c r="P91" s="1105"/>
      <c r="Q91" s="1105"/>
      <c r="R91" s="1105"/>
      <c r="S91" s="1105"/>
      <c r="T91" s="1105"/>
      <c r="U91" s="1105"/>
      <c r="V91" s="1105"/>
      <c r="W91" s="958"/>
      <c r="X91" s="958"/>
      <c r="Y91" s="958"/>
      <c r="Z91" s="958"/>
      <c r="AA91" s="958"/>
      <c r="AB91" s="958"/>
      <c r="AC91" s="958"/>
      <c r="AD91" s="958"/>
    </row>
    <row r="92" spans="1:32" x14ac:dyDescent="0.3">
      <c r="A92" s="613"/>
      <c r="B92" s="613"/>
      <c r="C92" s="613"/>
      <c r="D92" s="613"/>
      <c r="E92" s="613"/>
      <c r="F92" s="613"/>
      <c r="G92" s="613"/>
      <c r="H92" s="613"/>
      <c r="I92" s="1105"/>
      <c r="J92" s="1105"/>
      <c r="K92" s="1105"/>
      <c r="L92" s="1105"/>
      <c r="M92" s="1105"/>
      <c r="N92" s="1105"/>
      <c r="O92" s="1105"/>
      <c r="P92" s="1105"/>
      <c r="Q92" s="1105"/>
      <c r="R92" s="1105"/>
      <c r="S92" s="1105"/>
      <c r="T92" s="1105"/>
      <c r="U92" s="1105"/>
      <c r="V92" s="1105"/>
      <c r="W92" s="958"/>
      <c r="X92" s="958"/>
      <c r="Y92" s="958"/>
      <c r="Z92" s="958"/>
      <c r="AA92" s="958"/>
      <c r="AB92" s="958"/>
      <c r="AC92" s="958"/>
      <c r="AD92" s="958"/>
    </row>
    <row r="93" spans="1:32" x14ac:dyDescent="0.3">
      <c r="A93" s="959"/>
      <c r="B93" s="1654"/>
      <c r="C93" s="1654"/>
      <c r="D93" s="1654"/>
      <c r="E93" s="1654"/>
      <c r="F93" s="1654"/>
      <c r="G93" s="1654"/>
      <c r="H93" s="1654"/>
      <c r="I93" s="1654"/>
      <c r="J93" s="1654"/>
      <c r="K93" s="1654"/>
      <c r="L93" s="1654"/>
      <c r="M93" s="1654"/>
      <c r="N93" s="1654"/>
      <c r="O93" s="1654"/>
      <c r="P93" s="1654"/>
      <c r="Q93" s="1654"/>
      <c r="R93" s="1654"/>
      <c r="S93" s="1654"/>
      <c r="T93" s="1654"/>
      <c r="U93" s="1654"/>
      <c r="V93" s="1654"/>
      <c r="W93" s="1654"/>
      <c r="X93" s="1654"/>
      <c r="Y93" s="1654"/>
      <c r="Z93" s="1654"/>
      <c r="AA93" s="1654"/>
      <c r="AB93" s="1654"/>
      <c r="AC93" s="1654"/>
      <c r="AD93" s="1654"/>
    </row>
    <row r="94" spans="1:32" x14ac:dyDescent="0.3">
      <c r="A94" s="959"/>
      <c r="B94" s="1423" t="s">
        <v>414</v>
      </c>
      <c r="C94" s="1423"/>
      <c r="D94" s="1423"/>
      <c r="E94" s="1423"/>
      <c r="F94" s="1423"/>
      <c r="G94" s="1423"/>
      <c r="H94" s="1423"/>
      <c r="I94" s="1423"/>
      <c r="J94" s="1423"/>
      <c r="K94" s="1423"/>
      <c r="L94" s="1423"/>
      <c r="M94" s="1423"/>
      <c r="N94" s="1423"/>
      <c r="O94" s="1423"/>
      <c r="P94" s="1423"/>
      <c r="Q94" s="1423"/>
      <c r="R94" s="1423"/>
      <c r="S94" s="1423"/>
      <c r="T94" s="1423"/>
      <c r="U94" s="1423"/>
      <c r="V94" s="1423"/>
      <c r="W94" s="1423"/>
      <c r="X94" s="1423"/>
      <c r="Y94" s="1423"/>
      <c r="Z94" s="1423"/>
      <c r="AA94" s="1423"/>
      <c r="AB94" s="1423"/>
      <c r="AC94" s="1423"/>
      <c r="AD94" s="1423"/>
    </row>
  </sheetData>
  <mergeCells count="66">
    <mergeCell ref="S1:AD1"/>
    <mergeCell ref="P3:P7"/>
    <mergeCell ref="Q3:Q7"/>
    <mergeCell ref="S3:T3"/>
    <mergeCell ref="U3:V3"/>
    <mergeCell ref="S4:T4"/>
    <mergeCell ref="U4:V4"/>
    <mergeCell ref="W4:X4"/>
    <mergeCell ref="Y4:Z4"/>
    <mergeCell ref="AA4:AB4"/>
    <mergeCell ref="AC4:AD4"/>
    <mergeCell ref="U5:V5"/>
    <mergeCell ref="Y5:Z5"/>
    <mergeCell ref="AA5:AB5"/>
    <mergeCell ref="A1:A7"/>
    <mergeCell ref="B1:B7"/>
    <mergeCell ref="C1:H5"/>
    <mergeCell ref="I1:R1"/>
    <mergeCell ref="M4:O4"/>
    <mergeCell ref="AF1:AF7"/>
    <mergeCell ref="I2:I7"/>
    <mergeCell ref="J2:J7"/>
    <mergeCell ref="K2:K7"/>
    <mergeCell ref="L2:Q2"/>
    <mergeCell ref="R2:R7"/>
    <mergeCell ref="S2:V2"/>
    <mergeCell ref="W2:Z2"/>
    <mergeCell ref="AA2:AD2"/>
    <mergeCell ref="L3:O3"/>
    <mergeCell ref="AE1:AE7"/>
    <mergeCell ref="W3:X3"/>
    <mergeCell ref="Y3:Z3"/>
    <mergeCell ref="AA3:AB3"/>
    <mergeCell ref="AC3:AD3"/>
    <mergeCell ref="W5:X5"/>
    <mergeCell ref="F68:F69"/>
    <mergeCell ref="AC5:AD5"/>
    <mergeCell ref="C6:H6"/>
    <mergeCell ref="S6:T6"/>
    <mergeCell ref="U6:V6"/>
    <mergeCell ref="W6:X6"/>
    <mergeCell ref="Y6:Z6"/>
    <mergeCell ref="AA6:AB6"/>
    <mergeCell ref="AC6:AD6"/>
    <mergeCell ref="M5:M7"/>
    <mergeCell ref="N5:N7"/>
    <mergeCell ref="O5:O7"/>
    <mergeCell ref="S5:T5"/>
    <mergeCell ref="L4:L7"/>
    <mergeCell ref="A35:B35"/>
    <mergeCell ref="E61:H61"/>
    <mergeCell ref="F62:F63"/>
    <mergeCell ref="F64:F65"/>
    <mergeCell ref="E67:H67"/>
    <mergeCell ref="B93:AD93"/>
    <mergeCell ref="B94:AD94"/>
    <mergeCell ref="E72:H72"/>
    <mergeCell ref="E77:H77"/>
    <mergeCell ref="H78:H79"/>
    <mergeCell ref="A85:B85"/>
    <mergeCell ref="A86:H90"/>
    <mergeCell ref="I86:R86"/>
    <mergeCell ref="I87:R87"/>
    <mergeCell ref="I88:R88"/>
    <mergeCell ref="I89:R89"/>
    <mergeCell ref="I90:R90"/>
  </mergeCells>
  <conditionalFormatting sqref="P3:Q3 A7:H7 AA7:AD7 L5:O7 L4:M4 J2:J7 L2:L3 Y5:Y6 AC5:AC6 AA6 W5:W6 I1 A1:C1 A2:B6 C6 S1 AA2 Y3 W11:X24 U11:U24 W26:X34 U26:U28 U30:U33 S3 U3 W2:W3 J11:K11 M11:N11 J12:J28 J30:J33 M12:M28 M30:M33">
    <cfRule type="cellIs" dxfId="1743" priority="70" operator="equal">
      <formula>0</formula>
    </cfRule>
  </conditionalFormatting>
  <conditionalFormatting sqref="W7:Z7">
    <cfRule type="cellIs" dxfId="1742" priority="69" operator="equal">
      <formula>0</formula>
    </cfRule>
  </conditionalFormatting>
  <conditionalFormatting sqref="Y4 AC4 AA4 W4">
    <cfRule type="cellIs" dxfId="1741" priority="68" operator="equal">
      <formula>0</formula>
    </cfRule>
  </conditionalFormatting>
  <conditionalFormatting sqref="AA5">
    <cfRule type="cellIs" dxfId="1740" priority="67" operator="equal">
      <formula>0</formula>
    </cfRule>
  </conditionalFormatting>
  <conditionalFormatting sqref="B94:D94">
    <cfRule type="cellIs" dxfId="1739" priority="66" operator="equal">
      <formula>0</formula>
    </cfRule>
  </conditionalFormatting>
  <conditionalFormatting sqref="S2">
    <cfRule type="cellIs" dxfId="1738" priority="65" operator="equal">
      <formula>0</formula>
    </cfRule>
  </conditionalFormatting>
  <conditionalFormatting sqref="AA3 AC3">
    <cfRule type="cellIs" dxfId="1737" priority="64" operator="equal">
      <formula>0</formula>
    </cfRule>
  </conditionalFormatting>
  <conditionalFormatting sqref="S30:T33">
    <cfRule type="cellIs" dxfId="1736" priority="11" operator="equal">
      <formula>0</formula>
    </cfRule>
  </conditionalFormatting>
  <conditionalFormatting sqref="C34:D34">
    <cfRule type="cellIs" dxfId="1735" priority="6" operator="equal">
      <formula>0</formula>
    </cfRule>
  </conditionalFormatting>
  <conditionalFormatting sqref="A18:A28">
    <cfRule type="cellIs" dxfId="1734" priority="47" operator="equal">
      <formula>0</formula>
    </cfRule>
  </conditionalFormatting>
  <conditionalFormatting sqref="A10">
    <cfRule type="cellIs" dxfId="1733" priority="48" operator="equal">
      <formula>0</formula>
    </cfRule>
  </conditionalFormatting>
  <conditionalFormatting sqref="A11:A12">
    <cfRule type="cellIs" dxfId="1732" priority="49" operator="equal">
      <formula>0</formula>
    </cfRule>
  </conditionalFormatting>
  <conditionalFormatting sqref="A13 A15">
    <cfRule type="cellIs" dxfId="1731" priority="50" operator="equal">
      <formula>0</formula>
    </cfRule>
  </conditionalFormatting>
  <conditionalFormatting sqref="A16:A17">
    <cfRule type="cellIs" dxfId="1730" priority="51" operator="equal">
      <formula>0</formula>
    </cfRule>
  </conditionalFormatting>
  <conditionalFormatting sqref="A34">
    <cfRule type="cellIs" dxfId="1729" priority="52" operator="equal">
      <formula>0</formula>
    </cfRule>
  </conditionalFormatting>
  <conditionalFormatting sqref="B10:B12">
    <cfRule type="cellIs" dxfId="1728" priority="53" operator="equal">
      <formula>0</formula>
    </cfRule>
  </conditionalFormatting>
  <conditionalFormatting sqref="B25">
    <cfRule type="cellIs" dxfId="1727" priority="54" operator="equal">
      <formula>0</formula>
    </cfRule>
  </conditionalFormatting>
  <conditionalFormatting sqref="C18:D18 C19 C20:D21">
    <cfRule type="cellIs" dxfId="1726" priority="20" operator="equal">
      <formula>0</formula>
    </cfRule>
  </conditionalFormatting>
  <conditionalFormatting sqref="B23">
    <cfRule type="cellIs" dxfId="1725" priority="55" operator="equal">
      <formula>0</formula>
    </cfRule>
  </conditionalFormatting>
  <conditionalFormatting sqref="B24">
    <cfRule type="cellIs" dxfId="1724" priority="56" operator="equal">
      <formula>0</formula>
    </cfRule>
  </conditionalFormatting>
  <conditionalFormatting sqref="A14">
    <cfRule type="cellIs" dxfId="1723" priority="57" operator="equal">
      <formula>0</formula>
    </cfRule>
  </conditionalFormatting>
  <conditionalFormatting sqref="B16">
    <cfRule type="cellIs" dxfId="1722" priority="58" operator="equal">
      <formula>0</formula>
    </cfRule>
  </conditionalFormatting>
  <conditionalFormatting sqref="B14">
    <cfRule type="cellIs" dxfId="1721" priority="59" operator="equal">
      <formula>0</formula>
    </cfRule>
  </conditionalFormatting>
  <conditionalFormatting sqref="C24">
    <cfRule type="cellIs" dxfId="1720" priority="24" operator="equal">
      <formula>0</formula>
    </cfRule>
  </conditionalFormatting>
  <conditionalFormatting sqref="C17">
    <cfRule type="cellIs" dxfId="1719" priority="21" operator="equal">
      <formula>0</formula>
    </cfRule>
  </conditionalFormatting>
  <conditionalFormatting sqref="B17">
    <cfRule type="cellIs" dxfId="1718" priority="60" operator="equal">
      <formula>0</formula>
    </cfRule>
  </conditionalFormatting>
  <conditionalFormatting sqref="C26:D26">
    <cfRule type="cellIs" dxfId="1717" priority="25" operator="equal">
      <formula>0</formula>
    </cfRule>
  </conditionalFormatting>
  <conditionalFormatting sqref="B19:B21">
    <cfRule type="cellIs" dxfId="1716" priority="61" operator="equal">
      <formula>0</formula>
    </cfRule>
  </conditionalFormatting>
  <conditionalFormatting sqref="B23:B25">
    <cfRule type="cellIs" dxfId="1715" priority="62" operator="equal">
      <formula>0</formula>
    </cfRule>
  </conditionalFormatting>
  <conditionalFormatting sqref="B27">
    <cfRule type="cellIs" dxfId="1714" priority="63" operator="equal">
      <formula>0</formula>
    </cfRule>
  </conditionalFormatting>
  <conditionalFormatting sqref="C28">
    <cfRule type="cellIs" dxfId="1713" priority="33" operator="equal">
      <formula>0</formula>
    </cfRule>
  </conditionalFormatting>
  <conditionalFormatting sqref="A30:B30 A32:A33">
    <cfRule type="cellIs" dxfId="1712" priority="42" operator="equal">
      <formula>0</formula>
    </cfRule>
  </conditionalFormatting>
  <conditionalFormatting sqref="B31:B33">
    <cfRule type="cellIs" dxfId="1711" priority="43" operator="equal">
      <formula>0</formula>
    </cfRule>
  </conditionalFormatting>
  <conditionalFormatting sqref="A31">
    <cfRule type="cellIs" dxfId="1710" priority="44" operator="equal">
      <formula>0</formula>
    </cfRule>
  </conditionalFormatting>
  <conditionalFormatting sqref="A29">
    <cfRule type="cellIs" dxfId="1709" priority="45" operator="equal">
      <formula>0</formula>
    </cfRule>
  </conditionalFormatting>
  <conditionalFormatting sqref="B29">
    <cfRule type="cellIs" dxfId="1708" priority="46" operator="equal">
      <formula>0</formula>
    </cfRule>
  </conditionalFormatting>
  <conditionalFormatting sqref="K30:K33">
    <cfRule type="cellIs" dxfId="1707" priority="13" operator="equal">
      <formula>0</formula>
    </cfRule>
  </conditionalFormatting>
  <conditionalFormatting sqref="B13">
    <cfRule type="cellIs" dxfId="1706" priority="41" operator="equal">
      <formula>0</formula>
    </cfRule>
  </conditionalFormatting>
  <conditionalFormatting sqref="B15">
    <cfRule type="cellIs" dxfId="1705" priority="40" operator="equal">
      <formula>0</formula>
    </cfRule>
  </conditionalFormatting>
  <conditionalFormatting sqref="B18">
    <cfRule type="cellIs" dxfId="1704" priority="39" operator="equal">
      <formula>0</formula>
    </cfRule>
  </conditionalFormatting>
  <conditionalFormatting sqref="B22">
    <cfRule type="cellIs" dxfId="1703" priority="38" operator="equal">
      <formula>0</formula>
    </cfRule>
  </conditionalFormatting>
  <conditionalFormatting sqref="B26">
    <cfRule type="cellIs" dxfId="1702" priority="37" operator="equal">
      <formula>0</formula>
    </cfRule>
  </conditionalFormatting>
  <conditionalFormatting sqref="C11:C12 C13:D13 C14 C15:D15 C16">
    <cfRule type="cellIs" dxfId="1701" priority="19" operator="equal">
      <formula>0</formula>
    </cfRule>
  </conditionalFormatting>
  <conditionalFormatting sqref="C30:C33">
    <cfRule type="cellIs" dxfId="1700" priority="17" operator="equal">
      <formula>0</formula>
    </cfRule>
  </conditionalFormatting>
  <conditionalFormatting sqref="C22:D22">
    <cfRule type="cellIs" dxfId="1699" priority="22" operator="equal">
      <formula>0</formula>
    </cfRule>
  </conditionalFormatting>
  <conditionalFormatting sqref="C23">
    <cfRule type="cellIs" dxfId="1698" priority="23" operator="equal">
      <formula>0</formula>
    </cfRule>
  </conditionalFormatting>
  <conditionalFormatting sqref="C25">
    <cfRule type="cellIs" dxfId="1697" priority="26" operator="equal">
      <formula>0</formula>
    </cfRule>
  </conditionalFormatting>
  <conditionalFormatting sqref="D11:D12">
    <cfRule type="cellIs" dxfId="1696" priority="27" operator="equal">
      <formula>0</formula>
    </cfRule>
  </conditionalFormatting>
  <conditionalFormatting sqref="D14">
    <cfRule type="cellIs" dxfId="1695" priority="28" operator="equal">
      <formula>0</formula>
    </cfRule>
  </conditionalFormatting>
  <conditionalFormatting sqref="D16:D17">
    <cfRule type="cellIs" dxfId="1694" priority="29" operator="equal">
      <formula>0</formula>
    </cfRule>
  </conditionalFormatting>
  <conditionalFormatting sqref="D19">
    <cfRule type="cellIs" dxfId="1693" priority="30" operator="equal">
      <formula>0</formula>
    </cfRule>
  </conditionalFormatting>
  <conditionalFormatting sqref="D23">
    <cfRule type="cellIs" dxfId="1692" priority="31" operator="equal">
      <formula>0</formula>
    </cfRule>
  </conditionalFormatting>
  <conditionalFormatting sqref="D25">
    <cfRule type="cellIs" dxfId="1691" priority="32" operator="equal">
      <formula>0</formula>
    </cfRule>
  </conditionalFormatting>
  <conditionalFormatting sqref="D27:D28">
    <cfRule type="cellIs" dxfId="1690" priority="34" operator="equal">
      <formula>0</formula>
    </cfRule>
  </conditionalFormatting>
  <conditionalFormatting sqref="C27">
    <cfRule type="cellIs" dxfId="1689" priority="35" operator="equal">
      <formula>0</formula>
    </cfRule>
  </conditionalFormatting>
  <conditionalFormatting sqref="D24">
    <cfRule type="cellIs" dxfId="1688" priority="36" operator="equal">
      <formula>0</formula>
    </cfRule>
  </conditionalFormatting>
  <conditionalFormatting sqref="C30">
    <cfRule type="cellIs" dxfId="1687" priority="16" operator="equal">
      <formula>0</formula>
    </cfRule>
  </conditionalFormatting>
  <conditionalFormatting sqref="D30:D33">
    <cfRule type="cellIs" dxfId="1686" priority="18" operator="equal">
      <formula>0</formula>
    </cfRule>
  </conditionalFormatting>
  <conditionalFormatting sqref="C29:D29">
    <cfRule type="cellIs" dxfId="1685" priority="15" operator="equal">
      <formula>0</formula>
    </cfRule>
  </conditionalFormatting>
  <conditionalFormatting sqref="K12:K28 I11:I28 I30:I33">
    <cfRule type="cellIs" dxfId="1684" priority="14" operator="equal">
      <formula>0</formula>
    </cfRule>
  </conditionalFormatting>
  <conditionalFormatting sqref="S26:T28 S11:T24">
    <cfRule type="cellIs" dxfId="1683" priority="12" operator="equal">
      <formula>0</formula>
    </cfRule>
  </conditionalFormatting>
  <conditionalFormatting sqref="I29:K29 M29:V29">
    <cfRule type="cellIs" dxfId="1682" priority="8" operator="equal">
      <formula>0</formula>
    </cfRule>
  </conditionalFormatting>
  <conditionalFormatting sqref="S7:V7">
    <cfRule type="cellIs" dxfId="1681" priority="10" operator="equal">
      <formula>0</formula>
    </cfRule>
  </conditionalFormatting>
  <conditionalFormatting sqref="S5 U5">
    <cfRule type="cellIs" dxfId="1680" priority="9" operator="equal">
      <formula>0</formula>
    </cfRule>
  </conditionalFormatting>
  <conditionalFormatting sqref="I9:U9">
    <cfRule type="cellIs" dxfId="1679" priority="2" operator="equal">
      <formula>0</formula>
    </cfRule>
  </conditionalFormatting>
  <conditionalFormatting sqref="B34 V34">
    <cfRule type="cellIs" dxfId="1678" priority="7" operator="equal">
      <formula>0</formula>
    </cfRule>
  </conditionalFormatting>
  <conditionalFormatting sqref="I34:U34">
    <cfRule type="cellIs" dxfId="1677" priority="5" operator="equal">
      <formula>0</formula>
    </cfRule>
  </conditionalFormatting>
  <conditionalFormatting sqref="B9 V9">
    <cfRule type="cellIs" dxfId="1676" priority="4" operator="equal">
      <formula>0</formula>
    </cfRule>
  </conditionalFormatting>
  <conditionalFormatting sqref="C9:D9">
    <cfRule type="cellIs" dxfId="1675" priority="3" operator="equal">
      <formula>0</formula>
    </cfRule>
  </conditionalFormatting>
  <conditionalFormatting sqref="B28">
    <cfRule type="cellIs" dxfId="1674" priority="1" operator="equal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N29"/>
  <sheetViews>
    <sheetView workbookViewId="0">
      <selection activeCell="R15" sqref="R15"/>
    </sheetView>
  </sheetViews>
  <sheetFormatPr defaultRowHeight="14.4" x14ac:dyDescent="0.3"/>
  <cols>
    <col min="2" max="2" width="35.44140625" customWidth="1"/>
    <col min="13" max="13" width="8.33203125" style="16" customWidth="1"/>
    <col min="14" max="14" width="17.44140625" customWidth="1"/>
  </cols>
  <sheetData>
    <row r="1" spans="1:14" ht="15" customHeight="1" x14ac:dyDescent="0.3">
      <c r="A1" s="1663" t="s">
        <v>45</v>
      </c>
      <c r="B1" s="1663" t="s">
        <v>615</v>
      </c>
      <c r="C1" s="1663" t="s">
        <v>616</v>
      </c>
      <c r="D1" s="1663" t="s">
        <v>61</v>
      </c>
      <c r="E1" s="1663"/>
      <c r="F1" s="1663"/>
      <c r="G1" s="1663"/>
      <c r="H1" s="1663"/>
      <c r="I1" s="1663"/>
      <c r="J1" s="1663"/>
      <c r="K1" s="1720"/>
      <c r="L1" s="1720"/>
      <c r="M1" s="1719" t="s">
        <v>150</v>
      </c>
      <c r="N1" s="1715" t="s">
        <v>55</v>
      </c>
    </row>
    <row r="2" spans="1:14" ht="31.5" customHeight="1" x14ac:dyDescent="0.3">
      <c r="A2" s="1663"/>
      <c r="B2" s="1663"/>
      <c r="C2" s="1663"/>
      <c r="D2" s="1630" t="s">
        <v>617</v>
      </c>
      <c r="E2" s="1663" t="s">
        <v>63</v>
      </c>
      <c r="F2" s="1663"/>
      <c r="G2" s="1663"/>
      <c r="H2" s="1663"/>
      <c r="I2" s="1663"/>
      <c r="J2" s="1663" t="s">
        <v>94</v>
      </c>
      <c r="K2" s="1718" t="s">
        <v>618</v>
      </c>
      <c r="L2" s="1718"/>
      <c r="M2" s="1719"/>
      <c r="N2" s="1716"/>
    </row>
    <row r="3" spans="1:14" x14ac:dyDescent="0.3">
      <c r="A3" s="1663"/>
      <c r="B3" s="1663"/>
      <c r="C3" s="1663"/>
      <c r="D3" s="1630"/>
      <c r="E3" s="1394" t="s">
        <v>619</v>
      </c>
      <c r="F3" s="1394"/>
      <c r="G3" s="1394"/>
      <c r="H3" s="1663" t="s">
        <v>64</v>
      </c>
      <c r="I3" s="1663" t="s">
        <v>620</v>
      </c>
      <c r="J3" s="1663"/>
      <c r="K3" s="445" t="s">
        <v>621</v>
      </c>
      <c r="L3" s="405" t="s">
        <v>622</v>
      </c>
      <c r="M3" s="1719"/>
      <c r="N3" s="1716"/>
    </row>
    <row r="4" spans="1:14" ht="39.6" x14ac:dyDescent="0.3">
      <c r="A4" s="1663"/>
      <c r="B4" s="1663"/>
      <c r="C4" s="1663"/>
      <c r="D4" s="1630"/>
      <c r="E4" s="405" t="s">
        <v>93</v>
      </c>
      <c r="F4" s="405" t="s">
        <v>623</v>
      </c>
      <c r="G4" s="405" t="s">
        <v>624</v>
      </c>
      <c r="H4" s="1663"/>
      <c r="I4" s="1663"/>
      <c r="J4" s="1663"/>
      <c r="K4" s="440">
        <v>374</v>
      </c>
      <c r="L4" s="401">
        <v>340</v>
      </c>
      <c r="M4" s="1719"/>
      <c r="N4" s="1716"/>
    </row>
    <row r="5" spans="1:14" x14ac:dyDescent="0.3">
      <c r="A5" s="405">
        <v>1</v>
      </c>
      <c r="B5" s="401">
        <v>2</v>
      </c>
      <c r="C5" s="401">
        <v>3</v>
      </c>
      <c r="D5" s="401">
        <v>4</v>
      </c>
      <c r="E5" s="401">
        <v>5</v>
      </c>
      <c r="F5" s="401">
        <v>6</v>
      </c>
      <c r="G5" s="401">
        <v>7</v>
      </c>
      <c r="H5" s="402">
        <v>8</v>
      </c>
      <c r="I5" s="402">
        <v>9</v>
      </c>
      <c r="J5" s="401">
        <v>10</v>
      </c>
      <c r="K5" s="440">
        <v>17</v>
      </c>
      <c r="L5" s="1118">
        <v>18</v>
      </c>
      <c r="M5" s="1719"/>
      <c r="N5" s="1717"/>
    </row>
    <row r="6" spans="1:14" ht="26.4" x14ac:dyDescent="0.3">
      <c r="A6" s="402" t="s">
        <v>0</v>
      </c>
      <c r="B6" s="402" t="s">
        <v>66</v>
      </c>
      <c r="C6" s="402" t="s">
        <v>625</v>
      </c>
      <c r="D6" s="401">
        <v>534</v>
      </c>
      <c r="E6" s="401">
        <v>506</v>
      </c>
      <c r="F6" s="401">
        <v>332</v>
      </c>
      <c r="G6" s="401" t="s">
        <v>65</v>
      </c>
      <c r="H6" s="401" t="s">
        <v>65</v>
      </c>
      <c r="I6" s="401"/>
      <c r="J6" s="401">
        <v>28</v>
      </c>
      <c r="K6" s="440">
        <f>SUM(K7:K9)</f>
        <v>76</v>
      </c>
      <c r="L6" s="1118">
        <f>SUM(L7:L10)</f>
        <v>114</v>
      </c>
      <c r="M6" s="494"/>
      <c r="N6" s="293"/>
    </row>
    <row r="7" spans="1:14" x14ac:dyDescent="0.3">
      <c r="A7" s="343" t="s">
        <v>1</v>
      </c>
      <c r="B7" s="343" t="s">
        <v>2</v>
      </c>
      <c r="C7" s="400" t="s">
        <v>67</v>
      </c>
      <c r="D7" s="405">
        <v>50</v>
      </c>
      <c r="E7" s="405">
        <v>48</v>
      </c>
      <c r="F7" s="405">
        <v>8</v>
      </c>
      <c r="G7" s="405"/>
      <c r="H7" s="405"/>
      <c r="I7" s="405"/>
      <c r="J7" s="405">
        <v>2</v>
      </c>
      <c r="K7" s="1306">
        <v>32</v>
      </c>
      <c r="L7" s="1119">
        <v>16</v>
      </c>
      <c r="M7" s="494">
        <f>K7+L7</f>
        <v>48</v>
      </c>
      <c r="N7" s="293" t="s">
        <v>1067</v>
      </c>
    </row>
    <row r="8" spans="1:14" ht="26.4" x14ac:dyDescent="0.3">
      <c r="A8" s="343" t="s">
        <v>3</v>
      </c>
      <c r="B8" s="343" t="s">
        <v>68</v>
      </c>
      <c r="C8" s="400" t="s">
        <v>626</v>
      </c>
      <c r="D8" s="405">
        <v>162</v>
      </c>
      <c r="E8" s="405">
        <v>152</v>
      </c>
      <c r="F8" s="405">
        <v>152</v>
      </c>
      <c r="G8" s="405"/>
      <c r="H8" s="405"/>
      <c r="I8" s="405"/>
      <c r="J8" s="405">
        <v>10</v>
      </c>
      <c r="K8" s="1306">
        <v>22</v>
      </c>
      <c r="L8" s="1119">
        <v>20</v>
      </c>
      <c r="M8" s="494">
        <f>K8+L8</f>
        <v>42</v>
      </c>
      <c r="N8" s="293" t="s">
        <v>1100</v>
      </c>
    </row>
    <row r="9" spans="1:14" x14ac:dyDescent="0.3">
      <c r="A9" s="343" t="s">
        <v>5</v>
      </c>
      <c r="B9" s="343" t="s">
        <v>6</v>
      </c>
      <c r="C9" s="9" t="s">
        <v>67</v>
      </c>
      <c r="D9" s="405">
        <v>162</v>
      </c>
      <c r="E9" s="405">
        <v>152</v>
      </c>
      <c r="F9" s="405">
        <v>150</v>
      </c>
      <c r="G9" s="405"/>
      <c r="H9" s="405"/>
      <c r="I9" s="405"/>
      <c r="J9" s="405">
        <v>10</v>
      </c>
      <c r="K9" s="1306">
        <v>22</v>
      </c>
      <c r="L9" s="1119">
        <v>20</v>
      </c>
      <c r="M9" s="494">
        <f>K9+L9</f>
        <v>42</v>
      </c>
      <c r="N9" s="1260" t="s">
        <v>1135</v>
      </c>
    </row>
    <row r="10" spans="1:14" x14ac:dyDescent="0.3">
      <c r="A10" s="1239" t="s">
        <v>7</v>
      </c>
      <c r="B10" s="1239" t="s">
        <v>69</v>
      </c>
      <c r="C10" s="1238" t="s">
        <v>67</v>
      </c>
      <c r="D10" s="1240">
        <v>60</v>
      </c>
      <c r="E10" s="1240">
        <v>58</v>
      </c>
      <c r="F10" s="1240">
        <v>4</v>
      </c>
      <c r="G10" s="1240"/>
      <c r="H10" s="1240"/>
      <c r="I10" s="1240"/>
      <c r="J10" s="1240">
        <v>2</v>
      </c>
      <c r="K10" s="447"/>
      <c r="L10" s="1119">
        <v>58</v>
      </c>
      <c r="M10" s="1241">
        <f t="shared" ref="M10" si="0">K10+L10</f>
        <v>58</v>
      </c>
      <c r="N10" s="1260" t="s">
        <v>1157</v>
      </c>
    </row>
    <row r="11" spans="1:14" ht="26.4" x14ac:dyDescent="0.3">
      <c r="A11" s="11" t="s">
        <v>10</v>
      </c>
      <c r="B11" s="402" t="s">
        <v>70</v>
      </c>
      <c r="C11" s="495" t="s">
        <v>627</v>
      </c>
      <c r="D11" s="11">
        <v>812</v>
      </c>
      <c r="E11" s="11">
        <v>762</v>
      </c>
      <c r="F11" s="11">
        <v>256</v>
      </c>
      <c r="G11" s="11"/>
      <c r="H11" s="11"/>
      <c r="I11" s="11"/>
      <c r="J11" s="403">
        <v>50</v>
      </c>
      <c r="K11" s="451">
        <f>SUM(K12:K15)</f>
        <v>56</v>
      </c>
      <c r="L11" s="1120">
        <f>SUM(L12:L15)</f>
        <v>162</v>
      </c>
      <c r="M11" s="494">
        <f>K11+L11</f>
        <v>218</v>
      </c>
      <c r="N11" s="293"/>
    </row>
    <row r="12" spans="1:14" x14ac:dyDescent="0.3">
      <c r="A12" s="343" t="s">
        <v>14</v>
      </c>
      <c r="B12" s="343" t="s">
        <v>628</v>
      </c>
      <c r="C12" s="400" t="s">
        <v>629</v>
      </c>
      <c r="D12" s="405">
        <v>82</v>
      </c>
      <c r="E12" s="405">
        <v>76</v>
      </c>
      <c r="F12" s="405">
        <v>26</v>
      </c>
      <c r="G12" s="405"/>
      <c r="H12" s="405"/>
      <c r="I12" s="405"/>
      <c r="J12" s="405">
        <v>6</v>
      </c>
      <c r="K12" s="1306">
        <v>28</v>
      </c>
      <c r="L12" s="1119">
        <v>48</v>
      </c>
      <c r="M12" s="494">
        <f>K12+L12</f>
        <v>76</v>
      </c>
      <c r="N12" s="1248" t="s">
        <v>1098</v>
      </c>
    </row>
    <row r="13" spans="1:14" ht="26.4" x14ac:dyDescent="0.3">
      <c r="A13" s="343" t="s">
        <v>16</v>
      </c>
      <c r="B13" s="343" t="s">
        <v>630</v>
      </c>
      <c r="C13" s="7" t="s">
        <v>71</v>
      </c>
      <c r="D13" s="405">
        <v>68</v>
      </c>
      <c r="E13" s="405">
        <v>64</v>
      </c>
      <c r="F13" s="405">
        <v>10</v>
      </c>
      <c r="G13" s="405"/>
      <c r="H13" s="405"/>
      <c r="I13" s="405"/>
      <c r="J13" s="405">
        <v>4</v>
      </c>
      <c r="K13" s="1306">
        <v>28</v>
      </c>
      <c r="L13" s="1119">
        <v>36</v>
      </c>
      <c r="M13" s="494">
        <f>K13+L13</f>
        <v>64</v>
      </c>
      <c r="N13" s="1248" t="s">
        <v>1107</v>
      </c>
    </row>
    <row r="14" spans="1:14" ht="26.4" x14ac:dyDescent="0.3">
      <c r="A14" s="343" t="s">
        <v>18</v>
      </c>
      <c r="B14" s="343" t="s">
        <v>72</v>
      </c>
      <c r="C14" s="400" t="s">
        <v>67</v>
      </c>
      <c r="D14" s="405">
        <v>50</v>
      </c>
      <c r="E14" s="405">
        <v>42</v>
      </c>
      <c r="F14" s="405">
        <v>10</v>
      </c>
      <c r="G14" s="405"/>
      <c r="H14" s="405"/>
      <c r="I14" s="405"/>
      <c r="J14" s="405">
        <v>8</v>
      </c>
      <c r="K14" s="447"/>
      <c r="L14" s="1119">
        <v>42</v>
      </c>
      <c r="M14" s="494">
        <f>K14+L14</f>
        <v>42</v>
      </c>
      <c r="N14" s="1248" t="s">
        <v>1084</v>
      </c>
    </row>
    <row r="15" spans="1:14" x14ac:dyDescent="0.3">
      <c r="A15" s="343" t="s">
        <v>22</v>
      </c>
      <c r="B15" s="343" t="s">
        <v>631</v>
      </c>
      <c r="C15" s="400" t="s">
        <v>67</v>
      </c>
      <c r="D15" s="405">
        <v>36</v>
      </c>
      <c r="E15" s="405">
        <v>36</v>
      </c>
      <c r="F15" s="405">
        <v>10</v>
      </c>
      <c r="G15" s="405"/>
      <c r="H15" s="405"/>
      <c r="I15" s="405"/>
      <c r="J15" s="405">
        <v>0</v>
      </c>
      <c r="K15" s="447"/>
      <c r="L15" s="1119">
        <v>36</v>
      </c>
      <c r="M15" s="494">
        <f>K15+L15</f>
        <v>36</v>
      </c>
      <c r="N15" s="293" t="s">
        <v>1124</v>
      </c>
    </row>
    <row r="16" spans="1:14" ht="26.4" x14ac:dyDescent="0.3">
      <c r="A16" s="402" t="s">
        <v>8</v>
      </c>
      <c r="B16" s="402" t="s">
        <v>9</v>
      </c>
      <c r="C16" s="404" t="s">
        <v>632</v>
      </c>
      <c r="D16" s="401">
        <v>2358</v>
      </c>
      <c r="E16" s="401">
        <v>1148</v>
      </c>
      <c r="F16" s="401">
        <v>530</v>
      </c>
      <c r="G16" s="401">
        <v>32</v>
      </c>
      <c r="H16" s="401">
        <v>1152</v>
      </c>
      <c r="I16" s="401"/>
      <c r="J16" s="401">
        <v>58</v>
      </c>
      <c r="K16" s="440">
        <f>K17+K21+K25</f>
        <v>242</v>
      </c>
      <c r="L16" s="1118">
        <f>L17+L21+L25</f>
        <v>64</v>
      </c>
      <c r="M16" s="803">
        <f>M17+M21+M25</f>
        <v>306</v>
      </c>
      <c r="N16" s="293"/>
    </row>
    <row r="17" spans="1:14" ht="91.5" customHeight="1" x14ac:dyDescent="0.3">
      <c r="A17" s="11" t="s">
        <v>95</v>
      </c>
      <c r="B17" s="402" t="s">
        <v>633</v>
      </c>
      <c r="C17" s="404"/>
      <c r="D17" s="401">
        <v>284</v>
      </c>
      <c r="E17" s="401">
        <v>168</v>
      </c>
      <c r="F17" s="401">
        <v>80</v>
      </c>
      <c r="G17" s="401"/>
      <c r="H17" s="401">
        <v>108</v>
      </c>
      <c r="I17" s="405"/>
      <c r="J17" s="401">
        <v>8</v>
      </c>
      <c r="K17" s="447">
        <f>K18</f>
        <v>88</v>
      </c>
      <c r="L17" s="1119">
        <f t="shared" ref="L17:M17" si="1">L18</f>
        <v>0</v>
      </c>
      <c r="M17" s="803">
        <f t="shared" si="1"/>
        <v>88</v>
      </c>
      <c r="N17" s="293"/>
    </row>
    <row r="18" spans="1:14" ht="39.6" x14ac:dyDescent="0.3">
      <c r="A18" s="343" t="s">
        <v>59</v>
      </c>
      <c r="B18" s="343" t="s">
        <v>76</v>
      </c>
      <c r="C18" s="400"/>
      <c r="D18" s="405">
        <v>136</v>
      </c>
      <c r="E18" s="405">
        <v>130</v>
      </c>
      <c r="F18" s="405">
        <v>72</v>
      </c>
      <c r="G18" s="405"/>
      <c r="H18" s="405"/>
      <c r="I18" s="405"/>
      <c r="J18" s="405">
        <v>6</v>
      </c>
      <c r="K18" s="1306">
        <v>88</v>
      </c>
      <c r="L18" s="1119"/>
      <c r="M18" s="494">
        <f>K18+L18</f>
        <v>88</v>
      </c>
      <c r="N18" s="1248" t="s">
        <v>1128</v>
      </c>
    </row>
    <row r="19" spans="1:14" x14ac:dyDescent="0.3">
      <c r="A19" s="343" t="s">
        <v>77</v>
      </c>
      <c r="B19" s="343" t="s">
        <v>73</v>
      </c>
      <c r="C19" s="400" t="s">
        <v>67</v>
      </c>
      <c r="D19" s="405">
        <v>72</v>
      </c>
      <c r="E19" s="405"/>
      <c r="F19" s="405"/>
      <c r="G19" s="405"/>
      <c r="H19" s="405">
        <v>72</v>
      </c>
      <c r="I19" s="405"/>
      <c r="J19" s="405" t="s">
        <v>65</v>
      </c>
      <c r="K19" s="447" t="s">
        <v>74</v>
      </c>
      <c r="L19" s="1119"/>
      <c r="M19" s="494"/>
      <c r="N19" s="1248" t="s">
        <v>1128</v>
      </c>
    </row>
    <row r="20" spans="1:14" ht="26.4" x14ac:dyDescent="0.3">
      <c r="A20" s="343" t="s">
        <v>634</v>
      </c>
      <c r="B20" s="343" t="s">
        <v>75</v>
      </c>
      <c r="C20" s="400" t="s">
        <v>40</v>
      </c>
      <c r="D20" s="405"/>
      <c r="E20" s="405"/>
      <c r="F20" s="405"/>
      <c r="G20" s="405"/>
      <c r="H20" s="405"/>
      <c r="I20" s="405"/>
      <c r="J20" s="405"/>
      <c r="K20" s="447" t="s">
        <v>40</v>
      </c>
      <c r="L20" s="1119"/>
      <c r="M20" s="494"/>
      <c r="N20" s="1248" t="s">
        <v>1128</v>
      </c>
    </row>
    <row r="21" spans="1:14" ht="82.5" customHeight="1" x14ac:dyDescent="0.3">
      <c r="A21" s="402" t="s">
        <v>316</v>
      </c>
      <c r="B21" s="402" t="s">
        <v>635</v>
      </c>
      <c r="C21" s="400"/>
      <c r="D21" s="401">
        <v>412</v>
      </c>
      <c r="E21" s="401">
        <v>254</v>
      </c>
      <c r="F21" s="401">
        <v>130</v>
      </c>
      <c r="G21" s="401">
        <v>16</v>
      </c>
      <c r="H21" s="401">
        <v>144</v>
      </c>
      <c r="I21" s="405"/>
      <c r="J21" s="401">
        <v>14</v>
      </c>
      <c r="K21" s="447">
        <f>K22</f>
        <v>124</v>
      </c>
      <c r="L21" s="1119"/>
      <c r="M21" s="494">
        <f t="shared" ref="M21:M22" si="2">K21+L21</f>
        <v>124</v>
      </c>
      <c r="N21" s="293"/>
    </row>
    <row r="22" spans="1:14" ht="54" customHeight="1" x14ac:dyDescent="0.3">
      <c r="A22" s="343" t="s">
        <v>80</v>
      </c>
      <c r="B22" s="343" t="s">
        <v>81</v>
      </c>
      <c r="C22" s="400"/>
      <c r="D22" s="405">
        <v>228</v>
      </c>
      <c r="E22" s="405">
        <v>216</v>
      </c>
      <c r="F22" s="405">
        <v>122</v>
      </c>
      <c r="G22" s="405">
        <v>16</v>
      </c>
      <c r="H22" s="405"/>
      <c r="I22" s="405"/>
      <c r="J22" s="405">
        <v>12</v>
      </c>
      <c r="K22" s="1306">
        <v>124</v>
      </c>
      <c r="L22" s="1119"/>
      <c r="M22" s="494">
        <f t="shared" si="2"/>
        <v>124</v>
      </c>
      <c r="N22" s="293" t="s">
        <v>1127</v>
      </c>
    </row>
    <row r="23" spans="1:14" x14ac:dyDescent="0.3">
      <c r="A23" s="343" t="s">
        <v>84</v>
      </c>
      <c r="B23" s="343" t="s">
        <v>73</v>
      </c>
      <c r="C23" s="400" t="s">
        <v>67</v>
      </c>
      <c r="D23" s="405">
        <v>108</v>
      </c>
      <c r="E23" s="405"/>
      <c r="F23" s="405"/>
      <c r="G23" s="405"/>
      <c r="H23" s="405">
        <v>108</v>
      </c>
      <c r="I23" s="405"/>
      <c r="J23" s="405" t="s">
        <v>65</v>
      </c>
      <c r="K23" s="447">
        <v>108</v>
      </c>
      <c r="L23" s="1119"/>
      <c r="M23" s="494"/>
      <c r="N23" s="293" t="s">
        <v>1127</v>
      </c>
    </row>
    <row r="24" spans="1:14" ht="26.4" x14ac:dyDescent="0.3">
      <c r="A24" s="343" t="s">
        <v>636</v>
      </c>
      <c r="B24" s="343" t="s">
        <v>75</v>
      </c>
      <c r="C24" s="400" t="s">
        <v>637</v>
      </c>
      <c r="D24" s="405"/>
      <c r="E24" s="405"/>
      <c r="F24" s="405"/>
      <c r="G24" s="405"/>
      <c r="H24" s="405"/>
      <c r="I24" s="405"/>
      <c r="J24" s="405"/>
      <c r="K24" s="447" t="s">
        <v>40</v>
      </c>
      <c r="L24" s="1119"/>
      <c r="M24" s="494"/>
      <c r="N24" s="293" t="s">
        <v>1127</v>
      </c>
    </row>
    <row r="25" spans="1:14" ht="39.6" x14ac:dyDescent="0.3">
      <c r="A25" s="402" t="s">
        <v>638</v>
      </c>
      <c r="B25" s="402" t="s">
        <v>639</v>
      </c>
      <c r="C25" s="6" t="s">
        <v>640</v>
      </c>
      <c r="D25" s="401">
        <v>208</v>
      </c>
      <c r="E25" s="401">
        <v>94</v>
      </c>
      <c r="F25" s="401">
        <v>40</v>
      </c>
      <c r="G25" s="401"/>
      <c r="H25" s="401">
        <v>108</v>
      </c>
      <c r="I25" s="401"/>
      <c r="J25" s="401">
        <v>6</v>
      </c>
      <c r="K25" s="496">
        <f>K26</f>
        <v>30</v>
      </c>
      <c r="L25" s="1121">
        <f>L26</f>
        <v>64</v>
      </c>
      <c r="M25" s="494">
        <f t="shared" ref="M25:M26" si="3">K25+L25</f>
        <v>94</v>
      </c>
      <c r="N25" s="293"/>
    </row>
    <row r="26" spans="1:14" ht="26.4" x14ac:dyDescent="0.3">
      <c r="A26" s="343" t="s">
        <v>641</v>
      </c>
      <c r="B26" s="343" t="s">
        <v>642</v>
      </c>
      <c r="C26" s="400"/>
      <c r="D26" s="405">
        <v>100</v>
      </c>
      <c r="E26" s="405">
        <v>94</v>
      </c>
      <c r="F26" s="405">
        <v>40</v>
      </c>
      <c r="G26" s="405"/>
      <c r="H26" s="405"/>
      <c r="I26" s="405"/>
      <c r="J26" s="405">
        <v>6</v>
      </c>
      <c r="K26" s="1306">
        <v>30</v>
      </c>
      <c r="L26" s="400">
        <v>64</v>
      </c>
      <c r="M26" s="494">
        <f t="shared" si="3"/>
        <v>94</v>
      </c>
      <c r="N26" s="293" t="s">
        <v>1124</v>
      </c>
    </row>
    <row r="27" spans="1:14" x14ac:dyDescent="0.3">
      <c r="A27" s="343" t="s">
        <v>643</v>
      </c>
      <c r="B27" s="343" t="s">
        <v>73</v>
      </c>
      <c r="C27" s="400" t="s">
        <v>67</v>
      </c>
      <c r="D27" s="405">
        <v>108</v>
      </c>
      <c r="E27" s="405"/>
      <c r="F27" s="405"/>
      <c r="G27" s="405"/>
      <c r="H27" s="405">
        <v>108</v>
      </c>
      <c r="I27" s="405"/>
      <c r="J27" s="405" t="s">
        <v>65</v>
      </c>
      <c r="K27" s="447"/>
      <c r="L27" s="400">
        <v>108</v>
      </c>
      <c r="M27" s="494"/>
      <c r="N27" s="293" t="s">
        <v>1124</v>
      </c>
    </row>
    <row r="28" spans="1:14" ht="26.4" x14ac:dyDescent="0.3">
      <c r="A28" s="343" t="s">
        <v>85</v>
      </c>
      <c r="B28" s="343" t="s">
        <v>75</v>
      </c>
      <c r="C28" s="400" t="s">
        <v>626</v>
      </c>
      <c r="D28" s="405"/>
      <c r="E28" s="405"/>
      <c r="F28" s="405"/>
      <c r="G28" s="405"/>
      <c r="H28" s="405"/>
      <c r="I28" s="405"/>
      <c r="J28" s="405"/>
      <c r="K28" s="445"/>
      <c r="L28" s="405" t="s">
        <v>40</v>
      </c>
      <c r="M28" s="494"/>
      <c r="N28" s="293" t="s">
        <v>1124</v>
      </c>
    </row>
    <row r="29" spans="1:14" x14ac:dyDescent="0.3">
      <c r="K29">
        <f>K6+K11+K16</f>
        <v>374</v>
      </c>
      <c r="L29">
        <f>L6+L11+L16</f>
        <v>340</v>
      </c>
      <c r="M29" s="494">
        <f t="shared" ref="M29" si="4">K29+L29</f>
        <v>714</v>
      </c>
      <c r="N29" s="39"/>
    </row>
  </sheetData>
  <mergeCells count="14">
    <mergeCell ref="A1:A4"/>
    <mergeCell ref="B1:B4"/>
    <mergeCell ref="C1:C4"/>
    <mergeCell ref="D1:J1"/>
    <mergeCell ref="K1:L1"/>
    <mergeCell ref="N1:N5"/>
    <mergeCell ref="D2:D4"/>
    <mergeCell ref="E2:I2"/>
    <mergeCell ref="J2:J4"/>
    <mergeCell ref="K2:L2"/>
    <mergeCell ref="E3:G3"/>
    <mergeCell ref="H3:H4"/>
    <mergeCell ref="I3:I4"/>
    <mergeCell ref="M1:M5"/>
  </mergeCells>
  <pageMargins left="0.7" right="0.7" top="0.75" bottom="0.75" header="0.3" footer="0.3"/>
  <pageSetup paperSize="9" scale="67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N29"/>
  <sheetViews>
    <sheetView workbookViewId="0">
      <selection activeCell="L17" sqref="L17"/>
    </sheetView>
  </sheetViews>
  <sheetFormatPr defaultRowHeight="14.4" x14ac:dyDescent="0.3"/>
  <cols>
    <col min="2" max="2" width="24.44140625" customWidth="1"/>
    <col min="13" max="13" width="8.33203125" style="16" customWidth="1"/>
    <col min="14" max="14" width="23.6640625" customWidth="1"/>
  </cols>
  <sheetData>
    <row r="1" spans="1:14" ht="15" customHeight="1" x14ac:dyDescent="0.3">
      <c r="A1" s="1663" t="s">
        <v>45</v>
      </c>
      <c r="B1" s="1663" t="s">
        <v>615</v>
      </c>
      <c r="C1" s="1663" t="s">
        <v>616</v>
      </c>
      <c r="D1" s="1663" t="s">
        <v>61</v>
      </c>
      <c r="E1" s="1663"/>
      <c r="F1" s="1663"/>
      <c r="G1" s="1663"/>
      <c r="H1" s="1663"/>
      <c r="I1" s="1663"/>
      <c r="J1" s="1663"/>
      <c r="K1" s="1720"/>
      <c r="L1" s="1720"/>
      <c r="M1" s="1719" t="s">
        <v>150</v>
      </c>
      <c r="N1" s="1715" t="s">
        <v>55</v>
      </c>
    </row>
    <row r="2" spans="1:14" x14ac:dyDescent="0.3">
      <c r="A2" s="1663"/>
      <c r="B2" s="1663"/>
      <c r="C2" s="1663"/>
      <c r="D2" s="1630" t="s">
        <v>617</v>
      </c>
      <c r="E2" s="1663" t="s">
        <v>63</v>
      </c>
      <c r="F2" s="1663"/>
      <c r="G2" s="1663"/>
      <c r="H2" s="1663"/>
      <c r="I2" s="1663"/>
      <c r="J2" s="1663" t="s">
        <v>94</v>
      </c>
      <c r="K2" s="1718" t="s">
        <v>618</v>
      </c>
      <c r="L2" s="1718"/>
      <c r="M2" s="1719"/>
      <c r="N2" s="1716"/>
    </row>
    <row r="3" spans="1:14" x14ac:dyDescent="0.3">
      <c r="A3" s="1663"/>
      <c r="B3" s="1663"/>
      <c r="C3" s="1663"/>
      <c r="D3" s="1630"/>
      <c r="E3" s="1394" t="s">
        <v>619</v>
      </c>
      <c r="F3" s="1394"/>
      <c r="G3" s="1394"/>
      <c r="H3" s="1663" t="s">
        <v>64</v>
      </c>
      <c r="I3" s="1663" t="s">
        <v>620</v>
      </c>
      <c r="J3" s="1663"/>
      <c r="K3" s="445" t="s">
        <v>621</v>
      </c>
      <c r="L3" s="405" t="s">
        <v>622</v>
      </c>
      <c r="M3" s="1719"/>
      <c r="N3" s="1716"/>
    </row>
    <row r="4" spans="1:14" ht="39.6" x14ac:dyDescent="0.3">
      <c r="A4" s="1663"/>
      <c r="B4" s="1663"/>
      <c r="C4" s="1663"/>
      <c r="D4" s="1630"/>
      <c r="E4" s="405" t="s">
        <v>93</v>
      </c>
      <c r="F4" s="405" t="s">
        <v>623</v>
      </c>
      <c r="G4" s="405" t="s">
        <v>624</v>
      </c>
      <c r="H4" s="1663"/>
      <c r="I4" s="1663"/>
      <c r="J4" s="1663"/>
      <c r="K4" s="440">
        <v>374</v>
      </c>
      <c r="L4" s="401">
        <v>340</v>
      </c>
      <c r="M4" s="1719"/>
      <c r="N4" s="1716"/>
    </row>
    <row r="5" spans="1:14" x14ac:dyDescent="0.3">
      <c r="A5" s="405">
        <v>1</v>
      </c>
      <c r="B5" s="401">
        <v>2</v>
      </c>
      <c r="C5" s="401">
        <v>3</v>
      </c>
      <c r="D5" s="401">
        <v>4</v>
      </c>
      <c r="E5" s="401">
        <v>5</v>
      </c>
      <c r="F5" s="401">
        <v>6</v>
      </c>
      <c r="G5" s="401">
        <v>7</v>
      </c>
      <c r="H5" s="402">
        <v>8</v>
      </c>
      <c r="I5" s="402">
        <v>9</v>
      </c>
      <c r="J5" s="401">
        <v>10</v>
      </c>
      <c r="K5" s="440">
        <v>17</v>
      </c>
      <c r="L5" s="401">
        <v>18</v>
      </c>
      <c r="M5" s="1719"/>
      <c r="N5" s="1717"/>
    </row>
    <row r="6" spans="1:14" ht="39.6" x14ac:dyDescent="0.3">
      <c r="A6" s="402" t="s">
        <v>0</v>
      </c>
      <c r="B6" s="402" t="s">
        <v>66</v>
      </c>
      <c r="C6" s="402" t="s">
        <v>625</v>
      </c>
      <c r="D6" s="401">
        <v>534</v>
      </c>
      <c r="E6" s="401">
        <v>506</v>
      </c>
      <c r="F6" s="401">
        <v>332</v>
      </c>
      <c r="G6" s="401" t="s">
        <v>65</v>
      </c>
      <c r="H6" s="401" t="s">
        <v>65</v>
      </c>
      <c r="I6" s="401"/>
      <c r="J6" s="401">
        <v>28</v>
      </c>
      <c r="K6" s="440">
        <f>SUM(K7:K10)</f>
        <v>76</v>
      </c>
      <c r="L6" s="1118">
        <f>SUM(L7:L10)</f>
        <v>114</v>
      </c>
      <c r="M6" s="494"/>
      <c r="N6" s="293"/>
    </row>
    <row r="7" spans="1:14" x14ac:dyDescent="0.3">
      <c r="A7" s="343" t="s">
        <v>1</v>
      </c>
      <c r="B7" s="343" t="s">
        <v>2</v>
      </c>
      <c r="C7" s="400" t="s">
        <v>67</v>
      </c>
      <c r="D7" s="405">
        <v>50</v>
      </c>
      <c r="E7" s="405">
        <v>48</v>
      </c>
      <c r="F7" s="405">
        <v>8</v>
      </c>
      <c r="G7" s="405"/>
      <c r="H7" s="405"/>
      <c r="I7" s="405"/>
      <c r="J7" s="405">
        <v>2</v>
      </c>
      <c r="K7" s="1306">
        <v>32</v>
      </c>
      <c r="L7" s="1119">
        <v>16</v>
      </c>
      <c r="M7" s="494">
        <f>K7+L7</f>
        <v>48</v>
      </c>
      <c r="N7" s="293" t="s">
        <v>1067</v>
      </c>
    </row>
    <row r="8" spans="1:14" ht="39.6" x14ac:dyDescent="0.3">
      <c r="A8" s="343" t="s">
        <v>3</v>
      </c>
      <c r="B8" s="343" t="s">
        <v>68</v>
      </c>
      <c r="C8" s="400" t="s">
        <v>626</v>
      </c>
      <c r="D8" s="405">
        <v>162</v>
      </c>
      <c r="E8" s="405">
        <v>152</v>
      </c>
      <c r="F8" s="405">
        <v>152</v>
      </c>
      <c r="G8" s="405"/>
      <c r="H8" s="405"/>
      <c r="I8" s="405"/>
      <c r="J8" s="405">
        <v>10</v>
      </c>
      <c r="K8" s="1306">
        <v>22</v>
      </c>
      <c r="L8" s="1119">
        <v>20</v>
      </c>
      <c r="M8" s="494">
        <f t="shared" ref="M8:M18" si="0">K8+L8</f>
        <v>42</v>
      </c>
      <c r="N8" s="293" t="s">
        <v>1100</v>
      </c>
    </row>
    <row r="9" spans="1:14" x14ac:dyDescent="0.3">
      <c r="A9" s="343" t="s">
        <v>5</v>
      </c>
      <c r="B9" s="343" t="s">
        <v>6</v>
      </c>
      <c r="C9" s="9" t="s">
        <v>67</v>
      </c>
      <c r="D9" s="405">
        <v>162</v>
      </c>
      <c r="E9" s="405">
        <v>152</v>
      </c>
      <c r="F9" s="405">
        <v>150</v>
      </c>
      <c r="G9" s="405"/>
      <c r="H9" s="405"/>
      <c r="I9" s="405"/>
      <c r="J9" s="405">
        <v>10</v>
      </c>
      <c r="K9" s="1306">
        <v>22</v>
      </c>
      <c r="L9" s="1119">
        <v>20</v>
      </c>
      <c r="M9" s="494">
        <f t="shared" si="0"/>
        <v>42</v>
      </c>
      <c r="N9" s="1260" t="s">
        <v>1135</v>
      </c>
    </row>
    <row r="10" spans="1:14" x14ac:dyDescent="0.3">
      <c r="A10" s="343" t="s">
        <v>7</v>
      </c>
      <c r="B10" s="343" t="s">
        <v>69</v>
      </c>
      <c r="C10" s="400" t="s">
        <v>67</v>
      </c>
      <c r="D10" s="405">
        <v>60</v>
      </c>
      <c r="E10" s="405">
        <v>58</v>
      </c>
      <c r="F10" s="405">
        <v>4</v>
      </c>
      <c r="G10" s="405"/>
      <c r="H10" s="405"/>
      <c r="I10" s="405"/>
      <c r="J10" s="405">
        <v>2</v>
      </c>
      <c r="K10" s="447"/>
      <c r="L10" s="1119">
        <v>58</v>
      </c>
      <c r="M10" s="494">
        <f t="shared" si="0"/>
        <v>58</v>
      </c>
      <c r="N10" s="1260" t="s">
        <v>1157</v>
      </c>
    </row>
    <row r="11" spans="1:14" ht="26.4" x14ac:dyDescent="0.3">
      <c r="A11" s="11" t="s">
        <v>10</v>
      </c>
      <c r="B11" s="402" t="s">
        <v>70</v>
      </c>
      <c r="C11" s="495" t="s">
        <v>627</v>
      </c>
      <c r="D11" s="11">
        <v>812</v>
      </c>
      <c r="E11" s="11">
        <v>762</v>
      </c>
      <c r="F11" s="11">
        <v>256</v>
      </c>
      <c r="G11" s="11"/>
      <c r="H11" s="11"/>
      <c r="I11" s="11"/>
      <c r="J11" s="403">
        <v>50</v>
      </c>
      <c r="K11" s="451">
        <f>SUM(K12:K15)</f>
        <v>56</v>
      </c>
      <c r="L11" s="1120">
        <f>SUM(L12:L15)</f>
        <v>162</v>
      </c>
      <c r="M11" s="494">
        <f t="shared" si="0"/>
        <v>218</v>
      </c>
      <c r="N11" s="37"/>
    </row>
    <row r="12" spans="1:14" x14ac:dyDescent="0.3">
      <c r="A12" s="343" t="s">
        <v>14</v>
      </c>
      <c r="B12" s="343" t="s">
        <v>628</v>
      </c>
      <c r="C12" s="400" t="s">
        <v>629</v>
      </c>
      <c r="D12" s="405">
        <v>82</v>
      </c>
      <c r="E12" s="405">
        <v>76</v>
      </c>
      <c r="F12" s="405">
        <v>26</v>
      </c>
      <c r="G12" s="405"/>
      <c r="H12" s="405"/>
      <c r="I12" s="405"/>
      <c r="J12" s="405">
        <v>6</v>
      </c>
      <c r="K12" s="1306">
        <v>28</v>
      </c>
      <c r="L12" s="1119">
        <v>48</v>
      </c>
      <c r="M12" s="494">
        <f t="shared" si="0"/>
        <v>76</v>
      </c>
      <c r="N12" s="1248" t="s">
        <v>1098</v>
      </c>
    </row>
    <row r="13" spans="1:14" ht="39.6" x14ac:dyDescent="0.3">
      <c r="A13" s="343" t="s">
        <v>16</v>
      </c>
      <c r="B13" s="343" t="s">
        <v>630</v>
      </c>
      <c r="C13" s="7" t="s">
        <v>71</v>
      </c>
      <c r="D13" s="405">
        <v>68</v>
      </c>
      <c r="E13" s="405">
        <v>64</v>
      </c>
      <c r="F13" s="405">
        <v>10</v>
      </c>
      <c r="G13" s="405"/>
      <c r="H13" s="405"/>
      <c r="I13" s="405"/>
      <c r="J13" s="405">
        <v>4</v>
      </c>
      <c r="K13" s="1306">
        <v>28</v>
      </c>
      <c r="L13" s="1119">
        <v>36</v>
      </c>
      <c r="M13" s="494">
        <f t="shared" si="0"/>
        <v>64</v>
      </c>
      <c r="N13" s="1248" t="s">
        <v>1107</v>
      </c>
    </row>
    <row r="14" spans="1:14" ht="39.6" x14ac:dyDescent="0.3">
      <c r="A14" s="343" t="s">
        <v>18</v>
      </c>
      <c r="B14" s="343" t="s">
        <v>72</v>
      </c>
      <c r="C14" s="400" t="s">
        <v>67</v>
      </c>
      <c r="D14" s="405">
        <v>50</v>
      </c>
      <c r="E14" s="405">
        <v>42</v>
      </c>
      <c r="F14" s="405">
        <v>10</v>
      </c>
      <c r="G14" s="405"/>
      <c r="H14" s="405"/>
      <c r="I14" s="405"/>
      <c r="J14" s="405">
        <v>8</v>
      </c>
      <c r="K14" s="447"/>
      <c r="L14" s="1119">
        <v>42</v>
      </c>
      <c r="M14" s="494">
        <f t="shared" si="0"/>
        <v>42</v>
      </c>
      <c r="N14" s="1248" t="s">
        <v>1084</v>
      </c>
    </row>
    <row r="15" spans="1:14" x14ac:dyDescent="0.3">
      <c r="A15" s="343" t="s">
        <v>22</v>
      </c>
      <c r="B15" s="343" t="s">
        <v>631</v>
      </c>
      <c r="C15" s="400" t="s">
        <v>67</v>
      </c>
      <c r="D15" s="405">
        <v>36</v>
      </c>
      <c r="E15" s="405">
        <v>36</v>
      </c>
      <c r="F15" s="405">
        <v>10</v>
      </c>
      <c r="G15" s="405"/>
      <c r="H15" s="405"/>
      <c r="I15" s="405"/>
      <c r="J15" s="405">
        <v>0</v>
      </c>
      <c r="K15" s="447"/>
      <c r="L15" s="1119">
        <v>36</v>
      </c>
      <c r="M15" s="803">
        <f t="shared" si="0"/>
        <v>36</v>
      </c>
      <c r="N15" s="293" t="s">
        <v>1124</v>
      </c>
    </row>
    <row r="16" spans="1:14" ht="26.4" x14ac:dyDescent="0.3">
      <c r="A16" s="402" t="s">
        <v>8</v>
      </c>
      <c r="B16" s="402" t="s">
        <v>9</v>
      </c>
      <c r="C16" s="404" t="s">
        <v>632</v>
      </c>
      <c r="D16" s="401">
        <v>2358</v>
      </c>
      <c r="E16" s="401">
        <v>1148</v>
      </c>
      <c r="F16" s="401">
        <v>530</v>
      </c>
      <c r="G16" s="401">
        <v>32</v>
      </c>
      <c r="H16" s="401">
        <v>1152</v>
      </c>
      <c r="I16" s="401"/>
      <c r="J16" s="401">
        <v>58</v>
      </c>
      <c r="K16" s="440">
        <f>K17+K21+K25</f>
        <v>242</v>
      </c>
      <c r="L16" s="1118">
        <f>L17+L21+L25</f>
        <v>64</v>
      </c>
      <c r="M16" s="803">
        <f>M17+M21+M25</f>
        <v>306</v>
      </c>
      <c r="N16" s="293"/>
    </row>
    <row r="17" spans="1:14" ht="145.19999999999999" x14ac:dyDescent="0.3">
      <c r="A17" s="11" t="s">
        <v>95</v>
      </c>
      <c r="B17" s="402" t="s">
        <v>633</v>
      </c>
      <c r="C17" s="404"/>
      <c r="D17" s="401">
        <v>284</v>
      </c>
      <c r="E17" s="401">
        <v>168</v>
      </c>
      <c r="F17" s="401">
        <v>80</v>
      </c>
      <c r="G17" s="401"/>
      <c r="H17" s="401">
        <v>108</v>
      </c>
      <c r="I17" s="405"/>
      <c r="J17" s="401">
        <v>8</v>
      </c>
      <c r="K17" s="447">
        <f>K18</f>
        <v>88</v>
      </c>
      <c r="L17" s="1119">
        <f t="shared" ref="L17:M17" si="1">L18</f>
        <v>0</v>
      </c>
      <c r="M17" s="803">
        <f t="shared" si="1"/>
        <v>88</v>
      </c>
      <c r="N17" s="293"/>
    </row>
    <row r="18" spans="1:14" ht="66" customHeight="1" x14ac:dyDescent="0.3">
      <c r="A18" s="343" t="s">
        <v>59</v>
      </c>
      <c r="B18" s="343" t="s">
        <v>76</v>
      </c>
      <c r="C18" s="400"/>
      <c r="D18" s="405">
        <v>136</v>
      </c>
      <c r="E18" s="405">
        <v>130</v>
      </c>
      <c r="F18" s="405">
        <v>72</v>
      </c>
      <c r="G18" s="405"/>
      <c r="H18" s="405"/>
      <c r="I18" s="405"/>
      <c r="J18" s="405">
        <v>6</v>
      </c>
      <c r="K18" s="1306">
        <v>88</v>
      </c>
      <c r="L18" s="1119"/>
      <c r="M18" s="803">
        <f t="shared" si="0"/>
        <v>88</v>
      </c>
      <c r="N18" s="1248" t="s">
        <v>1128</v>
      </c>
    </row>
    <row r="19" spans="1:14" x14ac:dyDescent="0.3">
      <c r="A19" s="343" t="s">
        <v>77</v>
      </c>
      <c r="B19" s="343" t="s">
        <v>73</v>
      </c>
      <c r="C19" s="400" t="s">
        <v>67</v>
      </c>
      <c r="D19" s="405">
        <v>72</v>
      </c>
      <c r="E19" s="405"/>
      <c r="F19" s="405"/>
      <c r="G19" s="405"/>
      <c r="H19" s="405">
        <v>72</v>
      </c>
      <c r="I19" s="405"/>
      <c r="J19" s="405" t="s">
        <v>65</v>
      </c>
      <c r="K19" s="447" t="s">
        <v>74</v>
      </c>
      <c r="L19" s="1119"/>
      <c r="M19" s="803"/>
      <c r="N19" s="1248" t="s">
        <v>1128</v>
      </c>
    </row>
    <row r="20" spans="1:14" ht="26.4" x14ac:dyDescent="0.3">
      <c r="A20" s="343" t="s">
        <v>634</v>
      </c>
      <c r="B20" s="343" t="s">
        <v>75</v>
      </c>
      <c r="C20" s="400" t="s">
        <v>40</v>
      </c>
      <c r="D20" s="405"/>
      <c r="E20" s="405"/>
      <c r="F20" s="405"/>
      <c r="G20" s="405"/>
      <c r="H20" s="405"/>
      <c r="I20" s="405"/>
      <c r="J20" s="405"/>
      <c r="K20" s="447" t="s">
        <v>40</v>
      </c>
      <c r="L20" s="1119"/>
      <c r="M20" s="803"/>
      <c r="N20" s="1248" t="s">
        <v>1128</v>
      </c>
    </row>
    <row r="21" spans="1:14" x14ac:dyDescent="0.3">
      <c r="A21" s="402" t="s">
        <v>316</v>
      </c>
      <c r="B21" s="402"/>
      <c r="C21" s="400"/>
      <c r="D21" s="401">
        <v>412</v>
      </c>
      <c r="E21" s="401">
        <v>254</v>
      </c>
      <c r="F21" s="401">
        <v>130</v>
      </c>
      <c r="G21" s="401">
        <v>16</v>
      </c>
      <c r="H21" s="401">
        <v>144</v>
      </c>
      <c r="I21" s="405"/>
      <c r="J21" s="401">
        <v>14</v>
      </c>
      <c r="K21" s="447">
        <f>K22</f>
        <v>124</v>
      </c>
      <c r="L21" s="1119"/>
      <c r="M21" s="803">
        <f t="shared" ref="M21:M22" si="2">K21+L21</f>
        <v>124</v>
      </c>
      <c r="N21" s="293"/>
    </row>
    <row r="22" spans="1:14" ht="66" customHeight="1" x14ac:dyDescent="0.3">
      <c r="A22" s="343" t="s">
        <v>80</v>
      </c>
      <c r="B22" s="343" t="s">
        <v>81</v>
      </c>
      <c r="C22" s="400"/>
      <c r="D22" s="405">
        <v>228</v>
      </c>
      <c r="E22" s="405">
        <v>216</v>
      </c>
      <c r="F22" s="405">
        <v>122</v>
      </c>
      <c r="G22" s="405">
        <v>16</v>
      </c>
      <c r="H22" s="405"/>
      <c r="I22" s="405"/>
      <c r="J22" s="405">
        <v>12</v>
      </c>
      <c r="K22" s="1306">
        <v>124</v>
      </c>
      <c r="L22" s="1119"/>
      <c r="M22" s="803">
        <f t="shared" si="2"/>
        <v>124</v>
      </c>
      <c r="N22" s="293" t="s">
        <v>1127</v>
      </c>
    </row>
    <row r="23" spans="1:14" x14ac:dyDescent="0.3">
      <c r="A23" s="343" t="s">
        <v>84</v>
      </c>
      <c r="B23" s="343" t="s">
        <v>73</v>
      </c>
      <c r="C23" s="400" t="s">
        <v>67</v>
      </c>
      <c r="D23" s="405">
        <v>108</v>
      </c>
      <c r="E23" s="405"/>
      <c r="F23" s="405"/>
      <c r="G23" s="405"/>
      <c r="H23" s="405">
        <v>108</v>
      </c>
      <c r="I23" s="405"/>
      <c r="J23" s="405" t="s">
        <v>65</v>
      </c>
      <c r="K23" s="447">
        <v>108</v>
      </c>
      <c r="L23" s="1119"/>
      <c r="M23" s="494"/>
      <c r="N23" s="293" t="s">
        <v>1127</v>
      </c>
    </row>
    <row r="24" spans="1:14" ht="26.4" x14ac:dyDescent="0.3">
      <c r="A24" s="343" t="s">
        <v>636</v>
      </c>
      <c r="B24" s="343" t="s">
        <v>75</v>
      </c>
      <c r="C24" s="400" t="s">
        <v>637</v>
      </c>
      <c r="D24" s="405"/>
      <c r="E24" s="405"/>
      <c r="F24" s="405"/>
      <c r="G24" s="405"/>
      <c r="H24" s="405"/>
      <c r="I24" s="405"/>
      <c r="J24" s="405"/>
      <c r="K24" s="447" t="s">
        <v>40</v>
      </c>
      <c r="L24" s="1119"/>
      <c r="M24" s="494"/>
      <c r="N24" s="293" t="s">
        <v>1127</v>
      </c>
    </row>
    <row r="25" spans="1:14" ht="47.25" customHeight="1" x14ac:dyDescent="0.3">
      <c r="A25" s="402" t="s">
        <v>638</v>
      </c>
      <c r="B25" s="402" t="s">
        <v>639</v>
      </c>
      <c r="C25" s="6" t="s">
        <v>640</v>
      </c>
      <c r="D25" s="401">
        <v>208</v>
      </c>
      <c r="E25" s="401">
        <v>94</v>
      </c>
      <c r="F25" s="401">
        <v>40</v>
      </c>
      <c r="G25" s="401"/>
      <c r="H25" s="401">
        <v>108</v>
      </c>
      <c r="I25" s="401"/>
      <c r="J25" s="401">
        <v>6</v>
      </c>
      <c r="K25" s="496">
        <f>K26</f>
        <v>30</v>
      </c>
      <c r="L25" s="1121">
        <f>L26</f>
        <v>64</v>
      </c>
      <c r="M25" s="494">
        <f t="shared" ref="M25:M26" si="3">K25+L25</f>
        <v>94</v>
      </c>
      <c r="N25" s="293"/>
    </row>
    <row r="26" spans="1:14" ht="48.75" customHeight="1" x14ac:dyDescent="0.3">
      <c r="A26" s="343" t="s">
        <v>641</v>
      </c>
      <c r="B26" s="343" t="s">
        <v>642</v>
      </c>
      <c r="C26" s="400"/>
      <c r="D26" s="405">
        <v>100</v>
      </c>
      <c r="E26" s="405">
        <v>94</v>
      </c>
      <c r="F26" s="405">
        <v>40</v>
      </c>
      <c r="G26" s="405"/>
      <c r="H26" s="405"/>
      <c r="I26" s="405"/>
      <c r="J26" s="405">
        <v>6</v>
      </c>
      <c r="K26" s="1306">
        <v>30</v>
      </c>
      <c r="L26" s="400">
        <v>64</v>
      </c>
      <c r="M26" s="494">
        <f t="shared" si="3"/>
        <v>94</v>
      </c>
      <c r="N26" s="293" t="s">
        <v>1124</v>
      </c>
    </row>
    <row r="27" spans="1:14" x14ac:dyDescent="0.3">
      <c r="A27" s="343" t="s">
        <v>643</v>
      </c>
      <c r="B27" s="343" t="s">
        <v>73</v>
      </c>
      <c r="C27" s="400" t="s">
        <v>67</v>
      </c>
      <c r="D27" s="405">
        <v>108</v>
      </c>
      <c r="E27" s="405"/>
      <c r="F27" s="405"/>
      <c r="G27" s="405"/>
      <c r="H27" s="405">
        <v>108</v>
      </c>
      <c r="I27" s="405"/>
      <c r="J27" s="405" t="s">
        <v>65</v>
      </c>
      <c r="K27" s="447"/>
      <c r="L27" s="400">
        <v>108</v>
      </c>
      <c r="M27" s="494"/>
      <c r="N27" s="293" t="s">
        <v>1124</v>
      </c>
    </row>
    <row r="28" spans="1:14" ht="26.4" x14ac:dyDescent="0.3">
      <c r="A28" s="343" t="s">
        <v>85</v>
      </c>
      <c r="B28" s="343" t="s">
        <v>75</v>
      </c>
      <c r="C28" s="400" t="s">
        <v>626</v>
      </c>
      <c r="D28" s="405"/>
      <c r="E28" s="405"/>
      <c r="F28" s="405"/>
      <c r="G28" s="405"/>
      <c r="H28" s="405"/>
      <c r="I28" s="405"/>
      <c r="J28" s="405"/>
      <c r="K28" s="445"/>
      <c r="L28" s="405" t="s">
        <v>40</v>
      </c>
      <c r="M28" s="494"/>
      <c r="N28" s="293" t="s">
        <v>1124</v>
      </c>
    </row>
    <row r="29" spans="1:14" x14ac:dyDescent="0.3">
      <c r="K29">
        <f>K6+K11+K16</f>
        <v>374</v>
      </c>
      <c r="L29">
        <f>L6+L11+L16</f>
        <v>340</v>
      </c>
      <c r="M29" s="494">
        <f t="shared" ref="M29" si="4">K29+L29</f>
        <v>714</v>
      </c>
      <c r="N29">
        <f t="shared" ref="N29" si="5">SUM(N7:N15,N18,N22,N26)</f>
        <v>0</v>
      </c>
    </row>
  </sheetData>
  <mergeCells count="14">
    <mergeCell ref="A1:A4"/>
    <mergeCell ref="B1:B4"/>
    <mergeCell ref="C1:C4"/>
    <mergeCell ref="D1:J1"/>
    <mergeCell ref="K1:L1"/>
    <mergeCell ref="N1:N5"/>
    <mergeCell ref="D2:D4"/>
    <mergeCell ref="E2:I2"/>
    <mergeCell ref="J2:J4"/>
    <mergeCell ref="K2:L2"/>
    <mergeCell ref="E3:G3"/>
    <mergeCell ref="H3:H4"/>
    <mergeCell ref="I3:I4"/>
    <mergeCell ref="M1:M5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AQ113"/>
  <sheetViews>
    <sheetView workbookViewId="0">
      <selection activeCell="O41" sqref="O41:Q85"/>
    </sheetView>
  </sheetViews>
  <sheetFormatPr defaultColWidth="9.109375" defaultRowHeight="13.8" x14ac:dyDescent="0.3"/>
  <cols>
    <col min="1" max="1" width="9.44140625" style="644" customWidth="1"/>
    <col min="2" max="2" width="35.33203125" style="284" customWidth="1"/>
    <col min="3" max="4" width="3.44140625" style="831" hidden="1" customWidth="1"/>
    <col min="5" max="6" width="3.6640625" style="285" hidden="1" customWidth="1"/>
    <col min="7" max="8" width="3.6640625" style="647" customWidth="1"/>
    <col min="9" max="9" width="3.5546875" style="1059" hidden="1" customWidth="1"/>
    <col min="10" max="10" width="4.109375" style="1059" hidden="1" customWidth="1"/>
    <col min="11" max="11" width="8.44140625" style="644" customWidth="1"/>
    <col min="12" max="12" width="4.5546875" style="644" customWidth="1"/>
    <col min="13" max="13" width="6" style="644" customWidth="1"/>
    <col min="14" max="14" width="7.88671875" style="644" customWidth="1"/>
    <col min="15" max="15" width="5.33203125" style="644" customWidth="1"/>
    <col min="16" max="16" width="4.6640625" style="644" customWidth="1"/>
    <col min="17" max="17" width="4.44140625" style="644" customWidth="1"/>
    <col min="18" max="18" width="6.44140625" style="644" customWidth="1"/>
    <col min="19" max="19" width="5.109375" style="644" customWidth="1"/>
    <col min="20" max="20" width="3.6640625" style="647" customWidth="1"/>
    <col min="21" max="28" width="6.109375" style="644" hidden="1" customWidth="1"/>
    <col min="29" max="32" width="9.6640625" style="644" customWidth="1"/>
    <col min="33" max="36" width="7.109375" style="644" hidden="1" customWidth="1"/>
    <col min="37" max="37" width="9.109375" style="645"/>
    <col min="38" max="38" width="28.5546875" style="645" customWidth="1"/>
    <col min="39" max="43" width="9.109375" style="645"/>
    <col min="44" max="16384" width="9.109375" style="644"/>
  </cols>
  <sheetData>
    <row r="1" spans="1:41" s="644" customFormat="1" ht="26.25" customHeight="1" x14ac:dyDescent="0.3">
      <c r="A1" s="1749"/>
      <c r="B1" s="1752" t="s">
        <v>551</v>
      </c>
      <c r="C1" s="961" t="s">
        <v>989</v>
      </c>
      <c r="D1" s="961"/>
      <c r="E1" s="961"/>
      <c r="F1" s="961"/>
      <c r="G1" s="961"/>
      <c r="H1" s="961"/>
      <c r="I1" s="961"/>
      <c r="J1" s="961"/>
      <c r="K1" s="1366" t="s">
        <v>175</v>
      </c>
      <c r="L1" s="1393"/>
      <c r="M1" s="1393"/>
      <c r="N1" s="1393"/>
      <c r="O1" s="1393"/>
      <c r="P1" s="1393"/>
      <c r="Q1" s="1393"/>
      <c r="R1" s="1393"/>
      <c r="S1" s="1393"/>
      <c r="T1" s="1393"/>
      <c r="U1" s="1733" t="s">
        <v>552</v>
      </c>
      <c r="V1" s="1734"/>
      <c r="W1" s="1734"/>
      <c r="X1" s="1734"/>
      <c r="Y1" s="1734"/>
      <c r="Z1" s="1734"/>
      <c r="AA1" s="1734"/>
      <c r="AB1" s="1734"/>
      <c r="AC1" s="1734"/>
      <c r="AD1" s="1734"/>
      <c r="AE1" s="1734"/>
      <c r="AF1" s="1734"/>
      <c r="AG1" s="1734"/>
      <c r="AH1" s="1734"/>
      <c r="AI1" s="1734"/>
      <c r="AJ1" s="1735"/>
      <c r="AK1" s="1406" t="s">
        <v>668</v>
      </c>
      <c r="AL1" s="1345" t="s">
        <v>55</v>
      </c>
      <c r="AM1" s="645"/>
      <c r="AN1" s="645"/>
      <c r="AO1" s="645"/>
    </row>
    <row r="2" spans="1:41" s="644" customFormat="1" ht="26.25" customHeight="1" x14ac:dyDescent="0.3">
      <c r="A2" s="1750"/>
      <c r="B2" s="1753"/>
      <c r="C2" s="961"/>
      <c r="D2" s="961"/>
      <c r="E2" s="961"/>
      <c r="F2" s="961"/>
      <c r="G2" s="961"/>
      <c r="H2" s="961"/>
      <c r="I2" s="961"/>
      <c r="J2" s="961"/>
      <c r="K2" s="1602" t="s">
        <v>98</v>
      </c>
      <c r="L2" s="1603" t="s">
        <v>177</v>
      </c>
      <c r="M2" s="1604" t="s">
        <v>178</v>
      </c>
      <c r="N2" s="1366" t="s">
        <v>179</v>
      </c>
      <c r="O2" s="1393"/>
      <c r="P2" s="1393"/>
      <c r="Q2" s="1393"/>
      <c r="R2" s="1393"/>
      <c r="S2" s="1393"/>
      <c r="T2" s="1755" t="s">
        <v>180</v>
      </c>
      <c r="U2" s="1736"/>
      <c r="V2" s="1737"/>
      <c r="W2" s="1737"/>
      <c r="X2" s="1737"/>
      <c r="Y2" s="1737"/>
      <c r="Z2" s="1737"/>
      <c r="AA2" s="1737"/>
      <c r="AB2" s="1737"/>
      <c r="AC2" s="1737"/>
      <c r="AD2" s="1737"/>
      <c r="AE2" s="1737"/>
      <c r="AF2" s="1737"/>
      <c r="AG2" s="1737"/>
      <c r="AH2" s="1737"/>
      <c r="AI2" s="1737"/>
      <c r="AJ2" s="1738"/>
      <c r="AK2" s="1406"/>
      <c r="AL2" s="1345"/>
      <c r="AM2" s="645"/>
      <c r="AN2" s="645"/>
      <c r="AO2" s="645"/>
    </row>
    <row r="3" spans="1:41" s="644" customFormat="1" x14ac:dyDescent="0.3">
      <c r="A3" s="1750"/>
      <c r="B3" s="1753"/>
      <c r="C3" s="961"/>
      <c r="D3" s="961"/>
      <c r="E3" s="961"/>
      <c r="F3" s="961"/>
      <c r="G3" s="961"/>
      <c r="H3" s="961"/>
      <c r="I3" s="961"/>
      <c r="J3" s="961"/>
      <c r="K3" s="1393"/>
      <c r="L3" s="1393"/>
      <c r="M3" s="1604"/>
      <c r="N3" s="1484" t="s">
        <v>182</v>
      </c>
      <c r="O3" s="1393"/>
      <c r="P3" s="1393"/>
      <c r="Q3" s="1393"/>
      <c r="R3" s="1603" t="s">
        <v>183</v>
      </c>
      <c r="S3" s="1603" t="s">
        <v>370</v>
      </c>
      <c r="T3" s="1756"/>
      <c r="U3" s="960"/>
      <c r="V3" s="960"/>
      <c r="W3" s="960"/>
      <c r="X3" s="960"/>
      <c r="Y3" s="436"/>
      <c r="Z3" s="436"/>
      <c r="AA3" s="436"/>
      <c r="AB3" s="436"/>
      <c r="AC3" s="961"/>
      <c r="AD3" s="961"/>
      <c r="AE3" s="961"/>
      <c r="AF3" s="961"/>
      <c r="AG3" s="962"/>
      <c r="AH3" s="962"/>
      <c r="AI3" s="962"/>
      <c r="AJ3" s="963"/>
      <c r="AK3" s="1406"/>
      <c r="AL3" s="1345"/>
      <c r="AM3" s="645"/>
      <c r="AN3" s="645"/>
      <c r="AO3" s="645"/>
    </row>
    <row r="4" spans="1:41" s="644" customFormat="1" ht="15" customHeight="1" x14ac:dyDescent="0.3">
      <c r="A4" s="1750"/>
      <c r="B4" s="1753"/>
      <c r="C4" s="961" t="s">
        <v>149</v>
      </c>
      <c r="D4" s="961"/>
      <c r="E4" s="961"/>
      <c r="F4" s="961"/>
      <c r="G4" s="961"/>
      <c r="H4" s="961"/>
      <c r="I4" s="961"/>
      <c r="J4" s="961"/>
      <c r="K4" s="1393"/>
      <c r="L4" s="1393"/>
      <c r="M4" s="1604"/>
      <c r="N4" s="1603" t="s">
        <v>186</v>
      </c>
      <c r="O4" s="1484" t="s">
        <v>187</v>
      </c>
      <c r="P4" s="1393"/>
      <c r="Q4" s="1393"/>
      <c r="R4" s="1393"/>
      <c r="S4" s="1393"/>
      <c r="T4" s="1756"/>
      <c r="U4" s="1739" t="s">
        <v>769</v>
      </c>
      <c r="V4" s="1739"/>
      <c r="W4" s="1739"/>
      <c r="X4" s="1739"/>
      <c r="Y4" s="1740" t="s">
        <v>318</v>
      </c>
      <c r="Z4" s="1740"/>
      <c r="AA4" s="1740"/>
      <c r="AB4" s="1740"/>
      <c r="AC4" s="1741" t="s">
        <v>100</v>
      </c>
      <c r="AD4" s="1741"/>
      <c r="AE4" s="1741"/>
      <c r="AF4" s="1741"/>
      <c r="AG4" s="1742" t="s">
        <v>618</v>
      </c>
      <c r="AH4" s="1742"/>
      <c r="AI4" s="1742"/>
      <c r="AJ4" s="1742"/>
      <c r="AK4" s="1406"/>
      <c r="AL4" s="1345"/>
      <c r="AM4" s="645"/>
      <c r="AN4" s="645"/>
      <c r="AO4" s="645"/>
    </row>
    <row r="5" spans="1:41" s="644" customFormat="1" x14ac:dyDescent="0.3">
      <c r="A5" s="1750"/>
      <c r="B5" s="1753"/>
      <c r="C5" s="961"/>
      <c r="D5" s="961"/>
      <c r="E5" s="961"/>
      <c r="F5" s="961"/>
      <c r="G5" s="961"/>
      <c r="H5" s="961"/>
      <c r="I5" s="961"/>
      <c r="J5" s="961"/>
      <c r="K5" s="1393"/>
      <c r="L5" s="1393"/>
      <c r="M5" s="1604"/>
      <c r="N5" s="1393"/>
      <c r="O5" s="1603" t="s">
        <v>188</v>
      </c>
      <c r="P5" s="1603" t="s">
        <v>189</v>
      </c>
      <c r="Q5" s="1603" t="s">
        <v>190</v>
      </c>
      <c r="R5" s="1393"/>
      <c r="S5" s="1393"/>
      <c r="T5" s="1756"/>
      <c r="U5" s="1747"/>
      <c r="V5" s="1748"/>
      <c r="W5" s="964"/>
      <c r="X5" s="964"/>
      <c r="Y5" s="1743" t="s">
        <v>553</v>
      </c>
      <c r="Z5" s="1744"/>
      <c r="AA5" s="1529" t="s">
        <v>554</v>
      </c>
      <c r="AB5" s="1530"/>
      <c r="AC5" s="1745" t="s">
        <v>1187</v>
      </c>
      <c r="AD5" s="1746"/>
      <c r="AE5" s="1745" t="s">
        <v>1188</v>
      </c>
      <c r="AF5" s="1746"/>
      <c r="AG5" s="1725" t="s">
        <v>621</v>
      </c>
      <c r="AH5" s="1726"/>
      <c r="AI5" s="1725" t="s">
        <v>622</v>
      </c>
      <c r="AJ5" s="1726"/>
      <c r="AK5" s="1406"/>
      <c r="AL5" s="1345"/>
      <c r="AM5" s="645"/>
      <c r="AN5" s="645"/>
      <c r="AO5" s="645"/>
    </row>
    <row r="6" spans="1:41" s="644" customFormat="1" x14ac:dyDescent="0.3">
      <c r="A6" s="1750"/>
      <c r="B6" s="1753"/>
      <c r="C6" s="961"/>
      <c r="D6" s="961"/>
      <c r="E6" s="961"/>
      <c r="F6" s="961"/>
      <c r="G6" s="961"/>
      <c r="H6" s="961"/>
      <c r="I6" s="961"/>
      <c r="J6" s="961"/>
      <c r="K6" s="1393"/>
      <c r="L6" s="1393"/>
      <c r="M6" s="1604"/>
      <c r="N6" s="1393"/>
      <c r="O6" s="1393"/>
      <c r="P6" s="1393"/>
      <c r="Q6" s="1393"/>
      <c r="R6" s="1393"/>
      <c r="S6" s="1393"/>
      <c r="T6" s="1756"/>
      <c r="U6" s="1727" t="s">
        <v>990</v>
      </c>
      <c r="V6" s="1728"/>
      <c r="W6" s="1727" t="s">
        <v>991</v>
      </c>
      <c r="X6" s="1728"/>
      <c r="Y6" s="437">
        <v>448</v>
      </c>
      <c r="Z6" s="437">
        <v>56</v>
      </c>
      <c r="AA6" s="437">
        <v>384</v>
      </c>
      <c r="AB6" s="437">
        <v>48</v>
      </c>
      <c r="AC6" s="965">
        <v>416</v>
      </c>
      <c r="AD6" s="965">
        <v>52</v>
      </c>
      <c r="AE6" s="965">
        <v>512</v>
      </c>
      <c r="AF6" s="965">
        <v>64</v>
      </c>
      <c r="AG6" s="966">
        <v>352</v>
      </c>
      <c r="AH6" s="966">
        <v>44</v>
      </c>
      <c r="AI6" s="966">
        <v>320</v>
      </c>
      <c r="AJ6" s="966">
        <v>40</v>
      </c>
      <c r="AK6" s="1406"/>
      <c r="AL6" s="1345"/>
      <c r="AM6" s="645"/>
      <c r="AN6" s="645"/>
      <c r="AO6" s="645"/>
    </row>
    <row r="7" spans="1:41" s="644" customFormat="1" x14ac:dyDescent="0.3">
      <c r="A7" s="1751"/>
      <c r="B7" s="1754"/>
      <c r="C7" s="961">
        <v>1</v>
      </c>
      <c r="D7" s="961">
        <v>2</v>
      </c>
      <c r="E7" s="961">
        <v>3</v>
      </c>
      <c r="F7" s="961">
        <v>4</v>
      </c>
      <c r="G7" s="961">
        <v>5</v>
      </c>
      <c r="H7" s="961">
        <v>6</v>
      </c>
      <c r="I7" s="961">
        <v>7</v>
      </c>
      <c r="J7" s="961">
        <v>8</v>
      </c>
      <c r="K7" s="1393"/>
      <c r="L7" s="1393"/>
      <c r="M7" s="1604"/>
      <c r="N7" s="1393"/>
      <c r="O7" s="1393"/>
      <c r="P7" s="1393"/>
      <c r="Q7" s="1393"/>
      <c r="R7" s="1393"/>
      <c r="S7" s="1393"/>
      <c r="T7" s="1756"/>
      <c r="U7" s="967" t="s">
        <v>193</v>
      </c>
      <c r="V7" s="967" t="s">
        <v>194</v>
      </c>
      <c r="W7" s="967" t="s">
        <v>193</v>
      </c>
      <c r="X7" s="967" t="s">
        <v>194</v>
      </c>
      <c r="Y7" s="438" t="s">
        <v>193</v>
      </c>
      <c r="Z7" s="438" t="s">
        <v>194</v>
      </c>
      <c r="AA7" s="438" t="s">
        <v>193</v>
      </c>
      <c r="AB7" s="438" t="s">
        <v>194</v>
      </c>
      <c r="AC7" s="968" t="s">
        <v>193</v>
      </c>
      <c r="AD7" s="968" t="s">
        <v>194</v>
      </c>
      <c r="AE7" s="968" t="s">
        <v>193</v>
      </c>
      <c r="AF7" s="968" t="s">
        <v>194</v>
      </c>
      <c r="AG7" s="969" t="s">
        <v>193</v>
      </c>
      <c r="AH7" s="969" t="s">
        <v>194</v>
      </c>
      <c r="AI7" s="969" t="s">
        <v>193</v>
      </c>
      <c r="AJ7" s="969" t="s">
        <v>194</v>
      </c>
      <c r="AK7" s="1406"/>
      <c r="AL7" s="1345"/>
      <c r="AM7" s="645"/>
      <c r="AN7" s="645"/>
      <c r="AO7" s="645"/>
    </row>
    <row r="8" spans="1:41" s="644" customFormat="1" x14ac:dyDescent="0.3">
      <c r="A8" s="397">
        <v>1</v>
      </c>
      <c r="B8" s="439">
        <v>2</v>
      </c>
      <c r="C8" s="961">
        <v>3</v>
      </c>
      <c r="D8" s="961"/>
      <c r="E8" s="961"/>
      <c r="F8" s="961"/>
      <c r="G8" s="961"/>
      <c r="H8" s="961"/>
      <c r="I8" s="961"/>
      <c r="J8" s="961"/>
      <c r="K8" s="649">
        <v>4</v>
      </c>
      <c r="L8" s="649">
        <v>5</v>
      </c>
      <c r="M8" s="649">
        <v>6</v>
      </c>
      <c r="N8" s="649">
        <v>7</v>
      </c>
      <c r="O8" s="649">
        <v>8</v>
      </c>
      <c r="P8" s="649">
        <v>9</v>
      </c>
      <c r="Q8" s="649">
        <v>10</v>
      </c>
      <c r="R8" s="649">
        <v>11</v>
      </c>
      <c r="S8" s="649">
        <v>12</v>
      </c>
      <c r="T8" s="1065">
        <v>13</v>
      </c>
      <c r="U8" s="1729">
        <v>14</v>
      </c>
      <c r="V8" s="1729"/>
      <c r="W8" s="1729">
        <v>15</v>
      </c>
      <c r="X8" s="1729"/>
      <c r="Y8" s="1730">
        <v>16</v>
      </c>
      <c r="Z8" s="1730"/>
      <c r="AA8" s="1730">
        <v>17</v>
      </c>
      <c r="AB8" s="1730"/>
      <c r="AC8" s="1731">
        <v>18</v>
      </c>
      <c r="AD8" s="1731"/>
      <c r="AE8" s="1731">
        <v>19</v>
      </c>
      <c r="AF8" s="1731"/>
      <c r="AG8" s="1732">
        <v>20</v>
      </c>
      <c r="AH8" s="1732"/>
      <c r="AI8" s="1732">
        <v>21</v>
      </c>
      <c r="AJ8" s="1732"/>
      <c r="AK8" s="1406"/>
      <c r="AL8" s="1345"/>
      <c r="AM8" s="645"/>
      <c r="AN8" s="645"/>
      <c r="AO8" s="645"/>
    </row>
    <row r="9" spans="1:41" s="644" customFormat="1" ht="15" hidden="1" customHeight="1" x14ac:dyDescent="0.3">
      <c r="A9" s="559" t="s">
        <v>374</v>
      </c>
      <c r="B9" s="272" t="s">
        <v>375</v>
      </c>
      <c r="C9" s="961"/>
      <c r="D9" s="961"/>
      <c r="E9" s="961"/>
      <c r="F9" s="961"/>
      <c r="G9" s="961"/>
      <c r="H9" s="961"/>
      <c r="I9" s="961"/>
      <c r="J9" s="961"/>
      <c r="K9" s="971">
        <f>K10+K30</f>
        <v>1476</v>
      </c>
      <c r="L9" s="971">
        <f t="shared" ref="L9:X9" si="0">L10+L30</f>
        <v>91</v>
      </c>
      <c r="M9" s="971">
        <f t="shared" si="0"/>
        <v>0</v>
      </c>
      <c r="N9" s="971">
        <f t="shared" si="0"/>
        <v>1365</v>
      </c>
      <c r="O9" s="971">
        <f t="shared" si="0"/>
        <v>826</v>
      </c>
      <c r="P9" s="971">
        <f t="shared" si="0"/>
        <v>539</v>
      </c>
      <c r="Q9" s="971">
        <f t="shared" si="0"/>
        <v>0</v>
      </c>
      <c r="R9" s="971">
        <f t="shared" si="0"/>
        <v>0</v>
      </c>
      <c r="S9" s="971">
        <f t="shared" si="0"/>
        <v>8</v>
      </c>
      <c r="T9" s="1066">
        <f t="shared" si="0"/>
        <v>12</v>
      </c>
      <c r="U9" s="972">
        <f t="shared" si="0"/>
        <v>560</v>
      </c>
      <c r="V9" s="972">
        <f t="shared" si="0"/>
        <v>16</v>
      </c>
      <c r="W9" s="972">
        <f t="shared" si="0"/>
        <v>805</v>
      </c>
      <c r="X9" s="972">
        <f t="shared" si="0"/>
        <v>0</v>
      </c>
      <c r="Y9" s="833"/>
      <c r="Z9" s="973"/>
      <c r="AA9" s="833"/>
      <c r="AB9" s="833"/>
      <c r="AC9" s="974"/>
      <c r="AD9" s="974"/>
      <c r="AE9" s="974"/>
      <c r="AF9" s="974"/>
      <c r="AG9" s="975"/>
      <c r="AH9" s="975"/>
      <c r="AI9" s="975"/>
      <c r="AJ9" s="975"/>
      <c r="AK9" s="810"/>
      <c r="AL9" s="268"/>
      <c r="AM9" s="976"/>
      <c r="AN9" s="976"/>
      <c r="AO9" s="976"/>
    </row>
    <row r="10" spans="1:41" s="644" customFormat="1" ht="15" hidden="1" customHeight="1" x14ac:dyDescent="0.3">
      <c r="A10" s="977"/>
      <c r="B10" s="272" t="s">
        <v>376</v>
      </c>
      <c r="C10" s="961"/>
      <c r="D10" s="961"/>
      <c r="E10" s="961"/>
      <c r="F10" s="961"/>
      <c r="G10" s="961"/>
      <c r="H10" s="961"/>
      <c r="I10" s="961"/>
      <c r="J10" s="961"/>
      <c r="K10" s="978">
        <f>SUM(K11:K29)</f>
        <v>1333</v>
      </c>
      <c r="L10" s="978">
        <f t="shared" ref="L10:X10" si="1">SUM(L11:L29)</f>
        <v>52</v>
      </c>
      <c r="M10" s="978">
        <f t="shared" si="1"/>
        <v>0</v>
      </c>
      <c r="N10" s="978">
        <f t="shared" si="1"/>
        <v>1261</v>
      </c>
      <c r="O10" s="978">
        <f t="shared" si="1"/>
        <v>794</v>
      </c>
      <c r="P10" s="978">
        <f t="shared" si="1"/>
        <v>467</v>
      </c>
      <c r="Q10" s="978">
        <f t="shared" si="1"/>
        <v>0</v>
      </c>
      <c r="R10" s="978">
        <f t="shared" si="1"/>
        <v>0</v>
      </c>
      <c r="S10" s="978">
        <f t="shared" si="1"/>
        <v>8</v>
      </c>
      <c r="T10" s="1066">
        <f t="shared" si="1"/>
        <v>12</v>
      </c>
      <c r="U10" s="979">
        <f t="shared" si="1"/>
        <v>504</v>
      </c>
      <c r="V10" s="979">
        <f t="shared" si="1"/>
        <v>0</v>
      </c>
      <c r="W10" s="979">
        <f t="shared" si="1"/>
        <v>757</v>
      </c>
      <c r="X10" s="979">
        <f t="shared" si="1"/>
        <v>0</v>
      </c>
      <c r="Y10" s="833"/>
      <c r="Z10" s="980"/>
      <c r="AA10" s="981"/>
      <c r="AB10" s="981"/>
      <c r="AC10" s="982"/>
      <c r="AD10" s="982"/>
      <c r="AE10" s="982"/>
      <c r="AF10" s="982"/>
      <c r="AG10" s="983"/>
      <c r="AH10" s="983"/>
      <c r="AI10" s="983"/>
      <c r="AJ10" s="983"/>
      <c r="AK10" s="269"/>
      <c r="AL10" s="269"/>
      <c r="AM10" s="984"/>
      <c r="AN10" s="984"/>
      <c r="AO10" s="984"/>
    </row>
    <row r="11" spans="1:41" s="644" customFormat="1" ht="25.5" hidden="1" customHeight="1" x14ac:dyDescent="0.3">
      <c r="A11" s="985"/>
      <c r="B11" s="272" t="s">
        <v>377</v>
      </c>
      <c r="C11" s="961"/>
      <c r="D11" s="961"/>
      <c r="E11" s="961"/>
      <c r="F11" s="961"/>
      <c r="G11" s="961"/>
      <c r="H11" s="961"/>
      <c r="I11" s="961"/>
      <c r="J11" s="961"/>
      <c r="K11" s="986">
        <v>0</v>
      </c>
      <c r="L11" s="637"/>
      <c r="M11" s="637"/>
      <c r="N11" s="987"/>
      <c r="O11" s="637"/>
      <c r="P11" s="637"/>
      <c r="Q11" s="637"/>
      <c r="R11" s="637"/>
      <c r="S11" s="634"/>
      <c r="T11" s="1067"/>
      <c r="U11" s="988"/>
      <c r="V11" s="989"/>
      <c r="W11" s="988"/>
      <c r="X11" s="990"/>
      <c r="Y11" s="833"/>
      <c r="Z11" s="991"/>
      <c r="AA11" s="992"/>
      <c r="AB11" s="992"/>
      <c r="AC11" s="993"/>
      <c r="AD11" s="993"/>
      <c r="AE11" s="993"/>
      <c r="AF11" s="993"/>
      <c r="AG11" s="994"/>
      <c r="AH11" s="994"/>
      <c r="AI11" s="994"/>
      <c r="AJ11" s="969"/>
      <c r="AK11" s="254"/>
      <c r="AL11" s="254"/>
      <c r="AM11" s="681"/>
      <c r="AN11" s="995"/>
      <c r="AO11" s="995"/>
    </row>
    <row r="12" spans="1:41" s="644" customFormat="1" ht="25.5" hidden="1" customHeight="1" x14ac:dyDescent="0.3">
      <c r="A12" s="996" t="s">
        <v>378</v>
      </c>
      <c r="B12" s="904" t="s">
        <v>379</v>
      </c>
      <c r="C12" s="961"/>
      <c r="D12" s="961" t="s">
        <v>399</v>
      </c>
      <c r="E12" s="961"/>
      <c r="F12" s="961"/>
      <c r="G12" s="961"/>
      <c r="H12" s="961"/>
      <c r="I12" s="961"/>
      <c r="J12" s="961"/>
      <c r="K12" s="442">
        <f>L12+N12+R12+S12+T12</f>
        <v>78</v>
      </c>
      <c r="L12" s="637"/>
      <c r="M12" s="637">
        <f t="shared" ref="M12:M29" si="2">SUM(AJ12:AO12)</f>
        <v>0</v>
      </c>
      <c r="N12" s="987">
        <f>U12+W12+Y12+AA12+AC12+AE12+AG12+AI12</f>
        <v>78</v>
      </c>
      <c r="O12" s="987">
        <f>N12-P12</f>
        <v>42</v>
      </c>
      <c r="P12" s="637">
        <v>36</v>
      </c>
      <c r="Q12" s="637"/>
      <c r="R12" s="637"/>
      <c r="S12" s="634"/>
      <c r="T12" s="1067"/>
      <c r="U12" s="988">
        <v>32</v>
      </c>
      <c r="V12" s="989"/>
      <c r="W12" s="988">
        <v>46</v>
      </c>
      <c r="X12" s="990"/>
      <c r="Y12" s="833"/>
      <c r="Z12" s="991"/>
      <c r="AA12" s="992"/>
      <c r="AB12" s="992"/>
      <c r="AC12" s="968"/>
      <c r="AD12" s="968"/>
      <c r="AE12" s="993"/>
      <c r="AF12" s="993"/>
      <c r="AG12" s="969"/>
      <c r="AH12" s="969"/>
      <c r="AI12" s="994"/>
      <c r="AJ12" s="969"/>
      <c r="AK12" s="254"/>
      <c r="AL12" s="254"/>
      <c r="AM12" s="681"/>
      <c r="AN12" s="995"/>
      <c r="AO12" s="995"/>
    </row>
    <row r="13" spans="1:41" s="644" customFormat="1" ht="15" hidden="1" customHeight="1" x14ac:dyDescent="0.3">
      <c r="A13" s="996" t="s">
        <v>381</v>
      </c>
      <c r="B13" s="904" t="s">
        <v>382</v>
      </c>
      <c r="C13" s="961"/>
      <c r="D13" s="961" t="s">
        <v>29</v>
      </c>
      <c r="E13" s="961"/>
      <c r="F13" s="961"/>
      <c r="G13" s="961"/>
      <c r="H13" s="961"/>
      <c r="I13" s="961"/>
      <c r="J13" s="961"/>
      <c r="K13" s="442">
        <f t="shared" ref="K13:K76" si="3">L13+N13+R13+S13+T13</f>
        <v>116</v>
      </c>
      <c r="L13" s="637"/>
      <c r="M13" s="637">
        <f t="shared" si="2"/>
        <v>0</v>
      </c>
      <c r="N13" s="987">
        <f t="shared" ref="N13:N73" si="4">U13+W13+Y13+AA13+AC13+AE13+AG13+AI13</f>
        <v>116</v>
      </c>
      <c r="O13" s="987">
        <f t="shared" ref="O13:O34" si="5">N13-P13</f>
        <v>116</v>
      </c>
      <c r="P13" s="637">
        <v>0</v>
      </c>
      <c r="Q13" s="637"/>
      <c r="R13" s="637"/>
      <c r="S13" s="634"/>
      <c r="T13" s="1067"/>
      <c r="U13" s="988">
        <v>38</v>
      </c>
      <c r="V13" s="989"/>
      <c r="W13" s="988">
        <v>78</v>
      </c>
      <c r="X13" s="990"/>
      <c r="Y13" s="833"/>
      <c r="Z13" s="991"/>
      <c r="AA13" s="992"/>
      <c r="AB13" s="992"/>
      <c r="AC13" s="968"/>
      <c r="AD13" s="968"/>
      <c r="AE13" s="993"/>
      <c r="AF13" s="993"/>
      <c r="AG13" s="969"/>
      <c r="AH13" s="969"/>
      <c r="AI13" s="994"/>
      <c r="AJ13" s="969"/>
      <c r="AK13" s="254"/>
      <c r="AL13" s="254"/>
      <c r="AM13" s="681"/>
      <c r="AN13" s="995"/>
      <c r="AO13" s="995"/>
    </row>
    <row r="14" spans="1:41" s="644" customFormat="1" ht="25.5" hidden="1" customHeight="1" x14ac:dyDescent="0.3">
      <c r="A14" s="996"/>
      <c r="B14" s="272" t="s">
        <v>383</v>
      </c>
      <c r="C14" s="961"/>
      <c r="D14" s="961"/>
      <c r="E14" s="961"/>
      <c r="F14" s="961"/>
      <c r="G14" s="961"/>
      <c r="H14" s="961"/>
      <c r="I14" s="961"/>
      <c r="J14" s="961"/>
      <c r="K14" s="442">
        <f t="shared" si="3"/>
        <v>0</v>
      </c>
      <c r="L14" s="637"/>
      <c r="M14" s="637">
        <f t="shared" si="2"/>
        <v>0</v>
      </c>
      <c r="N14" s="987"/>
      <c r="O14" s="987">
        <f t="shared" si="5"/>
        <v>0</v>
      </c>
      <c r="P14" s="637"/>
      <c r="Q14" s="637"/>
      <c r="R14" s="637"/>
      <c r="S14" s="634"/>
      <c r="T14" s="1067"/>
      <c r="U14" s="988"/>
      <c r="V14" s="989"/>
      <c r="W14" s="988"/>
      <c r="X14" s="990"/>
      <c r="Y14" s="833"/>
      <c r="Z14" s="991"/>
      <c r="AA14" s="992"/>
      <c r="AB14" s="992"/>
      <c r="AC14" s="968"/>
      <c r="AD14" s="968"/>
      <c r="AE14" s="993"/>
      <c r="AF14" s="993"/>
      <c r="AG14" s="969"/>
      <c r="AH14" s="969"/>
      <c r="AI14" s="994"/>
      <c r="AJ14" s="969"/>
      <c r="AK14" s="254"/>
      <c r="AL14" s="254"/>
      <c r="AM14" s="681"/>
      <c r="AN14" s="995"/>
      <c r="AO14" s="995"/>
    </row>
    <row r="15" spans="1:41" s="644" customFormat="1" ht="15" hidden="1" customHeight="1" x14ac:dyDescent="0.3">
      <c r="A15" s="996" t="s">
        <v>384</v>
      </c>
      <c r="B15" s="904" t="s">
        <v>4</v>
      </c>
      <c r="C15" s="961"/>
      <c r="D15" s="961" t="s">
        <v>29</v>
      </c>
      <c r="E15" s="961"/>
      <c r="F15" s="961"/>
      <c r="G15" s="961"/>
      <c r="H15" s="961"/>
      <c r="I15" s="961"/>
      <c r="J15" s="961"/>
      <c r="K15" s="442">
        <f t="shared" si="3"/>
        <v>117</v>
      </c>
      <c r="L15" s="637"/>
      <c r="M15" s="637">
        <f t="shared" si="2"/>
        <v>0</v>
      </c>
      <c r="N15" s="987">
        <f t="shared" si="4"/>
        <v>117</v>
      </c>
      <c r="O15" s="987">
        <f t="shared" si="5"/>
        <v>0</v>
      </c>
      <c r="P15" s="637">
        <v>117</v>
      </c>
      <c r="Q15" s="637"/>
      <c r="R15" s="637"/>
      <c r="S15" s="634"/>
      <c r="T15" s="1067"/>
      <c r="U15" s="988">
        <v>48</v>
      </c>
      <c r="V15" s="989"/>
      <c r="W15" s="988">
        <v>69</v>
      </c>
      <c r="X15" s="990"/>
      <c r="Y15" s="833"/>
      <c r="Z15" s="991"/>
      <c r="AA15" s="992"/>
      <c r="AB15" s="992"/>
      <c r="AC15" s="968"/>
      <c r="AD15" s="968"/>
      <c r="AE15" s="993"/>
      <c r="AF15" s="993"/>
      <c r="AG15" s="969"/>
      <c r="AH15" s="969"/>
      <c r="AI15" s="994"/>
      <c r="AJ15" s="969"/>
      <c r="AK15" s="254"/>
      <c r="AL15" s="254"/>
      <c r="AM15" s="681"/>
      <c r="AN15" s="995"/>
      <c r="AO15" s="995"/>
    </row>
    <row r="16" spans="1:41" s="644" customFormat="1" ht="25.5" hidden="1" customHeight="1" x14ac:dyDescent="0.3">
      <c r="A16" s="996"/>
      <c r="B16" s="272" t="s">
        <v>385</v>
      </c>
      <c r="C16" s="961"/>
      <c r="D16" s="961"/>
      <c r="E16" s="961"/>
      <c r="F16" s="961"/>
      <c r="G16" s="961"/>
      <c r="H16" s="961"/>
      <c r="I16" s="961"/>
      <c r="J16" s="961"/>
      <c r="K16" s="442">
        <f t="shared" si="3"/>
        <v>0</v>
      </c>
      <c r="L16" s="637"/>
      <c r="M16" s="637">
        <f t="shared" si="2"/>
        <v>0</v>
      </c>
      <c r="N16" s="987"/>
      <c r="O16" s="987">
        <f t="shared" si="5"/>
        <v>0</v>
      </c>
      <c r="P16" s="637"/>
      <c r="Q16" s="637"/>
      <c r="R16" s="637"/>
      <c r="S16" s="634"/>
      <c r="T16" s="1067"/>
      <c r="U16" s="988"/>
      <c r="V16" s="989"/>
      <c r="W16" s="988"/>
      <c r="X16" s="990"/>
      <c r="Y16" s="833"/>
      <c r="Z16" s="991"/>
      <c r="AA16" s="992"/>
      <c r="AB16" s="992"/>
      <c r="AC16" s="968"/>
      <c r="AD16" s="968"/>
      <c r="AE16" s="993"/>
      <c r="AF16" s="993"/>
      <c r="AG16" s="969"/>
      <c r="AH16" s="969"/>
      <c r="AI16" s="994"/>
      <c r="AJ16" s="969"/>
      <c r="AK16" s="254"/>
      <c r="AL16" s="254"/>
      <c r="AM16" s="681"/>
      <c r="AN16" s="995"/>
      <c r="AO16" s="995"/>
    </row>
    <row r="17" spans="1:41" s="644" customFormat="1" ht="15" hidden="1" customHeight="1" x14ac:dyDescent="0.3">
      <c r="A17" s="996" t="s">
        <v>386</v>
      </c>
      <c r="B17" s="904" t="s">
        <v>350</v>
      </c>
      <c r="C17" s="961"/>
      <c r="D17" s="961" t="s">
        <v>29</v>
      </c>
      <c r="E17" s="961"/>
      <c r="F17" s="961"/>
      <c r="G17" s="961"/>
      <c r="H17" s="961"/>
      <c r="I17" s="961"/>
      <c r="J17" s="961"/>
      <c r="K17" s="442">
        <f t="shared" si="3"/>
        <v>192</v>
      </c>
      <c r="L17" s="637"/>
      <c r="M17" s="637">
        <f t="shared" si="2"/>
        <v>0</v>
      </c>
      <c r="N17" s="987">
        <f t="shared" si="4"/>
        <v>192</v>
      </c>
      <c r="O17" s="987">
        <f t="shared" si="5"/>
        <v>164</v>
      </c>
      <c r="P17" s="637">
        <v>28</v>
      </c>
      <c r="Q17" s="637"/>
      <c r="R17" s="637"/>
      <c r="S17" s="634"/>
      <c r="T17" s="1067"/>
      <c r="U17" s="988">
        <v>76</v>
      </c>
      <c r="V17" s="989"/>
      <c r="W17" s="988">
        <v>116</v>
      </c>
      <c r="X17" s="990"/>
      <c r="Y17" s="833"/>
      <c r="Z17" s="991"/>
      <c r="AA17" s="992"/>
      <c r="AB17" s="992"/>
      <c r="AC17" s="968"/>
      <c r="AD17" s="968"/>
      <c r="AE17" s="993"/>
      <c r="AF17" s="993"/>
      <c r="AG17" s="969"/>
      <c r="AH17" s="969"/>
      <c r="AI17" s="994"/>
      <c r="AJ17" s="969"/>
      <c r="AK17" s="254"/>
      <c r="AL17" s="254"/>
      <c r="AM17" s="681"/>
      <c r="AN17" s="995"/>
      <c r="AO17" s="995"/>
    </row>
    <row r="18" spans="1:41" s="644" customFormat="1" ht="15" hidden="1" customHeight="1" x14ac:dyDescent="0.3">
      <c r="A18" s="996" t="s">
        <v>387</v>
      </c>
      <c r="B18" s="904" t="s">
        <v>388</v>
      </c>
      <c r="C18" s="961"/>
      <c r="D18" s="961" t="s">
        <v>29</v>
      </c>
      <c r="E18" s="961"/>
      <c r="F18" s="961"/>
      <c r="G18" s="961"/>
      <c r="H18" s="961"/>
      <c r="I18" s="961"/>
      <c r="J18" s="961"/>
      <c r="K18" s="442">
        <f t="shared" si="3"/>
        <v>118</v>
      </c>
      <c r="L18" s="637"/>
      <c r="M18" s="637">
        <f t="shared" si="2"/>
        <v>0</v>
      </c>
      <c r="N18" s="987">
        <f t="shared" si="4"/>
        <v>118</v>
      </c>
      <c r="O18" s="987">
        <f t="shared" si="5"/>
        <v>48</v>
      </c>
      <c r="P18" s="637">
        <v>70</v>
      </c>
      <c r="Q18" s="637"/>
      <c r="R18" s="637"/>
      <c r="S18" s="634"/>
      <c r="T18" s="1067"/>
      <c r="U18" s="988">
        <v>48</v>
      </c>
      <c r="V18" s="989"/>
      <c r="W18" s="988">
        <v>70</v>
      </c>
      <c r="X18" s="990"/>
      <c r="Y18" s="833"/>
      <c r="Z18" s="991"/>
      <c r="AA18" s="992"/>
      <c r="AB18" s="992"/>
      <c r="AC18" s="968"/>
      <c r="AD18" s="968"/>
      <c r="AE18" s="993"/>
      <c r="AF18" s="993"/>
      <c r="AG18" s="969"/>
      <c r="AH18" s="969"/>
      <c r="AI18" s="994"/>
      <c r="AJ18" s="969"/>
      <c r="AK18" s="254"/>
      <c r="AL18" s="254"/>
      <c r="AM18" s="681"/>
      <c r="AN18" s="995"/>
      <c r="AO18" s="995"/>
    </row>
    <row r="19" spans="1:41" s="644" customFormat="1" ht="25.5" hidden="1" customHeight="1" x14ac:dyDescent="0.3">
      <c r="A19" s="996"/>
      <c r="B19" s="272" t="s">
        <v>389</v>
      </c>
      <c r="C19" s="961"/>
      <c r="D19" s="961"/>
      <c r="E19" s="961"/>
      <c r="F19" s="961"/>
      <c r="G19" s="961"/>
      <c r="H19" s="961"/>
      <c r="I19" s="961"/>
      <c r="J19" s="961"/>
      <c r="K19" s="442">
        <f t="shared" si="3"/>
        <v>0</v>
      </c>
      <c r="L19" s="637"/>
      <c r="M19" s="637">
        <f t="shared" si="2"/>
        <v>0</v>
      </c>
      <c r="N19" s="987"/>
      <c r="O19" s="987">
        <f t="shared" si="5"/>
        <v>0</v>
      </c>
      <c r="P19" s="637"/>
      <c r="Q19" s="637"/>
      <c r="R19" s="637"/>
      <c r="S19" s="634"/>
      <c r="T19" s="1067"/>
      <c r="U19" s="988"/>
      <c r="V19" s="989"/>
      <c r="W19" s="988"/>
      <c r="X19" s="990"/>
      <c r="Y19" s="833"/>
      <c r="Z19" s="991"/>
      <c r="AA19" s="992"/>
      <c r="AB19" s="992"/>
      <c r="AC19" s="968"/>
      <c r="AD19" s="968"/>
      <c r="AE19" s="993"/>
      <c r="AF19" s="993"/>
      <c r="AG19" s="969"/>
      <c r="AH19" s="969"/>
      <c r="AI19" s="994"/>
      <c r="AJ19" s="969"/>
      <c r="AK19" s="254"/>
      <c r="AL19" s="254"/>
      <c r="AM19" s="681"/>
      <c r="AN19" s="995"/>
      <c r="AO19" s="995"/>
    </row>
    <row r="20" spans="1:41" s="644" customFormat="1" ht="15" hidden="1" customHeight="1" x14ac:dyDescent="0.3">
      <c r="A20" s="996" t="s">
        <v>390</v>
      </c>
      <c r="B20" s="904" t="s">
        <v>166</v>
      </c>
      <c r="C20" s="961"/>
      <c r="D20" s="961" t="s">
        <v>29</v>
      </c>
      <c r="E20" s="961"/>
      <c r="F20" s="961"/>
      <c r="G20" s="961"/>
      <c r="H20" s="961"/>
      <c r="I20" s="961"/>
      <c r="J20" s="961"/>
      <c r="K20" s="442">
        <f t="shared" si="3"/>
        <v>78</v>
      </c>
      <c r="L20" s="637"/>
      <c r="M20" s="637">
        <f t="shared" si="2"/>
        <v>0</v>
      </c>
      <c r="N20" s="987">
        <f t="shared" si="4"/>
        <v>78</v>
      </c>
      <c r="O20" s="987">
        <f t="shared" si="5"/>
        <v>62</v>
      </c>
      <c r="P20" s="637">
        <v>16</v>
      </c>
      <c r="Q20" s="637"/>
      <c r="R20" s="637"/>
      <c r="S20" s="634"/>
      <c r="T20" s="1067"/>
      <c r="U20" s="988">
        <v>32</v>
      </c>
      <c r="V20" s="989"/>
      <c r="W20" s="988">
        <v>46</v>
      </c>
      <c r="X20" s="990"/>
      <c r="Y20" s="833"/>
      <c r="Z20" s="991"/>
      <c r="AA20" s="992"/>
      <c r="AB20" s="992"/>
      <c r="AC20" s="968"/>
      <c r="AD20" s="968"/>
      <c r="AE20" s="993"/>
      <c r="AF20" s="993"/>
      <c r="AG20" s="969"/>
      <c r="AH20" s="969"/>
      <c r="AI20" s="994"/>
      <c r="AJ20" s="969"/>
      <c r="AK20" s="254"/>
      <c r="AL20" s="254"/>
      <c r="AM20" s="681"/>
      <c r="AN20" s="995"/>
      <c r="AO20" s="995"/>
    </row>
    <row r="21" spans="1:41" s="644" customFormat="1" ht="15" hidden="1" customHeight="1" x14ac:dyDescent="0.3">
      <c r="A21" s="996" t="s">
        <v>415</v>
      </c>
      <c r="B21" s="904" t="s">
        <v>392</v>
      </c>
      <c r="C21" s="961"/>
      <c r="D21" s="961" t="s">
        <v>29</v>
      </c>
      <c r="E21" s="961"/>
      <c r="F21" s="961"/>
      <c r="G21" s="961"/>
      <c r="H21" s="961"/>
      <c r="I21" s="961"/>
      <c r="J21" s="961"/>
      <c r="K21" s="442">
        <f t="shared" si="3"/>
        <v>78</v>
      </c>
      <c r="L21" s="637"/>
      <c r="M21" s="637">
        <f t="shared" si="2"/>
        <v>0</v>
      </c>
      <c r="N21" s="987">
        <f t="shared" si="4"/>
        <v>78</v>
      </c>
      <c r="O21" s="987">
        <f t="shared" si="5"/>
        <v>64</v>
      </c>
      <c r="P21" s="637">
        <v>14</v>
      </c>
      <c r="Q21" s="637"/>
      <c r="R21" s="637"/>
      <c r="S21" s="634"/>
      <c r="T21" s="1067"/>
      <c r="U21" s="988">
        <v>32</v>
      </c>
      <c r="V21" s="989"/>
      <c r="W21" s="988">
        <v>46</v>
      </c>
      <c r="X21" s="990"/>
      <c r="Y21" s="833"/>
      <c r="Z21" s="991"/>
      <c r="AA21" s="992"/>
      <c r="AB21" s="992"/>
      <c r="AC21" s="968"/>
      <c r="AD21" s="968"/>
      <c r="AE21" s="993"/>
      <c r="AF21" s="993"/>
      <c r="AG21" s="969"/>
      <c r="AH21" s="969"/>
      <c r="AI21" s="994"/>
      <c r="AJ21" s="969"/>
      <c r="AK21" s="254"/>
      <c r="AL21" s="254"/>
      <c r="AM21" s="681"/>
      <c r="AN21" s="995"/>
      <c r="AO21" s="995"/>
    </row>
    <row r="22" spans="1:41" s="644" customFormat="1" ht="15" hidden="1" customHeight="1" x14ac:dyDescent="0.3">
      <c r="A22" s="996" t="s">
        <v>416</v>
      </c>
      <c r="B22" s="904" t="s">
        <v>394</v>
      </c>
      <c r="C22" s="961"/>
      <c r="D22" s="961" t="s">
        <v>29</v>
      </c>
      <c r="E22" s="961"/>
      <c r="F22" s="961"/>
      <c r="G22" s="961"/>
      <c r="H22" s="961"/>
      <c r="I22" s="961"/>
      <c r="J22" s="961"/>
      <c r="K22" s="442">
        <f t="shared" si="3"/>
        <v>40</v>
      </c>
      <c r="L22" s="637"/>
      <c r="M22" s="637">
        <f t="shared" si="2"/>
        <v>0</v>
      </c>
      <c r="N22" s="987">
        <f t="shared" si="4"/>
        <v>40</v>
      </c>
      <c r="O22" s="987">
        <f t="shared" si="5"/>
        <v>24</v>
      </c>
      <c r="P22" s="637">
        <v>16</v>
      </c>
      <c r="Q22" s="637"/>
      <c r="R22" s="637"/>
      <c r="S22" s="634"/>
      <c r="T22" s="1067"/>
      <c r="U22" s="988"/>
      <c r="V22" s="989"/>
      <c r="W22" s="988">
        <v>40</v>
      </c>
      <c r="X22" s="990"/>
      <c r="Y22" s="833"/>
      <c r="Z22" s="991"/>
      <c r="AA22" s="992"/>
      <c r="AB22" s="992"/>
      <c r="AC22" s="968"/>
      <c r="AD22" s="968"/>
      <c r="AE22" s="993"/>
      <c r="AF22" s="993"/>
      <c r="AG22" s="969"/>
      <c r="AH22" s="969"/>
      <c r="AI22" s="994"/>
      <c r="AJ22" s="969"/>
      <c r="AK22" s="254"/>
      <c r="AL22" s="254"/>
      <c r="AM22" s="681"/>
      <c r="AN22" s="995"/>
      <c r="AO22" s="995"/>
    </row>
    <row r="23" spans="1:41" s="644" customFormat="1" ht="25.5" hidden="1" customHeight="1" x14ac:dyDescent="0.3">
      <c r="A23" s="996"/>
      <c r="B23" s="272" t="s">
        <v>417</v>
      </c>
      <c r="C23" s="961"/>
      <c r="D23" s="961"/>
      <c r="E23" s="961"/>
      <c r="F23" s="961"/>
      <c r="G23" s="961"/>
      <c r="H23" s="961"/>
      <c r="I23" s="961"/>
      <c r="J23" s="961"/>
      <c r="K23" s="442">
        <f t="shared" si="3"/>
        <v>0</v>
      </c>
      <c r="L23" s="637"/>
      <c r="M23" s="637">
        <f t="shared" si="2"/>
        <v>0</v>
      </c>
      <c r="N23" s="987"/>
      <c r="O23" s="987">
        <f t="shared" si="5"/>
        <v>0</v>
      </c>
      <c r="P23" s="637"/>
      <c r="Q23" s="637"/>
      <c r="R23" s="637"/>
      <c r="S23" s="634"/>
      <c r="T23" s="1067"/>
      <c r="U23" s="988"/>
      <c r="V23" s="989"/>
      <c r="W23" s="988"/>
      <c r="X23" s="990"/>
      <c r="Y23" s="833"/>
      <c r="Z23" s="991"/>
      <c r="AA23" s="992"/>
      <c r="AB23" s="992"/>
      <c r="AC23" s="968"/>
      <c r="AD23" s="968"/>
      <c r="AE23" s="993"/>
      <c r="AF23" s="993"/>
      <c r="AG23" s="969"/>
      <c r="AH23" s="969"/>
      <c r="AI23" s="994"/>
      <c r="AJ23" s="969"/>
      <c r="AK23" s="254"/>
      <c r="AL23" s="254"/>
      <c r="AM23" s="681"/>
      <c r="AN23" s="995"/>
      <c r="AO23" s="995"/>
    </row>
    <row r="24" spans="1:41" s="644" customFormat="1" ht="15" hidden="1" customHeight="1" x14ac:dyDescent="0.3">
      <c r="A24" s="996" t="s">
        <v>396</v>
      </c>
      <c r="B24" s="904" t="s">
        <v>397</v>
      </c>
      <c r="C24" s="961" t="s">
        <v>29</v>
      </c>
      <c r="D24" s="961"/>
      <c r="E24" s="961"/>
      <c r="F24" s="961"/>
      <c r="G24" s="961"/>
      <c r="H24" s="961"/>
      <c r="I24" s="961"/>
      <c r="J24" s="961"/>
      <c r="K24" s="442">
        <f t="shared" si="3"/>
        <v>40</v>
      </c>
      <c r="L24" s="637"/>
      <c r="M24" s="637">
        <f t="shared" si="2"/>
        <v>0</v>
      </c>
      <c r="N24" s="987">
        <f t="shared" si="4"/>
        <v>40</v>
      </c>
      <c r="O24" s="987">
        <f t="shared" si="5"/>
        <v>26</v>
      </c>
      <c r="P24" s="637">
        <v>14</v>
      </c>
      <c r="Q24" s="637"/>
      <c r="R24" s="637"/>
      <c r="S24" s="634"/>
      <c r="T24" s="1067"/>
      <c r="U24" s="988">
        <v>40</v>
      </c>
      <c r="V24" s="989"/>
      <c r="W24" s="988"/>
      <c r="X24" s="990"/>
      <c r="Y24" s="833"/>
      <c r="Z24" s="991"/>
      <c r="AA24" s="992"/>
      <c r="AB24" s="992"/>
      <c r="AC24" s="968"/>
      <c r="AD24" s="968"/>
      <c r="AE24" s="993"/>
      <c r="AF24" s="993"/>
      <c r="AG24" s="969"/>
      <c r="AH24" s="969"/>
      <c r="AI24" s="994"/>
      <c r="AJ24" s="969"/>
      <c r="AK24" s="254"/>
      <c r="AL24" s="254"/>
      <c r="AM24" s="681"/>
      <c r="AN24" s="995"/>
      <c r="AO24" s="995"/>
    </row>
    <row r="25" spans="1:41" s="644" customFormat="1" ht="15" hidden="1" customHeight="1" x14ac:dyDescent="0.3">
      <c r="A25" s="996" t="s">
        <v>418</v>
      </c>
      <c r="B25" s="904" t="s">
        <v>356</v>
      </c>
      <c r="C25" s="961" t="s">
        <v>40</v>
      </c>
      <c r="D25" s="961" t="s">
        <v>40</v>
      </c>
      <c r="E25" s="961"/>
      <c r="F25" s="961"/>
      <c r="G25" s="961"/>
      <c r="H25" s="961"/>
      <c r="I25" s="961"/>
      <c r="J25" s="961"/>
      <c r="K25" s="442">
        <f t="shared" si="3"/>
        <v>168</v>
      </c>
      <c r="L25" s="637">
        <v>26</v>
      </c>
      <c r="M25" s="637">
        <f t="shared" si="2"/>
        <v>0</v>
      </c>
      <c r="N25" s="987">
        <f t="shared" si="4"/>
        <v>132</v>
      </c>
      <c r="O25" s="987">
        <f t="shared" si="5"/>
        <v>98</v>
      </c>
      <c r="P25" s="637">
        <v>34</v>
      </c>
      <c r="Q25" s="637"/>
      <c r="R25" s="637"/>
      <c r="S25" s="634">
        <v>4</v>
      </c>
      <c r="T25" s="1067">
        <v>6</v>
      </c>
      <c r="U25" s="988">
        <v>46</v>
      </c>
      <c r="V25" s="989"/>
      <c r="W25" s="988">
        <v>86</v>
      </c>
      <c r="X25" s="990"/>
      <c r="Y25" s="833"/>
      <c r="Z25" s="991"/>
      <c r="AA25" s="992"/>
      <c r="AB25" s="992"/>
      <c r="AC25" s="968"/>
      <c r="AD25" s="968"/>
      <c r="AE25" s="993"/>
      <c r="AF25" s="993"/>
      <c r="AG25" s="969"/>
      <c r="AH25" s="969"/>
      <c r="AI25" s="994"/>
      <c r="AJ25" s="969"/>
      <c r="AK25" s="254"/>
      <c r="AL25" s="254"/>
      <c r="AM25" s="681"/>
      <c r="AN25" s="995"/>
      <c r="AO25" s="995"/>
    </row>
    <row r="26" spans="1:41" s="644" customFormat="1" ht="15" hidden="1" customHeight="1" x14ac:dyDescent="0.3">
      <c r="A26" s="997" t="s">
        <v>420</v>
      </c>
      <c r="B26" s="998" t="s">
        <v>401</v>
      </c>
      <c r="C26" s="961" t="s">
        <v>40</v>
      </c>
      <c r="D26" s="961" t="s">
        <v>40</v>
      </c>
      <c r="E26" s="961"/>
      <c r="F26" s="961"/>
      <c r="G26" s="961"/>
      <c r="H26" s="961"/>
      <c r="I26" s="961"/>
      <c r="J26" s="961"/>
      <c r="K26" s="442">
        <f t="shared" si="3"/>
        <v>152</v>
      </c>
      <c r="L26" s="999">
        <v>26</v>
      </c>
      <c r="M26" s="637">
        <f t="shared" si="2"/>
        <v>0</v>
      </c>
      <c r="N26" s="987">
        <f t="shared" si="4"/>
        <v>116</v>
      </c>
      <c r="O26" s="987">
        <f t="shared" si="5"/>
        <v>96</v>
      </c>
      <c r="P26" s="999">
        <v>20</v>
      </c>
      <c r="Q26" s="999"/>
      <c r="R26" s="999"/>
      <c r="S26" s="1000">
        <v>4</v>
      </c>
      <c r="T26" s="1067">
        <v>6</v>
      </c>
      <c r="U26" s="988">
        <v>48</v>
      </c>
      <c r="V26" s="988"/>
      <c r="W26" s="988">
        <v>68</v>
      </c>
      <c r="X26" s="1001"/>
      <c r="Y26" s="833"/>
      <c r="Z26" s="991"/>
      <c r="AA26" s="992"/>
      <c r="AB26" s="992"/>
      <c r="AC26" s="968"/>
      <c r="AD26" s="968"/>
      <c r="AE26" s="1002"/>
      <c r="AF26" s="1002"/>
      <c r="AG26" s="1003"/>
      <c r="AH26" s="1003"/>
      <c r="AI26" s="1002"/>
      <c r="AJ26" s="1003"/>
      <c r="AK26" s="1003"/>
      <c r="AL26" s="1003"/>
      <c r="AM26" s="1004"/>
      <c r="AN26" s="1005"/>
      <c r="AO26" s="1005"/>
    </row>
    <row r="27" spans="1:41" s="644" customFormat="1" ht="38.25" hidden="1" customHeight="1" x14ac:dyDescent="0.3">
      <c r="A27" s="996"/>
      <c r="B27" s="272" t="s">
        <v>402</v>
      </c>
      <c r="C27" s="961"/>
      <c r="D27" s="961"/>
      <c r="E27" s="961"/>
      <c r="F27" s="961"/>
      <c r="G27" s="961"/>
      <c r="H27" s="961"/>
      <c r="I27" s="961"/>
      <c r="J27" s="961"/>
      <c r="K27" s="442">
        <f t="shared" si="3"/>
        <v>0</v>
      </c>
      <c r="L27" s="637"/>
      <c r="M27" s="637">
        <f t="shared" si="2"/>
        <v>0</v>
      </c>
      <c r="N27" s="987">
        <f t="shared" si="4"/>
        <v>0</v>
      </c>
      <c r="O27" s="987">
        <f t="shared" si="5"/>
        <v>0</v>
      </c>
      <c r="P27" s="637"/>
      <c r="Q27" s="637"/>
      <c r="R27" s="637"/>
      <c r="S27" s="634"/>
      <c r="T27" s="1067"/>
      <c r="U27" s="988"/>
      <c r="V27" s="988"/>
      <c r="W27" s="988"/>
      <c r="X27" s="967"/>
      <c r="Y27" s="833"/>
      <c r="Z27" s="991"/>
      <c r="AA27" s="992"/>
      <c r="AB27" s="992"/>
      <c r="AC27" s="968"/>
      <c r="AD27" s="968"/>
      <c r="AE27" s="968"/>
      <c r="AF27" s="968"/>
      <c r="AG27" s="969"/>
      <c r="AH27" s="969"/>
      <c r="AI27" s="969"/>
      <c r="AJ27" s="969"/>
      <c r="AK27" s="810"/>
      <c r="AL27" s="810"/>
      <c r="AM27" s="681"/>
      <c r="AN27" s="327"/>
      <c r="AO27" s="681"/>
    </row>
    <row r="28" spans="1:41" s="644" customFormat="1" ht="15.75" hidden="1" customHeight="1" x14ac:dyDescent="0.3">
      <c r="A28" s="996" t="s">
        <v>403</v>
      </c>
      <c r="B28" s="904" t="s">
        <v>6</v>
      </c>
      <c r="C28" s="961" t="s">
        <v>29</v>
      </c>
      <c r="D28" s="961" t="s">
        <v>29</v>
      </c>
      <c r="E28" s="961"/>
      <c r="F28" s="961"/>
      <c r="G28" s="961"/>
      <c r="H28" s="961"/>
      <c r="I28" s="961"/>
      <c r="J28" s="961"/>
      <c r="K28" s="442">
        <f t="shared" si="3"/>
        <v>78</v>
      </c>
      <c r="L28" s="637"/>
      <c r="M28" s="637">
        <f t="shared" si="2"/>
        <v>0</v>
      </c>
      <c r="N28" s="987">
        <f t="shared" si="4"/>
        <v>78</v>
      </c>
      <c r="O28" s="987">
        <f t="shared" si="5"/>
        <v>4</v>
      </c>
      <c r="P28" s="637">
        <v>74</v>
      </c>
      <c r="Q28" s="637"/>
      <c r="R28" s="637"/>
      <c r="S28" s="634"/>
      <c r="T28" s="1067"/>
      <c r="U28" s="988">
        <v>32</v>
      </c>
      <c r="V28" s="988"/>
      <c r="W28" s="988">
        <v>46</v>
      </c>
      <c r="X28" s="967"/>
      <c r="Y28" s="833"/>
      <c r="Z28" s="991"/>
      <c r="AA28" s="992"/>
      <c r="AB28" s="992"/>
      <c r="AC28" s="968"/>
      <c r="AD28" s="968"/>
      <c r="AE28" s="968"/>
      <c r="AF28" s="968"/>
      <c r="AG28" s="969"/>
      <c r="AH28" s="969"/>
      <c r="AI28" s="969"/>
      <c r="AJ28" s="969"/>
      <c r="AK28" s="810"/>
      <c r="AL28" s="810"/>
      <c r="AM28" s="681"/>
      <c r="AN28" s="327"/>
      <c r="AO28" s="681"/>
    </row>
    <row r="29" spans="1:41" s="644" customFormat="1" ht="15.75" hidden="1" customHeight="1" x14ac:dyDescent="0.3">
      <c r="A29" s="996" t="s">
        <v>404</v>
      </c>
      <c r="B29" s="904" t="s">
        <v>799</v>
      </c>
      <c r="C29" s="961"/>
      <c r="D29" s="961" t="s">
        <v>29</v>
      </c>
      <c r="E29" s="961"/>
      <c r="F29" s="961"/>
      <c r="G29" s="961"/>
      <c r="H29" s="961"/>
      <c r="I29" s="961"/>
      <c r="J29" s="961"/>
      <c r="K29" s="442">
        <f t="shared" si="3"/>
        <v>78</v>
      </c>
      <c r="L29" s="637"/>
      <c r="M29" s="637">
        <f t="shared" si="2"/>
        <v>0</v>
      </c>
      <c r="N29" s="987">
        <f t="shared" si="4"/>
        <v>78</v>
      </c>
      <c r="O29" s="987">
        <f t="shared" si="5"/>
        <v>50</v>
      </c>
      <c r="P29" s="637">
        <v>28</v>
      </c>
      <c r="Q29" s="637"/>
      <c r="R29" s="637"/>
      <c r="S29" s="634"/>
      <c r="T29" s="1067"/>
      <c r="U29" s="988">
        <v>32</v>
      </c>
      <c r="V29" s="988"/>
      <c r="W29" s="988">
        <v>46</v>
      </c>
      <c r="X29" s="967"/>
      <c r="Y29" s="833"/>
      <c r="Z29" s="991"/>
      <c r="AA29" s="992"/>
      <c r="AB29" s="992"/>
      <c r="AC29" s="968"/>
      <c r="AD29" s="968"/>
      <c r="AE29" s="968"/>
      <c r="AF29" s="968"/>
      <c r="AG29" s="969"/>
      <c r="AH29" s="969"/>
      <c r="AI29" s="969"/>
      <c r="AJ29" s="969"/>
      <c r="AK29" s="810"/>
      <c r="AL29" s="810"/>
      <c r="AM29" s="681"/>
      <c r="AN29" s="327"/>
      <c r="AO29" s="681"/>
    </row>
    <row r="30" spans="1:41" s="644" customFormat="1" ht="15" hidden="1" customHeight="1" x14ac:dyDescent="0.3">
      <c r="A30" s="224"/>
      <c r="B30" s="272" t="s">
        <v>405</v>
      </c>
      <c r="C30" s="961"/>
      <c r="D30" s="961"/>
      <c r="E30" s="961"/>
      <c r="F30" s="961"/>
      <c r="G30" s="961"/>
      <c r="H30" s="961"/>
      <c r="I30" s="961"/>
      <c r="J30" s="961"/>
      <c r="K30" s="1006">
        <f t="shared" si="3"/>
        <v>143</v>
      </c>
      <c r="L30" s="1006">
        <f t="shared" ref="L30:X30" si="6">SUM(L31:L34)</f>
        <v>39</v>
      </c>
      <c r="M30" s="1006">
        <f t="shared" si="6"/>
        <v>0</v>
      </c>
      <c r="N30" s="1006">
        <f t="shared" si="6"/>
        <v>104</v>
      </c>
      <c r="O30" s="1006">
        <f t="shared" si="6"/>
        <v>32</v>
      </c>
      <c r="P30" s="1006">
        <f t="shared" si="6"/>
        <v>72</v>
      </c>
      <c r="Q30" s="1006">
        <f t="shared" si="6"/>
        <v>0</v>
      </c>
      <c r="R30" s="1006">
        <f t="shared" si="6"/>
        <v>0</v>
      </c>
      <c r="S30" s="1006">
        <f t="shared" si="6"/>
        <v>0</v>
      </c>
      <c r="T30" s="1068">
        <f t="shared" si="6"/>
        <v>0</v>
      </c>
      <c r="U30" s="989">
        <f t="shared" si="6"/>
        <v>56</v>
      </c>
      <c r="V30" s="989">
        <f t="shared" si="6"/>
        <v>16</v>
      </c>
      <c r="W30" s="989">
        <f t="shared" si="6"/>
        <v>48</v>
      </c>
      <c r="X30" s="989">
        <f t="shared" si="6"/>
        <v>0</v>
      </c>
      <c r="Y30" s="833"/>
      <c r="Z30" s="1008"/>
      <c r="AA30" s="1009"/>
      <c r="AB30" s="1009"/>
      <c r="AC30" s="993"/>
      <c r="AD30" s="993"/>
      <c r="AE30" s="993"/>
      <c r="AF30" s="993"/>
      <c r="AG30" s="994"/>
      <c r="AH30" s="994"/>
      <c r="AI30" s="994"/>
      <c r="AJ30" s="994"/>
      <c r="AK30" s="1063"/>
      <c r="AL30" s="1063"/>
      <c r="AM30" s="1010"/>
      <c r="AN30" s="1010"/>
      <c r="AO30" s="1010"/>
    </row>
    <row r="31" spans="1:41" s="644" customFormat="1" ht="25.5" hidden="1" customHeight="1" x14ac:dyDescent="0.3">
      <c r="A31" s="133" t="s">
        <v>421</v>
      </c>
      <c r="B31" s="904" t="s">
        <v>411</v>
      </c>
      <c r="C31" s="961"/>
      <c r="D31" s="961" t="s">
        <v>399</v>
      </c>
      <c r="E31" s="961"/>
      <c r="F31" s="961"/>
      <c r="G31" s="961"/>
      <c r="H31" s="961"/>
      <c r="I31" s="961"/>
      <c r="J31" s="961"/>
      <c r="K31" s="442">
        <f t="shared" si="3"/>
        <v>36</v>
      </c>
      <c r="L31" s="637"/>
      <c r="M31" s="637">
        <f t="shared" ref="M31:M34" si="7">SUM(AJ31:AO31)</f>
        <v>0</v>
      </c>
      <c r="N31" s="637">
        <f t="shared" si="4"/>
        <v>36</v>
      </c>
      <c r="O31" s="637">
        <f t="shared" si="5"/>
        <v>6</v>
      </c>
      <c r="P31" s="637">
        <v>30</v>
      </c>
      <c r="Q31" s="637"/>
      <c r="R31" s="637"/>
      <c r="S31" s="637"/>
      <c r="T31" s="1067"/>
      <c r="U31" s="988">
        <v>24</v>
      </c>
      <c r="V31" s="988"/>
      <c r="W31" s="988">
        <v>12</v>
      </c>
      <c r="X31" s="988"/>
      <c r="Y31" s="833"/>
      <c r="Z31" s="1012"/>
      <c r="AA31" s="1013"/>
      <c r="AB31" s="1013"/>
      <c r="AC31" s="1014"/>
      <c r="AD31" s="1014"/>
      <c r="AE31" s="1014"/>
      <c r="AF31" s="1014"/>
      <c r="AG31" s="1015"/>
      <c r="AH31" s="1015"/>
      <c r="AI31" s="1015"/>
      <c r="AJ31" s="969"/>
      <c r="AK31" s="1064"/>
      <c r="AL31" s="1064"/>
      <c r="AM31" s="1016"/>
      <c r="AN31" s="1017"/>
      <c r="AO31" s="1018"/>
    </row>
    <row r="32" spans="1:41" s="644" customFormat="1" ht="38.25" hidden="1" customHeight="1" x14ac:dyDescent="0.3">
      <c r="A32" s="133" t="s">
        <v>406</v>
      </c>
      <c r="B32" s="904" t="s">
        <v>407</v>
      </c>
      <c r="C32" s="961"/>
      <c r="D32" s="961" t="s">
        <v>29</v>
      </c>
      <c r="E32" s="961"/>
      <c r="F32" s="961"/>
      <c r="G32" s="961"/>
      <c r="H32" s="961"/>
      <c r="I32" s="961"/>
      <c r="J32" s="961"/>
      <c r="K32" s="442">
        <f t="shared" si="3"/>
        <v>36</v>
      </c>
      <c r="L32" s="637"/>
      <c r="M32" s="637">
        <f t="shared" si="7"/>
        <v>0</v>
      </c>
      <c r="N32" s="637">
        <f t="shared" si="4"/>
        <v>36</v>
      </c>
      <c r="O32" s="987">
        <f t="shared" si="5"/>
        <v>16</v>
      </c>
      <c r="P32" s="637">
        <v>20</v>
      </c>
      <c r="Q32" s="637"/>
      <c r="R32" s="637"/>
      <c r="S32" s="634"/>
      <c r="T32" s="1067"/>
      <c r="U32" s="988">
        <v>20</v>
      </c>
      <c r="V32" s="988"/>
      <c r="W32" s="988">
        <v>16</v>
      </c>
      <c r="X32" s="1019"/>
      <c r="Y32" s="833"/>
      <c r="Z32" s="991"/>
      <c r="AA32" s="992"/>
      <c r="AB32" s="992"/>
      <c r="AC32" s="968"/>
      <c r="AD32" s="968"/>
      <c r="AE32" s="968"/>
      <c r="AF32" s="968"/>
      <c r="AG32" s="969"/>
      <c r="AH32" s="969"/>
      <c r="AI32" s="969"/>
      <c r="AJ32" s="969"/>
      <c r="AK32" s="810"/>
      <c r="AL32" s="810"/>
      <c r="AM32" s="681"/>
      <c r="AN32" s="327"/>
      <c r="AO32" s="681"/>
    </row>
    <row r="33" spans="1:41" s="644" customFormat="1" ht="25.5" hidden="1" customHeight="1" x14ac:dyDescent="0.3">
      <c r="A33" s="133" t="s">
        <v>408</v>
      </c>
      <c r="B33" s="904" t="s">
        <v>467</v>
      </c>
      <c r="C33" s="961"/>
      <c r="D33" s="961" t="s">
        <v>399</v>
      </c>
      <c r="E33" s="961"/>
      <c r="F33" s="961"/>
      <c r="G33" s="961"/>
      <c r="H33" s="961"/>
      <c r="I33" s="961"/>
      <c r="J33" s="961"/>
      <c r="K33" s="442">
        <f t="shared" si="3"/>
        <v>32</v>
      </c>
      <c r="L33" s="637"/>
      <c r="M33" s="637"/>
      <c r="N33" s="637">
        <f t="shared" si="4"/>
        <v>32</v>
      </c>
      <c r="O33" s="987">
        <v>10</v>
      </c>
      <c r="P33" s="637">
        <v>22</v>
      </c>
      <c r="Q33" s="637"/>
      <c r="R33" s="637"/>
      <c r="S33" s="634"/>
      <c r="T33" s="1067"/>
      <c r="U33" s="988">
        <v>12</v>
      </c>
      <c r="V33" s="988"/>
      <c r="W33" s="988">
        <v>20</v>
      </c>
      <c r="X33" s="1019"/>
      <c r="Y33" s="833"/>
      <c r="Z33" s="991"/>
      <c r="AA33" s="992"/>
      <c r="AB33" s="992"/>
      <c r="AC33" s="968"/>
      <c r="AD33" s="968"/>
      <c r="AE33" s="968"/>
      <c r="AF33" s="968"/>
      <c r="AG33" s="969"/>
      <c r="AH33" s="969"/>
      <c r="AI33" s="969"/>
      <c r="AJ33" s="969"/>
      <c r="AK33" s="810"/>
      <c r="AL33" s="810"/>
      <c r="AM33" s="681"/>
      <c r="AN33" s="327"/>
      <c r="AO33" s="681"/>
    </row>
    <row r="34" spans="1:41" s="644" customFormat="1" ht="15" hidden="1" customHeight="1" x14ac:dyDescent="0.3">
      <c r="A34" s="133"/>
      <c r="B34" s="156" t="s">
        <v>412</v>
      </c>
      <c r="C34" s="961"/>
      <c r="D34" s="961"/>
      <c r="E34" s="961"/>
      <c r="F34" s="961"/>
      <c r="G34" s="961"/>
      <c r="H34" s="961"/>
      <c r="I34" s="961"/>
      <c r="J34" s="961"/>
      <c r="K34" s="442">
        <f t="shared" si="3"/>
        <v>39</v>
      </c>
      <c r="L34" s="637">
        <v>39</v>
      </c>
      <c r="M34" s="637">
        <f t="shared" si="7"/>
        <v>0</v>
      </c>
      <c r="N34" s="637">
        <f t="shared" si="4"/>
        <v>0</v>
      </c>
      <c r="O34" s="987">
        <f t="shared" si="5"/>
        <v>0</v>
      </c>
      <c r="P34" s="637"/>
      <c r="Q34" s="637"/>
      <c r="R34" s="637"/>
      <c r="S34" s="634"/>
      <c r="T34" s="1067"/>
      <c r="U34" s="988"/>
      <c r="V34" s="988">
        <v>16</v>
      </c>
      <c r="W34" s="988"/>
      <c r="X34" s="1019"/>
      <c r="Y34" s="833"/>
      <c r="Z34" s="991"/>
      <c r="AA34" s="992"/>
      <c r="AB34" s="992"/>
      <c r="AC34" s="968"/>
      <c r="AD34" s="968"/>
      <c r="AE34" s="968"/>
      <c r="AF34" s="968"/>
      <c r="AG34" s="969"/>
      <c r="AH34" s="969"/>
      <c r="AI34" s="969"/>
      <c r="AJ34" s="969"/>
      <c r="AK34" s="810"/>
      <c r="AL34" s="810"/>
      <c r="AM34" s="681"/>
      <c r="AN34" s="327"/>
      <c r="AO34" s="681"/>
    </row>
    <row r="35" spans="1:41" s="644" customFormat="1" ht="25.5" customHeight="1" x14ac:dyDescent="0.3">
      <c r="A35" s="673" t="s">
        <v>0</v>
      </c>
      <c r="B35" s="272" t="s">
        <v>66</v>
      </c>
      <c r="C35" s="961" t="s">
        <v>625</v>
      </c>
      <c r="D35" s="961"/>
      <c r="E35" s="961"/>
      <c r="F35" s="961"/>
      <c r="G35" s="961"/>
      <c r="H35" s="961"/>
      <c r="I35" s="961"/>
      <c r="J35" s="961"/>
      <c r="K35" s="442">
        <f>SUM(K36:K41)</f>
        <v>546</v>
      </c>
      <c r="L35" s="442">
        <f t="shared" ref="L35:AJ35" si="8">SUM(L36:L41)</f>
        <v>40</v>
      </c>
      <c r="M35" s="442">
        <f t="shared" si="8"/>
        <v>20</v>
      </c>
      <c r="N35" s="442">
        <f t="shared" si="8"/>
        <v>498</v>
      </c>
      <c r="O35" s="442">
        <f t="shared" si="8"/>
        <v>112</v>
      </c>
      <c r="P35" s="442">
        <f t="shared" si="8"/>
        <v>328</v>
      </c>
      <c r="Q35" s="442">
        <f t="shared" si="8"/>
        <v>0</v>
      </c>
      <c r="R35" s="442">
        <f t="shared" si="8"/>
        <v>0</v>
      </c>
      <c r="S35" s="442">
        <f t="shared" si="8"/>
        <v>2</v>
      </c>
      <c r="T35" s="114">
        <f t="shared" si="8"/>
        <v>6</v>
      </c>
      <c r="U35" s="443">
        <f t="shared" si="8"/>
        <v>0</v>
      </c>
      <c r="V35" s="443">
        <f t="shared" si="8"/>
        <v>0</v>
      </c>
      <c r="W35" s="443">
        <f t="shared" si="8"/>
        <v>0</v>
      </c>
      <c r="X35" s="443">
        <f t="shared" si="8"/>
        <v>0</v>
      </c>
      <c r="Y35" s="443">
        <f t="shared" si="8"/>
        <v>100</v>
      </c>
      <c r="Z35" s="443">
        <f t="shared" si="8"/>
        <v>8</v>
      </c>
      <c r="AA35" s="443">
        <f t="shared" si="8"/>
        <v>48</v>
      </c>
      <c r="AB35" s="443">
        <f t="shared" si="8"/>
        <v>4</v>
      </c>
      <c r="AC35" s="1024">
        <f t="shared" si="8"/>
        <v>104</v>
      </c>
      <c r="AD35" s="1024">
        <f t="shared" si="8"/>
        <v>4</v>
      </c>
      <c r="AE35" s="1024">
        <f t="shared" si="8"/>
        <v>60</v>
      </c>
      <c r="AF35" s="1024">
        <f t="shared" si="8"/>
        <v>8</v>
      </c>
      <c r="AG35" s="443">
        <f t="shared" si="8"/>
        <v>88</v>
      </c>
      <c r="AH35" s="443">
        <f t="shared" si="8"/>
        <v>8</v>
      </c>
      <c r="AI35" s="443">
        <f t="shared" si="8"/>
        <v>98</v>
      </c>
      <c r="AJ35" s="443">
        <f t="shared" si="8"/>
        <v>8</v>
      </c>
      <c r="AK35" s="1024">
        <f>AC35+AE35</f>
        <v>164</v>
      </c>
      <c r="AL35" s="1024"/>
      <c r="AM35" s="302"/>
      <c r="AN35" s="444"/>
      <c r="AO35" s="302"/>
    </row>
    <row r="36" spans="1:41" s="644" customFormat="1" ht="15" hidden="1" customHeight="1" x14ac:dyDescent="0.3">
      <c r="A36" s="664" t="s">
        <v>1</v>
      </c>
      <c r="B36" s="273" t="s">
        <v>2</v>
      </c>
      <c r="C36" s="961"/>
      <c r="D36" s="961"/>
      <c r="E36" s="961"/>
      <c r="F36" s="961"/>
      <c r="G36" s="961"/>
      <c r="H36" s="961"/>
      <c r="I36" s="961" t="s">
        <v>67</v>
      </c>
      <c r="J36" s="961"/>
      <c r="K36" s="442">
        <f t="shared" si="3"/>
        <v>48</v>
      </c>
      <c r="L36" s="663">
        <f>Z36+AB36+AD36+AF36+AH36+AJ36</f>
        <v>4</v>
      </c>
      <c r="M36" s="663">
        <v>8</v>
      </c>
      <c r="N36" s="637">
        <f t="shared" si="4"/>
        <v>44</v>
      </c>
      <c r="O36" s="663">
        <v>36</v>
      </c>
      <c r="P36" s="663">
        <v>8</v>
      </c>
      <c r="Q36" s="663"/>
      <c r="R36" s="663"/>
      <c r="S36" s="663"/>
      <c r="T36" s="114"/>
      <c r="U36" s="1023"/>
      <c r="V36" s="1023"/>
      <c r="W36" s="1023"/>
      <c r="X36" s="1023"/>
      <c r="Y36" s="447"/>
      <c r="Z36" s="676"/>
      <c r="AA36" s="447"/>
      <c r="AB36" s="447"/>
      <c r="AC36" s="1024"/>
      <c r="AD36" s="1024"/>
      <c r="AE36" s="1024"/>
      <c r="AF36" s="1024"/>
      <c r="AG36" s="1025">
        <v>44</v>
      </c>
      <c r="AH36" s="1025">
        <v>4</v>
      </c>
      <c r="AI36" s="1025"/>
      <c r="AJ36" s="963"/>
      <c r="AK36" s="1024">
        <f t="shared" ref="AK36:AK99" si="9">AC36+AE36</f>
        <v>0</v>
      </c>
      <c r="AL36" s="633"/>
      <c r="AM36" s="645"/>
      <c r="AN36" s="645"/>
      <c r="AO36" s="645"/>
    </row>
    <row r="37" spans="1:41" s="644" customFormat="1" ht="15" hidden="1" customHeight="1" x14ac:dyDescent="0.3">
      <c r="A37" s="664" t="s">
        <v>115</v>
      </c>
      <c r="B37" s="273" t="s">
        <v>113</v>
      </c>
      <c r="C37" s="961"/>
      <c r="D37" s="961"/>
      <c r="E37" s="961" t="s">
        <v>67</v>
      </c>
      <c r="F37" s="961"/>
      <c r="G37" s="961"/>
      <c r="H37" s="961"/>
      <c r="I37" s="961"/>
      <c r="J37" s="961"/>
      <c r="K37" s="442">
        <f t="shared" si="3"/>
        <v>48</v>
      </c>
      <c r="L37" s="663">
        <f t="shared" ref="L37:L100" si="10">Z37+AB37+AD37+AF37+AH37+AJ37</f>
        <v>4</v>
      </c>
      <c r="M37" s="663">
        <v>8</v>
      </c>
      <c r="N37" s="637">
        <f t="shared" si="4"/>
        <v>44</v>
      </c>
      <c r="O37" s="663">
        <v>36</v>
      </c>
      <c r="P37" s="663">
        <v>8</v>
      </c>
      <c r="Q37" s="663"/>
      <c r="R37" s="663"/>
      <c r="S37" s="663"/>
      <c r="T37" s="114"/>
      <c r="U37" s="1023"/>
      <c r="V37" s="1023"/>
      <c r="W37" s="1023"/>
      <c r="X37" s="1023"/>
      <c r="Y37" s="447">
        <v>44</v>
      </c>
      <c r="Z37" s="676">
        <v>4</v>
      </c>
      <c r="AA37" s="447"/>
      <c r="AB37" s="447"/>
      <c r="AC37" s="1024"/>
      <c r="AD37" s="1024"/>
      <c r="AE37" s="1024"/>
      <c r="AF37" s="1024"/>
      <c r="AG37" s="1025"/>
      <c r="AH37" s="1025"/>
      <c r="AI37" s="1025"/>
      <c r="AJ37" s="963"/>
      <c r="AK37" s="1024">
        <f t="shared" si="9"/>
        <v>0</v>
      </c>
      <c r="AL37" s="633"/>
      <c r="AM37" s="645"/>
      <c r="AN37" s="645"/>
      <c r="AO37" s="645"/>
    </row>
    <row r="38" spans="1:41" s="644" customFormat="1" ht="26.4" x14ac:dyDescent="0.3">
      <c r="A38" s="664" t="s">
        <v>3</v>
      </c>
      <c r="B38" s="273" t="s">
        <v>68</v>
      </c>
      <c r="C38" s="961"/>
      <c r="D38" s="961"/>
      <c r="E38" s="961"/>
      <c r="F38" s="961"/>
      <c r="G38" s="961"/>
      <c r="H38" s="961"/>
      <c r="I38" s="961"/>
      <c r="J38" s="961" t="s">
        <v>40</v>
      </c>
      <c r="K38" s="442">
        <f t="shared" si="3"/>
        <v>174</v>
      </c>
      <c r="L38" s="663">
        <f t="shared" si="10"/>
        <v>14</v>
      </c>
      <c r="M38" s="663"/>
      <c r="N38" s="637">
        <f t="shared" si="4"/>
        <v>152</v>
      </c>
      <c r="O38" s="663">
        <v>0</v>
      </c>
      <c r="P38" s="663">
        <v>152</v>
      </c>
      <c r="Q38" s="663"/>
      <c r="R38" s="663"/>
      <c r="S38" s="663">
        <v>2</v>
      </c>
      <c r="T38" s="114">
        <v>6</v>
      </c>
      <c r="U38" s="1023"/>
      <c r="V38" s="1023"/>
      <c r="W38" s="1023"/>
      <c r="X38" s="1023"/>
      <c r="Y38" s="447">
        <v>28</v>
      </c>
      <c r="Z38" s="676">
        <v>2</v>
      </c>
      <c r="AA38" s="447">
        <v>24</v>
      </c>
      <c r="AB38" s="447">
        <v>2</v>
      </c>
      <c r="AC38" s="1306">
        <v>28</v>
      </c>
      <c r="AD38" s="1024">
        <v>2</v>
      </c>
      <c r="AE38" s="1024">
        <v>30</v>
      </c>
      <c r="AF38" s="1024">
        <v>4</v>
      </c>
      <c r="AG38" s="1025">
        <v>22</v>
      </c>
      <c r="AH38" s="1025">
        <v>2</v>
      </c>
      <c r="AI38" s="1025">
        <v>20</v>
      </c>
      <c r="AJ38" s="963">
        <v>2</v>
      </c>
      <c r="AK38" s="1024">
        <f t="shared" si="9"/>
        <v>58</v>
      </c>
      <c r="AL38" s="1299" t="s">
        <v>1149</v>
      </c>
      <c r="AM38" s="645"/>
      <c r="AN38" s="645"/>
      <c r="AO38" s="645"/>
    </row>
    <row r="39" spans="1:41" s="644" customFormat="1" x14ac:dyDescent="0.3">
      <c r="A39" s="664" t="s">
        <v>5</v>
      </c>
      <c r="B39" s="273" t="s">
        <v>6</v>
      </c>
      <c r="C39" s="961"/>
      <c r="D39" s="961"/>
      <c r="E39" s="961" t="s">
        <v>555</v>
      </c>
      <c r="F39" s="961" t="s">
        <v>67</v>
      </c>
      <c r="G39" s="961" t="s">
        <v>555</v>
      </c>
      <c r="H39" s="961" t="s">
        <v>67</v>
      </c>
      <c r="I39" s="961" t="s">
        <v>555</v>
      </c>
      <c r="J39" s="961" t="s">
        <v>67</v>
      </c>
      <c r="K39" s="442">
        <f t="shared" si="3"/>
        <v>166</v>
      </c>
      <c r="L39" s="663">
        <f t="shared" si="10"/>
        <v>14</v>
      </c>
      <c r="M39" s="663"/>
      <c r="N39" s="637">
        <f t="shared" si="4"/>
        <v>152</v>
      </c>
      <c r="O39" s="663">
        <v>2</v>
      </c>
      <c r="P39" s="663">
        <v>150</v>
      </c>
      <c r="Q39" s="663"/>
      <c r="R39" s="663"/>
      <c r="S39" s="663"/>
      <c r="T39" s="114"/>
      <c r="U39" s="1023"/>
      <c r="V39" s="1023"/>
      <c r="W39" s="1023"/>
      <c r="X39" s="1023"/>
      <c r="Y39" s="447">
        <v>28</v>
      </c>
      <c r="Z39" s="676">
        <v>2</v>
      </c>
      <c r="AA39" s="447">
        <v>24</v>
      </c>
      <c r="AB39" s="447">
        <v>2</v>
      </c>
      <c r="AC39" s="1306">
        <v>28</v>
      </c>
      <c r="AD39" s="1024">
        <v>2</v>
      </c>
      <c r="AE39" s="1024">
        <v>30</v>
      </c>
      <c r="AF39" s="1024">
        <v>4</v>
      </c>
      <c r="AG39" s="1025">
        <v>22</v>
      </c>
      <c r="AH39" s="1025">
        <v>2</v>
      </c>
      <c r="AI39" s="1025">
        <v>20</v>
      </c>
      <c r="AJ39" s="963">
        <v>2</v>
      </c>
      <c r="AK39" s="1024">
        <f t="shared" si="9"/>
        <v>58</v>
      </c>
      <c r="AL39" s="1299" t="s">
        <v>1117</v>
      </c>
      <c r="AM39" s="645"/>
      <c r="AN39" s="645"/>
      <c r="AO39" s="645"/>
    </row>
    <row r="40" spans="1:41" s="644" customFormat="1" ht="15" hidden="1" customHeight="1" x14ac:dyDescent="0.3">
      <c r="A40" s="664" t="s">
        <v>7</v>
      </c>
      <c r="B40" s="273" t="s">
        <v>69</v>
      </c>
      <c r="C40" s="961"/>
      <c r="D40" s="961"/>
      <c r="E40" s="961"/>
      <c r="F40" s="961"/>
      <c r="G40" s="961"/>
      <c r="H40" s="961"/>
      <c r="I40" s="961"/>
      <c r="J40" s="961" t="s">
        <v>67</v>
      </c>
      <c r="K40" s="442">
        <f t="shared" si="3"/>
        <v>62</v>
      </c>
      <c r="L40" s="663">
        <f t="shared" si="10"/>
        <v>4</v>
      </c>
      <c r="M40" s="663">
        <v>4</v>
      </c>
      <c r="N40" s="637">
        <f t="shared" si="4"/>
        <v>58</v>
      </c>
      <c r="O40" s="663"/>
      <c r="P40" s="663"/>
      <c r="Q40" s="663"/>
      <c r="R40" s="663"/>
      <c r="S40" s="663"/>
      <c r="T40" s="114"/>
      <c r="U40" s="1023"/>
      <c r="V40" s="1023"/>
      <c r="W40" s="1023"/>
      <c r="X40" s="1023"/>
      <c r="Y40" s="447"/>
      <c r="Z40" s="676"/>
      <c r="AA40" s="447"/>
      <c r="AB40" s="447"/>
      <c r="AC40" s="1024"/>
      <c r="AD40" s="1024"/>
      <c r="AE40" s="1024"/>
      <c r="AF40" s="1024"/>
      <c r="AG40" s="1025"/>
      <c r="AH40" s="1025"/>
      <c r="AI40" s="1025">
        <v>58</v>
      </c>
      <c r="AJ40" s="963">
        <v>4</v>
      </c>
      <c r="AK40" s="1024">
        <f t="shared" si="9"/>
        <v>0</v>
      </c>
      <c r="AL40" s="1299"/>
      <c r="AM40" s="645"/>
      <c r="AN40" s="645"/>
      <c r="AO40" s="645"/>
    </row>
    <row r="41" spans="1:41" s="644" customFormat="1" ht="14.4" x14ac:dyDescent="0.3">
      <c r="A41" s="664" t="s">
        <v>168</v>
      </c>
      <c r="B41" s="273" t="s">
        <v>207</v>
      </c>
      <c r="C41" s="961"/>
      <c r="D41" s="961"/>
      <c r="E41" s="961"/>
      <c r="F41" s="961"/>
      <c r="G41" s="961" t="s">
        <v>67</v>
      </c>
      <c r="H41" s="961"/>
      <c r="I41" s="961"/>
      <c r="J41" s="961"/>
      <c r="K41" s="442">
        <f t="shared" si="3"/>
        <v>48</v>
      </c>
      <c r="L41" s="663">
        <f t="shared" si="10"/>
        <v>0</v>
      </c>
      <c r="M41" s="663"/>
      <c r="N41" s="637">
        <f t="shared" si="4"/>
        <v>48</v>
      </c>
      <c r="O41" s="663">
        <v>38</v>
      </c>
      <c r="P41" s="663">
        <v>10</v>
      </c>
      <c r="Q41" s="663"/>
      <c r="R41" s="663"/>
      <c r="S41" s="663"/>
      <c r="T41" s="114"/>
      <c r="U41" s="1023"/>
      <c r="V41" s="1023"/>
      <c r="W41" s="1023"/>
      <c r="X41" s="1023"/>
      <c r="Y41" s="447"/>
      <c r="Z41" s="676"/>
      <c r="AA41" s="447"/>
      <c r="AB41" s="447"/>
      <c r="AC41" s="1306">
        <v>48</v>
      </c>
      <c r="AD41" s="1024"/>
      <c r="AE41" s="1024"/>
      <c r="AF41" s="1024"/>
      <c r="AG41" s="1025"/>
      <c r="AH41" s="1025"/>
      <c r="AI41" s="1025"/>
      <c r="AJ41" s="963"/>
      <c r="AK41" s="1024">
        <f t="shared" si="9"/>
        <v>48</v>
      </c>
      <c r="AL41" s="1289" t="s">
        <v>1087</v>
      </c>
      <c r="AM41" s="645"/>
      <c r="AN41" s="645"/>
      <c r="AO41" s="645"/>
    </row>
    <row r="42" spans="1:41" s="644" customFormat="1" ht="27.6" x14ac:dyDescent="0.3">
      <c r="A42" s="673" t="s">
        <v>169</v>
      </c>
      <c r="B42" s="272" t="s">
        <v>355</v>
      </c>
      <c r="C42" s="961" t="s">
        <v>992</v>
      </c>
      <c r="D42" s="961"/>
      <c r="E42" s="961"/>
      <c r="F42" s="961"/>
      <c r="G42" s="961"/>
      <c r="H42" s="961"/>
      <c r="I42" s="961"/>
      <c r="J42" s="961"/>
      <c r="K42" s="442">
        <f>K43+K44</f>
        <v>168</v>
      </c>
      <c r="L42" s="442">
        <f t="shared" ref="L42:AJ42" si="11">L43+L44</f>
        <v>20</v>
      </c>
      <c r="M42" s="442">
        <f t="shared" si="11"/>
        <v>56</v>
      </c>
      <c r="N42" s="442">
        <f t="shared" si="11"/>
        <v>140</v>
      </c>
      <c r="O42" s="442">
        <f t="shared" si="11"/>
        <v>32</v>
      </c>
      <c r="P42" s="442">
        <f t="shared" si="11"/>
        <v>4</v>
      </c>
      <c r="Q42" s="442">
        <f t="shared" si="11"/>
        <v>0</v>
      </c>
      <c r="R42" s="442">
        <f t="shared" si="11"/>
        <v>0</v>
      </c>
      <c r="S42" s="442">
        <f t="shared" si="11"/>
        <v>2</v>
      </c>
      <c r="T42" s="114">
        <f t="shared" si="11"/>
        <v>6</v>
      </c>
      <c r="U42" s="443">
        <f t="shared" si="11"/>
        <v>0</v>
      </c>
      <c r="V42" s="443">
        <f t="shared" si="11"/>
        <v>0</v>
      </c>
      <c r="W42" s="443">
        <f t="shared" si="11"/>
        <v>0</v>
      </c>
      <c r="X42" s="443">
        <f t="shared" si="11"/>
        <v>0</v>
      </c>
      <c r="Y42" s="443">
        <f t="shared" si="11"/>
        <v>56</v>
      </c>
      <c r="Z42" s="443">
        <f t="shared" si="11"/>
        <v>8</v>
      </c>
      <c r="AA42" s="443">
        <f t="shared" si="11"/>
        <v>48</v>
      </c>
      <c r="AB42" s="443">
        <f t="shared" si="11"/>
        <v>8</v>
      </c>
      <c r="AC42" s="1024">
        <f t="shared" si="11"/>
        <v>36</v>
      </c>
      <c r="AD42" s="1024">
        <f t="shared" si="11"/>
        <v>4</v>
      </c>
      <c r="AE42" s="1024">
        <f t="shared" si="11"/>
        <v>0</v>
      </c>
      <c r="AF42" s="1024">
        <f t="shared" si="11"/>
        <v>0</v>
      </c>
      <c r="AG42" s="443">
        <f t="shared" si="11"/>
        <v>0</v>
      </c>
      <c r="AH42" s="443">
        <f t="shared" si="11"/>
        <v>0</v>
      </c>
      <c r="AI42" s="443">
        <f t="shared" si="11"/>
        <v>0</v>
      </c>
      <c r="AJ42" s="443">
        <f t="shared" si="11"/>
        <v>0</v>
      </c>
      <c r="AK42" s="1024">
        <f t="shared" si="9"/>
        <v>36</v>
      </c>
      <c r="AL42" s="1024"/>
      <c r="AM42" s="645"/>
      <c r="AN42" s="645"/>
      <c r="AO42" s="645"/>
    </row>
    <row r="43" spans="1:41" s="644" customFormat="1" ht="15" hidden="1" customHeight="1" x14ac:dyDescent="0.3">
      <c r="A43" s="664" t="s">
        <v>170</v>
      </c>
      <c r="B43" s="273" t="s">
        <v>356</v>
      </c>
      <c r="C43" s="961"/>
      <c r="D43" s="961"/>
      <c r="E43" s="961"/>
      <c r="F43" s="961" t="s">
        <v>40</v>
      </c>
      <c r="G43" s="961"/>
      <c r="H43" s="961"/>
      <c r="I43" s="961"/>
      <c r="J43" s="961"/>
      <c r="K43" s="442">
        <f t="shared" si="3"/>
        <v>128</v>
      </c>
      <c r="L43" s="663">
        <f t="shared" si="10"/>
        <v>16</v>
      </c>
      <c r="M43" s="663">
        <v>56</v>
      </c>
      <c r="N43" s="637">
        <f t="shared" si="4"/>
        <v>104</v>
      </c>
      <c r="O43" s="663"/>
      <c r="P43" s="663"/>
      <c r="Q43" s="663"/>
      <c r="R43" s="663"/>
      <c r="S43" s="663">
        <v>2</v>
      </c>
      <c r="T43" s="114">
        <v>6</v>
      </c>
      <c r="U43" s="1023"/>
      <c r="V43" s="1023"/>
      <c r="W43" s="1023"/>
      <c r="X43" s="1023"/>
      <c r="Y43" s="447">
        <v>56</v>
      </c>
      <c r="Z43" s="676">
        <v>8</v>
      </c>
      <c r="AA43" s="447">
        <v>48</v>
      </c>
      <c r="AB43" s="447">
        <v>8</v>
      </c>
      <c r="AC43" s="1024"/>
      <c r="AD43" s="1024"/>
      <c r="AE43" s="1024"/>
      <c r="AF43" s="1024"/>
      <c r="AG43" s="1021"/>
      <c r="AH43" s="1021"/>
      <c r="AI43" s="1021"/>
      <c r="AJ43" s="963"/>
      <c r="AK43" s="1024">
        <f t="shared" si="9"/>
        <v>0</v>
      </c>
      <c r="AL43" s="1299"/>
      <c r="AM43" s="645"/>
      <c r="AN43" s="645"/>
      <c r="AO43" s="645"/>
    </row>
    <row r="44" spans="1:41" s="644" customFormat="1" ht="26.4" x14ac:dyDescent="0.3">
      <c r="A44" s="397" t="s">
        <v>171</v>
      </c>
      <c r="B44" s="273" t="s">
        <v>302</v>
      </c>
      <c r="C44" s="961"/>
      <c r="D44" s="961"/>
      <c r="E44" s="961"/>
      <c r="F44" s="961"/>
      <c r="G44" s="961" t="s">
        <v>67</v>
      </c>
      <c r="H44" s="961"/>
      <c r="I44" s="961"/>
      <c r="J44" s="961"/>
      <c r="K44" s="442">
        <f t="shared" si="3"/>
        <v>40</v>
      </c>
      <c r="L44" s="663">
        <f t="shared" si="10"/>
        <v>4</v>
      </c>
      <c r="M44" s="663"/>
      <c r="N44" s="637">
        <f t="shared" si="4"/>
        <v>36</v>
      </c>
      <c r="O44" s="663">
        <v>32</v>
      </c>
      <c r="P44" s="663">
        <v>4</v>
      </c>
      <c r="Q44" s="663"/>
      <c r="R44" s="663"/>
      <c r="S44" s="663"/>
      <c r="T44" s="114"/>
      <c r="U44" s="441"/>
      <c r="V44" s="441"/>
      <c r="W44" s="441"/>
      <c r="X44" s="441"/>
      <c r="Y44" s="445"/>
      <c r="Z44" s="678"/>
      <c r="AA44" s="445"/>
      <c r="AB44" s="445"/>
      <c r="AC44" s="1306">
        <v>36</v>
      </c>
      <c r="AD44" s="1024">
        <v>4</v>
      </c>
      <c r="AE44" s="1024"/>
      <c r="AF44" s="1024"/>
      <c r="AG44" s="1021"/>
      <c r="AH44" s="1021"/>
      <c r="AI44" s="1021"/>
      <c r="AJ44" s="963"/>
      <c r="AK44" s="1024">
        <f t="shared" si="9"/>
        <v>36</v>
      </c>
      <c r="AL44" s="1299" t="s">
        <v>1125</v>
      </c>
      <c r="AM44" s="645"/>
      <c r="AN44" s="645"/>
      <c r="AO44" s="645"/>
    </row>
    <row r="45" spans="1:41" s="644" customFormat="1" ht="28.5" customHeight="1" x14ac:dyDescent="0.3">
      <c r="A45" s="413" t="s">
        <v>10</v>
      </c>
      <c r="B45" s="272" t="s">
        <v>70</v>
      </c>
      <c r="C45" s="961" t="s">
        <v>993</v>
      </c>
      <c r="D45" s="961"/>
      <c r="E45" s="961"/>
      <c r="F45" s="961"/>
      <c r="G45" s="961"/>
      <c r="H45" s="961"/>
      <c r="I45" s="961"/>
      <c r="J45" s="961"/>
      <c r="K45" s="442">
        <f>SUM(K46:K57)</f>
        <v>776</v>
      </c>
      <c r="L45" s="442">
        <f t="shared" ref="L45:AJ45" si="12">SUM(L46:L57)</f>
        <v>88</v>
      </c>
      <c r="M45" s="442">
        <f t="shared" si="12"/>
        <v>282</v>
      </c>
      <c r="N45" s="442">
        <f t="shared" si="12"/>
        <v>672</v>
      </c>
      <c r="O45" s="442">
        <f t="shared" si="12"/>
        <v>112</v>
      </c>
      <c r="P45" s="442">
        <f t="shared" si="12"/>
        <v>86</v>
      </c>
      <c r="Q45" s="442">
        <f t="shared" si="12"/>
        <v>0</v>
      </c>
      <c r="R45" s="442">
        <f t="shared" si="12"/>
        <v>0</v>
      </c>
      <c r="S45" s="442">
        <f t="shared" si="12"/>
        <v>4</v>
      </c>
      <c r="T45" s="114">
        <f t="shared" si="12"/>
        <v>12</v>
      </c>
      <c r="U45" s="443">
        <f t="shared" si="12"/>
        <v>0</v>
      </c>
      <c r="V45" s="443">
        <f t="shared" si="12"/>
        <v>0</v>
      </c>
      <c r="W45" s="443">
        <f t="shared" si="12"/>
        <v>0</v>
      </c>
      <c r="X45" s="443">
        <f t="shared" si="12"/>
        <v>0</v>
      </c>
      <c r="Y45" s="443">
        <f t="shared" si="12"/>
        <v>186</v>
      </c>
      <c r="Z45" s="443">
        <f t="shared" si="12"/>
        <v>22</v>
      </c>
      <c r="AA45" s="443">
        <f t="shared" si="12"/>
        <v>84</v>
      </c>
      <c r="AB45" s="443">
        <f t="shared" si="12"/>
        <v>8</v>
      </c>
      <c r="AC45" s="1024">
        <f t="shared" si="12"/>
        <v>88</v>
      </c>
      <c r="AD45" s="1024">
        <f t="shared" si="12"/>
        <v>12</v>
      </c>
      <c r="AE45" s="1024">
        <f t="shared" si="12"/>
        <v>110</v>
      </c>
      <c r="AF45" s="1024">
        <f t="shared" si="12"/>
        <v>16</v>
      </c>
      <c r="AG45" s="443">
        <f t="shared" si="12"/>
        <v>48</v>
      </c>
      <c r="AH45" s="443">
        <f t="shared" si="12"/>
        <v>8</v>
      </c>
      <c r="AI45" s="443">
        <f t="shared" si="12"/>
        <v>156</v>
      </c>
      <c r="AJ45" s="443">
        <f t="shared" si="12"/>
        <v>22</v>
      </c>
      <c r="AK45" s="1024">
        <f t="shared" si="9"/>
        <v>198</v>
      </c>
      <c r="AL45" s="1024"/>
      <c r="AM45" s="645"/>
      <c r="AN45" s="645"/>
      <c r="AO45" s="645"/>
    </row>
    <row r="46" spans="1:41" s="644" customFormat="1" ht="25.5" hidden="1" customHeight="1" x14ac:dyDescent="0.3">
      <c r="A46" s="664" t="s">
        <v>117</v>
      </c>
      <c r="B46" s="273" t="s">
        <v>357</v>
      </c>
      <c r="C46" s="961"/>
      <c r="D46" s="961"/>
      <c r="E46" s="961"/>
      <c r="F46" s="961" t="s">
        <v>40</v>
      </c>
      <c r="G46" s="961"/>
      <c r="H46" s="961"/>
      <c r="I46" s="961"/>
      <c r="J46" s="961"/>
      <c r="K46" s="442">
        <f t="shared" si="3"/>
        <v>94</v>
      </c>
      <c r="L46" s="663">
        <f t="shared" si="10"/>
        <v>10</v>
      </c>
      <c r="M46" s="663">
        <v>28</v>
      </c>
      <c r="N46" s="637">
        <f t="shared" si="4"/>
        <v>76</v>
      </c>
      <c r="O46" s="663"/>
      <c r="P46" s="663"/>
      <c r="Q46" s="663"/>
      <c r="R46" s="663"/>
      <c r="S46" s="663">
        <v>2</v>
      </c>
      <c r="T46" s="114">
        <v>6</v>
      </c>
      <c r="U46" s="1023"/>
      <c r="V46" s="1023"/>
      <c r="W46" s="1023"/>
      <c r="X46" s="1023"/>
      <c r="Y46" s="447">
        <v>28</v>
      </c>
      <c r="Z46" s="676">
        <v>4</v>
      </c>
      <c r="AA46" s="447">
        <v>48</v>
      </c>
      <c r="AB46" s="447">
        <v>6</v>
      </c>
      <c r="AC46" s="1024"/>
      <c r="AD46" s="1024"/>
      <c r="AE46" s="1024"/>
      <c r="AF46" s="1024"/>
      <c r="AG46" s="1025"/>
      <c r="AH46" s="1025"/>
      <c r="AI46" s="1025"/>
      <c r="AJ46" s="963"/>
      <c r="AK46" s="1024">
        <f t="shared" si="9"/>
        <v>0</v>
      </c>
      <c r="AL46" s="1299"/>
      <c r="AM46" s="645"/>
      <c r="AN46" s="645"/>
      <c r="AO46" s="645"/>
    </row>
    <row r="47" spans="1:41" s="644" customFormat="1" ht="25.5" hidden="1" customHeight="1" x14ac:dyDescent="0.3">
      <c r="A47" s="664" t="s">
        <v>12</v>
      </c>
      <c r="B47" s="273" t="s">
        <v>358</v>
      </c>
      <c r="C47" s="961"/>
      <c r="D47" s="961"/>
      <c r="E47" s="961"/>
      <c r="F47" s="961" t="s">
        <v>67</v>
      </c>
      <c r="G47" s="961"/>
      <c r="H47" s="961"/>
      <c r="I47" s="961"/>
      <c r="J47" s="961"/>
      <c r="K47" s="442">
        <f t="shared" si="3"/>
        <v>38</v>
      </c>
      <c r="L47" s="663">
        <f t="shared" si="10"/>
        <v>2</v>
      </c>
      <c r="M47" s="663">
        <v>32</v>
      </c>
      <c r="N47" s="637">
        <f t="shared" si="4"/>
        <v>36</v>
      </c>
      <c r="O47" s="663"/>
      <c r="P47" s="663"/>
      <c r="Q47" s="663"/>
      <c r="R47" s="663"/>
      <c r="S47" s="663"/>
      <c r="T47" s="114"/>
      <c r="U47" s="1023"/>
      <c r="V47" s="1023"/>
      <c r="W47" s="1023"/>
      <c r="X47" s="1023"/>
      <c r="Y47" s="447"/>
      <c r="Z47" s="676"/>
      <c r="AA47" s="447">
        <v>36</v>
      </c>
      <c r="AB47" s="447">
        <v>2</v>
      </c>
      <c r="AC47" s="1024"/>
      <c r="AD47" s="1024"/>
      <c r="AE47" s="1024"/>
      <c r="AF47" s="1024"/>
      <c r="AG47" s="1025"/>
      <c r="AH47" s="1025"/>
      <c r="AI47" s="1025"/>
      <c r="AJ47" s="963"/>
      <c r="AK47" s="1024">
        <f t="shared" si="9"/>
        <v>0</v>
      </c>
      <c r="AL47" s="1299"/>
      <c r="AM47" s="645"/>
      <c r="AN47" s="645"/>
      <c r="AO47" s="645"/>
    </row>
    <row r="48" spans="1:41" s="644" customFormat="1" ht="25.5" hidden="1" customHeight="1" x14ac:dyDescent="0.3">
      <c r="A48" s="664" t="s">
        <v>13</v>
      </c>
      <c r="B48" s="273" t="s">
        <v>359</v>
      </c>
      <c r="C48" s="961"/>
      <c r="D48" s="961"/>
      <c r="E48" s="961" t="s">
        <v>67</v>
      </c>
      <c r="F48" s="961"/>
      <c r="G48" s="961"/>
      <c r="H48" s="961"/>
      <c r="I48" s="961"/>
      <c r="J48" s="961"/>
      <c r="K48" s="442">
        <f t="shared" si="3"/>
        <v>56</v>
      </c>
      <c r="L48" s="663">
        <f t="shared" si="10"/>
        <v>8</v>
      </c>
      <c r="M48" s="663">
        <v>24</v>
      </c>
      <c r="N48" s="637">
        <f t="shared" si="4"/>
        <v>48</v>
      </c>
      <c r="O48" s="663"/>
      <c r="P48" s="663"/>
      <c r="Q48" s="663"/>
      <c r="R48" s="663"/>
      <c r="S48" s="663"/>
      <c r="T48" s="114"/>
      <c r="U48" s="1023"/>
      <c r="V48" s="1023"/>
      <c r="W48" s="1023"/>
      <c r="X48" s="1023"/>
      <c r="Y48" s="447">
        <v>48</v>
      </c>
      <c r="Z48" s="676">
        <v>8</v>
      </c>
      <c r="AA48" s="447"/>
      <c r="AB48" s="447"/>
      <c r="AC48" s="1024"/>
      <c r="AD48" s="1024"/>
      <c r="AE48" s="1024"/>
      <c r="AF48" s="1024"/>
      <c r="AG48" s="1025"/>
      <c r="AH48" s="1025"/>
      <c r="AI48" s="1025"/>
      <c r="AJ48" s="963"/>
      <c r="AK48" s="1024">
        <f t="shared" si="9"/>
        <v>0</v>
      </c>
      <c r="AL48" s="1299"/>
      <c r="AM48" s="645"/>
      <c r="AN48" s="645"/>
      <c r="AO48" s="645"/>
    </row>
    <row r="49" spans="1:38" s="644" customFormat="1" ht="15" hidden="1" customHeight="1" x14ac:dyDescent="0.3">
      <c r="A49" s="664" t="s">
        <v>14</v>
      </c>
      <c r="B49" s="273" t="s">
        <v>628</v>
      </c>
      <c r="C49" s="961"/>
      <c r="D49" s="961"/>
      <c r="E49" s="961"/>
      <c r="F49" s="961"/>
      <c r="G49" s="961"/>
      <c r="H49" s="961"/>
      <c r="I49" s="961"/>
      <c r="J49" s="961" t="s">
        <v>40</v>
      </c>
      <c r="K49" s="442">
        <f t="shared" si="3"/>
        <v>86</v>
      </c>
      <c r="L49" s="663">
        <f t="shared" si="10"/>
        <v>12</v>
      </c>
      <c r="M49" s="663">
        <v>26</v>
      </c>
      <c r="N49" s="637">
        <f t="shared" si="4"/>
        <v>66</v>
      </c>
      <c r="O49" s="663"/>
      <c r="P49" s="663"/>
      <c r="Q49" s="663"/>
      <c r="R49" s="663"/>
      <c r="S49" s="663">
        <v>2</v>
      </c>
      <c r="T49" s="114">
        <v>6</v>
      </c>
      <c r="U49" s="1023"/>
      <c r="V49" s="1023"/>
      <c r="W49" s="1023"/>
      <c r="X49" s="1023"/>
      <c r="Y49" s="447"/>
      <c r="Z49" s="676"/>
      <c r="AA49" s="447"/>
      <c r="AB49" s="447"/>
      <c r="AC49" s="1024"/>
      <c r="AD49" s="1024"/>
      <c r="AE49" s="1024"/>
      <c r="AF49" s="1024"/>
      <c r="AG49" s="1025">
        <v>24</v>
      </c>
      <c r="AH49" s="1025">
        <v>4</v>
      </c>
      <c r="AI49" s="1025">
        <v>42</v>
      </c>
      <c r="AJ49" s="963">
        <v>8</v>
      </c>
      <c r="AK49" s="1024">
        <f t="shared" si="9"/>
        <v>0</v>
      </c>
      <c r="AL49" s="1299"/>
    </row>
    <row r="50" spans="1:38" s="644" customFormat="1" ht="26.4" x14ac:dyDescent="0.3">
      <c r="A50" s="664" t="s">
        <v>15</v>
      </c>
      <c r="B50" s="273" t="s">
        <v>303</v>
      </c>
      <c r="C50" s="961"/>
      <c r="D50" s="961"/>
      <c r="E50" s="961"/>
      <c r="F50" s="961"/>
      <c r="G50" s="961"/>
      <c r="H50" s="961" t="s">
        <v>67</v>
      </c>
      <c r="I50" s="961"/>
      <c r="J50" s="961"/>
      <c r="K50" s="442">
        <f t="shared" si="3"/>
        <v>80</v>
      </c>
      <c r="L50" s="663">
        <f t="shared" si="10"/>
        <v>8</v>
      </c>
      <c r="M50" s="663">
        <v>28</v>
      </c>
      <c r="N50" s="637">
        <f t="shared" si="4"/>
        <v>72</v>
      </c>
      <c r="O50" s="663">
        <v>44</v>
      </c>
      <c r="P50" s="663">
        <v>28</v>
      </c>
      <c r="Q50" s="663"/>
      <c r="R50" s="663"/>
      <c r="S50" s="663"/>
      <c r="T50" s="114"/>
      <c r="U50" s="1023"/>
      <c r="V50" s="1023"/>
      <c r="W50" s="1023"/>
      <c r="X50" s="1023"/>
      <c r="Y50" s="447"/>
      <c r="Z50" s="676"/>
      <c r="AA50" s="447"/>
      <c r="AB50" s="447"/>
      <c r="AC50" s="1306">
        <v>32</v>
      </c>
      <c r="AD50" s="1024">
        <v>4</v>
      </c>
      <c r="AE50" s="1024">
        <v>40</v>
      </c>
      <c r="AF50" s="1024">
        <v>4</v>
      </c>
      <c r="AG50" s="1025"/>
      <c r="AH50" s="1025"/>
      <c r="AI50" s="1025"/>
      <c r="AJ50" s="963"/>
      <c r="AK50" s="1024">
        <f t="shared" si="9"/>
        <v>72</v>
      </c>
      <c r="AL50" s="599" t="s">
        <v>1098</v>
      </c>
    </row>
    <row r="51" spans="1:38" s="644" customFormat="1" ht="25.5" hidden="1" customHeight="1" x14ac:dyDescent="0.3">
      <c r="A51" s="664" t="s">
        <v>16</v>
      </c>
      <c r="B51" s="273" t="s">
        <v>630</v>
      </c>
      <c r="C51" s="961"/>
      <c r="D51" s="961"/>
      <c r="E51" s="961"/>
      <c r="F51" s="961"/>
      <c r="G51" s="961"/>
      <c r="H51" s="961"/>
      <c r="I51" s="961"/>
      <c r="J51" s="961" t="s">
        <v>67</v>
      </c>
      <c r="K51" s="442">
        <f t="shared" si="3"/>
        <v>72</v>
      </c>
      <c r="L51" s="663">
        <f t="shared" si="10"/>
        <v>8</v>
      </c>
      <c r="M51" s="663">
        <v>10</v>
      </c>
      <c r="N51" s="637">
        <f t="shared" si="4"/>
        <v>64</v>
      </c>
      <c r="O51" s="663"/>
      <c r="P51" s="663"/>
      <c r="Q51" s="663"/>
      <c r="R51" s="663"/>
      <c r="S51" s="663"/>
      <c r="T51" s="114"/>
      <c r="U51" s="1023"/>
      <c r="V51" s="1023"/>
      <c r="W51" s="1023"/>
      <c r="X51" s="1023"/>
      <c r="Y51" s="447"/>
      <c r="Z51" s="676"/>
      <c r="AA51" s="447"/>
      <c r="AB51" s="447"/>
      <c r="AC51" s="1024"/>
      <c r="AD51" s="1024"/>
      <c r="AE51" s="1024"/>
      <c r="AF51" s="1024"/>
      <c r="AG51" s="1025">
        <v>24</v>
      </c>
      <c r="AH51" s="1025">
        <v>4</v>
      </c>
      <c r="AI51" s="1025">
        <v>40</v>
      </c>
      <c r="AJ51" s="963">
        <v>4</v>
      </c>
      <c r="AK51" s="1024">
        <f t="shared" si="9"/>
        <v>0</v>
      </c>
      <c r="AL51" s="1299"/>
    </row>
    <row r="52" spans="1:38" s="644" customFormat="1" ht="26.4" x14ac:dyDescent="0.3">
      <c r="A52" s="664" t="s">
        <v>121</v>
      </c>
      <c r="B52" s="273" t="s">
        <v>285</v>
      </c>
      <c r="C52" s="961"/>
      <c r="D52" s="961"/>
      <c r="E52" s="961"/>
      <c r="F52" s="961"/>
      <c r="G52" s="961"/>
      <c r="H52" s="961" t="s">
        <v>67</v>
      </c>
      <c r="I52" s="961"/>
      <c r="J52" s="961"/>
      <c r="K52" s="442">
        <f t="shared" si="3"/>
        <v>78</v>
      </c>
      <c r="L52" s="663">
        <f t="shared" si="10"/>
        <v>12</v>
      </c>
      <c r="M52" s="663">
        <v>50</v>
      </c>
      <c r="N52" s="637">
        <f t="shared" si="4"/>
        <v>66</v>
      </c>
      <c r="O52" s="663">
        <v>16</v>
      </c>
      <c r="P52" s="663">
        <v>50</v>
      </c>
      <c r="Q52" s="663"/>
      <c r="R52" s="663"/>
      <c r="S52" s="663"/>
      <c r="T52" s="114"/>
      <c r="U52" s="1023"/>
      <c r="V52" s="1023"/>
      <c r="W52" s="1023"/>
      <c r="X52" s="1023"/>
      <c r="Y52" s="447"/>
      <c r="Z52" s="676"/>
      <c r="AA52" s="447"/>
      <c r="AB52" s="447"/>
      <c r="AC52" s="1306">
        <v>28</v>
      </c>
      <c r="AD52" s="1024">
        <v>4</v>
      </c>
      <c r="AE52" s="1024">
        <v>38</v>
      </c>
      <c r="AF52" s="1024">
        <v>8</v>
      </c>
      <c r="AG52" s="1025"/>
      <c r="AH52" s="1025"/>
      <c r="AI52" s="1025"/>
      <c r="AJ52" s="963"/>
      <c r="AK52" s="1024">
        <f t="shared" si="9"/>
        <v>66</v>
      </c>
      <c r="AL52" s="282" t="s">
        <v>1115</v>
      </c>
    </row>
    <row r="53" spans="1:38" s="644" customFormat="1" ht="15" hidden="1" customHeight="1" x14ac:dyDescent="0.3">
      <c r="A53" s="664" t="s">
        <v>17</v>
      </c>
      <c r="B53" s="273" t="s">
        <v>360</v>
      </c>
      <c r="C53" s="961"/>
      <c r="D53" s="961"/>
      <c r="E53" s="961" t="s">
        <v>67</v>
      </c>
      <c r="F53" s="961"/>
      <c r="G53" s="961"/>
      <c r="H53" s="961"/>
      <c r="I53" s="961"/>
      <c r="J53" s="961"/>
      <c r="K53" s="442">
        <f t="shared" si="3"/>
        <v>36</v>
      </c>
      <c r="L53" s="663">
        <f t="shared" si="10"/>
        <v>0</v>
      </c>
      <c r="M53" s="663">
        <v>6</v>
      </c>
      <c r="N53" s="637">
        <f t="shared" si="4"/>
        <v>36</v>
      </c>
      <c r="O53" s="663"/>
      <c r="P53" s="663"/>
      <c r="Q53" s="663"/>
      <c r="R53" s="663"/>
      <c r="S53" s="663"/>
      <c r="T53" s="114"/>
      <c r="U53" s="1023"/>
      <c r="V53" s="1023"/>
      <c r="W53" s="1023"/>
      <c r="X53" s="1023"/>
      <c r="Y53" s="447">
        <v>36</v>
      </c>
      <c r="Z53" s="676"/>
      <c r="AA53" s="447"/>
      <c r="AB53" s="447"/>
      <c r="AC53" s="1024"/>
      <c r="AD53" s="1024"/>
      <c r="AE53" s="1024"/>
      <c r="AF53" s="1024"/>
      <c r="AG53" s="1025"/>
      <c r="AH53" s="1025"/>
      <c r="AI53" s="1025"/>
      <c r="AJ53" s="963"/>
      <c r="AK53" s="1024">
        <f t="shared" si="9"/>
        <v>0</v>
      </c>
      <c r="AL53" s="1299"/>
    </row>
    <row r="54" spans="1:38" s="644" customFormat="1" ht="13.5" customHeight="1" x14ac:dyDescent="0.3">
      <c r="A54" s="664" t="s">
        <v>123</v>
      </c>
      <c r="B54" s="273" t="s">
        <v>124</v>
      </c>
      <c r="C54" s="961"/>
      <c r="D54" s="961"/>
      <c r="E54" s="961"/>
      <c r="F54" s="961"/>
      <c r="G54" s="961"/>
      <c r="H54" s="961" t="s">
        <v>67</v>
      </c>
      <c r="I54" s="961"/>
      <c r="J54" s="961"/>
      <c r="K54" s="442">
        <f t="shared" si="3"/>
        <v>68</v>
      </c>
      <c r="L54" s="663">
        <f t="shared" si="10"/>
        <v>8</v>
      </c>
      <c r="M54" s="663">
        <v>8</v>
      </c>
      <c r="N54" s="637">
        <f t="shared" si="4"/>
        <v>60</v>
      </c>
      <c r="O54" s="663">
        <v>52</v>
      </c>
      <c r="P54" s="663">
        <v>8</v>
      </c>
      <c r="Q54" s="663"/>
      <c r="R54" s="663"/>
      <c r="S54" s="663"/>
      <c r="T54" s="114"/>
      <c r="U54" s="1023"/>
      <c r="V54" s="1023"/>
      <c r="W54" s="1023"/>
      <c r="X54" s="1023"/>
      <c r="Y54" s="447"/>
      <c r="Z54" s="676"/>
      <c r="AA54" s="447"/>
      <c r="AB54" s="447"/>
      <c r="AC54" s="1306">
        <v>28</v>
      </c>
      <c r="AD54" s="1024">
        <v>4</v>
      </c>
      <c r="AE54" s="1024">
        <v>32</v>
      </c>
      <c r="AF54" s="1024">
        <v>4</v>
      </c>
      <c r="AG54" s="1025"/>
      <c r="AH54" s="1025"/>
      <c r="AI54" s="1025"/>
      <c r="AJ54" s="963"/>
      <c r="AK54" s="1024">
        <f t="shared" si="9"/>
        <v>60</v>
      </c>
      <c r="AL54" s="1299" t="s">
        <v>1076</v>
      </c>
    </row>
    <row r="55" spans="1:38" s="644" customFormat="1" ht="25.5" hidden="1" customHeight="1" x14ac:dyDescent="0.3">
      <c r="A55" s="664" t="s">
        <v>18</v>
      </c>
      <c r="B55" s="273" t="s">
        <v>72</v>
      </c>
      <c r="C55" s="961"/>
      <c r="D55" s="961"/>
      <c r="E55" s="961"/>
      <c r="F55" s="961"/>
      <c r="G55" s="961"/>
      <c r="H55" s="961"/>
      <c r="I55" s="961"/>
      <c r="J55" s="961" t="s">
        <v>67</v>
      </c>
      <c r="K55" s="442">
        <f t="shared" si="3"/>
        <v>48</v>
      </c>
      <c r="L55" s="663">
        <f t="shared" si="10"/>
        <v>6</v>
      </c>
      <c r="M55" s="663">
        <v>10</v>
      </c>
      <c r="N55" s="637">
        <f t="shared" si="4"/>
        <v>42</v>
      </c>
      <c r="O55" s="663"/>
      <c r="P55" s="663"/>
      <c r="Q55" s="663"/>
      <c r="R55" s="663"/>
      <c r="S55" s="663"/>
      <c r="T55" s="114"/>
      <c r="U55" s="1023"/>
      <c r="V55" s="1023"/>
      <c r="W55" s="1023"/>
      <c r="X55" s="1023"/>
      <c r="Y55" s="447"/>
      <c r="Z55" s="676"/>
      <c r="AA55" s="447"/>
      <c r="AB55" s="447"/>
      <c r="AC55" s="1024"/>
      <c r="AD55" s="1024"/>
      <c r="AE55" s="1024"/>
      <c r="AF55" s="1024"/>
      <c r="AG55" s="1025"/>
      <c r="AH55" s="1025"/>
      <c r="AI55" s="1025">
        <v>42</v>
      </c>
      <c r="AJ55" s="963">
        <v>6</v>
      </c>
      <c r="AK55" s="1024">
        <f t="shared" si="9"/>
        <v>0</v>
      </c>
      <c r="AL55" s="633"/>
    </row>
    <row r="56" spans="1:38" s="644" customFormat="1" ht="25.5" hidden="1" customHeight="1" x14ac:dyDescent="0.3">
      <c r="A56" s="664" t="s">
        <v>20</v>
      </c>
      <c r="B56" s="273" t="s">
        <v>361</v>
      </c>
      <c r="C56" s="961"/>
      <c r="D56" s="961"/>
      <c r="E56" s="961" t="s">
        <v>67</v>
      </c>
      <c r="F56" s="961"/>
      <c r="G56" s="961"/>
      <c r="H56" s="961"/>
      <c r="I56" s="961"/>
      <c r="J56" s="961"/>
      <c r="K56" s="442">
        <f t="shared" si="3"/>
        <v>84</v>
      </c>
      <c r="L56" s="663">
        <f t="shared" si="10"/>
        <v>10</v>
      </c>
      <c r="M56" s="663">
        <v>24</v>
      </c>
      <c r="N56" s="637">
        <f t="shared" si="4"/>
        <v>74</v>
      </c>
      <c r="O56" s="663"/>
      <c r="P56" s="663"/>
      <c r="Q56" s="663"/>
      <c r="R56" s="663"/>
      <c r="S56" s="663"/>
      <c r="T56" s="114"/>
      <c r="U56" s="1023"/>
      <c r="V56" s="1023"/>
      <c r="W56" s="1023"/>
      <c r="X56" s="1023"/>
      <c r="Y56" s="447">
        <v>74</v>
      </c>
      <c r="Z56" s="676">
        <v>10</v>
      </c>
      <c r="AA56" s="447"/>
      <c r="AB56" s="447"/>
      <c r="AC56" s="1024"/>
      <c r="AD56" s="1024"/>
      <c r="AE56" s="1024"/>
      <c r="AF56" s="1024"/>
      <c r="AG56" s="1025"/>
      <c r="AH56" s="1025"/>
      <c r="AI56" s="1025"/>
      <c r="AJ56" s="963"/>
      <c r="AK56" s="1024">
        <f t="shared" si="9"/>
        <v>0</v>
      </c>
      <c r="AL56" s="633"/>
    </row>
    <row r="57" spans="1:38" s="644" customFormat="1" ht="15" hidden="1" customHeight="1" x14ac:dyDescent="0.3">
      <c r="A57" s="664" t="s">
        <v>22</v>
      </c>
      <c r="B57" s="273" t="s">
        <v>631</v>
      </c>
      <c r="C57" s="961"/>
      <c r="D57" s="961"/>
      <c r="E57" s="961"/>
      <c r="F57" s="961"/>
      <c r="G57" s="961"/>
      <c r="H57" s="961"/>
      <c r="I57" s="961"/>
      <c r="J57" s="961" t="s">
        <v>67</v>
      </c>
      <c r="K57" s="442">
        <f t="shared" si="3"/>
        <v>36</v>
      </c>
      <c r="L57" s="663">
        <f t="shared" si="10"/>
        <v>4</v>
      </c>
      <c r="M57" s="663">
        <v>36</v>
      </c>
      <c r="N57" s="637">
        <f t="shared" si="4"/>
        <v>32</v>
      </c>
      <c r="O57" s="663"/>
      <c r="P57" s="663"/>
      <c r="Q57" s="663"/>
      <c r="R57" s="663"/>
      <c r="S57" s="663"/>
      <c r="T57" s="114"/>
      <c r="U57" s="1023"/>
      <c r="V57" s="1023"/>
      <c r="W57" s="1023"/>
      <c r="X57" s="1023"/>
      <c r="Y57" s="447"/>
      <c r="Z57" s="676"/>
      <c r="AA57" s="447"/>
      <c r="AB57" s="447"/>
      <c r="AC57" s="1024"/>
      <c r="AD57" s="1024"/>
      <c r="AE57" s="1024"/>
      <c r="AF57" s="1024"/>
      <c r="AG57" s="1025"/>
      <c r="AH57" s="1025"/>
      <c r="AI57" s="1025">
        <v>32</v>
      </c>
      <c r="AJ57" s="963">
        <v>4</v>
      </c>
      <c r="AK57" s="1024">
        <f t="shared" si="9"/>
        <v>0</v>
      </c>
      <c r="AL57" s="633"/>
    </row>
    <row r="58" spans="1:38" s="644" customFormat="1" x14ac:dyDescent="0.3">
      <c r="A58" s="673" t="s">
        <v>8</v>
      </c>
      <c r="B58" s="272" t="s">
        <v>9</v>
      </c>
      <c r="C58" s="961"/>
      <c r="D58" s="961"/>
      <c r="E58" s="961"/>
      <c r="F58" s="961"/>
      <c r="G58" s="961"/>
      <c r="H58" s="961"/>
      <c r="I58" s="961"/>
      <c r="J58" s="961"/>
      <c r="K58" s="442">
        <f>K59+K65+K71+K77+K83+K89+K93</f>
        <v>2572</v>
      </c>
      <c r="L58" s="442">
        <f t="shared" ref="L58:X58" si="13">L59+L65+L71+L77+L83+L89+L93</f>
        <v>198</v>
      </c>
      <c r="M58" s="442">
        <f t="shared" si="13"/>
        <v>530</v>
      </c>
      <c r="N58" s="442">
        <f t="shared" si="13"/>
        <v>1122</v>
      </c>
      <c r="O58" s="442">
        <f t="shared" si="13"/>
        <v>328</v>
      </c>
      <c r="P58" s="442">
        <f t="shared" si="13"/>
        <v>340</v>
      </c>
      <c r="Q58" s="442">
        <f t="shared" si="13"/>
        <v>32</v>
      </c>
      <c r="R58" s="442">
        <f t="shared" si="13"/>
        <v>1152</v>
      </c>
      <c r="S58" s="442">
        <f t="shared" si="13"/>
        <v>40</v>
      </c>
      <c r="T58" s="114">
        <f t="shared" si="13"/>
        <v>60</v>
      </c>
      <c r="U58" s="443">
        <f t="shared" si="13"/>
        <v>0</v>
      </c>
      <c r="V58" s="443">
        <f t="shared" si="13"/>
        <v>0</v>
      </c>
      <c r="W58" s="443">
        <f t="shared" si="13"/>
        <v>0</v>
      </c>
      <c r="X58" s="443">
        <f t="shared" si="13"/>
        <v>0</v>
      </c>
      <c r="Y58" s="450">
        <f>Y59+Y65+Y71+Y77+Y83+Y89+Y93</f>
        <v>106</v>
      </c>
      <c r="Z58" s="450">
        <f t="shared" ref="Z58:AJ58" si="14">Z59+Z65+Z71+Z77+Z83+Z89+Z93</f>
        <v>18</v>
      </c>
      <c r="AA58" s="450">
        <f t="shared" si="14"/>
        <v>204</v>
      </c>
      <c r="AB58" s="450">
        <f t="shared" si="14"/>
        <v>28</v>
      </c>
      <c r="AC58" s="1024">
        <f t="shared" si="14"/>
        <v>188</v>
      </c>
      <c r="AD58" s="1024">
        <f t="shared" si="14"/>
        <v>32</v>
      </c>
      <c r="AE58" s="1024">
        <f t="shared" si="14"/>
        <v>342</v>
      </c>
      <c r="AF58" s="1024">
        <f t="shared" si="14"/>
        <v>40</v>
      </c>
      <c r="AG58" s="450">
        <f t="shared" si="14"/>
        <v>216</v>
      </c>
      <c r="AH58" s="450">
        <f t="shared" si="14"/>
        <v>28</v>
      </c>
      <c r="AI58" s="450">
        <f t="shared" si="14"/>
        <v>66</v>
      </c>
      <c r="AJ58" s="450">
        <f t="shared" si="14"/>
        <v>10</v>
      </c>
      <c r="AK58" s="1024">
        <f t="shared" si="9"/>
        <v>530</v>
      </c>
      <c r="AL58" s="1024"/>
    </row>
    <row r="59" spans="1:38" s="644" customFormat="1" ht="63.75" hidden="1" customHeight="1" x14ac:dyDescent="0.3">
      <c r="A59" s="397" t="s">
        <v>321</v>
      </c>
      <c r="B59" s="439" t="s">
        <v>362</v>
      </c>
      <c r="C59" s="961"/>
      <c r="D59" s="961"/>
      <c r="E59" s="961"/>
      <c r="F59" s="961"/>
      <c r="G59" s="961"/>
      <c r="H59" s="961"/>
      <c r="I59" s="961"/>
      <c r="J59" s="961"/>
      <c r="K59" s="442">
        <f>SUM(K60:K64)</f>
        <v>260</v>
      </c>
      <c r="L59" s="442">
        <f t="shared" ref="L59:T59" si="15">SUM(L60:L64)</f>
        <v>16</v>
      </c>
      <c r="M59" s="442">
        <f t="shared" si="15"/>
        <v>80</v>
      </c>
      <c r="N59" s="442">
        <f t="shared" si="15"/>
        <v>126</v>
      </c>
      <c r="O59" s="442">
        <f t="shared" si="15"/>
        <v>0</v>
      </c>
      <c r="P59" s="442">
        <f t="shared" si="15"/>
        <v>0</v>
      </c>
      <c r="Q59" s="442">
        <f t="shared" si="15"/>
        <v>0</v>
      </c>
      <c r="R59" s="442">
        <f t="shared" si="15"/>
        <v>108</v>
      </c>
      <c r="S59" s="442">
        <f t="shared" si="15"/>
        <v>4</v>
      </c>
      <c r="T59" s="114">
        <f t="shared" si="15"/>
        <v>6</v>
      </c>
      <c r="U59" s="443">
        <f t="shared" ref="U59:AJ59" si="16">U60+U61</f>
        <v>0</v>
      </c>
      <c r="V59" s="443">
        <f t="shared" si="16"/>
        <v>0</v>
      </c>
      <c r="W59" s="443">
        <f t="shared" si="16"/>
        <v>0</v>
      </c>
      <c r="X59" s="443">
        <f t="shared" si="16"/>
        <v>0</v>
      </c>
      <c r="Y59" s="450">
        <f t="shared" si="16"/>
        <v>0</v>
      </c>
      <c r="Z59" s="450">
        <f t="shared" si="16"/>
        <v>0</v>
      </c>
      <c r="AA59" s="450">
        <f t="shared" si="16"/>
        <v>126</v>
      </c>
      <c r="AB59" s="450">
        <f t="shared" si="16"/>
        <v>16</v>
      </c>
      <c r="AC59" s="1029">
        <f t="shared" si="16"/>
        <v>0</v>
      </c>
      <c r="AD59" s="1029">
        <f t="shared" si="16"/>
        <v>0</v>
      </c>
      <c r="AE59" s="1029">
        <f t="shared" si="16"/>
        <v>0</v>
      </c>
      <c r="AF59" s="1029">
        <f t="shared" si="16"/>
        <v>0</v>
      </c>
      <c r="AG59" s="1030">
        <f t="shared" si="16"/>
        <v>0</v>
      </c>
      <c r="AH59" s="1030">
        <f t="shared" si="16"/>
        <v>0</v>
      </c>
      <c r="AI59" s="1030">
        <f t="shared" si="16"/>
        <v>0</v>
      </c>
      <c r="AJ59" s="1030">
        <f t="shared" si="16"/>
        <v>0</v>
      </c>
      <c r="AK59" s="1024">
        <f t="shared" si="9"/>
        <v>0</v>
      </c>
      <c r="AL59" s="1024"/>
    </row>
    <row r="60" spans="1:38" s="644" customFormat="1" ht="38.25" hidden="1" customHeight="1" x14ac:dyDescent="0.3">
      <c r="A60" s="397" t="s">
        <v>155</v>
      </c>
      <c r="B60" s="670" t="s">
        <v>363</v>
      </c>
      <c r="C60" s="961"/>
      <c r="D60" s="961"/>
      <c r="E60" s="961"/>
      <c r="F60" s="961" t="s">
        <v>556</v>
      </c>
      <c r="G60" s="961"/>
      <c r="H60" s="961"/>
      <c r="I60" s="961"/>
      <c r="J60" s="961"/>
      <c r="K60" s="442">
        <f t="shared" si="3"/>
        <v>32</v>
      </c>
      <c r="L60" s="663">
        <f t="shared" si="10"/>
        <v>2</v>
      </c>
      <c r="M60" s="663">
        <v>8</v>
      </c>
      <c r="N60" s="637">
        <f t="shared" si="4"/>
        <v>30</v>
      </c>
      <c r="O60" s="663"/>
      <c r="P60" s="663"/>
      <c r="Q60" s="663"/>
      <c r="R60" s="663"/>
      <c r="S60" s="663"/>
      <c r="T60" s="114"/>
      <c r="U60" s="1023"/>
      <c r="V60" s="1023"/>
      <c r="W60" s="1023"/>
      <c r="X60" s="1023"/>
      <c r="Y60" s="447"/>
      <c r="Z60" s="676"/>
      <c r="AA60" s="447">
        <v>30</v>
      </c>
      <c r="AB60" s="447">
        <v>2</v>
      </c>
      <c r="AC60" s="1024"/>
      <c r="AD60" s="1024"/>
      <c r="AE60" s="1024"/>
      <c r="AF60" s="1024"/>
      <c r="AG60" s="1025"/>
      <c r="AH60" s="1025"/>
      <c r="AI60" s="1025"/>
      <c r="AJ60" s="1031"/>
      <c r="AK60" s="1024">
        <f t="shared" si="9"/>
        <v>0</v>
      </c>
      <c r="AL60" s="1024"/>
    </row>
    <row r="61" spans="1:38" s="644" customFormat="1" ht="25.5" hidden="1" customHeight="1" x14ac:dyDescent="0.3">
      <c r="A61" s="664" t="s">
        <v>156</v>
      </c>
      <c r="B61" s="273" t="s">
        <v>557</v>
      </c>
      <c r="C61" s="961"/>
      <c r="D61" s="961"/>
      <c r="E61" s="961"/>
      <c r="F61" s="961"/>
      <c r="G61" s="961"/>
      <c r="H61" s="961"/>
      <c r="I61" s="961"/>
      <c r="J61" s="961"/>
      <c r="K61" s="442">
        <f t="shared" si="3"/>
        <v>110</v>
      </c>
      <c r="L61" s="663">
        <f t="shared" si="10"/>
        <v>14</v>
      </c>
      <c r="M61" s="663">
        <v>72</v>
      </c>
      <c r="N61" s="637">
        <f t="shared" si="4"/>
        <v>96</v>
      </c>
      <c r="O61" s="663"/>
      <c r="P61" s="663"/>
      <c r="Q61" s="663"/>
      <c r="R61" s="663"/>
      <c r="S61" s="663"/>
      <c r="T61" s="114"/>
      <c r="U61" s="1023"/>
      <c r="V61" s="1023"/>
      <c r="W61" s="1032"/>
      <c r="X61" s="1023"/>
      <c r="Y61" s="447"/>
      <c r="Z61" s="676"/>
      <c r="AA61" s="447">
        <v>96</v>
      </c>
      <c r="AB61" s="447">
        <v>14</v>
      </c>
      <c r="AC61" s="1024"/>
      <c r="AD61" s="1024"/>
      <c r="AE61" s="1024"/>
      <c r="AF61" s="1024"/>
      <c r="AG61" s="1025"/>
      <c r="AH61" s="1025"/>
      <c r="AI61" s="1025"/>
      <c r="AJ61" s="963"/>
      <c r="AK61" s="1024">
        <f t="shared" si="9"/>
        <v>0</v>
      </c>
      <c r="AL61" s="1024"/>
    </row>
    <row r="62" spans="1:38" s="644" customFormat="1" ht="15" hidden="1" customHeight="1" x14ac:dyDescent="0.3">
      <c r="A62" s="664" t="s">
        <v>364</v>
      </c>
      <c r="B62" s="273" t="s">
        <v>43</v>
      </c>
      <c r="C62" s="961"/>
      <c r="D62" s="961"/>
      <c r="E62" s="961"/>
      <c r="F62" s="961" t="s">
        <v>67</v>
      </c>
      <c r="G62" s="961"/>
      <c r="H62" s="961"/>
      <c r="I62" s="961"/>
      <c r="J62" s="961"/>
      <c r="K62" s="442">
        <f t="shared" si="3"/>
        <v>36</v>
      </c>
      <c r="L62" s="663">
        <f t="shared" si="10"/>
        <v>0</v>
      </c>
      <c r="M62" s="663"/>
      <c r="N62" s="637"/>
      <c r="O62" s="663"/>
      <c r="P62" s="663"/>
      <c r="Q62" s="663"/>
      <c r="R62" s="663">
        <v>36</v>
      </c>
      <c r="S62" s="663"/>
      <c r="T62" s="114"/>
      <c r="U62" s="1023"/>
      <c r="V62" s="1023"/>
      <c r="W62" s="1032"/>
      <c r="X62" s="1023"/>
      <c r="Y62" s="447"/>
      <c r="Z62" s="676"/>
      <c r="AA62" s="447">
        <v>36</v>
      </c>
      <c r="AB62" s="447"/>
      <c r="AC62" s="1024"/>
      <c r="AD62" s="1024"/>
      <c r="AE62" s="1024"/>
      <c r="AF62" s="1024"/>
      <c r="AG62" s="1025"/>
      <c r="AH62" s="1025"/>
      <c r="AI62" s="1025"/>
      <c r="AJ62" s="963"/>
      <c r="AK62" s="1024">
        <f t="shared" si="9"/>
        <v>0</v>
      </c>
      <c r="AL62" s="1024"/>
    </row>
    <row r="63" spans="1:38" s="644" customFormat="1" ht="15" hidden="1" customHeight="1" x14ac:dyDescent="0.3">
      <c r="A63" s="664" t="s">
        <v>365</v>
      </c>
      <c r="B63" s="273" t="s">
        <v>73</v>
      </c>
      <c r="C63" s="961"/>
      <c r="D63" s="961"/>
      <c r="E63" s="961"/>
      <c r="F63" s="961" t="s">
        <v>67</v>
      </c>
      <c r="G63" s="961"/>
      <c r="H63" s="961"/>
      <c r="I63" s="961"/>
      <c r="J63" s="961"/>
      <c r="K63" s="442">
        <f t="shared" si="3"/>
        <v>72</v>
      </c>
      <c r="L63" s="663">
        <f t="shared" si="10"/>
        <v>0</v>
      </c>
      <c r="M63" s="663"/>
      <c r="N63" s="637"/>
      <c r="O63" s="663"/>
      <c r="P63" s="663"/>
      <c r="Q63" s="663"/>
      <c r="R63" s="663">
        <v>72</v>
      </c>
      <c r="S63" s="663"/>
      <c r="T63" s="114"/>
      <c r="U63" s="1023"/>
      <c r="V63" s="1023"/>
      <c r="W63" s="1032"/>
      <c r="X63" s="1023"/>
      <c r="Y63" s="447"/>
      <c r="Z63" s="676"/>
      <c r="AA63" s="447">
        <v>72</v>
      </c>
      <c r="AB63" s="447"/>
      <c r="AC63" s="1024"/>
      <c r="AD63" s="1024"/>
      <c r="AE63" s="1024"/>
      <c r="AF63" s="1024"/>
      <c r="AG63" s="1025"/>
      <c r="AH63" s="1025"/>
      <c r="AI63" s="1025"/>
      <c r="AJ63" s="963"/>
      <c r="AK63" s="1024">
        <f t="shared" si="9"/>
        <v>0</v>
      </c>
      <c r="AL63" s="1024"/>
    </row>
    <row r="64" spans="1:38" s="644" customFormat="1" ht="15" hidden="1" customHeight="1" x14ac:dyDescent="0.3">
      <c r="A64" s="664" t="s">
        <v>366</v>
      </c>
      <c r="B64" s="273" t="s">
        <v>75</v>
      </c>
      <c r="C64" s="961"/>
      <c r="D64" s="961"/>
      <c r="E64" s="961"/>
      <c r="F64" s="961" t="s">
        <v>40</v>
      </c>
      <c r="G64" s="961"/>
      <c r="H64" s="961"/>
      <c r="I64" s="961"/>
      <c r="J64" s="961"/>
      <c r="K64" s="442">
        <f t="shared" si="3"/>
        <v>10</v>
      </c>
      <c r="L64" s="663">
        <f t="shared" si="10"/>
        <v>0</v>
      </c>
      <c r="M64" s="663"/>
      <c r="N64" s="637"/>
      <c r="O64" s="663"/>
      <c r="P64" s="663"/>
      <c r="Q64" s="663"/>
      <c r="R64" s="663"/>
      <c r="S64" s="663">
        <v>4</v>
      </c>
      <c r="T64" s="114">
        <v>6</v>
      </c>
      <c r="U64" s="1023"/>
      <c r="V64" s="1023"/>
      <c r="W64" s="1032"/>
      <c r="X64" s="1023"/>
      <c r="Y64" s="447"/>
      <c r="Z64" s="676"/>
      <c r="AA64" s="447" t="s">
        <v>40</v>
      </c>
      <c r="AB64" s="447"/>
      <c r="AC64" s="1024"/>
      <c r="AD64" s="1024"/>
      <c r="AE64" s="1024"/>
      <c r="AF64" s="1024"/>
      <c r="AG64" s="1025"/>
      <c r="AH64" s="1025"/>
      <c r="AI64" s="1025"/>
      <c r="AJ64" s="963"/>
      <c r="AK64" s="1024">
        <f t="shared" si="9"/>
        <v>0</v>
      </c>
      <c r="AL64" s="1024"/>
    </row>
    <row r="65" spans="1:38" s="644" customFormat="1" ht="105.6" x14ac:dyDescent="0.3">
      <c r="A65" s="397" t="s">
        <v>304</v>
      </c>
      <c r="B65" s="439" t="s">
        <v>994</v>
      </c>
      <c r="C65" s="961"/>
      <c r="D65" s="961"/>
      <c r="E65" s="961"/>
      <c r="F65" s="961"/>
      <c r="G65" s="961"/>
      <c r="H65" s="961"/>
      <c r="I65" s="961"/>
      <c r="J65" s="961"/>
      <c r="K65" s="442">
        <f>SUM(K66:K70)</f>
        <v>466</v>
      </c>
      <c r="L65" s="442">
        <f t="shared" ref="L65:T65" si="17">SUM(L66:L70)</f>
        <v>54</v>
      </c>
      <c r="M65" s="442">
        <f t="shared" si="17"/>
        <v>80</v>
      </c>
      <c r="N65" s="442">
        <f t="shared" si="17"/>
        <v>210</v>
      </c>
      <c r="O65" s="442">
        <f t="shared" si="17"/>
        <v>114</v>
      </c>
      <c r="P65" s="442">
        <f t="shared" si="17"/>
        <v>80</v>
      </c>
      <c r="Q65" s="442">
        <f t="shared" si="17"/>
        <v>16</v>
      </c>
      <c r="R65" s="442">
        <f t="shared" si="17"/>
        <v>180</v>
      </c>
      <c r="S65" s="442">
        <f t="shared" si="17"/>
        <v>10</v>
      </c>
      <c r="T65" s="114">
        <f t="shared" si="17"/>
        <v>12</v>
      </c>
      <c r="U65" s="443">
        <f t="shared" ref="U65:AJ65" si="18">U66+U67</f>
        <v>0</v>
      </c>
      <c r="V65" s="443">
        <f t="shared" si="18"/>
        <v>0</v>
      </c>
      <c r="W65" s="443">
        <f t="shared" si="18"/>
        <v>0</v>
      </c>
      <c r="X65" s="443">
        <f t="shared" si="18"/>
        <v>0</v>
      </c>
      <c r="Y65" s="450">
        <f t="shared" si="18"/>
        <v>0</v>
      </c>
      <c r="Z65" s="450">
        <f t="shared" si="18"/>
        <v>0</v>
      </c>
      <c r="AA65" s="450">
        <f t="shared" si="18"/>
        <v>0</v>
      </c>
      <c r="AB65" s="450">
        <f t="shared" si="18"/>
        <v>0</v>
      </c>
      <c r="AC65" s="1029">
        <f t="shared" si="18"/>
        <v>78</v>
      </c>
      <c r="AD65" s="1029">
        <f t="shared" si="18"/>
        <v>18</v>
      </c>
      <c r="AE65" s="1029">
        <f t="shared" si="18"/>
        <v>132</v>
      </c>
      <c r="AF65" s="1029">
        <f t="shared" si="18"/>
        <v>18</v>
      </c>
      <c r="AG65" s="1030">
        <f t="shared" si="18"/>
        <v>0</v>
      </c>
      <c r="AH65" s="1030">
        <f t="shared" si="18"/>
        <v>0</v>
      </c>
      <c r="AI65" s="1030">
        <f t="shared" si="18"/>
        <v>0</v>
      </c>
      <c r="AJ65" s="1030">
        <f t="shared" si="18"/>
        <v>0</v>
      </c>
      <c r="AK65" s="1024">
        <f t="shared" si="9"/>
        <v>210</v>
      </c>
      <c r="AL65" s="1024"/>
    </row>
    <row r="66" spans="1:38" s="644" customFormat="1" ht="52.8" x14ac:dyDescent="0.3">
      <c r="A66" s="397" t="s">
        <v>31</v>
      </c>
      <c r="B66" s="670" t="s">
        <v>305</v>
      </c>
      <c r="C66" s="961"/>
      <c r="D66" s="961"/>
      <c r="E66" s="961"/>
      <c r="F66" s="961"/>
      <c r="G66" s="1331"/>
      <c r="H66" s="1721" t="s">
        <v>546</v>
      </c>
      <c r="I66" s="961"/>
      <c r="J66" s="961"/>
      <c r="K66" s="442">
        <f t="shared" si="3"/>
        <v>32</v>
      </c>
      <c r="L66" s="663">
        <f t="shared" si="10"/>
        <v>2</v>
      </c>
      <c r="M66" s="663">
        <v>8</v>
      </c>
      <c r="N66" s="637">
        <f t="shared" si="4"/>
        <v>30</v>
      </c>
      <c r="O66" s="663">
        <v>22</v>
      </c>
      <c r="P66" s="663">
        <v>8</v>
      </c>
      <c r="Q66" s="663"/>
      <c r="R66" s="663"/>
      <c r="S66" s="663"/>
      <c r="T66" s="114"/>
      <c r="U66" s="1023"/>
      <c r="V66" s="1023"/>
      <c r="W66" s="1032"/>
      <c r="X66" s="1023"/>
      <c r="Y66" s="447"/>
      <c r="Z66" s="676"/>
      <c r="AA66" s="447"/>
      <c r="AB66" s="447"/>
      <c r="AC66" s="1024">
        <v>30</v>
      </c>
      <c r="AD66" s="1024">
        <v>2</v>
      </c>
      <c r="AE66" s="1024"/>
      <c r="AF66" s="1024"/>
      <c r="AG66" s="1025"/>
      <c r="AH66" s="1025"/>
      <c r="AI66" s="1025"/>
      <c r="AJ66" s="963"/>
      <c r="AK66" s="1024">
        <f t="shared" si="9"/>
        <v>30</v>
      </c>
      <c r="AL66" s="633" t="s">
        <v>1186</v>
      </c>
    </row>
    <row r="67" spans="1:38" s="644" customFormat="1" ht="39.6" x14ac:dyDescent="0.3">
      <c r="A67" s="664" t="s">
        <v>129</v>
      </c>
      <c r="B67" s="670" t="s">
        <v>306</v>
      </c>
      <c r="C67" s="961"/>
      <c r="D67" s="961"/>
      <c r="E67" s="961"/>
      <c r="F67" s="961"/>
      <c r="G67" s="1332"/>
      <c r="H67" s="1722"/>
      <c r="I67" s="961"/>
      <c r="J67" s="961"/>
      <c r="K67" s="442">
        <f t="shared" si="3"/>
        <v>244</v>
      </c>
      <c r="L67" s="663">
        <v>52</v>
      </c>
      <c r="M67" s="663">
        <v>72</v>
      </c>
      <c r="N67" s="637">
        <f t="shared" si="4"/>
        <v>180</v>
      </c>
      <c r="O67" s="663">
        <v>92</v>
      </c>
      <c r="P67" s="663">
        <v>72</v>
      </c>
      <c r="Q67" s="663">
        <v>16</v>
      </c>
      <c r="R67" s="663"/>
      <c r="S67" s="663">
        <v>6</v>
      </c>
      <c r="T67" s="114">
        <v>6</v>
      </c>
      <c r="U67" s="1023"/>
      <c r="V67" s="1023"/>
      <c r="W67" s="1032"/>
      <c r="X67" s="1023"/>
      <c r="Y67" s="447"/>
      <c r="Z67" s="676"/>
      <c r="AA67" s="447"/>
      <c r="AB67" s="447"/>
      <c r="AC67" s="1024">
        <v>48</v>
      </c>
      <c r="AD67" s="1024">
        <v>16</v>
      </c>
      <c r="AE67" s="1020">
        <v>132</v>
      </c>
      <c r="AF67" s="1020">
        <v>18</v>
      </c>
      <c r="AG67" s="1025"/>
      <c r="AH67" s="1025"/>
      <c r="AI67" s="1025"/>
      <c r="AJ67" s="963"/>
      <c r="AK67" s="1024">
        <f t="shared" si="9"/>
        <v>180</v>
      </c>
      <c r="AL67" s="1323" t="s">
        <v>1186</v>
      </c>
    </row>
    <row r="68" spans="1:38" s="644" customFormat="1" x14ac:dyDescent="0.3">
      <c r="A68" s="664" t="s">
        <v>307</v>
      </c>
      <c r="B68" s="273" t="s">
        <v>43</v>
      </c>
      <c r="C68" s="961"/>
      <c r="D68" s="961"/>
      <c r="E68" s="961"/>
      <c r="F68" s="961"/>
      <c r="G68" s="961" t="s">
        <v>67</v>
      </c>
      <c r="H68" s="961"/>
      <c r="I68" s="961"/>
      <c r="J68" s="961"/>
      <c r="K68" s="442">
        <f t="shared" si="3"/>
        <v>36</v>
      </c>
      <c r="L68" s="663">
        <f t="shared" si="10"/>
        <v>0</v>
      </c>
      <c r="M68" s="663"/>
      <c r="N68" s="637"/>
      <c r="O68" s="663"/>
      <c r="P68" s="663"/>
      <c r="Q68" s="663"/>
      <c r="R68" s="663">
        <v>36</v>
      </c>
      <c r="S68" s="663"/>
      <c r="T68" s="114">
        <v>0</v>
      </c>
      <c r="U68" s="1023"/>
      <c r="V68" s="1023"/>
      <c r="W68" s="1032"/>
      <c r="X68" s="1023"/>
      <c r="Y68" s="447"/>
      <c r="Z68" s="676"/>
      <c r="AA68" s="447"/>
      <c r="AB68" s="447"/>
      <c r="AC68" s="1024"/>
      <c r="AD68" s="1024"/>
      <c r="AE68" s="1024">
        <v>36</v>
      </c>
      <c r="AF68" s="1024"/>
      <c r="AG68" s="1025"/>
      <c r="AH68" s="1025"/>
      <c r="AI68" s="1025"/>
      <c r="AJ68" s="963"/>
      <c r="AK68" s="1024">
        <f t="shared" si="9"/>
        <v>36</v>
      </c>
      <c r="AL68" s="1323" t="s">
        <v>1186</v>
      </c>
    </row>
    <row r="69" spans="1:38" s="644" customFormat="1" x14ac:dyDescent="0.3">
      <c r="A69" s="664" t="s">
        <v>106</v>
      </c>
      <c r="B69" s="273" t="s">
        <v>73</v>
      </c>
      <c r="C69" s="961"/>
      <c r="D69" s="961"/>
      <c r="E69" s="961"/>
      <c r="F69" s="961"/>
      <c r="G69" s="961"/>
      <c r="H69" s="961" t="s">
        <v>67</v>
      </c>
      <c r="I69" s="961"/>
      <c r="J69" s="961"/>
      <c r="K69" s="442">
        <f t="shared" si="3"/>
        <v>144</v>
      </c>
      <c r="L69" s="663">
        <f t="shared" si="10"/>
        <v>0</v>
      </c>
      <c r="M69" s="663"/>
      <c r="N69" s="637"/>
      <c r="O69" s="663"/>
      <c r="P69" s="663"/>
      <c r="Q69" s="663"/>
      <c r="R69" s="663">
        <v>144</v>
      </c>
      <c r="S69" s="663"/>
      <c r="T69" s="114">
        <v>0</v>
      </c>
      <c r="U69" s="1023"/>
      <c r="V69" s="1023"/>
      <c r="W69" s="1032"/>
      <c r="X69" s="1023"/>
      <c r="Y69" s="447"/>
      <c r="Z69" s="676"/>
      <c r="AA69" s="447"/>
      <c r="AB69" s="447"/>
      <c r="AC69" s="1024"/>
      <c r="AD69" s="1024"/>
      <c r="AE69" s="1024">
        <v>144</v>
      </c>
      <c r="AF69" s="1024"/>
      <c r="AG69" s="1025"/>
      <c r="AH69" s="1025"/>
      <c r="AI69" s="1025"/>
      <c r="AJ69" s="963"/>
      <c r="AK69" s="1024">
        <f t="shared" si="9"/>
        <v>144</v>
      </c>
      <c r="AL69" s="1323" t="s">
        <v>1186</v>
      </c>
    </row>
    <row r="70" spans="1:38" s="644" customFormat="1" x14ac:dyDescent="0.3">
      <c r="A70" s="664" t="s">
        <v>308</v>
      </c>
      <c r="B70" s="273" t="s">
        <v>75</v>
      </c>
      <c r="C70" s="961"/>
      <c r="D70" s="961"/>
      <c r="E70" s="961"/>
      <c r="F70" s="961"/>
      <c r="G70" s="961"/>
      <c r="H70" s="961" t="s">
        <v>419</v>
      </c>
      <c r="I70" s="961"/>
      <c r="J70" s="961"/>
      <c r="K70" s="442">
        <f t="shared" si="3"/>
        <v>10</v>
      </c>
      <c r="L70" s="663">
        <f t="shared" si="10"/>
        <v>0</v>
      </c>
      <c r="M70" s="663"/>
      <c r="N70" s="637"/>
      <c r="O70" s="663"/>
      <c r="P70" s="663"/>
      <c r="Q70" s="663"/>
      <c r="R70" s="663"/>
      <c r="S70" s="663">
        <v>4</v>
      </c>
      <c r="T70" s="114">
        <v>6</v>
      </c>
      <c r="U70" s="1023"/>
      <c r="V70" s="1023"/>
      <c r="W70" s="1032"/>
      <c r="X70" s="1023"/>
      <c r="Y70" s="447"/>
      <c r="Z70" s="676"/>
      <c r="AA70" s="447"/>
      <c r="AB70" s="447"/>
      <c r="AC70" s="1024"/>
      <c r="AD70" s="1024"/>
      <c r="AE70" s="1024" t="s">
        <v>40</v>
      </c>
      <c r="AF70" s="1024"/>
      <c r="AG70" s="1025"/>
      <c r="AH70" s="1025"/>
      <c r="AI70" s="1025"/>
      <c r="AJ70" s="963"/>
      <c r="AK70" s="1024"/>
      <c r="AL70" s="1323" t="s">
        <v>1186</v>
      </c>
    </row>
    <row r="71" spans="1:38" s="644" customFormat="1" ht="105.6" x14ac:dyDescent="0.3">
      <c r="A71" s="413" t="s">
        <v>309</v>
      </c>
      <c r="B71" s="439" t="s">
        <v>995</v>
      </c>
      <c r="C71" s="961"/>
      <c r="D71" s="961"/>
      <c r="E71" s="961"/>
      <c r="F71" s="961"/>
      <c r="G71" s="961"/>
      <c r="H71" s="961"/>
      <c r="I71" s="961"/>
      <c r="J71" s="961"/>
      <c r="K71" s="442">
        <f>SUM(K72:K76)</f>
        <v>242</v>
      </c>
      <c r="L71" s="442">
        <f t="shared" ref="L71:T71" si="19">SUM(L72:L76)</f>
        <v>14</v>
      </c>
      <c r="M71" s="442">
        <f t="shared" si="19"/>
        <v>60</v>
      </c>
      <c r="N71" s="442">
        <f t="shared" si="19"/>
        <v>110</v>
      </c>
      <c r="O71" s="442">
        <f t="shared" si="19"/>
        <v>50</v>
      </c>
      <c r="P71" s="442">
        <f t="shared" si="19"/>
        <v>60</v>
      </c>
      <c r="Q71" s="442">
        <f t="shared" si="19"/>
        <v>0</v>
      </c>
      <c r="R71" s="442">
        <f t="shared" si="19"/>
        <v>108</v>
      </c>
      <c r="S71" s="442">
        <f t="shared" si="19"/>
        <v>4</v>
      </c>
      <c r="T71" s="114">
        <f t="shared" si="19"/>
        <v>6</v>
      </c>
      <c r="U71" s="443">
        <f t="shared" ref="U71:AJ71" si="20">U72+U73</f>
        <v>0</v>
      </c>
      <c r="V71" s="443">
        <f t="shared" si="20"/>
        <v>0</v>
      </c>
      <c r="W71" s="443">
        <f t="shared" si="20"/>
        <v>0</v>
      </c>
      <c r="X71" s="443">
        <f t="shared" si="20"/>
        <v>0</v>
      </c>
      <c r="Y71" s="450">
        <f t="shared" si="20"/>
        <v>0</v>
      </c>
      <c r="Z71" s="450">
        <f t="shared" si="20"/>
        <v>0</v>
      </c>
      <c r="AA71" s="450">
        <f t="shared" si="20"/>
        <v>0</v>
      </c>
      <c r="AB71" s="450">
        <f t="shared" si="20"/>
        <v>0</v>
      </c>
      <c r="AC71" s="1029">
        <f t="shared" si="20"/>
        <v>110</v>
      </c>
      <c r="AD71" s="1029">
        <f t="shared" si="20"/>
        <v>14</v>
      </c>
      <c r="AE71" s="1029">
        <f t="shared" si="20"/>
        <v>0</v>
      </c>
      <c r="AF71" s="1029">
        <f t="shared" si="20"/>
        <v>0</v>
      </c>
      <c r="AG71" s="1030">
        <f t="shared" si="20"/>
        <v>0</v>
      </c>
      <c r="AH71" s="1030">
        <f t="shared" si="20"/>
        <v>0</v>
      </c>
      <c r="AI71" s="1030">
        <f t="shared" si="20"/>
        <v>0</v>
      </c>
      <c r="AJ71" s="1030">
        <f t="shared" si="20"/>
        <v>0</v>
      </c>
      <c r="AK71" s="1024">
        <f t="shared" si="9"/>
        <v>110</v>
      </c>
      <c r="AL71" s="1024"/>
    </row>
    <row r="72" spans="1:38" s="644" customFormat="1" ht="52.8" x14ac:dyDescent="0.3">
      <c r="A72" s="397" t="s">
        <v>34</v>
      </c>
      <c r="B72" s="670" t="s">
        <v>310</v>
      </c>
      <c r="C72" s="961"/>
      <c r="D72" s="961"/>
      <c r="E72" s="961"/>
      <c r="F72" s="961"/>
      <c r="G72" s="961" t="s">
        <v>556</v>
      </c>
      <c r="H72" s="961"/>
      <c r="I72" s="961"/>
      <c r="J72" s="961"/>
      <c r="K72" s="442">
        <f t="shared" si="3"/>
        <v>32</v>
      </c>
      <c r="L72" s="663">
        <f t="shared" si="10"/>
        <v>2</v>
      </c>
      <c r="M72" s="663">
        <v>8</v>
      </c>
      <c r="N72" s="637">
        <f t="shared" si="4"/>
        <v>30</v>
      </c>
      <c r="O72" s="663">
        <v>22</v>
      </c>
      <c r="P72" s="663">
        <v>8</v>
      </c>
      <c r="Q72" s="663"/>
      <c r="R72" s="663"/>
      <c r="S72" s="663"/>
      <c r="T72" s="114">
        <v>0</v>
      </c>
      <c r="U72" s="1023"/>
      <c r="V72" s="1023"/>
      <c r="W72" s="1032"/>
      <c r="X72" s="1023"/>
      <c r="Y72" s="447"/>
      <c r="Z72" s="676"/>
      <c r="AA72" s="447"/>
      <c r="AB72" s="447"/>
      <c r="AC72" s="1306">
        <v>30</v>
      </c>
      <c r="AD72" s="1024">
        <v>2</v>
      </c>
      <c r="AE72" s="1024"/>
      <c r="AF72" s="1024"/>
      <c r="AG72" s="1025"/>
      <c r="AH72" s="1025"/>
      <c r="AI72" s="1025"/>
      <c r="AJ72" s="963"/>
      <c r="AK72" s="1024">
        <f t="shared" si="9"/>
        <v>30</v>
      </c>
      <c r="AL72" s="282" t="s">
        <v>1129</v>
      </c>
    </row>
    <row r="73" spans="1:38" s="644" customFormat="1" ht="39.6" x14ac:dyDescent="0.3">
      <c r="A73" s="397" t="s">
        <v>135</v>
      </c>
      <c r="B73" s="670" t="s">
        <v>311</v>
      </c>
      <c r="C73" s="961"/>
      <c r="D73" s="961"/>
      <c r="E73" s="961"/>
      <c r="F73" s="961"/>
      <c r="G73" s="961"/>
      <c r="H73" s="961"/>
      <c r="I73" s="961"/>
      <c r="J73" s="961"/>
      <c r="K73" s="442">
        <f t="shared" si="3"/>
        <v>92</v>
      </c>
      <c r="L73" s="663">
        <f t="shared" si="10"/>
        <v>12</v>
      </c>
      <c r="M73" s="666">
        <v>52</v>
      </c>
      <c r="N73" s="637">
        <f t="shared" si="4"/>
        <v>80</v>
      </c>
      <c r="O73" s="666">
        <v>28</v>
      </c>
      <c r="P73" s="666">
        <v>52</v>
      </c>
      <c r="Q73" s="663"/>
      <c r="R73" s="663"/>
      <c r="S73" s="663"/>
      <c r="T73" s="51">
        <v>0</v>
      </c>
      <c r="U73" s="1034"/>
      <c r="V73" s="1023"/>
      <c r="W73" s="1034"/>
      <c r="X73" s="1023"/>
      <c r="Y73" s="1035"/>
      <c r="Z73" s="676"/>
      <c r="AA73" s="1035"/>
      <c r="AB73" s="447"/>
      <c r="AC73" s="1315">
        <v>80</v>
      </c>
      <c r="AD73" s="1024">
        <v>12</v>
      </c>
      <c r="AE73" s="1036"/>
      <c r="AF73" s="1024"/>
      <c r="AG73" s="1037"/>
      <c r="AH73" s="1025"/>
      <c r="AI73" s="1025"/>
      <c r="AJ73" s="1038"/>
      <c r="AK73" s="1024">
        <f t="shared" si="9"/>
        <v>80</v>
      </c>
      <c r="AL73" s="282" t="s">
        <v>1129</v>
      </c>
    </row>
    <row r="74" spans="1:38" s="644" customFormat="1" ht="27.6" x14ac:dyDescent="0.3">
      <c r="A74" s="664" t="s">
        <v>225</v>
      </c>
      <c r="B74" s="273" t="s">
        <v>43</v>
      </c>
      <c r="C74" s="961"/>
      <c r="D74" s="961"/>
      <c r="E74" s="961"/>
      <c r="F74" s="961"/>
      <c r="G74" s="961" t="s">
        <v>556</v>
      </c>
      <c r="H74" s="961"/>
      <c r="I74" s="961"/>
      <c r="J74" s="961"/>
      <c r="K74" s="442">
        <f t="shared" si="3"/>
        <v>36</v>
      </c>
      <c r="L74" s="663">
        <f t="shared" si="10"/>
        <v>0</v>
      </c>
      <c r="M74" s="663"/>
      <c r="N74" s="637"/>
      <c r="O74" s="663"/>
      <c r="P74" s="663"/>
      <c r="Q74" s="663"/>
      <c r="R74" s="663">
        <v>36</v>
      </c>
      <c r="S74" s="663"/>
      <c r="T74" s="114">
        <v>0</v>
      </c>
      <c r="U74" s="1023"/>
      <c r="V74" s="1023"/>
      <c r="W74" s="1032"/>
      <c r="X74" s="1023"/>
      <c r="Y74" s="447"/>
      <c r="Z74" s="676"/>
      <c r="AA74" s="447"/>
      <c r="AB74" s="447"/>
      <c r="AC74" s="1024">
        <v>36</v>
      </c>
      <c r="AD74" s="1024"/>
      <c r="AE74" s="1024"/>
      <c r="AF74" s="1024"/>
      <c r="AG74" s="1025"/>
      <c r="AH74" s="1025"/>
      <c r="AI74" s="1025"/>
      <c r="AJ74" s="963"/>
      <c r="AK74" s="1024">
        <f t="shared" si="9"/>
        <v>36</v>
      </c>
      <c r="AL74" s="282" t="s">
        <v>1129</v>
      </c>
    </row>
    <row r="75" spans="1:38" s="644" customFormat="1" x14ac:dyDescent="0.3">
      <c r="A75" s="664" t="s">
        <v>312</v>
      </c>
      <c r="B75" s="273" t="s">
        <v>73</v>
      </c>
      <c r="C75" s="961"/>
      <c r="D75" s="961"/>
      <c r="E75" s="961"/>
      <c r="F75" s="961"/>
      <c r="G75" s="961"/>
      <c r="H75" s="961"/>
      <c r="I75" s="961"/>
      <c r="J75" s="961"/>
      <c r="K75" s="442">
        <f t="shared" si="3"/>
        <v>72</v>
      </c>
      <c r="L75" s="663">
        <f t="shared" si="10"/>
        <v>0</v>
      </c>
      <c r="M75" s="663"/>
      <c r="N75" s="637"/>
      <c r="O75" s="663"/>
      <c r="P75" s="663"/>
      <c r="Q75" s="663"/>
      <c r="R75" s="663">
        <v>72</v>
      </c>
      <c r="S75" s="663"/>
      <c r="T75" s="114">
        <v>0</v>
      </c>
      <c r="U75" s="1023"/>
      <c r="V75" s="1023"/>
      <c r="W75" s="1032"/>
      <c r="X75" s="1023"/>
      <c r="Y75" s="447"/>
      <c r="Z75" s="676"/>
      <c r="AA75" s="447"/>
      <c r="AB75" s="447"/>
      <c r="AC75" s="1024">
        <v>72</v>
      </c>
      <c r="AD75" s="1024"/>
      <c r="AE75" s="1024"/>
      <c r="AF75" s="1024"/>
      <c r="AG75" s="1025"/>
      <c r="AH75" s="1025"/>
      <c r="AI75" s="1025"/>
      <c r="AJ75" s="963"/>
      <c r="AK75" s="1024">
        <f t="shared" si="9"/>
        <v>72</v>
      </c>
      <c r="AL75" s="282" t="s">
        <v>1129</v>
      </c>
    </row>
    <row r="76" spans="1:38" s="644" customFormat="1" x14ac:dyDescent="0.3">
      <c r="A76" s="664" t="s">
        <v>313</v>
      </c>
      <c r="B76" s="273" t="s">
        <v>75</v>
      </c>
      <c r="C76" s="961"/>
      <c r="D76" s="961"/>
      <c r="E76" s="961"/>
      <c r="F76" s="961"/>
      <c r="G76" s="961" t="s">
        <v>40</v>
      </c>
      <c r="H76" s="961"/>
      <c r="I76" s="961"/>
      <c r="J76" s="961"/>
      <c r="K76" s="442">
        <f t="shared" si="3"/>
        <v>10</v>
      </c>
      <c r="L76" s="663">
        <f t="shared" si="10"/>
        <v>0</v>
      </c>
      <c r="M76" s="663"/>
      <c r="N76" s="637"/>
      <c r="O76" s="663"/>
      <c r="P76" s="663"/>
      <c r="Q76" s="663"/>
      <c r="R76" s="663"/>
      <c r="S76" s="663">
        <v>4</v>
      </c>
      <c r="T76" s="114">
        <v>6</v>
      </c>
      <c r="U76" s="1023"/>
      <c r="V76" s="1023"/>
      <c r="W76" s="1032"/>
      <c r="X76" s="1023"/>
      <c r="Y76" s="447"/>
      <c r="Z76" s="676"/>
      <c r="AA76" s="447"/>
      <c r="AB76" s="447"/>
      <c r="AC76" s="1024" t="s">
        <v>40</v>
      </c>
      <c r="AD76" s="1024"/>
      <c r="AE76" s="1024"/>
      <c r="AF76" s="1024"/>
      <c r="AG76" s="1025"/>
      <c r="AH76" s="1025"/>
      <c r="AI76" s="1025"/>
      <c r="AJ76" s="963"/>
      <c r="AK76" s="1024"/>
      <c r="AL76" s="282" t="s">
        <v>1129</v>
      </c>
    </row>
    <row r="77" spans="1:38" s="644" customFormat="1" ht="92.4" x14ac:dyDescent="0.3">
      <c r="A77" s="413" t="s">
        <v>95</v>
      </c>
      <c r="B77" s="439" t="s">
        <v>633</v>
      </c>
      <c r="C77" s="961"/>
      <c r="D77" s="961"/>
      <c r="E77" s="961"/>
      <c r="F77" s="961"/>
      <c r="G77" s="961"/>
      <c r="H77" s="961"/>
      <c r="I77" s="961"/>
      <c r="J77" s="961"/>
      <c r="K77" s="442">
        <f>SUM(K78:K82)</f>
        <v>308</v>
      </c>
      <c r="L77" s="442">
        <f t="shared" ref="L77:T77" si="21">SUM(L78:L82)</f>
        <v>24</v>
      </c>
      <c r="M77" s="442">
        <f t="shared" si="21"/>
        <v>80</v>
      </c>
      <c r="N77" s="442">
        <f t="shared" si="21"/>
        <v>156</v>
      </c>
      <c r="O77" s="442">
        <f t="shared" si="21"/>
        <v>76</v>
      </c>
      <c r="P77" s="442">
        <f t="shared" si="21"/>
        <v>80</v>
      </c>
      <c r="Q77" s="442">
        <f t="shared" si="21"/>
        <v>0</v>
      </c>
      <c r="R77" s="442">
        <f t="shared" si="21"/>
        <v>108</v>
      </c>
      <c r="S77" s="442">
        <f t="shared" si="21"/>
        <v>8</v>
      </c>
      <c r="T77" s="114">
        <f t="shared" si="21"/>
        <v>12</v>
      </c>
      <c r="U77" s="443">
        <f t="shared" ref="U77:AJ77" si="22">U78+U79</f>
        <v>0</v>
      </c>
      <c r="V77" s="443">
        <f t="shared" si="22"/>
        <v>0</v>
      </c>
      <c r="W77" s="443">
        <f t="shared" si="22"/>
        <v>0</v>
      </c>
      <c r="X77" s="443">
        <f t="shared" si="22"/>
        <v>0</v>
      </c>
      <c r="Y77" s="450">
        <f t="shared" si="22"/>
        <v>0</v>
      </c>
      <c r="Z77" s="450">
        <f t="shared" si="22"/>
        <v>0</v>
      </c>
      <c r="AA77" s="450">
        <f t="shared" si="22"/>
        <v>0</v>
      </c>
      <c r="AB77" s="450">
        <f t="shared" si="22"/>
        <v>0</v>
      </c>
      <c r="AC77" s="1024">
        <f t="shared" si="22"/>
        <v>0</v>
      </c>
      <c r="AD77" s="1024">
        <f t="shared" si="22"/>
        <v>0</v>
      </c>
      <c r="AE77" s="1024">
        <f t="shared" si="22"/>
        <v>90</v>
      </c>
      <c r="AF77" s="1024">
        <f t="shared" si="22"/>
        <v>10</v>
      </c>
      <c r="AG77" s="1030">
        <f t="shared" si="22"/>
        <v>66</v>
      </c>
      <c r="AH77" s="1030">
        <f t="shared" si="22"/>
        <v>8</v>
      </c>
      <c r="AI77" s="1030">
        <f t="shared" si="22"/>
        <v>0</v>
      </c>
      <c r="AJ77" s="1030">
        <f t="shared" si="22"/>
        <v>0</v>
      </c>
      <c r="AK77" s="1024">
        <f t="shared" si="9"/>
        <v>90</v>
      </c>
      <c r="AL77" s="1024"/>
    </row>
    <row r="78" spans="1:38" s="644" customFormat="1" ht="52.8" x14ac:dyDescent="0.3">
      <c r="A78" s="397" t="s">
        <v>288</v>
      </c>
      <c r="B78" s="670" t="s">
        <v>314</v>
      </c>
      <c r="C78" s="961"/>
      <c r="D78" s="961"/>
      <c r="E78" s="961"/>
      <c r="F78" s="961"/>
      <c r="G78" s="961"/>
      <c r="H78" s="961" t="s">
        <v>996</v>
      </c>
      <c r="I78" s="961"/>
      <c r="J78" s="961"/>
      <c r="K78" s="442">
        <f t="shared" ref="K78:K109" si="23">L78+N78+R78+S78+T78</f>
        <v>32</v>
      </c>
      <c r="L78" s="663">
        <f t="shared" si="10"/>
        <v>2</v>
      </c>
      <c r="M78" s="663">
        <v>8</v>
      </c>
      <c r="N78" s="637">
        <f t="shared" ref="N78:N108" si="24">U78+W78+Y78+AA78+AC78+AE78+AG78+AI78</f>
        <v>30</v>
      </c>
      <c r="O78" s="663">
        <v>22</v>
      </c>
      <c r="P78" s="663">
        <v>8</v>
      </c>
      <c r="Q78" s="663"/>
      <c r="R78" s="663"/>
      <c r="S78" s="663"/>
      <c r="T78" s="114"/>
      <c r="U78" s="1023"/>
      <c r="V78" s="1023"/>
      <c r="W78" s="1032"/>
      <c r="X78" s="1023"/>
      <c r="Y78" s="447"/>
      <c r="Z78" s="676"/>
      <c r="AA78" s="447"/>
      <c r="AB78" s="447"/>
      <c r="AC78" s="1024"/>
      <c r="AD78" s="1024"/>
      <c r="AE78" s="1024">
        <v>30</v>
      </c>
      <c r="AF78" s="1024">
        <v>2</v>
      </c>
      <c r="AG78" s="1025"/>
      <c r="AH78" s="1025"/>
      <c r="AI78" s="1025"/>
      <c r="AJ78" s="963"/>
      <c r="AK78" s="1024">
        <f t="shared" si="9"/>
        <v>30</v>
      </c>
      <c r="AL78" s="599" t="s">
        <v>1128</v>
      </c>
    </row>
    <row r="79" spans="1:38" s="644" customFormat="1" ht="39.6" x14ac:dyDescent="0.3">
      <c r="A79" s="397" t="s">
        <v>59</v>
      </c>
      <c r="B79" s="670" t="s">
        <v>76</v>
      </c>
      <c r="C79" s="961"/>
      <c r="D79" s="961"/>
      <c r="E79" s="961"/>
      <c r="F79" s="961"/>
      <c r="G79" s="961"/>
      <c r="H79" s="961"/>
      <c r="I79" s="961"/>
      <c r="J79" s="961"/>
      <c r="K79" s="442">
        <f t="shared" si="23"/>
        <v>156</v>
      </c>
      <c r="L79" s="663">
        <v>22</v>
      </c>
      <c r="M79" s="663">
        <v>72</v>
      </c>
      <c r="N79" s="637">
        <f t="shared" si="24"/>
        <v>126</v>
      </c>
      <c r="O79" s="663">
        <v>54</v>
      </c>
      <c r="P79" s="663">
        <v>72</v>
      </c>
      <c r="Q79" s="663"/>
      <c r="R79" s="663"/>
      <c r="S79" s="663">
        <v>2</v>
      </c>
      <c r="T79" s="114">
        <v>6</v>
      </c>
      <c r="U79" s="1023"/>
      <c r="V79" s="1023"/>
      <c r="W79" s="1032"/>
      <c r="X79" s="1023"/>
      <c r="Y79" s="447"/>
      <c r="Z79" s="676"/>
      <c r="AA79" s="447"/>
      <c r="AB79" s="447"/>
      <c r="AC79" s="1024"/>
      <c r="AD79" s="1024"/>
      <c r="AE79" s="1024">
        <v>60</v>
      </c>
      <c r="AF79" s="1024">
        <v>8</v>
      </c>
      <c r="AG79" s="1025">
        <v>66</v>
      </c>
      <c r="AH79" s="1025">
        <v>8</v>
      </c>
      <c r="AI79" s="1025"/>
      <c r="AJ79" s="963"/>
      <c r="AK79" s="1024">
        <f t="shared" si="9"/>
        <v>60</v>
      </c>
      <c r="AL79" s="599" t="s">
        <v>1128</v>
      </c>
    </row>
    <row r="80" spans="1:38" s="644" customFormat="1" x14ac:dyDescent="0.3">
      <c r="A80" s="664" t="s">
        <v>315</v>
      </c>
      <c r="B80" s="273" t="s">
        <v>43</v>
      </c>
      <c r="C80" s="961"/>
      <c r="D80" s="961"/>
      <c r="E80" s="961"/>
      <c r="F80" s="961"/>
      <c r="G80" s="961"/>
      <c r="H80" s="961"/>
      <c r="I80" s="961" t="s">
        <v>67</v>
      </c>
      <c r="J80" s="961"/>
      <c r="K80" s="442">
        <f t="shared" si="23"/>
        <v>36</v>
      </c>
      <c r="L80" s="663">
        <f t="shared" si="10"/>
        <v>0</v>
      </c>
      <c r="M80" s="663"/>
      <c r="N80" s="637"/>
      <c r="O80" s="663"/>
      <c r="P80" s="663"/>
      <c r="Q80" s="663"/>
      <c r="R80" s="663">
        <v>36</v>
      </c>
      <c r="S80" s="663"/>
      <c r="T80" s="114">
        <v>0</v>
      </c>
      <c r="U80" s="1023"/>
      <c r="V80" s="1023"/>
      <c r="W80" s="1032"/>
      <c r="X80" s="1023"/>
      <c r="Y80" s="447"/>
      <c r="Z80" s="676"/>
      <c r="AA80" s="447"/>
      <c r="AB80" s="447"/>
      <c r="AC80" s="1024"/>
      <c r="AD80" s="1024"/>
      <c r="AE80" s="1024">
        <v>36</v>
      </c>
      <c r="AF80" s="1024"/>
      <c r="AG80" s="1025"/>
      <c r="AH80" s="1025"/>
      <c r="AI80" s="1025"/>
      <c r="AJ80" s="963"/>
      <c r="AK80" s="1024">
        <f t="shared" si="9"/>
        <v>36</v>
      </c>
      <c r="AL80" s="599" t="s">
        <v>1128</v>
      </c>
    </row>
    <row r="81" spans="1:38" s="644" customFormat="1" hidden="1" x14ac:dyDescent="0.3">
      <c r="A81" s="664" t="s">
        <v>77</v>
      </c>
      <c r="B81" s="273" t="s">
        <v>73</v>
      </c>
      <c r="C81" s="961"/>
      <c r="D81" s="961"/>
      <c r="E81" s="961"/>
      <c r="F81" s="961"/>
      <c r="G81" s="961"/>
      <c r="H81" s="961"/>
      <c r="I81" s="961" t="s">
        <v>67</v>
      </c>
      <c r="J81" s="961"/>
      <c r="K81" s="442">
        <f t="shared" si="23"/>
        <v>72</v>
      </c>
      <c r="L81" s="663">
        <f t="shared" si="10"/>
        <v>0</v>
      </c>
      <c r="M81" s="663"/>
      <c r="N81" s="637"/>
      <c r="O81" s="663"/>
      <c r="P81" s="663"/>
      <c r="Q81" s="663"/>
      <c r="R81" s="663">
        <v>72</v>
      </c>
      <c r="S81" s="663"/>
      <c r="T81" s="114">
        <v>0</v>
      </c>
      <c r="U81" s="1023"/>
      <c r="V81" s="1023"/>
      <c r="W81" s="1032"/>
      <c r="X81" s="1023"/>
      <c r="Y81" s="447"/>
      <c r="Z81" s="676"/>
      <c r="AA81" s="447"/>
      <c r="AB81" s="447"/>
      <c r="AC81" s="1024"/>
      <c r="AD81" s="1024"/>
      <c r="AE81" s="1024"/>
      <c r="AF81" s="1024"/>
      <c r="AG81" s="1025">
        <v>72</v>
      </c>
      <c r="AH81" s="1025"/>
      <c r="AI81" s="1025"/>
      <c r="AJ81" s="963"/>
      <c r="AK81" s="1024"/>
      <c r="AL81" s="633"/>
    </row>
    <row r="82" spans="1:38" s="644" customFormat="1" hidden="1" x14ac:dyDescent="0.3">
      <c r="A82" s="664" t="s">
        <v>634</v>
      </c>
      <c r="B82" s="273" t="s">
        <v>75</v>
      </c>
      <c r="C82" s="961"/>
      <c r="D82" s="961"/>
      <c r="E82" s="961"/>
      <c r="F82" s="961"/>
      <c r="G82" s="961"/>
      <c r="H82" s="961"/>
      <c r="I82" s="961" t="s">
        <v>419</v>
      </c>
      <c r="J82" s="961"/>
      <c r="K82" s="442">
        <f t="shared" si="23"/>
        <v>12</v>
      </c>
      <c r="L82" s="663">
        <f t="shared" si="10"/>
        <v>0</v>
      </c>
      <c r="M82" s="663"/>
      <c r="N82" s="637"/>
      <c r="O82" s="663"/>
      <c r="P82" s="663"/>
      <c r="Q82" s="663"/>
      <c r="R82" s="663"/>
      <c r="S82" s="663">
        <v>6</v>
      </c>
      <c r="T82" s="114">
        <v>6</v>
      </c>
      <c r="U82" s="1023"/>
      <c r="V82" s="1023"/>
      <c r="W82" s="1032"/>
      <c r="X82" s="1023"/>
      <c r="Y82" s="447"/>
      <c r="Z82" s="676"/>
      <c r="AA82" s="447"/>
      <c r="AB82" s="447"/>
      <c r="AC82" s="1024"/>
      <c r="AD82" s="1024"/>
      <c r="AE82" s="1024"/>
      <c r="AF82" s="1024"/>
      <c r="AG82" s="1025" t="s">
        <v>40</v>
      </c>
      <c r="AH82" s="1025"/>
      <c r="AI82" s="1025"/>
      <c r="AJ82" s="963"/>
      <c r="AK82" s="1024"/>
      <c r="AL82" s="633"/>
    </row>
    <row r="83" spans="1:38" s="644" customFormat="1" ht="105.6" x14ac:dyDescent="0.3">
      <c r="A83" s="413" t="s">
        <v>316</v>
      </c>
      <c r="B83" s="439" t="s">
        <v>635</v>
      </c>
      <c r="C83" s="961"/>
      <c r="D83" s="961"/>
      <c r="E83" s="961"/>
      <c r="F83" s="961"/>
      <c r="G83" s="961"/>
      <c r="H83" s="961"/>
      <c r="I83" s="961"/>
      <c r="J83" s="961"/>
      <c r="K83" s="442">
        <f>SUM(K84:K88)</f>
        <v>434</v>
      </c>
      <c r="L83" s="442">
        <f t="shared" ref="L83:T83" si="25">SUM(L84:L88)</f>
        <v>36</v>
      </c>
      <c r="M83" s="442">
        <f t="shared" si="25"/>
        <v>130</v>
      </c>
      <c r="N83" s="442">
        <f t="shared" si="25"/>
        <v>234</v>
      </c>
      <c r="O83" s="442">
        <f t="shared" si="25"/>
        <v>88</v>
      </c>
      <c r="P83" s="442">
        <f t="shared" si="25"/>
        <v>120</v>
      </c>
      <c r="Q83" s="442">
        <f t="shared" si="25"/>
        <v>16</v>
      </c>
      <c r="R83" s="442">
        <f t="shared" si="25"/>
        <v>144</v>
      </c>
      <c r="S83" s="442">
        <f t="shared" si="25"/>
        <v>8</v>
      </c>
      <c r="T83" s="114">
        <f t="shared" si="25"/>
        <v>12</v>
      </c>
      <c r="U83" s="443">
        <f t="shared" ref="U83:AJ83" si="26">U84+U85</f>
        <v>0</v>
      </c>
      <c r="V83" s="443">
        <f t="shared" si="26"/>
        <v>0</v>
      </c>
      <c r="W83" s="443">
        <f t="shared" si="26"/>
        <v>0</v>
      </c>
      <c r="X83" s="443">
        <f t="shared" si="26"/>
        <v>0</v>
      </c>
      <c r="Y83" s="450">
        <f t="shared" si="26"/>
        <v>0</v>
      </c>
      <c r="Z83" s="450">
        <f t="shared" si="26"/>
        <v>0</v>
      </c>
      <c r="AA83" s="450">
        <f t="shared" si="26"/>
        <v>0</v>
      </c>
      <c r="AB83" s="450">
        <f t="shared" si="26"/>
        <v>0</v>
      </c>
      <c r="AC83" s="1024">
        <f t="shared" si="26"/>
        <v>0</v>
      </c>
      <c r="AD83" s="1024">
        <f t="shared" si="26"/>
        <v>0</v>
      </c>
      <c r="AE83" s="1024">
        <f t="shared" si="26"/>
        <v>120</v>
      </c>
      <c r="AF83" s="1024">
        <f t="shared" si="26"/>
        <v>12</v>
      </c>
      <c r="AG83" s="1030">
        <f t="shared" si="26"/>
        <v>114</v>
      </c>
      <c r="AH83" s="1030">
        <f t="shared" si="26"/>
        <v>18</v>
      </c>
      <c r="AI83" s="1030">
        <f t="shared" si="26"/>
        <v>0</v>
      </c>
      <c r="AJ83" s="1030">
        <f t="shared" si="26"/>
        <v>0</v>
      </c>
      <c r="AK83" s="1024">
        <f t="shared" si="9"/>
        <v>120</v>
      </c>
      <c r="AL83" s="1024"/>
    </row>
    <row r="84" spans="1:38" s="644" customFormat="1" ht="52.8" x14ac:dyDescent="0.3">
      <c r="A84" s="397" t="s">
        <v>78</v>
      </c>
      <c r="B84" s="670" t="s">
        <v>79</v>
      </c>
      <c r="C84" s="961"/>
      <c r="D84" s="961"/>
      <c r="E84" s="961"/>
      <c r="F84" s="961"/>
      <c r="G84" s="961"/>
      <c r="H84" s="961" t="s">
        <v>996</v>
      </c>
      <c r="I84" s="961"/>
      <c r="J84" s="961"/>
      <c r="K84" s="442">
        <f t="shared" si="23"/>
        <v>32</v>
      </c>
      <c r="L84" s="663">
        <f t="shared" si="10"/>
        <v>2</v>
      </c>
      <c r="M84" s="663">
        <v>8</v>
      </c>
      <c r="N84" s="637">
        <f t="shared" si="24"/>
        <v>30</v>
      </c>
      <c r="O84" s="663">
        <v>22</v>
      </c>
      <c r="P84" s="663">
        <v>8</v>
      </c>
      <c r="Q84" s="663"/>
      <c r="R84" s="663"/>
      <c r="S84" s="663"/>
      <c r="T84" s="114"/>
      <c r="U84" s="1023"/>
      <c r="V84" s="1023"/>
      <c r="W84" s="1032"/>
      <c r="X84" s="1023"/>
      <c r="Y84" s="447"/>
      <c r="Z84" s="676"/>
      <c r="AA84" s="447"/>
      <c r="AB84" s="447"/>
      <c r="AC84" s="1024"/>
      <c r="AD84" s="1024"/>
      <c r="AE84" s="1024">
        <v>30</v>
      </c>
      <c r="AF84" s="1024">
        <v>2</v>
      </c>
      <c r="AG84" s="1025"/>
      <c r="AH84" s="1025"/>
      <c r="AI84" s="1025"/>
      <c r="AJ84" s="963"/>
      <c r="AK84" s="1024">
        <f t="shared" si="9"/>
        <v>30</v>
      </c>
      <c r="AL84" s="633" t="s">
        <v>1127</v>
      </c>
    </row>
    <row r="85" spans="1:38" s="644" customFormat="1" ht="52.8" x14ac:dyDescent="0.3">
      <c r="A85" s="397" t="s">
        <v>80</v>
      </c>
      <c r="B85" s="670" t="s">
        <v>81</v>
      </c>
      <c r="C85" s="961"/>
      <c r="D85" s="961"/>
      <c r="E85" s="961"/>
      <c r="F85" s="961"/>
      <c r="G85" s="961"/>
      <c r="H85" s="961" t="s">
        <v>996</v>
      </c>
      <c r="I85" s="961"/>
      <c r="J85" s="961"/>
      <c r="K85" s="442">
        <f t="shared" si="23"/>
        <v>246</v>
      </c>
      <c r="L85" s="663">
        <v>34</v>
      </c>
      <c r="M85" s="663">
        <v>122</v>
      </c>
      <c r="N85" s="637">
        <f t="shared" si="24"/>
        <v>204</v>
      </c>
      <c r="O85" s="663">
        <v>66</v>
      </c>
      <c r="P85" s="663">
        <v>112</v>
      </c>
      <c r="Q85" s="663">
        <v>16</v>
      </c>
      <c r="R85" s="663"/>
      <c r="S85" s="663">
        <v>2</v>
      </c>
      <c r="T85" s="114">
        <v>6</v>
      </c>
      <c r="U85" s="1023"/>
      <c r="V85" s="1023"/>
      <c r="W85" s="1032"/>
      <c r="X85" s="1023"/>
      <c r="Y85" s="447"/>
      <c r="Z85" s="676"/>
      <c r="AA85" s="447"/>
      <c r="AB85" s="447"/>
      <c r="AC85" s="1024"/>
      <c r="AD85" s="1024"/>
      <c r="AE85" s="1024">
        <v>90</v>
      </c>
      <c r="AF85" s="1024">
        <v>10</v>
      </c>
      <c r="AG85" s="1025">
        <v>114</v>
      </c>
      <c r="AH85" s="1025">
        <v>18</v>
      </c>
      <c r="AI85" s="1025"/>
      <c r="AJ85" s="963"/>
      <c r="AK85" s="1024">
        <f t="shared" si="9"/>
        <v>90</v>
      </c>
      <c r="AL85" s="633" t="s">
        <v>1127</v>
      </c>
    </row>
    <row r="86" spans="1:38" s="644" customFormat="1" x14ac:dyDescent="0.3">
      <c r="A86" s="664" t="s">
        <v>83</v>
      </c>
      <c r="B86" s="273" t="s">
        <v>43</v>
      </c>
      <c r="C86" s="961"/>
      <c r="D86" s="961"/>
      <c r="E86" s="961"/>
      <c r="F86" s="961"/>
      <c r="G86" s="961"/>
      <c r="H86" s="961" t="s">
        <v>67</v>
      </c>
      <c r="I86" s="961"/>
      <c r="J86" s="961"/>
      <c r="K86" s="442">
        <f t="shared" si="23"/>
        <v>36</v>
      </c>
      <c r="L86" s="663">
        <f t="shared" si="10"/>
        <v>0</v>
      </c>
      <c r="M86" s="663"/>
      <c r="N86" s="637"/>
      <c r="O86" s="663"/>
      <c r="P86" s="663"/>
      <c r="Q86" s="663"/>
      <c r="R86" s="663">
        <v>36</v>
      </c>
      <c r="S86" s="663"/>
      <c r="T86" s="114">
        <v>0</v>
      </c>
      <c r="U86" s="1023"/>
      <c r="V86" s="1023"/>
      <c r="W86" s="1032"/>
      <c r="X86" s="1023"/>
      <c r="Y86" s="447"/>
      <c r="Z86" s="676"/>
      <c r="AA86" s="447"/>
      <c r="AB86" s="447"/>
      <c r="AC86" s="1024"/>
      <c r="AD86" s="1024"/>
      <c r="AE86" s="1024">
        <v>36</v>
      </c>
      <c r="AF86" s="1024"/>
      <c r="AG86" s="1025"/>
      <c r="AH86" s="1025"/>
      <c r="AI86" s="1025"/>
      <c r="AJ86" s="963"/>
      <c r="AK86" s="1024">
        <f t="shared" si="9"/>
        <v>36</v>
      </c>
      <c r="AL86" s="633" t="s">
        <v>1127</v>
      </c>
    </row>
    <row r="87" spans="1:38" s="644" customFormat="1" hidden="1" x14ac:dyDescent="0.3">
      <c r="A87" s="664" t="s">
        <v>84</v>
      </c>
      <c r="B87" s="273" t="s">
        <v>73</v>
      </c>
      <c r="C87" s="961"/>
      <c r="D87" s="961"/>
      <c r="E87" s="961"/>
      <c r="F87" s="961"/>
      <c r="G87" s="961"/>
      <c r="H87" s="961"/>
      <c r="I87" s="961" t="s">
        <v>67</v>
      </c>
      <c r="J87" s="961"/>
      <c r="K87" s="442">
        <f t="shared" si="23"/>
        <v>108</v>
      </c>
      <c r="L87" s="663">
        <f t="shared" si="10"/>
        <v>0</v>
      </c>
      <c r="M87" s="663"/>
      <c r="N87" s="637"/>
      <c r="O87" s="663"/>
      <c r="P87" s="663"/>
      <c r="Q87" s="663"/>
      <c r="R87" s="663">
        <v>108</v>
      </c>
      <c r="S87" s="663"/>
      <c r="T87" s="114">
        <v>0</v>
      </c>
      <c r="U87" s="1023"/>
      <c r="V87" s="1023"/>
      <c r="W87" s="1023"/>
      <c r="X87" s="1023"/>
      <c r="Y87" s="447"/>
      <c r="Z87" s="447"/>
      <c r="AA87" s="447"/>
      <c r="AB87" s="447"/>
      <c r="AC87" s="1024"/>
      <c r="AD87" s="1024"/>
      <c r="AE87" s="1024"/>
      <c r="AF87" s="1024"/>
      <c r="AG87" s="1025">
        <v>108</v>
      </c>
      <c r="AH87" s="1025"/>
      <c r="AI87" s="1025"/>
      <c r="AJ87" s="963"/>
      <c r="AK87" s="1024">
        <f t="shared" si="9"/>
        <v>0</v>
      </c>
      <c r="AL87" s="633"/>
    </row>
    <row r="88" spans="1:38" s="644" customFormat="1" hidden="1" x14ac:dyDescent="0.3">
      <c r="A88" s="664" t="s">
        <v>636</v>
      </c>
      <c r="B88" s="273" t="s">
        <v>75</v>
      </c>
      <c r="C88" s="961"/>
      <c r="D88" s="961"/>
      <c r="E88" s="961"/>
      <c r="F88" s="961"/>
      <c r="G88" s="961"/>
      <c r="H88" s="961"/>
      <c r="I88" s="961" t="s">
        <v>419</v>
      </c>
      <c r="J88" s="961"/>
      <c r="K88" s="442">
        <f t="shared" si="23"/>
        <v>12</v>
      </c>
      <c r="L88" s="663">
        <f t="shared" si="10"/>
        <v>0</v>
      </c>
      <c r="M88" s="663"/>
      <c r="N88" s="637"/>
      <c r="O88" s="663"/>
      <c r="P88" s="663"/>
      <c r="Q88" s="663"/>
      <c r="R88" s="663"/>
      <c r="S88" s="663">
        <v>6</v>
      </c>
      <c r="T88" s="114">
        <v>6</v>
      </c>
      <c r="U88" s="1023"/>
      <c r="V88" s="1023"/>
      <c r="W88" s="1023"/>
      <c r="X88" s="1023"/>
      <c r="Y88" s="447"/>
      <c r="Z88" s="447"/>
      <c r="AA88" s="447"/>
      <c r="AB88" s="447"/>
      <c r="AC88" s="1024"/>
      <c r="AD88" s="1024"/>
      <c r="AE88" s="1024"/>
      <c r="AF88" s="1024"/>
      <c r="AG88" s="1025" t="s">
        <v>40</v>
      </c>
      <c r="AH88" s="1025"/>
      <c r="AI88" s="1025"/>
      <c r="AJ88" s="963"/>
      <c r="AK88" s="1024">
        <f t="shared" si="9"/>
        <v>0</v>
      </c>
      <c r="AL88" s="633"/>
    </row>
    <row r="89" spans="1:38" s="644" customFormat="1" ht="39.6" hidden="1" x14ac:dyDescent="0.3">
      <c r="A89" s="673" t="s">
        <v>638</v>
      </c>
      <c r="B89" s="272" t="s">
        <v>639</v>
      </c>
      <c r="C89" s="961"/>
      <c r="D89" s="961"/>
      <c r="E89" s="961"/>
      <c r="F89" s="961"/>
      <c r="G89" s="961"/>
      <c r="H89" s="961"/>
      <c r="I89" s="961"/>
      <c r="J89" s="961"/>
      <c r="K89" s="442">
        <f>SUM(K90:K92)</f>
        <v>242</v>
      </c>
      <c r="L89" s="442">
        <f t="shared" ref="L89:T89" si="27">SUM(L90:L92)</f>
        <v>24</v>
      </c>
      <c r="M89" s="442">
        <f t="shared" si="27"/>
        <v>40</v>
      </c>
      <c r="N89" s="442">
        <f t="shared" si="27"/>
        <v>102</v>
      </c>
      <c r="O89" s="442">
        <f t="shared" si="27"/>
        <v>0</v>
      </c>
      <c r="P89" s="442">
        <f t="shared" si="27"/>
        <v>0</v>
      </c>
      <c r="Q89" s="442">
        <f t="shared" si="27"/>
        <v>0</v>
      </c>
      <c r="R89" s="442">
        <f t="shared" si="27"/>
        <v>108</v>
      </c>
      <c r="S89" s="442">
        <f t="shared" si="27"/>
        <v>2</v>
      </c>
      <c r="T89" s="114">
        <f t="shared" si="27"/>
        <v>6</v>
      </c>
      <c r="U89" s="443">
        <f t="shared" ref="U89:AJ89" si="28">U90</f>
        <v>0</v>
      </c>
      <c r="V89" s="443">
        <f t="shared" si="28"/>
        <v>0</v>
      </c>
      <c r="W89" s="443">
        <f t="shared" si="28"/>
        <v>0</v>
      </c>
      <c r="X89" s="443">
        <f t="shared" si="28"/>
        <v>0</v>
      </c>
      <c r="Y89" s="450">
        <f t="shared" si="28"/>
        <v>0</v>
      </c>
      <c r="Z89" s="450">
        <f t="shared" si="28"/>
        <v>0</v>
      </c>
      <c r="AA89" s="450">
        <f t="shared" si="28"/>
        <v>0</v>
      </c>
      <c r="AB89" s="450">
        <f t="shared" si="28"/>
        <v>0</v>
      </c>
      <c r="AC89" s="1024">
        <f t="shared" si="28"/>
        <v>0</v>
      </c>
      <c r="AD89" s="1024">
        <f t="shared" si="28"/>
        <v>0</v>
      </c>
      <c r="AE89" s="1024">
        <f t="shared" si="28"/>
        <v>0</v>
      </c>
      <c r="AF89" s="1024">
        <f t="shared" si="28"/>
        <v>0</v>
      </c>
      <c r="AG89" s="1030">
        <f t="shared" si="28"/>
        <v>36</v>
      </c>
      <c r="AH89" s="1030">
        <f t="shared" si="28"/>
        <v>2</v>
      </c>
      <c r="AI89" s="1030">
        <f t="shared" si="28"/>
        <v>66</v>
      </c>
      <c r="AJ89" s="1030">
        <f t="shared" si="28"/>
        <v>10</v>
      </c>
      <c r="AK89" s="1024">
        <f t="shared" si="9"/>
        <v>0</v>
      </c>
      <c r="AL89" s="1024"/>
    </row>
    <row r="90" spans="1:38" s="644" customFormat="1" ht="26.4" hidden="1" x14ac:dyDescent="0.3">
      <c r="A90" s="664" t="s">
        <v>641</v>
      </c>
      <c r="B90" s="273" t="s">
        <v>642</v>
      </c>
      <c r="C90" s="961"/>
      <c r="D90" s="961"/>
      <c r="E90" s="961"/>
      <c r="F90" s="961"/>
      <c r="G90" s="961"/>
      <c r="H90" s="961"/>
      <c r="I90" s="961"/>
      <c r="J90" s="961" t="s">
        <v>67</v>
      </c>
      <c r="K90" s="442">
        <f t="shared" si="23"/>
        <v>126</v>
      </c>
      <c r="L90" s="663">
        <v>24</v>
      </c>
      <c r="M90" s="663">
        <v>40</v>
      </c>
      <c r="N90" s="637">
        <f t="shared" si="24"/>
        <v>102</v>
      </c>
      <c r="O90" s="663"/>
      <c r="P90" s="663"/>
      <c r="Q90" s="663"/>
      <c r="R90" s="663"/>
      <c r="S90" s="663"/>
      <c r="T90" s="114"/>
      <c r="U90" s="1023"/>
      <c r="V90" s="1023"/>
      <c r="W90" s="1023"/>
      <c r="X90" s="1023"/>
      <c r="Y90" s="447"/>
      <c r="Z90" s="447"/>
      <c r="AA90" s="447"/>
      <c r="AB90" s="447"/>
      <c r="AC90" s="1024"/>
      <c r="AD90" s="1024"/>
      <c r="AE90" s="1024"/>
      <c r="AF90" s="1024"/>
      <c r="AG90" s="1025">
        <v>36</v>
      </c>
      <c r="AH90" s="1025">
        <v>2</v>
      </c>
      <c r="AI90" s="1025">
        <v>66</v>
      </c>
      <c r="AJ90" s="1021">
        <v>10</v>
      </c>
      <c r="AK90" s="1024">
        <f t="shared" si="9"/>
        <v>0</v>
      </c>
      <c r="AL90" s="633"/>
    </row>
    <row r="91" spans="1:38" s="644" customFormat="1" hidden="1" x14ac:dyDescent="0.3">
      <c r="A91" s="664" t="s">
        <v>643</v>
      </c>
      <c r="B91" s="273" t="s">
        <v>73</v>
      </c>
      <c r="C91" s="961"/>
      <c r="D91" s="961"/>
      <c r="E91" s="961"/>
      <c r="F91" s="961"/>
      <c r="G91" s="961"/>
      <c r="H91" s="961"/>
      <c r="I91" s="961"/>
      <c r="J91" s="961" t="s">
        <v>67</v>
      </c>
      <c r="K91" s="442">
        <f t="shared" si="23"/>
        <v>108</v>
      </c>
      <c r="L91" s="663">
        <f t="shared" si="10"/>
        <v>0</v>
      </c>
      <c r="M91" s="663"/>
      <c r="N91" s="637"/>
      <c r="O91" s="663"/>
      <c r="P91" s="663"/>
      <c r="Q91" s="663"/>
      <c r="R91" s="663">
        <v>108</v>
      </c>
      <c r="S91" s="663"/>
      <c r="T91" s="114">
        <v>0</v>
      </c>
      <c r="U91" s="1023"/>
      <c r="V91" s="1023"/>
      <c r="W91" s="1023"/>
      <c r="X91" s="1023"/>
      <c r="Y91" s="447"/>
      <c r="Z91" s="447"/>
      <c r="AA91" s="447"/>
      <c r="AB91" s="447"/>
      <c r="AC91" s="1024"/>
      <c r="AD91" s="1024"/>
      <c r="AE91" s="1024"/>
      <c r="AF91" s="1024"/>
      <c r="AG91" s="1025"/>
      <c r="AH91" s="1025"/>
      <c r="AI91" s="1025">
        <v>108</v>
      </c>
      <c r="AJ91" s="963"/>
      <c r="AK91" s="1024">
        <f t="shared" si="9"/>
        <v>0</v>
      </c>
      <c r="AL91" s="633"/>
    </row>
    <row r="92" spans="1:38" s="644" customFormat="1" hidden="1" x14ac:dyDescent="0.3">
      <c r="A92" s="664" t="s">
        <v>85</v>
      </c>
      <c r="B92" s="273" t="s">
        <v>75</v>
      </c>
      <c r="C92" s="961"/>
      <c r="D92" s="961"/>
      <c r="E92" s="961"/>
      <c r="F92" s="961"/>
      <c r="G92" s="961"/>
      <c r="H92" s="961"/>
      <c r="I92" s="961"/>
      <c r="J92" s="961" t="s">
        <v>419</v>
      </c>
      <c r="K92" s="442">
        <f t="shared" si="23"/>
        <v>8</v>
      </c>
      <c r="L92" s="663">
        <f t="shared" si="10"/>
        <v>0</v>
      </c>
      <c r="M92" s="663"/>
      <c r="N92" s="637"/>
      <c r="O92" s="663"/>
      <c r="P92" s="663"/>
      <c r="Q92" s="663"/>
      <c r="R92" s="663"/>
      <c r="S92" s="663">
        <v>2</v>
      </c>
      <c r="T92" s="114">
        <v>6</v>
      </c>
      <c r="U92" s="1023"/>
      <c r="V92" s="1023"/>
      <c r="W92" s="1023"/>
      <c r="X92" s="1023"/>
      <c r="Y92" s="445"/>
      <c r="Z92" s="445"/>
      <c r="AA92" s="445"/>
      <c r="AB92" s="445"/>
      <c r="AC92" s="1020"/>
      <c r="AD92" s="1020"/>
      <c r="AE92" s="1020"/>
      <c r="AF92" s="1020"/>
      <c r="AG92" s="1021"/>
      <c r="AH92" s="1021"/>
      <c r="AI92" s="1021" t="s">
        <v>40</v>
      </c>
      <c r="AJ92" s="963"/>
      <c r="AK92" s="1024">
        <f t="shared" si="9"/>
        <v>0</v>
      </c>
      <c r="AL92" s="633"/>
    </row>
    <row r="93" spans="1:38" s="644" customFormat="1" ht="38.25" hidden="1" customHeight="1" x14ac:dyDescent="0.3">
      <c r="A93" s="413" t="s">
        <v>42</v>
      </c>
      <c r="B93" s="439" t="s">
        <v>86</v>
      </c>
      <c r="C93" s="961"/>
      <c r="D93" s="961"/>
      <c r="E93" s="961"/>
      <c r="F93" s="961"/>
      <c r="G93" s="961"/>
      <c r="H93" s="961"/>
      <c r="I93" s="961"/>
      <c r="J93" s="961"/>
      <c r="K93" s="442">
        <f>SUM(K94:K97)</f>
        <v>620</v>
      </c>
      <c r="L93" s="442">
        <f t="shared" ref="L93:T93" si="29">SUM(L94:L97)</f>
        <v>30</v>
      </c>
      <c r="M93" s="442">
        <f t="shared" si="29"/>
        <v>60</v>
      </c>
      <c r="N93" s="442">
        <f t="shared" si="29"/>
        <v>184</v>
      </c>
      <c r="O93" s="442">
        <f t="shared" si="29"/>
        <v>0</v>
      </c>
      <c r="P93" s="442">
        <f t="shared" si="29"/>
        <v>0</v>
      </c>
      <c r="Q93" s="442">
        <f t="shared" si="29"/>
        <v>0</v>
      </c>
      <c r="R93" s="442">
        <f t="shared" si="29"/>
        <v>396</v>
      </c>
      <c r="S93" s="442">
        <f t="shared" si="29"/>
        <v>4</v>
      </c>
      <c r="T93" s="1066">
        <f t="shared" si="29"/>
        <v>6</v>
      </c>
      <c r="U93" s="443">
        <f t="shared" ref="U93:AJ93" si="30">U94</f>
        <v>0</v>
      </c>
      <c r="V93" s="443">
        <f t="shared" si="30"/>
        <v>0</v>
      </c>
      <c r="W93" s="443">
        <f t="shared" si="30"/>
        <v>0</v>
      </c>
      <c r="X93" s="443">
        <f t="shared" si="30"/>
        <v>0</v>
      </c>
      <c r="Y93" s="450">
        <f t="shared" si="30"/>
        <v>106</v>
      </c>
      <c r="Z93" s="450">
        <f t="shared" si="30"/>
        <v>18</v>
      </c>
      <c r="AA93" s="450">
        <f t="shared" si="30"/>
        <v>78</v>
      </c>
      <c r="AB93" s="450">
        <f t="shared" si="30"/>
        <v>12</v>
      </c>
      <c r="AC93" s="1029">
        <f t="shared" si="30"/>
        <v>0</v>
      </c>
      <c r="AD93" s="1029">
        <f t="shared" si="30"/>
        <v>0</v>
      </c>
      <c r="AE93" s="1029">
        <f t="shared" si="30"/>
        <v>0</v>
      </c>
      <c r="AF93" s="1029">
        <f t="shared" si="30"/>
        <v>0</v>
      </c>
      <c r="AG93" s="1030">
        <f t="shared" si="30"/>
        <v>0</v>
      </c>
      <c r="AH93" s="1030">
        <f t="shared" si="30"/>
        <v>0</v>
      </c>
      <c r="AI93" s="1030">
        <f t="shared" si="30"/>
        <v>0</v>
      </c>
      <c r="AJ93" s="1030">
        <f t="shared" si="30"/>
        <v>0</v>
      </c>
      <c r="AK93" s="1024">
        <f t="shared" si="9"/>
        <v>0</v>
      </c>
      <c r="AL93" s="633"/>
    </row>
    <row r="94" spans="1:38" s="644" customFormat="1" ht="15" hidden="1" customHeight="1" x14ac:dyDescent="0.3">
      <c r="A94" s="664" t="s">
        <v>87</v>
      </c>
      <c r="B94" s="273" t="s">
        <v>88</v>
      </c>
      <c r="C94" s="961"/>
      <c r="D94" s="961"/>
      <c r="E94" s="961"/>
      <c r="F94" s="961" t="s">
        <v>67</v>
      </c>
      <c r="G94" s="961"/>
      <c r="H94" s="961"/>
      <c r="I94" s="961"/>
      <c r="J94" s="961"/>
      <c r="K94" s="442">
        <f t="shared" si="23"/>
        <v>214</v>
      </c>
      <c r="L94" s="663">
        <f t="shared" si="10"/>
        <v>30</v>
      </c>
      <c r="M94" s="663">
        <v>60</v>
      </c>
      <c r="N94" s="637">
        <f t="shared" si="24"/>
        <v>184</v>
      </c>
      <c r="O94" s="649"/>
      <c r="P94" s="663"/>
      <c r="Q94" s="663"/>
      <c r="R94" s="663"/>
      <c r="S94" s="663"/>
      <c r="T94" s="114"/>
      <c r="U94" s="1023"/>
      <c r="V94" s="1023"/>
      <c r="W94" s="1023"/>
      <c r="X94" s="1023"/>
      <c r="Y94" s="447">
        <v>106</v>
      </c>
      <c r="Z94" s="447">
        <v>18</v>
      </c>
      <c r="AA94" s="447">
        <v>78</v>
      </c>
      <c r="AB94" s="447">
        <v>12</v>
      </c>
      <c r="AC94" s="1020"/>
      <c r="AD94" s="1020"/>
      <c r="AE94" s="1020"/>
      <c r="AF94" s="1020"/>
      <c r="AG94" s="1021"/>
      <c r="AH94" s="1021"/>
      <c r="AI94" s="1021"/>
      <c r="AJ94" s="963"/>
      <c r="AK94" s="1024">
        <f t="shared" si="9"/>
        <v>0</v>
      </c>
      <c r="AL94" s="633"/>
    </row>
    <row r="95" spans="1:38" s="644" customFormat="1" ht="15" hidden="1" customHeight="1" x14ac:dyDescent="0.3">
      <c r="A95" s="664" t="s">
        <v>89</v>
      </c>
      <c r="B95" s="273" t="s">
        <v>43</v>
      </c>
      <c r="C95" s="961"/>
      <c r="D95" s="961"/>
      <c r="E95" s="961"/>
      <c r="F95" s="961" t="s">
        <v>556</v>
      </c>
      <c r="G95" s="961"/>
      <c r="H95" s="961"/>
      <c r="I95" s="961"/>
      <c r="J95" s="961"/>
      <c r="K95" s="442">
        <f t="shared" si="23"/>
        <v>252</v>
      </c>
      <c r="L95" s="663">
        <f t="shared" si="10"/>
        <v>0</v>
      </c>
      <c r="M95" s="663">
        <v>0</v>
      </c>
      <c r="N95" s="637"/>
      <c r="O95" s="663"/>
      <c r="P95" s="663"/>
      <c r="Q95" s="663"/>
      <c r="R95" s="663">
        <v>252</v>
      </c>
      <c r="S95" s="663"/>
      <c r="T95" s="114"/>
      <c r="U95" s="1023"/>
      <c r="V95" s="1023"/>
      <c r="W95" s="1023"/>
      <c r="X95" s="1023"/>
      <c r="Y95" s="445">
        <v>108</v>
      </c>
      <c r="Z95" s="445"/>
      <c r="AA95" s="447">
        <v>144</v>
      </c>
      <c r="AB95" s="447"/>
      <c r="AC95" s="1020"/>
      <c r="AD95" s="1020"/>
      <c r="AE95" s="1020"/>
      <c r="AF95" s="1020"/>
      <c r="AG95" s="1021"/>
      <c r="AH95" s="1021"/>
      <c r="AI95" s="1021"/>
      <c r="AJ95" s="963"/>
      <c r="AK95" s="1024">
        <f t="shared" si="9"/>
        <v>0</v>
      </c>
      <c r="AL95" s="633"/>
    </row>
    <row r="96" spans="1:38" s="644" customFormat="1" ht="15" hidden="1" customHeight="1" x14ac:dyDescent="0.3">
      <c r="A96" s="664" t="s">
        <v>90</v>
      </c>
      <c r="B96" s="273" t="s">
        <v>73</v>
      </c>
      <c r="C96" s="961"/>
      <c r="D96" s="961"/>
      <c r="E96" s="961"/>
      <c r="F96" s="961"/>
      <c r="G96" s="961"/>
      <c r="H96" s="961"/>
      <c r="I96" s="961"/>
      <c r="J96" s="961"/>
      <c r="K96" s="442">
        <f t="shared" si="23"/>
        <v>144</v>
      </c>
      <c r="L96" s="663">
        <f t="shared" si="10"/>
        <v>0</v>
      </c>
      <c r="M96" s="663">
        <v>0</v>
      </c>
      <c r="N96" s="637"/>
      <c r="O96" s="663"/>
      <c r="P96" s="663"/>
      <c r="Q96" s="663"/>
      <c r="R96" s="663">
        <v>144</v>
      </c>
      <c r="S96" s="663"/>
      <c r="T96" s="114"/>
      <c r="U96" s="1023"/>
      <c r="V96" s="1023"/>
      <c r="W96" s="1023"/>
      <c r="X96" s="1023"/>
      <c r="Y96" s="445"/>
      <c r="Z96" s="445"/>
      <c r="AA96" s="447">
        <v>144</v>
      </c>
      <c r="AB96" s="447"/>
      <c r="AC96" s="1020"/>
      <c r="AD96" s="1020"/>
      <c r="AE96" s="1020"/>
      <c r="AF96" s="1020"/>
      <c r="AG96" s="1021"/>
      <c r="AH96" s="1021"/>
      <c r="AI96" s="1021"/>
      <c r="AJ96" s="963"/>
      <c r="AK96" s="1024">
        <f t="shared" si="9"/>
        <v>0</v>
      </c>
      <c r="AL96" s="633"/>
    </row>
    <row r="97" spans="1:38" s="644" customFormat="1" ht="15" hidden="1" customHeight="1" x14ac:dyDescent="0.3">
      <c r="A97" s="664" t="s">
        <v>91</v>
      </c>
      <c r="B97" s="273" t="s">
        <v>75</v>
      </c>
      <c r="C97" s="961"/>
      <c r="D97" s="961"/>
      <c r="E97" s="961"/>
      <c r="F97" s="961" t="s">
        <v>40</v>
      </c>
      <c r="G97" s="961"/>
      <c r="H97" s="961"/>
      <c r="I97" s="961"/>
      <c r="J97" s="961"/>
      <c r="K97" s="442">
        <f t="shared" si="23"/>
        <v>10</v>
      </c>
      <c r="L97" s="663">
        <f t="shared" si="10"/>
        <v>0</v>
      </c>
      <c r="M97" s="663"/>
      <c r="N97" s="637"/>
      <c r="O97" s="663"/>
      <c r="P97" s="663"/>
      <c r="Q97" s="663"/>
      <c r="R97" s="663"/>
      <c r="S97" s="663">
        <v>4</v>
      </c>
      <c r="T97" s="114">
        <v>6</v>
      </c>
      <c r="U97" s="441"/>
      <c r="V97" s="441"/>
      <c r="W97" s="441"/>
      <c r="X97" s="441"/>
      <c r="Y97" s="445"/>
      <c r="Z97" s="445"/>
      <c r="AA97" s="445" t="s">
        <v>40</v>
      </c>
      <c r="AB97" s="445"/>
      <c r="AC97" s="1020"/>
      <c r="AD97" s="1020"/>
      <c r="AE97" s="1020"/>
      <c r="AF97" s="1020"/>
      <c r="AG97" s="1021"/>
      <c r="AH97" s="1021"/>
      <c r="AI97" s="1021"/>
      <c r="AJ97" s="963"/>
      <c r="AK97" s="1024">
        <f t="shared" si="9"/>
        <v>0</v>
      </c>
      <c r="AL97" s="633"/>
    </row>
    <row r="98" spans="1:38" s="644" customFormat="1" x14ac:dyDescent="0.3">
      <c r="A98" s="1723" t="s">
        <v>92</v>
      </c>
      <c r="B98" s="1724"/>
      <c r="C98" s="961"/>
      <c r="D98" s="961"/>
      <c r="E98" s="961"/>
      <c r="F98" s="961"/>
      <c r="G98" s="961"/>
      <c r="H98" s="961"/>
      <c r="I98" s="961"/>
      <c r="J98" s="961"/>
      <c r="K98" s="442">
        <f>K9+K35+K42+K45+K58</f>
        <v>5538</v>
      </c>
      <c r="L98" s="442">
        <f t="shared" ref="L98:X98" si="31">L58+L45+L42+L35+L9</f>
        <v>437</v>
      </c>
      <c r="M98" s="442">
        <f t="shared" si="31"/>
        <v>888</v>
      </c>
      <c r="N98" s="442">
        <f t="shared" si="31"/>
        <v>3797</v>
      </c>
      <c r="O98" s="442">
        <f t="shared" si="31"/>
        <v>1410</v>
      </c>
      <c r="P98" s="442">
        <f t="shared" si="31"/>
        <v>1297</v>
      </c>
      <c r="Q98" s="442">
        <f t="shared" si="31"/>
        <v>32</v>
      </c>
      <c r="R98" s="442">
        <f t="shared" si="31"/>
        <v>1152</v>
      </c>
      <c r="S98" s="442">
        <f t="shared" si="31"/>
        <v>56</v>
      </c>
      <c r="T98" s="1066">
        <f t="shared" si="31"/>
        <v>96</v>
      </c>
      <c r="U98" s="443">
        <f t="shared" si="31"/>
        <v>560</v>
      </c>
      <c r="V98" s="443">
        <f t="shared" si="31"/>
        <v>16</v>
      </c>
      <c r="W98" s="443">
        <f t="shared" si="31"/>
        <v>805</v>
      </c>
      <c r="X98" s="443">
        <f t="shared" si="31"/>
        <v>0</v>
      </c>
      <c r="Y98" s="450">
        <f>Y35+Y42+Y45+Y58</f>
        <v>448</v>
      </c>
      <c r="Z98" s="450">
        <f t="shared" ref="Z98:AJ98" si="32">Z35+Z42+Z45+Z58</f>
        <v>56</v>
      </c>
      <c r="AA98" s="450">
        <f t="shared" si="32"/>
        <v>384</v>
      </c>
      <c r="AB98" s="450">
        <f t="shared" si="32"/>
        <v>48</v>
      </c>
      <c r="AC98" s="450">
        <f t="shared" si="32"/>
        <v>416</v>
      </c>
      <c r="AD98" s="450">
        <f t="shared" si="32"/>
        <v>52</v>
      </c>
      <c r="AE98" s="450">
        <f t="shared" si="32"/>
        <v>512</v>
      </c>
      <c r="AF98" s="450">
        <f t="shared" si="32"/>
        <v>64</v>
      </c>
      <c r="AG98" s="450">
        <f t="shared" si="32"/>
        <v>352</v>
      </c>
      <c r="AH98" s="450">
        <f t="shared" si="32"/>
        <v>44</v>
      </c>
      <c r="AI98" s="450">
        <f t="shared" si="32"/>
        <v>320</v>
      </c>
      <c r="AJ98" s="450">
        <f t="shared" si="32"/>
        <v>40</v>
      </c>
      <c r="AK98" s="1024">
        <f t="shared" si="9"/>
        <v>928</v>
      </c>
      <c r="AL98" s="1024"/>
    </row>
    <row r="99" spans="1:38" s="644" customFormat="1" x14ac:dyDescent="0.3">
      <c r="A99" s="649" t="s">
        <v>62</v>
      </c>
      <c r="B99" s="956" t="s">
        <v>216</v>
      </c>
      <c r="C99" s="961"/>
      <c r="D99" s="961"/>
      <c r="E99" s="961"/>
      <c r="F99" s="961"/>
      <c r="G99" s="961"/>
      <c r="H99" s="961"/>
      <c r="I99" s="961"/>
      <c r="J99" s="961"/>
      <c r="K99" s="442">
        <f>SUM(U99:AJ99)</f>
        <v>252</v>
      </c>
      <c r="L99" s="663">
        <f t="shared" si="10"/>
        <v>0</v>
      </c>
      <c r="M99" s="663"/>
      <c r="N99" s="637"/>
      <c r="O99" s="663"/>
      <c r="P99" s="663"/>
      <c r="Q99" s="663"/>
      <c r="R99" s="663"/>
      <c r="S99" s="663"/>
      <c r="T99" s="114"/>
      <c r="U99" s="441">
        <v>36</v>
      </c>
      <c r="V99" s="441"/>
      <c r="W99" s="441">
        <v>36</v>
      </c>
      <c r="X99" s="441"/>
      <c r="Y99" s="445"/>
      <c r="Z99" s="445"/>
      <c r="AA99" s="445">
        <v>36</v>
      </c>
      <c r="AB99" s="445"/>
      <c r="AC99" s="1020">
        <v>36</v>
      </c>
      <c r="AD99" s="1020"/>
      <c r="AE99" s="1020">
        <v>36</v>
      </c>
      <c r="AF99" s="1020"/>
      <c r="AG99" s="1021">
        <v>36</v>
      </c>
      <c r="AH99" s="1021"/>
      <c r="AI99" s="1021">
        <v>36</v>
      </c>
      <c r="AJ99" s="963"/>
      <c r="AK99" s="1024">
        <f t="shared" si="9"/>
        <v>72</v>
      </c>
      <c r="AL99" s="1024"/>
    </row>
    <row r="100" spans="1:38" s="644" customFormat="1" ht="52.8" hidden="1" x14ac:dyDescent="0.3">
      <c r="A100" s="649" t="s">
        <v>997</v>
      </c>
      <c r="B100" s="956" t="s">
        <v>140</v>
      </c>
      <c r="C100" s="961"/>
      <c r="D100" s="961"/>
      <c r="E100" s="961"/>
      <c r="F100" s="961"/>
      <c r="G100" s="961"/>
      <c r="H100" s="961"/>
      <c r="I100" s="961"/>
      <c r="J100" s="961"/>
      <c r="K100" s="442">
        <v>144</v>
      </c>
      <c r="L100" s="663">
        <f t="shared" si="10"/>
        <v>0</v>
      </c>
      <c r="M100" s="663"/>
      <c r="N100" s="637">
        <f t="shared" si="24"/>
        <v>0</v>
      </c>
      <c r="O100" s="663"/>
      <c r="P100" s="663"/>
      <c r="Q100" s="663"/>
      <c r="R100" s="663">
        <v>144</v>
      </c>
      <c r="S100" s="663"/>
      <c r="T100" s="114"/>
      <c r="U100" s="441"/>
      <c r="V100" s="441"/>
      <c r="W100" s="441"/>
      <c r="X100" s="441"/>
      <c r="Y100" s="445"/>
      <c r="Z100" s="445"/>
      <c r="AA100" s="445"/>
      <c r="AB100" s="445"/>
      <c r="AC100" s="1020"/>
      <c r="AD100" s="1020"/>
      <c r="AE100" s="1020"/>
      <c r="AF100" s="1020"/>
      <c r="AG100" s="1021"/>
      <c r="AH100" s="1021"/>
      <c r="AI100" s="1021"/>
      <c r="AJ100" s="963"/>
      <c r="AK100" s="1024">
        <f t="shared" ref="AK100:AK102" si="33">AC100+AE100</f>
        <v>0</v>
      </c>
      <c r="AL100" s="633"/>
    </row>
    <row r="101" spans="1:38" s="644" customFormat="1" hidden="1" x14ac:dyDescent="0.3">
      <c r="A101" s="649" t="s">
        <v>526</v>
      </c>
      <c r="B101" s="956" t="s">
        <v>527</v>
      </c>
      <c r="C101" s="961"/>
      <c r="D101" s="961"/>
      <c r="E101" s="961"/>
      <c r="F101" s="961"/>
      <c r="G101" s="961"/>
      <c r="H101" s="961"/>
      <c r="I101" s="961"/>
      <c r="J101" s="961"/>
      <c r="K101" s="442">
        <v>216</v>
      </c>
      <c r="L101" s="663">
        <f t="shared" ref="L101:L109" si="34">Z101+AB101+AD101+AF101+AH101+AJ101</f>
        <v>0</v>
      </c>
      <c r="M101" s="663"/>
      <c r="N101" s="637">
        <f t="shared" si="24"/>
        <v>0</v>
      </c>
      <c r="O101" s="663">
        <v>0</v>
      </c>
      <c r="P101" s="663"/>
      <c r="Q101" s="663"/>
      <c r="R101" s="663"/>
      <c r="S101" s="663"/>
      <c r="T101" s="114"/>
      <c r="U101" s="441"/>
      <c r="V101" s="441"/>
      <c r="W101" s="441"/>
      <c r="X101" s="441"/>
      <c r="Y101" s="445"/>
      <c r="Z101" s="445"/>
      <c r="AA101" s="445"/>
      <c r="AB101" s="445"/>
      <c r="AC101" s="1020"/>
      <c r="AD101" s="1020"/>
      <c r="AE101" s="1020"/>
      <c r="AF101" s="1020"/>
      <c r="AG101" s="1021"/>
      <c r="AH101" s="1021"/>
      <c r="AI101" s="1021"/>
      <c r="AJ101" s="963"/>
      <c r="AK101" s="1024">
        <f t="shared" si="33"/>
        <v>0</v>
      </c>
      <c r="AL101" s="633"/>
    </row>
    <row r="102" spans="1:38" s="644" customFormat="1" x14ac:dyDescent="0.3">
      <c r="A102" s="649"/>
      <c r="B102" s="956" t="s">
        <v>998</v>
      </c>
      <c r="C102" s="961"/>
      <c r="D102" s="961"/>
      <c r="E102" s="961"/>
      <c r="F102" s="961"/>
      <c r="G102" s="961"/>
      <c r="H102" s="961"/>
      <c r="I102" s="961"/>
      <c r="J102" s="961"/>
      <c r="K102" s="1042">
        <f>K35+K42+K45+K58</f>
        <v>4062</v>
      </c>
      <c r="L102" s="1042">
        <f t="shared" ref="L102:S102" si="35">L35+L42+L45+L58</f>
        <v>346</v>
      </c>
      <c r="M102" s="1042">
        <f t="shared" si="35"/>
        <v>888</v>
      </c>
      <c r="N102" s="1042">
        <f t="shared" si="35"/>
        <v>2432</v>
      </c>
      <c r="O102" s="1042">
        <f t="shared" si="35"/>
        <v>584</v>
      </c>
      <c r="P102" s="1042">
        <f t="shared" si="35"/>
        <v>758</v>
      </c>
      <c r="Q102" s="1042">
        <f t="shared" si="35"/>
        <v>32</v>
      </c>
      <c r="R102" s="1042">
        <f t="shared" si="35"/>
        <v>1152</v>
      </c>
      <c r="S102" s="1042">
        <f t="shared" si="35"/>
        <v>48</v>
      </c>
      <c r="T102" s="1069">
        <f>T35+T42+T45+T58</f>
        <v>84</v>
      </c>
      <c r="U102" s="1042">
        <f t="shared" ref="U102:X102" si="36">U35+U42+U58</f>
        <v>0</v>
      </c>
      <c r="V102" s="1042">
        <f t="shared" si="36"/>
        <v>0</v>
      </c>
      <c r="W102" s="1042">
        <f t="shared" si="36"/>
        <v>0</v>
      </c>
      <c r="X102" s="1042">
        <f t="shared" si="36"/>
        <v>0</v>
      </c>
      <c r="Y102" s="1042">
        <f>Y35+Y42+Y45+Y58</f>
        <v>448</v>
      </c>
      <c r="Z102" s="1042">
        <f>Z35+Z42+Z45+Z58</f>
        <v>56</v>
      </c>
      <c r="AA102" s="1042">
        <f t="shared" ref="AA102:AJ102" si="37">AA35+AA42+AA45+AA58</f>
        <v>384</v>
      </c>
      <c r="AB102" s="1042">
        <f t="shared" si="37"/>
        <v>48</v>
      </c>
      <c r="AC102" s="1042">
        <f t="shared" si="37"/>
        <v>416</v>
      </c>
      <c r="AD102" s="1042">
        <f t="shared" si="37"/>
        <v>52</v>
      </c>
      <c r="AE102" s="1042">
        <f t="shared" si="37"/>
        <v>512</v>
      </c>
      <c r="AF102" s="1042">
        <f t="shared" si="37"/>
        <v>64</v>
      </c>
      <c r="AG102" s="1042">
        <f t="shared" si="37"/>
        <v>352</v>
      </c>
      <c r="AH102" s="1042">
        <f t="shared" si="37"/>
        <v>44</v>
      </c>
      <c r="AI102" s="1042">
        <f t="shared" si="37"/>
        <v>320</v>
      </c>
      <c r="AJ102" s="1042">
        <f t="shared" si="37"/>
        <v>40</v>
      </c>
      <c r="AK102" s="1024">
        <f t="shared" si="33"/>
        <v>928</v>
      </c>
      <c r="AL102" s="633"/>
    </row>
    <row r="103" spans="1:38" s="644" customFormat="1" hidden="1" x14ac:dyDescent="0.3">
      <c r="A103" s="649"/>
      <c r="B103" s="955" t="s">
        <v>999</v>
      </c>
      <c r="C103" s="1043"/>
      <c r="D103" s="1043"/>
      <c r="E103" s="677"/>
      <c r="F103" s="677"/>
      <c r="G103" s="1026"/>
      <c r="H103" s="1026"/>
      <c r="I103" s="1022"/>
      <c r="J103" s="1022"/>
      <c r="K103" s="442">
        <f t="shared" si="23"/>
        <v>432</v>
      </c>
      <c r="L103" s="663">
        <f t="shared" si="34"/>
        <v>0</v>
      </c>
      <c r="M103" s="649"/>
      <c r="N103" s="637">
        <f t="shared" si="24"/>
        <v>432</v>
      </c>
      <c r="O103" s="649"/>
      <c r="P103" s="649"/>
      <c r="Q103" s="649"/>
      <c r="R103" s="649"/>
      <c r="S103" s="649"/>
      <c r="T103" s="1065"/>
      <c r="U103" s="1023"/>
      <c r="V103" s="1023"/>
      <c r="W103" s="1023"/>
      <c r="X103" s="1023"/>
      <c r="Y103" s="447">
        <v>108</v>
      </c>
      <c r="Z103" s="447"/>
      <c r="AA103" s="447">
        <v>180</v>
      </c>
      <c r="AB103" s="447"/>
      <c r="AC103" s="1024">
        <v>72</v>
      </c>
      <c r="AD103" s="1024"/>
      <c r="AE103" s="1024">
        <v>72</v>
      </c>
      <c r="AF103" s="1024"/>
      <c r="AG103" s="1025">
        <v>0</v>
      </c>
      <c r="AH103" s="1025"/>
      <c r="AI103" s="1025">
        <v>0</v>
      </c>
      <c r="AJ103" s="963"/>
      <c r="AK103" s="639"/>
      <c r="AL103" s="645"/>
    </row>
    <row r="104" spans="1:38" s="644" customFormat="1" hidden="1" x14ac:dyDescent="0.3">
      <c r="A104" s="649"/>
      <c r="B104" s="955" t="s">
        <v>1000</v>
      </c>
      <c r="C104" s="1043"/>
      <c r="D104" s="1043"/>
      <c r="E104" s="677"/>
      <c r="F104" s="677"/>
      <c r="G104" s="1026"/>
      <c r="H104" s="1026"/>
      <c r="I104" s="1022"/>
      <c r="J104" s="1022"/>
      <c r="K104" s="442">
        <f t="shared" si="23"/>
        <v>720</v>
      </c>
      <c r="L104" s="663">
        <f t="shared" si="34"/>
        <v>0</v>
      </c>
      <c r="M104" s="649"/>
      <c r="N104" s="637">
        <f t="shared" si="24"/>
        <v>720</v>
      </c>
      <c r="O104" s="649"/>
      <c r="P104" s="649"/>
      <c r="Q104" s="649"/>
      <c r="R104" s="649"/>
      <c r="S104" s="649"/>
      <c r="T104" s="1065"/>
      <c r="U104" s="1023"/>
      <c r="V104" s="1023"/>
      <c r="W104" s="1023"/>
      <c r="X104" s="1023"/>
      <c r="Y104" s="447">
        <v>0</v>
      </c>
      <c r="Z104" s="447"/>
      <c r="AA104" s="447">
        <v>216</v>
      </c>
      <c r="AB104" s="447"/>
      <c r="AC104" s="1024"/>
      <c r="AD104" s="1024"/>
      <c r="AE104" s="1024">
        <v>216</v>
      </c>
      <c r="AF104" s="1024"/>
      <c r="AG104" s="1025">
        <v>180</v>
      </c>
      <c r="AH104" s="1025"/>
      <c r="AI104" s="1025">
        <v>108</v>
      </c>
      <c r="AJ104" s="963"/>
      <c r="AK104" s="639"/>
      <c r="AL104" s="645"/>
    </row>
    <row r="105" spans="1:38" s="644" customFormat="1" hidden="1" x14ac:dyDescent="0.3">
      <c r="A105" s="649"/>
      <c r="B105" s="955" t="s">
        <v>322</v>
      </c>
      <c r="C105" s="1043"/>
      <c r="D105" s="1043"/>
      <c r="E105" s="677"/>
      <c r="F105" s="677"/>
      <c r="G105" s="1026"/>
      <c r="H105" s="1026"/>
      <c r="I105" s="1022"/>
      <c r="J105" s="1022"/>
      <c r="K105" s="442">
        <f t="shared" si="23"/>
        <v>304</v>
      </c>
      <c r="L105" s="663">
        <f t="shared" si="34"/>
        <v>0</v>
      </c>
      <c r="M105" s="649"/>
      <c r="N105" s="637">
        <f t="shared" si="24"/>
        <v>304</v>
      </c>
      <c r="O105" s="649"/>
      <c r="P105" s="649"/>
      <c r="Q105" s="649"/>
      <c r="R105" s="649"/>
      <c r="S105" s="649"/>
      <c r="T105" s="1065"/>
      <c r="U105" s="1023"/>
      <c r="V105" s="1023"/>
      <c r="W105" s="1023"/>
      <c r="X105" s="1023"/>
      <c r="Y105" s="447">
        <v>56</v>
      </c>
      <c r="Z105" s="447"/>
      <c r="AA105" s="447">
        <v>48</v>
      </c>
      <c r="AB105" s="447"/>
      <c r="AC105" s="1024">
        <v>56</v>
      </c>
      <c r="AD105" s="1024"/>
      <c r="AE105" s="1024">
        <v>60</v>
      </c>
      <c r="AF105" s="1024"/>
      <c r="AG105" s="1025">
        <v>44</v>
      </c>
      <c r="AH105" s="1025"/>
      <c r="AI105" s="1025">
        <v>40</v>
      </c>
      <c r="AJ105" s="963"/>
      <c r="AK105" s="639"/>
      <c r="AL105" s="645"/>
    </row>
    <row r="106" spans="1:38" s="644" customFormat="1" hidden="1" x14ac:dyDescent="0.3">
      <c r="A106" s="655"/>
      <c r="B106" s="1044"/>
      <c r="C106" s="1045"/>
      <c r="D106" s="1045"/>
      <c r="E106" s="1046"/>
      <c r="F106" s="1046"/>
      <c r="G106" s="675"/>
      <c r="H106" s="675"/>
      <c r="I106" s="1027"/>
      <c r="J106" s="1027"/>
      <c r="K106" s="442"/>
      <c r="L106" s="663"/>
      <c r="M106" s="655"/>
      <c r="N106" s="637"/>
      <c r="O106" s="655"/>
      <c r="P106" s="649"/>
      <c r="Q106" s="649"/>
      <c r="R106" s="649"/>
      <c r="S106" s="649"/>
      <c r="T106" s="1070"/>
      <c r="U106" s="1034"/>
      <c r="V106" s="1023"/>
      <c r="W106" s="1034"/>
      <c r="X106" s="1023"/>
      <c r="Y106" s="1047">
        <f>Y98+Y99+Y103+Y104+Y105</f>
        <v>612</v>
      </c>
      <c r="Z106" s="1047">
        <f t="shared" ref="Z106:AJ106" si="38">Z98+Z99+Z103+Z104+Z105</f>
        <v>56</v>
      </c>
      <c r="AA106" s="1047">
        <f t="shared" si="38"/>
        <v>864</v>
      </c>
      <c r="AB106" s="1047">
        <f t="shared" si="38"/>
        <v>48</v>
      </c>
      <c r="AC106" s="1047">
        <f t="shared" si="38"/>
        <v>580</v>
      </c>
      <c r="AD106" s="1047">
        <f t="shared" si="38"/>
        <v>52</v>
      </c>
      <c r="AE106" s="1047">
        <f t="shared" si="38"/>
        <v>896</v>
      </c>
      <c r="AF106" s="1047">
        <f t="shared" si="38"/>
        <v>64</v>
      </c>
      <c r="AG106" s="1047">
        <f t="shared" si="38"/>
        <v>612</v>
      </c>
      <c r="AH106" s="1047">
        <f t="shared" si="38"/>
        <v>44</v>
      </c>
      <c r="AI106" s="1047">
        <f t="shared" si="38"/>
        <v>504</v>
      </c>
      <c r="AJ106" s="1047">
        <f t="shared" si="38"/>
        <v>40</v>
      </c>
      <c r="AK106" s="639"/>
      <c r="AL106" s="645"/>
    </row>
    <row r="107" spans="1:38" s="644" customFormat="1" ht="26.4" hidden="1" x14ac:dyDescent="0.3">
      <c r="A107" s="655"/>
      <c r="B107" s="1048" t="s">
        <v>1001</v>
      </c>
      <c r="C107" s="1049"/>
      <c r="D107" s="1049"/>
      <c r="E107" s="1050"/>
      <c r="F107" s="1050"/>
      <c r="G107" s="1071"/>
      <c r="H107" s="1071"/>
      <c r="I107" s="970"/>
      <c r="J107" s="970"/>
      <c r="K107" s="442">
        <f t="shared" si="23"/>
        <v>5444</v>
      </c>
      <c r="L107" s="663">
        <f t="shared" si="34"/>
        <v>0</v>
      </c>
      <c r="M107" s="655">
        <v>1667</v>
      </c>
      <c r="N107" s="637">
        <f t="shared" si="24"/>
        <v>5292</v>
      </c>
      <c r="O107" s="655">
        <v>1296</v>
      </c>
      <c r="P107" s="649">
        <v>252</v>
      </c>
      <c r="Q107" s="649"/>
      <c r="R107" s="649"/>
      <c r="S107" s="649"/>
      <c r="T107" s="1070">
        <v>152</v>
      </c>
      <c r="U107" s="1051">
        <v>576</v>
      </c>
      <c r="V107" s="452"/>
      <c r="W107" s="1051">
        <v>828</v>
      </c>
      <c r="X107" s="452"/>
      <c r="Y107" s="1052">
        <v>612</v>
      </c>
      <c r="Z107" s="1053"/>
      <c r="AA107" s="1052">
        <v>828</v>
      </c>
      <c r="AB107" s="1053"/>
      <c r="AC107" s="1054">
        <v>576</v>
      </c>
      <c r="AD107" s="1055"/>
      <c r="AE107" s="1054">
        <v>828</v>
      </c>
      <c r="AF107" s="1055"/>
      <c r="AG107" s="1056">
        <v>576</v>
      </c>
      <c r="AH107" s="1057"/>
      <c r="AI107" s="1057">
        <v>468</v>
      </c>
      <c r="AJ107" s="1038"/>
      <c r="AK107" s="639"/>
      <c r="AL107" s="645"/>
    </row>
    <row r="108" spans="1:38" s="644" customFormat="1" hidden="1" x14ac:dyDescent="0.3">
      <c r="A108" s="649"/>
      <c r="B108" s="956" t="s">
        <v>67</v>
      </c>
      <c r="C108" s="1040"/>
      <c r="D108" s="1040"/>
      <c r="E108" s="1041"/>
      <c r="F108" s="1041"/>
      <c r="G108" s="652"/>
      <c r="H108" s="652"/>
      <c r="I108" s="1028"/>
      <c r="J108" s="1028"/>
      <c r="K108" s="442">
        <f t="shared" si="23"/>
        <v>36</v>
      </c>
      <c r="L108" s="663">
        <f t="shared" si="34"/>
        <v>0</v>
      </c>
      <c r="M108" s="649"/>
      <c r="N108" s="637">
        <f t="shared" si="24"/>
        <v>36</v>
      </c>
      <c r="O108" s="649"/>
      <c r="P108" s="663"/>
      <c r="Q108" s="663"/>
      <c r="R108" s="663"/>
      <c r="S108" s="663"/>
      <c r="T108" s="114"/>
      <c r="U108" s="452">
        <v>2</v>
      </c>
      <c r="V108" s="452"/>
      <c r="W108" s="452">
        <v>8</v>
      </c>
      <c r="X108" s="452"/>
      <c r="Y108" s="1053">
        <v>2</v>
      </c>
      <c r="Z108" s="1053"/>
      <c r="AA108" s="1053">
        <v>6</v>
      </c>
      <c r="AB108" s="1053"/>
      <c r="AC108" s="1055">
        <v>4</v>
      </c>
      <c r="AD108" s="1055"/>
      <c r="AE108" s="1055">
        <v>6</v>
      </c>
      <c r="AF108" s="1055"/>
      <c r="AG108" s="1057">
        <v>3</v>
      </c>
      <c r="AH108" s="1057"/>
      <c r="AI108" s="1057">
        <v>5</v>
      </c>
      <c r="AJ108" s="963"/>
      <c r="AK108" s="639"/>
      <c r="AL108" s="645"/>
    </row>
    <row r="109" spans="1:38" s="644" customFormat="1" ht="39.6" hidden="1" x14ac:dyDescent="0.3">
      <c r="A109" s="649"/>
      <c r="B109" s="956" t="s">
        <v>40</v>
      </c>
      <c r="C109" s="1040"/>
      <c r="D109" s="1040"/>
      <c r="E109" s="1041"/>
      <c r="F109" s="1041"/>
      <c r="G109" s="652"/>
      <c r="H109" s="652"/>
      <c r="I109" s="1028"/>
      <c r="J109" s="1028"/>
      <c r="K109" s="442">
        <f t="shared" si="23"/>
        <v>0</v>
      </c>
      <c r="L109" s="663">
        <f t="shared" si="34"/>
        <v>0</v>
      </c>
      <c r="M109" s="649"/>
      <c r="N109" s="637"/>
      <c r="O109" s="649"/>
      <c r="P109" s="663"/>
      <c r="Q109" s="663"/>
      <c r="R109" s="663"/>
      <c r="S109" s="663"/>
      <c r="T109" s="114"/>
      <c r="U109" s="452">
        <v>1</v>
      </c>
      <c r="V109" s="452"/>
      <c r="W109" s="452">
        <v>3</v>
      </c>
      <c r="X109" s="452"/>
      <c r="Y109" s="1053">
        <v>2</v>
      </c>
      <c r="Z109" s="1053"/>
      <c r="AA109" s="1053" t="s">
        <v>1002</v>
      </c>
      <c r="AB109" s="1053"/>
      <c r="AC109" s="1055">
        <v>1</v>
      </c>
      <c r="AD109" s="1055"/>
      <c r="AE109" s="1055" t="s">
        <v>1003</v>
      </c>
      <c r="AF109" s="1055"/>
      <c r="AG109" s="1057" t="s">
        <v>1004</v>
      </c>
      <c r="AH109" s="1057"/>
      <c r="AI109" s="1057" t="s">
        <v>1005</v>
      </c>
      <c r="AJ109" s="963"/>
      <c r="AK109" s="639"/>
      <c r="AL109" s="645"/>
    </row>
    <row r="110" spans="1:38" s="644" customFormat="1" x14ac:dyDescent="0.3">
      <c r="B110" s="284"/>
      <c r="C110" s="831"/>
      <c r="D110" s="831"/>
      <c r="E110" s="285">
        <v>4</v>
      </c>
      <c r="F110" s="285">
        <v>6</v>
      </c>
      <c r="G110" s="647">
        <v>3</v>
      </c>
      <c r="H110" s="647">
        <v>7</v>
      </c>
      <c r="I110" s="1059">
        <v>4</v>
      </c>
      <c r="J110" s="1059">
        <v>6</v>
      </c>
      <c r="T110" s="647"/>
      <c r="AK110" s="645"/>
      <c r="AL110" s="645"/>
    </row>
    <row r="111" spans="1:38" s="644" customFormat="1" x14ac:dyDescent="0.3">
      <c r="B111" s="284"/>
      <c r="C111" s="831"/>
      <c r="D111" s="831"/>
      <c r="E111" s="285">
        <v>0</v>
      </c>
      <c r="F111" s="285">
        <v>4</v>
      </c>
      <c r="G111" s="647">
        <v>1</v>
      </c>
      <c r="H111" s="647">
        <v>4</v>
      </c>
      <c r="I111" s="1059">
        <v>2</v>
      </c>
      <c r="J111" s="1059">
        <v>3</v>
      </c>
      <c r="T111" s="647"/>
      <c r="AK111" s="645"/>
      <c r="AL111" s="645"/>
    </row>
    <row r="112" spans="1:38" s="644" customFormat="1" x14ac:dyDescent="0.3">
      <c r="B112" s="284"/>
      <c r="C112" s="831"/>
      <c r="D112" s="831"/>
      <c r="E112" s="285"/>
      <c r="F112" s="285"/>
      <c r="G112" s="647"/>
      <c r="H112" s="647"/>
      <c r="I112" s="1059"/>
      <c r="J112" s="1059"/>
      <c r="T112" s="647"/>
      <c r="Y112" s="399"/>
      <c r="Z112" s="1060"/>
      <c r="AA112" s="399"/>
      <c r="AB112" s="1060"/>
      <c r="AC112" s="399"/>
      <c r="AD112" s="1060"/>
      <c r="AE112" s="399"/>
      <c r="AF112" s="1060"/>
      <c r="AG112" s="399"/>
      <c r="AH112" s="1060"/>
      <c r="AI112" s="399"/>
      <c r="AJ112" s="1060"/>
      <c r="AK112" s="1061"/>
      <c r="AL112" s="1062"/>
    </row>
    <row r="113" spans="7:38" s="644" customFormat="1" x14ac:dyDescent="0.3">
      <c r="G113" s="647"/>
      <c r="H113" s="647"/>
      <c r="K113" s="644">
        <v>5904</v>
      </c>
      <c r="T113" s="647"/>
      <c r="Y113" s="399"/>
      <c r="Z113" s="399"/>
      <c r="AA113" s="399"/>
      <c r="AB113" s="399"/>
      <c r="AC113" s="399"/>
      <c r="AD113" s="399"/>
      <c r="AE113" s="399"/>
      <c r="AF113" s="399"/>
      <c r="AG113" s="399"/>
      <c r="AH113" s="399"/>
      <c r="AI113" s="399"/>
      <c r="AJ113" s="399"/>
      <c r="AK113" s="1061"/>
      <c r="AL113" s="645"/>
    </row>
  </sheetData>
  <mergeCells count="42">
    <mergeCell ref="A1:A7"/>
    <mergeCell ref="B1:B7"/>
    <mergeCell ref="K1:T1"/>
    <mergeCell ref="P5:P7"/>
    <mergeCell ref="Q5:Q7"/>
    <mergeCell ref="K2:K7"/>
    <mergeCell ref="L2:L7"/>
    <mergeCell ref="M2:M7"/>
    <mergeCell ref="N2:S2"/>
    <mergeCell ref="T2:T7"/>
    <mergeCell ref="N3:Q3"/>
    <mergeCell ref="R3:R7"/>
    <mergeCell ref="S3:S7"/>
    <mergeCell ref="N4:N7"/>
    <mergeCell ref="O4:Q4"/>
    <mergeCell ref="O5:O7"/>
    <mergeCell ref="Y5:Z5"/>
    <mergeCell ref="AA5:AB5"/>
    <mergeCell ref="AC5:AD5"/>
    <mergeCell ref="AE5:AF5"/>
    <mergeCell ref="U5:V5"/>
    <mergeCell ref="U1:AJ2"/>
    <mergeCell ref="U4:X4"/>
    <mergeCell ref="Y4:AB4"/>
    <mergeCell ref="AC4:AF4"/>
    <mergeCell ref="AG4:AJ4"/>
    <mergeCell ref="H66:H67"/>
    <mergeCell ref="AK1:AK8"/>
    <mergeCell ref="AL1:AL8"/>
    <mergeCell ref="A98:B98"/>
    <mergeCell ref="AG5:AH5"/>
    <mergeCell ref="AI5:AJ5"/>
    <mergeCell ref="U6:V6"/>
    <mergeCell ref="W6:X6"/>
    <mergeCell ref="U8:V8"/>
    <mergeCell ref="W8:X8"/>
    <mergeCell ref="Y8:Z8"/>
    <mergeCell ref="AA8:AB8"/>
    <mergeCell ref="AC8:AD8"/>
    <mergeCell ref="AE8:AF8"/>
    <mergeCell ref="AG8:AH8"/>
    <mergeCell ref="AI8:AJ8"/>
  </mergeCells>
  <conditionalFormatting sqref="A34:B34 AK9 X7 K9:X10">
    <cfRule type="cellIs" dxfId="1673" priority="39" operator="equal">
      <formula>0</formula>
    </cfRule>
  </conditionalFormatting>
  <conditionalFormatting sqref="A30:A33">
    <cfRule type="cellIs" dxfId="1672" priority="40" operator="equal">
      <formula>0</formula>
    </cfRule>
  </conditionalFormatting>
  <conditionalFormatting sqref="A9:A10">
    <cfRule type="cellIs" dxfId="1671" priority="41" operator="equal">
      <formula>0</formula>
    </cfRule>
  </conditionalFormatting>
  <conditionalFormatting sqref="A19:A29">
    <cfRule type="cellIs" dxfId="1670" priority="42" operator="equal">
      <formula>0</formula>
    </cfRule>
  </conditionalFormatting>
  <conditionalFormatting sqref="A11">
    <cfRule type="cellIs" dxfId="1669" priority="43" operator="equal">
      <formula>0</formula>
    </cfRule>
  </conditionalFormatting>
  <conditionalFormatting sqref="A12:A13">
    <cfRule type="cellIs" dxfId="1668" priority="44" operator="equal">
      <formula>0</formula>
    </cfRule>
  </conditionalFormatting>
  <conditionalFormatting sqref="A14 A16">
    <cfRule type="cellIs" dxfId="1667" priority="45" operator="equal">
      <formula>0</formula>
    </cfRule>
  </conditionalFormatting>
  <conditionalFormatting sqref="A17:A18">
    <cfRule type="cellIs" dxfId="1666" priority="46" operator="equal">
      <formula>0</formula>
    </cfRule>
  </conditionalFormatting>
  <conditionalFormatting sqref="B12:B13">
    <cfRule type="cellIs" dxfId="1665" priority="47" operator="equal">
      <formula>0</formula>
    </cfRule>
  </conditionalFormatting>
  <conditionalFormatting sqref="B26">
    <cfRule type="cellIs" dxfId="1664" priority="48" operator="equal">
      <formula>0</formula>
    </cfRule>
  </conditionalFormatting>
  <conditionalFormatting sqref="B24">
    <cfRule type="cellIs" dxfId="1663" priority="49" operator="equal">
      <formula>0</formula>
    </cfRule>
  </conditionalFormatting>
  <conditionalFormatting sqref="B25">
    <cfRule type="cellIs" dxfId="1662" priority="50" operator="equal">
      <formula>0</formula>
    </cfRule>
  </conditionalFormatting>
  <conditionalFormatting sqref="A15">
    <cfRule type="cellIs" dxfId="1661" priority="51" operator="equal">
      <formula>0</formula>
    </cfRule>
  </conditionalFormatting>
  <conditionalFormatting sqref="B17">
    <cfRule type="cellIs" dxfId="1660" priority="52" operator="equal">
      <formula>0</formula>
    </cfRule>
  </conditionalFormatting>
  <conditionalFormatting sqref="B15">
    <cfRule type="cellIs" dxfId="1659" priority="53" operator="equal">
      <formula>0</formula>
    </cfRule>
  </conditionalFormatting>
  <conditionalFormatting sqref="B18">
    <cfRule type="cellIs" dxfId="1658" priority="54" operator="equal">
      <formula>0</formula>
    </cfRule>
  </conditionalFormatting>
  <conditionalFormatting sqref="B20:B22">
    <cfRule type="cellIs" dxfId="1657" priority="55" operator="equal">
      <formula>0</formula>
    </cfRule>
  </conditionalFormatting>
  <conditionalFormatting sqref="B24:B26">
    <cfRule type="cellIs" dxfId="1656" priority="56" operator="equal">
      <formula>0</formula>
    </cfRule>
  </conditionalFormatting>
  <conditionalFormatting sqref="B28:B29">
    <cfRule type="cellIs" dxfId="1655" priority="57" operator="equal">
      <formula>0</formula>
    </cfRule>
  </conditionalFormatting>
  <conditionalFormatting sqref="B31:B33">
    <cfRule type="cellIs" dxfId="1654" priority="38" operator="equal">
      <formula>0</formula>
    </cfRule>
  </conditionalFormatting>
  <conditionalFormatting sqref="O11 P11:R23 P24:Q24 P25:R29 P32:R34 K11:N29 L32:M34">
    <cfRule type="cellIs" dxfId="1653" priority="13" operator="equal">
      <formula>0</formula>
    </cfRule>
  </conditionalFormatting>
  <conditionalFormatting sqref="R3:S3 N5:Q7 N4:O4 L2:L7 N2:N3 K1">
    <cfRule type="cellIs" dxfId="1652" priority="37" operator="equal">
      <formula>0</formula>
    </cfRule>
  </conditionalFormatting>
  <conditionalFormatting sqref="Z10:AO10 AL9:AO9">
    <cfRule type="cellIs" dxfId="1651" priority="36" operator="equal">
      <formula>0</formula>
    </cfRule>
  </conditionalFormatting>
  <conditionalFormatting sqref="AI12:AO25 AI27:AO29 AE27:AF29 AC31:AD33 AG31:AH33 AE31:AF34 AI31:AO34 T11:T29 Z30:AO30 Z31:AB34 Z12:AB29 Z11:AO11 T32:T34 AM35:AO35">
    <cfRule type="cellIs" dxfId="1650" priority="16" operator="equal">
      <formula>0</formula>
    </cfRule>
  </conditionalFormatting>
  <conditionalFormatting sqref="AE12:AF25">
    <cfRule type="cellIs" dxfId="1649" priority="17" operator="equal">
      <formula>0</formula>
    </cfRule>
  </conditionalFormatting>
  <conditionalFormatting sqref="AC12:AD17">
    <cfRule type="cellIs" dxfId="1648" priority="18" operator="equal">
      <formula>0</formula>
    </cfRule>
  </conditionalFormatting>
  <conditionalFormatting sqref="AC19:AD22">
    <cfRule type="cellIs" dxfId="1647" priority="19" operator="equal">
      <formula>0</formula>
    </cfRule>
  </conditionalFormatting>
  <conditionalFormatting sqref="AC18:AD18">
    <cfRule type="cellIs" dxfId="1646" priority="20" operator="equal">
      <formula>0</formula>
    </cfRule>
  </conditionalFormatting>
  <conditionalFormatting sqref="AC25:AD25">
    <cfRule type="cellIs" dxfId="1645" priority="21" operator="equal">
      <formula>0</formula>
    </cfRule>
  </conditionalFormatting>
  <conditionalFormatting sqref="AC23:AD23">
    <cfRule type="cellIs" dxfId="1644" priority="22" operator="equal">
      <formula>0</formula>
    </cfRule>
  </conditionalFormatting>
  <conditionalFormatting sqref="AC24:AD24">
    <cfRule type="cellIs" dxfId="1643" priority="23" operator="equal">
      <formula>0</formula>
    </cfRule>
  </conditionalFormatting>
  <conditionalFormatting sqref="AC27:AD29">
    <cfRule type="cellIs" dxfId="1642" priority="24" operator="equal">
      <formula>0</formula>
    </cfRule>
  </conditionalFormatting>
  <conditionalFormatting sqref="AC26:AD26">
    <cfRule type="cellIs" dxfId="1641" priority="25" operator="equal">
      <formula>0</formula>
    </cfRule>
  </conditionalFormatting>
  <conditionalFormatting sqref="AC34:AD34">
    <cfRule type="cellIs" dxfId="1640" priority="26" operator="equal">
      <formula>0</formula>
    </cfRule>
  </conditionalFormatting>
  <conditionalFormatting sqref="AG12:AH17">
    <cfRule type="cellIs" dxfId="1639" priority="27" operator="equal">
      <formula>0</formula>
    </cfRule>
  </conditionalFormatting>
  <conditionalFormatting sqref="AG19:AH22">
    <cfRule type="cellIs" dxfId="1638" priority="28" operator="equal">
      <formula>0</formula>
    </cfRule>
  </conditionalFormatting>
  <conditionalFormatting sqref="AG18:AH18">
    <cfRule type="cellIs" dxfId="1637" priority="29" operator="equal">
      <formula>0</formula>
    </cfRule>
  </conditionalFormatting>
  <conditionalFormatting sqref="AG25:AH25">
    <cfRule type="cellIs" dxfId="1636" priority="30" operator="equal">
      <formula>0</formula>
    </cfRule>
  </conditionalFormatting>
  <conditionalFormatting sqref="AG23:AH23">
    <cfRule type="cellIs" dxfId="1635" priority="31" operator="equal">
      <formula>0</formula>
    </cfRule>
  </conditionalFormatting>
  <conditionalFormatting sqref="AG24:AH24">
    <cfRule type="cellIs" dxfId="1634" priority="32" operator="equal">
      <formula>0</formula>
    </cfRule>
  </conditionalFormatting>
  <conditionalFormatting sqref="AG27:AH29">
    <cfRule type="cellIs" dxfId="1633" priority="33" operator="equal">
      <formula>0</formula>
    </cfRule>
  </conditionalFormatting>
  <conditionalFormatting sqref="AG26:AH26">
    <cfRule type="cellIs" dxfId="1632" priority="34" operator="equal">
      <formula>0</formula>
    </cfRule>
  </conditionalFormatting>
  <conditionalFormatting sqref="AG34:AH34">
    <cfRule type="cellIs" dxfId="1631" priority="35" operator="equal">
      <formula>0</formula>
    </cfRule>
  </conditionalFormatting>
  <conditionalFormatting sqref="U7:W7">
    <cfRule type="cellIs" dxfId="1630" priority="12" operator="equal">
      <formula>0</formula>
    </cfRule>
  </conditionalFormatting>
  <conditionalFormatting sqref="O12:O29 O32:O34">
    <cfRule type="cellIs" dxfId="1629" priority="14" operator="equal">
      <formula>0</formula>
    </cfRule>
  </conditionalFormatting>
  <conditionalFormatting sqref="R24">
    <cfRule type="cellIs" dxfId="1628" priority="15" operator="equal">
      <formula>0</formula>
    </cfRule>
  </conditionalFormatting>
  <conditionalFormatting sqref="Y7:Z7">
    <cfRule type="cellIs" dxfId="1627" priority="11" operator="equal">
      <formula>0</formula>
    </cfRule>
  </conditionalFormatting>
  <conditionalFormatting sqref="AA7:AB7">
    <cfRule type="cellIs" dxfId="1626" priority="10" operator="equal">
      <formula>0</formula>
    </cfRule>
  </conditionalFormatting>
  <conditionalFormatting sqref="AC7:AD7">
    <cfRule type="cellIs" dxfId="1625" priority="9" operator="equal">
      <formula>0</formula>
    </cfRule>
  </conditionalFormatting>
  <conditionalFormatting sqref="AE7:AF7">
    <cfRule type="cellIs" dxfId="1624" priority="8" operator="equal">
      <formula>0</formula>
    </cfRule>
  </conditionalFormatting>
  <conditionalFormatting sqref="AG7:AH7">
    <cfRule type="cellIs" dxfId="1623" priority="7" operator="equal">
      <formula>0</formula>
    </cfRule>
  </conditionalFormatting>
  <conditionalFormatting sqref="AI7:AJ7">
    <cfRule type="cellIs" dxfId="1622" priority="6" operator="equal">
      <formula>0</formula>
    </cfRule>
  </conditionalFormatting>
  <conditionalFormatting sqref="W32:X34 W27:X29 W11:X25">
    <cfRule type="cellIs" dxfId="1621" priority="3" operator="equal">
      <formula>0</formula>
    </cfRule>
  </conditionalFormatting>
  <conditionalFormatting sqref="U27:U29 U32:U34 U11:U25">
    <cfRule type="cellIs" dxfId="1620" priority="5" operator="equal">
      <formula>0</formula>
    </cfRule>
  </conditionalFormatting>
  <conditionalFormatting sqref="V27:V29 V32:V34 V11:V25">
    <cfRule type="cellIs" dxfId="1619" priority="4" operator="equal">
      <formula>0</formula>
    </cfRule>
  </conditionalFormatting>
  <conditionalFormatting sqref="K30:X30 L31:X31 N32:N34 N36:N41 N43:N44 N46:N57 N60:N64 N94:N97 N90:N92 N84:N88 N78:N82 N72:N76 N66:N70 N99:N101 N103:N109">
    <cfRule type="cellIs" dxfId="1618" priority="2" operator="equal">
      <formula>0</formula>
    </cfRule>
  </conditionalFormatting>
  <conditionalFormatting sqref="K31:K101 K103:K109 L98:AJ98 L93:AJ93 L89:S89 L71:AJ71 L65:AJ65 L59:AJ59 L45:AB45 L42:AB42 L35:AB35 AG35:AJ35 AG42:AJ42 AG45:AJ45 L58:AB58 AG58:AJ58 L77:AB77 L83:AB83 AG83:AJ83 AG77:AJ77 AG89:AJ89 U89:AB89">
    <cfRule type="cellIs" dxfId="1617" priority="1" operator="equal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AQ113"/>
  <sheetViews>
    <sheetView topLeftCell="A42" workbookViewId="0">
      <selection activeCell="O41" sqref="O41:Q85"/>
    </sheetView>
  </sheetViews>
  <sheetFormatPr defaultColWidth="9.109375" defaultRowHeight="13.8" x14ac:dyDescent="0.3"/>
  <cols>
    <col min="1" max="1" width="9.44140625" style="644" customWidth="1"/>
    <col min="2" max="2" width="35.33203125" style="284" customWidth="1"/>
    <col min="3" max="4" width="3.44140625" style="831" hidden="1" customWidth="1"/>
    <col min="5" max="6" width="3.6640625" style="285" hidden="1" customWidth="1"/>
    <col min="7" max="8" width="3.6640625" style="647" customWidth="1"/>
    <col min="9" max="9" width="3.5546875" style="1059" hidden="1" customWidth="1"/>
    <col min="10" max="10" width="4.109375" style="1059" hidden="1" customWidth="1"/>
    <col min="11" max="11" width="8.44140625" style="644" customWidth="1"/>
    <col min="12" max="12" width="4.5546875" style="644" customWidth="1"/>
    <col min="13" max="13" width="6" style="644" customWidth="1"/>
    <col min="14" max="14" width="7.88671875" style="644" customWidth="1"/>
    <col min="15" max="15" width="5.33203125" style="644" customWidth="1"/>
    <col min="16" max="16" width="4.6640625" style="644" customWidth="1"/>
    <col min="17" max="17" width="4.44140625" style="644" customWidth="1"/>
    <col min="18" max="18" width="6.44140625" style="644" customWidth="1"/>
    <col min="19" max="19" width="5.109375" style="644" customWidth="1"/>
    <col min="20" max="20" width="3.6640625" style="647" customWidth="1"/>
    <col min="21" max="28" width="6.109375" style="644" hidden="1" customWidth="1"/>
    <col min="29" max="32" width="9.6640625" style="644" customWidth="1"/>
    <col min="33" max="36" width="7.109375" style="644" hidden="1" customWidth="1"/>
    <col min="37" max="37" width="9.109375" style="645"/>
    <col min="38" max="38" width="28.5546875" style="645" customWidth="1"/>
    <col min="39" max="43" width="9.109375" style="645"/>
    <col min="44" max="16384" width="9.109375" style="644"/>
  </cols>
  <sheetData>
    <row r="1" spans="1:41" s="644" customFormat="1" ht="27" customHeight="1" x14ac:dyDescent="0.3">
      <c r="A1" s="1749"/>
      <c r="B1" s="1752" t="s">
        <v>551</v>
      </c>
      <c r="C1" s="961" t="s">
        <v>989</v>
      </c>
      <c r="D1" s="961"/>
      <c r="E1" s="961"/>
      <c r="F1" s="961"/>
      <c r="G1" s="961"/>
      <c r="H1" s="961"/>
      <c r="I1" s="961"/>
      <c r="J1" s="961"/>
      <c r="K1" s="1366" t="s">
        <v>175</v>
      </c>
      <c r="L1" s="1393"/>
      <c r="M1" s="1393"/>
      <c r="N1" s="1393"/>
      <c r="O1" s="1393"/>
      <c r="P1" s="1393"/>
      <c r="Q1" s="1393"/>
      <c r="R1" s="1393"/>
      <c r="S1" s="1393"/>
      <c r="T1" s="1393"/>
      <c r="U1" s="1733" t="s">
        <v>552</v>
      </c>
      <c r="V1" s="1734"/>
      <c r="W1" s="1734"/>
      <c r="X1" s="1734"/>
      <c r="Y1" s="1734"/>
      <c r="Z1" s="1734"/>
      <c r="AA1" s="1734"/>
      <c r="AB1" s="1734"/>
      <c r="AC1" s="1734"/>
      <c r="AD1" s="1734"/>
      <c r="AE1" s="1734"/>
      <c r="AF1" s="1734"/>
      <c r="AG1" s="1734"/>
      <c r="AH1" s="1734"/>
      <c r="AI1" s="1734"/>
      <c r="AJ1" s="1735"/>
      <c r="AK1" s="1406" t="s">
        <v>668</v>
      </c>
      <c r="AL1" s="1345" t="s">
        <v>55</v>
      </c>
      <c r="AM1" s="645"/>
      <c r="AN1" s="645"/>
      <c r="AO1" s="645"/>
    </row>
    <row r="2" spans="1:41" s="644" customFormat="1" ht="25.5" customHeight="1" x14ac:dyDescent="0.3">
      <c r="A2" s="1750"/>
      <c r="B2" s="1753"/>
      <c r="C2" s="961"/>
      <c r="D2" s="961"/>
      <c r="E2" s="961"/>
      <c r="F2" s="961"/>
      <c r="G2" s="961"/>
      <c r="H2" s="961"/>
      <c r="I2" s="961"/>
      <c r="J2" s="961"/>
      <c r="K2" s="1602" t="s">
        <v>98</v>
      </c>
      <c r="L2" s="1603" t="s">
        <v>177</v>
      </c>
      <c r="M2" s="1604" t="s">
        <v>178</v>
      </c>
      <c r="N2" s="1366" t="s">
        <v>179</v>
      </c>
      <c r="O2" s="1393"/>
      <c r="P2" s="1393"/>
      <c r="Q2" s="1393"/>
      <c r="R2" s="1393"/>
      <c r="S2" s="1393"/>
      <c r="T2" s="1755" t="s">
        <v>180</v>
      </c>
      <c r="U2" s="1736"/>
      <c r="V2" s="1737"/>
      <c r="W2" s="1737"/>
      <c r="X2" s="1737"/>
      <c r="Y2" s="1737"/>
      <c r="Z2" s="1737"/>
      <c r="AA2" s="1737"/>
      <c r="AB2" s="1737"/>
      <c r="AC2" s="1737"/>
      <c r="AD2" s="1737"/>
      <c r="AE2" s="1737"/>
      <c r="AF2" s="1737"/>
      <c r="AG2" s="1737"/>
      <c r="AH2" s="1737"/>
      <c r="AI2" s="1737"/>
      <c r="AJ2" s="1738"/>
      <c r="AK2" s="1406"/>
      <c r="AL2" s="1345"/>
      <c r="AM2" s="645"/>
      <c r="AN2" s="645"/>
      <c r="AO2" s="645"/>
    </row>
    <row r="3" spans="1:41" s="644" customFormat="1" ht="18" customHeight="1" x14ac:dyDescent="0.3">
      <c r="A3" s="1750"/>
      <c r="B3" s="1753"/>
      <c r="C3" s="961"/>
      <c r="D3" s="961"/>
      <c r="E3" s="961"/>
      <c r="F3" s="961"/>
      <c r="G3" s="961"/>
      <c r="H3" s="961"/>
      <c r="I3" s="961"/>
      <c r="J3" s="961"/>
      <c r="K3" s="1393"/>
      <c r="L3" s="1393"/>
      <c r="M3" s="1604"/>
      <c r="N3" s="1484" t="s">
        <v>182</v>
      </c>
      <c r="O3" s="1393"/>
      <c r="P3" s="1393"/>
      <c r="Q3" s="1393"/>
      <c r="R3" s="1603" t="s">
        <v>183</v>
      </c>
      <c r="S3" s="1603" t="s">
        <v>370</v>
      </c>
      <c r="T3" s="1756"/>
      <c r="U3" s="960"/>
      <c r="V3" s="960"/>
      <c r="W3" s="960"/>
      <c r="X3" s="960"/>
      <c r="Y3" s="436"/>
      <c r="Z3" s="436"/>
      <c r="AA3" s="436"/>
      <c r="AB3" s="436"/>
      <c r="AC3" s="961"/>
      <c r="AD3" s="961"/>
      <c r="AE3" s="961"/>
      <c r="AF3" s="961"/>
      <c r="AG3" s="962"/>
      <c r="AH3" s="962"/>
      <c r="AI3" s="962"/>
      <c r="AJ3" s="963"/>
      <c r="AK3" s="1406"/>
      <c r="AL3" s="1345"/>
      <c r="AM3" s="645"/>
      <c r="AN3" s="645"/>
      <c r="AO3" s="645"/>
    </row>
    <row r="4" spans="1:41" s="644" customFormat="1" ht="29.25" customHeight="1" x14ac:dyDescent="0.3">
      <c r="A4" s="1750"/>
      <c r="B4" s="1753"/>
      <c r="C4" s="961" t="s">
        <v>149</v>
      </c>
      <c r="D4" s="961"/>
      <c r="E4" s="961"/>
      <c r="F4" s="961"/>
      <c r="G4" s="961"/>
      <c r="H4" s="961"/>
      <c r="I4" s="961"/>
      <c r="J4" s="961"/>
      <c r="K4" s="1393"/>
      <c r="L4" s="1393"/>
      <c r="M4" s="1604"/>
      <c r="N4" s="1603" t="s">
        <v>186</v>
      </c>
      <c r="O4" s="1484" t="s">
        <v>187</v>
      </c>
      <c r="P4" s="1393"/>
      <c r="Q4" s="1393"/>
      <c r="R4" s="1393"/>
      <c r="S4" s="1393"/>
      <c r="T4" s="1756"/>
      <c r="U4" s="1739" t="s">
        <v>769</v>
      </c>
      <c r="V4" s="1739"/>
      <c r="W4" s="1739"/>
      <c r="X4" s="1739"/>
      <c r="Y4" s="1740" t="s">
        <v>318</v>
      </c>
      <c r="Z4" s="1740"/>
      <c r="AA4" s="1740"/>
      <c r="AB4" s="1740"/>
      <c r="AC4" s="1741" t="s">
        <v>100</v>
      </c>
      <c r="AD4" s="1741"/>
      <c r="AE4" s="1741"/>
      <c r="AF4" s="1741"/>
      <c r="AG4" s="1742" t="s">
        <v>618</v>
      </c>
      <c r="AH4" s="1742"/>
      <c r="AI4" s="1742"/>
      <c r="AJ4" s="1742"/>
      <c r="AK4" s="1406"/>
      <c r="AL4" s="1345"/>
      <c r="AM4" s="645"/>
      <c r="AN4" s="645"/>
      <c r="AO4" s="645"/>
    </row>
    <row r="5" spans="1:41" s="644" customFormat="1" ht="23.25" customHeight="1" x14ac:dyDescent="0.3">
      <c r="A5" s="1750"/>
      <c r="B5" s="1753"/>
      <c r="C5" s="961"/>
      <c r="D5" s="961"/>
      <c r="E5" s="961"/>
      <c r="F5" s="961"/>
      <c r="G5" s="961"/>
      <c r="H5" s="961"/>
      <c r="I5" s="961"/>
      <c r="J5" s="961"/>
      <c r="K5" s="1393"/>
      <c r="L5" s="1393"/>
      <c r="M5" s="1604"/>
      <c r="N5" s="1393"/>
      <c r="O5" s="1603" t="s">
        <v>188</v>
      </c>
      <c r="P5" s="1603" t="s">
        <v>189</v>
      </c>
      <c r="Q5" s="1603" t="s">
        <v>190</v>
      </c>
      <c r="R5" s="1393"/>
      <c r="S5" s="1393"/>
      <c r="T5" s="1756"/>
      <c r="U5" s="1747"/>
      <c r="V5" s="1748"/>
      <c r="W5" s="964"/>
      <c r="X5" s="964"/>
      <c r="Y5" s="1743" t="s">
        <v>553</v>
      </c>
      <c r="Z5" s="1744"/>
      <c r="AA5" s="1529" t="s">
        <v>554</v>
      </c>
      <c r="AB5" s="1530"/>
      <c r="AC5" s="1745" t="s">
        <v>1187</v>
      </c>
      <c r="AD5" s="1746"/>
      <c r="AE5" s="1745" t="s">
        <v>1188</v>
      </c>
      <c r="AF5" s="1746"/>
      <c r="AG5" s="1725" t="s">
        <v>621</v>
      </c>
      <c r="AH5" s="1726"/>
      <c r="AI5" s="1725" t="s">
        <v>622</v>
      </c>
      <c r="AJ5" s="1726"/>
      <c r="AK5" s="1406"/>
      <c r="AL5" s="1345"/>
      <c r="AM5" s="645"/>
      <c r="AN5" s="645"/>
      <c r="AO5" s="645"/>
    </row>
    <row r="6" spans="1:41" s="644" customFormat="1" x14ac:dyDescent="0.3">
      <c r="A6" s="1750"/>
      <c r="B6" s="1753"/>
      <c r="C6" s="961"/>
      <c r="D6" s="961"/>
      <c r="E6" s="961"/>
      <c r="F6" s="961"/>
      <c r="G6" s="961"/>
      <c r="H6" s="961"/>
      <c r="I6" s="961"/>
      <c r="J6" s="961"/>
      <c r="K6" s="1393"/>
      <c r="L6" s="1393"/>
      <c r="M6" s="1604"/>
      <c r="N6" s="1393"/>
      <c r="O6" s="1393"/>
      <c r="P6" s="1393"/>
      <c r="Q6" s="1393"/>
      <c r="R6" s="1393"/>
      <c r="S6" s="1393"/>
      <c r="T6" s="1756"/>
      <c r="U6" s="1727" t="s">
        <v>990</v>
      </c>
      <c r="V6" s="1728"/>
      <c r="W6" s="1727" t="s">
        <v>991</v>
      </c>
      <c r="X6" s="1728"/>
      <c r="Y6" s="437">
        <v>448</v>
      </c>
      <c r="Z6" s="437">
        <v>56</v>
      </c>
      <c r="AA6" s="437">
        <v>384</v>
      </c>
      <c r="AB6" s="437">
        <v>48</v>
      </c>
      <c r="AC6" s="965">
        <v>416</v>
      </c>
      <c r="AD6" s="965">
        <v>52</v>
      </c>
      <c r="AE6" s="965">
        <v>512</v>
      </c>
      <c r="AF6" s="965">
        <v>64</v>
      </c>
      <c r="AG6" s="966">
        <v>352</v>
      </c>
      <c r="AH6" s="966">
        <v>44</v>
      </c>
      <c r="AI6" s="966">
        <v>320</v>
      </c>
      <c r="AJ6" s="966">
        <v>40</v>
      </c>
      <c r="AK6" s="1406"/>
      <c r="AL6" s="1345"/>
      <c r="AM6" s="645"/>
      <c r="AN6" s="645"/>
      <c r="AO6" s="645"/>
    </row>
    <row r="7" spans="1:41" s="644" customFormat="1" x14ac:dyDescent="0.3">
      <c r="A7" s="1751"/>
      <c r="B7" s="1754"/>
      <c r="C7" s="961">
        <v>1</v>
      </c>
      <c r="D7" s="961">
        <v>2</v>
      </c>
      <c r="E7" s="961">
        <v>3</v>
      </c>
      <c r="F7" s="961">
        <v>4</v>
      </c>
      <c r="G7" s="961">
        <v>5</v>
      </c>
      <c r="H7" s="961">
        <v>6</v>
      </c>
      <c r="I7" s="961">
        <v>7</v>
      </c>
      <c r="J7" s="961">
        <v>8</v>
      </c>
      <c r="K7" s="1393"/>
      <c r="L7" s="1393"/>
      <c r="M7" s="1604"/>
      <c r="N7" s="1393"/>
      <c r="O7" s="1393"/>
      <c r="P7" s="1393"/>
      <c r="Q7" s="1393"/>
      <c r="R7" s="1393"/>
      <c r="S7" s="1393"/>
      <c r="T7" s="1756"/>
      <c r="U7" s="967" t="s">
        <v>193</v>
      </c>
      <c r="V7" s="967" t="s">
        <v>194</v>
      </c>
      <c r="W7" s="967" t="s">
        <v>193</v>
      </c>
      <c r="X7" s="967" t="s">
        <v>194</v>
      </c>
      <c r="Y7" s="438" t="s">
        <v>193</v>
      </c>
      <c r="Z7" s="438" t="s">
        <v>194</v>
      </c>
      <c r="AA7" s="438" t="s">
        <v>193</v>
      </c>
      <c r="AB7" s="438" t="s">
        <v>194</v>
      </c>
      <c r="AC7" s="968" t="s">
        <v>193</v>
      </c>
      <c r="AD7" s="968" t="s">
        <v>194</v>
      </c>
      <c r="AE7" s="968" t="s">
        <v>193</v>
      </c>
      <c r="AF7" s="968" t="s">
        <v>194</v>
      </c>
      <c r="AG7" s="969" t="s">
        <v>193</v>
      </c>
      <c r="AH7" s="969" t="s">
        <v>194</v>
      </c>
      <c r="AI7" s="969" t="s">
        <v>193</v>
      </c>
      <c r="AJ7" s="969" t="s">
        <v>194</v>
      </c>
      <c r="AK7" s="1406"/>
      <c r="AL7" s="1345"/>
      <c r="AM7" s="645"/>
      <c r="AN7" s="645"/>
      <c r="AO7" s="645"/>
    </row>
    <row r="8" spans="1:41" s="644" customFormat="1" x14ac:dyDescent="0.3">
      <c r="A8" s="397">
        <v>1</v>
      </c>
      <c r="B8" s="439">
        <v>2</v>
      </c>
      <c r="C8" s="961">
        <v>3</v>
      </c>
      <c r="D8" s="961"/>
      <c r="E8" s="961"/>
      <c r="F8" s="961"/>
      <c r="G8" s="961"/>
      <c r="H8" s="961"/>
      <c r="I8" s="961"/>
      <c r="J8" s="961"/>
      <c r="K8" s="649">
        <v>4</v>
      </c>
      <c r="L8" s="649">
        <v>5</v>
      </c>
      <c r="M8" s="649">
        <v>6</v>
      </c>
      <c r="N8" s="649">
        <v>7</v>
      </c>
      <c r="O8" s="649">
        <v>8</v>
      </c>
      <c r="P8" s="649">
        <v>9</v>
      </c>
      <c r="Q8" s="649">
        <v>10</v>
      </c>
      <c r="R8" s="649">
        <v>11</v>
      </c>
      <c r="S8" s="649">
        <v>12</v>
      </c>
      <c r="T8" s="1065">
        <v>13</v>
      </c>
      <c r="U8" s="1729">
        <v>14</v>
      </c>
      <c r="V8" s="1729"/>
      <c r="W8" s="1729">
        <v>15</v>
      </c>
      <c r="X8" s="1729"/>
      <c r="Y8" s="1730">
        <v>16</v>
      </c>
      <c r="Z8" s="1730"/>
      <c r="AA8" s="1730">
        <v>17</v>
      </c>
      <c r="AB8" s="1730"/>
      <c r="AC8" s="1731">
        <v>18</v>
      </c>
      <c r="AD8" s="1731"/>
      <c r="AE8" s="1731">
        <v>19</v>
      </c>
      <c r="AF8" s="1731"/>
      <c r="AG8" s="1732">
        <v>20</v>
      </c>
      <c r="AH8" s="1732"/>
      <c r="AI8" s="1732">
        <v>21</v>
      </c>
      <c r="AJ8" s="1732"/>
      <c r="AK8" s="1406"/>
      <c r="AL8" s="1345"/>
      <c r="AM8" s="645"/>
      <c r="AN8" s="645"/>
      <c r="AO8" s="645"/>
    </row>
    <row r="9" spans="1:41" s="644" customFormat="1" hidden="1" x14ac:dyDescent="0.3">
      <c r="A9" s="559" t="s">
        <v>374</v>
      </c>
      <c r="B9" s="272" t="s">
        <v>375</v>
      </c>
      <c r="C9" s="961"/>
      <c r="D9" s="961"/>
      <c r="E9" s="961"/>
      <c r="F9" s="961"/>
      <c r="G9" s="961"/>
      <c r="H9" s="961"/>
      <c r="I9" s="961"/>
      <c r="J9" s="961"/>
      <c r="K9" s="971">
        <f>K10+K30</f>
        <v>1476</v>
      </c>
      <c r="L9" s="971">
        <f t="shared" ref="L9:X9" si="0">L10+L30</f>
        <v>91</v>
      </c>
      <c r="M9" s="971">
        <f t="shared" si="0"/>
        <v>0</v>
      </c>
      <c r="N9" s="971">
        <f t="shared" si="0"/>
        <v>1365</v>
      </c>
      <c r="O9" s="971">
        <f t="shared" si="0"/>
        <v>826</v>
      </c>
      <c r="P9" s="971">
        <f t="shared" si="0"/>
        <v>539</v>
      </c>
      <c r="Q9" s="971">
        <f t="shared" si="0"/>
        <v>0</v>
      </c>
      <c r="R9" s="971">
        <f t="shared" si="0"/>
        <v>0</v>
      </c>
      <c r="S9" s="971">
        <f t="shared" si="0"/>
        <v>8</v>
      </c>
      <c r="T9" s="1066">
        <f t="shared" si="0"/>
        <v>12</v>
      </c>
      <c r="U9" s="972">
        <f t="shared" si="0"/>
        <v>560</v>
      </c>
      <c r="V9" s="972">
        <f t="shared" si="0"/>
        <v>16</v>
      </c>
      <c r="W9" s="972">
        <f t="shared" si="0"/>
        <v>805</v>
      </c>
      <c r="X9" s="972">
        <f t="shared" si="0"/>
        <v>0</v>
      </c>
      <c r="Y9" s="833"/>
      <c r="Z9" s="973"/>
      <c r="AA9" s="833"/>
      <c r="AB9" s="833"/>
      <c r="AC9" s="974"/>
      <c r="AD9" s="974"/>
      <c r="AE9" s="974"/>
      <c r="AF9" s="974"/>
      <c r="AG9" s="975"/>
      <c r="AH9" s="975"/>
      <c r="AI9" s="975"/>
      <c r="AJ9" s="975"/>
      <c r="AK9" s="810"/>
      <c r="AL9" s="268"/>
      <c r="AM9" s="976"/>
      <c r="AN9" s="976"/>
      <c r="AO9" s="976"/>
    </row>
    <row r="10" spans="1:41" s="644" customFormat="1" hidden="1" x14ac:dyDescent="0.3">
      <c r="A10" s="977"/>
      <c r="B10" s="272" t="s">
        <v>376</v>
      </c>
      <c r="C10" s="961"/>
      <c r="D10" s="961"/>
      <c r="E10" s="961"/>
      <c r="F10" s="961"/>
      <c r="G10" s="961"/>
      <c r="H10" s="961"/>
      <c r="I10" s="961"/>
      <c r="J10" s="961"/>
      <c r="K10" s="978">
        <f>SUM(K11:K29)</f>
        <v>1333</v>
      </c>
      <c r="L10" s="978">
        <f t="shared" ref="L10:X10" si="1">SUM(L11:L29)</f>
        <v>52</v>
      </c>
      <c r="M10" s="978">
        <f t="shared" si="1"/>
        <v>0</v>
      </c>
      <c r="N10" s="978">
        <f t="shared" si="1"/>
        <v>1261</v>
      </c>
      <c r="O10" s="978">
        <f t="shared" si="1"/>
        <v>794</v>
      </c>
      <c r="P10" s="978">
        <f t="shared" si="1"/>
        <v>467</v>
      </c>
      <c r="Q10" s="978">
        <f t="shared" si="1"/>
        <v>0</v>
      </c>
      <c r="R10" s="978">
        <f t="shared" si="1"/>
        <v>0</v>
      </c>
      <c r="S10" s="978">
        <f t="shared" si="1"/>
        <v>8</v>
      </c>
      <c r="T10" s="1066">
        <f t="shared" si="1"/>
        <v>12</v>
      </c>
      <c r="U10" s="979">
        <f t="shared" si="1"/>
        <v>504</v>
      </c>
      <c r="V10" s="979">
        <f t="shared" si="1"/>
        <v>0</v>
      </c>
      <c r="W10" s="979">
        <f t="shared" si="1"/>
        <v>757</v>
      </c>
      <c r="X10" s="979">
        <f t="shared" si="1"/>
        <v>0</v>
      </c>
      <c r="Y10" s="833"/>
      <c r="Z10" s="980"/>
      <c r="AA10" s="981"/>
      <c r="AB10" s="981"/>
      <c r="AC10" s="982"/>
      <c r="AD10" s="982"/>
      <c r="AE10" s="982"/>
      <c r="AF10" s="982"/>
      <c r="AG10" s="983"/>
      <c r="AH10" s="983"/>
      <c r="AI10" s="983"/>
      <c r="AJ10" s="983"/>
      <c r="AK10" s="269"/>
      <c r="AL10" s="269"/>
      <c r="AM10" s="984"/>
      <c r="AN10" s="984"/>
      <c r="AO10" s="984"/>
    </row>
    <row r="11" spans="1:41" s="644" customFormat="1" ht="26.4" hidden="1" x14ac:dyDescent="0.3">
      <c r="A11" s="985"/>
      <c r="B11" s="272" t="s">
        <v>377</v>
      </c>
      <c r="C11" s="961"/>
      <c r="D11" s="961"/>
      <c r="E11" s="961"/>
      <c r="F11" s="961"/>
      <c r="G11" s="961"/>
      <c r="H11" s="961"/>
      <c r="I11" s="961"/>
      <c r="J11" s="961"/>
      <c r="K11" s="986">
        <v>0</v>
      </c>
      <c r="L11" s="637"/>
      <c r="M11" s="637"/>
      <c r="N11" s="987"/>
      <c r="O11" s="637"/>
      <c r="P11" s="637"/>
      <c r="Q11" s="637"/>
      <c r="R11" s="637"/>
      <c r="S11" s="634"/>
      <c r="T11" s="1067"/>
      <c r="U11" s="988"/>
      <c r="V11" s="989"/>
      <c r="W11" s="988"/>
      <c r="X11" s="990"/>
      <c r="Y11" s="833"/>
      <c r="Z11" s="991"/>
      <c r="AA11" s="992"/>
      <c r="AB11" s="992"/>
      <c r="AC11" s="993"/>
      <c r="AD11" s="993"/>
      <c r="AE11" s="993"/>
      <c r="AF11" s="993"/>
      <c r="AG11" s="994"/>
      <c r="AH11" s="994"/>
      <c r="AI11" s="994"/>
      <c r="AJ11" s="969"/>
      <c r="AK11" s="254"/>
      <c r="AL11" s="254"/>
      <c r="AM11" s="681"/>
      <c r="AN11" s="995"/>
      <c r="AO11" s="995"/>
    </row>
    <row r="12" spans="1:41" s="644" customFormat="1" ht="27.6" hidden="1" x14ac:dyDescent="0.3">
      <c r="A12" s="996" t="s">
        <v>378</v>
      </c>
      <c r="B12" s="904" t="s">
        <v>379</v>
      </c>
      <c r="C12" s="961"/>
      <c r="D12" s="961" t="s">
        <v>399</v>
      </c>
      <c r="E12" s="961"/>
      <c r="F12" s="961"/>
      <c r="G12" s="961"/>
      <c r="H12" s="961"/>
      <c r="I12" s="961"/>
      <c r="J12" s="961"/>
      <c r="K12" s="442">
        <f>L12+N12+R12+S12+T12</f>
        <v>78</v>
      </c>
      <c r="L12" s="637"/>
      <c r="M12" s="637">
        <f t="shared" ref="M12:M29" si="2">SUM(AJ12:AO12)</f>
        <v>0</v>
      </c>
      <c r="N12" s="987">
        <f>U12+W12+Y12+AA12+AC12+AE12+AG12+AI12</f>
        <v>78</v>
      </c>
      <c r="O12" s="987">
        <f>N12-P12</f>
        <v>42</v>
      </c>
      <c r="P12" s="637">
        <v>36</v>
      </c>
      <c r="Q12" s="637"/>
      <c r="R12" s="637"/>
      <c r="S12" s="634"/>
      <c r="T12" s="1067"/>
      <c r="U12" s="988">
        <v>32</v>
      </c>
      <c r="V12" s="989"/>
      <c r="W12" s="988">
        <v>46</v>
      </c>
      <c r="X12" s="990"/>
      <c r="Y12" s="833"/>
      <c r="Z12" s="991"/>
      <c r="AA12" s="992"/>
      <c r="AB12" s="992"/>
      <c r="AC12" s="968"/>
      <c r="AD12" s="968"/>
      <c r="AE12" s="993"/>
      <c r="AF12" s="993"/>
      <c r="AG12" s="969"/>
      <c r="AH12" s="969"/>
      <c r="AI12" s="994"/>
      <c r="AJ12" s="969"/>
      <c r="AK12" s="254"/>
      <c r="AL12" s="254"/>
      <c r="AM12" s="681"/>
      <c r="AN12" s="995"/>
      <c r="AO12" s="995"/>
    </row>
    <row r="13" spans="1:41" s="644" customFormat="1" hidden="1" x14ac:dyDescent="0.3">
      <c r="A13" s="996" t="s">
        <v>381</v>
      </c>
      <c r="B13" s="904" t="s">
        <v>382</v>
      </c>
      <c r="C13" s="961"/>
      <c r="D13" s="961" t="s">
        <v>29</v>
      </c>
      <c r="E13" s="961"/>
      <c r="F13" s="961"/>
      <c r="G13" s="961"/>
      <c r="H13" s="961"/>
      <c r="I13" s="961"/>
      <c r="J13" s="961"/>
      <c r="K13" s="442">
        <f t="shared" ref="K13:K64" si="3">L13+N13+R13+S13+T13</f>
        <v>116</v>
      </c>
      <c r="L13" s="637"/>
      <c r="M13" s="637">
        <f t="shared" si="2"/>
        <v>0</v>
      </c>
      <c r="N13" s="987">
        <f t="shared" ref="N13:N61" si="4">U13+W13+Y13+AA13+AC13+AE13+AG13+AI13</f>
        <v>116</v>
      </c>
      <c r="O13" s="987">
        <f t="shared" ref="O13:O34" si="5">N13-P13</f>
        <v>116</v>
      </c>
      <c r="P13" s="637">
        <v>0</v>
      </c>
      <c r="Q13" s="637"/>
      <c r="R13" s="637"/>
      <c r="S13" s="634"/>
      <c r="T13" s="1067"/>
      <c r="U13" s="988">
        <v>38</v>
      </c>
      <c r="V13" s="989"/>
      <c r="W13" s="988">
        <v>78</v>
      </c>
      <c r="X13" s="990"/>
      <c r="Y13" s="833"/>
      <c r="Z13" s="991"/>
      <c r="AA13" s="992"/>
      <c r="AB13" s="992"/>
      <c r="AC13" s="968"/>
      <c r="AD13" s="968"/>
      <c r="AE13" s="993"/>
      <c r="AF13" s="993"/>
      <c r="AG13" s="969"/>
      <c r="AH13" s="969"/>
      <c r="AI13" s="994"/>
      <c r="AJ13" s="969"/>
      <c r="AK13" s="254"/>
      <c r="AL13" s="254"/>
      <c r="AM13" s="681"/>
      <c r="AN13" s="995"/>
      <c r="AO13" s="995"/>
    </row>
    <row r="14" spans="1:41" s="644" customFormat="1" ht="14.25" hidden="1" customHeight="1" x14ac:dyDescent="0.3">
      <c r="A14" s="996"/>
      <c r="B14" s="272" t="s">
        <v>383</v>
      </c>
      <c r="C14" s="961"/>
      <c r="D14" s="961"/>
      <c r="E14" s="961"/>
      <c r="F14" s="961"/>
      <c r="G14" s="961"/>
      <c r="H14" s="961"/>
      <c r="I14" s="961"/>
      <c r="J14" s="961"/>
      <c r="K14" s="442">
        <f t="shared" si="3"/>
        <v>0</v>
      </c>
      <c r="L14" s="637"/>
      <c r="M14" s="637">
        <f t="shared" si="2"/>
        <v>0</v>
      </c>
      <c r="N14" s="987"/>
      <c r="O14" s="987">
        <f t="shared" si="5"/>
        <v>0</v>
      </c>
      <c r="P14" s="637"/>
      <c r="Q14" s="637"/>
      <c r="R14" s="637"/>
      <c r="S14" s="634"/>
      <c r="T14" s="1067"/>
      <c r="U14" s="988"/>
      <c r="V14" s="989"/>
      <c r="W14" s="988"/>
      <c r="X14" s="990"/>
      <c r="Y14" s="833"/>
      <c r="Z14" s="991"/>
      <c r="AA14" s="992"/>
      <c r="AB14" s="992"/>
      <c r="AC14" s="968"/>
      <c r="AD14" s="968"/>
      <c r="AE14" s="993"/>
      <c r="AF14" s="993"/>
      <c r="AG14" s="969"/>
      <c r="AH14" s="969"/>
      <c r="AI14" s="994"/>
      <c r="AJ14" s="969"/>
      <c r="AK14" s="254"/>
      <c r="AL14" s="254"/>
      <c r="AM14" s="681"/>
      <c r="AN14" s="995"/>
      <c r="AO14" s="995"/>
    </row>
    <row r="15" spans="1:41" s="644" customFormat="1" ht="75" hidden="1" customHeight="1" x14ac:dyDescent="0.3">
      <c r="A15" s="996" t="s">
        <v>384</v>
      </c>
      <c r="B15" s="904" t="s">
        <v>4</v>
      </c>
      <c r="C15" s="961"/>
      <c r="D15" s="961" t="s">
        <v>29</v>
      </c>
      <c r="E15" s="961"/>
      <c r="F15" s="961"/>
      <c r="G15" s="961"/>
      <c r="H15" s="961"/>
      <c r="I15" s="961"/>
      <c r="J15" s="961"/>
      <c r="K15" s="442">
        <f t="shared" si="3"/>
        <v>117</v>
      </c>
      <c r="L15" s="637"/>
      <c r="M15" s="637">
        <f t="shared" si="2"/>
        <v>0</v>
      </c>
      <c r="N15" s="987">
        <f t="shared" si="4"/>
        <v>117</v>
      </c>
      <c r="O15" s="987">
        <f t="shared" si="5"/>
        <v>0</v>
      </c>
      <c r="P15" s="637">
        <v>117</v>
      </c>
      <c r="Q15" s="637"/>
      <c r="R15" s="637"/>
      <c r="S15" s="634"/>
      <c r="T15" s="1067"/>
      <c r="U15" s="988">
        <v>48</v>
      </c>
      <c r="V15" s="989"/>
      <c r="W15" s="988">
        <v>69</v>
      </c>
      <c r="X15" s="990"/>
      <c r="Y15" s="833"/>
      <c r="Z15" s="991"/>
      <c r="AA15" s="992"/>
      <c r="AB15" s="992"/>
      <c r="AC15" s="968"/>
      <c r="AD15" s="968"/>
      <c r="AE15" s="993"/>
      <c r="AF15" s="993"/>
      <c r="AG15" s="969"/>
      <c r="AH15" s="969"/>
      <c r="AI15" s="994"/>
      <c r="AJ15" s="969"/>
      <c r="AK15" s="254"/>
      <c r="AL15" s="254"/>
      <c r="AM15" s="681"/>
      <c r="AN15" s="995"/>
      <c r="AO15" s="995"/>
    </row>
    <row r="16" spans="1:41" s="644" customFormat="1" ht="68.25" hidden="1" customHeight="1" x14ac:dyDescent="0.3">
      <c r="A16" s="996"/>
      <c r="B16" s="272" t="s">
        <v>385</v>
      </c>
      <c r="C16" s="961"/>
      <c r="D16" s="961"/>
      <c r="E16" s="961"/>
      <c r="F16" s="961"/>
      <c r="G16" s="961"/>
      <c r="H16" s="961"/>
      <c r="I16" s="961"/>
      <c r="J16" s="961"/>
      <c r="K16" s="442">
        <f t="shared" si="3"/>
        <v>0</v>
      </c>
      <c r="L16" s="637"/>
      <c r="M16" s="637">
        <f t="shared" si="2"/>
        <v>0</v>
      </c>
      <c r="N16" s="987"/>
      <c r="O16" s="987">
        <f t="shared" si="5"/>
        <v>0</v>
      </c>
      <c r="P16" s="637"/>
      <c r="Q16" s="637"/>
      <c r="R16" s="637"/>
      <c r="S16" s="634"/>
      <c r="T16" s="1067"/>
      <c r="U16" s="988"/>
      <c r="V16" s="989"/>
      <c r="W16" s="988"/>
      <c r="X16" s="990"/>
      <c r="Y16" s="833"/>
      <c r="Z16" s="991"/>
      <c r="AA16" s="992"/>
      <c r="AB16" s="992"/>
      <c r="AC16" s="968"/>
      <c r="AD16" s="968"/>
      <c r="AE16" s="993"/>
      <c r="AF16" s="993"/>
      <c r="AG16" s="969"/>
      <c r="AH16" s="969"/>
      <c r="AI16" s="994"/>
      <c r="AJ16" s="969"/>
      <c r="AK16" s="254"/>
      <c r="AL16" s="254"/>
      <c r="AM16" s="681"/>
      <c r="AN16" s="995"/>
      <c r="AO16" s="995"/>
    </row>
    <row r="17" spans="1:41" s="644" customFormat="1" hidden="1" x14ac:dyDescent="0.3">
      <c r="A17" s="996" t="s">
        <v>386</v>
      </c>
      <c r="B17" s="904" t="s">
        <v>350</v>
      </c>
      <c r="C17" s="961"/>
      <c r="D17" s="961" t="s">
        <v>29</v>
      </c>
      <c r="E17" s="961"/>
      <c r="F17" s="961"/>
      <c r="G17" s="961"/>
      <c r="H17" s="961"/>
      <c r="I17" s="961"/>
      <c r="J17" s="961"/>
      <c r="K17" s="442">
        <f t="shared" si="3"/>
        <v>192</v>
      </c>
      <c r="L17" s="637"/>
      <c r="M17" s="637">
        <f t="shared" si="2"/>
        <v>0</v>
      </c>
      <c r="N17" s="987">
        <f t="shared" si="4"/>
        <v>192</v>
      </c>
      <c r="O17" s="987">
        <f t="shared" si="5"/>
        <v>164</v>
      </c>
      <c r="P17" s="637">
        <v>28</v>
      </c>
      <c r="Q17" s="637"/>
      <c r="R17" s="637"/>
      <c r="S17" s="634"/>
      <c r="T17" s="1067"/>
      <c r="U17" s="988">
        <v>76</v>
      </c>
      <c r="V17" s="989"/>
      <c r="W17" s="988">
        <v>116</v>
      </c>
      <c r="X17" s="990"/>
      <c r="Y17" s="833"/>
      <c r="Z17" s="991"/>
      <c r="AA17" s="992"/>
      <c r="AB17" s="992"/>
      <c r="AC17" s="968"/>
      <c r="AD17" s="968"/>
      <c r="AE17" s="993"/>
      <c r="AF17" s="993"/>
      <c r="AG17" s="969"/>
      <c r="AH17" s="969"/>
      <c r="AI17" s="994"/>
      <c r="AJ17" s="969"/>
      <c r="AK17" s="254"/>
      <c r="AL17" s="254"/>
      <c r="AM17" s="681"/>
      <c r="AN17" s="995"/>
      <c r="AO17" s="995"/>
    </row>
    <row r="18" spans="1:41" s="644" customFormat="1" hidden="1" x14ac:dyDescent="0.3">
      <c r="A18" s="996" t="s">
        <v>387</v>
      </c>
      <c r="B18" s="904" t="s">
        <v>388</v>
      </c>
      <c r="C18" s="961"/>
      <c r="D18" s="961" t="s">
        <v>29</v>
      </c>
      <c r="E18" s="961"/>
      <c r="F18" s="961"/>
      <c r="G18" s="961"/>
      <c r="H18" s="961"/>
      <c r="I18" s="961"/>
      <c r="J18" s="961"/>
      <c r="K18" s="442">
        <f t="shared" si="3"/>
        <v>118</v>
      </c>
      <c r="L18" s="637"/>
      <c r="M18" s="637">
        <f t="shared" si="2"/>
        <v>0</v>
      </c>
      <c r="N18" s="987">
        <f t="shared" si="4"/>
        <v>118</v>
      </c>
      <c r="O18" s="987">
        <f t="shared" si="5"/>
        <v>48</v>
      </c>
      <c r="P18" s="637">
        <v>70</v>
      </c>
      <c r="Q18" s="637"/>
      <c r="R18" s="637"/>
      <c r="S18" s="634"/>
      <c r="T18" s="1067"/>
      <c r="U18" s="988">
        <v>48</v>
      </c>
      <c r="V18" s="989"/>
      <c r="W18" s="988">
        <v>70</v>
      </c>
      <c r="X18" s="990"/>
      <c r="Y18" s="833"/>
      <c r="Z18" s="991"/>
      <c r="AA18" s="992"/>
      <c r="AB18" s="992"/>
      <c r="AC18" s="968"/>
      <c r="AD18" s="968"/>
      <c r="AE18" s="993"/>
      <c r="AF18" s="993"/>
      <c r="AG18" s="969"/>
      <c r="AH18" s="969"/>
      <c r="AI18" s="994"/>
      <c r="AJ18" s="969"/>
      <c r="AK18" s="254"/>
      <c r="AL18" s="254"/>
      <c r="AM18" s="681"/>
      <c r="AN18" s="995"/>
      <c r="AO18" s="995"/>
    </row>
    <row r="19" spans="1:41" s="644" customFormat="1" ht="26.4" hidden="1" x14ac:dyDescent="0.3">
      <c r="A19" s="996"/>
      <c r="B19" s="272" t="s">
        <v>389</v>
      </c>
      <c r="C19" s="961"/>
      <c r="D19" s="961"/>
      <c r="E19" s="961"/>
      <c r="F19" s="961"/>
      <c r="G19" s="961"/>
      <c r="H19" s="961"/>
      <c r="I19" s="961"/>
      <c r="J19" s="961"/>
      <c r="K19" s="442">
        <f t="shared" si="3"/>
        <v>0</v>
      </c>
      <c r="L19" s="637"/>
      <c r="M19" s="637">
        <f t="shared" si="2"/>
        <v>0</v>
      </c>
      <c r="N19" s="987"/>
      <c r="O19" s="987">
        <f t="shared" si="5"/>
        <v>0</v>
      </c>
      <c r="P19" s="637"/>
      <c r="Q19" s="637"/>
      <c r="R19" s="637"/>
      <c r="S19" s="634"/>
      <c r="T19" s="1067"/>
      <c r="U19" s="988"/>
      <c r="V19" s="989"/>
      <c r="W19" s="988"/>
      <c r="X19" s="990"/>
      <c r="Y19" s="833"/>
      <c r="Z19" s="991"/>
      <c r="AA19" s="992"/>
      <c r="AB19" s="992"/>
      <c r="AC19" s="968"/>
      <c r="AD19" s="968"/>
      <c r="AE19" s="993"/>
      <c r="AF19" s="993"/>
      <c r="AG19" s="969"/>
      <c r="AH19" s="969"/>
      <c r="AI19" s="994"/>
      <c r="AJ19" s="969"/>
      <c r="AK19" s="254"/>
      <c r="AL19" s="254"/>
      <c r="AM19" s="681"/>
      <c r="AN19" s="995"/>
      <c r="AO19" s="995"/>
    </row>
    <row r="20" spans="1:41" s="644" customFormat="1" ht="16.5" hidden="1" customHeight="1" x14ac:dyDescent="0.3">
      <c r="A20" s="996" t="s">
        <v>390</v>
      </c>
      <c r="B20" s="904" t="s">
        <v>166</v>
      </c>
      <c r="C20" s="961"/>
      <c r="D20" s="961" t="s">
        <v>29</v>
      </c>
      <c r="E20" s="961"/>
      <c r="F20" s="961"/>
      <c r="G20" s="961"/>
      <c r="H20" s="961"/>
      <c r="I20" s="961"/>
      <c r="J20" s="961"/>
      <c r="K20" s="442">
        <f t="shared" si="3"/>
        <v>78</v>
      </c>
      <c r="L20" s="637"/>
      <c r="M20" s="637">
        <f t="shared" si="2"/>
        <v>0</v>
      </c>
      <c r="N20" s="987">
        <f t="shared" si="4"/>
        <v>78</v>
      </c>
      <c r="O20" s="987">
        <f t="shared" si="5"/>
        <v>62</v>
      </c>
      <c r="P20" s="637">
        <v>16</v>
      </c>
      <c r="Q20" s="637"/>
      <c r="R20" s="637"/>
      <c r="S20" s="634"/>
      <c r="T20" s="1067"/>
      <c r="U20" s="988">
        <v>32</v>
      </c>
      <c r="V20" s="989"/>
      <c r="W20" s="988">
        <v>46</v>
      </c>
      <c r="X20" s="990"/>
      <c r="Y20" s="833"/>
      <c r="Z20" s="991"/>
      <c r="AA20" s="992"/>
      <c r="AB20" s="992"/>
      <c r="AC20" s="968"/>
      <c r="AD20" s="968"/>
      <c r="AE20" s="993"/>
      <c r="AF20" s="993"/>
      <c r="AG20" s="969"/>
      <c r="AH20" s="969"/>
      <c r="AI20" s="994"/>
      <c r="AJ20" s="969"/>
      <c r="AK20" s="254"/>
      <c r="AL20" s="254"/>
      <c r="AM20" s="681"/>
      <c r="AN20" s="995"/>
      <c r="AO20" s="995"/>
    </row>
    <row r="21" spans="1:41" s="644" customFormat="1" ht="58.5" hidden="1" customHeight="1" x14ac:dyDescent="0.3">
      <c r="A21" s="996" t="s">
        <v>415</v>
      </c>
      <c r="B21" s="904" t="s">
        <v>392</v>
      </c>
      <c r="C21" s="961"/>
      <c r="D21" s="961" t="s">
        <v>29</v>
      </c>
      <c r="E21" s="961"/>
      <c r="F21" s="961"/>
      <c r="G21" s="961"/>
      <c r="H21" s="961"/>
      <c r="I21" s="961"/>
      <c r="J21" s="961"/>
      <c r="K21" s="442">
        <f t="shared" si="3"/>
        <v>78</v>
      </c>
      <c r="L21" s="637"/>
      <c r="M21" s="637">
        <f t="shared" si="2"/>
        <v>0</v>
      </c>
      <c r="N21" s="987">
        <f t="shared" si="4"/>
        <v>78</v>
      </c>
      <c r="O21" s="987">
        <f t="shared" si="5"/>
        <v>64</v>
      </c>
      <c r="P21" s="637">
        <v>14</v>
      </c>
      <c r="Q21" s="637"/>
      <c r="R21" s="637"/>
      <c r="S21" s="634"/>
      <c r="T21" s="1067"/>
      <c r="U21" s="988">
        <v>32</v>
      </c>
      <c r="V21" s="989"/>
      <c r="W21" s="988">
        <v>46</v>
      </c>
      <c r="X21" s="990"/>
      <c r="Y21" s="833"/>
      <c r="Z21" s="991"/>
      <c r="AA21" s="992"/>
      <c r="AB21" s="992"/>
      <c r="AC21" s="968"/>
      <c r="AD21" s="968"/>
      <c r="AE21" s="993"/>
      <c r="AF21" s="993"/>
      <c r="AG21" s="969"/>
      <c r="AH21" s="969"/>
      <c r="AI21" s="994"/>
      <c r="AJ21" s="969"/>
      <c r="AK21" s="254"/>
      <c r="AL21" s="254"/>
      <c r="AM21" s="681"/>
      <c r="AN21" s="995"/>
      <c r="AO21" s="995"/>
    </row>
    <row r="22" spans="1:41" s="644" customFormat="1" ht="69" hidden="1" customHeight="1" x14ac:dyDescent="0.3">
      <c r="A22" s="996" t="s">
        <v>416</v>
      </c>
      <c r="B22" s="904" t="s">
        <v>394</v>
      </c>
      <c r="C22" s="961"/>
      <c r="D22" s="961" t="s">
        <v>29</v>
      </c>
      <c r="E22" s="961"/>
      <c r="F22" s="961"/>
      <c r="G22" s="961"/>
      <c r="H22" s="961"/>
      <c r="I22" s="961"/>
      <c r="J22" s="961"/>
      <c r="K22" s="442">
        <f t="shared" si="3"/>
        <v>40</v>
      </c>
      <c r="L22" s="637"/>
      <c r="M22" s="637">
        <f t="shared" si="2"/>
        <v>0</v>
      </c>
      <c r="N22" s="987">
        <f t="shared" si="4"/>
        <v>40</v>
      </c>
      <c r="O22" s="987">
        <f t="shared" si="5"/>
        <v>24</v>
      </c>
      <c r="P22" s="637">
        <v>16</v>
      </c>
      <c r="Q22" s="637"/>
      <c r="R22" s="637"/>
      <c r="S22" s="634"/>
      <c r="T22" s="1067"/>
      <c r="U22" s="988"/>
      <c r="V22" s="989"/>
      <c r="W22" s="988">
        <v>40</v>
      </c>
      <c r="X22" s="990"/>
      <c r="Y22" s="833"/>
      <c r="Z22" s="991"/>
      <c r="AA22" s="992"/>
      <c r="AB22" s="992"/>
      <c r="AC22" s="968"/>
      <c r="AD22" s="968"/>
      <c r="AE22" s="993"/>
      <c r="AF22" s="993"/>
      <c r="AG22" s="969"/>
      <c r="AH22" s="969"/>
      <c r="AI22" s="994"/>
      <c r="AJ22" s="969"/>
      <c r="AK22" s="254"/>
      <c r="AL22" s="254"/>
      <c r="AM22" s="681"/>
      <c r="AN22" s="995"/>
      <c r="AO22" s="995"/>
    </row>
    <row r="23" spans="1:41" s="644" customFormat="1" ht="26.4" hidden="1" x14ac:dyDescent="0.3">
      <c r="A23" s="996"/>
      <c r="B23" s="272" t="s">
        <v>417</v>
      </c>
      <c r="C23" s="961"/>
      <c r="D23" s="961"/>
      <c r="E23" s="961"/>
      <c r="F23" s="961"/>
      <c r="G23" s="961"/>
      <c r="H23" s="961"/>
      <c r="I23" s="961"/>
      <c r="J23" s="961"/>
      <c r="K23" s="442">
        <f t="shared" si="3"/>
        <v>0</v>
      </c>
      <c r="L23" s="637"/>
      <c r="M23" s="637">
        <f t="shared" si="2"/>
        <v>0</v>
      </c>
      <c r="N23" s="987"/>
      <c r="O23" s="987">
        <f t="shared" si="5"/>
        <v>0</v>
      </c>
      <c r="P23" s="637"/>
      <c r="Q23" s="637"/>
      <c r="R23" s="637"/>
      <c r="S23" s="634"/>
      <c r="T23" s="1067"/>
      <c r="U23" s="988"/>
      <c r="V23" s="989"/>
      <c r="W23" s="988"/>
      <c r="X23" s="990"/>
      <c r="Y23" s="833"/>
      <c r="Z23" s="991"/>
      <c r="AA23" s="992"/>
      <c r="AB23" s="992"/>
      <c r="AC23" s="968"/>
      <c r="AD23" s="968"/>
      <c r="AE23" s="993"/>
      <c r="AF23" s="993"/>
      <c r="AG23" s="969"/>
      <c r="AH23" s="969"/>
      <c r="AI23" s="994"/>
      <c r="AJ23" s="969"/>
      <c r="AK23" s="254"/>
      <c r="AL23" s="254"/>
      <c r="AM23" s="681"/>
      <c r="AN23" s="995"/>
      <c r="AO23" s="995"/>
    </row>
    <row r="24" spans="1:41" s="644" customFormat="1" hidden="1" x14ac:dyDescent="0.3">
      <c r="A24" s="996" t="s">
        <v>396</v>
      </c>
      <c r="B24" s="904" t="s">
        <v>397</v>
      </c>
      <c r="C24" s="961" t="s">
        <v>29</v>
      </c>
      <c r="D24" s="961"/>
      <c r="E24" s="961"/>
      <c r="F24" s="961"/>
      <c r="G24" s="961"/>
      <c r="H24" s="961"/>
      <c r="I24" s="961"/>
      <c r="J24" s="961"/>
      <c r="K24" s="442">
        <f t="shared" si="3"/>
        <v>40</v>
      </c>
      <c r="L24" s="637"/>
      <c r="M24" s="637">
        <f t="shared" si="2"/>
        <v>0</v>
      </c>
      <c r="N24" s="987">
        <f t="shared" si="4"/>
        <v>40</v>
      </c>
      <c r="O24" s="987">
        <f t="shared" si="5"/>
        <v>26</v>
      </c>
      <c r="P24" s="637">
        <v>14</v>
      </c>
      <c r="Q24" s="637"/>
      <c r="R24" s="637"/>
      <c r="S24" s="634"/>
      <c r="T24" s="1067"/>
      <c r="U24" s="988">
        <v>40</v>
      </c>
      <c r="V24" s="989"/>
      <c r="W24" s="988"/>
      <c r="X24" s="990"/>
      <c r="Y24" s="833"/>
      <c r="Z24" s="991"/>
      <c r="AA24" s="992"/>
      <c r="AB24" s="992"/>
      <c r="AC24" s="968"/>
      <c r="AD24" s="968"/>
      <c r="AE24" s="993"/>
      <c r="AF24" s="993"/>
      <c r="AG24" s="969"/>
      <c r="AH24" s="969"/>
      <c r="AI24" s="994"/>
      <c r="AJ24" s="969"/>
      <c r="AK24" s="254"/>
      <c r="AL24" s="254"/>
      <c r="AM24" s="681"/>
      <c r="AN24" s="995"/>
      <c r="AO24" s="995"/>
    </row>
    <row r="25" spans="1:41" s="644" customFormat="1" hidden="1" x14ac:dyDescent="0.3">
      <c r="A25" s="996" t="s">
        <v>418</v>
      </c>
      <c r="B25" s="904" t="s">
        <v>356</v>
      </c>
      <c r="C25" s="961" t="s">
        <v>40</v>
      </c>
      <c r="D25" s="961" t="s">
        <v>40</v>
      </c>
      <c r="E25" s="961"/>
      <c r="F25" s="961"/>
      <c r="G25" s="961"/>
      <c r="H25" s="961"/>
      <c r="I25" s="961"/>
      <c r="J25" s="961"/>
      <c r="K25" s="442">
        <f t="shared" si="3"/>
        <v>168</v>
      </c>
      <c r="L25" s="637">
        <v>26</v>
      </c>
      <c r="M25" s="637">
        <f t="shared" si="2"/>
        <v>0</v>
      </c>
      <c r="N25" s="987">
        <f t="shared" si="4"/>
        <v>132</v>
      </c>
      <c r="O25" s="987">
        <f t="shared" si="5"/>
        <v>98</v>
      </c>
      <c r="P25" s="637">
        <v>34</v>
      </c>
      <c r="Q25" s="637"/>
      <c r="R25" s="637"/>
      <c r="S25" s="634">
        <v>4</v>
      </c>
      <c r="T25" s="1067">
        <v>6</v>
      </c>
      <c r="U25" s="988">
        <v>46</v>
      </c>
      <c r="V25" s="989"/>
      <c r="W25" s="988">
        <v>86</v>
      </c>
      <c r="X25" s="990"/>
      <c r="Y25" s="833"/>
      <c r="Z25" s="991"/>
      <c r="AA25" s="992"/>
      <c r="AB25" s="992"/>
      <c r="AC25" s="968"/>
      <c r="AD25" s="968"/>
      <c r="AE25" s="993"/>
      <c r="AF25" s="993"/>
      <c r="AG25" s="969"/>
      <c r="AH25" s="969"/>
      <c r="AI25" s="994"/>
      <c r="AJ25" s="969"/>
      <c r="AK25" s="254"/>
      <c r="AL25" s="254"/>
      <c r="AM25" s="681"/>
      <c r="AN25" s="995"/>
      <c r="AO25" s="995"/>
    </row>
    <row r="26" spans="1:41" s="644" customFormat="1" ht="19.5" hidden="1" customHeight="1" x14ac:dyDescent="0.3">
      <c r="A26" s="997" t="s">
        <v>420</v>
      </c>
      <c r="B26" s="998" t="s">
        <v>401</v>
      </c>
      <c r="C26" s="961" t="s">
        <v>40</v>
      </c>
      <c r="D26" s="961" t="s">
        <v>40</v>
      </c>
      <c r="E26" s="961"/>
      <c r="F26" s="961"/>
      <c r="G26" s="961"/>
      <c r="H26" s="961"/>
      <c r="I26" s="961"/>
      <c r="J26" s="961"/>
      <c r="K26" s="442">
        <f t="shared" si="3"/>
        <v>152</v>
      </c>
      <c r="L26" s="999">
        <v>26</v>
      </c>
      <c r="M26" s="637">
        <f t="shared" si="2"/>
        <v>0</v>
      </c>
      <c r="N26" s="987">
        <f t="shared" si="4"/>
        <v>116</v>
      </c>
      <c r="O26" s="987">
        <f t="shared" si="5"/>
        <v>96</v>
      </c>
      <c r="P26" s="999">
        <v>20</v>
      </c>
      <c r="Q26" s="999"/>
      <c r="R26" s="999"/>
      <c r="S26" s="1000">
        <v>4</v>
      </c>
      <c r="T26" s="1067">
        <v>6</v>
      </c>
      <c r="U26" s="988">
        <v>48</v>
      </c>
      <c r="V26" s="988"/>
      <c r="W26" s="988">
        <v>68</v>
      </c>
      <c r="X26" s="1001"/>
      <c r="Y26" s="833"/>
      <c r="Z26" s="991"/>
      <c r="AA26" s="992"/>
      <c r="AB26" s="992"/>
      <c r="AC26" s="968"/>
      <c r="AD26" s="968"/>
      <c r="AE26" s="1002"/>
      <c r="AF26" s="1002"/>
      <c r="AG26" s="1003"/>
      <c r="AH26" s="1003"/>
      <c r="AI26" s="1002"/>
      <c r="AJ26" s="1003"/>
      <c r="AK26" s="1003"/>
      <c r="AL26" s="1003"/>
      <c r="AM26" s="1004"/>
      <c r="AN26" s="1005"/>
      <c r="AO26" s="1005"/>
    </row>
    <row r="27" spans="1:41" s="644" customFormat="1" ht="66" hidden="1" customHeight="1" x14ac:dyDescent="0.3">
      <c r="A27" s="996"/>
      <c r="B27" s="272" t="s">
        <v>402</v>
      </c>
      <c r="C27" s="961"/>
      <c r="D27" s="961"/>
      <c r="E27" s="961"/>
      <c r="F27" s="961"/>
      <c r="G27" s="961"/>
      <c r="H27" s="961"/>
      <c r="I27" s="961"/>
      <c r="J27" s="961"/>
      <c r="K27" s="442">
        <f t="shared" si="3"/>
        <v>0</v>
      </c>
      <c r="L27" s="637"/>
      <c r="M27" s="637">
        <f t="shared" si="2"/>
        <v>0</v>
      </c>
      <c r="N27" s="987">
        <f t="shared" si="4"/>
        <v>0</v>
      </c>
      <c r="O27" s="987">
        <f t="shared" si="5"/>
        <v>0</v>
      </c>
      <c r="P27" s="637"/>
      <c r="Q27" s="637"/>
      <c r="R27" s="637"/>
      <c r="S27" s="634"/>
      <c r="T27" s="1067"/>
      <c r="U27" s="988"/>
      <c r="V27" s="988"/>
      <c r="W27" s="988"/>
      <c r="X27" s="967"/>
      <c r="Y27" s="833"/>
      <c r="Z27" s="991"/>
      <c r="AA27" s="992"/>
      <c r="AB27" s="992"/>
      <c r="AC27" s="968"/>
      <c r="AD27" s="968"/>
      <c r="AE27" s="968"/>
      <c r="AF27" s="968"/>
      <c r="AG27" s="969"/>
      <c r="AH27" s="969"/>
      <c r="AI27" s="969"/>
      <c r="AJ27" s="969"/>
      <c r="AK27" s="810"/>
      <c r="AL27" s="810"/>
      <c r="AM27" s="681"/>
      <c r="AN27" s="327"/>
      <c r="AO27" s="681"/>
    </row>
    <row r="28" spans="1:41" s="644" customFormat="1" ht="67.5" hidden="1" customHeight="1" x14ac:dyDescent="0.3">
      <c r="A28" s="996" t="s">
        <v>403</v>
      </c>
      <c r="B28" s="904" t="s">
        <v>6</v>
      </c>
      <c r="C28" s="961" t="s">
        <v>29</v>
      </c>
      <c r="D28" s="961" t="s">
        <v>29</v>
      </c>
      <c r="E28" s="961"/>
      <c r="F28" s="961"/>
      <c r="G28" s="961"/>
      <c r="H28" s="961"/>
      <c r="I28" s="961"/>
      <c r="J28" s="961"/>
      <c r="K28" s="442">
        <f t="shared" si="3"/>
        <v>78</v>
      </c>
      <c r="L28" s="637"/>
      <c r="M28" s="637">
        <f t="shared" si="2"/>
        <v>0</v>
      </c>
      <c r="N28" s="987">
        <f t="shared" si="4"/>
        <v>78</v>
      </c>
      <c r="O28" s="987">
        <f t="shared" si="5"/>
        <v>4</v>
      </c>
      <c r="P28" s="637">
        <v>74</v>
      </c>
      <c r="Q28" s="637"/>
      <c r="R28" s="637"/>
      <c r="S28" s="634"/>
      <c r="T28" s="1067"/>
      <c r="U28" s="988">
        <v>32</v>
      </c>
      <c r="V28" s="988"/>
      <c r="W28" s="988">
        <v>46</v>
      </c>
      <c r="X28" s="967"/>
      <c r="Y28" s="833"/>
      <c r="Z28" s="991"/>
      <c r="AA28" s="992"/>
      <c r="AB28" s="992"/>
      <c r="AC28" s="968"/>
      <c r="AD28" s="968"/>
      <c r="AE28" s="968"/>
      <c r="AF28" s="968"/>
      <c r="AG28" s="969"/>
      <c r="AH28" s="969"/>
      <c r="AI28" s="969"/>
      <c r="AJ28" s="969"/>
      <c r="AK28" s="810"/>
      <c r="AL28" s="810"/>
      <c r="AM28" s="681"/>
      <c r="AN28" s="327"/>
      <c r="AO28" s="681"/>
    </row>
    <row r="29" spans="1:41" s="644" customFormat="1" hidden="1" x14ac:dyDescent="0.3">
      <c r="A29" s="996" t="s">
        <v>404</v>
      </c>
      <c r="B29" s="904" t="s">
        <v>799</v>
      </c>
      <c r="C29" s="961"/>
      <c r="D29" s="961" t="s">
        <v>29</v>
      </c>
      <c r="E29" s="961"/>
      <c r="F29" s="961"/>
      <c r="G29" s="961"/>
      <c r="H29" s="961"/>
      <c r="I29" s="961"/>
      <c r="J29" s="961"/>
      <c r="K29" s="442">
        <f t="shared" si="3"/>
        <v>78</v>
      </c>
      <c r="L29" s="637"/>
      <c r="M29" s="637">
        <f t="shared" si="2"/>
        <v>0</v>
      </c>
      <c r="N29" s="987">
        <f t="shared" si="4"/>
        <v>78</v>
      </c>
      <c r="O29" s="987">
        <f t="shared" si="5"/>
        <v>50</v>
      </c>
      <c r="P29" s="637">
        <v>28</v>
      </c>
      <c r="Q29" s="637"/>
      <c r="R29" s="637"/>
      <c r="S29" s="634"/>
      <c r="T29" s="1067"/>
      <c r="U29" s="988">
        <v>32</v>
      </c>
      <c r="V29" s="988"/>
      <c r="W29" s="988">
        <v>46</v>
      </c>
      <c r="X29" s="967"/>
      <c r="Y29" s="833"/>
      <c r="Z29" s="991"/>
      <c r="AA29" s="992"/>
      <c r="AB29" s="992"/>
      <c r="AC29" s="968"/>
      <c r="AD29" s="968"/>
      <c r="AE29" s="968"/>
      <c r="AF29" s="968"/>
      <c r="AG29" s="969"/>
      <c r="AH29" s="969"/>
      <c r="AI29" s="969"/>
      <c r="AJ29" s="969"/>
      <c r="AK29" s="810"/>
      <c r="AL29" s="810"/>
      <c r="AM29" s="681"/>
      <c r="AN29" s="327"/>
      <c r="AO29" s="681"/>
    </row>
    <row r="30" spans="1:41" s="644" customFormat="1" ht="26.4" hidden="1" x14ac:dyDescent="0.3">
      <c r="A30" s="224"/>
      <c r="B30" s="272" t="s">
        <v>405</v>
      </c>
      <c r="C30" s="961"/>
      <c r="D30" s="961"/>
      <c r="E30" s="961"/>
      <c r="F30" s="961"/>
      <c r="G30" s="961"/>
      <c r="H30" s="961"/>
      <c r="I30" s="961"/>
      <c r="J30" s="961"/>
      <c r="K30" s="1006">
        <f t="shared" si="3"/>
        <v>143</v>
      </c>
      <c r="L30" s="1006">
        <f t="shared" ref="L30:X30" si="6">SUM(L31:L34)</f>
        <v>39</v>
      </c>
      <c r="M30" s="1006">
        <f t="shared" si="6"/>
        <v>0</v>
      </c>
      <c r="N30" s="1006">
        <f t="shared" si="6"/>
        <v>104</v>
      </c>
      <c r="O30" s="1006">
        <f t="shared" si="6"/>
        <v>32</v>
      </c>
      <c r="P30" s="1006">
        <f t="shared" si="6"/>
        <v>72</v>
      </c>
      <c r="Q30" s="1006">
        <f t="shared" si="6"/>
        <v>0</v>
      </c>
      <c r="R30" s="1006">
        <f t="shared" si="6"/>
        <v>0</v>
      </c>
      <c r="S30" s="1006">
        <f t="shared" si="6"/>
        <v>0</v>
      </c>
      <c r="T30" s="1068">
        <f t="shared" si="6"/>
        <v>0</v>
      </c>
      <c r="U30" s="989">
        <f t="shared" si="6"/>
        <v>56</v>
      </c>
      <c r="V30" s="989">
        <f t="shared" si="6"/>
        <v>16</v>
      </c>
      <c r="W30" s="989">
        <f t="shared" si="6"/>
        <v>48</v>
      </c>
      <c r="X30" s="989">
        <f t="shared" si="6"/>
        <v>0</v>
      </c>
      <c r="Y30" s="833"/>
      <c r="Z30" s="1008"/>
      <c r="AA30" s="1009"/>
      <c r="AB30" s="1009"/>
      <c r="AC30" s="993"/>
      <c r="AD30" s="993"/>
      <c r="AE30" s="993"/>
      <c r="AF30" s="993"/>
      <c r="AG30" s="994"/>
      <c r="AH30" s="994"/>
      <c r="AI30" s="994"/>
      <c r="AJ30" s="994"/>
      <c r="AK30" s="1063"/>
      <c r="AL30" s="1063"/>
      <c r="AM30" s="1010"/>
      <c r="AN30" s="1010"/>
      <c r="AO30" s="1010"/>
    </row>
    <row r="31" spans="1:41" s="644" customFormat="1" ht="16.5" hidden="1" customHeight="1" x14ac:dyDescent="0.3">
      <c r="A31" s="133" t="s">
        <v>421</v>
      </c>
      <c r="B31" s="904" t="s">
        <v>411</v>
      </c>
      <c r="C31" s="961"/>
      <c r="D31" s="961" t="s">
        <v>399</v>
      </c>
      <c r="E31" s="961"/>
      <c r="F31" s="961"/>
      <c r="G31" s="961"/>
      <c r="H31" s="961"/>
      <c r="I31" s="961"/>
      <c r="J31" s="961"/>
      <c r="K31" s="442">
        <f t="shared" si="3"/>
        <v>36</v>
      </c>
      <c r="L31" s="637"/>
      <c r="M31" s="637">
        <f t="shared" ref="M31:M34" si="7">SUM(AJ31:AO31)</f>
        <v>0</v>
      </c>
      <c r="N31" s="637">
        <f t="shared" si="4"/>
        <v>36</v>
      </c>
      <c r="O31" s="637">
        <f t="shared" si="5"/>
        <v>6</v>
      </c>
      <c r="P31" s="637">
        <v>30</v>
      </c>
      <c r="Q31" s="637"/>
      <c r="R31" s="637"/>
      <c r="S31" s="637"/>
      <c r="T31" s="1067"/>
      <c r="U31" s="988">
        <v>24</v>
      </c>
      <c r="V31" s="988"/>
      <c r="W31" s="988">
        <v>12</v>
      </c>
      <c r="X31" s="988"/>
      <c r="Y31" s="833"/>
      <c r="Z31" s="1012"/>
      <c r="AA31" s="1013"/>
      <c r="AB31" s="1013"/>
      <c r="AC31" s="1014"/>
      <c r="AD31" s="1014"/>
      <c r="AE31" s="1014"/>
      <c r="AF31" s="1014"/>
      <c r="AG31" s="1015"/>
      <c r="AH31" s="1015"/>
      <c r="AI31" s="1015"/>
      <c r="AJ31" s="969"/>
      <c r="AK31" s="1064"/>
      <c r="AL31" s="1064"/>
      <c r="AM31" s="1016"/>
      <c r="AN31" s="1017"/>
      <c r="AO31" s="1018"/>
    </row>
    <row r="32" spans="1:41" s="644" customFormat="1" ht="71.25" hidden="1" customHeight="1" x14ac:dyDescent="0.3">
      <c r="A32" s="133" t="s">
        <v>406</v>
      </c>
      <c r="B32" s="904" t="s">
        <v>407</v>
      </c>
      <c r="C32" s="961"/>
      <c r="D32" s="961" t="s">
        <v>29</v>
      </c>
      <c r="E32" s="961"/>
      <c r="F32" s="961"/>
      <c r="G32" s="961"/>
      <c r="H32" s="961"/>
      <c r="I32" s="961"/>
      <c r="J32" s="961"/>
      <c r="K32" s="442">
        <f t="shared" si="3"/>
        <v>36</v>
      </c>
      <c r="L32" s="637"/>
      <c r="M32" s="637">
        <f t="shared" si="7"/>
        <v>0</v>
      </c>
      <c r="N32" s="637">
        <f t="shared" si="4"/>
        <v>36</v>
      </c>
      <c r="O32" s="987">
        <f t="shared" si="5"/>
        <v>16</v>
      </c>
      <c r="P32" s="637">
        <v>20</v>
      </c>
      <c r="Q32" s="637"/>
      <c r="R32" s="637"/>
      <c r="S32" s="634"/>
      <c r="T32" s="1067"/>
      <c r="U32" s="988">
        <v>20</v>
      </c>
      <c r="V32" s="988"/>
      <c r="W32" s="988">
        <v>16</v>
      </c>
      <c r="X32" s="1019"/>
      <c r="Y32" s="833"/>
      <c r="Z32" s="991"/>
      <c r="AA32" s="992"/>
      <c r="AB32" s="992"/>
      <c r="AC32" s="968"/>
      <c r="AD32" s="968"/>
      <c r="AE32" s="968"/>
      <c r="AF32" s="968"/>
      <c r="AG32" s="969"/>
      <c r="AH32" s="969"/>
      <c r="AI32" s="969"/>
      <c r="AJ32" s="969"/>
      <c r="AK32" s="810"/>
      <c r="AL32" s="810"/>
      <c r="AM32" s="681"/>
      <c r="AN32" s="327"/>
      <c r="AO32" s="681"/>
    </row>
    <row r="33" spans="1:41" s="644" customFormat="1" ht="67.5" hidden="1" customHeight="1" x14ac:dyDescent="0.3">
      <c r="A33" s="133" t="s">
        <v>408</v>
      </c>
      <c r="B33" s="904" t="s">
        <v>467</v>
      </c>
      <c r="C33" s="961"/>
      <c r="D33" s="961" t="s">
        <v>399</v>
      </c>
      <c r="E33" s="961"/>
      <c r="F33" s="961"/>
      <c r="G33" s="961"/>
      <c r="H33" s="961"/>
      <c r="I33" s="961"/>
      <c r="J33" s="961"/>
      <c r="K33" s="442">
        <f t="shared" si="3"/>
        <v>32</v>
      </c>
      <c r="L33" s="637"/>
      <c r="M33" s="637"/>
      <c r="N33" s="637">
        <f t="shared" si="4"/>
        <v>32</v>
      </c>
      <c r="O33" s="987">
        <v>10</v>
      </c>
      <c r="P33" s="637">
        <v>22</v>
      </c>
      <c r="Q33" s="637"/>
      <c r="R33" s="637"/>
      <c r="S33" s="634"/>
      <c r="T33" s="1067"/>
      <c r="U33" s="988">
        <v>12</v>
      </c>
      <c r="V33" s="988"/>
      <c r="W33" s="988">
        <v>20</v>
      </c>
      <c r="X33" s="1019"/>
      <c r="Y33" s="833"/>
      <c r="Z33" s="991"/>
      <c r="AA33" s="992"/>
      <c r="AB33" s="992"/>
      <c r="AC33" s="968"/>
      <c r="AD33" s="968"/>
      <c r="AE33" s="968"/>
      <c r="AF33" s="968"/>
      <c r="AG33" s="969"/>
      <c r="AH33" s="969"/>
      <c r="AI33" s="969"/>
      <c r="AJ33" s="969"/>
      <c r="AK33" s="810"/>
      <c r="AL33" s="810"/>
      <c r="AM33" s="681"/>
      <c r="AN33" s="327"/>
      <c r="AO33" s="681"/>
    </row>
    <row r="34" spans="1:41" s="644" customFormat="1" hidden="1" x14ac:dyDescent="0.3">
      <c r="A34" s="133"/>
      <c r="B34" s="156" t="s">
        <v>412</v>
      </c>
      <c r="C34" s="961"/>
      <c r="D34" s="961"/>
      <c r="E34" s="961"/>
      <c r="F34" s="961"/>
      <c r="G34" s="961"/>
      <c r="H34" s="961"/>
      <c r="I34" s="961"/>
      <c r="J34" s="961"/>
      <c r="K34" s="442">
        <f t="shared" si="3"/>
        <v>39</v>
      </c>
      <c r="L34" s="637">
        <v>39</v>
      </c>
      <c r="M34" s="637">
        <f t="shared" si="7"/>
        <v>0</v>
      </c>
      <c r="N34" s="637">
        <f t="shared" si="4"/>
        <v>0</v>
      </c>
      <c r="O34" s="987">
        <f t="shared" si="5"/>
        <v>0</v>
      </c>
      <c r="P34" s="637"/>
      <c r="Q34" s="637"/>
      <c r="R34" s="637"/>
      <c r="S34" s="634"/>
      <c r="T34" s="1067"/>
      <c r="U34" s="988"/>
      <c r="V34" s="988">
        <v>16</v>
      </c>
      <c r="W34" s="988"/>
      <c r="X34" s="1019"/>
      <c r="Y34" s="833"/>
      <c r="Z34" s="991"/>
      <c r="AA34" s="992"/>
      <c r="AB34" s="992"/>
      <c r="AC34" s="968"/>
      <c r="AD34" s="968"/>
      <c r="AE34" s="968"/>
      <c r="AF34" s="968"/>
      <c r="AG34" s="969"/>
      <c r="AH34" s="969"/>
      <c r="AI34" s="969"/>
      <c r="AJ34" s="969"/>
      <c r="AK34" s="810"/>
      <c r="AL34" s="810"/>
      <c r="AM34" s="681"/>
      <c r="AN34" s="327"/>
      <c r="AO34" s="681"/>
    </row>
    <row r="35" spans="1:41" s="644" customFormat="1" ht="41.4" x14ac:dyDescent="0.3">
      <c r="A35" s="673" t="s">
        <v>0</v>
      </c>
      <c r="B35" s="272" t="s">
        <v>66</v>
      </c>
      <c r="C35" s="961" t="s">
        <v>625</v>
      </c>
      <c r="D35" s="961"/>
      <c r="E35" s="961"/>
      <c r="F35" s="961"/>
      <c r="G35" s="961"/>
      <c r="H35" s="961"/>
      <c r="I35" s="961"/>
      <c r="J35" s="961"/>
      <c r="K35" s="442">
        <f>SUM(K36:K41)</f>
        <v>546</v>
      </c>
      <c r="L35" s="442">
        <f t="shared" ref="L35:AJ35" si="8">SUM(L36:L41)</f>
        <v>40</v>
      </c>
      <c r="M35" s="442">
        <f t="shared" si="8"/>
        <v>332</v>
      </c>
      <c r="N35" s="442">
        <f t="shared" si="8"/>
        <v>498</v>
      </c>
      <c r="O35" s="442">
        <f t="shared" si="8"/>
        <v>112</v>
      </c>
      <c r="P35" s="442">
        <f t="shared" si="8"/>
        <v>328</v>
      </c>
      <c r="Q35" s="442">
        <f t="shared" si="8"/>
        <v>0</v>
      </c>
      <c r="R35" s="442">
        <f t="shared" si="8"/>
        <v>0</v>
      </c>
      <c r="S35" s="442">
        <f t="shared" si="8"/>
        <v>2</v>
      </c>
      <c r="T35" s="114">
        <f t="shared" si="8"/>
        <v>6</v>
      </c>
      <c r="U35" s="443">
        <f t="shared" si="8"/>
        <v>0</v>
      </c>
      <c r="V35" s="443">
        <f t="shared" si="8"/>
        <v>0</v>
      </c>
      <c r="W35" s="443">
        <f t="shared" si="8"/>
        <v>0</v>
      </c>
      <c r="X35" s="443">
        <f t="shared" si="8"/>
        <v>0</v>
      </c>
      <c r="Y35" s="443">
        <f t="shared" si="8"/>
        <v>100</v>
      </c>
      <c r="Z35" s="443">
        <f t="shared" si="8"/>
        <v>8</v>
      </c>
      <c r="AA35" s="443">
        <f t="shared" si="8"/>
        <v>48</v>
      </c>
      <c r="AB35" s="443">
        <f t="shared" si="8"/>
        <v>4</v>
      </c>
      <c r="AC35" s="1024">
        <f t="shared" si="8"/>
        <v>104</v>
      </c>
      <c r="AD35" s="1024">
        <f t="shared" si="8"/>
        <v>4</v>
      </c>
      <c r="AE35" s="1024">
        <f t="shared" si="8"/>
        <v>60</v>
      </c>
      <c r="AF35" s="1024">
        <f t="shared" si="8"/>
        <v>8</v>
      </c>
      <c r="AG35" s="443">
        <f t="shared" si="8"/>
        <v>88</v>
      </c>
      <c r="AH35" s="443">
        <f t="shared" si="8"/>
        <v>8</v>
      </c>
      <c r="AI35" s="443">
        <f t="shared" si="8"/>
        <v>98</v>
      </c>
      <c r="AJ35" s="443">
        <f t="shared" si="8"/>
        <v>8</v>
      </c>
      <c r="AK35" s="1024">
        <f>AC35+AE35</f>
        <v>164</v>
      </c>
      <c r="AL35" s="1024"/>
      <c r="AM35" s="302"/>
      <c r="AN35" s="444"/>
      <c r="AO35" s="302"/>
    </row>
    <row r="36" spans="1:41" s="644" customFormat="1" hidden="1" x14ac:dyDescent="0.3">
      <c r="A36" s="664" t="s">
        <v>1</v>
      </c>
      <c r="B36" s="273" t="s">
        <v>2</v>
      </c>
      <c r="C36" s="961"/>
      <c r="D36" s="961"/>
      <c r="E36" s="961"/>
      <c r="F36" s="961"/>
      <c r="G36" s="961"/>
      <c r="H36" s="961"/>
      <c r="I36" s="961" t="s">
        <v>67</v>
      </c>
      <c r="J36" s="961"/>
      <c r="K36" s="442">
        <f t="shared" si="3"/>
        <v>48</v>
      </c>
      <c r="L36" s="663">
        <f>Z36+AB36+AD36+AF36+AH36+AJ36</f>
        <v>4</v>
      </c>
      <c r="M36" s="663">
        <v>8</v>
      </c>
      <c r="N36" s="637">
        <f t="shared" si="4"/>
        <v>44</v>
      </c>
      <c r="O36" s="663">
        <v>36</v>
      </c>
      <c r="P36" s="663">
        <v>8</v>
      </c>
      <c r="Q36" s="663"/>
      <c r="R36" s="663"/>
      <c r="S36" s="663"/>
      <c r="T36" s="114"/>
      <c r="U36" s="1023"/>
      <c r="V36" s="1023"/>
      <c r="W36" s="1023"/>
      <c r="X36" s="1023"/>
      <c r="Y36" s="447"/>
      <c r="Z36" s="676"/>
      <c r="AA36" s="447"/>
      <c r="AB36" s="447"/>
      <c r="AC36" s="1024"/>
      <c r="AD36" s="1024"/>
      <c r="AE36" s="1024"/>
      <c r="AF36" s="1024"/>
      <c r="AG36" s="1025">
        <v>44</v>
      </c>
      <c r="AH36" s="1025">
        <v>4</v>
      </c>
      <c r="AI36" s="1025"/>
      <c r="AJ36" s="963"/>
      <c r="AK36" s="1024">
        <f t="shared" ref="AK36:AK99" si="9">AC36+AE36</f>
        <v>0</v>
      </c>
      <c r="AL36" s="633"/>
      <c r="AM36" s="645"/>
      <c r="AN36" s="645"/>
      <c r="AO36" s="645"/>
    </row>
    <row r="37" spans="1:41" s="644" customFormat="1" ht="15" hidden="1" customHeight="1" x14ac:dyDescent="0.3">
      <c r="A37" s="664" t="s">
        <v>115</v>
      </c>
      <c r="B37" s="273" t="s">
        <v>113</v>
      </c>
      <c r="C37" s="961"/>
      <c r="D37" s="961"/>
      <c r="E37" s="961" t="s">
        <v>67</v>
      </c>
      <c r="F37" s="961"/>
      <c r="G37" s="961"/>
      <c r="H37" s="961"/>
      <c r="I37" s="961"/>
      <c r="J37" s="961"/>
      <c r="K37" s="442">
        <f t="shared" si="3"/>
        <v>48</v>
      </c>
      <c r="L37" s="663">
        <f t="shared" ref="L37:L100" si="10">Z37+AB37+AD37+AF37+AH37+AJ37</f>
        <v>4</v>
      </c>
      <c r="M37" s="663">
        <v>8</v>
      </c>
      <c r="N37" s="637">
        <f t="shared" si="4"/>
        <v>44</v>
      </c>
      <c r="O37" s="663">
        <v>36</v>
      </c>
      <c r="P37" s="663">
        <v>8</v>
      </c>
      <c r="Q37" s="663"/>
      <c r="R37" s="663"/>
      <c r="S37" s="663"/>
      <c r="T37" s="114"/>
      <c r="U37" s="1023"/>
      <c r="V37" s="1023"/>
      <c r="W37" s="1023"/>
      <c r="X37" s="1023"/>
      <c r="Y37" s="447">
        <v>44</v>
      </c>
      <c r="Z37" s="676">
        <v>4</v>
      </c>
      <c r="AA37" s="447"/>
      <c r="AB37" s="447"/>
      <c r="AC37" s="1024"/>
      <c r="AD37" s="1024"/>
      <c r="AE37" s="1024"/>
      <c r="AF37" s="1024"/>
      <c r="AG37" s="1025"/>
      <c r="AH37" s="1025"/>
      <c r="AI37" s="1025"/>
      <c r="AJ37" s="963"/>
      <c r="AK37" s="1024">
        <f t="shared" si="9"/>
        <v>0</v>
      </c>
      <c r="AL37" s="633"/>
      <c r="AM37" s="645"/>
      <c r="AN37" s="645"/>
      <c r="AO37" s="645"/>
    </row>
    <row r="38" spans="1:41" s="644" customFormat="1" ht="26.4" x14ac:dyDescent="0.3">
      <c r="A38" s="664" t="s">
        <v>3</v>
      </c>
      <c r="B38" s="273" t="s">
        <v>68</v>
      </c>
      <c r="C38" s="961"/>
      <c r="D38" s="961"/>
      <c r="E38" s="961"/>
      <c r="F38" s="961"/>
      <c r="G38" s="961"/>
      <c r="H38" s="961"/>
      <c r="I38" s="961"/>
      <c r="J38" s="961" t="s">
        <v>40</v>
      </c>
      <c r="K38" s="442">
        <f t="shared" si="3"/>
        <v>174</v>
      </c>
      <c r="L38" s="663">
        <f t="shared" si="10"/>
        <v>14</v>
      </c>
      <c r="M38" s="663">
        <v>152</v>
      </c>
      <c r="N38" s="637">
        <f t="shared" si="4"/>
        <v>152</v>
      </c>
      <c r="O38" s="663">
        <v>0</v>
      </c>
      <c r="P38" s="663">
        <v>152</v>
      </c>
      <c r="Q38" s="663"/>
      <c r="R38" s="663"/>
      <c r="S38" s="663">
        <v>2</v>
      </c>
      <c r="T38" s="114">
        <v>6</v>
      </c>
      <c r="U38" s="1023"/>
      <c r="V38" s="1023"/>
      <c r="W38" s="1023"/>
      <c r="X38" s="1023"/>
      <c r="Y38" s="447">
        <v>28</v>
      </c>
      <c r="Z38" s="676">
        <v>2</v>
      </c>
      <c r="AA38" s="447">
        <v>24</v>
      </c>
      <c r="AB38" s="447">
        <v>2</v>
      </c>
      <c r="AC38" s="1306">
        <v>28</v>
      </c>
      <c r="AD38" s="1024">
        <v>2</v>
      </c>
      <c r="AE38" s="1024">
        <v>30</v>
      </c>
      <c r="AF38" s="1024">
        <v>4</v>
      </c>
      <c r="AG38" s="1025">
        <v>22</v>
      </c>
      <c r="AH38" s="1025">
        <v>2</v>
      </c>
      <c r="AI38" s="1025">
        <v>20</v>
      </c>
      <c r="AJ38" s="963">
        <v>2</v>
      </c>
      <c r="AK38" s="1024">
        <f t="shared" si="9"/>
        <v>58</v>
      </c>
      <c r="AL38" s="599" t="s">
        <v>1082</v>
      </c>
      <c r="AM38" s="645"/>
      <c r="AN38" s="645"/>
      <c r="AO38" s="645"/>
    </row>
    <row r="39" spans="1:41" s="644" customFormat="1" x14ac:dyDescent="0.3">
      <c r="A39" s="664" t="s">
        <v>5</v>
      </c>
      <c r="B39" s="273" t="s">
        <v>6</v>
      </c>
      <c r="C39" s="961"/>
      <c r="D39" s="961"/>
      <c r="E39" s="961" t="s">
        <v>555</v>
      </c>
      <c r="F39" s="961" t="s">
        <v>67</v>
      </c>
      <c r="G39" s="961" t="s">
        <v>555</v>
      </c>
      <c r="H39" s="961" t="s">
        <v>67</v>
      </c>
      <c r="I39" s="961" t="s">
        <v>555</v>
      </c>
      <c r="J39" s="961" t="s">
        <v>67</v>
      </c>
      <c r="K39" s="442">
        <f t="shared" si="3"/>
        <v>166</v>
      </c>
      <c r="L39" s="663">
        <f t="shared" si="10"/>
        <v>14</v>
      </c>
      <c r="M39" s="663">
        <v>150</v>
      </c>
      <c r="N39" s="637">
        <f t="shared" si="4"/>
        <v>152</v>
      </c>
      <c r="O39" s="663">
        <v>2</v>
      </c>
      <c r="P39" s="663">
        <v>150</v>
      </c>
      <c r="Q39" s="663"/>
      <c r="R39" s="663"/>
      <c r="S39" s="663"/>
      <c r="T39" s="114"/>
      <c r="U39" s="1023"/>
      <c r="V39" s="1023"/>
      <c r="W39" s="1023"/>
      <c r="X39" s="1023"/>
      <c r="Y39" s="447">
        <v>28</v>
      </c>
      <c r="Z39" s="676">
        <v>2</v>
      </c>
      <c r="AA39" s="447">
        <v>24</v>
      </c>
      <c r="AB39" s="447">
        <v>2</v>
      </c>
      <c r="AC39" s="1306">
        <v>28</v>
      </c>
      <c r="AD39" s="1024">
        <v>2</v>
      </c>
      <c r="AE39" s="1024">
        <v>30</v>
      </c>
      <c r="AF39" s="1024">
        <v>4</v>
      </c>
      <c r="AG39" s="1025">
        <v>22</v>
      </c>
      <c r="AH39" s="1025">
        <v>2</v>
      </c>
      <c r="AI39" s="1025">
        <v>20</v>
      </c>
      <c r="AJ39" s="963">
        <v>2</v>
      </c>
      <c r="AK39" s="1024">
        <f t="shared" si="9"/>
        <v>58</v>
      </c>
      <c r="AL39" s="633" t="s">
        <v>1117</v>
      </c>
      <c r="AM39" s="645"/>
      <c r="AN39" s="645"/>
      <c r="AO39" s="645"/>
    </row>
    <row r="40" spans="1:41" s="644" customFormat="1" hidden="1" x14ac:dyDescent="0.3">
      <c r="A40" s="664" t="s">
        <v>7</v>
      </c>
      <c r="B40" s="273" t="s">
        <v>69</v>
      </c>
      <c r="C40" s="961"/>
      <c r="D40" s="961"/>
      <c r="E40" s="961"/>
      <c r="F40" s="961"/>
      <c r="G40" s="961"/>
      <c r="H40" s="961"/>
      <c r="I40" s="961"/>
      <c r="J40" s="961" t="s">
        <v>67</v>
      </c>
      <c r="K40" s="442">
        <f t="shared" si="3"/>
        <v>62</v>
      </c>
      <c r="L40" s="663">
        <f t="shared" si="10"/>
        <v>4</v>
      </c>
      <c r="M40" s="663">
        <v>4</v>
      </c>
      <c r="N40" s="637">
        <f t="shared" si="4"/>
        <v>58</v>
      </c>
      <c r="O40" s="663"/>
      <c r="P40" s="663"/>
      <c r="Q40" s="663"/>
      <c r="R40" s="663"/>
      <c r="S40" s="663"/>
      <c r="T40" s="114"/>
      <c r="U40" s="1023"/>
      <c r="V40" s="1023"/>
      <c r="W40" s="1023"/>
      <c r="X40" s="1023"/>
      <c r="Y40" s="447"/>
      <c r="Z40" s="676"/>
      <c r="AA40" s="447"/>
      <c r="AB40" s="447"/>
      <c r="AC40" s="1024"/>
      <c r="AD40" s="1024"/>
      <c r="AE40" s="1024"/>
      <c r="AF40" s="1024"/>
      <c r="AG40" s="1025"/>
      <c r="AH40" s="1025"/>
      <c r="AI40" s="1025">
        <v>58</v>
      </c>
      <c r="AJ40" s="963">
        <v>4</v>
      </c>
      <c r="AK40" s="1024">
        <f t="shared" si="9"/>
        <v>0</v>
      </c>
      <c r="AL40" s="633"/>
      <c r="AM40" s="645"/>
      <c r="AN40" s="645"/>
      <c r="AO40" s="645"/>
    </row>
    <row r="41" spans="1:41" s="644" customFormat="1" ht="14.4" x14ac:dyDescent="0.3">
      <c r="A41" s="664" t="s">
        <v>168</v>
      </c>
      <c r="B41" s="273" t="s">
        <v>207</v>
      </c>
      <c r="C41" s="961"/>
      <c r="D41" s="961"/>
      <c r="E41" s="961"/>
      <c r="F41" s="961"/>
      <c r="G41" s="961" t="s">
        <v>67</v>
      </c>
      <c r="H41" s="961"/>
      <c r="I41" s="961"/>
      <c r="J41" s="961"/>
      <c r="K41" s="442">
        <f t="shared" si="3"/>
        <v>48</v>
      </c>
      <c r="L41" s="663">
        <f t="shared" si="10"/>
        <v>0</v>
      </c>
      <c r="M41" s="663">
        <v>10</v>
      </c>
      <c r="N41" s="637">
        <f t="shared" si="4"/>
        <v>48</v>
      </c>
      <c r="O41" s="1334">
        <v>38</v>
      </c>
      <c r="P41" s="1334">
        <v>10</v>
      </c>
      <c r="Q41" s="1334"/>
      <c r="R41" s="663"/>
      <c r="S41" s="663"/>
      <c r="T41" s="114"/>
      <c r="U41" s="1023"/>
      <c r="V41" s="1023"/>
      <c r="W41" s="1023"/>
      <c r="X41" s="1023"/>
      <c r="Y41" s="447"/>
      <c r="Z41" s="676"/>
      <c r="AA41" s="447"/>
      <c r="AB41" s="447"/>
      <c r="AC41" s="1306">
        <v>48</v>
      </c>
      <c r="AD41" s="1024"/>
      <c r="AE41" s="1024"/>
      <c r="AF41" s="1024"/>
      <c r="AG41" s="1025"/>
      <c r="AH41" s="1025"/>
      <c r="AI41" s="1025"/>
      <c r="AJ41" s="963"/>
      <c r="AK41" s="1024">
        <f t="shared" si="9"/>
        <v>48</v>
      </c>
      <c r="AL41" s="1289" t="s">
        <v>1087</v>
      </c>
      <c r="AM41" s="645"/>
      <c r="AN41" s="645"/>
      <c r="AO41" s="645"/>
    </row>
    <row r="42" spans="1:41" s="644" customFormat="1" ht="27.6" x14ac:dyDescent="0.3">
      <c r="A42" s="673" t="s">
        <v>169</v>
      </c>
      <c r="B42" s="272" t="s">
        <v>355</v>
      </c>
      <c r="C42" s="961" t="s">
        <v>992</v>
      </c>
      <c r="D42" s="961"/>
      <c r="E42" s="961"/>
      <c r="F42" s="961"/>
      <c r="G42" s="961"/>
      <c r="H42" s="961"/>
      <c r="I42" s="961"/>
      <c r="J42" s="961"/>
      <c r="K42" s="442">
        <f>K43+K44</f>
        <v>168</v>
      </c>
      <c r="L42" s="442">
        <f t="shared" ref="L42:AJ42" si="11">L43+L44</f>
        <v>20</v>
      </c>
      <c r="M42" s="442">
        <f t="shared" si="11"/>
        <v>60</v>
      </c>
      <c r="N42" s="442">
        <f t="shared" si="11"/>
        <v>140</v>
      </c>
      <c r="O42" s="442">
        <f t="shared" si="11"/>
        <v>32</v>
      </c>
      <c r="P42" s="442">
        <f t="shared" si="11"/>
        <v>4</v>
      </c>
      <c r="Q42" s="442">
        <f t="shared" si="11"/>
        <v>0</v>
      </c>
      <c r="R42" s="442">
        <f t="shared" si="11"/>
        <v>0</v>
      </c>
      <c r="S42" s="442">
        <f t="shared" si="11"/>
        <v>2</v>
      </c>
      <c r="T42" s="114">
        <f t="shared" si="11"/>
        <v>6</v>
      </c>
      <c r="U42" s="443">
        <f t="shared" si="11"/>
        <v>0</v>
      </c>
      <c r="V42" s="443">
        <f t="shared" si="11"/>
        <v>0</v>
      </c>
      <c r="W42" s="443">
        <f t="shared" si="11"/>
        <v>0</v>
      </c>
      <c r="X42" s="443">
        <f t="shared" si="11"/>
        <v>0</v>
      </c>
      <c r="Y42" s="443">
        <f t="shared" si="11"/>
        <v>56</v>
      </c>
      <c r="Z42" s="443">
        <f t="shared" si="11"/>
        <v>8</v>
      </c>
      <c r="AA42" s="443">
        <f t="shared" si="11"/>
        <v>48</v>
      </c>
      <c r="AB42" s="443">
        <f t="shared" si="11"/>
        <v>8</v>
      </c>
      <c r="AC42" s="1024">
        <f t="shared" si="11"/>
        <v>36</v>
      </c>
      <c r="AD42" s="1024">
        <f t="shared" si="11"/>
        <v>4</v>
      </c>
      <c r="AE42" s="1024">
        <f t="shared" si="11"/>
        <v>0</v>
      </c>
      <c r="AF42" s="1024">
        <f t="shared" si="11"/>
        <v>0</v>
      </c>
      <c r="AG42" s="443">
        <f t="shared" si="11"/>
        <v>0</v>
      </c>
      <c r="AH42" s="443">
        <f t="shared" si="11"/>
        <v>0</v>
      </c>
      <c r="AI42" s="443">
        <f t="shared" si="11"/>
        <v>0</v>
      </c>
      <c r="AJ42" s="443">
        <f t="shared" si="11"/>
        <v>0</v>
      </c>
      <c r="AK42" s="1024">
        <f t="shared" si="9"/>
        <v>36</v>
      </c>
      <c r="AL42" s="1024"/>
      <c r="AM42" s="645"/>
      <c r="AN42" s="645"/>
      <c r="AO42" s="645"/>
    </row>
    <row r="43" spans="1:41" s="644" customFormat="1" hidden="1" x14ac:dyDescent="0.3">
      <c r="A43" s="664" t="s">
        <v>170</v>
      </c>
      <c r="B43" s="273" t="s">
        <v>356</v>
      </c>
      <c r="C43" s="961"/>
      <c r="D43" s="961"/>
      <c r="E43" s="961"/>
      <c r="F43" s="961" t="s">
        <v>40</v>
      </c>
      <c r="G43" s="961"/>
      <c r="H43" s="961"/>
      <c r="I43" s="961"/>
      <c r="J43" s="961"/>
      <c r="K43" s="442">
        <f t="shared" si="3"/>
        <v>128</v>
      </c>
      <c r="L43" s="663">
        <f t="shared" si="10"/>
        <v>16</v>
      </c>
      <c r="M43" s="663">
        <v>56</v>
      </c>
      <c r="N43" s="637">
        <f t="shared" si="4"/>
        <v>104</v>
      </c>
      <c r="O43" s="1334"/>
      <c r="P43" s="1334"/>
      <c r="Q43" s="1334"/>
      <c r="R43" s="663"/>
      <c r="S43" s="663">
        <v>2</v>
      </c>
      <c r="T43" s="114">
        <v>6</v>
      </c>
      <c r="U43" s="1023"/>
      <c r="V43" s="1023"/>
      <c r="W43" s="1023"/>
      <c r="X43" s="1023"/>
      <c r="Y43" s="447">
        <v>56</v>
      </c>
      <c r="Z43" s="676">
        <v>8</v>
      </c>
      <c r="AA43" s="447">
        <v>48</v>
      </c>
      <c r="AB43" s="447">
        <v>8</v>
      </c>
      <c r="AC43" s="1024"/>
      <c r="AD43" s="1024"/>
      <c r="AE43" s="1024"/>
      <c r="AF43" s="1024"/>
      <c r="AG43" s="1021"/>
      <c r="AH43" s="1021"/>
      <c r="AI43" s="1021"/>
      <c r="AJ43" s="963"/>
      <c r="AK43" s="1024">
        <f t="shared" si="9"/>
        <v>0</v>
      </c>
      <c r="AL43" s="633"/>
      <c r="AM43" s="645"/>
      <c r="AN43" s="645"/>
      <c r="AO43" s="645"/>
    </row>
    <row r="44" spans="1:41" s="644" customFormat="1" ht="26.4" x14ac:dyDescent="0.3">
      <c r="A44" s="397" t="s">
        <v>171</v>
      </c>
      <c r="B44" s="273" t="s">
        <v>302</v>
      </c>
      <c r="C44" s="961"/>
      <c r="D44" s="961"/>
      <c r="E44" s="961"/>
      <c r="F44" s="961"/>
      <c r="G44" s="961" t="s">
        <v>67</v>
      </c>
      <c r="H44" s="961"/>
      <c r="I44" s="961"/>
      <c r="J44" s="961"/>
      <c r="K44" s="442">
        <f t="shared" si="3"/>
        <v>40</v>
      </c>
      <c r="L44" s="663">
        <f t="shared" si="10"/>
        <v>4</v>
      </c>
      <c r="M44" s="663">
        <v>4</v>
      </c>
      <c r="N44" s="637">
        <f t="shared" si="4"/>
        <v>36</v>
      </c>
      <c r="O44" s="1334">
        <v>32</v>
      </c>
      <c r="P44" s="1334">
        <v>4</v>
      </c>
      <c r="Q44" s="1334"/>
      <c r="R44" s="663"/>
      <c r="S44" s="663"/>
      <c r="T44" s="114"/>
      <c r="U44" s="441"/>
      <c r="V44" s="441"/>
      <c r="W44" s="441"/>
      <c r="X44" s="441"/>
      <c r="Y44" s="445"/>
      <c r="Z44" s="678"/>
      <c r="AA44" s="445"/>
      <c r="AB44" s="445"/>
      <c r="AC44" s="1306">
        <v>36</v>
      </c>
      <c r="AD44" s="1024">
        <v>4</v>
      </c>
      <c r="AE44" s="1024"/>
      <c r="AF44" s="1024"/>
      <c r="AG44" s="1021"/>
      <c r="AH44" s="1021"/>
      <c r="AI44" s="1021"/>
      <c r="AJ44" s="963"/>
      <c r="AK44" s="1024">
        <f t="shared" si="9"/>
        <v>36</v>
      </c>
      <c r="AL44" s="1246" t="s">
        <v>1125</v>
      </c>
      <c r="AM44" s="645"/>
      <c r="AN44" s="645"/>
      <c r="AO44" s="645"/>
    </row>
    <row r="45" spans="1:41" s="644" customFormat="1" ht="55.2" x14ac:dyDescent="0.3">
      <c r="A45" s="413" t="s">
        <v>10</v>
      </c>
      <c r="B45" s="272" t="s">
        <v>70</v>
      </c>
      <c r="C45" s="961" t="s">
        <v>993</v>
      </c>
      <c r="D45" s="961"/>
      <c r="E45" s="961"/>
      <c r="F45" s="961"/>
      <c r="G45" s="961"/>
      <c r="H45" s="961"/>
      <c r="I45" s="961"/>
      <c r="J45" s="961"/>
      <c r="K45" s="442">
        <f>SUM(K46:K57)</f>
        <v>776</v>
      </c>
      <c r="L45" s="442">
        <f t="shared" ref="L45:AJ45" si="12">SUM(L46:L57)</f>
        <v>88</v>
      </c>
      <c r="M45" s="442">
        <f t="shared" si="12"/>
        <v>282</v>
      </c>
      <c r="N45" s="442">
        <f t="shared" si="12"/>
        <v>672</v>
      </c>
      <c r="O45" s="442">
        <f t="shared" si="12"/>
        <v>112</v>
      </c>
      <c r="P45" s="442">
        <f t="shared" si="12"/>
        <v>86</v>
      </c>
      <c r="Q45" s="442">
        <f t="shared" si="12"/>
        <v>0</v>
      </c>
      <c r="R45" s="442">
        <f t="shared" si="12"/>
        <v>0</v>
      </c>
      <c r="S45" s="442">
        <f t="shared" si="12"/>
        <v>4</v>
      </c>
      <c r="T45" s="114">
        <f t="shared" si="12"/>
        <v>12</v>
      </c>
      <c r="U45" s="443">
        <f t="shared" si="12"/>
        <v>0</v>
      </c>
      <c r="V45" s="443">
        <f t="shared" si="12"/>
        <v>0</v>
      </c>
      <c r="W45" s="443">
        <f t="shared" si="12"/>
        <v>0</v>
      </c>
      <c r="X45" s="443">
        <f t="shared" si="12"/>
        <v>0</v>
      </c>
      <c r="Y45" s="443">
        <f t="shared" si="12"/>
        <v>186</v>
      </c>
      <c r="Z45" s="443">
        <f t="shared" si="12"/>
        <v>22</v>
      </c>
      <c r="AA45" s="443">
        <f t="shared" si="12"/>
        <v>84</v>
      </c>
      <c r="AB45" s="443">
        <f t="shared" si="12"/>
        <v>8</v>
      </c>
      <c r="AC45" s="1024">
        <f t="shared" si="12"/>
        <v>88</v>
      </c>
      <c r="AD45" s="1024">
        <f t="shared" si="12"/>
        <v>12</v>
      </c>
      <c r="AE45" s="1024">
        <f t="shared" si="12"/>
        <v>110</v>
      </c>
      <c r="AF45" s="1024">
        <f t="shared" si="12"/>
        <v>16</v>
      </c>
      <c r="AG45" s="443">
        <f t="shared" si="12"/>
        <v>48</v>
      </c>
      <c r="AH45" s="443">
        <f t="shared" si="12"/>
        <v>8</v>
      </c>
      <c r="AI45" s="443">
        <f t="shared" si="12"/>
        <v>156</v>
      </c>
      <c r="AJ45" s="443">
        <f t="shared" si="12"/>
        <v>22</v>
      </c>
      <c r="AK45" s="1024">
        <f t="shared" si="9"/>
        <v>198</v>
      </c>
      <c r="AL45" s="1024"/>
      <c r="AM45" s="645"/>
      <c r="AN45" s="645"/>
      <c r="AO45" s="645"/>
    </row>
    <row r="46" spans="1:41" s="644" customFormat="1" ht="26.4" hidden="1" x14ac:dyDescent="0.3">
      <c r="A46" s="664" t="s">
        <v>117</v>
      </c>
      <c r="B46" s="273" t="s">
        <v>357</v>
      </c>
      <c r="C46" s="961"/>
      <c r="D46" s="961"/>
      <c r="E46" s="961"/>
      <c r="F46" s="961" t="s">
        <v>40</v>
      </c>
      <c r="G46" s="961"/>
      <c r="H46" s="961"/>
      <c r="I46" s="961"/>
      <c r="J46" s="961"/>
      <c r="K46" s="442">
        <f t="shared" si="3"/>
        <v>94</v>
      </c>
      <c r="L46" s="663">
        <f t="shared" si="10"/>
        <v>10</v>
      </c>
      <c r="M46" s="663">
        <v>28</v>
      </c>
      <c r="N46" s="637">
        <f t="shared" si="4"/>
        <v>76</v>
      </c>
      <c r="O46" s="1334"/>
      <c r="P46" s="1334"/>
      <c r="Q46" s="1334"/>
      <c r="R46" s="663"/>
      <c r="S46" s="663">
        <v>2</v>
      </c>
      <c r="T46" s="114">
        <v>6</v>
      </c>
      <c r="U46" s="1023"/>
      <c r="V46" s="1023"/>
      <c r="W46" s="1023"/>
      <c r="X46" s="1023"/>
      <c r="Y46" s="447">
        <v>28</v>
      </c>
      <c r="Z46" s="676">
        <v>4</v>
      </c>
      <c r="AA46" s="447">
        <v>48</v>
      </c>
      <c r="AB46" s="447">
        <v>6</v>
      </c>
      <c r="AC46" s="1024"/>
      <c r="AD46" s="1024"/>
      <c r="AE46" s="1024"/>
      <c r="AF46" s="1024"/>
      <c r="AG46" s="1025"/>
      <c r="AH46" s="1025"/>
      <c r="AI46" s="1025"/>
      <c r="AJ46" s="963"/>
      <c r="AK46" s="1024">
        <f t="shared" si="9"/>
        <v>0</v>
      </c>
      <c r="AL46" s="633"/>
      <c r="AM46" s="645"/>
      <c r="AN46" s="645"/>
      <c r="AO46" s="645"/>
    </row>
    <row r="47" spans="1:41" s="644" customFormat="1" ht="26.4" hidden="1" x14ac:dyDescent="0.3">
      <c r="A47" s="664" t="s">
        <v>12</v>
      </c>
      <c r="B47" s="273" t="s">
        <v>358</v>
      </c>
      <c r="C47" s="961"/>
      <c r="D47" s="961"/>
      <c r="E47" s="961"/>
      <c r="F47" s="961" t="s">
        <v>67</v>
      </c>
      <c r="G47" s="961"/>
      <c r="H47" s="961"/>
      <c r="I47" s="961"/>
      <c r="J47" s="961"/>
      <c r="K47" s="442">
        <f t="shared" si="3"/>
        <v>38</v>
      </c>
      <c r="L47" s="663">
        <f t="shared" si="10"/>
        <v>2</v>
      </c>
      <c r="M47" s="663">
        <v>32</v>
      </c>
      <c r="N47" s="637">
        <f t="shared" si="4"/>
        <v>36</v>
      </c>
      <c r="O47" s="1334"/>
      <c r="P47" s="1334"/>
      <c r="Q47" s="1334"/>
      <c r="R47" s="663"/>
      <c r="S47" s="663"/>
      <c r="T47" s="114"/>
      <c r="U47" s="1023"/>
      <c r="V47" s="1023"/>
      <c r="W47" s="1023"/>
      <c r="X47" s="1023"/>
      <c r="Y47" s="447"/>
      <c r="Z47" s="676"/>
      <c r="AA47" s="447">
        <v>36</v>
      </c>
      <c r="AB47" s="447">
        <v>2</v>
      </c>
      <c r="AC47" s="1024"/>
      <c r="AD47" s="1024"/>
      <c r="AE47" s="1024"/>
      <c r="AF47" s="1024"/>
      <c r="AG47" s="1025"/>
      <c r="AH47" s="1025"/>
      <c r="AI47" s="1025"/>
      <c r="AJ47" s="963"/>
      <c r="AK47" s="1024">
        <f t="shared" si="9"/>
        <v>0</v>
      </c>
      <c r="AL47" s="633"/>
      <c r="AM47" s="645"/>
      <c r="AN47" s="645"/>
      <c r="AO47" s="645"/>
    </row>
    <row r="48" spans="1:41" s="644" customFormat="1" ht="26.4" hidden="1" x14ac:dyDescent="0.3">
      <c r="A48" s="664" t="s">
        <v>13</v>
      </c>
      <c r="B48" s="273" t="s">
        <v>359</v>
      </c>
      <c r="C48" s="961"/>
      <c r="D48" s="961"/>
      <c r="E48" s="961" t="s">
        <v>67</v>
      </c>
      <c r="F48" s="961"/>
      <c r="G48" s="961"/>
      <c r="H48" s="961"/>
      <c r="I48" s="961"/>
      <c r="J48" s="961"/>
      <c r="K48" s="442">
        <f t="shared" si="3"/>
        <v>56</v>
      </c>
      <c r="L48" s="663">
        <f t="shared" si="10"/>
        <v>8</v>
      </c>
      <c r="M48" s="663">
        <v>24</v>
      </c>
      <c r="N48" s="637">
        <f t="shared" si="4"/>
        <v>48</v>
      </c>
      <c r="O48" s="1334"/>
      <c r="P48" s="1334"/>
      <c r="Q48" s="1334"/>
      <c r="R48" s="663"/>
      <c r="S48" s="663"/>
      <c r="T48" s="114"/>
      <c r="U48" s="1023"/>
      <c r="V48" s="1023"/>
      <c r="W48" s="1023"/>
      <c r="X48" s="1023"/>
      <c r="Y48" s="447">
        <v>48</v>
      </c>
      <c r="Z48" s="676">
        <v>8</v>
      </c>
      <c r="AA48" s="447"/>
      <c r="AB48" s="447"/>
      <c r="AC48" s="1024"/>
      <c r="AD48" s="1024"/>
      <c r="AE48" s="1024"/>
      <c r="AF48" s="1024"/>
      <c r="AG48" s="1025"/>
      <c r="AH48" s="1025"/>
      <c r="AI48" s="1025"/>
      <c r="AJ48" s="963"/>
      <c r="AK48" s="1024">
        <f t="shared" si="9"/>
        <v>0</v>
      </c>
      <c r="AL48" s="633"/>
      <c r="AM48" s="645"/>
      <c r="AN48" s="645"/>
      <c r="AO48" s="645"/>
    </row>
    <row r="49" spans="1:38" s="644" customFormat="1" hidden="1" x14ac:dyDescent="0.3">
      <c r="A49" s="664" t="s">
        <v>14</v>
      </c>
      <c r="B49" s="273" t="s">
        <v>628</v>
      </c>
      <c r="C49" s="961"/>
      <c r="D49" s="961"/>
      <c r="E49" s="961"/>
      <c r="F49" s="961"/>
      <c r="G49" s="961"/>
      <c r="H49" s="961"/>
      <c r="I49" s="961"/>
      <c r="J49" s="961" t="s">
        <v>40</v>
      </c>
      <c r="K49" s="442">
        <f t="shared" si="3"/>
        <v>86</v>
      </c>
      <c r="L49" s="663">
        <f t="shared" si="10"/>
        <v>12</v>
      </c>
      <c r="M49" s="663">
        <v>26</v>
      </c>
      <c r="N49" s="637">
        <f t="shared" si="4"/>
        <v>66</v>
      </c>
      <c r="O49" s="1334"/>
      <c r="P49" s="1334"/>
      <c r="Q49" s="1334"/>
      <c r="R49" s="663"/>
      <c r="S49" s="663">
        <v>2</v>
      </c>
      <c r="T49" s="114">
        <v>6</v>
      </c>
      <c r="U49" s="1023"/>
      <c r="V49" s="1023"/>
      <c r="W49" s="1023"/>
      <c r="X49" s="1023"/>
      <c r="Y49" s="447"/>
      <c r="Z49" s="676"/>
      <c r="AA49" s="447"/>
      <c r="AB49" s="447"/>
      <c r="AC49" s="1024"/>
      <c r="AD49" s="1024"/>
      <c r="AE49" s="1024"/>
      <c r="AF49" s="1024"/>
      <c r="AG49" s="1025">
        <v>24</v>
      </c>
      <c r="AH49" s="1025">
        <v>4</v>
      </c>
      <c r="AI49" s="1025">
        <v>42</v>
      </c>
      <c r="AJ49" s="963">
        <v>8</v>
      </c>
      <c r="AK49" s="1024">
        <f t="shared" si="9"/>
        <v>0</v>
      </c>
      <c r="AL49" s="633"/>
    </row>
    <row r="50" spans="1:38" s="644" customFormat="1" ht="26.4" x14ac:dyDescent="0.3">
      <c r="A50" s="664" t="s">
        <v>15</v>
      </c>
      <c r="B50" s="273" t="s">
        <v>303</v>
      </c>
      <c r="C50" s="961"/>
      <c r="D50" s="961"/>
      <c r="E50" s="961"/>
      <c r="F50" s="961"/>
      <c r="G50" s="961"/>
      <c r="H50" s="961" t="s">
        <v>67</v>
      </c>
      <c r="I50" s="961"/>
      <c r="J50" s="961"/>
      <c r="K50" s="442">
        <f t="shared" si="3"/>
        <v>80</v>
      </c>
      <c r="L50" s="663">
        <f t="shared" si="10"/>
        <v>8</v>
      </c>
      <c r="M50" s="663">
        <v>28</v>
      </c>
      <c r="N50" s="637">
        <f t="shared" si="4"/>
        <v>72</v>
      </c>
      <c r="O50" s="1334">
        <v>44</v>
      </c>
      <c r="P50" s="1334">
        <v>28</v>
      </c>
      <c r="Q50" s="1334"/>
      <c r="R50" s="663"/>
      <c r="S50" s="663"/>
      <c r="T50" s="114"/>
      <c r="U50" s="1023"/>
      <c r="V50" s="1023"/>
      <c r="W50" s="1023"/>
      <c r="X50" s="1023"/>
      <c r="Y50" s="447"/>
      <c r="Z50" s="676"/>
      <c r="AA50" s="447"/>
      <c r="AB50" s="447"/>
      <c r="AC50" s="1306">
        <v>32</v>
      </c>
      <c r="AD50" s="1024">
        <v>4</v>
      </c>
      <c r="AE50" s="1024">
        <v>40</v>
      </c>
      <c r="AF50" s="1024">
        <v>4</v>
      </c>
      <c r="AG50" s="1025"/>
      <c r="AH50" s="1025"/>
      <c r="AI50" s="1025"/>
      <c r="AJ50" s="963"/>
      <c r="AK50" s="1024">
        <f t="shared" si="9"/>
        <v>72</v>
      </c>
      <c r="AL50" s="599" t="s">
        <v>1098</v>
      </c>
    </row>
    <row r="51" spans="1:38" s="644" customFormat="1" ht="26.4" hidden="1" x14ac:dyDescent="0.3">
      <c r="A51" s="664" t="s">
        <v>16</v>
      </c>
      <c r="B51" s="273" t="s">
        <v>630</v>
      </c>
      <c r="C51" s="961"/>
      <c r="D51" s="961"/>
      <c r="E51" s="961"/>
      <c r="F51" s="961"/>
      <c r="G51" s="961"/>
      <c r="H51" s="961"/>
      <c r="I51" s="961"/>
      <c r="J51" s="961" t="s">
        <v>67</v>
      </c>
      <c r="K51" s="442">
        <f t="shared" si="3"/>
        <v>72</v>
      </c>
      <c r="L51" s="663">
        <f t="shared" si="10"/>
        <v>8</v>
      </c>
      <c r="M51" s="663">
        <v>10</v>
      </c>
      <c r="N51" s="637">
        <f t="shared" si="4"/>
        <v>64</v>
      </c>
      <c r="O51" s="1334"/>
      <c r="P51" s="1334"/>
      <c r="Q51" s="1334"/>
      <c r="R51" s="663"/>
      <c r="S51" s="663"/>
      <c r="T51" s="114"/>
      <c r="U51" s="1023"/>
      <c r="V51" s="1023"/>
      <c r="W51" s="1023"/>
      <c r="X51" s="1023"/>
      <c r="Y51" s="447"/>
      <c r="Z51" s="676"/>
      <c r="AA51" s="447"/>
      <c r="AB51" s="447"/>
      <c r="AC51" s="1024"/>
      <c r="AD51" s="1024"/>
      <c r="AE51" s="1024"/>
      <c r="AF51" s="1024"/>
      <c r="AG51" s="1025">
        <v>24</v>
      </c>
      <c r="AH51" s="1025">
        <v>4</v>
      </c>
      <c r="AI51" s="1025">
        <v>40</v>
      </c>
      <c r="AJ51" s="963">
        <v>4</v>
      </c>
      <c r="AK51" s="1024">
        <f t="shared" si="9"/>
        <v>0</v>
      </c>
      <c r="AL51" s="633"/>
    </row>
    <row r="52" spans="1:38" s="644" customFormat="1" ht="26.4" x14ac:dyDescent="0.3">
      <c r="A52" s="664" t="s">
        <v>121</v>
      </c>
      <c r="B52" s="273" t="s">
        <v>285</v>
      </c>
      <c r="C52" s="961"/>
      <c r="D52" s="961"/>
      <c r="E52" s="961"/>
      <c r="F52" s="961"/>
      <c r="G52" s="961"/>
      <c r="H52" s="961" t="s">
        <v>67</v>
      </c>
      <c r="I52" s="961"/>
      <c r="J52" s="961"/>
      <c r="K52" s="442">
        <f t="shared" si="3"/>
        <v>78</v>
      </c>
      <c r="L52" s="663">
        <f t="shared" si="10"/>
        <v>12</v>
      </c>
      <c r="M52" s="663">
        <v>50</v>
      </c>
      <c r="N52" s="637">
        <f t="shared" si="4"/>
        <v>66</v>
      </c>
      <c r="O52" s="1334">
        <v>16</v>
      </c>
      <c r="P52" s="1334">
        <v>50</v>
      </c>
      <c r="Q52" s="1334"/>
      <c r="R52" s="663"/>
      <c r="S52" s="663"/>
      <c r="T52" s="114"/>
      <c r="U52" s="1023"/>
      <c r="V52" s="1023"/>
      <c r="W52" s="1023"/>
      <c r="X52" s="1023"/>
      <c r="Y52" s="447"/>
      <c r="Z52" s="676"/>
      <c r="AA52" s="447"/>
      <c r="AB52" s="447"/>
      <c r="AC52" s="1306">
        <v>28</v>
      </c>
      <c r="AD52" s="1024">
        <v>4</v>
      </c>
      <c r="AE52" s="1024">
        <v>38</v>
      </c>
      <c r="AF52" s="1024">
        <v>8</v>
      </c>
      <c r="AG52" s="1025"/>
      <c r="AH52" s="1025"/>
      <c r="AI52" s="1025"/>
      <c r="AJ52" s="963"/>
      <c r="AK52" s="1024">
        <f t="shared" si="9"/>
        <v>66</v>
      </c>
      <c r="AL52" s="282" t="s">
        <v>1115</v>
      </c>
    </row>
    <row r="53" spans="1:38" s="644" customFormat="1" hidden="1" x14ac:dyDescent="0.3">
      <c r="A53" s="664" t="s">
        <v>17</v>
      </c>
      <c r="B53" s="273" t="s">
        <v>360</v>
      </c>
      <c r="C53" s="961"/>
      <c r="D53" s="961"/>
      <c r="E53" s="961" t="s">
        <v>67</v>
      </c>
      <c r="F53" s="961"/>
      <c r="G53" s="961"/>
      <c r="H53" s="961"/>
      <c r="I53" s="961"/>
      <c r="J53" s="961"/>
      <c r="K53" s="442">
        <f t="shared" si="3"/>
        <v>36</v>
      </c>
      <c r="L53" s="663">
        <f t="shared" si="10"/>
        <v>0</v>
      </c>
      <c r="M53" s="663">
        <v>6</v>
      </c>
      <c r="N53" s="637">
        <f t="shared" si="4"/>
        <v>36</v>
      </c>
      <c r="O53" s="1334"/>
      <c r="P53" s="1334"/>
      <c r="Q53" s="1334"/>
      <c r="R53" s="663"/>
      <c r="S53" s="663"/>
      <c r="T53" s="114"/>
      <c r="U53" s="1023"/>
      <c r="V53" s="1023"/>
      <c r="W53" s="1023"/>
      <c r="X53" s="1023"/>
      <c r="Y53" s="447">
        <v>36</v>
      </c>
      <c r="Z53" s="676"/>
      <c r="AA53" s="447"/>
      <c r="AB53" s="447"/>
      <c r="AC53" s="1024"/>
      <c r="AD53" s="1024"/>
      <c r="AE53" s="1024"/>
      <c r="AF53" s="1024"/>
      <c r="AG53" s="1025"/>
      <c r="AH53" s="1025"/>
      <c r="AI53" s="1025"/>
      <c r="AJ53" s="963"/>
      <c r="AK53" s="1024">
        <f t="shared" si="9"/>
        <v>0</v>
      </c>
      <c r="AL53" s="633"/>
    </row>
    <row r="54" spans="1:38" s="644" customFormat="1" x14ac:dyDescent="0.3">
      <c r="A54" s="664" t="s">
        <v>123</v>
      </c>
      <c r="B54" s="273" t="s">
        <v>124</v>
      </c>
      <c r="C54" s="961"/>
      <c r="D54" s="961"/>
      <c r="E54" s="961"/>
      <c r="F54" s="961"/>
      <c r="G54" s="961"/>
      <c r="H54" s="961" t="s">
        <v>67</v>
      </c>
      <c r="I54" s="961"/>
      <c r="J54" s="961"/>
      <c r="K54" s="442">
        <f t="shared" si="3"/>
        <v>68</v>
      </c>
      <c r="L54" s="663">
        <f t="shared" si="10"/>
        <v>8</v>
      </c>
      <c r="M54" s="663">
        <v>8</v>
      </c>
      <c r="N54" s="637">
        <f t="shared" si="4"/>
        <v>60</v>
      </c>
      <c r="O54" s="1334">
        <v>52</v>
      </c>
      <c r="P54" s="1334">
        <v>8</v>
      </c>
      <c r="Q54" s="1334"/>
      <c r="R54" s="663"/>
      <c r="S54" s="663"/>
      <c r="T54" s="114"/>
      <c r="U54" s="1023"/>
      <c r="V54" s="1023"/>
      <c r="W54" s="1023"/>
      <c r="X54" s="1023"/>
      <c r="Y54" s="447"/>
      <c r="Z54" s="676"/>
      <c r="AA54" s="447"/>
      <c r="AB54" s="447"/>
      <c r="AC54" s="1306">
        <v>28</v>
      </c>
      <c r="AD54" s="1024">
        <v>4</v>
      </c>
      <c r="AE54" s="1024">
        <v>32</v>
      </c>
      <c r="AF54" s="1024">
        <v>4</v>
      </c>
      <c r="AG54" s="1025"/>
      <c r="AH54" s="1025"/>
      <c r="AI54" s="1025"/>
      <c r="AJ54" s="963"/>
      <c r="AK54" s="1024">
        <f t="shared" si="9"/>
        <v>60</v>
      </c>
      <c r="AL54" s="633" t="s">
        <v>1076</v>
      </c>
    </row>
    <row r="55" spans="1:38" s="644" customFormat="1" ht="26.4" hidden="1" x14ac:dyDescent="0.3">
      <c r="A55" s="664" t="s">
        <v>18</v>
      </c>
      <c r="B55" s="273" t="s">
        <v>72</v>
      </c>
      <c r="C55" s="961"/>
      <c r="D55" s="961"/>
      <c r="E55" s="961"/>
      <c r="F55" s="961"/>
      <c r="G55" s="961"/>
      <c r="H55" s="961"/>
      <c r="I55" s="961"/>
      <c r="J55" s="961" t="s">
        <v>67</v>
      </c>
      <c r="K55" s="442">
        <f t="shared" si="3"/>
        <v>48</v>
      </c>
      <c r="L55" s="663">
        <f t="shared" si="10"/>
        <v>6</v>
      </c>
      <c r="M55" s="663">
        <v>10</v>
      </c>
      <c r="N55" s="637">
        <f t="shared" si="4"/>
        <v>42</v>
      </c>
      <c r="O55" s="1334"/>
      <c r="P55" s="1334"/>
      <c r="Q55" s="1334"/>
      <c r="R55" s="663"/>
      <c r="S55" s="663"/>
      <c r="T55" s="114"/>
      <c r="U55" s="1023"/>
      <c r="V55" s="1023"/>
      <c r="W55" s="1023"/>
      <c r="X55" s="1023"/>
      <c r="Y55" s="447"/>
      <c r="Z55" s="676"/>
      <c r="AA55" s="447"/>
      <c r="AB55" s="447"/>
      <c r="AC55" s="1024"/>
      <c r="AD55" s="1024"/>
      <c r="AE55" s="1024"/>
      <c r="AF55" s="1024"/>
      <c r="AG55" s="1025"/>
      <c r="AH55" s="1025"/>
      <c r="AI55" s="1025">
        <v>42</v>
      </c>
      <c r="AJ55" s="963">
        <v>6</v>
      </c>
      <c r="AK55" s="1024">
        <f t="shared" si="9"/>
        <v>0</v>
      </c>
      <c r="AL55" s="633"/>
    </row>
    <row r="56" spans="1:38" s="644" customFormat="1" ht="26.4" hidden="1" x14ac:dyDescent="0.3">
      <c r="A56" s="664" t="s">
        <v>20</v>
      </c>
      <c r="B56" s="273" t="s">
        <v>361</v>
      </c>
      <c r="C56" s="961"/>
      <c r="D56" s="961"/>
      <c r="E56" s="961" t="s">
        <v>67</v>
      </c>
      <c r="F56" s="961"/>
      <c r="G56" s="961"/>
      <c r="H56" s="961"/>
      <c r="I56" s="961"/>
      <c r="J56" s="961"/>
      <c r="K56" s="442">
        <f t="shared" si="3"/>
        <v>84</v>
      </c>
      <c r="L56" s="663">
        <f t="shared" si="10"/>
        <v>10</v>
      </c>
      <c r="M56" s="663">
        <v>24</v>
      </c>
      <c r="N56" s="637">
        <f t="shared" si="4"/>
        <v>74</v>
      </c>
      <c r="O56" s="1334"/>
      <c r="P56" s="1334"/>
      <c r="Q56" s="1334"/>
      <c r="R56" s="663"/>
      <c r="S56" s="663"/>
      <c r="T56" s="114"/>
      <c r="U56" s="1023"/>
      <c r="V56" s="1023"/>
      <c r="W56" s="1023"/>
      <c r="X56" s="1023"/>
      <c r="Y56" s="447">
        <v>74</v>
      </c>
      <c r="Z56" s="676">
        <v>10</v>
      </c>
      <c r="AA56" s="447"/>
      <c r="AB56" s="447"/>
      <c r="AC56" s="1024"/>
      <c r="AD56" s="1024"/>
      <c r="AE56" s="1024"/>
      <c r="AF56" s="1024"/>
      <c r="AG56" s="1025"/>
      <c r="AH56" s="1025"/>
      <c r="AI56" s="1025"/>
      <c r="AJ56" s="963"/>
      <c r="AK56" s="1024">
        <f t="shared" si="9"/>
        <v>0</v>
      </c>
      <c r="AL56" s="633"/>
    </row>
    <row r="57" spans="1:38" s="644" customFormat="1" hidden="1" x14ac:dyDescent="0.3">
      <c r="A57" s="664" t="s">
        <v>22</v>
      </c>
      <c r="B57" s="273" t="s">
        <v>631</v>
      </c>
      <c r="C57" s="961"/>
      <c r="D57" s="961"/>
      <c r="E57" s="961"/>
      <c r="F57" s="961"/>
      <c r="G57" s="961"/>
      <c r="H57" s="961"/>
      <c r="I57" s="961"/>
      <c r="J57" s="961" t="s">
        <v>67</v>
      </c>
      <c r="K57" s="442">
        <f t="shared" si="3"/>
        <v>36</v>
      </c>
      <c r="L57" s="663">
        <f t="shared" si="10"/>
        <v>4</v>
      </c>
      <c r="M57" s="663">
        <v>36</v>
      </c>
      <c r="N57" s="637">
        <f t="shared" si="4"/>
        <v>32</v>
      </c>
      <c r="O57" s="1334"/>
      <c r="P57" s="1334"/>
      <c r="Q57" s="1334"/>
      <c r="R57" s="663"/>
      <c r="S57" s="663"/>
      <c r="T57" s="114"/>
      <c r="U57" s="1023"/>
      <c r="V57" s="1023"/>
      <c r="W57" s="1023"/>
      <c r="X57" s="1023"/>
      <c r="Y57" s="447"/>
      <c r="Z57" s="676"/>
      <c r="AA57" s="447"/>
      <c r="AB57" s="447"/>
      <c r="AC57" s="1024"/>
      <c r="AD57" s="1024"/>
      <c r="AE57" s="1024"/>
      <c r="AF57" s="1024"/>
      <c r="AG57" s="1025"/>
      <c r="AH57" s="1025"/>
      <c r="AI57" s="1025">
        <v>32</v>
      </c>
      <c r="AJ57" s="963">
        <v>4</v>
      </c>
      <c r="AK57" s="1024">
        <f t="shared" si="9"/>
        <v>0</v>
      </c>
      <c r="AL57" s="633"/>
    </row>
    <row r="58" spans="1:38" s="644" customFormat="1" x14ac:dyDescent="0.3">
      <c r="A58" s="673" t="s">
        <v>8</v>
      </c>
      <c r="B58" s="272" t="s">
        <v>9</v>
      </c>
      <c r="C58" s="961"/>
      <c r="D58" s="961"/>
      <c r="E58" s="961"/>
      <c r="F58" s="961"/>
      <c r="G58" s="961"/>
      <c r="H58" s="961"/>
      <c r="I58" s="961"/>
      <c r="J58" s="961"/>
      <c r="K58" s="442">
        <f>K59+K65+K71+K77+K83+K89+K93</f>
        <v>2572</v>
      </c>
      <c r="L58" s="442">
        <f t="shared" ref="L58:X58" si="13">L59+L65+L71+L77+L83+L89+L93</f>
        <v>198</v>
      </c>
      <c r="M58" s="442">
        <f t="shared" si="13"/>
        <v>530</v>
      </c>
      <c r="N58" s="442">
        <f t="shared" si="13"/>
        <v>1122</v>
      </c>
      <c r="O58" s="442">
        <f t="shared" si="13"/>
        <v>328</v>
      </c>
      <c r="P58" s="442">
        <f t="shared" si="13"/>
        <v>340</v>
      </c>
      <c r="Q58" s="442">
        <f t="shared" si="13"/>
        <v>32</v>
      </c>
      <c r="R58" s="442">
        <f t="shared" si="13"/>
        <v>1152</v>
      </c>
      <c r="S58" s="442">
        <f t="shared" si="13"/>
        <v>40</v>
      </c>
      <c r="T58" s="114">
        <f t="shared" si="13"/>
        <v>60</v>
      </c>
      <c r="U58" s="443">
        <f t="shared" si="13"/>
        <v>0</v>
      </c>
      <c r="V58" s="443">
        <f t="shared" si="13"/>
        <v>0</v>
      </c>
      <c r="W58" s="443">
        <f t="shared" si="13"/>
        <v>0</v>
      </c>
      <c r="X58" s="443">
        <f t="shared" si="13"/>
        <v>0</v>
      </c>
      <c r="Y58" s="450">
        <f>Y59+Y65+Y71+Y77+Y83+Y89+Y93</f>
        <v>106</v>
      </c>
      <c r="Z58" s="450">
        <f t="shared" ref="Z58:AJ58" si="14">Z59+Z65+Z71+Z77+Z83+Z89+Z93</f>
        <v>18</v>
      </c>
      <c r="AA58" s="450">
        <f t="shared" si="14"/>
        <v>204</v>
      </c>
      <c r="AB58" s="450">
        <f t="shared" si="14"/>
        <v>28</v>
      </c>
      <c r="AC58" s="1024">
        <f t="shared" si="14"/>
        <v>188</v>
      </c>
      <c r="AD58" s="1024">
        <f t="shared" si="14"/>
        <v>32</v>
      </c>
      <c r="AE58" s="1024">
        <f t="shared" si="14"/>
        <v>342</v>
      </c>
      <c r="AF58" s="1024">
        <f t="shared" si="14"/>
        <v>40</v>
      </c>
      <c r="AG58" s="450">
        <f t="shared" si="14"/>
        <v>216</v>
      </c>
      <c r="AH58" s="450">
        <f t="shared" si="14"/>
        <v>28</v>
      </c>
      <c r="AI58" s="450">
        <f t="shared" si="14"/>
        <v>66</v>
      </c>
      <c r="AJ58" s="450">
        <f t="shared" si="14"/>
        <v>10</v>
      </c>
      <c r="AK58" s="1024">
        <f t="shared" si="9"/>
        <v>530</v>
      </c>
      <c r="AL58" s="1024"/>
    </row>
    <row r="59" spans="1:38" s="644" customFormat="1" ht="66" hidden="1" x14ac:dyDescent="0.3">
      <c r="A59" s="397" t="s">
        <v>321</v>
      </c>
      <c r="B59" s="439" t="s">
        <v>362</v>
      </c>
      <c r="C59" s="961"/>
      <c r="D59" s="961"/>
      <c r="E59" s="961"/>
      <c r="F59" s="961"/>
      <c r="G59" s="961"/>
      <c r="H59" s="961"/>
      <c r="I59" s="961"/>
      <c r="J59" s="961"/>
      <c r="K59" s="442">
        <f>SUM(K60:K64)</f>
        <v>260</v>
      </c>
      <c r="L59" s="442">
        <f t="shared" ref="L59:T59" si="15">SUM(L60:L64)</f>
        <v>16</v>
      </c>
      <c r="M59" s="442">
        <f t="shared" si="15"/>
        <v>80</v>
      </c>
      <c r="N59" s="442">
        <f t="shared" si="15"/>
        <v>126</v>
      </c>
      <c r="O59" s="442">
        <f t="shared" si="15"/>
        <v>0</v>
      </c>
      <c r="P59" s="442">
        <f t="shared" si="15"/>
        <v>0</v>
      </c>
      <c r="Q59" s="442">
        <f t="shared" si="15"/>
        <v>0</v>
      </c>
      <c r="R59" s="442">
        <f t="shared" si="15"/>
        <v>108</v>
      </c>
      <c r="S59" s="442">
        <f t="shared" si="15"/>
        <v>4</v>
      </c>
      <c r="T59" s="114">
        <f t="shared" si="15"/>
        <v>6</v>
      </c>
      <c r="U59" s="443">
        <f t="shared" ref="U59:AJ59" si="16">U60+U61</f>
        <v>0</v>
      </c>
      <c r="V59" s="443">
        <f t="shared" si="16"/>
        <v>0</v>
      </c>
      <c r="W59" s="443">
        <f t="shared" si="16"/>
        <v>0</v>
      </c>
      <c r="X59" s="443">
        <f t="shared" si="16"/>
        <v>0</v>
      </c>
      <c r="Y59" s="450">
        <f t="shared" si="16"/>
        <v>0</v>
      </c>
      <c r="Z59" s="450">
        <f t="shared" si="16"/>
        <v>0</v>
      </c>
      <c r="AA59" s="450">
        <f t="shared" si="16"/>
        <v>126</v>
      </c>
      <c r="AB59" s="450">
        <f t="shared" si="16"/>
        <v>16</v>
      </c>
      <c r="AC59" s="1029">
        <f t="shared" si="16"/>
        <v>0</v>
      </c>
      <c r="AD59" s="1029">
        <f t="shared" si="16"/>
        <v>0</v>
      </c>
      <c r="AE59" s="1029">
        <f t="shared" si="16"/>
        <v>0</v>
      </c>
      <c r="AF59" s="1029">
        <f t="shared" si="16"/>
        <v>0</v>
      </c>
      <c r="AG59" s="1030">
        <f t="shared" si="16"/>
        <v>0</v>
      </c>
      <c r="AH59" s="1030">
        <f t="shared" si="16"/>
        <v>0</v>
      </c>
      <c r="AI59" s="1030">
        <f t="shared" si="16"/>
        <v>0</v>
      </c>
      <c r="AJ59" s="1030">
        <f t="shared" si="16"/>
        <v>0</v>
      </c>
      <c r="AK59" s="1024">
        <f t="shared" si="9"/>
        <v>0</v>
      </c>
      <c r="AL59" s="1024"/>
    </row>
    <row r="60" spans="1:38" s="644" customFormat="1" ht="39.6" hidden="1" x14ac:dyDescent="0.3">
      <c r="A60" s="397" t="s">
        <v>155</v>
      </c>
      <c r="B60" s="670" t="s">
        <v>363</v>
      </c>
      <c r="C60" s="961"/>
      <c r="D60" s="961"/>
      <c r="E60" s="961"/>
      <c r="F60" s="961" t="s">
        <v>556</v>
      </c>
      <c r="G60" s="961"/>
      <c r="H60" s="961"/>
      <c r="I60" s="961"/>
      <c r="J60" s="961"/>
      <c r="K60" s="442">
        <f t="shared" si="3"/>
        <v>32</v>
      </c>
      <c r="L60" s="663">
        <f t="shared" si="10"/>
        <v>2</v>
      </c>
      <c r="M60" s="663">
        <v>8</v>
      </c>
      <c r="N60" s="637">
        <f t="shared" si="4"/>
        <v>30</v>
      </c>
      <c r="O60" s="1334"/>
      <c r="P60" s="1334"/>
      <c r="Q60" s="1334"/>
      <c r="R60" s="663"/>
      <c r="S60" s="663"/>
      <c r="T60" s="114"/>
      <c r="U60" s="1023"/>
      <c r="V60" s="1023"/>
      <c r="W60" s="1023"/>
      <c r="X60" s="1023"/>
      <c r="Y60" s="447"/>
      <c r="Z60" s="676"/>
      <c r="AA60" s="447">
        <v>30</v>
      </c>
      <c r="AB60" s="447">
        <v>2</v>
      </c>
      <c r="AC60" s="1024"/>
      <c r="AD60" s="1024"/>
      <c r="AE60" s="1024"/>
      <c r="AF60" s="1024"/>
      <c r="AG60" s="1025"/>
      <c r="AH60" s="1025"/>
      <c r="AI60" s="1025"/>
      <c r="AJ60" s="1031"/>
      <c r="AK60" s="1024">
        <f t="shared" si="9"/>
        <v>0</v>
      </c>
      <c r="AL60" s="1024"/>
    </row>
    <row r="61" spans="1:38" s="644" customFormat="1" ht="26.4" hidden="1" x14ac:dyDescent="0.3">
      <c r="A61" s="664" t="s">
        <v>156</v>
      </c>
      <c r="B61" s="273" t="s">
        <v>557</v>
      </c>
      <c r="C61" s="961"/>
      <c r="D61" s="961"/>
      <c r="E61" s="961"/>
      <c r="F61" s="961"/>
      <c r="G61" s="961"/>
      <c r="H61" s="961"/>
      <c r="I61" s="961"/>
      <c r="J61" s="961"/>
      <c r="K61" s="442">
        <f t="shared" si="3"/>
        <v>110</v>
      </c>
      <c r="L61" s="663">
        <f t="shared" si="10"/>
        <v>14</v>
      </c>
      <c r="M61" s="663">
        <v>72</v>
      </c>
      <c r="N61" s="637">
        <f t="shared" si="4"/>
        <v>96</v>
      </c>
      <c r="O61" s="1334"/>
      <c r="P61" s="1334"/>
      <c r="Q61" s="1334"/>
      <c r="R61" s="663"/>
      <c r="S61" s="663"/>
      <c r="T61" s="114"/>
      <c r="U61" s="1023"/>
      <c r="V61" s="1023"/>
      <c r="W61" s="1032"/>
      <c r="X61" s="1023"/>
      <c r="Y61" s="447"/>
      <c r="Z61" s="676"/>
      <c r="AA61" s="447">
        <v>96</v>
      </c>
      <c r="AB61" s="447">
        <v>14</v>
      </c>
      <c r="AC61" s="1024"/>
      <c r="AD61" s="1024"/>
      <c r="AE61" s="1024"/>
      <c r="AF61" s="1024"/>
      <c r="AG61" s="1025"/>
      <c r="AH61" s="1025"/>
      <c r="AI61" s="1025"/>
      <c r="AJ61" s="963"/>
      <c r="AK61" s="1024">
        <f t="shared" si="9"/>
        <v>0</v>
      </c>
      <c r="AL61" s="1024"/>
    </row>
    <row r="62" spans="1:38" s="644" customFormat="1" hidden="1" x14ac:dyDescent="0.3">
      <c r="A62" s="664" t="s">
        <v>364</v>
      </c>
      <c r="B62" s="273" t="s">
        <v>43</v>
      </c>
      <c r="C62" s="961"/>
      <c r="D62" s="961"/>
      <c r="E62" s="961"/>
      <c r="F62" s="961" t="s">
        <v>67</v>
      </c>
      <c r="G62" s="961"/>
      <c r="H62" s="961"/>
      <c r="I62" s="961"/>
      <c r="J62" s="961"/>
      <c r="K62" s="442">
        <f t="shared" si="3"/>
        <v>36</v>
      </c>
      <c r="L62" s="663">
        <f t="shared" si="10"/>
        <v>0</v>
      </c>
      <c r="M62" s="663"/>
      <c r="N62" s="637"/>
      <c r="O62" s="1334"/>
      <c r="P62" s="1334"/>
      <c r="Q62" s="1334"/>
      <c r="R62" s="663">
        <v>36</v>
      </c>
      <c r="S62" s="663"/>
      <c r="T62" s="114"/>
      <c r="U62" s="1023"/>
      <c r="V62" s="1023"/>
      <c r="W62" s="1032"/>
      <c r="X62" s="1023"/>
      <c r="Y62" s="447"/>
      <c r="Z62" s="676"/>
      <c r="AA62" s="447">
        <v>36</v>
      </c>
      <c r="AB62" s="447"/>
      <c r="AC62" s="1024"/>
      <c r="AD62" s="1024"/>
      <c r="AE62" s="1024"/>
      <c r="AF62" s="1024"/>
      <c r="AG62" s="1025"/>
      <c r="AH62" s="1025"/>
      <c r="AI62" s="1025"/>
      <c r="AJ62" s="963"/>
      <c r="AK62" s="1024">
        <f t="shared" si="9"/>
        <v>0</v>
      </c>
      <c r="AL62" s="1024"/>
    </row>
    <row r="63" spans="1:38" s="644" customFormat="1" hidden="1" x14ac:dyDescent="0.3">
      <c r="A63" s="664" t="s">
        <v>365</v>
      </c>
      <c r="B63" s="273" t="s">
        <v>73</v>
      </c>
      <c r="C63" s="961"/>
      <c r="D63" s="961"/>
      <c r="E63" s="961"/>
      <c r="F63" s="961" t="s">
        <v>67</v>
      </c>
      <c r="G63" s="961"/>
      <c r="H63" s="961"/>
      <c r="I63" s="961"/>
      <c r="J63" s="961"/>
      <c r="K63" s="442">
        <f t="shared" si="3"/>
        <v>72</v>
      </c>
      <c r="L63" s="663">
        <f t="shared" si="10"/>
        <v>0</v>
      </c>
      <c r="M63" s="663"/>
      <c r="N63" s="637"/>
      <c r="O63" s="1334"/>
      <c r="P63" s="1334"/>
      <c r="Q63" s="1334"/>
      <c r="R63" s="663">
        <v>72</v>
      </c>
      <c r="S63" s="663"/>
      <c r="T63" s="114"/>
      <c r="U63" s="1023"/>
      <c r="V63" s="1023"/>
      <c r="W63" s="1032"/>
      <c r="X63" s="1023"/>
      <c r="Y63" s="447"/>
      <c r="Z63" s="676"/>
      <c r="AA63" s="447">
        <v>72</v>
      </c>
      <c r="AB63" s="447"/>
      <c r="AC63" s="1024"/>
      <c r="AD63" s="1024"/>
      <c r="AE63" s="1024"/>
      <c r="AF63" s="1024"/>
      <c r="AG63" s="1025"/>
      <c r="AH63" s="1025"/>
      <c r="AI63" s="1025"/>
      <c r="AJ63" s="963"/>
      <c r="AK63" s="1024">
        <f t="shared" si="9"/>
        <v>0</v>
      </c>
      <c r="AL63" s="1024"/>
    </row>
    <row r="64" spans="1:38" s="644" customFormat="1" hidden="1" x14ac:dyDescent="0.3">
      <c r="A64" s="664" t="s">
        <v>366</v>
      </c>
      <c r="B64" s="273" t="s">
        <v>75</v>
      </c>
      <c r="C64" s="961"/>
      <c r="D64" s="961"/>
      <c r="E64" s="961"/>
      <c r="F64" s="961" t="s">
        <v>40</v>
      </c>
      <c r="G64" s="961"/>
      <c r="H64" s="961"/>
      <c r="I64" s="961"/>
      <c r="J64" s="961"/>
      <c r="K64" s="442">
        <f t="shared" si="3"/>
        <v>10</v>
      </c>
      <c r="L64" s="663">
        <f t="shared" si="10"/>
        <v>0</v>
      </c>
      <c r="M64" s="663"/>
      <c r="N64" s="637"/>
      <c r="O64" s="1334"/>
      <c r="P64" s="1334"/>
      <c r="Q64" s="1334"/>
      <c r="R64" s="663"/>
      <c r="S64" s="663">
        <v>4</v>
      </c>
      <c r="T64" s="114">
        <v>6</v>
      </c>
      <c r="U64" s="1023"/>
      <c r="V64" s="1023"/>
      <c r="W64" s="1032"/>
      <c r="X64" s="1023"/>
      <c r="Y64" s="447"/>
      <c r="Z64" s="676"/>
      <c r="AA64" s="447" t="s">
        <v>40</v>
      </c>
      <c r="AB64" s="447"/>
      <c r="AC64" s="1024"/>
      <c r="AD64" s="1024"/>
      <c r="AE64" s="1024"/>
      <c r="AF64" s="1024"/>
      <c r="AG64" s="1025"/>
      <c r="AH64" s="1025"/>
      <c r="AI64" s="1025"/>
      <c r="AJ64" s="963"/>
      <c r="AK64" s="1024">
        <f t="shared" si="9"/>
        <v>0</v>
      </c>
      <c r="AL64" s="1024"/>
    </row>
    <row r="65" spans="1:38" s="644" customFormat="1" ht="105.6" x14ac:dyDescent="0.3">
      <c r="A65" s="397" t="s">
        <v>304</v>
      </c>
      <c r="B65" s="439" t="s">
        <v>994</v>
      </c>
      <c r="C65" s="961"/>
      <c r="D65" s="961"/>
      <c r="E65" s="961"/>
      <c r="F65" s="961"/>
      <c r="G65" s="961"/>
      <c r="H65" s="961"/>
      <c r="I65" s="961"/>
      <c r="J65" s="961"/>
      <c r="K65" s="442">
        <f>SUM(K66:K70)</f>
        <v>466</v>
      </c>
      <c r="L65" s="442">
        <f t="shared" ref="L65:T65" si="17">SUM(L66:L70)</f>
        <v>54</v>
      </c>
      <c r="M65" s="442">
        <f t="shared" si="17"/>
        <v>80</v>
      </c>
      <c r="N65" s="442">
        <f t="shared" si="17"/>
        <v>210</v>
      </c>
      <c r="O65" s="442">
        <f t="shared" si="17"/>
        <v>114</v>
      </c>
      <c r="P65" s="442">
        <f t="shared" si="17"/>
        <v>80</v>
      </c>
      <c r="Q65" s="442">
        <f t="shared" si="17"/>
        <v>16</v>
      </c>
      <c r="R65" s="442">
        <f t="shared" si="17"/>
        <v>180</v>
      </c>
      <c r="S65" s="442">
        <f t="shared" si="17"/>
        <v>10</v>
      </c>
      <c r="T65" s="114">
        <f t="shared" si="17"/>
        <v>12</v>
      </c>
      <c r="U65" s="443">
        <f t="shared" ref="U65:AJ65" si="18">U66+U67</f>
        <v>0</v>
      </c>
      <c r="V65" s="443">
        <f t="shared" si="18"/>
        <v>0</v>
      </c>
      <c r="W65" s="443">
        <f t="shared" si="18"/>
        <v>0</v>
      </c>
      <c r="X65" s="443">
        <f t="shared" si="18"/>
        <v>0</v>
      </c>
      <c r="Y65" s="450">
        <f t="shared" si="18"/>
        <v>0</v>
      </c>
      <c r="Z65" s="450">
        <f t="shared" si="18"/>
        <v>0</v>
      </c>
      <c r="AA65" s="450">
        <f t="shared" si="18"/>
        <v>0</v>
      </c>
      <c r="AB65" s="450">
        <f t="shared" si="18"/>
        <v>0</v>
      </c>
      <c r="AC65" s="1029">
        <f t="shared" si="18"/>
        <v>78</v>
      </c>
      <c r="AD65" s="1029">
        <f t="shared" si="18"/>
        <v>18</v>
      </c>
      <c r="AE65" s="1029">
        <f t="shared" si="18"/>
        <v>132</v>
      </c>
      <c r="AF65" s="1029">
        <f t="shared" si="18"/>
        <v>18</v>
      </c>
      <c r="AG65" s="1030">
        <f t="shared" si="18"/>
        <v>0</v>
      </c>
      <c r="AH65" s="1030">
        <f t="shared" si="18"/>
        <v>0</v>
      </c>
      <c r="AI65" s="1030">
        <f t="shared" si="18"/>
        <v>0</v>
      </c>
      <c r="AJ65" s="1030">
        <f t="shared" si="18"/>
        <v>0</v>
      </c>
      <c r="AK65" s="1024">
        <f t="shared" si="9"/>
        <v>210</v>
      </c>
      <c r="AL65" s="1024"/>
    </row>
    <row r="66" spans="1:38" s="644" customFormat="1" ht="52.8" x14ac:dyDescent="0.3">
      <c r="A66" s="397" t="s">
        <v>31</v>
      </c>
      <c r="B66" s="670" t="s">
        <v>305</v>
      </c>
      <c r="C66" s="961"/>
      <c r="D66" s="961"/>
      <c r="E66" s="961"/>
      <c r="F66" s="961"/>
      <c r="G66" s="1331"/>
      <c r="H66" s="1721" t="s">
        <v>546</v>
      </c>
      <c r="I66" s="961"/>
      <c r="J66" s="961"/>
      <c r="K66" s="442">
        <f t="shared" ref="K66:K76" si="19">L66+N66+R66+S66+T66</f>
        <v>32</v>
      </c>
      <c r="L66" s="1326">
        <f t="shared" ref="L66:L76" si="20">Z66+AB66+AD66+AF66+AH66+AJ66</f>
        <v>2</v>
      </c>
      <c r="M66" s="1326">
        <v>8</v>
      </c>
      <c r="N66" s="1324">
        <f t="shared" ref="N66:N73" si="21">U66+W66+Y66+AA66+AC66+AE66+AG66+AI66</f>
        <v>30</v>
      </c>
      <c r="O66" s="1334">
        <v>22</v>
      </c>
      <c r="P66" s="1334">
        <v>8</v>
      </c>
      <c r="Q66" s="1334"/>
      <c r="R66" s="1326"/>
      <c r="S66" s="1326"/>
      <c r="T66" s="114"/>
      <c r="U66" s="1023"/>
      <c r="V66" s="1023"/>
      <c r="W66" s="1327"/>
      <c r="X66" s="1023"/>
      <c r="Y66" s="447"/>
      <c r="Z66" s="1328"/>
      <c r="AA66" s="447"/>
      <c r="AB66" s="447"/>
      <c r="AC66" s="1024">
        <v>30</v>
      </c>
      <c r="AD66" s="1024">
        <v>2</v>
      </c>
      <c r="AE66" s="1024"/>
      <c r="AF66" s="1024"/>
      <c r="AG66" s="1025"/>
      <c r="AH66" s="1025"/>
      <c r="AI66" s="1025"/>
      <c r="AJ66" s="963"/>
      <c r="AK66" s="1024">
        <f t="shared" si="9"/>
        <v>30</v>
      </c>
      <c r="AL66" s="633" t="s">
        <v>1129</v>
      </c>
    </row>
    <row r="67" spans="1:38" s="644" customFormat="1" ht="39.6" x14ac:dyDescent="0.3">
      <c r="A67" s="664" t="s">
        <v>129</v>
      </c>
      <c r="B67" s="670" t="s">
        <v>306</v>
      </c>
      <c r="C67" s="961"/>
      <c r="D67" s="961"/>
      <c r="E67" s="961"/>
      <c r="F67" s="961"/>
      <c r="G67" s="1332"/>
      <c r="H67" s="1722"/>
      <c r="I67" s="961"/>
      <c r="J67" s="961"/>
      <c r="K67" s="442">
        <f t="shared" si="19"/>
        <v>244</v>
      </c>
      <c r="L67" s="1326">
        <v>52</v>
      </c>
      <c r="M67" s="1326">
        <v>72</v>
      </c>
      <c r="N67" s="1324">
        <f t="shared" si="21"/>
        <v>180</v>
      </c>
      <c r="O67" s="1334">
        <v>92</v>
      </c>
      <c r="P67" s="1334">
        <v>72</v>
      </c>
      <c r="Q67" s="1334">
        <v>16</v>
      </c>
      <c r="R67" s="1326"/>
      <c r="S67" s="1326">
        <v>6</v>
      </c>
      <c r="T67" s="114">
        <v>6</v>
      </c>
      <c r="U67" s="1023"/>
      <c r="V67" s="1023"/>
      <c r="W67" s="1327"/>
      <c r="X67" s="1023"/>
      <c r="Y67" s="447"/>
      <c r="Z67" s="1328"/>
      <c r="AA67" s="447"/>
      <c r="AB67" s="447"/>
      <c r="AC67" s="1024">
        <v>48</v>
      </c>
      <c r="AD67" s="1024">
        <v>16</v>
      </c>
      <c r="AE67" s="1020">
        <v>132</v>
      </c>
      <c r="AF67" s="1020">
        <v>18</v>
      </c>
      <c r="AG67" s="1025"/>
      <c r="AH67" s="1025"/>
      <c r="AI67" s="1025"/>
      <c r="AJ67" s="963"/>
      <c r="AK67" s="1024">
        <f t="shared" si="9"/>
        <v>180</v>
      </c>
      <c r="AL67" s="1323" t="s">
        <v>1129</v>
      </c>
    </row>
    <row r="68" spans="1:38" s="644" customFormat="1" x14ac:dyDescent="0.3">
      <c r="A68" s="664" t="s">
        <v>307</v>
      </c>
      <c r="B68" s="273" t="s">
        <v>43</v>
      </c>
      <c r="C68" s="961"/>
      <c r="D68" s="961"/>
      <c r="E68" s="961"/>
      <c r="F68" s="961"/>
      <c r="G68" s="961" t="s">
        <v>67</v>
      </c>
      <c r="H68" s="961"/>
      <c r="I68" s="961"/>
      <c r="J68" s="961"/>
      <c r="K68" s="442">
        <f t="shared" si="19"/>
        <v>36</v>
      </c>
      <c r="L68" s="1326">
        <f t="shared" si="20"/>
        <v>0</v>
      </c>
      <c r="M68" s="1326"/>
      <c r="N68" s="1324"/>
      <c r="O68" s="1334"/>
      <c r="P68" s="1334"/>
      <c r="Q68" s="1334"/>
      <c r="R68" s="1326">
        <v>36</v>
      </c>
      <c r="S68" s="1326"/>
      <c r="T68" s="114">
        <v>0</v>
      </c>
      <c r="U68" s="1023"/>
      <c r="V68" s="1023"/>
      <c r="W68" s="1327"/>
      <c r="X68" s="1023"/>
      <c r="Y68" s="447"/>
      <c r="Z68" s="1328"/>
      <c r="AA68" s="447"/>
      <c r="AB68" s="447"/>
      <c r="AC68" s="1024"/>
      <c r="AD68" s="1024"/>
      <c r="AE68" s="1024">
        <v>36</v>
      </c>
      <c r="AF68" s="1024"/>
      <c r="AG68" s="1025"/>
      <c r="AH68" s="1025"/>
      <c r="AI68" s="1025"/>
      <c r="AJ68" s="963"/>
      <c r="AK68" s="1024">
        <f t="shared" si="9"/>
        <v>36</v>
      </c>
      <c r="AL68" s="1323" t="s">
        <v>1129</v>
      </c>
    </row>
    <row r="69" spans="1:38" s="644" customFormat="1" x14ac:dyDescent="0.3">
      <c r="A69" s="664" t="s">
        <v>106</v>
      </c>
      <c r="B69" s="273" t="s">
        <v>73</v>
      </c>
      <c r="C69" s="961"/>
      <c r="D69" s="961"/>
      <c r="E69" s="961"/>
      <c r="F69" s="961"/>
      <c r="G69" s="961"/>
      <c r="H69" s="961" t="s">
        <v>67</v>
      </c>
      <c r="I69" s="961"/>
      <c r="J69" s="961"/>
      <c r="K69" s="442">
        <f t="shared" si="19"/>
        <v>144</v>
      </c>
      <c r="L69" s="1326">
        <f t="shared" si="20"/>
        <v>0</v>
      </c>
      <c r="M69" s="1326"/>
      <c r="N69" s="1324"/>
      <c r="O69" s="1334"/>
      <c r="P69" s="1334"/>
      <c r="Q69" s="1334"/>
      <c r="R69" s="1326">
        <v>144</v>
      </c>
      <c r="S69" s="1326"/>
      <c r="T69" s="114">
        <v>0</v>
      </c>
      <c r="U69" s="1023"/>
      <c r="V69" s="1023"/>
      <c r="W69" s="1327"/>
      <c r="X69" s="1023"/>
      <c r="Y69" s="447"/>
      <c r="Z69" s="1328"/>
      <c r="AA69" s="447"/>
      <c r="AB69" s="447"/>
      <c r="AC69" s="1024"/>
      <c r="AD69" s="1024"/>
      <c r="AE69" s="1024">
        <v>144</v>
      </c>
      <c r="AF69" s="1024"/>
      <c r="AG69" s="1025"/>
      <c r="AH69" s="1025"/>
      <c r="AI69" s="1025"/>
      <c r="AJ69" s="963"/>
      <c r="AK69" s="1024">
        <f t="shared" si="9"/>
        <v>144</v>
      </c>
      <c r="AL69" s="1323" t="s">
        <v>1129</v>
      </c>
    </row>
    <row r="70" spans="1:38" s="644" customFormat="1" x14ac:dyDescent="0.3">
      <c r="A70" s="664" t="s">
        <v>308</v>
      </c>
      <c r="B70" s="273" t="s">
        <v>75</v>
      </c>
      <c r="C70" s="961"/>
      <c r="D70" s="961"/>
      <c r="E70" s="961"/>
      <c r="F70" s="961"/>
      <c r="G70" s="961"/>
      <c r="H70" s="961" t="s">
        <v>419</v>
      </c>
      <c r="I70" s="961"/>
      <c r="J70" s="961"/>
      <c r="K70" s="442">
        <f t="shared" si="19"/>
        <v>10</v>
      </c>
      <c r="L70" s="1326">
        <f t="shared" si="20"/>
        <v>0</v>
      </c>
      <c r="M70" s="1326"/>
      <c r="N70" s="1324"/>
      <c r="O70" s="1334"/>
      <c r="P70" s="1334"/>
      <c r="Q70" s="1334"/>
      <c r="R70" s="1326"/>
      <c r="S70" s="1326">
        <v>4</v>
      </c>
      <c r="T70" s="114">
        <v>6</v>
      </c>
      <c r="U70" s="1023"/>
      <c r="V70" s="1023"/>
      <c r="W70" s="1327"/>
      <c r="X70" s="1023"/>
      <c r="Y70" s="447"/>
      <c r="Z70" s="1328"/>
      <c r="AA70" s="447"/>
      <c r="AB70" s="447"/>
      <c r="AC70" s="1024"/>
      <c r="AD70" s="1024"/>
      <c r="AE70" s="1024" t="s">
        <v>40</v>
      </c>
      <c r="AF70" s="1024"/>
      <c r="AG70" s="1025"/>
      <c r="AH70" s="1025"/>
      <c r="AI70" s="1025"/>
      <c r="AJ70" s="963"/>
      <c r="AK70" s="1024"/>
      <c r="AL70" s="1323" t="s">
        <v>1129</v>
      </c>
    </row>
    <row r="71" spans="1:38" s="644" customFormat="1" ht="105.6" x14ac:dyDescent="0.3">
      <c r="A71" s="413" t="s">
        <v>309</v>
      </c>
      <c r="B71" s="439" t="s">
        <v>995</v>
      </c>
      <c r="C71" s="961"/>
      <c r="D71" s="961"/>
      <c r="E71" s="961"/>
      <c r="F71" s="961"/>
      <c r="G71" s="961"/>
      <c r="H71" s="961"/>
      <c r="I71" s="961"/>
      <c r="J71" s="961"/>
      <c r="K71" s="442">
        <f>SUM(K72:K76)</f>
        <v>242</v>
      </c>
      <c r="L71" s="442">
        <f t="shared" ref="L71:T71" si="22">SUM(L72:L76)</f>
        <v>14</v>
      </c>
      <c r="M71" s="442">
        <f t="shared" si="22"/>
        <v>60</v>
      </c>
      <c r="N71" s="442">
        <f t="shared" si="22"/>
        <v>110</v>
      </c>
      <c r="O71" s="442">
        <f t="shared" si="22"/>
        <v>50</v>
      </c>
      <c r="P71" s="442">
        <f t="shared" si="22"/>
        <v>60</v>
      </c>
      <c r="Q71" s="442">
        <f t="shared" si="22"/>
        <v>0</v>
      </c>
      <c r="R71" s="442">
        <f t="shared" si="22"/>
        <v>108</v>
      </c>
      <c r="S71" s="442">
        <f t="shared" si="22"/>
        <v>4</v>
      </c>
      <c r="T71" s="114">
        <f t="shared" si="22"/>
        <v>6</v>
      </c>
      <c r="U71" s="443">
        <f t="shared" ref="U71:AJ71" si="23">U72+U73</f>
        <v>0</v>
      </c>
      <c r="V71" s="443">
        <f t="shared" si="23"/>
        <v>0</v>
      </c>
      <c r="W71" s="443">
        <f t="shared" si="23"/>
        <v>0</v>
      </c>
      <c r="X71" s="443">
        <f t="shared" si="23"/>
        <v>0</v>
      </c>
      <c r="Y71" s="450">
        <f t="shared" si="23"/>
        <v>0</v>
      </c>
      <c r="Z71" s="450">
        <f t="shared" si="23"/>
        <v>0</v>
      </c>
      <c r="AA71" s="450">
        <f t="shared" si="23"/>
        <v>0</v>
      </c>
      <c r="AB71" s="450">
        <f t="shared" si="23"/>
        <v>0</v>
      </c>
      <c r="AC71" s="1029">
        <f t="shared" si="23"/>
        <v>110</v>
      </c>
      <c r="AD71" s="1029">
        <f t="shared" si="23"/>
        <v>14</v>
      </c>
      <c r="AE71" s="1029">
        <f t="shared" si="23"/>
        <v>0</v>
      </c>
      <c r="AF71" s="1029">
        <f t="shared" si="23"/>
        <v>0</v>
      </c>
      <c r="AG71" s="1030">
        <f t="shared" si="23"/>
        <v>0</v>
      </c>
      <c r="AH71" s="1030">
        <f t="shared" si="23"/>
        <v>0</v>
      </c>
      <c r="AI71" s="1030">
        <f t="shared" si="23"/>
        <v>0</v>
      </c>
      <c r="AJ71" s="1030">
        <f t="shared" si="23"/>
        <v>0</v>
      </c>
      <c r="AK71" s="1024">
        <f t="shared" si="9"/>
        <v>110</v>
      </c>
      <c r="AL71" s="1024"/>
    </row>
    <row r="72" spans="1:38" s="644" customFormat="1" ht="52.8" x14ac:dyDescent="0.3">
      <c r="A72" s="397" t="s">
        <v>34</v>
      </c>
      <c r="B72" s="670" t="s">
        <v>310</v>
      </c>
      <c r="C72" s="961"/>
      <c r="D72" s="961"/>
      <c r="E72" s="961"/>
      <c r="F72" s="961"/>
      <c r="G72" s="961" t="s">
        <v>556</v>
      </c>
      <c r="H72" s="961"/>
      <c r="I72" s="961"/>
      <c r="J72" s="961"/>
      <c r="K72" s="442">
        <f t="shared" si="19"/>
        <v>32</v>
      </c>
      <c r="L72" s="1326">
        <f t="shared" si="20"/>
        <v>2</v>
      </c>
      <c r="M72" s="1326">
        <v>8</v>
      </c>
      <c r="N72" s="1324">
        <f t="shared" si="21"/>
        <v>30</v>
      </c>
      <c r="O72" s="1334">
        <v>22</v>
      </c>
      <c r="P72" s="1334">
        <v>8</v>
      </c>
      <c r="Q72" s="1334"/>
      <c r="R72" s="1326"/>
      <c r="S72" s="1326"/>
      <c r="T72" s="114">
        <v>0</v>
      </c>
      <c r="U72" s="1023"/>
      <c r="V72" s="1023"/>
      <c r="W72" s="1327"/>
      <c r="X72" s="1023"/>
      <c r="Y72" s="447"/>
      <c r="Z72" s="1328"/>
      <c r="AA72" s="447"/>
      <c r="AB72" s="447"/>
      <c r="AC72" s="1306">
        <v>30</v>
      </c>
      <c r="AD72" s="1024">
        <v>2</v>
      </c>
      <c r="AE72" s="1024"/>
      <c r="AF72" s="1024"/>
      <c r="AG72" s="1025"/>
      <c r="AH72" s="1025"/>
      <c r="AI72" s="1025"/>
      <c r="AJ72" s="963"/>
      <c r="AK72" s="1024">
        <f t="shared" si="9"/>
        <v>30</v>
      </c>
      <c r="AL72" s="599" t="s">
        <v>1137</v>
      </c>
    </row>
    <row r="73" spans="1:38" s="644" customFormat="1" ht="39.6" x14ac:dyDescent="0.3">
      <c r="A73" s="397" t="s">
        <v>135</v>
      </c>
      <c r="B73" s="670" t="s">
        <v>311</v>
      </c>
      <c r="C73" s="961"/>
      <c r="D73" s="961"/>
      <c r="E73" s="961"/>
      <c r="F73" s="961"/>
      <c r="G73" s="961"/>
      <c r="H73" s="961"/>
      <c r="I73" s="961"/>
      <c r="J73" s="961"/>
      <c r="K73" s="442">
        <f t="shared" si="19"/>
        <v>92</v>
      </c>
      <c r="L73" s="1326">
        <f t="shared" si="20"/>
        <v>12</v>
      </c>
      <c r="M73" s="1329">
        <v>52</v>
      </c>
      <c r="N73" s="1324">
        <f t="shared" si="21"/>
        <v>80</v>
      </c>
      <c r="O73" s="1335">
        <v>28</v>
      </c>
      <c r="P73" s="1335">
        <v>52</v>
      </c>
      <c r="Q73" s="1334"/>
      <c r="R73" s="1326"/>
      <c r="S73" s="1326"/>
      <c r="T73" s="51">
        <v>0</v>
      </c>
      <c r="U73" s="1034"/>
      <c r="V73" s="1023"/>
      <c r="W73" s="1034"/>
      <c r="X73" s="1023"/>
      <c r="Y73" s="1035"/>
      <c r="Z73" s="1328"/>
      <c r="AA73" s="1035"/>
      <c r="AB73" s="447"/>
      <c r="AC73" s="1315">
        <v>80</v>
      </c>
      <c r="AD73" s="1024">
        <v>12</v>
      </c>
      <c r="AE73" s="1036"/>
      <c r="AF73" s="1024"/>
      <c r="AG73" s="1037"/>
      <c r="AH73" s="1025"/>
      <c r="AI73" s="1025"/>
      <c r="AJ73" s="1038"/>
      <c r="AK73" s="1024">
        <f t="shared" si="9"/>
        <v>80</v>
      </c>
      <c r="AL73" s="599" t="s">
        <v>1137</v>
      </c>
    </row>
    <row r="74" spans="1:38" s="644" customFormat="1" ht="27.6" x14ac:dyDescent="0.3">
      <c r="A74" s="664" t="s">
        <v>225</v>
      </c>
      <c r="B74" s="273" t="s">
        <v>43</v>
      </c>
      <c r="C74" s="961"/>
      <c r="D74" s="961"/>
      <c r="E74" s="961"/>
      <c r="F74" s="961"/>
      <c r="G74" s="961" t="s">
        <v>556</v>
      </c>
      <c r="H74" s="961"/>
      <c r="I74" s="961"/>
      <c r="J74" s="961"/>
      <c r="K74" s="442">
        <f t="shared" si="19"/>
        <v>36</v>
      </c>
      <c r="L74" s="1326">
        <f t="shared" si="20"/>
        <v>0</v>
      </c>
      <c r="M74" s="1326"/>
      <c r="N74" s="1324"/>
      <c r="O74" s="1334"/>
      <c r="P74" s="1334"/>
      <c r="Q74" s="1334"/>
      <c r="R74" s="1326">
        <v>36</v>
      </c>
      <c r="S74" s="1326"/>
      <c r="T74" s="114">
        <v>0</v>
      </c>
      <c r="U74" s="1023"/>
      <c r="V74" s="1023"/>
      <c r="W74" s="1327"/>
      <c r="X74" s="1023"/>
      <c r="Y74" s="447"/>
      <c r="Z74" s="1328"/>
      <c r="AA74" s="447"/>
      <c r="AB74" s="447"/>
      <c r="AC74" s="1024">
        <v>36</v>
      </c>
      <c r="AD74" s="1024"/>
      <c r="AE74" s="1024"/>
      <c r="AF74" s="1024"/>
      <c r="AG74" s="1025"/>
      <c r="AH74" s="1025"/>
      <c r="AI74" s="1025"/>
      <c r="AJ74" s="963"/>
      <c r="AK74" s="1024">
        <f t="shared" si="9"/>
        <v>36</v>
      </c>
      <c r="AL74" s="599" t="s">
        <v>1137</v>
      </c>
    </row>
    <row r="75" spans="1:38" s="644" customFormat="1" x14ac:dyDescent="0.3">
      <c r="A75" s="664" t="s">
        <v>312</v>
      </c>
      <c r="B75" s="273" t="s">
        <v>73</v>
      </c>
      <c r="C75" s="961"/>
      <c r="D75" s="961"/>
      <c r="E75" s="961"/>
      <c r="F75" s="961"/>
      <c r="G75" s="961"/>
      <c r="H75" s="961"/>
      <c r="I75" s="961"/>
      <c r="J75" s="961"/>
      <c r="K75" s="442">
        <f t="shared" si="19"/>
        <v>72</v>
      </c>
      <c r="L75" s="1326">
        <f t="shared" si="20"/>
        <v>0</v>
      </c>
      <c r="M75" s="1326"/>
      <c r="N75" s="1324"/>
      <c r="O75" s="1334"/>
      <c r="P75" s="1334"/>
      <c r="Q75" s="1334"/>
      <c r="R75" s="1326">
        <v>72</v>
      </c>
      <c r="S75" s="1326"/>
      <c r="T75" s="114">
        <v>0</v>
      </c>
      <c r="U75" s="1023"/>
      <c r="V75" s="1023"/>
      <c r="W75" s="1327"/>
      <c r="X75" s="1023"/>
      <c r="Y75" s="447"/>
      <c r="Z75" s="1328"/>
      <c r="AA75" s="447"/>
      <c r="AB75" s="447"/>
      <c r="AC75" s="1024">
        <v>72</v>
      </c>
      <c r="AD75" s="1024"/>
      <c r="AE75" s="1024"/>
      <c r="AF75" s="1024"/>
      <c r="AG75" s="1025"/>
      <c r="AH75" s="1025"/>
      <c r="AI75" s="1025"/>
      <c r="AJ75" s="963"/>
      <c r="AK75" s="1024">
        <f t="shared" si="9"/>
        <v>72</v>
      </c>
      <c r="AL75" s="599" t="s">
        <v>1137</v>
      </c>
    </row>
    <row r="76" spans="1:38" s="644" customFormat="1" x14ac:dyDescent="0.3">
      <c r="A76" s="664" t="s">
        <v>313</v>
      </c>
      <c r="B76" s="273" t="s">
        <v>75</v>
      </c>
      <c r="C76" s="961"/>
      <c r="D76" s="961"/>
      <c r="E76" s="961"/>
      <c r="F76" s="961"/>
      <c r="G76" s="961" t="s">
        <v>40</v>
      </c>
      <c r="H76" s="961"/>
      <c r="I76" s="961"/>
      <c r="J76" s="961"/>
      <c r="K76" s="442">
        <f t="shared" si="19"/>
        <v>10</v>
      </c>
      <c r="L76" s="1326">
        <f t="shared" si="20"/>
        <v>0</v>
      </c>
      <c r="M76" s="1326"/>
      <c r="N76" s="1324"/>
      <c r="O76" s="1334"/>
      <c r="P76" s="1334"/>
      <c r="Q76" s="1334"/>
      <c r="R76" s="1326"/>
      <c r="S76" s="1326">
        <v>4</v>
      </c>
      <c r="T76" s="114">
        <v>6</v>
      </c>
      <c r="U76" s="1023"/>
      <c r="V76" s="1023"/>
      <c r="W76" s="1327"/>
      <c r="X76" s="1023"/>
      <c r="Y76" s="447"/>
      <c r="Z76" s="1328"/>
      <c r="AA76" s="447"/>
      <c r="AB76" s="447"/>
      <c r="AC76" s="1024" t="s">
        <v>40</v>
      </c>
      <c r="AD76" s="1024"/>
      <c r="AE76" s="1024"/>
      <c r="AF76" s="1024"/>
      <c r="AG76" s="1025"/>
      <c r="AH76" s="1025"/>
      <c r="AI76" s="1025"/>
      <c r="AJ76" s="963"/>
      <c r="AK76" s="1024"/>
      <c r="AL76" s="599" t="s">
        <v>1137</v>
      </c>
    </row>
    <row r="77" spans="1:38" s="644" customFormat="1" ht="92.4" x14ac:dyDescent="0.3">
      <c r="A77" s="413" t="s">
        <v>95</v>
      </c>
      <c r="B77" s="439" t="s">
        <v>633</v>
      </c>
      <c r="C77" s="961"/>
      <c r="D77" s="961"/>
      <c r="E77" s="961"/>
      <c r="F77" s="961"/>
      <c r="G77" s="961"/>
      <c r="H77" s="961"/>
      <c r="I77" s="961"/>
      <c r="J77" s="961"/>
      <c r="K77" s="442">
        <f>SUM(K78:K82)</f>
        <v>308</v>
      </c>
      <c r="L77" s="442">
        <f t="shared" ref="L77:T77" si="24">SUM(L78:L82)</f>
        <v>24</v>
      </c>
      <c r="M77" s="442">
        <f t="shared" si="24"/>
        <v>80</v>
      </c>
      <c r="N77" s="442">
        <f t="shared" si="24"/>
        <v>156</v>
      </c>
      <c r="O77" s="442">
        <f t="shared" si="24"/>
        <v>76</v>
      </c>
      <c r="P77" s="442">
        <f t="shared" si="24"/>
        <v>80</v>
      </c>
      <c r="Q77" s="442">
        <f t="shared" si="24"/>
        <v>0</v>
      </c>
      <c r="R77" s="442">
        <f t="shared" si="24"/>
        <v>108</v>
      </c>
      <c r="S77" s="442">
        <f t="shared" si="24"/>
        <v>8</v>
      </c>
      <c r="T77" s="114">
        <f t="shared" si="24"/>
        <v>12</v>
      </c>
      <c r="U77" s="443">
        <f t="shared" ref="U77:AJ77" si="25">U78+U79</f>
        <v>0</v>
      </c>
      <c r="V77" s="443">
        <f t="shared" si="25"/>
        <v>0</v>
      </c>
      <c r="W77" s="443">
        <f t="shared" si="25"/>
        <v>0</v>
      </c>
      <c r="X77" s="443">
        <f t="shared" si="25"/>
        <v>0</v>
      </c>
      <c r="Y77" s="450">
        <f t="shared" si="25"/>
        <v>0</v>
      </c>
      <c r="Z77" s="450">
        <f t="shared" si="25"/>
        <v>0</v>
      </c>
      <c r="AA77" s="450">
        <f t="shared" si="25"/>
        <v>0</v>
      </c>
      <c r="AB77" s="450">
        <f t="shared" si="25"/>
        <v>0</v>
      </c>
      <c r="AC77" s="1024">
        <f t="shared" si="25"/>
        <v>0</v>
      </c>
      <c r="AD77" s="1024">
        <f t="shared" si="25"/>
        <v>0</v>
      </c>
      <c r="AE77" s="1024">
        <f t="shared" si="25"/>
        <v>90</v>
      </c>
      <c r="AF77" s="1024">
        <f t="shared" si="25"/>
        <v>10</v>
      </c>
      <c r="AG77" s="1030">
        <f t="shared" si="25"/>
        <v>66</v>
      </c>
      <c r="AH77" s="1030">
        <f t="shared" si="25"/>
        <v>8</v>
      </c>
      <c r="AI77" s="1030">
        <f t="shared" si="25"/>
        <v>0</v>
      </c>
      <c r="AJ77" s="1030">
        <f t="shared" si="25"/>
        <v>0</v>
      </c>
      <c r="AK77" s="1024">
        <f t="shared" si="9"/>
        <v>90</v>
      </c>
      <c r="AL77" s="1024"/>
    </row>
    <row r="78" spans="1:38" s="644" customFormat="1" ht="52.8" x14ac:dyDescent="0.3">
      <c r="A78" s="397" t="s">
        <v>288</v>
      </c>
      <c r="B78" s="670" t="s">
        <v>314</v>
      </c>
      <c r="C78" s="961"/>
      <c r="D78" s="961"/>
      <c r="E78" s="961"/>
      <c r="F78" s="961"/>
      <c r="G78" s="961"/>
      <c r="H78" s="961" t="s">
        <v>996</v>
      </c>
      <c r="I78" s="961"/>
      <c r="J78" s="961"/>
      <c r="K78" s="442">
        <f t="shared" ref="K78:K109" si="26">L78+N78+R78+S78+T78</f>
        <v>32</v>
      </c>
      <c r="L78" s="663">
        <f t="shared" si="10"/>
        <v>2</v>
      </c>
      <c r="M78" s="663">
        <v>8</v>
      </c>
      <c r="N78" s="637">
        <f t="shared" ref="N78:N108" si="27">U78+W78+Y78+AA78+AC78+AE78+AG78+AI78</f>
        <v>30</v>
      </c>
      <c r="O78" s="1334">
        <v>22</v>
      </c>
      <c r="P78" s="1334">
        <v>8</v>
      </c>
      <c r="Q78" s="1334"/>
      <c r="R78" s="663"/>
      <c r="S78" s="663"/>
      <c r="T78" s="114"/>
      <c r="U78" s="1023"/>
      <c r="V78" s="1023"/>
      <c r="W78" s="1032"/>
      <c r="X78" s="1023"/>
      <c r="Y78" s="447"/>
      <c r="Z78" s="676"/>
      <c r="AA78" s="447"/>
      <c r="AB78" s="447"/>
      <c r="AC78" s="1024"/>
      <c r="AD78" s="1024"/>
      <c r="AE78" s="1024">
        <v>30</v>
      </c>
      <c r="AF78" s="1024">
        <v>2</v>
      </c>
      <c r="AG78" s="1025"/>
      <c r="AH78" s="1025"/>
      <c r="AI78" s="1025"/>
      <c r="AJ78" s="963"/>
      <c r="AK78" s="1024">
        <f t="shared" si="9"/>
        <v>30</v>
      </c>
      <c r="AL78" s="599" t="s">
        <v>1128</v>
      </c>
    </row>
    <row r="79" spans="1:38" s="644" customFormat="1" ht="39.6" x14ac:dyDescent="0.3">
      <c r="A79" s="397" t="s">
        <v>59</v>
      </c>
      <c r="B79" s="670" t="s">
        <v>76</v>
      </c>
      <c r="C79" s="961"/>
      <c r="D79" s="961"/>
      <c r="E79" s="961"/>
      <c r="F79" s="961"/>
      <c r="G79" s="961"/>
      <c r="H79" s="961"/>
      <c r="I79" s="961"/>
      <c r="J79" s="961"/>
      <c r="K79" s="442">
        <f t="shared" si="26"/>
        <v>156</v>
      </c>
      <c r="L79" s="663">
        <v>22</v>
      </c>
      <c r="M79" s="663">
        <v>72</v>
      </c>
      <c r="N79" s="637">
        <f t="shared" si="27"/>
        <v>126</v>
      </c>
      <c r="O79" s="1334">
        <v>54</v>
      </c>
      <c r="P79" s="1334">
        <v>72</v>
      </c>
      <c r="Q79" s="1334"/>
      <c r="R79" s="663"/>
      <c r="S79" s="663">
        <v>2</v>
      </c>
      <c r="T79" s="114">
        <v>6</v>
      </c>
      <c r="U79" s="1023"/>
      <c r="V79" s="1023"/>
      <c r="W79" s="1032"/>
      <c r="X79" s="1023"/>
      <c r="Y79" s="447"/>
      <c r="Z79" s="676"/>
      <c r="AA79" s="447"/>
      <c r="AB79" s="447"/>
      <c r="AC79" s="1024"/>
      <c r="AD79" s="1024"/>
      <c r="AE79" s="1024">
        <v>60</v>
      </c>
      <c r="AF79" s="1024">
        <v>8</v>
      </c>
      <c r="AG79" s="1025">
        <v>66</v>
      </c>
      <c r="AH79" s="1025">
        <v>8</v>
      </c>
      <c r="AI79" s="1025"/>
      <c r="AJ79" s="963"/>
      <c r="AK79" s="1024">
        <f t="shared" si="9"/>
        <v>60</v>
      </c>
      <c r="AL79" s="599" t="s">
        <v>1128</v>
      </c>
    </row>
    <row r="80" spans="1:38" s="644" customFormat="1" x14ac:dyDescent="0.3">
      <c r="A80" s="664" t="s">
        <v>315</v>
      </c>
      <c r="B80" s="273" t="s">
        <v>43</v>
      </c>
      <c r="C80" s="961"/>
      <c r="D80" s="961"/>
      <c r="E80" s="961"/>
      <c r="F80" s="961"/>
      <c r="G80" s="961"/>
      <c r="H80" s="961"/>
      <c r="I80" s="961" t="s">
        <v>67</v>
      </c>
      <c r="J80" s="961"/>
      <c r="K80" s="442">
        <f t="shared" si="26"/>
        <v>36</v>
      </c>
      <c r="L80" s="663">
        <f t="shared" si="10"/>
        <v>0</v>
      </c>
      <c r="M80" s="663"/>
      <c r="N80" s="637"/>
      <c r="O80" s="1334"/>
      <c r="P80" s="1334"/>
      <c r="Q80" s="1334"/>
      <c r="R80" s="663">
        <v>36</v>
      </c>
      <c r="S80" s="663"/>
      <c r="T80" s="114">
        <v>0</v>
      </c>
      <c r="U80" s="1023"/>
      <c r="V80" s="1023"/>
      <c r="W80" s="1032"/>
      <c r="X80" s="1023"/>
      <c r="Y80" s="447"/>
      <c r="Z80" s="676"/>
      <c r="AA80" s="447"/>
      <c r="AB80" s="447"/>
      <c r="AC80" s="1024"/>
      <c r="AD80" s="1024"/>
      <c r="AE80" s="1024">
        <v>36</v>
      </c>
      <c r="AF80" s="1024"/>
      <c r="AG80" s="1025"/>
      <c r="AH80" s="1025"/>
      <c r="AI80" s="1025"/>
      <c r="AJ80" s="963"/>
      <c r="AK80" s="1024">
        <f t="shared" si="9"/>
        <v>36</v>
      </c>
      <c r="AL80" s="599" t="s">
        <v>1128</v>
      </c>
    </row>
    <row r="81" spans="1:38" s="644" customFormat="1" hidden="1" x14ac:dyDescent="0.3">
      <c r="A81" s="664" t="s">
        <v>77</v>
      </c>
      <c r="B81" s="273" t="s">
        <v>73</v>
      </c>
      <c r="C81" s="961"/>
      <c r="D81" s="961"/>
      <c r="E81" s="961"/>
      <c r="F81" s="961"/>
      <c r="G81" s="961"/>
      <c r="H81" s="961"/>
      <c r="I81" s="961" t="s">
        <v>67</v>
      </c>
      <c r="J81" s="961"/>
      <c r="K81" s="442">
        <f t="shared" si="26"/>
        <v>72</v>
      </c>
      <c r="L81" s="663">
        <f t="shared" si="10"/>
        <v>0</v>
      </c>
      <c r="M81" s="663"/>
      <c r="N81" s="637"/>
      <c r="O81" s="1334"/>
      <c r="P81" s="1334"/>
      <c r="Q81" s="1334"/>
      <c r="R81" s="663">
        <v>72</v>
      </c>
      <c r="S81" s="663"/>
      <c r="T81" s="114">
        <v>0</v>
      </c>
      <c r="U81" s="1023"/>
      <c r="V81" s="1023"/>
      <c r="W81" s="1032"/>
      <c r="X81" s="1023"/>
      <c r="Y81" s="447"/>
      <c r="Z81" s="676"/>
      <c r="AA81" s="447"/>
      <c r="AB81" s="447"/>
      <c r="AC81" s="1024"/>
      <c r="AD81" s="1024"/>
      <c r="AE81" s="1024"/>
      <c r="AF81" s="1024"/>
      <c r="AG81" s="1025">
        <v>72</v>
      </c>
      <c r="AH81" s="1025"/>
      <c r="AI81" s="1025"/>
      <c r="AJ81" s="963"/>
      <c r="AK81" s="1024"/>
      <c r="AL81" s="633"/>
    </row>
    <row r="82" spans="1:38" s="644" customFormat="1" hidden="1" x14ac:dyDescent="0.3">
      <c r="A82" s="664" t="s">
        <v>634</v>
      </c>
      <c r="B82" s="273" t="s">
        <v>75</v>
      </c>
      <c r="C82" s="961"/>
      <c r="D82" s="961"/>
      <c r="E82" s="961"/>
      <c r="F82" s="961"/>
      <c r="G82" s="961"/>
      <c r="H82" s="961"/>
      <c r="I82" s="961" t="s">
        <v>419</v>
      </c>
      <c r="J82" s="961"/>
      <c r="K82" s="442">
        <f t="shared" si="26"/>
        <v>12</v>
      </c>
      <c r="L82" s="663">
        <f t="shared" si="10"/>
        <v>0</v>
      </c>
      <c r="M82" s="663"/>
      <c r="N82" s="637"/>
      <c r="O82" s="1334"/>
      <c r="P82" s="1334"/>
      <c r="Q82" s="1334"/>
      <c r="R82" s="663"/>
      <c r="S82" s="663">
        <v>6</v>
      </c>
      <c r="T82" s="114">
        <v>6</v>
      </c>
      <c r="U82" s="1023"/>
      <c r="V82" s="1023"/>
      <c r="W82" s="1032"/>
      <c r="X82" s="1023"/>
      <c r="Y82" s="447"/>
      <c r="Z82" s="676"/>
      <c r="AA82" s="447"/>
      <c r="AB82" s="447"/>
      <c r="AC82" s="1024"/>
      <c r="AD82" s="1024"/>
      <c r="AE82" s="1024"/>
      <c r="AF82" s="1024"/>
      <c r="AG82" s="1025" t="s">
        <v>40</v>
      </c>
      <c r="AH82" s="1025"/>
      <c r="AI82" s="1025"/>
      <c r="AJ82" s="963"/>
      <c r="AK82" s="1024"/>
      <c r="AL82" s="633"/>
    </row>
    <row r="83" spans="1:38" s="644" customFormat="1" ht="105.6" x14ac:dyDescent="0.3">
      <c r="A83" s="413" t="s">
        <v>316</v>
      </c>
      <c r="B83" s="439" t="s">
        <v>635</v>
      </c>
      <c r="C83" s="961"/>
      <c r="D83" s="961"/>
      <c r="E83" s="961"/>
      <c r="F83" s="961"/>
      <c r="G83" s="961"/>
      <c r="H83" s="961"/>
      <c r="I83" s="961"/>
      <c r="J83" s="961"/>
      <c r="K83" s="442">
        <f>SUM(K84:K88)</f>
        <v>434</v>
      </c>
      <c r="L83" s="442">
        <f t="shared" ref="L83:T83" si="28">SUM(L84:L88)</f>
        <v>36</v>
      </c>
      <c r="M83" s="442">
        <f t="shared" si="28"/>
        <v>130</v>
      </c>
      <c r="N83" s="442">
        <f t="shared" si="28"/>
        <v>234</v>
      </c>
      <c r="O83" s="442">
        <f t="shared" si="28"/>
        <v>88</v>
      </c>
      <c r="P83" s="442">
        <f t="shared" si="28"/>
        <v>120</v>
      </c>
      <c r="Q83" s="442">
        <f t="shared" si="28"/>
        <v>16</v>
      </c>
      <c r="R83" s="442">
        <f t="shared" si="28"/>
        <v>144</v>
      </c>
      <c r="S83" s="442">
        <f t="shared" si="28"/>
        <v>8</v>
      </c>
      <c r="T83" s="114">
        <f t="shared" si="28"/>
        <v>12</v>
      </c>
      <c r="U83" s="443">
        <f t="shared" ref="U83:AJ83" si="29">U84+U85</f>
        <v>0</v>
      </c>
      <c r="V83" s="443">
        <f t="shared" si="29"/>
        <v>0</v>
      </c>
      <c r="W83" s="443">
        <f t="shared" si="29"/>
        <v>0</v>
      </c>
      <c r="X83" s="443">
        <f t="shared" si="29"/>
        <v>0</v>
      </c>
      <c r="Y83" s="450">
        <f t="shared" si="29"/>
        <v>0</v>
      </c>
      <c r="Z83" s="450">
        <f t="shared" si="29"/>
        <v>0</v>
      </c>
      <c r="AA83" s="450">
        <f t="shared" si="29"/>
        <v>0</v>
      </c>
      <c r="AB83" s="450">
        <f t="shared" si="29"/>
        <v>0</v>
      </c>
      <c r="AC83" s="1024">
        <f t="shared" si="29"/>
        <v>0</v>
      </c>
      <c r="AD83" s="1024">
        <f t="shared" si="29"/>
        <v>0</v>
      </c>
      <c r="AE83" s="1024">
        <f t="shared" si="29"/>
        <v>120</v>
      </c>
      <c r="AF83" s="1024">
        <f t="shared" si="29"/>
        <v>12</v>
      </c>
      <c r="AG83" s="1030">
        <f t="shared" si="29"/>
        <v>114</v>
      </c>
      <c r="AH83" s="1030">
        <f t="shared" si="29"/>
        <v>18</v>
      </c>
      <c r="AI83" s="1030">
        <f t="shared" si="29"/>
        <v>0</v>
      </c>
      <c r="AJ83" s="1030">
        <f t="shared" si="29"/>
        <v>0</v>
      </c>
      <c r="AK83" s="1024">
        <f t="shared" si="9"/>
        <v>120</v>
      </c>
      <c r="AL83" s="1024"/>
    </row>
    <row r="84" spans="1:38" s="644" customFormat="1" ht="52.8" x14ac:dyDescent="0.3">
      <c r="A84" s="397" t="s">
        <v>78</v>
      </c>
      <c r="B84" s="670" t="s">
        <v>79</v>
      </c>
      <c r="C84" s="961"/>
      <c r="D84" s="961"/>
      <c r="E84" s="961"/>
      <c r="F84" s="961"/>
      <c r="G84" s="961"/>
      <c r="H84" s="961" t="s">
        <v>996</v>
      </c>
      <c r="I84" s="961"/>
      <c r="J84" s="961"/>
      <c r="K84" s="442">
        <f t="shared" si="26"/>
        <v>32</v>
      </c>
      <c r="L84" s="663">
        <f t="shared" si="10"/>
        <v>2</v>
      </c>
      <c r="M84" s="663">
        <v>8</v>
      </c>
      <c r="N84" s="637">
        <f t="shared" si="27"/>
        <v>30</v>
      </c>
      <c r="O84" s="1334">
        <v>22</v>
      </c>
      <c r="P84" s="1334">
        <v>8</v>
      </c>
      <c r="Q84" s="1334"/>
      <c r="R84" s="663"/>
      <c r="S84" s="663"/>
      <c r="T84" s="114"/>
      <c r="U84" s="1023"/>
      <c r="V84" s="1023"/>
      <c r="W84" s="1032"/>
      <c r="X84" s="1023"/>
      <c r="Y84" s="447"/>
      <c r="Z84" s="676"/>
      <c r="AA84" s="447"/>
      <c r="AB84" s="447"/>
      <c r="AC84" s="1024"/>
      <c r="AD84" s="1024"/>
      <c r="AE84" s="1024">
        <v>30</v>
      </c>
      <c r="AF84" s="1024">
        <v>2</v>
      </c>
      <c r="AG84" s="1025"/>
      <c r="AH84" s="1025"/>
      <c r="AI84" s="1025"/>
      <c r="AJ84" s="963"/>
      <c r="AK84" s="1024">
        <f t="shared" si="9"/>
        <v>30</v>
      </c>
      <c r="AL84" s="1249" t="s">
        <v>1127</v>
      </c>
    </row>
    <row r="85" spans="1:38" s="644" customFormat="1" ht="52.8" x14ac:dyDescent="0.3">
      <c r="A85" s="397" t="s">
        <v>80</v>
      </c>
      <c r="B85" s="670" t="s">
        <v>81</v>
      </c>
      <c r="C85" s="961"/>
      <c r="D85" s="961"/>
      <c r="E85" s="961"/>
      <c r="F85" s="961"/>
      <c r="G85" s="961"/>
      <c r="H85" s="961"/>
      <c r="I85" s="961"/>
      <c r="J85" s="961"/>
      <c r="K85" s="442">
        <f t="shared" si="26"/>
        <v>246</v>
      </c>
      <c r="L85" s="663">
        <v>34</v>
      </c>
      <c r="M85" s="663">
        <v>122</v>
      </c>
      <c r="N85" s="637">
        <f t="shared" si="27"/>
        <v>204</v>
      </c>
      <c r="O85" s="1334">
        <v>66</v>
      </c>
      <c r="P85" s="1334">
        <v>112</v>
      </c>
      <c r="Q85" s="1334">
        <v>16</v>
      </c>
      <c r="R85" s="663"/>
      <c r="S85" s="663">
        <v>2</v>
      </c>
      <c r="T85" s="114">
        <v>6</v>
      </c>
      <c r="U85" s="1023"/>
      <c r="V85" s="1023"/>
      <c r="W85" s="1032"/>
      <c r="X85" s="1023"/>
      <c r="Y85" s="447"/>
      <c r="Z85" s="676"/>
      <c r="AA85" s="447"/>
      <c r="AB85" s="447"/>
      <c r="AC85" s="1024"/>
      <c r="AD85" s="1024"/>
      <c r="AE85" s="1024">
        <v>90</v>
      </c>
      <c r="AF85" s="1024">
        <v>10</v>
      </c>
      <c r="AG85" s="1025">
        <v>114</v>
      </c>
      <c r="AH85" s="1025">
        <v>18</v>
      </c>
      <c r="AI85" s="1025"/>
      <c r="AJ85" s="963"/>
      <c r="AK85" s="1024">
        <f t="shared" si="9"/>
        <v>90</v>
      </c>
      <c r="AL85" s="1249" t="s">
        <v>1127</v>
      </c>
    </row>
    <row r="86" spans="1:38" s="644" customFormat="1" x14ac:dyDescent="0.3">
      <c r="A86" s="664" t="s">
        <v>83</v>
      </c>
      <c r="B86" s="273" t="s">
        <v>43</v>
      </c>
      <c r="C86" s="961"/>
      <c r="D86" s="961"/>
      <c r="E86" s="961"/>
      <c r="F86" s="961"/>
      <c r="G86" s="961"/>
      <c r="H86" s="961" t="s">
        <v>67</v>
      </c>
      <c r="I86" s="961"/>
      <c r="J86" s="961"/>
      <c r="K86" s="442">
        <f t="shared" si="26"/>
        <v>36</v>
      </c>
      <c r="L86" s="663">
        <f t="shared" si="10"/>
        <v>0</v>
      </c>
      <c r="M86" s="663"/>
      <c r="N86" s="637"/>
      <c r="O86" s="663"/>
      <c r="P86" s="663"/>
      <c r="Q86" s="663"/>
      <c r="R86" s="663">
        <v>36</v>
      </c>
      <c r="S86" s="663"/>
      <c r="T86" s="114">
        <v>0</v>
      </c>
      <c r="U86" s="1023"/>
      <c r="V86" s="1023"/>
      <c r="W86" s="1032"/>
      <c r="X86" s="1023"/>
      <c r="Y86" s="447"/>
      <c r="Z86" s="676"/>
      <c r="AA86" s="447"/>
      <c r="AB86" s="447"/>
      <c r="AC86" s="1024"/>
      <c r="AD86" s="1024"/>
      <c r="AE86" s="1024">
        <v>36</v>
      </c>
      <c r="AF86" s="1024"/>
      <c r="AG86" s="1025"/>
      <c r="AH86" s="1025"/>
      <c r="AI86" s="1025"/>
      <c r="AJ86" s="963"/>
      <c r="AK86" s="1024">
        <f t="shared" si="9"/>
        <v>36</v>
      </c>
      <c r="AL86" s="1249" t="s">
        <v>1127</v>
      </c>
    </row>
    <row r="87" spans="1:38" s="644" customFormat="1" hidden="1" x14ac:dyDescent="0.3">
      <c r="A87" s="664" t="s">
        <v>84</v>
      </c>
      <c r="B87" s="273" t="s">
        <v>73</v>
      </c>
      <c r="C87" s="961"/>
      <c r="D87" s="961"/>
      <c r="E87" s="961"/>
      <c r="F87" s="961"/>
      <c r="G87" s="961"/>
      <c r="H87" s="961"/>
      <c r="I87" s="961" t="s">
        <v>67</v>
      </c>
      <c r="J87" s="961"/>
      <c r="K87" s="442">
        <f t="shared" si="26"/>
        <v>108</v>
      </c>
      <c r="L87" s="663">
        <f t="shared" si="10"/>
        <v>0</v>
      </c>
      <c r="M87" s="663"/>
      <c r="N87" s="637"/>
      <c r="O87" s="663"/>
      <c r="P87" s="663"/>
      <c r="Q87" s="663"/>
      <c r="R87" s="663">
        <v>108</v>
      </c>
      <c r="S87" s="663"/>
      <c r="T87" s="114">
        <v>0</v>
      </c>
      <c r="U87" s="1023"/>
      <c r="V87" s="1023"/>
      <c r="W87" s="1023"/>
      <c r="X87" s="1023"/>
      <c r="Y87" s="447"/>
      <c r="Z87" s="447"/>
      <c r="AA87" s="447"/>
      <c r="AB87" s="447"/>
      <c r="AC87" s="1024"/>
      <c r="AD87" s="1024"/>
      <c r="AE87" s="1024"/>
      <c r="AF87" s="1024"/>
      <c r="AG87" s="1025">
        <v>108</v>
      </c>
      <c r="AH87" s="1025"/>
      <c r="AI87" s="1025"/>
      <c r="AJ87" s="963"/>
      <c r="AK87" s="1024">
        <f t="shared" si="9"/>
        <v>0</v>
      </c>
      <c r="AL87" s="1249"/>
    </row>
    <row r="88" spans="1:38" s="644" customFormat="1" hidden="1" x14ac:dyDescent="0.3">
      <c r="A88" s="664" t="s">
        <v>636</v>
      </c>
      <c r="B88" s="273" t="s">
        <v>75</v>
      </c>
      <c r="C88" s="961"/>
      <c r="D88" s="961"/>
      <c r="E88" s="961"/>
      <c r="F88" s="961"/>
      <c r="G88" s="961"/>
      <c r="H88" s="961"/>
      <c r="I88" s="961" t="s">
        <v>419</v>
      </c>
      <c r="J88" s="961"/>
      <c r="K88" s="442">
        <f t="shared" si="26"/>
        <v>12</v>
      </c>
      <c r="L88" s="663">
        <f t="shared" si="10"/>
        <v>0</v>
      </c>
      <c r="M88" s="663"/>
      <c r="N88" s="637"/>
      <c r="O88" s="663"/>
      <c r="P88" s="663"/>
      <c r="Q88" s="663"/>
      <c r="R88" s="663"/>
      <c r="S88" s="663">
        <v>6</v>
      </c>
      <c r="T88" s="114">
        <v>6</v>
      </c>
      <c r="U88" s="1023"/>
      <c r="V88" s="1023"/>
      <c r="W88" s="1023"/>
      <c r="X88" s="1023"/>
      <c r="Y88" s="447"/>
      <c r="Z88" s="447"/>
      <c r="AA88" s="447"/>
      <c r="AB88" s="447"/>
      <c r="AC88" s="1024"/>
      <c r="AD88" s="1024"/>
      <c r="AE88" s="1024"/>
      <c r="AF88" s="1024"/>
      <c r="AG88" s="1025" t="s">
        <v>40</v>
      </c>
      <c r="AH88" s="1025"/>
      <c r="AI88" s="1025"/>
      <c r="AJ88" s="963"/>
      <c r="AK88" s="1024">
        <f t="shared" si="9"/>
        <v>0</v>
      </c>
      <c r="AL88" s="1249"/>
    </row>
    <row r="89" spans="1:38" s="644" customFormat="1" ht="39.6" hidden="1" x14ac:dyDescent="0.3">
      <c r="A89" s="673" t="s">
        <v>638</v>
      </c>
      <c r="B89" s="272" t="s">
        <v>639</v>
      </c>
      <c r="C89" s="961"/>
      <c r="D89" s="961"/>
      <c r="E89" s="961"/>
      <c r="F89" s="961"/>
      <c r="G89" s="961"/>
      <c r="H89" s="961"/>
      <c r="I89" s="961"/>
      <c r="J89" s="961"/>
      <c r="K89" s="442">
        <f>SUM(K90:K92)</f>
        <v>242</v>
      </c>
      <c r="L89" s="442">
        <f t="shared" ref="L89:T89" si="30">SUM(L90:L92)</f>
        <v>24</v>
      </c>
      <c r="M89" s="442">
        <f t="shared" si="30"/>
        <v>40</v>
      </c>
      <c r="N89" s="442">
        <f t="shared" si="30"/>
        <v>102</v>
      </c>
      <c r="O89" s="442">
        <f t="shared" si="30"/>
        <v>0</v>
      </c>
      <c r="P89" s="442">
        <f t="shared" si="30"/>
        <v>0</v>
      </c>
      <c r="Q89" s="442">
        <f t="shared" si="30"/>
        <v>0</v>
      </c>
      <c r="R89" s="442">
        <f t="shared" si="30"/>
        <v>108</v>
      </c>
      <c r="S89" s="442">
        <f t="shared" si="30"/>
        <v>2</v>
      </c>
      <c r="T89" s="114">
        <f t="shared" si="30"/>
        <v>6</v>
      </c>
      <c r="U89" s="443">
        <f t="shared" ref="U89:AJ89" si="31">U90</f>
        <v>0</v>
      </c>
      <c r="V89" s="443">
        <f t="shared" si="31"/>
        <v>0</v>
      </c>
      <c r="W89" s="443">
        <f t="shared" si="31"/>
        <v>0</v>
      </c>
      <c r="X89" s="443">
        <f t="shared" si="31"/>
        <v>0</v>
      </c>
      <c r="Y89" s="450">
        <f t="shared" si="31"/>
        <v>0</v>
      </c>
      <c r="Z89" s="450">
        <f t="shared" si="31"/>
        <v>0</v>
      </c>
      <c r="AA89" s="450">
        <f t="shared" si="31"/>
        <v>0</v>
      </c>
      <c r="AB89" s="450">
        <f t="shared" si="31"/>
        <v>0</v>
      </c>
      <c r="AC89" s="1024">
        <f t="shared" si="31"/>
        <v>0</v>
      </c>
      <c r="AD89" s="1024">
        <f t="shared" si="31"/>
        <v>0</v>
      </c>
      <c r="AE89" s="1024">
        <f t="shared" si="31"/>
        <v>0</v>
      </c>
      <c r="AF89" s="1024">
        <f t="shared" si="31"/>
        <v>0</v>
      </c>
      <c r="AG89" s="1030">
        <f t="shared" si="31"/>
        <v>36</v>
      </c>
      <c r="AH89" s="1030">
        <f t="shared" si="31"/>
        <v>2</v>
      </c>
      <c r="AI89" s="1030">
        <f t="shared" si="31"/>
        <v>66</v>
      </c>
      <c r="AJ89" s="1030">
        <f t="shared" si="31"/>
        <v>10</v>
      </c>
      <c r="AK89" s="1024">
        <f t="shared" si="9"/>
        <v>0</v>
      </c>
      <c r="AL89" s="1024"/>
    </row>
    <row r="90" spans="1:38" s="644" customFormat="1" ht="26.4" hidden="1" x14ac:dyDescent="0.3">
      <c r="A90" s="664" t="s">
        <v>641</v>
      </c>
      <c r="B90" s="273" t="s">
        <v>642</v>
      </c>
      <c r="C90" s="961"/>
      <c r="D90" s="961"/>
      <c r="E90" s="961"/>
      <c r="F90" s="961"/>
      <c r="G90" s="961"/>
      <c r="H90" s="961"/>
      <c r="I90" s="961"/>
      <c r="J90" s="961" t="s">
        <v>67</v>
      </c>
      <c r="K90" s="442">
        <f t="shared" si="26"/>
        <v>126</v>
      </c>
      <c r="L90" s="663">
        <v>24</v>
      </c>
      <c r="M90" s="663">
        <v>40</v>
      </c>
      <c r="N90" s="637">
        <f t="shared" si="27"/>
        <v>102</v>
      </c>
      <c r="O90" s="663"/>
      <c r="P90" s="663"/>
      <c r="Q90" s="663"/>
      <c r="R90" s="663"/>
      <c r="S90" s="663"/>
      <c r="T90" s="114"/>
      <c r="U90" s="1023"/>
      <c r="V90" s="1023"/>
      <c r="W90" s="1023"/>
      <c r="X90" s="1023"/>
      <c r="Y90" s="447"/>
      <c r="Z90" s="447"/>
      <c r="AA90" s="447"/>
      <c r="AB90" s="447"/>
      <c r="AC90" s="1024"/>
      <c r="AD90" s="1024"/>
      <c r="AE90" s="1024"/>
      <c r="AF90" s="1024"/>
      <c r="AG90" s="1025">
        <v>36</v>
      </c>
      <c r="AH90" s="1025">
        <v>2</v>
      </c>
      <c r="AI90" s="1025">
        <v>66</v>
      </c>
      <c r="AJ90" s="1021">
        <v>10</v>
      </c>
      <c r="AK90" s="1024">
        <f t="shared" si="9"/>
        <v>0</v>
      </c>
      <c r="AL90" s="633"/>
    </row>
    <row r="91" spans="1:38" s="644" customFormat="1" hidden="1" x14ac:dyDescent="0.3">
      <c r="A91" s="664" t="s">
        <v>643</v>
      </c>
      <c r="B91" s="273" t="s">
        <v>73</v>
      </c>
      <c r="C91" s="961"/>
      <c r="D91" s="961"/>
      <c r="E91" s="961"/>
      <c r="F91" s="961"/>
      <c r="G91" s="961"/>
      <c r="H91" s="961"/>
      <c r="I91" s="961"/>
      <c r="J91" s="961" t="s">
        <v>67</v>
      </c>
      <c r="K91" s="442">
        <f t="shared" si="26"/>
        <v>108</v>
      </c>
      <c r="L91" s="663">
        <f t="shared" si="10"/>
        <v>0</v>
      </c>
      <c r="M91" s="663"/>
      <c r="N91" s="637"/>
      <c r="O91" s="663"/>
      <c r="P91" s="663"/>
      <c r="Q91" s="663"/>
      <c r="R91" s="663">
        <v>108</v>
      </c>
      <c r="S91" s="663"/>
      <c r="T91" s="114">
        <v>0</v>
      </c>
      <c r="U91" s="1023"/>
      <c r="V91" s="1023"/>
      <c r="W91" s="1023"/>
      <c r="X91" s="1023"/>
      <c r="Y91" s="447"/>
      <c r="Z91" s="447"/>
      <c r="AA91" s="447"/>
      <c r="AB91" s="447"/>
      <c r="AC91" s="1024"/>
      <c r="AD91" s="1024"/>
      <c r="AE91" s="1024"/>
      <c r="AF91" s="1024"/>
      <c r="AG91" s="1025"/>
      <c r="AH91" s="1025"/>
      <c r="AI91" s="1025">
        <v>108</v>
      </c>
      <c r="AJ91" s="963"/>
      <c r="AK91" s="1024">
        <f t="shared" si="9"/>
        <v>0</v>
      </c>
      <c r="AL91" s="633"/>
    </row>
    <row r="92" spans="1:38" s="644" customFormat="1" hidden="1" x14ac:dyDescent="0.3">
      <c r="A92" s="664" t="s">
        <v>85</v>
      </c>
      <c r="B92" s="273" t="s">
        <v>75</v>
      </c>
      <c r="C92" s="961"/>
      <c r="D92" s="961"/>
      <c r="E92" s="961"/>
      <c r="F92" s="961"/>
      <c r="G92" s="961"/>
      <c r="H92" s="961"/>
      <c r="I92" s="961"/>
      <c r="J92" s="961" t="s">
        <v>419</v>
      </c>
      <c r="K92" s="442">
        <f t="shared" si="26"/>
        <v>8</v>
      </c>
      <c r="L92" s="663">
        <f t="shared" si="10"/>
        <v>0</v>
      </c>
      <c r="M92" s="663"/>
      <c r="N92" s="637"/>
      <c r="O92" s="663"/>
      <c r="P92" s="663"/>
      <c r="Q92" s="663"/>
      <c r="R92" s="663"/>
      <c r="S92" s="663">
        <v>2</v>
      </c>
      <c r="T92" s="114">
        <v>6</v>
      </c>
      <c r="U92" s="1023"/>
      <c r="V92" s="1023"/>
      <c r="W92" s="1023"/>
      <c r="X92" s="1023"/>
      <c r="Y92" s="445"/>
      <c r="Z92" s="445"/>
      <c r="AA92" s="445"/>
      <c r="AB92" s="445"/>
      <c r="AC92" s="1020"/>
      <c r="AD92" s="1020"/>
      <c r="AE92" s="1020"/>
      <c r="AF92" s="1020"/>
      <c r="AG92" s="1021"/>
      <c r="AH92" s="1021"/>
      <c r="AI92" s="1021" t="s">
        <v>40</v>
      </c>
      <c r="AJ92" s="963"/>
      <c r="AK92" s="1024">
        <f t="shared" si="9"/>
        <v>0</v>
      </c>
      <c r="AL92" s="633"/>
    </row>
    <row r="93" spans="1:38" s="644" customFormat="1" ht="39.6" hidden="1" x14ac:dyDescent="0.3">
      <c r="A93" s="413" t="s">
        <v>42</v>
      </c>
      <c r="B93" s="439" t="s">
        <v>86</v>
      </c>
      <c r="C93" s="961"/>
      <c r="D93" s="961"/>
      <c r="E93" s="961"/>
      <c r="F93" s="961"/>
      <c r="G93" s="961"/>
      <c r="H93" s="961"/>
      <c r="I93" s="961"/>
      <c r="J93" s="961"/>
      <c r="K93" s="442">
        <f>SUM(K94:K97)</f>
        <v>620</v>
      </c>
      <c r="L93" s="442">
        <f t="shared" ref="L93:T93" si="32">SUM(L94:L97)</f>
        <v>30</v>
      </c>
      <c r="M93" s="442">
        <f t="shared" si="32"/>
        <v>60</v>
      </c>
      <c r="N93" s="442">
        <f t="shared" si="32"/>
        <v>184</v>
      </c>
      <c r="O93" s="442">
        <f t="shared" si="32"/>
        <v>0</v>
      </c>
      <c r="P93" s="442">
        <f t="shared" si="32"/>
        <v>0</v>
      </c>
      <c r="Q93" s="442">
        <f t="shared" si="32"/>
        <v>0</v>
      </c>
      <c r="R93" s="442">
        <f t="shared" si="32"/>
        <v>396</v>
      </c>
      <c r="S93" s="442">
        <f t="shared" si="32"/>
        <v>4</v>
      </c>
      <c r="T93" s="1066">
        <f t="shared" si="32"/>
        <v>6</v>
      </c>
      <c r="U93" s="443">
        <f t="shared" ref="U93:AJ93" si="33">U94</f>
        <v>0</v>
      </c>
      <c r="V93" s="443">
        <f t="shared" si="33"/>
        <v>0</v>
      </c>
      <c r="W93" s="443">
        <f t="shared" si="33"/>
        <v>0</v>
      </c>
      <c r="X93" s="443">
        <f t="shared" si="33"/>
        <v>0</v>
      </c>
      <c r="Y93" s="450">
        <f t="shared" si="33"/>
        <v>106</v>
      </c>
      <c r="Z93" s="450">
        <f t="shared" si="33"/>
        <v>18</v>
      </c>
      <c r="AA93" s="450">
        <f t="shared" si="33"/>
        <v>78</v>
      </c>
      <c r="AB93" s="450">
        <f t="shared" si="33"/>
        <v>12</v>
      </c>
      <c r="AC93" s="1029">
        <f t="shared" si="33"/>
        <v>0</v>
      </c>
      <c r="AD93" s="1029">
        <f t="shared" si="33"/>
        <v>0</v>
      </c>
      <c r="AE93" s="1029">
        <f t="shared" si="33"/>
        <v>0</v>
      </c>
      <c r="AF93" s="1029">
        <f t="shared" si="33"/>
        <v>0</v>
      </c>
      <c r="AG93" s="1030">
        <f t="shared" si="33"/>
        <v>0</v>
      </c>
      <c r="AH93" s="1030">
        <f t="shared" si="33"/>
        <v>0</v>
      </c>
      <c r="AI93" s="1030">
        <f t="shared" si="33"/>
        <v>0</v>
      </c>
      <c r="AJ93" s="1030">
        <f t="shared" si="33"/>
        <v>0</v>
      </c>
      <c r="AK93" s="1024">
        <f t="shared" si="9"/>
        <v>0</v>
      </c>
      <c r="AL93" s="633"/>
    </row>
    <row r="94" spans="1:38" s="644" customFormat="1" ht="26.4" hidden="1" x14ac:dyDescent="0.3">
      <c r="A94" s="664" t="s">
        <v>87</v>
      </c>
      <c r="B94" s="273" t="s">
        <v>88</v>
      </c>
      <c r="C94" s="961"/>
      <c r="D94" s="961"/>
      <c r="E94" s="961"/>
      <c r="F94" s="961" t="s">
        <v>67</v>
      </c>
      <c r="G94" s="961"/>
      <c r="H94" s="961"/>
      <c r="I94" s="961"/>
      <c r="J94" s="961"/>
      <c r="K94" s="442">
        <f t="shared" si="26"/>
        <v>214</v>
      </c>
      <c r="L94" s="663">
        <f t="shared" si="10"/>
        <v>30</v>
      </c>
      <c r="M94" s="663">
        <v>60</v>
      </c>
      <c r="N94" s="637">
        <f t="shared" si="27"/>
        <v>184</v>
      </c>
      <c r="O94" s="649"/>
      <c r="P94" s="663"/>
      <c r="Q94" s="663"/>
      <c r="R94" s="663"/>
      <c r="S94" s="663"/>
      <c r="T94" s="114"/>
      <c r="U94" s="1023"/>
      <c r="V94" s="1023"/>
      <c r="W94" s="1023"/>
      <c r="X94" s="1023"/>
      <c r="Y94" s="447">
        <v>106</v>
      </c>
      <c r="Z94" s="447">
        <v>18</v>
      </c>
      <c r="AA94" s="447">
        <v>78</v>
      </c>
      <c r="AB94" s="447">
        <v>12</v>
      </c>
      <c r="AC94" s="1020"/>
      <c r="AD94" s="1020"/>
      <c r="AE94" s="1020"/>
      <c r="AF94" s="1020"/>
      <c r="AG94" s="1021"/>
      <c r="AH94" s="1021"/>
      <c r="AI94" s="1021"/>
      <c r="AJ94" s="963"/>
      <c r="AK94" s="1024">
        <f t="shared" si="9"/>
        <v>0</v>
      </c>
      <c r="AL94" s="633"/>
    </row>
    <row r="95" spans="1:38" s="644" customFormat="1" ht="27.6" hidden="1" x14ac:dyDescent="0.3">
      <c r="A95" s="664" t="s">
        <v>89</v>
      </c>
      <c r="B95" s="273" t="s">
        <v>43</v>
      </c>
      <c r="C95" s="961"/>
      <c r="D95" s="961"/>
      <c r="E95" s="961"/>
      <c r="F95" s="961" t="s">
        <v>556</v>
      </c>
      <c r="G95" s="961"/>
      <c r="H95" s="961"/>
      <c r="I95" s="961"/>
      <c r="J95" s="961"/>
      <c r="K95" s="442">
        <f t="shared" si="26"/>
        <v>252</v>
      </c>
      <c r="L95" s="663">
        <f t="shared" si="10"/>
        <v>0</v>
      </c>
      <c r="M95" s="663">
        <v>0</v>
      </c>
      <c r="N95" s="637"/>
      <c r="O95" s="663"/>
      <c r="P95" s="663"/>
      <c r="Q95" s="663"/>
      <c r="R95" s="663">
        <v>252</v>
      </c>
      <c r="S95" s="663"/>
      <c r="T95" s="114"/>
      <c r="U95" s="1023"/>
      <c r="V95" s="1023"/>
      <c r="W95" s="1023"/>
      <c r="X95" s="1023"/>
      <c r="Y95" s="445">
        <v>108</v>
      </c>
      <c r="Z95" s="445"/>
      <c r="AA95" s="447">
        <v>144</v>
      </c>
      <c r="AB95" s="447"/>
      <c r="AC95" s="1020"/>
      <c r="AD95" s="1020"/>
      <c r="AE95" s="1020"/>
      <c r="AF95" s="1020"/>
      <c r="AG95" s="1021"/>
      <c r="AH95" s="1021"/>
      <c r="AI95" s="1021"/>
      <c r="AJ95" s="963"/>
      <c r="AK95" s="1024">
        <f t="shared" si="9"/>
        <v>0</v>
      </c>
      <c r="AL95" s="633"/>
    </row>
    <row r="96" spans="1:38" s="644" customFormat="1" hidden="1" x14ac:dyDescent="0.3">
      <c r="A96" s="664" t="s">
        <v>90</v>
      </c>
      <c r="B96" s="273" t="s">
        <v>73</v>
      </c>
      <c r="C96" s="961"/>
      <c r="D96" s="961"/>
      <c r="E96" s="961"/>
      <c r="F96" s="961"/>
      <c r="G96" s="961"/>
      <c r="H96" s="961"/>
      <c r="I96" s="961"/>
      <c r="J96" s="961"/>
      <c r="K96" s="442">
        <f t="shared" si="26"/>
        <v>144</v>
      </c>
      <c r="L96" s="663">
        <f t="shared" si="10"/>
        <v>0</v>
      </c>
      <c r="M96" s="663">
        <v>0</v>
      </c>
      <c r="N96" s="637"/>
      <c r="O96" s="663"/>
      <c r="P96" s="663"/>
      <c r="Q96" s="663"/>
      <c r="R96" s="663">
        <v>144</v>
      </c>
      <c r="S96" s="663"/>
      <c r="T96" s="114"/>
      <c r="U96" s="1023"/>
      <c r="V96" s="1023"/>
      <c r="W96" s="1023"/>
      <c r="X96" s="1023"/>
      <c r="Y96" s="445"/>
      <c r="Z96" s="445"/>
      <c r="AA96" s="447">
        <v>144</v>
      </c>
      <c r="AB96" s="447"/>
      <c r="AC96" s="1020"/>
      <c r="AD96" s="1020"/>
      <c r="AE96" s="1020"/>
      <c r="AF96" s="1020"/>
      <c r="AG96" s="1021"/>
      <c r="AH96" s="1021"/>
      <c r="AI96" s="1021"/>
      <c r="AJ96" s="963"/>
      <c r="AK96" s="1024">
        <f t="shared" si="9"/>
        <v>0</v>
      </c>
      <c r="AL96" s="633"/>
    </row>
    <row r="97" spans="1:38" s="644" customFormat="1" hidden="1" x14ac:dyDescent="0.3">
      <c r="A97" s="664" t="s">
        <v>91</v>
      </c>
      <c r="B97" s="273" t="s">
        <v>75</v>
      </c>
      <c r="C97" s="961"/>
      <c r="D97" s="961"/>
      <c r="E97" s="961"/>
      <c r="F97" s="961" t="s">
        <v>40</v>
      </c>
      <c r="G97" s="961"/>
      <c r="H97" s="961"/>
      <c r="I97" s="961"/>
      <c r="J97" s="961"/>
      <c r="K97" s="442">
        <f t="shared" si="26"/>
        <v>10</v>
      </c>
      <c r="L97" s="663">
        <f t="shared" si="10"/>
        <v>0</v>
      </c>
      <c r="M97" s="663"/>
      <c r="N97" s="637"/>
      <c r="O97" s="663"/>
      <c r="P97" s="663"/>
      <c r="Q97" s="663"/>
      <c r="R97" s="663"/>
      <c r="S97" s="663">
        <v>4</v>
      </c>
      <c r="T97" s="114">
        <v>6</v>
      </c>
      <c r="U97" s="441"/>
      <c r="V97" s="441"/>
      <c r="W97" s="441"/>
      <c r="X97" s="441"/>
      <c r="Y97" s="445"/>
      <c r="Z97" s="445"/>
      <c r="AA97" s="445" t="s">
        <v>40</v>
      </c>
      <c r="AB97" s="445"/>
      <c r="AC97" s="1020"/>
      <c r="AD97" s="1020"/>
      <c r="AE97" s="1020"/>
      <c r="AF97" s="1020"/>
      <c r="AG97" s="1021"/>
      <c r="AH97" s="1021"/>
      <c r="AI97" s="1021"/>
      <c r="AJ97" s="963"/>
      <c r="AK97" s="1024">
        <f t="shared" si="9"/>
        <v>0</v>
      </c>
      <c r="AL97" s="633"/>
    </row>
    <row r="98" spans="1:38" s="644" customFormat="1" hidden="1" x14ac:dyDescent="0.3">
      <c r="A98" s="1723" t="s">
        <v>92</v>
      </c>
      <c r="B98" s="1724"/>
      <c r="C98" s="961"/>
      <c r="D98" s="961"/>
      <c r="E98" s="961"/>
      <c r="F98" s="961"/>
      <c r="G98" s="961"/>
      <c r="H98" s="961"/>
      <c r="I98" s="961"/>
      <c r="J98" s="961"/>
      <c r="K98" s="442">
        <f>K9+K35+K42+K45+K58</f>
        <v>5538</v>
      </c>
      <c r="L98" s="442">
        <f t="shared" ref="L98:X98" si="34">L58+L45+L42+L35+L9</f>
        <v>437</v>
      </c>
      <c r="M98" s="442">
        <f t="shared" si="34"/>
        <v>1204</v>
      </c>
      <c r="N98" s="442">
        <f t="shared" si="34"/>
        <v>3797</v>
      </c>
      <c r="O98" s="442">
        <f t="shared" si="34"/>
        <v>1410</v>
      </c>
      <c r="P98" s="442">
        <f t="shared" si="34"/>
        <v>1297</v>
      </c>
      <c r="Q98" s="442">
        <f t="shared" si="34"/>
        <v>32</v>
      </c>
      <c r="R98" s="442">
        <f t="shared" si="34"/>
        <v>1152</v>
      </c>
      <c r="S98" s="442">
        <f t="shared" si="34"/>
        <v>56</v>
      </c>
      <c r="T98" s="1066">
        <f t="shared" si="34"/>
        <v>96</v>
      </c>
      <c r="U98" s="443">
        <f t="shared" si="34"/>
        <v>560</v>
      </c>
      <c r="V98" s="443">
        <f t="shared" si="34"/>
        <v>16</v>
      </c>
      <c r="W98" s="443">
        <f t="shared" si="34"/>
        <v>805</v>
      </c>
      <c r="X98" s="443">
        <f t="shared" si="34"/>
        <v>0</v>
      </c>
      <c r="Y98" s="450">
        <f>Y35+Y42+Y45+Y58</f>
        <v>448</v>
      </c>
      <c r="Z98" s="450">
        <f t="shared" ref="Z98:AJ98" si="35">Z35+Z42+Z45+Z58</f>
        <v>56</v>
      </c>
      <c r="AA98" s="450">
        <f t="shared" si="35"/>
        <v>384</v>
      </c>
      <c r="AB98" s="450">
        <f t="shared" si="35"/>
        <v>48</v>
      </c>
      <c r="AC98" s="450">
        <f t="shared" si="35"/>
        <v>416</v>
      </c>
      <c r="AD98" s="450">
        <f t="shared" si="35"/>
        <v>52</v>
      </c>
      <c r="AE98" s="450">
        <f t="shared" si="35"/>
        <v>512</v>
      </c>
      <c r="AF98" s="450">
        <f t="shared" si="35"/>
        <v>64</v>
      </c>
      <c r="AG98" s="450">
        <f t="shared" si="35"/>
        <v>352</v>
      </c>
      <c r="AH98" s="450">
        <f t="shared" si="35"/>
        <v>44</v>
      </c>
      <c r="AI98" s="450">
        <f t="shared" si="35"/>
        <v>320</v>
      </c>
      <c r="AJ98" s="450">
        <f t="shared" si="35"/>
        <v>40</v>
      </c>
      <c r="AK98" s="1024">
        <f t="shared" si="9"/>
        <v>928</v>
      </c>
      <c r="AL98" s="1024"/>
    </row>
    <row r="99" spans="1:38" s="644" customFormat="1" hidden="1" x14ac:dyDescent="0.3">
      <c r="A99" s="649" t="s">
        <v>62</v>
      </c>
      <c r="B99" s="956" t="s">
        <v>216</v>
      </c>
      <c r="C99" s="961"/>
      <c r="D99" s="961"/>
      <c r="E99" s="961"/>
      <c r="F99" s="961"/>
      <c r="G99" s="961"/>
      <c r="H99" s="961"/>
      <c r="I99" s="961"/>
      <c r="J99" s="961"/>
      <c r="K99" s="442">
        <f>SUM(U99:AJ99)</f>
        <v>252</v>
      </c>
      <c r="L99" s="663">
        <f t="shared" si="10"/>
        <v>0</v>
      </c>
      <c r="M99" s="663"/>
      <c r="N99" s="637"/>
      <c r="O99" s="663"/>
      <c r="P99" s="663"/>
      <c r="Q99" s="663"/>
      <c r="R99" s="663"/>
      <c r="S99" s="663"/>
      <c r="T99" s="114"/>
      <c r="U99" s="441">
        <v>36</v>
      </c>
      <c r="V99" s="441"/>
      <c r="W99" s="441">
        <v>36</v>
      </c>
      <c r="X99" s="441"/>
      <c r="Y99" s="445"/>
      <c r="Z99" s="445"/>
      <c r="AA99" s="445">
        <v>36</v>
      </c>
      <c r="AB99" s="445"/>
      <c r="AC99" s="1020">
        <v>36</v>
      </c>
      <c r="AD99" s="1020"/>
      <c r="AE99" s="1020">
        <v>36</v>
      </c>
      <c r="AF99" s="1020"/>
      <c r="AG99" s="1021">
        <v>36</v>
      </c>
      <c r="AH99" s="1021"/>
      <c r="AI99" s="1021">
        <v>36</v>
      </c>
      <c r="AJ99" s="963"/>
      <c r="AK99" s="1024">
        <f t="shared" si="9"/>
        <v>72</v>
      </c>
      <c r="AL99" s="1024"/>
    </row>
    <row r="100" spans="1:38" s="644" customFormat="1" ht="52.8" hidden="1" x14ac:dyDescent="0.3">
      <c r="A100" s="649" t="s">
        <v>997</v>
      </c>
      <c r="B100" s="956" t="s">
        <v>140</v>
      </c>
      <c r="C100" s="961"/>
      <c r="D100" s="961"/>
      <c r="E100" s="961"/>
      <c r="F100" s="961"/>
      <c r="G100" s="961"/>
      <c r="H100" s="961"/>
      <c r="I100" s="961"/>
      <c r="J100" s="961"/>
      <c r="K100" s="442">
        <v>144</v>
      </c>
      <c r="L100" s="663">
        <f t="shared" si="10"/>
        <v>0</v>
      </c>
      <c r="M100" s="663"/>
      <c r="N100" s="637">
        <f t="shared" si="27"/>
        <v>0</v>
      </c>
      <c r="O100" s="663"/>
      <c r="P100" s="663"/>
      <c r="Q100" s="663"/>
      <c r="R100" s="663">
        <v>144</v>
      </c>
      <c r="S100" s="663"/>
      <c r="T100" s="114"/>
      <c r="U100" s="441"/>
      <c r="V100" s="441"/>
      <c r="W100" s="441"/>
      <c r="X100" s="441"/>
      <c r="Y100" s="445"/>
      <c r="Z100" s="445"/>
      <c r="AA100" s="445"/>
      <c r="AB100" s="445"/>
      <c r="AC100" s="1020"/>
      <c r="AD100" s="1020"/>
      <c r="AE100" s="1020"/>
      <c r="AF100" s="1020"/>
      <c r="AG100" s="1021"/>
      <c r="AH100" s="1021"/>
      <c r="AI100" s="1021"/>
      <c r="AJ100" s="963"/>
      <c r="AK100" s="1024">
        <f t="shared" ref="AK100:AK102" si="36">AC100+AE100</f>
        <v>0</v>
      </c>
      <c r="AL100" s="633"/>
    </row>
    <row r="101" spans="1:38" s="644" customFormat="1" hidden="1" x14ac:dyDescent="0.3">
      <c r="A101" s="649" t="s">
        <v>526</v>
      </c>
      <c r="B101" s="956" t="s">
        <v>527</v>
      </c>
      <c r="C101" s="961"/>
      <c r="D101" s="961"/>
      <c r="E101" s="961"/>
      <c r="F101" s="961"/>
      <c r="G101" s="961"/>
      <c r="H101" s="961"/>
      <c r="I101" s="961"/>
      <c r="J101" s="961"/>
      <c r="K101" s="442">
        <v>216</v>
      </c>
      <c r="L101" s="663">
        <f t="shared" ref="L101:L109" si="37">Z101+AB101+AD101+AF101+AH101+AJ101</f>
        <v>0</v>
      </c>
      <c r="M101" s="663"/>
      <c r="N101" s="637">
        <f t="shared" si="27"/>
        <v>0</v>
      </c>
      <c r="O101" s="663">
        <v>0</v>
      </c>
      <c r="P101" s="663"/>
      <c r="Q101" s="663"/>
      <c r="R101" s="663"/>
      <c r="S101" s="663"/>
      <c r="T101" s="114"/>
      <c r="U101" s="441"/>
      <c r="V101" s="441"/>
      <c r="W101" s="441"/>
      <c r="X101" s="441"/>
      <c r="Y101" s="445"/>
      <c r="Z101" s="445"/>
      <c r="AA101" s="445"/>
      <c r="AB101" s="445"/>
      <c r="AC101" s="1020"/>
      <c r="AD101" s="1020"/>
      <c r="AE101" s="1020"/>
      <c r="AF101" s="1020"/>
      <c r="AG101" s="1021"/>
      <c r="AH101" s="1021"/>
      <c r="AI101" s="1021"/>
      <c r="AJ101" s="963"/>
      <c r="AK101" s="1024">
        <f t="shared" si="36"/>
        <v>0</v>
      </c>
      <c r="AL101" s="633"/>
    </row>
    <row r="102" spans="1:38" s="644" customFormat="1" x14ac:dyDescent="0.3">
      <c r="A102" s="649"/>
      <c r="B102" s="956" t="s">
        <v>998</v>
      </c>
      <c r="C102" s="961"/>
      <c r="D102" s="961"/>
      <c r="E102" s="961"/>
      <c r="F102" s="961"/>
      <c r="G102" s="961"/>
      <c r="H102" s="961"/>
      <c r="I102" s="961"/>
      <c r="J102" s="961"/>
      <c r="K102" s="1042">
        <f>K35+K42+K45+K58</f>
        <v>4062</v>
      </c>
      <c r="L102" s="1042">
        <f t="shared" ref="L102:S102" si="38">L35+L42+L45+L58</f>
        <v>346</v>
      </c>
      <c r="M102" s="1042">
        <f t="shared" si="38"/>
        <v>1204</v>
      </c>
      <c r="N102" s="1042">
        <f t="shared" si="38"/>
        <v>2432</v>
      </c>
      <c r="O102" s="1042">
        <f t="shared" si="38"/>
        <v>584</v>
      </c>
      <c r="P102" s="1042">
        <f t="shared" si="38"/>
        <v>758</v>
      </c>
      <c r="Q102" s="1042">
        <f t="shared" si="38"/>
        <v>32</v>
      </c>
      <c r="R102" s="1042">
        <f t="shared" si="38"/>
        <v>1152</v>
      </c>
      <c r="S102" s="1042">
        <f t="shared" si="38"/>
        <v>48</v>
      </c>
      <c r="T102" s="1069">
        <f>T35+T42+T45+T58</f>
        <v>84</v>
      </c>
      <c r="U102" s="1042">
        <f t="shared" ref="U102:X102" si="39">U35+U42+U58</f>
        <v>0</v>
      </c>
      <c r="V102" s="1042">
        <f t="shared" si="39"/>
        <v>0</v>
      </c>
      <c r="W102" s="1042">
        <f t="shared" si="39"/>
        <v>0</v>
      </c>
      <c r="X102" s="1042">
        <f t="shared" si="39"/>
        <v>0</v>
      </c>
      <c r="Y102" s="1042">
        <f>Y35+Y42+Y45+Y58</f>
        <v>448</v>
      </c>
      <c r="Z102" s="1042">
        <f>Z35+Z42+Z45+Z58</f>
        <v>56</v>
      </c>
      <c r="AA102" s="1042">
        <f t="shared" ref="AA102:AJ102" si="40">AA35+AA42+AA45+AA58</f>
        <v>384</v>
      </c>
      <c r="AB102" s="1042">
        <f t="shared" si="40"/>
        <v>48</v>
      </c>
      <c r="AC102" s="1042">
        <f t="shared" si="40"/>
        <v>416</v>
      </c>
      <c r="AD102" s="1042">
        <f t="shared" si="40"/>
        <v>52</v>
      </c>
      <c r="AE102" s="1042">
        <f t="shared" si="40"/>
        <v>512</v>
      </c>
      <c r="AF102" s="1042">
        <f t="shared" si="40"/>
        <v>64</v>
      </c>
      <c r="AG102" s="1042">
        <f t="shared" si="40"/>
        <v>352</v>
      </c>
      <c r="AH102" s="1042">
        <f t="shared" si="40"/>
        <v>44</v>
      </c>
      <c r="AI102" s="1042">
        <f t="shared" si="40"/>
        <v>320</v>
      </c>
      <c r="AJ102" s="1042">
        <f t="shared" si="40"/>
        <v>40</v>
      </c>
      <c r="AK102" s="1024">
        <f t="shared" si="36"/>
        <v>928</v>
      </c>
      <c r="AL102" s="633"/>
    </row>
    <row r="103" spans="1:38" s="644" customFormat="1" x14ac:dyDescent="0.3">
      <c r="A103" s="649"/>
      <c r="B103" s="955" t="s">
        <v>999</v>
      </c>
      <c r="C103" s="1043"/>
      <c r="D103" s="1043"/>
      <c r="E103" s="677"/>
      <c r="F103" s="677"/>
      <c r="G103" s="1026"/>
      <c r="H103" s="1026"/>
      <c r="I103" s="1022"/>
      <c r="J103" s="1022"/>
      <c r="K103" s="442">
        <f t="shared" si="26"/>
        <v>432</v>
      </c>
      <c r="L103" s="663">
        <f t="shared" si="37"/>
        <v>0</v>
      </c>
      <c r="M103" s="649"/>
      <c r="N103" s="637">
        <f t="shared" si="27"/>
        <v>432</v>
      </c>
      <c r="O103" s="649"/>
      <c r="P103" s="649"/>
      <c r="Q103" s="649"/>
      <c r="R103" s="649"/>
      <c r="S103" s="649"/>
      <c r="T103" s="1065"/>
      <c r="U103" s="1023"/>
      <c r="V103" s="1023"/>
      <c r="W103" s="1023"/>
      <c r="X103" s="1023"/>
      <c r="Y103" s="447">
        <v>108</v>
      </c>
      <c r="Z103" s="447"/>
      <c r="AA103" s="447">
        <v>180</v>
      </c>
      <c r="AB103" s="447"/>
      <c r="AC103" s="1024">
        <v>72</v>
      </c>
      <c r="AD103" s="1024"/>
      <c r="AE103" s="1024">
        <v>72</v>
      </c>
      <c r="AF103" s="1024"/>
      <c r="AG103" s="1025">
        <v>0</v>
      </c>
      <c r="AH103" s="1025"/>
      <c r="AI103" s="1025">
        <v>0</v>
      </c>
      <c r="AJ103" s="963"/>
      <c r="AK103" s="639"/>
      <c r="AL103" s="645"/>
    </row>
    <row r="104" spans="1:38" s="644" customFormat="1" x14ac:dyDescent="0.3">
      <c r="A104" s="649"/>
      <c r="B104" s="955" t="s">
        <v>1000</v>
      </c>
      <c r="C104" s="1043"/>
      <c r="D104" s="1043"/>
      <c r="E104" s="677"/>
      <c r="F104" s="677"/>
      <c r="G104" s="1026"/>
      <c r="H104" s="1026"/>
      <c r="I104" s="1022"/>
      <c r="J104" s="1022"/>
      <c r="K104" s="442">
        <f t="shared" si="26"/>
        <v>720</v>
      </c>
      <c r="L104" s="663">
        <f t="shared" si="37"/>
        <v>0</v>
      </c>
      <c r="M104" s="649"/>
      <c r="N104" s="637">
        <f t="shared" si="27"/>
        <v>720</v>
      </c>
      <c r="O104" s="649"/>
      <c r="P104" s="649"/>
      <c r="Q104" s="649"/>
      <c r="R104" s="649"/>
      <c r="S104" s="649"/>
      <c r="T104" s="1065"/>
      <c r="U104" s="1023"/>
      <c r="V104" s="1023"/>
      <c r="W104" s="1023"/>
      <c r="X104" s="1023"/>
      <c r="Y104" s="447">
        <v>0</v>
      </c>
      <c r="Z104" s="447"/>
      <c r="AA104" s="447">
        <v>216</v>
      </c>
      <c r="AB104" s="447"/>
      <c r="AC104" s="1024"/>
      <c r="AD104" s="1024"/>
      <c r="AE104" s="1024">
        <v>216</v>
      </c>
      <c r="AF104" s="1024"/>
      <c r="AG104" s="1025">
        <v>180</v>
      </c>
      <c r="AH104" s="1025"/>
      <c r="AI104" s="1025">
        <v>108</v>
      </c>
      <c r="AJ104" s="963"/>
      <c r="AK104" s="639"/>
      <c r="AL104" s="645"/>
    </row>
    <row r="105" spans="1:38" s="644" customFormat="1" x14ac:dyDescent="0.3">
      <c r="A105" s="649"/>
      <c r="B105" s="955" t="s">
        <v>322</v>
      </c>
      <c r="C105" s="1043"/>
      <c r="D105" s="1043"/>
      <c r="E105" s="677"/>
      <c r="F105" s="677"/>
      <c r="G105" s="1026"/>
      <c r="H105" s="1026"/>
      <c r="I105" s="1022"/>
      <c r="J105" s="1022"/>
      <c r="K105" s="442">
        <f t="shared" si="26"/>
        <v>304</v>
      </c>
      <c r="L105" s="663">
        <f t="shared" si="37"/>
        <v>0</v>
      </c>
      <c r="M105" s="649"/>
      <c r="N105" s="637">
        <f t="shared" si="27"/>
        <v>304</v>
      </c>
      <c r="O105" s="649"/>
      <c r="P105" s="649"/>
      <c r="Q105" s="649"/>
      <c r="R105" s="649"/>
      <c r="S105" s="649"/>
      <c r="T105" s="1065"/>
      <c r="U105" s="1023"/>
      <c r="V105" s="1023"/>
      <c r="W105" s="1023"/>
      <c r="X105" s="1023"/>
      <c r="Y105" s="447">
        <v>56</v>
      </c>
      <c r="Z105" s="447"/>
      <c r="AA105" s="447">
        <v>48</v>
      </c>
      <c r="AB105" s="447"/>
      <c r="AC105" s="1024">
        <v>56</v>
      </c>
      <c r="AD105" s="1024"/>
      <c r="AE105" s="1024">
        <v>60</v>
      </c>
      <c r="AF105" s="1024"/>
      <c r="AG105" s="1025">
        <v>44</v>
      </c>
      <c r="AH105" s="1025"/>
      <c r="AI105" s="1025">
        <v>40</v>
      </c>
      <c r="AJ105" s="963"/>
      <c r="AK105" s="639"/>
      <c r="AL105" s="645"/>
    </row>
    <row r="106" spans="1:38" s="644" customFormat="1" x14ac:dyDescent="0.3">
      <c r="A106" s="655"/>
      <c r="B106" s="1044"/>
      <c r="C106" s="1045"/>
      <c r="D106" s="1045"/>
      <c r="E106" s="1046"/>
      <c r="F106" s="1046"/>
      <c r="G106" s="675"/>
      <c r="H106" s="675"/>
      <c r="I106" s="1027"/>
      <c r="J106" s="1027"/>
      <c r="K106" s="442"/>
      <c r="L106" s="663"/>
      <c r="M106" s="655"/>
      <c r="N106" s="637"/>
      <c r="O106" s="655"/>
      <c r="P106" s="649"/>
      <c r="Q106" s="649"/>
      <c r="R106" s="649"/>
      <c r="S106" s="649"/>
      <c r="T106" s="1070"/>
      <c r="U106" s="1034"/>
      <c r="V106" s="1023"/>
      <c r="W106" s="1034"/>
      <c r="X106" s="1023"/>
      <c r="Y106" s="1047">
        <f>Y98+Y99+Y103+Y104+Y105</f>
        <v>612</v>
      </c>
      <c r="Z106" s="1047">
        <f t="shared" ref="Z106:AJ106" si="41">Z98+Z99+Z103+Z104+Z105</f>
        <v>56</v>
      </c>
      <c r="AA106" s="1047">
        <f t="shared" si="41"/>
        <v>864</v>
      </c>
      <c r="AB106" s="1047">
        <f t="shared" si="41"/>
        <v>48</v>
      </c>
      <c r="AC106" s="1047">
        <f t="shared" si="41"/>
        <v>580</v>
      </c>
      <c r="AD106" s="1047">
        <f t="shared" si="41"/>
        <v>52</v>
      </c>
      <c r="AE106" s="1047">
        <f t="shared" si="41"/>
        <v>896</v>
      </c>
      <c r="AF106" s="1047">
        <f t="shared" si="41"/>
        <v>64</v>
      </c>
      <c r="AG106" s="1047">
        <f t="shared" si="41"/>
        <v>612</v>
      </c>
      <c r="AH106" s="1047">
        <f t="shared" si="41"/>
        <v>44</v>
      </c>
      <c r="AI106" s="1047">
        <f t="shared" si="41"/>
        <v>504</v>
      </c>
      <c r="AJ106" s="1047">
        <f t="shared" si="41"/>
        <v>40</v>
      </c>
      <c r="AK106" s="639"/>
      <c r="AL106" s="645"/>
    </row>
    <row r="107" spans="1:38" s="644" customFormat="1" ht="26.4" x14ac:dyDescent="0.3">
      <c r="A107" s="655"/>
      <c r="B107" s="1048" t="s">
        <v>1001</v>
      </c>
      <c r="C107" s="1049"/>
      <c r="D107" s="1049"/>
      <c r="E107" s="1050"/>
      <c r="F107" s="1050"/>
      <c r="G107" s="1071"/>
      <c r="H107" s="1071"/>
      <c r="I107" s="970"/>
      <c r="J107" s="970"/>
      <c r="K107" s="442">
        <f t="shared" si="26"/>
        <v>5444</v>
      </c>
      <c r="L107" s="663">
        <f t="shared" si="37"/>
        <v>0</v>
      </c>
      <c r="M107" s="655">
        <v>1667</v>
      </c>
      <c r="N107" s="637">
        <f t="shared" si="27"/>
        <v>5292</v>
      </c>
      <c r="O107" s="655">
        <v>1296</v>
      </c>
      <c r="P107" s="649">
        <v>252</v>
      </c>
      <c r="Q107" s="649"/>
      <c r="R107" s="649"/>
      <c r="S107" s="649"/>
      <c r="T107" s="1070">
        <v>152</v>
      </c>
      <c r="U107" s="1051">
        <v>576</v>
      </c>
      <c r="V107" s="452"/>
      <c r="W107" s="1051">
        <v>828</v>
      </c>
      <c r="X107" s="452"/>
      <c r="Y107" s="1052">
        <v>612</v>
      </c>
      <c r="Z107" s="1053"/>
      <c r="AA107" s="1052">
        <v>828</v>
      </c>
      <c r="AB107" s="1053"/>
      <c r="AC107" s="1054">
        <v>576</v>
      </c>
      <c r="AD107" s="1055"/>
      <c r="AE107" s="1054">
        <v>828</v>
      </c>
      <c r="AF107" s="1055"/>
      <c r="AG107" s="1056">
        <v>576</v>
      </c>
      <c r="AH107" s="1057"/>
      <c r="AI107" s="1057">
        <v>468</v>
      </c>
      <c r="AJ107" s="1038"/>
      <c r="AK107" s="639"/>
      <c r="AL107" s="645"/>
    </row>
    <row r="108" spans="1:38" s="644" customFormat="1" x14ac:dyDescent="0.3">
      <c r="A108" s="649"/>
      <c r="B108" s="956" t="s">
        <v>67</v>
      </c>
      <c r="C108" s="1040"/>
      <c r="D108" s="1040"/>
      <c r="E108" s="1041"/>
      <c r="F108" s="1041"/>
      <c r="G108" s="652"/>
      <c r="H108" s="652"/>
      <c r="I108" s="1028"/>
      <c r="J108" s="1028"/>
      <c r="K108" s="442">
        <f t="shared" si="26"/>
        <v>36</v>
      </c>
      <c r="L108" s="663">
        <f t="shared" si="37"/>
        <v>0</v>
      </c>
      <c r="M108" s="649"/>
      <c r="N108" s="637">
        <f t="shared" si="27"/>
        <v>36</v>
      </c>
      <c r="O108" s="649"/>
      <c r="P108" s="663"/>
      <c r="Q108" s="663"/>
      <c r="R108" s="663"/>
      <c r="S108" s="663"/>
      <c r="T108" s="114"/>
      <c r="U108" s="452">
        <v>2</v>
      </c>
      <c r="V108" s="452"/>
      <c r="W108" s="452">
        <v>8</v>
      </c>
      <c r="X108" s="452"/>
      <c r="Y108" s="1053">
        <v>2</v>
      </c>
      <c r="Z108" s="1053"/>
      <c r="AA108" s="1053">
        <v>6</v>
      </c>
      <c r="AB108" s="1053"/>
      <c r="AC108" s="1055">
        <v>4</v>
      </c>
      <c r="AD108" s="1055"/>
      <c r="AE108" s="1055">
        <v>6</v>
      </c>
      <c r="AF108" s="1055"/>
      <c r="AG108" s="1057">
        <v>3</v>
      </c>
      <c r="AH108" s="1057"/>
      <c r="AI108" s="1057">
        <v>5</v>
      </c>
      <c r="AJ108" s="963"/>
      <c r="AK108" s="639"/>
      <c r="AL108" s="645"/>
    </row>
    <row r="109" spans="1:38" s="644" customFormat="1" ht="39.6" x14ac:dyDescent="0.3">
      <c r="A109" s="649"/>
      <c r="B109" s="956" t="s">
        <v>40</v>
      </c>
      <c r="C109" s="1040"/>
      <c r="D109" s="1040"/>
      <c r="E109" s="1041"/>
      <c r="F109" s="1041"/>
      <c r="G109" s="652"/>
      <c r="H109" s="652"/>
      <c r="I109" s="1028"/>
      <c r="J109" s="1028"/>
      <c r="K109" s="442">
        <f t="shared" si="26"/>
        <v>0</v>
      </c>
      <c r="L109" s="663">
        <f t="shared" si="37"/>
        <v>0</v>
      </c>
      <c r="M109" s="649"/>
      <c r="N109" s="637"/>
      <c r="O109" s="649"/>
      <c r="P109" s="663"/>
      <c r="Q109" s="663"/>
      <c r="R109" s="663"/>
      <c r="S109" s="663"/>
      <c r="T109" s="114"/>
      <c r="U109" s="452">
        <v>1</v>
      </c>
      <c r="V109" s="452"/>
      <c r="W109" s="452">
        <v>3</v>
      </c>
      <c r="X109" s="452"/>
      <c r="Y109" s="1053">
        <v>2</v>
      </c>
      <c r="Z109" s="1053"/>
      <c r="AA109" s="1053" t="s">
        <v>1002</v>
      </c>
      <c r="AB109" s="1053"/>
      <c r="AC109" s="1055">
        <v>1</v>
      </c>
      <c r="AD109" s="1055"/>
      <c r="AE109" s="1055" t="s">
        <v>1003</v>
      </c>
      <c r="AF109" s="1055"/>
      <c r="AG109" s="1057" t="s">
        <v>1004</v>
      </c>
      <c r="AH109" s="1057"/>
      <c r="AI109" s="1057" t="s">
        <v>1005</v>
      </c>
      <c r="AJ109" s="963"/>
      <c r="AK109" s="639"/>
      <c r="AL109" s="645"/>
    </row>
    <row r="110" spans="1:38" s="644" customFormat="1" x14ac:dyDescent="0.3">
      <c r="B110" s="284"/>
      <c r="C110" s="831"/>
      <c r="D110" s="831"/>
      <c r="E110" s="285">
        <v>4</v>
      </c>
      <c r="F110" s="285">
        <v>6</v>
      </c>
      <c r="G110" s="647">
        <v>3</v>
      </c>
      <c r="H110" s="647">
        <v>7</v>
      </c>
      <c r="I110" s="1059">
        <v>4</v>
      </c>
      <c r="J110" s="1059">
        <v>6</v>
      </c>
      <c r="T110" s="647"/>
      <c r="AK110" s="645"/>
      <c r="AL110" s="645"/>
    </row>
    <row r="111" spans="1:38" s="644" customFormat="1" x14ac:dyDescent="0.3">
      <c r="B111" s="284"/>
      <c r="C111" s="831"/>
      <c r="D111" s="831"/>
      <c r="E111" s="285">
        <v>0</v>
      </c>
      <c r="F111" s="285">
        <v>4</v>
      </c>
      <c r="G111" s="647">
        <v>1</v>
      </c>
      <c r="H111" s="647">
        <v>4</v>
      </c>
      <c r="I111" s="1059">
        <v>2</v>
      </c>
      <c r="J111" s="1059">
        <v>3</v>
      </c>
      <c r="T111" s="647"/>
      <c r="AK111" s="645"/>
      <c r="AL111" s="645"/>
    </row>
    <row r="112" spans="1:38" s="644" customFormat="1" x14ac:dyDescent="0.3">
      <c r="B112" s="284"/>
      <c r="C112" s="831"/>
      <c r="D112" s="831"/>
      <c r="E112" s="285"/>
      <c r="F112" s="285"/>
      <c r="G112" s="647"/>
      <c r="H112" s="647"/>
      <c r="I112" s="1059"/>
      <c r="J112" s="1059"/>
      <c r="T112" s="647"/>
      <c r="Y112" s="399"/>
      <c r="Z112" s="1060"/>
      <c r="AA112" s="399"/>
      <c r="AB112" s="1060"/>
      <c r="AC112" s="399"/>
      <c r="AD112" s="1060"/>
      <c r="AE112" s="399"/>
      <c r="AF112" s="1060"/>
      <c r="AG112" s="399"/>
      <c r="AH112" s="1060"/>
      <c r="AI112" s="399"/>
      <c r="AJ112" s="1060"/>
      <c r="AK112" s="1061"/>
      <c r="AL112" s="1062"/>
    </row>
    <row r="113" spans="7:38" s="644" customFormat="1" x14ac:dyDescent="0.3">
      <c r="G113" s="647"/>
      <c r="H113" s="647"/>
      <c r="K113" s="644">
        <v>5904</v>
      </c>
      <c r="T113" s="647"/>
      <c r="Y113" s="399"/>
      <c r="Z113" s="399"/>
      <c r="AA113" s="399"/>
      <c r="AB113" s="399"/>
      <c r="AC113" s="399"/>
      <c r="AD113" s="399"/>
      <c r="AE113" s="399"/>
      <c r="AF113" s="399"/>
      <c r="AG113" s="399"/>
      <c r="AH113" s="399"/>
      <c r="AI113" s="399"/>
      <c r="AJ113" s="399"/>
      <c r="AK113" s="1061"/>
      <c r="AL113" s="645"/>
    </row>
  </sheetData>
  <mergeCells count="42">
    <mergeCell ref="K1:T1"/>
    <mergeCell ref="A1:A7"/>
    <mergeCell ref="B1:B7"/>
    <mergeCell ref="U1:AJ2"/>
    <mergeCell ref="AK1:AK8"/>
    <mergeCell ref="P5:P7"/>
    <mergeCell ref="Q5:Q7"/>
    <mergeCell ref="U5:V5"/>
    <mergeCell ref="Y5:Z5"/>
    <mergeCell ref="AA5:AB5"/>
    <mergeCell ref="AC5:AD5"/>
    <mergeCell ref="AE5:AF5"/>
    <mergeCell ref="AG5:AH5"/>
    <mergeCell ref="AI5:AJ5"/>
    <mergeCell ref="U6:V6"/>
    <mergeCell ref="W6:X6"/>
    <mergeCell ref="AL1:AL8"/>
    <mergeCell ref="K2:K7"/>
    <mergeCell ref="L2:L7"/>
    <mergeCell ref="M2:M7"/>
    <mergeCell ref="N2:S2"/>
    <mergeCell ref="T2:T7"/>
    <mergeCell ref="N3:Q3"/>
    <mergeCell ref="R3:R7"/>
    <mergeCell ref="S3:S7"/>
    <mergeCell ref="N4:N7"/>
    <mergeCell ref="O4:Q4"/>
    <mergeCell ref="U4:X4"/>
    <mergeCell ref="Y4:AB4"/>
    <mergeCell ref="AC4:AF4"/>
    <mergeCell ref="AG4:AJ4"/>
    <mergeCell ref="O5:O7"/>
    <mergeCell ref="AE8:AF8"/>
    <mergeCell ref="AG8:AH8"/>
    <mergeCell ref="AI8:AJ8"/>
    <mergeCell ref="A98:B98"/>
    <mergeCell ref="U8:V8"/>
    <mergeCell ref="W8:X8"/>
    <mergeCell ref="Y8:Z8"/>
    <mergeCell ref="AA8:AB8"/>
    <mergeCell ref="AC8:AD8"/>
    <mergeCell ref="H66:H67"/>
  </mergeCells>
  <conditionalFormatting sqref="A34:B34 AK9 X7 K9:X10">
    <cfRule type="cellIs" dxfId="1616" priority="44" operator="equal">
      <formula>0</formula>
    </cfRule>
  </conditionalFormatting>
  <conditionalFormatting sqref="A30:A33">
    <cfRule type="cellIs" dxfId="1615" priority="45" operator="equal">
      <formula>0</formula>
    </cfRule>
  </conditionalFormatting>
  <conditionalFormatting sqref="A9:A10">
    <cfRule type="cellIs" dxfId="1614" priority="46" operator="equal">
      <formula>0</formula>
    </cfRule>
  </conditionalFormatting>
  <conditionalFormatting sqref="A19:A29">
    <cfRule type="cellIs" dxfId="1613" priority="47" operator="equal">
      <formula>0</formula>
    </cfRule>
  </conditionalFormatting>
  <conditionalFormatting sqref="A11">
    <cfRule type="cellIs" dxfId="1612" priority="48" operator="equal">
      <formula>0</formula>
    </cfRule>
  </conditionalFormatting>
  <conditionalFormatting sqref="A12:A13">
    <cfRule type="cellIs" dxfId="1611" priority="49" operator="equal">
      <formula>0</formula>
    </cfRule>
  </conditionalFormatting>
  <conditionalFormatting sqref="A14 A16">
    <cfRule type="cellIs" dxfId="1610" priority="50" operator="equal">
      <formula>0</formula>
    </cfRule>
  </conditionalFormatting>
  <conditionalFormatting sqref="A17:A18">
    <cfRule type="cellIs" dxfId="1609" priority="51" operator="equal">
      <formula>0</formula>
    </cfRule>
  </conditionalFormatting>
  <conditionalFormatting sqref="B12:B13">
    <cfRule type="cellIs" dxfId="1608" priority="52" operator="equal">
      <formula>0</formula>
    </cfRule>
  </conditionalFormatting>
  <conditionalFormatting sqref="B26">
    <cfRule type="cellIs" dxfId="1607" priority="53" operator="equal">
      <formula>0</formula>
    </cfRule>
  </conditionalFormatting>
  <conditionalFormatting sqref="B24">
    <cfRule type="cellIs" dxfId="1606" priority="54" operator="equal">
      <formula>0</formula>
    </cfRule>
  </conditionalFormatting>
  <conditionalFormatting sqref="B25">
    <cfRule type="cellIs" dxfId="1605" priority="55" operator="equal">
      <formula>0</formula>
    </cfRule>
  </conditionalFormatting>
  <conditionalFormatting sqref="A15">
    <cfRule type="cellIs" dxfId="1604" priority="56" operator="equal">
      <formula>0</formula>
    </cfRule>
  </conditionalFormatting>
  <conditionalFormatting sqref="B17">
    <cfRule type="cellIs" dxfId="1603" priority="57" operator="equal">
      <formula>0</formula>
    </cfRule>
  </conditionalFormatting>
  <conditionalFormatting sqref="B15">
    <cfRule type="cellIs" dxfId="1602" priority="58" operator="equal">
      <formula>0</formula>
    </cfRule>
  </conditionalFormatting>
  <conditionalFormatting sqref="B18">
    <cfRule type="cellIs" dxfId="1601" priority="59" operator="equal">
      <formula>0</formula>
    </cfRule>
  </conditionalFormatting>
  <conditionalFormatting sqref="B20:B22">
    <cfRule type="cellIs" dxfId="1600" priority="60" operator="equal">
      <formula>0</formula>
    </cfRule>
  </conditionalFormatting>
  <conditionalFormatting sqref="B24:B26">
    <cfRule type="cellIs" dxfId="1599" priority="61" operator="equal">
      <formula>0</formula>
    </cfRule>
  </conditionalFormatting>
  <conditionalFormatting sqref="B28:B29">
    <cfRule type="cellIs" dxfId="1598" priority="62" operator="equal">
      <formula>0</formula>
    </cfRule>
  </conditionalFormatting>
  <conditionalFormatting sqref="B31:B33">
    <cfRule type="cellIs" dxfId="1597" priority="43" operator="equal">
      <formula>0</formula>
    </cfRule>
  </conditionalFormatting>
  <conditionalFormatting sqref="O11 P11:R23 P24:Q24 P25:R29 P32:R34 K11:N29 L32:M34">
    <cfRule type="cellIs" dxfId="1596" priority="18" operator="equal">
      <formula>0</formula>
    </cfRule>
  </conditionalFormatting>
  <conditionalFormatting sqref="R3:S3 N5:Q7 N4:O4 L2:L7 N2:N3 K1">
    <cfRule type="cellIs" dxfId="1595" priority="42" operator="equal">
      <formula>0</formula>
    </cfRule>
  </conditionalFormatting>
  <conditionalFormatting sqref="Z10:AO10 AL9:AO9">
    <cfRule type="cellIs" dxfId="1594" priority="41" operator="equal">
      <formula>0</formula>
    </cfRule>
  </conditionalFormatting>
  <conditionalFormatting sqref="AI12:AO25 AI27:AO29 AE27:AF29 AC31:AD33 AG31:AH33 AE31:AF34 AI31:AO34 T11:T29 Z30:AO30 Z31:AB34 Z12:AB29 Z11:AO11 T32:T34 AM35:AO35">
    <cfRule type="cellIs" dxfId="1593" priority="21" operator="equal">
      <formula>0</formula>
    </cfRule>
  </conditionalFormatting>
  <conditionalFormatting sqref="AE12:AF25">
    <cfRule type="cellIs" dxfId="1592" priority="22" operator="equal">
      <formula>0</formula>
    </cfRule>
  </conditionalFormatting>
  <conditionalFormatting sqref="AC12:AD17">
    <cfRule type="cellIs" dxfId="1591" priority="23" operator="equal">
      <formula>0</formula>
    </cfRule>
  </conditionalFormatting>
  <conditionalFormatting sqref="AC19:AD22">
    <cfRule type="cellIs" dxfId="1590" priority="24" operator="equal">
      <formula>0</formula>
    </cfRule>
  </conditionalFormatting>
  <conditionalFormatting sqref="AC18:AD18">
    <cfRule type="cellIs" dxfId="1589" priority="25" operator="equal">
      <formula>0</formula>
    </cfRule>
  </conditionalFormatting>
  <conditionalFormatting sqref="AC25:AD25">
    <cfRule type="cellIs" dxfId="1588" priority="26" operator="equal">
      <formula>0</formula>
    </cfRule>
  </conditionalFormatting>
  <conditionalFormatting sqref="AC23:AD23">
    <cfRule type="cellIs" dxfId="1587" priority="27" operator="equal">
      <formula>0</formula>
    </cfRule>
  </conditionalFormatting>
  <conditionalFormatting sqref="AC24:AD24">
    <cfRule type="cellIs" dxfId="1586" priority="28" operator="equal">
      <formula>0</formula>
    </cfRule>
  </conditionalFormatting>
  <conditionalFormatting sqref="AC27:AD29">
    <cfRule type="cellIs" dxfId="1585" priority="29" operator="equal">
      <formula>0</formula>
    </cfRule>
  </conditionalFormatting>
  <conditionalFormatting sqref="AC26:AD26">
    <cfRule type="cellIs" dxfId="1584" priority="30" operator="equal">
      <formula>0</formula>
    </cfRule>
  </conditionalFormatting>
  <conditionalFormatting sqref="AC34:AD34">
    <cfRule type="cellIs" dxfId="1583" priority="31" operator="equal">
      <formula>0</formula>
    </cfRule>
  </conditionalFormatting>
  <conditionalFormatting sqref="AG12:AH17">
    <cfRule type="cellIs" dxfId="1582" priority="32" operator="equal">
      <formula>0</formula>
    </cfRule>
  </conditionalFormatting>
  <conditionalFormatting sqref="AG19:AH22">
    <cfRule type="cellIs" dxfId="1581" priority="33" operator="equal">
      <formula>0</formula>
    </cfRule>
  </conditionalFormatting>
  <conditionalFormatting sqref="AG18:AH18">
    <cfRule type="cellIs" dxfId="1580" priority="34" operator="equal">
      <formula>0</formula>
    </cfRule>
  </conditionalFormatting>
  <conditionalFormatting sqref="AG25:AH25">
    <cfRule type="cellIs" dxfId="1579" priority="35" operator="equal">
      <formula>0</formula>
    </cfRule>
  </conditionalFormatting>
  <conditionalFormatting sqref="AG23:AH23">
    <cfRule type="cellIs" dxfId="1578" priority="36" operator="equal">
      <formula>0</formula>
    </cfRule>
  </conditionalFormatting>
  <conditionalFormatting sqref="AG24:AH24">
    <cfRule type="cellIs" dxfId="1577" priority="37" operator="equal">
      <formula>0</formula>
    </cfRule>
  </conditionalFormatting>
  <conditionalFormatting sqref="AG27:AH29">
    <cfRule type="cellIs" dxfId="1576" priority="38" operator="equal">
      <formula>0</formula>
    </cfRule>
  </conditionalFormatting>
  <conditionalFormatting sqref="AG26:AH26">
    <cfRule type="cellIs" dxfId="1575" priority="39" operator="equal">
      <formula>0</formula>
    </cfRule>
  </conditionalFormatting>
  <conditionalFormatting sqref="AG34:AH34">
    <cfRule type="cellIs" dxfId="1574" priority="40" operator="equal">
      <formula>0</formula>
    </cfRule>
  </conditionalFormatting>
  <conditionalFormatting sqref="U7:W7">
    <cfRule type="cellIs" dxfId="1573" priority="17" operator="equal">
      <formula>0</formula>
    </cfRule>
  </conditionalFormatting>
  <conditionalFormatting sqref="O12:O29 O32:O34">
    <cfRule type="cellIs" dxfId="1572" priority="19" operator="equal">
      <formula>0</formula>
    </cfRule>
  </conditionalFormatting>
  <conditionalFormatting sqref="R24">
    <cfRule type="cellIs" dxfId="1571" priority="20" operator="equal">
      <formula>0</formula>
    </cfRule>
  </conditionalFormatting>
  <conditionalFormatting sqref="Y7:Z7">
    <cfRule type="cellIs" dxfId="1570" priority="16" operator="equal">
      <formula>0</formula>
    </cfRule>
  </conditionalFormatting>
  <conditionalFormatting sqref="AA7:AB7">
    <cfRule type="cellIs" dxfId="1569" priority="15" operator="equal">
      <formula>0</formula>
    </cfRule>
  </conditionalFormatting>
  <conditionalFormatting sqref="AG7:AH7">
    <cfRule type="cellIs" dxfId="1568" priority="12" operator="equal">
      <formula>0</formula>
    </cfRule>
  </conditionalFormatting>
  <conditionalFormatting sqref="AI7:AJ7">
    <cfRule type="cellIs" dxfId="1567" priority="11" operator="equal">
      <formula>0</formula>
    </cfRule>
  </conditionalFormatting>
  <conditionalFormatting sqref="W32:X34 W27:X29 W11:X25">
    <cfRule type="cellIs" dxfId="1566" priority="8" operator="equal">
      <formula>0</formula>
    </cfRule>
  </conditionalFormatting>
  <conditionalFormatting sqref="U27:U29 U32:U34 U11:U25">
    <cfRule type="cellIs" dxfId="1565" priority="10" operator="equal">
      <formula>0</formula>
    </cfRule>
  </conditionalFormatting>
  <conditionalFormatting sqref="V27:V29 V32:V34 V11:V25">
    <cfRule type="cellIs" dxfId="1564" priority="9" operator="equal">
      <formula>0</formula>
    </cfRule>
  </conditionalFormatting>
  <conditionalFormatting sqref="K30:X30 L31:X31 N32:N34 N36:N41 N43:N44 N46:N57 N60:N64 N94:N97 N90:N92 N84:N88 N78:N82 N99:N101 N103:N109">
    <cfRule type="cellIs" dxfId="1563" priority="7" operator="equal">
      <formula>0</formula>
    </cfRule>
  </conditionalFormatting>
  <conditionalFormatting sqref="K31:K64 K103:K109 L98:AJ98 L93:AJ93 L89:S89 L45:N45 L42:N42 L35:AB35 AG35:AJ35 AG42:AJ42 AG45:AJ45 L58:N59 AG58:AJ58 L77:N77 L83:N83 AG83:AJ83 AG77:AJ77 AG89:AJ89 U89:AB89 K77:K101 R83:AB83 R77:AB77 R58:AB58 R42:AB42 R45:AB45 R59:AJ59">
    <cfRule type="cellIs" dxfId="1562" priority="6" operator="equal">
      <formula>0</formula>
    </cfRule>
  </conditionalFormatting>
  <conditionalFormatting sqref="N72:N76 N66:N70">
    <cfRule type="cellIs" dxfId="1561" priority="5" operator="equal">
      <formula>0</formula>
    </cfRule>
  </conditionalFormatting>
  <conditionalFormatting sqref="K65:K76 L71:N71 L65:N65 R65:AJ65 R71:AJ71">
    <cfRule type="cellIs" dxfId="1560" priority="4" operator="equal">
      <formula>0</formula>
    </cfRule>
  </conditionalFormatting>
  <conditionalFormatting sqref="AC7:AD7">
    <cfRule type="cellIs" dxfId="1559" priority="3" operator="equal">
      <formula>0</formula>
    </cfRule>
  </conditionalFormatting>
  <conditionalFormatting sqref="AE7:AF7">
    <cfRule type="cellIs" dxfId="1558" priority="2" operator="equal">
      <formula>0</formula>
    </cfRule>
  </conditionalFormatting>
  <conditionalFormatting sqref="O71:Q71 O65:Q65 O45:Q45 O42:Q42 O58:Q59 O77:Q77 O83:Q83">
    <cfRule type="cellIs" dxfId="1557" priority="1" operator="equal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AQ112"/>
  <sheetViews>
    <sheetView topLeftCell="A49" workbookViewId="0">
      <selection activeCell="AL65" sqref="AL65"/>
    </sheetView>
  </sheetViews>
  <sheetFormatPr defaultColWidth="9.109375" defaultRowHeight="13.8" x14ac:dyDescent="0.3"/>
  <cols>
    <col min="1" max="1" width="9.44140625" style="644" customWidth="1"/>
    <col min="2" max="2" width="35.33203125" style="284" customWidth="1"/>
    <col min="3" max="4" width="3.44140625" style="831" hidden="1" customWidth="1"/>
    <col min="5" max="6" width="3.6640625" style="285" hidden="1" customWidth="1"/>
    <col min="7" max="8" width="3.6640625" style="647" customWidth="1"/>
    <col min="9" max="9" width="3.5546875" style="1059" hidden="1" customWidth="1"/>
    <col min="10" max="10" width="4.109375" style="1059" hidden="1" customWidth="1"/>
    <col min="11" max="11" width="8.44140625" style="644" customWidth="1"/>
    <col min="12" max="12" width="4.5546875" style="644" customWidth="1"/>
    <col min="13" max="13" width="6" style="644" customWidth="1"/>
    <col min="14" max="14" width="7.88671875" style="644" customWidth="1"/>
    <col min="15" max="15" width="5.33203125" style="644" customWidth="1"/>
    <col min="16" max="16" width="4.6640625" style="644" customWidth="1"/>
    <col min="17" max="17" width="4.44140625" style="644" customWidth="1"/>
    <col min="18" max="18" width="6.44140625" style="644" customWidth="1"/>
    <col min="19" max="19" width="5.109375" style="644" customWidth="1"/>
    <col min="20" max="20" width="3.6640625" style="647" customWidth="1"/>
    <col min="21" max="28" width="6.109375" style="644" hidden="1" customWidth="1"/>
    <col min="29" max="32" width="9.6640625" style="644" customWidth="1"/>
    <col min="33" max="36" width="7.109375" style="644" hidden="1" customWidth="1"/>
    <col min="37" max="37" width="9.109375" style="645"/>
    <col min="38" max="38" width="28.5546875" style="645" customWidth="1"/>
    <col min="39" max="43" width="9.109375" style="645"/>
    <col min="44" max="16384" width="9.109375" style="644"/>
  </cols>
  <sheetData>
    <row r="1" spans="1:41" s="644" customFormat="1" ht="27" customHeight="1" x14ac:dyDescent="0.3">
      <c r="A1" s="1749"/>
      <c r="B1" s="1752" t="s">
        <v>551</v>
      </c>
      <c r="C1" s="961" t="s">
        <v>989</v>
      </c>
      <c r="D1" s="961"/>
      <c r="E1" s="961"/>
      <c r="F1" s="961"/>
      <c r="G1" s="961"/>
      <c r="H1" s="961"/>
      <c r="I1" s="961"/>
      <c r="J1" s="961"/>
      <c r="K1" s="1366" t="s">
        <v>175</v>
      </c>
      <c r="L1" s="1393"/>
      <c r="M1" s="1393"/>
      <c r="N1" s="1393"/>
      <c r="O1" s="1393"/>
      <c r="P1" s="1393"/>
      <c r="Q1" s="1393"/>
      <c r="R1" s="1393"/>
      <c r="S1" s="1393"/>
      <c r="T1" s="1393"/>
      <c r="U1" s="1733" t="s">
        <v>552</v>
      </c>
      <c r="V1" s="1734"/>
      <c r="W1" s="1734"/>
      <c r="X1" s="1734"/>
      <c r="Y1" s="1734"/>
      <c r="Z1" s="1734"/>
      <c r="AA1" s="1734"/>
      <c r="AB1" s="1734"/>
      <c r="AC1" s="1734"/>
      <c r="AD1" s="1734"/>
      <c r="AE1" s="1734"/>
      <c r="AF1" s="1734"/>
      <c r="AG1" s="1734"/>
      <c r="AH1" s="1734"/>
      <c r="AI1" s="1734"/>
      <c r="AJ1" s="1735"/>
      <c r="AK1" s="1406" t="s">
        <v>668</v>
      </c>
      <c r="AL1" s="1345" t="s">
        <v>55</v>
      </c>
      <c r="AM1" s="645"/>
      <c r="AN1" s="645"/>
      <c r="AO1" s="645"/>
    </row>
    <row r="2" spans="1:41" s="644" customFormat="1" ht="25.5" customHeight="1" x14ac:dyDescent="0.3">
      <c r="A2" s="1750"/>
      <c r="B2" s="1753"/>
      <c r="C2" s="961"/>
      <c r="D2" s="961"/>
      <c r="E2" s="961"/>
      <c r="F2" s="961"/>
      <c r="G2" s="961"/>
      <c r="H2" s="961"/>
      <c r="I2" s="961"/>
      <c r="J2" s="961"/>
      <c r="K2" s="1602" t="s">
        <v>98</v>
      </c>
      <c r="L2" s="1603" t="s">
        <v>177</v>
      </c>
      <c r="M2" s="1604" t="s">
        <v>178</v>
      </c>
      <c r="N2" s="1366" t="s">
        <v>179</v>
      </c>
      <c r="O2" s="1393"/>
      <c r="P2" s="1393"/>
      <c r="Q2" s="1393"/>
      <c r="R2" s="1393"/>
      <c r="S2" s="1393"/>
      <c r="T2" s="1755" t="s">
        <v>180</v>
      </c>
      <c r="U2" s="1736"/>
      <c r="V2" s="1737"/>
      <c r="W2" s="1737"/>
      <c r="X2" s="1737"/>
      <c r="Y2" s="1737"/>
      <c r="Z2" s="1737"/>
      <c r="AA2" s="1737"/>
      <c r="AB2" s="1737"/>
      <c r="AC2" s="1737"/>
      <c r="AD2" s="1737"/>
      <c r="AE2" s="1737"/>
      <c r="AF2" s="1737"/>
      <c r="AG2" s="1737"/>
      <c r="AH2" s="1737"/>
      <c r="AI2" s="1737"/>
      <c r="AJ2" s="1738"/>
      <c r="AK2" s="1406"/>
      <c r="AL2" s="1345"/>
      <c r="AM2" s="645"/>
      <c r="AN2" s="645"/>
      <c r="AO2" s="645"/>
    </row>
    <row r="3" spans="1:41" s="644" customFormat="1" ht="18" customHeight="1" x14ac:dyDescent="0.3">
      <c r="A3" s="1750"/>
      <c r="B3" s="1753"/>
      <c r="C3" s="961"/>
      <c r="D3" s="961"/>
      <c r="E3" s="961"/>
      <c r="F3" s="961"/>
      <c r="G3" s="961"/>
      <c r="H3" s="961"/>
      <c r="I3" s="961"/>
      <c r="J3" s="961"/>
      <c r="K3" s="1393"/>
      <c r="L3" s="1393"/>
      <c r="M3" s="1604"/>
      <c r="N3" s="1484" t="s">
        <v>182</v>
      </c>
      <c r="O3" s="1393"/>
      <c r="P3" s="1393"/>
      <c r="Q3" s="1393"/>
      <c r="R3" s="1603" t="s">
        <v>183</v>
      </c>
      <c r="S3" s="1603" t="s">
        <v>370</v>
      </c>
      <c r="T3" s="1756"/>
      <c r="U3" s="960"/>
      <c r="V3" s="960"/>
      <c r="W3" s="960"/>
      <c r="X3" s="960"/>
      <c r="Y3" s="436"/>
      <c r="Z3" s="436"/>
      <c r="AA3" s="436"/>
      <c r="AB3" s="436"/>
      <c r="AC3" s="961"/>
      <c r="AD3" s="961"/>
      <c r="AE3" s="961"/>
      <c r="AF3" s="961"/>
      <c r="AG3" s="962"/>
      <c r="AH3" s="962"/>
      <c r="AI3" s="962"/>
      <c r="AJ3" s="963"/>
      <c r="AK3" s="1406"/>
      <c r="AL3" s="1345"/>
      <c r="AM3" s="645"/>
      <c r="AN3" s="645"/>
      <c r="AO3" s="645"/>
    </row>
    <row r="4" spans="1:41" s="644" customFormat="1" ht="29.25" customHeight="1" x14ac:dyDescent="0.3">
      <c r="A4" s="1750"/>
      <c r="B4" s="1753"/>
      <c r="C4" s="961" t="s">
        <v>149</v>
      </c>
      <c r="D4" s="961"/>
      <c r="E4" s="961"/>
      <c r="F4" s="961"/>
      <c r="G4" s="961"/>
      <c r="H4" s="961"/>
      <c r="I4" s="961"/>
      <c r="J4" s="961"/>
      <c r="K4" s="1393"/>
      <c r="L4" s="1393"/>
      <c r="M4" s="1604"/>
      <c r="N4" s="1603" t="s">
        <v>186</v>
      </c>
      <c r="O4" s="1484" t="s">
        <v>187</v>
      </c>
      <c r="P4" s="1393"/>
      <c r="Q4" s="1393"/>
      <c r="R4" s="1393"/>
      <c r="S4" s="1393"/>
      <c r="T4" s="1756"/>
      <c r="U4" s="1739" t="s">
        <v>769</v>
      </c>
      <c r="V4" s="1739"/>
      <c r="W4" s="1739"/>
      <c r="X4" s="1739"/>
      <c r="Y4" s="1740" t="s">
        <v>318</v>
      </c>
      <c r="Z4" s="1740"/>
      <c r="AA4" s="1740"/>
      <c r="AB4" s="1740"/>
      <c r="AC4" s="1741" t="s">
        <v>100</v>
      </c>
      <c r="AD4" s="1741"/>
      <c r="AE4" s="1741"/>
      <c r="AF4" s="1741"/>
      <c r="AG4" s="1742" t="s">
        <v>618</v>
      </c>
      <c r="AH4" s="1742"/>
      <c r="AI4" s="1742"/>
      <c r="AJ4" s="1742"/>
      <c r="AK4" s="1406"/>
      <c r="AL4" s="1345"/>
      <c r="AM4" s="645"/>
      <c r="AN4" s="645"/>
      <c r="AO4" s="645"/>
    </row>
    <row r="5" spans="1:41" s="644" customFormat="1" ht="23.25" customHeight="1" x14ac:dyDescent="0.3">
      <c r="A5" s="1750"/>
      <c r="B5" s="1753"/>
      <c r="C5" s="961"/>
      <c r="D5" s="961"/>
      <c r="E5" s="961"/>
      <c r="F5" s="961"/>
      <c r="G5" s="961"/>
      <c r="H5" s="961"/>
      <c r="I5" s="961"/>
      <c r="J5" s="961"/>
      <c r="K5" s="1393"/>
      <c r="L5" s="1393"/>
      <c r="M5" s="1604"/>
      <c r="N5" s="1393"/>
      <c r="O5" s="1603" t="s">
        <v>188</v>
      </c>
      <c r="P5" s="1603" t="s">
        <v>189</v>
      </c>
      <c r="Q5" s="1603" t="s">
        <v>190</v>
      </c>
      <c r="R5" s="1393"/>
      <c r="S5" s="1393"/>
      <c r="T5" s="1756"/>
      <c r="U5" s="1747"/>
      <c r="V5" s="1748"/>
      <c r="W5" s="964"/>
      <c r="X5" s="964"/>
      <c r="Y5" s="1743" t="s">
        <v>553</v>
      </c>
      <c r="Z5" s="1744"/>
      <c r="AA5" s="1529" t="s">
        <v>554</v>
      </c>
      <c r="AB5" s="1530"/>
      <c r="AC5" s="1745" t="s">
        <v>1187</v>
      </c>
      <c r="AD5" s="1746"/>
      <c r="AE5" s="1745" t="s">
        <v>1188</v>
      </c>
      <c r="AF5" s="1746"/>
      <c r="AG5" s="1725" t="s">
        <v>621</v>
      </c>
      <c r="AH5" s="1726"/>
      <c r="AI5" s="1725" t="s">
        <v>622</v>
      </c>
      <c r="AJ5" s="1726"/>
      <c r="AK5" s="1406"/>
      <c r="AL5" s="1345"/>
      <c r="AM5" s="645"/>
      <c r="AN5" s="645"/>
      <c r="AO5" s="645"/>
    </row>
    <row r="6" spans="1:41" s="644" customFormat="1" x14ac:dyDescent="0.3">
      <c r="A6" s="1750"/>
      <c r="B6" s="1753"/>
      <c r="C6" s="961"/>
      <c r="D6" s="961"/>
      <c r="E6" s="961"/>
      <c r="F6" s="961"/>
      <c r="G6" s="961"/>
      <c r="H6" s="961"/>
      <c r="I6" s="961"/>
      <c r="J6" s="961"/>
      <c r="K6" s="1393"/>
      <c r="L6" s="1393"/>
      <c r="M6" s="1604"/>
      <c r="N6" s="1393"/>
      <c r="O6" s="1393"/>
      <c r="P6" s="1393"/>
      <c r="Q6" s="1393"/>
      <c r="R6" s="1393"/>
      <c r="S6" s="1393"/>
      <c r="T6" s="1756"/>
      <c r="U6" s="1727" t="s">
        <v>990</v>
      </c>
      <c r="V6" s="1728"/>
      <c r="W6" s="1727" t="s">
        <v>991</v>
      </c>
      <c r="X6" s="1728"/>
      <c r="Y6" s="437">
        <v>448</v>
      </c>
      <c r="Z6" s="437">
        <v>56</v>
      </c>
      <c r="AA6" s="437">
        <v>384</v>
      </c>
      <c r="AB6" s="437">
        <v>48</v>
      </c>
      <c r="AC6" s="965">
        <v>416</v>
      </c>
      <c r="AD6" s="965">
        <v>52</v>
      </c>
      <c r="AE6" s="965">
        <v>512</v>
      </c>
      <c r="AF6" s="965">
        <v>64</v>
      </c>
      <c r="AG6" s="966">
        <v>352</v>
      </c>
      <c r="AH6" s="966">
        <v>44</v>
      </c>
      <c r="AI6" s="966">
        <v>320</v>
      </c>
      <c r="AJ6" s="966">
        <v>40</v>
      </c>
      <c r="AK6" s="1406"/>
      <c r="AL6" s="1345"/>
      <c r="AM6" s="645"/>
      <c r="AN6" s="645"/>
      <c r="AO6" s="645"/>
    </row>
    <row r="7" spans="1:41" s="644" customFormat="1" x14ac:dyDescent="0.3">
      <c r="A7" s="1751"/>
      <c r="B7" s="1754"/>
      <c r="C7" s="961">
        <v>1</v>
      </c>
      <c r="D7" s="961">
        <v>2</v>
      </c>
      <c r="E7" s="961">
        <v>3</v>
      </c>
      <c r="F7" s="961">
        <v>4</v>
      </c>
      <c r="G7" s="961">
        <v>5</v>
      </c>
      <c r="H7" s="961">
        <v>6</v>
      </c>
      <c r="I7" s="961">
        <v>7</v>
      </c>
      <c r="J7" s="961">
        <v>8</v>
      </c>
      <c r="K7" s="1393"/>
      <c r="L7" s="1393"/>
      <c r="M7" s="1604"/>
      <c r="N7" s="1393"/>
      <c r="O7" s="1393"/>
      <c r="P7" s="1393"/>
      <c r="Q7" s="1393"/>
      <c r="R7" s="1393"/>
      <c r="S7" s="1393"/>
      <c r="T7" s="1756"/>
      <c r="U7" s="967" t="s">
        <v>193</v>
      </c>
      <c r="V7" s="967" t="s">
        <v>194</v>
      </c>
      <c r="W7" s="967" t="s">
        <v>193</v>
      </c>
      <c r="X7" s="967" t="s">
        <v>194</v>
      </c>
      <c r="Y7" s="438" t="s">
        <v>193</v>
      </c>
      <c r="Z7" s="438" t="s">
        <v>194</v>
      </c>
      <c r="AA7" s="438" t="s">
        <v>193</v>
      </c>
      <c r="AB7" s="438" t="s">
        <v>194</v>
      </c>
      <c r="AC7" s="968" t="s">
        <v>193</v>
      </c>
      <c r="AD7" s="968" t="s">
        <v>194</v>
      </c>
      <c r="AE7" s="968" t="s">
        <v>193</v>
      </c>
      <c r="AF7" s="968" t="s">
        <v>194</v>
      </c>
      <c r="AG7" s="969" t="s">
        <v>193</v>
      </c>
      <c r="AH7" s="969" t="s">
        <v>194</v>
      </c>
      <c r="AI7" s="969" t="s">
        <v>193</v>
      </c>
      <c r="AJ7" s="969" t="s">
        <v>194</v>
      </c>
      <c r="AK7" s="1406"/>
      <c r="AL7" s="1345"/>
      <c r="AM7" s="645"/>
      <c r="AN7" s="645"/>
      <c r="AO7" s="645"/>
    </row>
    <row r="8" spans="1:41" s="644" customFormat="1" x14ac:dyDescent="0.3">
      <c r="A8" s="397">
        <v>1</v>
      </c>
      <c r="B8" s="439">
        <v>2</v>
      </c>
      <c r="C8" s="961">
        <v>3</v>
      </c>
      <c r="D8" s="961"/>
      <c r="E8" s="961"/>
      <c r="F8" s="961"/>
      <c r="G8" s="961"/>
      <c r="H8" s="961"/>
      <c r="I8" s="961"/>
      <c r="J8" s="961"/>
      <c r="K8" s="649">
        <v>4</v>
      </c>
      <c r="L8" s="649">
        <v>5</v>
      </c>
      <c r="M8" s="649">
        <v>6</v>
      </c>
      <c r="N8" s="649">
        <v>7</v>
      </c>
      <c r="O8" s="649">
        <v>8</v>
      </c>
      <c r="P8" s="649">
        <v>9</v>
      </c>
      <c r="Q8" s="649">
        <v>10</v>
      </c>
      <c r="R8" s="649">
        <v>11</v>
      </c>
      <c r="S8" s="649">
        <v>12</v>
      </c>
      <c r="T8" s="1065">
        <v>13</v>
      </c>
      <c r="U8" s="1729">
        <v>14</v>
      </c>
      <c r="V8" s="1729"/>
      <c r="W8" s="1729">
        <v>15</v>
      </c>
      <c r="X8" s="1729"/>
      <c r="Y8" s="1730">
        <v>16</v>
      </c>
      <c r="Z8" s="1730"/>
      <c r="AA8" s="1730">
        <v>17</v>
      </c>
      <c r="AB8" s="1730"/>
      <c r="AC8" s="1731">
        <v>18</v>
      </c>
      <c r="AD8" s="1731"/>
      <c r="AE8" s="1731">
        <v>19</v>
      </c>
      <c r="AF8" s="1731"/>
      <c r="AG8" s="1732">
        <v>20</v>
      </c>
      <c r="AH8" s="1732"/>
      <c r="AI8" s="1732">
        <v>21</v>
      </c>
      <c r="AJ8" s="1732"/>
      <c r="AK8" s="1406"/>
      <c r="AL8" s="1345"/>
      <c r="AM8" s="645"/>
      <c r="AN8" s="645"/>
      <c r="AO8" s="645"/>
    </row>
    <row r="9" spans="1:41" s="644" customFormat="1" hidden="1" x14ac:dyDescent="0.3">
      <c r="A9" s="559" t="s">
        <v>374</v>
      </c>
      <c r="B9" s="272" t="s">
        <v>375</v>
      </c>
      <c r="C9" s="961"/>
      <c r="D9" s="961"/>
      <c r="E9" s="961"/>
      <c r="F9" s="961"/>
      <c r="G9" s="961"/>
      <c r="H9" s="961"/>
      <c r="I9" s="961"/>
      <c r="J9" s="961"/>
      <c r="K9" s="971">
        <f>K10+K30</f>
        <v>1476</v>
      </c>
      <c r="L9" s="971">
        <f t="shared" ref="L9:X9" si="0">L10+L30</f>
        <v>91</v>
      </c>
      <c r="M9" s="971">
        <f t="shared" si="0"/>
        <v>0</v>
      </c>
      <c r="N9" s="971">
        <f t="shared" si="0"/>
        <v>1365</v>
      </c>
      <c r="O9" s="971">
        <f t="shared" si="0"/>
        <v>826</v>
      </c>
      <c r="P9" s="971">
        <f t="shared" si="0"/>
        <v>539</v>
      </c>
      <c r="Q9" s="971">
        <f t="shared" si="0"/>
        <v>0</v>
      </c>
      <c r="R9" s="971">
        <f t="shared" si="0"/>
        <v>0</v>
      </c>
      <c r="S9" s="971">
        <f t="shared" si="0"/>
        <v>8</v>
      </c>
      <c r="T9" s="1066">
        <f t="shared" si="0"/>
        <v>12</v>
      </c>
      <c r="U9" s="972">
        <f t="shared" si="0"/>
        <v>560</v>
      </c>
      <c r="V9" s="972">
        <f t="shared" si="0"/>
        <v>16</v>
      </c>
      <c r="W9" s="972">
        <f t="shared" si="0"/>
        <v>805</v>
      </c>
      <c r="X9" s="972">
        <f t="shared" si="0"/>
        <v>0</v>
      </c>
      <c r="Y9" s="833"/>
      <c r="Z9" s="973"/>
      <c r="AA9" s="833"/>
      <c r="AB9" s="833"/>
      <c r="AC9" s="974"/>
      <c r="AD9" s="974"/>
      <c r="AE9" s="974"/>
      <c r="AF9" s="974"/>
      <c r="AG9" s="975"/>
      <c r="AH9" s="975"/>
      <c r="AI9" s="975"/>
      <c r="AJ9" s="975"/>
      <c r="AK9" s="810"/>
      <c r="AL9" s="268"/>
      <c r="AM9" s="976"/>
      <c r="AN9" s="976"/>
      <c r="AO9" s="976"/>
    </row>
    <row r="10" spans="1:41" s="644" customFormat="1" hidden="1" x14ac:dyDescent="0.3">
      <c r="A10" s="977"/>
      <c r="B10" s="272" t="s">
        <v>376</v>
      </c>
      <c r="C10" s="961"/>
      <c r="D10" s="961"/>
      <c r="E10" s="961"/>
      <c r="F10" s="961"/>
      <c r="G10" s="961"/>
      <c r="H10" s="961"/>
      <c r="I10" s="961"/>
      <c r="J10" s="961"/>
      <c r="K10" s="978">
        <f>SUM(K11:K29)</f>
        <v>1333</v>
      </c>
      <c r="L10" s="978">
        <f t="shared" ref="L10:X10" si="1">SUM(L11:L29)</f>
        <v>52</v>
      </c>
      <c r="M10" s="978">
        <f t="shared" si="1"/>
        <v>0</v>
      </c>
      <c r="N10" s="978">
        <f t="shared" si="1"/>
        <v>1261</v>
      </c>
      <c r="O10" s="978">
        <f t="shared" si="1"/>
        <v>794</v>
      </c>
      <c r="P10" s="978">
        <f t="shared" si="1"/>
        <v>467</v>
      </c>
      <c r="Q10" s="978">
        <f t="shared" si="1"/>
        <v>0</v>
      </c>
      <c r="R10" s="978">
        <f t="shared" si="1"/>
        <v>0</v>
      </c>
      <c r="S10" s="978">
        <f t="shared" si="1"/>
        <v>8</v>
      </c>
      <c r="T10" s="1066">
        <f t="shared" si="1"/>
        <v>12</v>
      </c>
      <c r="U10" s="979">
        <f t="shared" si="1"/>
        <v>504</v>
      </c>
      <c r="V10" s="979">
        <f t="shared" si="1"/>
        <v>0</v>
      </c>
      <c r="W10" s="979">
        <f t="shared" si="1"/>
        <v>757</v>
      </c>
      <c r="X10" s="979">
        <f t="shared" si="1"/>
        <v>0</v>
      </c>
      <c r="Y10" s="833"/>
      <c r="Z10" s="980"/>
      <c r="AA10" s="981"/>
      <c r="AB10" s="981"/>
      <c r="AC10" s="982"/>
      <c r="AD10" s="982"/>
      <c r="AE10" s="982"/>
      <c r="AF10" s="982"/>
      <c r="AG10" s="983"/>
      <c r="AH10" s="983"/>
      <c r="AI10" s="983"/>
      <c r="AJ10" s="983"/>
      <c r="AK10" s="269"/>
      <c r="AL10" s="269"/>
      <c r="AM10" s="984"/>
      <c r="AN10" s="984"/>
      <c r="AO10" s="984"/>
    </row>
    <row r="11" spans="1:41" s="644" customFormat="1" ht="26.4" hidden="1" x14ac:dyDescent="0.3">
      <c r="A11" s="985"/>
      <c r="B11" s="272" t="s">
        <v>377</v>
      </c>
      <c r="C11" s="961"/>
      <c r="D11" s="961"/>
      <c r="E11" s="961"/>
      <c r="F11" s="961"/>
      <c r="G11" s="961"/>
      <c r="H11" s="961"/>
      <c r="I11" s="961"/>
      <c r="J11" s="961"/>
      <c r="K11" s="986">
        <v>0</v>
      </c>
      <c r="L11" s="637"/>
      <c r="M11" s="637"/>
      <c r="N11" s="987"/>
      <c r="O11" s="637"/>
      <c r="P11" s="637"/>
      <c r="Q11" s="637"/>
      <c r="R11" s="637"/>
      <c r="S11" s="634"/>
      <c r="T11" s="1067"/>
      <c r="U11" s="988"/>
      <c r="V11" s="989"/>
      <c r="W11" s="988"/>
      <c r="X11" s="990"/>
      <c r="Y11" s="833"/>
      <c r="Z11" s="991"/>
      <c r="AA11" s="992"/>
      <c r="AB11" s="992"/>
      <c r="AC11" s="993"/>
      <c r="AD11" s="993"/>
      <c r="AE11" s="993"/>
      <c r="AF11" s="993"/>
      <c r="AG11" s="994"/>
      <c r="AH11" s="994"/>
      <c r="AI11" s="994"/>
      <c r="AJ11" s="969"/>
      <c r="AK11" s="254"/>
      <c r="AL11" s="254"/>
      <c r="AM11" s="681"/>
      <c r="AN11" s="995"/>
      <c r="AO11" s="995"/>
    </row>
    <row r="12" spans="1:41" s="644" customFormat="1" ht="27.6" hidden="1" x14ac:dyDescent="0.3">
      <c r="A12" s="996" t="s">
        <v>378</v>
      </c>
      <c r="B12" s="904" t="s">
        <v>379</v>
      </c>
      <c r="C12" s="961"/>
      <c r="D12" s="961" t="s">
        <v>399</v>
      </c>
      <c r="E12" s="961"/>
      <c r="F12" s="961"/>
      <c r="G12" s="961"/>
      <c r="H12" s="961"/>
      <c r="I12" s="961"/>
      <c r="J12" s="961"/>
      <c r="K12" s="442">
        <f>L12+N12+R12+S12+T12</f>
        <v>78</v>
      </c>
      <c r="L12" s="637"/>
      <c r="M12" s="637">
        <f t="shared" ref="M12:M29" si="2">SUM(AJ12:AO12)</f>
        <v>0</v>
      </c>
      <c r="N12" s="987">
        <f>U12+W12+Y12+AA12+AC12+AE12+AG12+AI12</f>
        <v>78</v>
      </c>
      <c r="O12" s="987">
        <f>N12-P12</f>
        <v>42</v>
      </c>
      <c r="P12" s="637">
        <v>36</v>
      </c>
      <c r="Q12" s="637"/>
      <c r="R12" s="637"/>
      <c r="S12" s="634"/>
      <c r="T12" s="1067"/>
      <c r="U12" s="988">
        <v>32</v>
      </c>
      <c r="V12" s="989"/>
      <c r="W12" s="988">
        <v>46</v>
      </c>
      <c r="X12" s="990"/>
      <c r="Y12" s="833"/>
      <c r="Z12" s="991"/>
      <c r="AA12" s="992"/>
      <c r="AB12" s="992"/>
      <c r="AC12" s="968"/>
      <c r="AD12" s="968"/>
      <c r="AE12" s="993"/>
      <c r="AF12" s="993"/>
      <c r="AG12" s="969"/>
      <c r="AH12" s="969"/>
      <c r="AI12" s="994"/>
      <c r="AJ12" s="969"/>
      <c r="AK12" s="254"/>
      <c r="AL12" s="254"/>
      <c r="AM12" s="681"/>
      <c r="AN12" s="995"/>
      <c r="AO12" s="995"/>
    </row>
    <row r="13" spans="1:41" s="644" customFormat="1" hidden="1" x14ac:dyDescent="0.3">
      <c r="A13" s="996" t="s">
        <v>381</v>
      </c>
      <c r="B13" s="904" t="s">
        <v>382</v>
      </c>
      <c r="C13" s="961"/>
      <c r="D13" s="961" t="s">
        <v>29</v>
      </c>
      <c r="E13" s="961"/>
      <c r="F13" s="961"/>
      <c r="G13" s="961"/>
      <c r="H13" s="961"/>
      <c r="I13" s="961"/>
      <c r="J13" s="961"/>
      <c r="K13" s="442">
        <f t="shared" ref="K13:K63" si="3">L13+N13+R13+S13+T13</f>
        <v>116</v>
      </c>
      <c r="L13" s="637"/>
      <c r="M13" s="637">
        <f t="shared" si="2"/>
        <v>0</v>
      </c>
      <c r="N13" s="987">
        <f t="shared" ref="N13:N60" si="4">U13+W13+Y13+AA13+AC13+AE13+AG13+AI13</f>
        <v>116</v>
      </c>
      <c r="O13" s="987">
        <f t="shared" ref="O13:O34" si="5">N13-P13</f>
        <v>116</v>
      </c>
      <c r="P13" s="637">
        <v>0</v>
      </c>
      <c r="Q13" s="637"/>
      <c r="R13" s="637"/>
      <c r="S13" s="634"/>
      <c r="T13" s="1067"/>
      <c r="U13" s="988">
        <v>38</v>
      </c>
      <c r="V13" s="989"/>
      <c r="W13" s="988">
        <v>78</v>
      </c>
      <c r="X13" s="990"/>
      <c r="Y13" s="833"/>
      <c r="Z13" s="991"/>
      <c r="AA13" s="992"/>
      <c r="AB13" s="992"/>
      <c r="AC13" s="968"/>
      <c r="AD13" s="968"/>
      <c r="AE13" s="993"/>
      <c r="AF13" s="993"/>
      <c r="AG13" s="969"/>
      <c r="AH13" s="969"/>
      <c r="AI13" s="994"/>
      <c r="AJ13" s="969"/>
      <c r="AK13" s="254"/>
      <c r="AL13" s="254"/>
      <c r="AM13" s="681"/>
      <c r="AN13" s="995"/>
      <c r="AO13" s="995"/>
    </row>
    <row r="14" spans="1:41" s="644" customFormat="1" ht="14.25" hidden="1" customHeight="1" x14ac:dyDescent="0.3">
      <c r="A14" s="996"/>
      <c r="B14" s="272" t="s">
        <v>383</v>
      </c>
      <c r="C14" s="961"/>
      <c r="D14" s="961"/>
      <c r="E14" s="961"/>
      <c r="F14" s="961"/>
      <c r="G14" s="961"/>
      <c r="H14" s="961"/>
      <c r="I14" s="961"/>
      <c r="J14" s="961"/>
      <c r="K14" s="442">
        <f t="shared" si="3"/>
        <v>0</v>
      </c>
      <c r="L14" s="637"/>
      <c r="M14" s="637">
        <f t="shared" si="2"/>
        <v>0</v>
      </c>
      <c r="N14" s="987"/>
      <c r="O14" s="987">
        <f t="shared" si="5"/>
        <v>0</v>
      </c>
      <c r="P14" s="637"/>
      <c r="Q14" s="637"/>
      <c r="R14" s="637"/>
      <c r="S14" s="634"/>
      <c r="T14" s="1067"/>
      <c r="U14" s="988"/>
      <c r="V14" s="989"/>
      <c r="W14" s="988"/>
      <c r="X14" s="990"/>
      <c r="Y14" s="833"/>
      <c r="Z14" s="991"/>
      <c r="AA14" s="992"/>
      <c r="AB14" s="992"/>
      <c r="AC14" s="968"/>
      <c r="AD14" s="968"/>
      <c r="AE14" s="993"/>
      <c r="AF14" s="993"/>
      <c r="AG14" s="969"/>
      <c r="AH14" s="969"/>
      <c r="AI14" s="994"/>
      <c r="AJ14" s="969"/>
      <c r="AK14" s="254"/>
      <c r="AL14" s="254"/>
      <c r="AM14" s="681"/>
      <c r="AN14" s="995"/>
      <c r="AO14" s="995"/>
    </row>
    <row r="15" spans="1:41" s="644" customFormat="1" ht="75" hidden="1" customHeight="1" x14ac:dyDescent="0.3">
      <c r="A15" s="996" t="s">
        <v>384</v>
      </c>
      <c r="B15" s="904" t="s">
        <v>4</v>
      </c>
      <c r="C15" s="961"/>
      <c r="D15" s="961" t="s">
        <v>29</v>
      </c>
      <c r="E15" s="961"/>
      <c r="F15" s="961"/>
      <c r="G15" s="961"/>
      <c r="H15" s="961"/>
      <c r="I15" s="961"/>
      <c r="J15" s="961"/>
      <c r="K15" s="442">
        <f t="shared" si="3"/>
        <v>117</v>
      </c>
      <c r="L15" s="637"/>
      <c r="M15" s="637">
        <f t="shared" si="2"/>
        <v>0</v>
      </c>
      <c r="N15" s="987">
        <f t="shared" si="4"/>
        <v>117</v>
      </c>
      <c r="O15" s="987">
        <f t="shared" si="5"/>
        <v>0</v>
      </c>
      <c r="P15" s="637">
        <v>117</v>
      </c>
      <c r="Q15" s="637"/>
      <c r="R15" s="637"/>
      <c r="S15" s="634"/>
      <c r="T15" s="1067"/>
      <c r="U15" s="988">
        <v>48</v>
      </c>
      <c r="V15" s="989"/>
      <c r="W15" s="988">
        <v>69</v>
      </c>
      <c r="X15" s="990"/>
      <c r="Y15" s="833"/>
      <c r="Z15" s="991"/>
      <c r="AA15" s="992"/>
      <c r="AB15" s="992"/>
      <c r="AC15" s="968"/>
      <c r="AD15" s="968"/>
      <c r="AE15" s="993"/>
      <c r="AF15" s="993"/>
      <c r="AG15" s="969"/>
      <c r="AH15" s="969"/>
      <c r="AI15" s="994"/>
      <c r="AJ15" s="969"/>
      <c r="AK15" s="254"/>
      <c r="AL15" s="254"/>
      <c r="AM15" s="681"/>
      <c r="AN15" s="995"/>
      <c r="AO15" s="995"/>
    </row>
    <row r="16" spans="1:41" s="644" customFormat="1" ht="68.25" hidden="1" customHeight="1" x14ac:dyDescent="0.3">
      <c r="A16" s="996"/>
      <c r="B16" s="272" t="s">
        <v>385</v>
      </c>
      <c r="C16" s="961"/>
      <c r="D16" s="961"/>
      <c r="E16" s="961"/>
      <c r="F16" s="961"/>
      <c r="G16" s="961"/>
      <c r="H16" s="961"/>
      <c r="I16" s="961"/>
      <c r="J16" s="961"/>
      <c r="K16" s="442">
        <f t="shared" si="3"/>
        <v>0</v>
      </c>
      <c r="L16" s="637"/>
      <c r="M16" s="637">
        <f t="shared" si="2"/>
        <v>0</v>
      </c>
      <c r="N16" s="987"/>
      <c r="O16" s="987">
        <f t="shared" si="5"/>
        <v>0</v>
      </c>
      <c r="P16" s="637"/>
      <c r="Q16" s="637"/>
      <c r="R16" s="637"/>
      <c r="S16" s="634"/>
      <c r="T16" s="1067"/>
      <c r="U16" s="988"/>
      <c r="V16" s="989"/>
      <c r="W16" s="988"/>
      <c r="X16" s="990"/>
      <c r="Y16" s="833"/>
      <c r="Z16" s="991"/>
      <c r="AA16" s="992"/>
      <c r="AB16" s="992"/>
      <c r="AC16" s="968"/>
      <c r="AD16" s="968"/>
      <c r="AE16" s="993"/>
      <c r="AF16" s="993"/>
      <c r="AG16" s="969"/>
      <c r="AH16" s="969"/>
      <c r="AI16" s="994"/>
      <c r="AJ16" s="969"/>
      <c r="AK16" s="254"/>
      <c r="AL16" s="254"/>
      <c r="AM16" s="681"/>
      <c r="AN16" s="995"/>
      <c r="AO16" s="995"/>
    </row>
    <row r="17" spans="1:41" s="644" customFormat="1" hidden="1" x14ac:dyDescent="0.3">
      <c r="A17" s="996" t="s">
        <v>386</v>
      </c>
      <c r="B17" s="904" t="s">
        <v>350</v>
      </c>
      <c r="C17" s="961"/>
      <c r="D17" s="961" t="s">
        <v>29</v>
      </c>
      <c r="E17" s="961"/>
      <c r="F17" s="961"/>
      <c r="G17" s="961"/>
      <c r="H17" s="961"/>
      <c r="I17" s="961"/>
      <c r="J17" s="961"/>
      <c r="K17" s="442">
        <f t="shared" si="3"/>
        <v>192</v>
      </c>
      <c r="L17" s="637"/>
      <c r="M17" s="637">
        <f t="shared" si="2"/>
        <v>0</v>
      </c>
      <c r="N17" s="987">
        <f t="shared" si="4"/>
        <v>192</v>
      </c>
      <c r="O17" s="987">
        <f t="shared" si="5"/>
        <v>164</v>
      </c>
      <c r="P17" s="637">
        <v>28</v>
      </c>
      <c r="Q17" s="637"/>
      <c r="R17" s="637"/>
      <c r="S17" s="634"/>
      <c r="T17" s="1067"/>
      <c r="U17" s="988">
        <v>76</v>
      </c>
      <c r="V17" s="989"/>
      <c r="W17" s="988">
        <v>116</v>
      </c>
      <c r="X17" s="990"/>
      <c r="Y17" s="833"/>
      <c r="Z17" s="991"/>
      <c r="AA17" s="992"/>
      <c r="AB17" s="992"/>
      <c r="AC17" s="968"/>
      <c r="AD17" s="968"/>
      <c r="AE17" s="993"/>
      <c r="AF17" s="993"/>
      <c r="AG17" s="969"/>
      <c r="AH17" s="969"/>
      <c r="AI17" s="994"/>
      <c r="AJ17" s="969"/>
      <c r="AK17" s="254"/>
      <c r="AL17" s="254"/>
      <c r="AM17" s="681"/>
      <c r="AN17" s="995"/>
      <c r="AO17" s="995"/>
    </row>
    <row r="18" spans="1:41" s="644" customFormat="1" hidden="1" x14ac:dyDescent="0.3">
      <c r="A18" s="996" t="s">
        <v>387</v>
      </c>
      <c r="B18" s="904" t="s">
        <v>388</v>
      </c>
      <c r="C18" s="961"/>
      <c r="D18" s="961" t="s">
        <v>29</v>
      </c>
      <c r="E18" s="961"/>
      <c r="F18" s="961"/>
      <c r="G18" s="961"/>
      <c r="H18" s="961"/>
      <c r="I18" s="961"/>
      <c r="J18" s="961"/>
      <c r="K18" s="442">
        <f t="shared" si="3"/>
        <v>118</v>
      </c>
      <c r="L18" s="637"/>
      <c r="M18" s="637">
        <f t="shared" si="2"/>
        <v>0</v>
      </c>
      <c r="N18" s="987">
        <f t="shared" si="4"/>
        <v>118</v>
      </c>
      <c r="O18" s="987">
        <f t="shared" si="5"/>
        <v>48</v>
      </c>
      <c r="P18" s="637">
        <v>70</v>
      </c>
      <c r="Q18" s="637"/>
      <c r="R18" s="637"/>
      <c r="S18" s="634"/>
      <c r="T18" s="1067"/>
      <c r="U18" s="988">
        <v>48</v>
      </c>
      <c r="V18" s="989"/>
      <c r="W18" s="988">
        <v>70</v>
      </c>
      <c r="X18" s="990"/>
      <c r="Y18" s="833"/>
      <c r="Z18" s="991"/>
      <c r="AA18" s="992"/>
      <c r="AB18" s="992"/>
      <c r="AC18" s="968"/>
      <c r="AD18" s="968"/>
      <c r="AE18" s="993"/>
      <c r="AF18" s="993"/>
      <c r="AG18" s="969"/>
      <c r="AH18" s="969"/>
      <c r="AI18" s="994"/>
      <c r="AJ18" s="969"/>
      <c r="AK18" s="254"/>
      <c r="AL18" s="254"/>
      <c r="AM18" s="681"/>
      <c r="AN18" s="995"/>
      <c r="AO18" s="995"/>
    </row>
    <row r="19" spans="1:41" s="644" customFormat="1" ht="26.4" hidden="1" x14ac:dyDescent="0.3">
      <c r="A19" s="996"/>
      <c r="B19" s="272" t="s">
        <v>389</v>
      </c>
      <c r="C19" s="961"/>
      <c r="D19" s="961"/>
      <c r="E19" s="961"/>
      <c r="F19" s="961"/>
      <c r="G19" s="961"/>
      <c r="H19" s="961"/>
      <c r="I19" s="961"/>
      <c r="J19" s="961"/>
      <c r="K19" s="442">
        <f t="shared" si="3"/>
        <v>0</v>
      </c>
      <c r="L19" s="637"/>
      <c r="M19" s="637">
        <f t="shared" si="2"/>
        <v>0</v>
      </c>
      <c r="N19" s="987"/>
      <c r="O19" s="987">
        <f t="shared" si="5"/>
        <v>0</v>
      </c>
      <c r="P19" s="637"/>
      <c r="Q19" s="637"/>
      <c r="R19" s="637"/>
      <c r="S19" s="634"/>
      <c r="T19" s="1067"/>
      <c r="U19" s="988"/>
      <c r="V19" s="989"/>
      <c r="W19" s="988"/>
      <c r="X19" s="990"/>
      <c r="Y19" s="833"/>
      <c r="Z19" s="991"/>
      <c r="AA19" s="992"/>
      <c r="AB19" s="992"/>
      <c r="AC19" s="968"/>
      <c r="AD19" s="968"/>
      <c r="AE19" s="993"/>
      <c r="AF19" s="993"/>
      <c r="AG19" s="969"/>
      <c r="AH19" s="969"/>
      <c r="AI19" s="994"/>
      <c r="AJ19" s="969"/>
      <c r="AK19" s="254"/>
      <c r="AL19" s="254"/>
      <c r="AM19" s="681"/>
      <c r="AN19" s="995"/>
      <c r="AO19" s="995"/>
    </row>
    <row r="20" spans="1:41" s="644" customFormat="1" ht="16.5" hidden="1" customHeight="1" x14ac:dyDescent="0.3">
      <c r="A20" s="996" t="s">
        <v>390</v>
      </c>
      <c r="B20" s="904" t="s">
        <v>166</v>
      </c>
      <c r="C20" s="961"/>
      <c r="D20" s="961" t="s">
        <v>29</v>
      </c>
      <c r="E20" s="961"/>
      <c r="F20" s="961"/>
      <c r="G20" s="961"/>
      <c r="H20" s="961"/>
      <c r="I20" s="961"/>
      <c r="J20" s="961"/>
      <c r="K20" s="442">
        <f t="shared" si="3"/>
        <v>78</v>
      </c>
      <c r="L20" s="637"/>
      <c r="M20" s="637">
        <f t="shared" si="2"/>
        <v>0</v>
      </c>
      <c r="N20" s="987">
        <f t="shared" si="4"/>
        <v>78</v>
      </c>
      <c r="O20" s="987">
        <f t="shared" si="5"/>
        <v>62</v>
      </c>
      <c r="P20" s="637">
        <v>16</v>
      </c>
      <c r="Q20" s="637"/>
      <c r="R20" s="637"/>
      <c r="S20" s="634"/>
      <c r="T20" s="1067"/>
      <c r="U20" s="988">
        <v>32</v>
      </c>
      <c r="V20" s="989"/>
      <c r="W20" s="988">
        <v>46</v>
      </c>
      <c r="X20" s="990"/>
      <c r="Y20" s="833"/>
      <c r="Z20" s="991"/>
      <c r="AA20" s="992"/>
      <c r="AB20" s="992"/>
      <c r="AC20" s="968"/>
      <c r="AD20" s="968"/>
      <c r="AE20" s="993"/>
      <c r="AF20" s="993"/>
      <c r="AG20" s="969"/>
      <c r="AH20" s="969"/>
      <c r="AI20" s="994"/>
      <c r="AJ20" s="969"/>
      <c r="AK20" s="254"/>
      <c r="AL20" s="254"/>
      <c r="AM20" s="681"/>
      <c r="AN20" s="995"/>
      <c r="AO20" s="995"/>
    </row>
    <row r="21" spans="1:41" s="644" customFormat="1" ht="58.5" hidden="1" customHeight="1" x14ac:dyDescent="0.3">
      <c r="A21" s="996" t="s">
        <v>415</v>
      </c>
      <c r="B21" s="904" t="s">
        <v>392</v>
      </c>
      <c r="C21" s="961"/>
      <c r="D21" s="961" t="s">
        <v>29</v>
      </c>
      <c r="E21" s="961"/>
      <c r="F21" s="961"/>
      <c r="G21" s="961"/>
      <c r="H21" s="961"/>
      <c r="I21" s="961"/>
      <c r="J21" s="961"/>
      <c r="K21" s="442">
        <f t="shared" si="3"/>
        <v>78</v>
      </c>
      <c r="L21" s="637"/>
      <c r="M21" s="637">
        <f t="shared" si="2"/>
        <v>0</v>
      </c>
      <c r="N21" s="987">
        <f t="shared" si="4"/>
        <v>78</v>
      </c>
      <c r="O21" s="987">
        <f t="shared" si="5"/>
        <v>64</v>
      </c>
      <c r="P21" s="637">
        <v>14</v>
      </c>
      <c r="Q21" s="637"/>
      <c r="R21" s="637"/>
      <c r="S21" s="634"/>
      <c r="T21" s="1067"/>
      <c r="U21" s="988">
        <v>32</v>
      </c>
      <c r="V21" s="989"/>
      <c r="W21" s="988">
        <v>46</v>
      </c>
      <c r="X21" s="990"/>
      <c r="Y21" s="833"/>
      <c r="Z21" s="991"/>
      <c r="AA21" s="992"/>
      <c r="AB21" s="992"/>
      <c r="AC21" s="968"/>
      <c r="AD21" s="968"/>
      <c r="AE21" s="993"/>
      <c r="AF21" s="993"/>
      <c r="AG21" s="969"/>
      <c r="AH21" s="969"/>
      <c r="AI21" s="994"/>
      <c r="AJ21" s="969"/>
      <c r="AK21" s="254"/>
      <c r="AL21" s="254"/>
      <c r="AM21" s="681"/>
      <c r="AN21" s="995"/>
      <c r="AO21" s="995"/>
    </row>
    <row r="22" spans="1:41" s="644" customFormat="1" ht="69" hidden="1" customHeight="1" x14ac:dyDescent="0.3">
      <c r="A22" s="996" t="s">
        <v>416</v>
      </c>
      <c r="B22" s="904" t="s">
        <v>394</v>
      </c>
      <c r="C22" s="961"/>
      <c r="D22" s="961" t="s">
        <v>29</v>
      </c>
      <c r="E22" s="961"/>
      <c r="F22" s="961"/>
      <c r="G22" s="961"/>
      <c r="H22" s="961"/>
      <c r="I22" s="961"/>
      <c r="J22" s="961"/>
      <c r="K22" s="442">
        <f t="shared" si="3"/>
        <v>40</v>
      </c>
      <c r="L22" s="637"/>
      <c r="M22" s="637">
        <f t="shared" si="2"/>
        <v>0</v>
      </c>
      <c r="N22" s="987">
        <f t="shared" si="4"/>
        <v>40</v>
      </c>
      <c r="O22" s="987">
        <f t="shared" si="5"/>
        <v>24</v>
      </c>
      <c r="P22" s="637">
        <v>16</v>
      </c>
      <c r="Q22" s="637"/>
      <c r="R22" s="637"/>
      <c r="S22" s="634"/>
      <c r="T22" s="1067"/>
      <c r="U22" s="988"/>
      <c r="V22" s="989"/>
      <c r="W22" s="988">
        <v>40</v>
      </c>
      <c r="X22" s="990"/>
      <c r="Y22" s="833"/>
      <c r="Z22" s="991"/>
      <c r="AA22" s="992"/>
      <c r="AB22" s="992"/>
      <c r="AC22" s="968"/>
      <c r="AD22" s="968"/>
      <c r="AE22" s="993"/>
      <c r="AF22" s="993"/>
      <c r="AG22" s="969"/>
      <c r="AH22" s="969"/>
      <c r="AI22" s="994"/>
      <c r="AJ22" s="969"/>
      <c r="AK22" s="254"/>
      <c r="AL22" s="254"/>
      <c r="AM22" s="681"/>
      <c r="AN22" s="995"/>
      <c r="AO22" s="995"/>
    </row>
    <row r="23" spans="1:41" s="644" customFormat="1" ht="26.4" hidden="1" x14ac:dyDescent="0.3">
      <c r="A23" s="996"/>
      <c r="B23" s="272" t="s">
        <v>417</v>
      </c>
      <c r="C23" s="961"/>
      <c r="D23" s="961"/>
      <c r="E23" s="961"/>
      <c r="F23" s="961"/>
      <c r="G23" s="961"/>
      <c r="H23" s="961"/>
      <c r="I23" s="961"/>
      <c r="J23" s="961"/>
      <c r="K23" s="442">
        <f t="shared" si="3"/>
        <v>0</v>
      </c>
      <c r="L23" s="637"/>
      <c r="M23" s="637">
        <f t="shared" si="2"/>
        <v>0</v>
      </c>
      <c r="N23" s="987"/>
      <c r="O23" s="987">
        <f t="shared" si="5"/>
        <v>0</v>
      </c>
      <c r="P23" s="637"/>
      <c r="Q23" s="637"/>
      <c r="R23" s="637"/>
      <c r="S23" s="634"/>
      <c r="T23" s="1067"/>
      <c r="U23" s="988"/>
      <c r="V23" s="989"/>
      <c r="W23" s="988"/>
      <c r="X23" s="990"/>
      <c r="Y23" s="833"/>
      <c r="Z23" s="991"/>
      <c r="AA23" s="992"/>
      <c r="AB23" s="992"/>
      <c r="AC23" s="968"/>
      <c r="AD23" s="968"/>
      <c r="AE23" s="993"/>
      <c r="AF23" s="993"/>
      <c r="AG23" s="969"/>
      <c r="AH23" s="969"/>
      <c r="AI23" s="994"/>
      <c r="AJ23" s="969"/>
      <c r="AK23" s="254"/>
      <c r="AL23" s="254"/>
      <c r="AM23" s="681"/>
      <c r="AN23" s="995"/>
      <c r="AO23" s="995"/>
    </row>
    <row r="24" spans="1:41" s="644" customFormat="1" hidden="1" x14ac:dyDescent="0.3">
      <c r="A24" s="996" t="s">
        <v>396</v>
      </c>
      <c r="B24" s="904" t="s">
        <v>397</v>
      </c>
      <c r="C24" s="961" t="s">
        <v>29</v>
      </c>
      <c r="D24" s="961"/>
      <c r="E24" s="961"/>
      <c r="F24" s="961"/>
      <c r="G24" s="961"/>
      <c r="H24" s="961"/>
      <c r="I24" s="961"/>
      <c r="J24" s="961"/>
      <c r="K24" s="442">
        <f t="shared" si="3"/>
        <v>40</v>
      </c>
      <c r="L24" s="637"/>
      <c r="M24" s="637">
        <f t="shared" si="2"/>
        <v>0</v>
      </c>
      <c r="N24" s="987">
        <f t="shared" si="4"/>
        <v>40</v>
      </c>
      <c r="O24" s="987">
        <f t="shared" si="5"/>
        <v>26</v>
      </c>
      <c r="P24" s="637">
        <v>14</v>
      </c>
      <c r="Q24" s="637"/>
      <c r="R24" s="637"/>
      <c r="S24" s="634"/>
      <c r="T24" s="1067"/>
      <c r="U24" s="988">
        <v>40</v>
      </c>
      <c r="V24" s="989"/>
      <c r="W24" s="988"/>
      <c r="X24" s="990"/>
      <c r="Y24" s="833"/>
      <c r="Z24" s="991"/>
      <c r="AA24" s="992"/>
      <c r="AB24" s="992"/>
      <c r="AC24" s="968"/>
      <c r="AD24" s="968"/>
      <c r="AE24" s="993"/>
      <c r="AF24" s="993"/>
      <c r="AG24" s="969"/>
      <c r="AH24" s="969"/>
      <c r="AI24" s="994"/>
      <c r="AJ24" s="969"/>
      <c r="AK24" s="254"/>
      <c r="AL24" s="254"/>
      <c r="AM24" s="681"/>
      <c r="AN24" s="995"/>
      <c r="AO24" s="995"/>
    </row>
    <row r="25" spans="1:41" s="644" customFormat="1" hidden="1" x14ac:dyDescent="0.3">
      <c r="A25" s="996" t="s">
        <v>418</v>
      </c>
      <c r="B25" s="904" t="s">
        <v>356</v>
      </c>
      <c r="C25" s="961" t="s">
        <v>40</v>
      </c>
      <c r="D25" s="961" t="s">
        <v>40</v>
      </c>
      <c r="E25" s="961"/>
      <c r="F25" s="961"/>
      <c r="G25" s="961"/>
      <c r="H25" s="961"/>
      <c r="I25" s="961"/>
      <c r="J25" s="961"/>
      <c r="K25" s="442">
        <f t="shared" si="3"/>
        <v>168</v>
      </c>
      <c r="L25" s="637">
        <v>26</v>
      </c>
      <c r="M25" s="637">
        <f t="shared" si="2"/>
        <v>0</v>
      </c>
      <c r="N25" s="987">
        <f t="shared" si="4"/>
        <v>132</v>
      </c>
      <c r="O25" s="987">
        <f t="shared" si="5"/>
        <v>98</v>
      </c>
      <c r="P25" s="637">
        <v>34</v>
      </c>
      <c r="Q25" s="637"/>
      <c r="R25" s="637"/>
      <c r="S25" s="634">
        <v>4</v>
      </c>
      <c r="T25" s="1067">
        <v>6</v>
      </c>
      <c r="U25" s="988">
        <v>46</v>
      </c>
      <c r="V25" s="989"/>
      <c r="W25" s="988">
        <v>86</v>
      </c>
      <c r="X25" s="990"/>
      <c r="Y25" s="833"/>
      <c r="Z25" s="991"/>
      <c r="AA25" s="992"/>
      <c r="AB25" s="992"/>
      <c r="AC25" s="968"/>
      <c r="AD25" s="968"/>
      <c r="AE25" s="993"/>
      <c r="AF25" s="993"/>
      <c r="AG25" s="969"/>
      <c r="AH25" s="969"/>
      <c r="AI25" s="994"/>
      <c r="AJ25" s="969"/>
      <c r="AK25" s="254"/>
      <c r="AL25" s="254"/>
      <c r="AM25" s="681"/>
      <c r="AN25" s="995"/>
      <c r="AO25" s="995"/>
    </row>
    <row r="26" spans="1:41" s="644" customFormat="1" ht="19.5" hidden="1" customHeight="1" x14ac:dyDescent="0.3">
      <c r="A26" s="997" t="s">
        <v>420</v>
      </c>
      <c r="B26" s="998" t="s">
        <v>401</v>
      </c>
      <c r="C26" s="961" t="s">
        <v>40</v>
      </c>
      <c r="D26" s="961" t="s">
        <v>40</v>
      </c>
      <c r="E26" s="961"/>
      <c r="F26" s="961"/>
      <c r="G26" s="961"/>
      <c r="H26" s="961"/>
      <c r="I26" s="961"/>
      <c r="J26" s="961"/>
      <c r="K26" s="442">
        <f t="shared" si="3"/>
        <v>152</v>
      </c>
      <c r="L26" s="999">
        <v>26</v>
      </c>
      <c r="M26" s="637">
        <f t="shared" si="2"/>
        <v>0</v>
      </c>
      <c r="N26" s="987">
        <f t="shared" si="4"/>
        <v>116</v>
      </c>
      <c r="O26" s="987">
        <f t="shared" si="5"/>
        <v>96</v>
      </c>
      <c r="P26" s="999">
        <v>20</v>
      </c>
      <c r="Q26" s="999"/>
      <c r="R26" s="999"/>
      <c r="S26" s="1000">
        <v>4</v>
      </c>
      <c r="T26" s="1067">
        <v>6</v>
      </c>
      <c r="U26" s="988">
        <v>48</v>
      </c>
      <c r="V26" s="988"/>
      <c r="W26" s="988">
        <v>68</v>
      </c>
      <c r="X26" s="1001"/>
      <c r="Y26" s="833"/>
      <c r="Z26" s="991"/>
      <c r="AA26" s="992"/>
      <c r="AB26" s="992"/>
      <c r="AC26" s="968"/>
      <c r="AD26" s="968"/>
      <c r="AE26" s="1002"/>
      <c r="AF26" s="1002"/>
      <c r="AG26" s="1003"/>
      <c r="AH26" s="1003"/>
      <c r="AI26" s="1002"/>
      <c r="AJ26" s="1003"/>
      <c r="AK26" s="1003"/>
      <c r="AL26" s="1003"/>
      <c r="AM26" s="1004"/>
      <c r="AN26" s="1005"/>
      <c r="AO26" s="1005"/>
    </row>
    <row r="27" spans="1:41" s="644" customFormat="1" ht="66" hidden="1" customHeight="1" x14ac:dyDescent="0.3">
      <c r="A27" s="996"/>
      <c r="B27" s="272" t="s">
        <v>402</v>
      </c>
      <c r="C27" s="961"/>
      <c r="D27" s="961"/>
      <c r="E27" s="961"/>
      <c r="F27" s="961"/>
      <c r="G27" s="961"/>
      <c r="H27" s="961"/>
      <c r="I27" s="961"/>
      <c r="J27" s="961"/>
      <c r="K27" s="442">
        <f t="shared" si="3"/>
        <v>0</v>
      </c>
      <c r="L27" s="637"/>
      <c r="M27" s="637">
        <f t="shared" si="2"/>
        <v>0</v>
      </c>
      <c r="N27" s="987">
        <f t="shared" si="4"/>
        <v>0</v>
      </c>
      <c r="O27" s="987">
        <f t="shared" si="5"/>
        <v>0</v>
      </c>
      <c r="P27" s="637"/>
      <c r="Q27" s="637"/>
      <c r="R27" s="637"/>
      <c r="S27" s="634"/>
      <c r="T27" s="1067"/>
      <c r="U27" s="988"/>
      <c r="V27" s="988"/>
      <c r="W27" s="988"/>
      <c r="X27" s="967"/>
      <c r="Y27" s="833"/>
      <c r="Z27" s="991"/>
      <c r="AA27" s="992"/>
      <c r="AB27" s="992"/>
      <c r="AC27" s="968"/>
      <c r="AD27" s="968"/>
      <c r="AE27" s="968"/>
      <c r="AF27" s="968"/>
      <c r="AG27" s="969"/>
      <c r="AH27" s="969"/>
      <c r="AI27" s="969"/>
      <c r="AJ27" s="969"/>
      <c r="AK27" s="810"/>
      <c r="AL27" s="810"/>
      <c r="AM27" s="681"/>
      <c r="AN27" s="327"/>
      <c r="AO27" s="681"/>
    </row>
    <row r="28" spans="1:41" s="644" customFormat="1" ht="67.5" hidden="1" customHeight="1" x14ac:dyDescent="0.3">
      <c r="A28" s="996" t="s">
        <v>403</v>
      </c>
      <c r="B28" s="904" t="s">
        <v>6</v>
      </c>
      <c r="C28" s="961" t="s">
        <v>29</v>
      </c>
      <c r="D28" s="961" t="s">
        <v>29</v>
      </c>
      <c r="E28" s="961"/>
      <c r="F28" s="961"/>
      <c r="G28" s="961"/>
      <c r="H28" s="961"/>
      <c r="I28" s="961"/>
      <c r="J28" s="961"/>
      <c r="K28" s="442">
        <f t="shared" si="3"/>
        <v>78</v>
      </c>
      <c r="L28" s="637"/>
      <c r="M28" s="637">
        <f t="shared" si="2"/>
        <v>0</v>
      </c>
      <c r="N28" s="987">
        <f t="shared" si="4"/>
        <v>78</v>
      </c>
      <c r="O28" s="987">
        <f t="shared" si="5"/>
        <v>4</v>
      </c>
      <c r="P28" s="637">
        <v>74</v>
      </c>
      <c r="Q28" s="637"/>
      <c r="R28" s="637"/>
      <c r="S28" s="634"/>
      <c r="T28" s="1067"/>
      <c r="U28" s="988">
        <v>32</v>
      </c>
      <c r="V28" s="988"/>
      <c r="W28" s="988">
        <v>46</v>
      </c>
      <c r="X28" s="967"/>
      <c r="Y28" s="833"/>
      <c r="Z28" s="991"/>
      <c r="AA28" s="992"/>
      <c r="AB28" s="992"/>
      <c r="AC28" s="968"/>
      <c r="AD28" s="968"/>
      <c r="AE28" s="968"/>
      <c r="AF28" s="968"/>
      <c r="AG28" s="969"/>
      <c r="AH28" s="969"/>
      <c r="AI28" s="969"/>
      <c r="AJ28" s="969"/>
      <c r="AK28" s="810"/>
      <c r="AL28" s="810"/>
      <c r="AM28" s="681"/>
      <c r="AN28" s="327"/>
      <c r="AO28" s="681"/>
    </row>
    <row r="29" spans="1:41" s="644" customFormat="1" hidden="1" x14ac:dyDescent="0.3">
      <c r="A29" s="996" t="s">
        <v>404</v>
      </c>
      <c r="B29" s="904" t="s">
        <v>799</v>
      </c>
      <c r="C29" s="961"/>
      <c r="D29" s="961" t="s">
        <v>29</v>
      </c>
      <c r="E29" s="961"/>
      <c r="F29" s="961"/>
      <c r="G29" s="961"/>
      <c r="H29" s="961"/>
      <c r="I29" s="961"/>
      <c r="J29" s="961"/>
      <c r="K29" s="442">
        <f t="shared" si="3"/>
        <v>78</v>
      </c>
      <c r="L29" s="637"/>
      <c r="M29" s="637">
        <f t="shared" si="2"/>
        <v>0</v>
      </c>
      <c r="N29" s="987">
        <f t="shared" si="4"/>
        <v>78</v>
      </c>
      <c r="O29" s="987">
        <f t="shared" si="5"/>
        <v>50</v>
      </c>
      <c r="P29" s="637">
        <v>28</v>
      </c>
      <c r="Q29" s="637"/>
      <c r="R29" s="637"/>
      <c r="S29" s="634"/>
      <c r="T29" s="1067"/>
      <c r="U29" s="988">
        <v>32</v>
      </c>
      <c r="V29" s="988"/>
      <c r="W29" s="988">
        <v>46</v>
      </c>
      <c r="X29" s="967"/>
      <c r="Y29" s="833"/>
      <c r="Z29" s="991"/>
      <c r="AA29" s="992"/>
      <c r="AB29" s="992"/>
      <c r="AC29" s="968"/>
      <c r="AD29" s="968"/>
      <c r="AE29" s="968"/>
      <c r="AF29" s="968"/>
      <c r="AG29" s="969"/>
      <c r="AH29" s="969"/>
      <c r="AI29" s="969"/>
      <c r="AJ29" s="969"/>
      <c r="AK29" s="810"/>
      <c r="AL29" s="810"/>
      <c r="AM29" s="681"/>
      <c r="AN29" s="327"/>
      <c r="AO29" s="681"/>
    </row>
    <row r="30" spans="1:41" s="644" customFormat="1" ht="26.4" hidden="1" x14ac:dyDescent="0.3">
      <c r="A30" s="224"/>
      <c r="B30" s="272" t="s">
        <v>405</v>
      </c>
      <c r="C30" s="961"/>
      <c r="D30" s="961"/>
      <c r="E30" s="961"/>
      <c r="F30" s="961"/>
      <c r="G30" s="961"/>
      <c r="H30" s="961"/>
      <c r="I30" s="961"/>
      <c r="J30" s="961"/>
      <c r="K30" s="1006">
        <f t="shared" si="3"/>
        <v>143</v>
      </c>
      <c r="L30" s="1006">
        <f t="shared" ref="L30:X30" si="6">SUM(L31:L34)</f>
        <v>39</v>
      </c>
      <c r="M30" s="1006">
        <f t="shared" si="6"/>
        <v>0</v>
      </c>
      <c r="N30" s="1006">
        <f t="shared" si="6"/>
        <v>104</v>
      </c>
      <c r="O30" s="1006">
        <f t="shared" si="6"/>
        <v>32</v>
      </c>
      <c r="P30" s="1006">
        <f t="shared" si="6"/>
        <v>72</v>
      </c>
      <c r="Q30" s="1006">
        <f t="shared" si="6"/>
        <v>0</v>
      </c>
      <c r="R30" s="1006">
        <f t="shared" si="6"/>
        <v>0</v>
      </c>
      <c r="S30" s="1006">
        <f t="shared" si="6"/>
        <v>0</v>
      </c>
      <c r="T30" s="1068">
        <f t="shared" si="6"/>
        <v>0</v>
      </c>
      <c r="U30" s="989">
        <f t="shared" si="6"/>
        <v>56</v>
      </c>
      <c r="V30" s="989">
        <f t="shared" si="6"/>
        <v>16</v>
      </c>
      <c r="W30" s="989">
        <f t="shared" si="6"/>
        <v>48</v>
      </c>
      <c r="X30" s="989">
        <f t="shared" si="6"/>
        <v>0</v>
      </c>
      <c r="Y30" s="833"/>
      <c r="Z30" s="1008"/>
      <c r="AA30" s="1009"/>
      <c r="AB30" s="1009"/>
      <c r="AC30" s="993"/>
      <c r="AD30" s="993"/>
      <c r="AE30" s="993"/>
      <c r="AF30" s="993"/>
      <c r="AG30" s="994"/>
      <c r="AH30" s="994"/>
      <c r="AI30" s="994"/>
      <c r="AJ30" s="994"/>
      <c r="AK30" s="1063"/>
      <c r="AL30" s="1063"/>
      <c r="AM30" s="1010"/>
      <c r="AN30" s="1010"/>
      <c r="AO30" s="1010"/>
    </row>
    <row r="31" spans="1:41" s="644" customFormat="1" ht="16.5" hidden="1" customHeight="1" x14ac:dyDescent="0.3">
      <c r="A31" s="133" t="s">
        <v>421</v>
      </c>
      <c r="B31" s="904" t="s">
        <v>411</v>
      </c>
      <c r="C31" s="961"/>
      <c r="D31" s="961" t="s">
        <v>399</v>
      </c>
      <c r="E31" s="961"/>
      <c r="F31" s="961"/>
      <c r="G31" s="961"/>
      <c r="H31" s="961"/>
      <c r="I31" s="961"/>
      <c r="J31" s="961"/>
      <c r="K31" s="442">
        <f t="shared" si="3"/>
        <v>36</v>
      </c>
      <c r="L31" s="637"/>
      <c r="M31" s="637">
        <f t="shared" ref="M31:M34" si="7">SUM(AJ31:AO31)</f>
        <v>0</v>
      </c>
      <c r="N31" s="637">
        <f t="shared" si="4"/>
        <v>36</v>
      </c>
      <c r="O31" s="637">
        <f t="shared" si="5"/>
        <v>6</v>
      </c>
      <c r="P31" s="637">
        <v>30</v>
      </c>
      <c r="Q31" s="637"/>
      <c r="R31" s="637"/>
      <c r="S31" s="637"/>
      <c r="T31" s="1067"/>
      <c r="U31" s="988">
        <v>24</v>
      </c>
      <c r="V31" s="988"/>
      <c r="W31" s="988">
        <v>12</v>
      </c>
      <c r="X31" s="988"/>
      <c r="Y31" s="833"/>
      <c r="Z31" s="1012"/>
      <c r="AA31" s="1013"/>
      <c r="AB31" s="1013"/>
      <c r="AC31" s="1014"/>
      <c r="AD31" s="1014"/>
      <c r="AE31" s="1014"/>
      <c r="AF31" s="1014"/>
      <c r="AG31" s="1015"/>
      <c r="AH31" s="1015"/>
      <c r="AI31" s="1015"/>
      <c r="AJ31" s="969"/>
      <c r="AK31" s="1064"/>
      <c r="AL31" s="1064"/>
      <c r="AM31" s="1016"/>
      <c r="AN31" s="1017"/>
      <c r="AO31" s="1018"/>
    </row>
    <row r="32" spans="1:41" s="644" customFormat="1" ht="71.25" hidden="1" customHeight="1" x14ac:dyDescent="0.3">
      <c r="A32" s="133" t="s">
        <v>406</v>
      </c>
      <c r="B32" s="904" t="s">
        <v>407</v>
      </c>
      <c r="C32" s="961"/>
      <c r="D32" s="961" t="s">
        <v>29</v>
      </c>
      <c r="E32" s="961"/>
      <c r="F32" s="961"/>
      <c r="G32" s="961"/>
      <c r="H32" s="961"/>
      <c r="I32" s="961"/>
      <c r="J32" s="961"/>
      <c r="K32" s="442">
        <f t="shared" si="3"/>
        <v>36</v>
      </c>
      <c r="L32" s="637"/>
      <c r="M32" s="637">
        <f t="shared" si="7"/>
        <v>0</v>
      </c>
      <c r="N32" s="637">
        <f t="shared" si="4"/>
        <v>36</v>
      </c>
      <c r="O32" s="987">
        <f t="shared" si="5"/>
        <v>16</v>
      </c>
      <c r="P32" s="637">
        <v>20</v>
      </c>
      <c r="Q32" s="637"/>
      <c r="R32" s="637"/>
      <c r="S32" s="634"/>
      <c r="T32" s="1067"/>
      <c r="U32" s="988">
        <v>20</v>
      </c>
      <c r="V32" s="988"/>
      <c r="W32" s="988">
        <v>16</v>
      </c>
      <c r="X32" s="1019"/>
      <c r="Y32" s="833"/>
      <c r="Z32" s="991"/>
      <c r="AA32" s="992"/>
      <c r="AB32" s="992"/>
      <c r="AC32" s="968"/>
      <c r="AD32" s="968"/>
      <c r="AE32" s="968"/>
      <c r="AF32" s="968"/>
      <c r="AG32" s="969"/>
      <c r="AH32" s="969"/>
      <c r="AI32" s="969"/>
      <c r="AJ32" s="969"/>
      <c r="AK32" s="810"/>
      <c r="AL32" s="810"/>
      <c r="AM32" s="681"/>
      <c r="AN32" s="327"/>
      <c r="AO32" s="681"/>
    </row>
    <row r="33" spans="1:43" ht="67.5" hidden="1" customHeight="1" x14ac:dyDescent="0.3">
      <c r="A33" s="133" t="s">
        <v>408</v>
      </c>
      <c r="B33" s="904" t="s">
        <v>467</v>
      </c>
      <c r="C33" s="961"/>
      <c r="D33" s="961" t="s">
        <v>399</v>
      </c>
      <c r="E33" s="961"/>
      <c r="F33" s="961"/>
      <c r="G33" s="961"/>
      <c r="H33" s="961"/>
      <c r="I33" s="961"/>
      <c r="J33" s="961"/>
      <c r="K33" s="442">
        <f t="shared" si="3"/>
        <v>32</v>
      </c>
      <c r="L33" s="637"/>
      <c r="M33" s="637"/>
      <c r="N33" s="637">
        <f t="shared" si="4"/>
        <v>32</v>
      </c>
      <c r="O33" s="987">
        <v>10</v>
      </c>
      <c r="P33" s="637">
        <v>22</v>
      </c>
      <c r="Q33" s="637"/>
      <c r="R33" s="637"/>
      <c r="S33" s="634"/>
      <c r="T33" s="1067"/>
      <c r="U33" s="988">
        <v>12</v>
      </c>
      <c r="V33" s="988"/>
      <c r="W33" s="988">
        <v>20</v>
      </c>
      <c r="X33" s="1019"/>
      <c r="Y33" s="833"/>
      <c r="Z33" s="991"/>
      <c r="AA33" s="992"/>
      <c r="AB33" s="992"/>
      <c r="AC33" s="968"/>
      <c r="AD33" s="968"/>
      <c r="AE33" s="968"/>
      <c r="AF33" s="968"/>
      <c r="AG33" s="969"/>
      <c r="AH33" s="969"/>
      <c r="AI33" s="969"/>
      <c r="AJ33" s="969"/>
      <c r="AK33" s="810"/>
      <c r="AL33" s="810"/>
      <c r="AM33" s="681"/>
      <c r="AN33" s="327"/>
      <c r="AO33" s="681"/>
      <c r="AP33" s="644"/>
      <c r="AQ33" s="644"/>
    </row>
    <row r="34" spans="1:43" hidden="1" x14ac:dyDescent="0.3">
      <c r="A34" s="133"/>
      <c r="B34" s="156" t="s">
        <v>412</v>
      </c>
      <c r="C34" s="961"/>
      <c r="D34" s="961"/>
      <c r="E34" s="961"/>
      <c r="F34" s="961"/>
      <c r="G34" s="961"/>
      <c r="H34" s="961"/>
      <c r="I34" s="961"/>
      <c r="J34" s="961"/>
      <c r="K34" s="442">
        <f t="shared" si="3"/>
        <v>39</v>
      </c>
      <c r="L34" s="637">
        <v>39</v>
      </c>
      <c r="M34" s="637">
        <f t="shared" si="7"/>
        <v>0</v>
      </c>
      <c r="N34" s="637">
        <f t="shared" si="4"/>
        <v>0</v>
      </c>
      <c r="O34" s="987">
        <f t="shared" si="5"/>
        <v>0</v>
      </c>
      <c r="P34" s="637"/>
      <c r="Q34" s="637"/>
      <c r="R34" s="637"/>
      <c r="S34" s="634"/>
      <c r="T34" s="1067"/>
      <c r="U34" s="988"/>
      <c r="V34" s="988">
        <v>16</v>
      </c>
      <c r="W34" s="988"/>
      <c r="X34" s="1019"/>
      <c r="Y34" s="833"/>
      <c r="Z34" s="991"/>
      <c r="AA34" s="992"/>
      <c r="AB34" s="992"/>
      <c r="AC34" s="968"/>
      <c r="AD34" s="968"/>
      <c r="AE34" s="968"/>
      <c r="AF34" s="968"/>
      <c r="AG34" s="969"/>
      <c r="AH34" s="969"/>
      <c r="AI34" s="969"/>
      <c r="AJ34" s="969"/>
      <c r="AK34" s="810"/>
      <c r="AL34" s="810"/>
      <c r="AM34" s="681"/>
      <c r="AN34" s="327"/>
      <c r="AO34" s="681"/>
      <c r="AP34" s="644"/>
      <c r="AQ34" s="644"/>
    </row>
    <row r="35" spans="1:43" ht="41.4" x14ac:dyDescent="0.3">
      <c r="A35" s="673" t="s">
        <v>0</v>
      </c>
      <c r="B35" s="272" t="s">
        <v>66</v>
      </c>
      <c r="C35" s="961" t="s">
        <v>625</v>
      </c>
      <c r="D35" s="961"/>
      <c r="E35" s="961"/>
      <c r="F35" s="961"/>
      <c r="G35" s="961"/>
      <c r="H35" s="961"/>
      <c r="I35" s="961"/>
      <c r="J35" s="961"/>
      <c r="K35" s="442">
        <f t="shared" ref="K35:AJ35" si="8">SUM(K36:K40)</f>
        <v>484</v>
      </c>
      <c r="L35" s="442">
        <f t="shared" si="8"/>
        <v>36</v>
      </c>
      <c r="M35" s="442">
        <f t="shared" si="8"/>
        <v>328</v>
      </c>
      <c r="N35" s="442">
        <f t="shared" si="8"/>
        <v>440</v>
      </c>
      <c r="O35" s="442">
        <f t="shared" si="8"/>
        <v>112</v>
      </c>
      <c r="P35" s="442">
        <f t="shared" si="8"/>
        <v>328</v>
      </c>
      <c r="Q35" s="442">
        <f t="shared" si="8"/>
        <v>0</v>
      </c>
      <c r="R35" s="442">
        <f t="shared" si="8"/>
        <v>0</v>
      </c>
      <c r="S35" s="442">
        <f t="shared" si="8"/>
        <v>2</v>
      </c>
      <c r="T35" s="114">
        <f t="shared" si="8"/>
        <v>6</v>
      </c>
      <c r="U35" s="443">
        <f t="shared" si="8"/>
        <v>0</v>
      </c>
      <c r="V35" s="443">
        <f t="shared" si="8"/>
        <v>0</v>
      </c>
      <c r="W35" s="443">
        <f t="shared" si="8"/>
        <v>0</v>
      </c>
      <c r="X35" s="443">
        <f t="shared" si="8"/>
        <v>0</v>
      </c>
      <c r="Y35" s="443">
        <f t="shared" si="8"/>
        <v>100</v>
      </c>
      <c r="Z35" s="443">
        <f t="shared" si="8"/>
        <v>8</v>
      </c>
      <c r="AA35" s="443">
        <f t="shared" si="8"/>
        <v>48</v>
      </c>
      <c r="AB35" s="443">
        <f t="shared" si="8"/>
        <v>4</v>
      </c>
      <c r="AC35" s="1024">
        <f t="shared" si="8"/>
        <v>104</v>
      </c>
      <c r="AD35" s="1024">
        <f t="shared" si="8"/>
        <v>4</v>
      </c>
      <c r="AE35" s="1024">
        <f t="shared" si="8"/>
        <v>60</v>
      </c>
      <c r="AF35" s="1024">
        <f t="shared" si="8"/>
        <v>8</v>
      </c>
      <c r="AG35" s="443">
        <f t="shared" si="8"/>
        <v>88</v>
      </c>
      <c r="AH35" s="443">
        <f t="shared" si="8"/>
        <v>8</v>
      </c>
      <c r="AI35" s="443">
        <f t="shared" si="8"/>
        <v>40</v>
      </c>
      <c r="AJ35" s="443">
        <f t="shared" si="8"/>
        <v>4</v>
      </c>
      <c r="AK35" s="1024">
        <f>AC35+AE35</f>
        <v>164</v>
      </c>
      <c r="AL35" s="1024"/>
      <c r="AM35" s="302"/>
      <c r="AN35" s="444"/>
      <c r="AO35" s="302"/>
      <c r="AP35" s="644"/>
      <c r="AQ35" s="644"/>
    </row>
    <row r="36" spans="1:43" hidden="1" x14ac:dyDescent="0.3">
      <c r="A36" s="664" t="s">
        <v>1</v>
      </c>
      <c r="B36" s="273" t="s">
        <v>2</v>
      </c>
      <c r="C36" s="961"/>
      <c r="D36" s="961"/>
      <c r="E36" s="961"/>
      <c r="F36" s="961"/>
      <c r="G36" s="961"/>
      <c r="H36" s="961"/>
      <c r="I36" s="961" t="s">
        <v>67</v>
      </c>
      <c r="J36" s="961"/>
      <c r="K36" s="442">
        <f t="shared" si="3"/>
        <v>48</v>
      </c>
      <c r="L36" s="663">
        <f>Z36+AB36+AD36+AF36+AH36+AJ36</f>
        <v>4</v>
      </c>
      <c r="M36" s="663">
        <v>8</v>
      </c>
      <c r="N36" s="637">
        <f t="shared" si="4"/>
        <v>44</v>
      </c>
      <c r="O36" s="663">
        <v>36</v>
      </c>
      <c r="P36" s="663">
        <v>8</v>
      </c>
      <c r="Q36" s="663"/>
      <c r="R36" s="663"/>
      <c r="S36" s="663"/>
      <c r="T36" s="114"/>
      <c r="U36" s="1023"/>
      <c r="V36" s="1023"/>
      <c r="W36" s="1023"/>
      <c r="X36" s="1023"/>
      <c r="Y36" s="447"/>
      <c r="Z36" s="676"/>
      <c r="AA36" s="447"/>
      <c r="AB36" s="447"/>
      <c r="AC36" s="1024"/>
      <c r="AD36" s="1024"/>
      <c r="AE36" s="1024"/>
      <c r="AF36" s="1024"/>
      <c r="AG36" s="1025">
        <v>44</v>
      </c>
      <c r="AH36" s="1025">
        <v>4</v>
      </c>
      <c r="AI36" s="1025"/>
      <c r="AJ36" s="963"/>
      <c r="AK36" s="1024">
        <f t="shared" ref="AK36:AK98" si="9">AC36+AE36</f>
        <v>0</v>
      </c>
      <c r="AL36" s="633"/>
      <c r="AP36" s="644"/>
      <c r="AQ36" s="644"/>
    </row>
    <row r="37" spans="1:43" ht="15" hidden="1" customHeight="1" x14ac:dyDescent="0.3">
      <c r="A37" s="664" t="s">
        <v>115</v>
      </c>
      <c r="B37" s="273" t="s">
        <v>113</v>
      </c>
      <c r="C37" s="961"/>
      <c r="D37" s="961"/>
      <c r="E37" s="961" t="s">
        <v>67</v>
      </c>
      <c r="F37" s="961"/>
      <c r="G37" s="961"/>
      <c r="H37" s="961"/>
      <c r="I37" s="961"/>
      <c r="J37" s="961"/>
      <c r="K37" s="442">
        <f t="shared" si="3"/>
        <v>48</v>
      </c>
      <c r="L37" s="663">
        <f t="shared" ref="L37:L99" si="10">Z37+AB37+AD37+AF37+AH37+AJ37</f>
        <v>4</v>
      </c>
      <c r="M37" s="663">
        <v>8</v>
      </c>
      <c r="N37" s="637">
        <f t="shared" si="4"/>
        <v>44</v>
      </c>
      <c r="O37" s="663">
        <v>36</v>
      </c>
      <c r="P37" s="663">
        <v>8</v>
      </c>
      <c r="Q37" s="663"/>
      <c r="R37" s="663"/>
      <c r="S37" s="663"/>
      <c r="T37" s="114"/>
      <c r="U37" s="1023"/>
      <c r="V37" s="1023"/>
      <c r="W37" s="1023"/>
      <c r="X37" s="1023"/>
      <c r="Y37" s="447">
        <v>44</v>
      </c>
      <c r="Z37" s="676">
        <v>4</v>
      </c>
      <c r="AA37" s="447"/>
      <c r="AB37" s="447"/>
      <c r="AC37" s="1024"/>
      <c r="AD37" s="1024"/>
      <c r="AE37" s="1024"/>
      <c r="AF37" s="1024"/>
      <c r="AG37" s="1025"/>
      <c r="AH37" s="1025"/>
      <c r="AI37" s="1025"/>
      <c r="AJ37" s="963"/>
      <c r="AK37" s="1024">
        <f t="shared" si="9"/>
        <v>0</v>
      </c>
      <c r="AL37" s="633"/>
      <c r="AP37" s="644"/>
      <c r="AQ37" s="644"/>
    </row>
    <row r="38" spans="1:43" ht="26.4" x14ac:dyDescent="0.3">
      <c r="A38" s="664" t="s">
        <v>3</v>
      </c>
      <c r="B38" s="273" t="s">
        <v>68</v>
      </c>
      <c r="C38" s="961"/>
      <c r="D38" s="961"/>
      <c r="E38" s="961"/>
      <c r="F38" s="961"/>
      <c r="G38" s="961"/>
      <c r="H38" s="961"/>
      <c r="I38" s="961"/>
      <c r="J38" s="961" t="s">
        <v>40</v>
      </c>
      <c r="K38" s="442">
        <f t="shared" si="3"/>
        <v>174</v>
      </c>
      <c r="L38" s="663">
        <f t="shared" si="10"/>
        <v>14</v>
      </c>
      <c r="M38" s="663">
        <v>152</v>
      </c>
      <c r="N38" s="637">
        <f t="shared" si="4"/>
        <v>152</v>
      </c>
      <c r="O38" s="663">
        <v>0</v>
      </c>
      <c r="P38" s="663">
        <v>152</v>
      </c>
      <c r="Q38" s="663"/>
      <c r="R38" s="663"/>
      <c r="S38" s="663">
        <v>2</v>
      </c>
      <c r="T38" s="114">
        <v>6</v>
      </c>
      <c r="U38" s="1023"/>
      <c r="V38" s="1023"/>
      <c r="W38" s="1023"/>
      <c r="X38" s="1023"/>
      <c r="Y38" s="447">
        <v>28</v>
      </c>
      <c r="Z38" s="676">
        <v>2</v>
      </c>
      <c r="AA38" s="447">
        <v>24</v>
      </c>
      <c r="AB38" s="447">
        <v>2</v>
      </c>
      <c r="AC38" s="1306">
        <v>28</v>
      </c>
      <c r="AD38" s="1024">
        <v>2</v>
      </c>
      <c r="AE38" s="1024">
        <v>30</v>
      </c>
      <c r="AF38" s="1024">
        <v>4</v>
      </c>
      <c r="AG38" s="1025">
        <v>22</v>
      </c>
      <c r="AH38" s="1025">
        <v>2</v>
      </c>
      <c r="AI38" s="1025">
        <v>20</v>
      </c>
      <c r="AJ38" s="963">
        <v>2</v>
      </c>
      <c r="AK38" s="1024">
        <f t="shared" si="9"/>
        <v>58</v>
      </c>
      <c r="AL38" s="599" t="s">
        <v>1082</v>
      </c>
      <c r="AP38" s="644"/>
      <c r="AQ38" s="644"/>
    </row>
    <row r="39" spans="1:43" x14ac:dyDescent="0.3">
      <c r="A39" s="664" t="s">
        <v>5</v>
      </c>
      <c r="B39" s="273" t="s">
        <v>6</v>
      </c>
      <c r="C39" s="961"/>
      <c r="D39" s="961"/>
      <c r="E39" s="961" t="s">
        <v>555</v>
      </c>
      <c r="F39" s="961" t="s">
        <v>67</v>
      </c>
      <c r="G39" s="961" t="s">
        <v>555</v>
      </c>
      <c r="H39" s="961" t="s">
        <v>67</v>
      </c>
      <c r="I39" s="961" t="s">
        <v>555</v>
      </c>
      <c r="J39" s="961" t="s">
        <v>67</v>
      </c>
      <c r="K39" s="442">
        <f t="shared" si="3"/>
        <v>166</v>
      </c>
      <c r="L39" s="663">
        <f t="shared" si="10"/>
        <v>14</v>
      </c>
      <c r="M39" s="663">
        <v>150</v>
      </c>
      <c r="N39" s="637">
        <f t="shared" si="4"/>
        <v>152</v>
      </c>
      <c r="O39" s="663">
        <v>2</v>
      </c>
      <c r="P39" s="663">
        <v>150</v>
      </c>
      <c r="Q39" s="663"/>
      <c r="R39" s="663"/>
      <c r="S39" s="663"/>
      <c r="T39" s="114"/>
      <c r="U39" s="1023"/>
      <c r="V39" s="1023"/>
      <c r="W39" s="1023"/>
      <c r="X39" s="1023"/>
      <c r="Y39" s="447">
        <v>28</v>
      </c>
      <c r="Z39" s="676">
        <v>2</v>
      </c>
      <c r="AA39" s="447">
        <v>24</v>
      </c>
      <c r="AB39" s="447">
        <v>2</v>
      </c>
      <c r="AC39" s="1306">
        <v>28</v>
      </c>
      <c r="AD39" s="1024">
        <v>2</v>
      </c>
      <c r="AE39" s="1024">
        <v>30</v>
      </c>
      <c r="AF39" s="1024">
        <v>4</v>
      </c>
      <c r="AG39" s="1025">
        <v>22</v>
      </c>
      <c r="AH39" s="1025">
        <v>2</v>
      </c>
      <c r="AI39" s="1025">
        <v>20</v>
      </c>
      <c r="AJ39" s="963">
        <v>2</v>
      </c>
      <c r="AK39" s="1024">
        <f t="shared" si="9"/>
        <v>58</v>
      </c>
      <c r="AL39" s="282" t="s">
        <v>1075</v>
      </c>
      <c r="AP39" s="644"/>
      <c r="AQ39" s="644"/>
    </row>
    <row r="40" spans="1:43" ht="14.4" x14ac:dyDescent="0.3">
      <c r="A40" s="664" t="s">
        <v>168</v>
      </c>
      <c r="B40" s="273" t="s">
        <v>207</v>
      </c>
      <c r="C40" s="961"/>
      <c r="D40" s="961"/>
      <c r="E40" s="961"/>
      <c r="F40" s="961"/>
      <c r="G40" s="961" t="s">
        <v>67</v>
      </c>
      <c r="H40" s="961"/>
      <c r="I40" s="961"/>
      <c r="J40" s="961"/>
      <c r="K40" s="442">
        <f t="shared" si="3"/>
        <v>48</v>
      </c>
      <c r="L40" s="663">
        <f t="shared" si="10"/>
        <v>0</v>
      </c>
      <c r="M40" s="663">
        <v>10</v>
      </c>
      <c r="N40" s="637">
        <f t="shared" si="4"/>
        <v>48</v>
      </c>
      <c r="O40" s="1334">
        <v>38</v>
      </c>
      <c r="P40" s="1334">
        <v>10</v>
      </c>
      <c r="Q40" s="1334"/>
      <c r="R40" s="663"/>
      <c r="S40" s="663"/>
      <c r="T40" s="114"/>
      <c r="U40" s="1023"/>
      <c r="V40" s="1023"/>
      <c r="W40" s="1023"/>
      <c r="X40" s="1023"/>
      <c r="Y40" s="447"/>
      <c r="Z40" s="676"/>
      <c r="AA40" s="447"/>
      <c r="AB40" s="447"/>
      <c r="AC40" s="1306">
        <v>48</v>
      </c>
      <c r="AD40" s="1024"/>
      <c r="AE40" s="1024"/>
      <c r="AF40" s="1024"/>
      <c r="AG40" s="1025"/>
      <c r="AH40" s="1025"/>
      <c r="AI40" s="1025"/>
      <c r="AJ40" s="963"/>
      <c r="AK40" s="1024">
        <f t="shared" si="9"/>
        <v>48</v>
      </c>
      <c r="AL40" s="1289" t="s">
        <v>1087</v>
      </c>
      <c r="AP40" s="644"/>
      <c r="AQ40" s="644"/>
    </row>
    <row r="41" spans="1:43" ht="27.6" x14ac:dyDescent="0.3">
      <c r="A41" s="673" t="s">
        <v>169</v>
      </c>
      <c r="B41" s="272" t="s">
        <v>355</v>
      </c>
      <c r="C41" s="961" t="s">
        <v>992</v>
      </c>
      <c r="D41" s="961"/>
      <c r="E41" s="961"/>
      <c r="F41" s="961"/>
      <c r="G41" s="961"/>
      <c r="H41" s="961"/>
      <c r="I41" s="961"/>
      <c r="J41" s="961"/>
      <c r="K41" s="442">
        <f>K42+K43</f>
        <v>168</v>
      </c>
      <c r="L41" s="442">
        <f t="shared" ref="L41:AJ41" si="11">L42+L43</f>
        <v>20</v>
      </c>
      <c r="M41" s="442">
        <f t="shared" si="11"/>
        <v>60</v>
      </c>
      <c r="N41" s="442">
        <f t="shared" si="11"/>
        <v>140</v>
      </c>
      <c r="O41" s="442">
        <f t="shared" si="11"/>
        <v>32</v>
      </c>
      <c r="P41" s="442">
        <f t="shared" si="11"/>
        <v>4</v>
      </c>
      <c r="Q41" s="442">
        <f t="shared" si="11"/>
        <v>0</v>
      </c>
      <c r="R41" s="442">
        <f t="shared" si="11"/>
        <v>0</v>
      </c>
      <c r="S41" s="442">
        <f t="shared" si="11"/>
        <v>2</v>
      </c>
      <c r="T41" s="114">
        <f t="shared" si="11"/>
        <v>6</v>
      </c>
      <c r="U41" s="443">
        <f t="shared" si="11"/>
        <v>0</v>
      </c>
      <c r="V41" s="443">
        <f t="shared" si="11"/>
        <v>0</v>
      </c>
      <c r="W41" s="443">
        <f t="shared" si="11"/>
        <v>0</v>
      </c>
      <c r="X41" s="443">
        <f t="shared" si="11"/>
        <v>0</v>
      </c>
      <c r="Y41" s="443">
        <f t="shared" si="11"/>
        <v>56</v>
      </c>
      <c r="Z41" s="443">
        <f t="shared" si="11"/>
        <v>8</v>
      </c>
      <c r="AA41" s="443">
        <f t="shared" si="11"/>
        <v>48</v>
      </c>
      <c r="AB41" s="443">
        <f t="shared" si="11"/>
        <v>8</v>
      </c>
      <c r="AC41" s="1024">
        <f t="shared" si="11"/>
        <v>36</v>
      </c>
      <c r="AD41" s="1024">
        <f t="shared" si="11"/>
        <v>4</v>
      </c>
      <c r="AE41" s="1024">
        <f t="shared" si="11"/>
        <v>0</v>
      </c>
      <c r="AF41" s="1024">
        <f t="shared" si="11"/>
        <v>0</v>
      </c>
      <c r="AG41" s="443">
        <f t="shared" si="11"/>
        <v>0</v>
      </c>
      <c r="AH41" s="443">
        <f t="shared" si="11"/>
        <v>0</v>
      </c>
      <c r="AI41" s="443">
        <f t="shared" si="11"/>
        <v>0</v>
      </c>
      <c r="AJ41" s="443">
        <f t="shared" si="11"/>
        <v>0</v>
      </c>
      <c r="AK41" s="1024">
        <f t="shared" si="9"/>
        <v>36</v>
      </c>
      <c r="AL41" s="1024"/>
      <c r="AP41" s="644"/>
      <c r="AQ41" s="644"/>
    </row>
    <row r="42" spans="1:43" hidden="1" x14ac:dyDescent="0.3">
      <c r="A42" s="664" t="s">
        <v>170</v>
      </c>
      <c r="B42" s="273" t="s">
        <v>356</v>
      </c>
      <c r="C42" s="961"/>
      <c r="D42" s="961"/>
      <c r="E42" s="961"/>
      <c r="F42" s="961" t="s">
        <v>40</v>
      </c>
      <c r="G42" s="961"/>
      <c r="H42" s="961"/>
      <c r="I42" s="961"/>
      <c r="J42" s="961"/>
      <c r="K42" s="442">
        <f t="shared" si="3"/>
        <v>128</v>
      </c>
      <c r="L42" s="663">
        <f t="shared" si="10"/>
        <v>16</v>
      </c>
      <c r="M42" s="663">
        <v>56</v>
      </c>
      <c r="N42" s="637">
        <f t="shared" si="4"/>
        <v>104</v>
      </c>
      <c r="O42" s="1334"/>
      <c r="P42" s="1334"/>
      <c r="Q42" s="1334"/>
      <c r="R42" s="663"/>
      <c r="S42" s="663">
        <v>2</v>
      </c>
      <c r="T42" s="114">
        <v>6</v>
      </c>
      <c r="U42" s="1023"/>
      <c r="V42" s="1023"/>
      <c r="W42" s="1023"/>
      <c r="X42" s="1023"/>
      <c r="Y42" s="447">
        <v>56</v>
      </c>
      <c r="Z42" s="676">
        <v>8</v>
      </c>
      <c r="AA42" s="447">
        <v>48</v>
      </c>
      <c r="AB42" s="447">
        <v>8</v>
      </c>
      <c r="AC42" s="1024"/>
      <c r="AD42" s="1024"/>
      <c r="AE42" s="1024"/>
      <c r="AF42" s="1024"/>
      <c r="AG42" s="1021"/>
      <c r="AH42" s="1021"/>
      <c r="AI42" s="1021"/>
      <c r="AJ42" s="963"/>
      <c r="AK42" s="1024">
        <f t="shared" si="9"/>
        <v>0</v>
      </c>
      <c r="AL42" s="633"/>
      <c r="AP42" s="644"/>
      <c r="AQ42" s="644"/>
    </row>
    <row r="43" spans="1:43" ht="26.4" x14ac:dyDescent="0.3">
      <c r="A43" s="397" t="s">
        <v>171</v>
      </c>
      <c r="B43" s="273" t="s">
        <v>302</v>
      </c>
      <c r="C43" s="961"/>
      <c r="D43" s="961"/>
      <c r="E43" s="961"/>
      <c r="F43" s="961"/>
      <c r="G43" s="961" t="s">
        <v>67</v>
      </c>
      <c r="H43" s="961"/>
      <c r="I43" s="961"/>
      <c r="J43" s="961"/>
      <c r="K43" s="442">
        <f t="shared" si="3"/>
        <v>40</v>
      </c>
      <c r="L43" s="663">
        <f t="shared" si="10"/>
        <v>4</v>
      </c>
      <c r="M43" s="663">
        <v>4</v>
      </c>
      <c r="N43" s="637">
        <f t="shared" si="4"/>
        <v>36</v>
      </c>
      <c r="O43" s="1334">
        <v>32</v>
      </c>
      <c r="P43" s="1334">
        <v>4</v>
      </c>
      <c r="Q43" s="1334"/>
      <c r="R43" s="663"/>
      <c r="S43" s="663"/>
      <c r="T43" s="114"/>
      <c r="U43" s="441"/>
      <c r="V43" s="441"/>
      <c r="W43" s="441"/>
      <c r="X43" s="441"/>
      <c r="Y43" s="445"/>
      <c r="Z43" s="678"/>
      <c r="AA43" s="445"/>
      <c r="AB43" s="445"/>
      <c r="AC43" s="1306">
        <v>36</v>
      </c>
      <c r="AD43" s="1024">
        <v>4</v>
      </c>
      <c r="AE43" s="1024"/>
      <c r="AF43" s="1024"/>
      <c r="AG43" s="1021"/>
      <c r="AH43" s="1021"/>
      <c r="AI43" s="1021"/>
      <c r="AJ43" s="963"/>
      <c r="AK43" s="1024">
        <f t="shared" si="9"/>
        <v>36</v>
      </c>
      <c r="AL43" s="1246" t="s">
        <v>1125</v>
      </c>
      <c r="AP43" s="644"/>
      <c r="AQ43" s="644"/>
    </row>
    <row r="44" spans="1:43" ht="34.5" customHeight="1" x14ac:dyDescent="0.3">
      <c r="A44" s="413" t="s">
        <v>10</v>
      </c>
      <c r="B44" s="272" t="s">
        <v>70</v>
      </c>
      <c r="C44" s="961" t="s">
        <v>993</v>
      </c>
      <c r="D44" s="961"/>
      <c r="E44" s="961"/>
      <c r="F44" s="961"/>
      <c r="G44" s="961"/>
      <c r="H44" s="961"/>
      <c r="I44" s="961"/>
      <c r="J44" s="961"/>
      <c r="K44" s="442">
        <f>SUM(K45:K56)</f>
        <v>776</v>
      </c>
      <c r="L44" s="442">
        <f t="shared" ref="L44:AJ44" si="12">SUM(L45:L56)</f>
        <v>88</v>
      </c>
      <c r="M44" s="442">
        <f t="shared" si="12"/>
        <v>282</v>
      </c>
      <c r="N44" s="442">
        <f t="shared" si="12"/>
        <v>672</v>
      </c>
      <c r="O44" s="442">
        <f t="shared" si="12"/>
        <v>112</v>
      </c>
      <c r="P44" s="442">
        <f t="shared" si="12"/>
        <v>86</v>
      </c>
      <c r="Q44" s="442">
        <f t="shared" si="12"/>
        <v>0</v>
      </c>
      <c r="R44" s="442">
        <f t="shared" si="12"/>
        <v>0</v>
      </c>
      <c r="S44" s="442">
        <f t="shared" si="12"/>
        <v>4</v>
      </c>
      <c r="T44" s="114">
        <f t="shared" si="12"/>
        <v>12</v>
      </c>
      <c r="U44" s="443">
        <f t="shared" si="12"/>
        <v>0</v>
      </c>
      <c r="V44" s="443">
        <f t="shared" si="12"/>
        <v>0</v>
      </c>
      <c r="W44" s="443">
        <f t="shared" si="12"/>
        <v>0</v>
      </c>
      <c r="X44" s="443">
        <f t="shared" si="12"/>
        <v>0</v>
      </c>
      <c r="Y44" s="443">
        <f t="shared" si="12"/>
        <v>186</v>
      </c>
      <c r="Z44" s="443">
        <f t="shared" si="12"/>
        <v>22</v>
      </c>
      <c r="AA44" s="443">
        <f t="shared" si="12"/>
        <v>84</v>
      </c>
      <c r="AB44" s="443">
        <f t="shared" si="12"/>
        <v>8</v>
      </c>
      <c r="AC44" s="1024">
        <f t="shared" si="12"/>
        <v>88</v>
      </c>
      <c r="AD44" s="1024">
        <f t="shared" si="12"/>
        <v>12</v>
      </c>
      <c r="AE44" s="1024">
        <f t="shared" si="12"/>
        <v>110</v>
      </c>
      <c r="AF44" s="1024">
        <f t="shared" si="12"/>
        <v>16</v>
      </c>
      <c r="AG44" s="443">
        <f t="shared" si="12"/>
        <v>48</v>
      </c>
      <c r="AH44" s="443">
        <f t="shared" si="12"/>
        <v>8</v>
      </c>
      <c r="AI44" s="443">
        <f t="shared" si="12"/>
        <v>156</v>
      </c>
      <c r="AJ44" s="443">
        <f t="shared" si="12"/>
        <v>22</v>
      </c>
      <c r="AK44" s="1024">
        <f t="shared" si="9"/>
        <v>198</v>
      </c>
      <c r="AL44" s="1024"/>
      <c r="AP44" s="644"/>
      <c r="AQ44" s="644"/>
    </row>
    <row r="45" spans="1:43" ht="26.4" hidden="1" x14ac:dyDescent="0.3">
      <c r="A45" s="664" t="s">
        <v>117</v>
      </c>
      <c r="B45" s="273" t="s">
        <v>357</v>
      </c>
      <c r="C45" s="961"/>
      <c r="D45" s="961"/>
      <c r="E45" s="961"/>
      <c r="F45" s="961" t="s">
        <v>40</v>
      </c>
      <c r="G45" s="961"/>
      <c r="H45" s="961"/>
      <c r="I45" s="961"/>
      <c r="J45" s="961"/>
      <c r="K45" s="442">
        <f t="shared" si="3"/>
        <v>94</v>
      </c>
      <c r="L45" s="663">
        <f t="shared" si="10"/>
        <v>10</v>
      </c>
      <c r="M45" s="663">
        <v>28</v>
      </c>
      <c r="N45" s="637">
        <f t="shared" si="4"/>
        <v>76</v>
      </c>
      <c r="O45" s="1334"/>
      <c r="P45" s="1334"/>
      <c r="Q45" s="1334"/>
      <c r="R45" s="663"/>
      <c r="S45" s="663">
        <v>2</v>
      </c>
      <c r="T45" s="114">
        <v>6</v>
      </c>
      <c r="U45" s="1023"/>
      <c r="V45" s="1023"/>
      <c r="W45" s="1023"/>
      <c r="X45" s="1023"/>
      <c r="Y45" s="447">
        <v>28</v>
      </c>
      <c r="Z45" s="676">
        <v>4</v>
      </c>
      <c r="AA45" s="447">
        <v>48</v>
      </c>
      <c r="AB45" s="447">
        <v>6</v>
      </c>
      <c r="AC45" s="1024"/>
      <c r="AD45" s="1024"/>
      <c r="AE45" s="1024"/>
      <c r="AF45" s="1024"/>
      <c r="AG45" s="1025"/>
      <c r="AH45" s="1025"/>
      <c r="AI45" s="1025"/>
      <c r="AJ45" s="963"/>
      <c r="AK45" s="1024">
        <f t="shared" si="9"/>
        <v>0</v>
      </c>
      <c r="AL45" s="633"/>
      <c r="AP45" s="644"/>
      <c r="AQ45" s="644"/>
    </row>
    <row r="46" spans="1:43" ht="26.4" hidden="1" x14ac:dyDescent="0.3">
      <c r="A46" s="664" t="s">
        <v>12</v>
      </c>
      <c r="B46" s="273" t="s">
        <v>358</v>
      </c>
      <c r="C46" s="961"/>
      <c r="D46" s="961"/>
      <c r="E46" s="961"/>
      <c r="F46" s="961" t="s">
        <v>67</v>
      </c>
      <c r="G46" s="961"/>
      <c r="H46" s="961"/>
      <c r="I46" s="961"/>
      <c r="J46" s="961"/>
      <c r="K46" s="442">
        <f t="shared" si="3"/>
        <v>38</v>
      </c>
      <c r="L46" s="663">
        <f t="shared" si="10"/>
        <v>2</v>
      </c>
      <c r="M46" s="663">
        <v>32</v>
      </c>
      <c r="N46" s="637">
        <f t="shared" si="4"/>
        <v>36</v>
      </c>
      <c r="O46" s="1334"/>
      <c r="P46" s="1334"/>
      <c r="Q46" s="1334"/>
      <c r="R46" s="663"/>
      <c r="S46" s="663"/>
      <c r="T46" s="114"/>
      <c r="U46" s="1023"/>
      <c r="V46" s="1023"/>
      <c r="W46" s="1023"/>
      <c r="X46" s="1023"/>
      <c r="Y46" s="447"/>
      <c r="Z46" s="676"/>
      <c r="AA46" s="447">
        <v>36</v>
      </c>
      <c r="AB46" s="447">
        <v>2</v>
      </c>
      <c r="AC46" s="1024"/>
      <c r="AD46" s="1024"/>
      <c r="AE46" s="1024"/>
      <c r="AF46" s="1024"/>
      <c r="AG46" s="1025"/>
      <c r="AH46" s="1025"/>
      <c r="AI46" s="1025"/>
      <c r="AJ46" s="963"/>
      <c r="AK46" s="1024">
        <f t="shared" si="9"/>
        <v>0</v>
      </c>
      <c r="AL46" s="633"/>
      <c r="AP46" s="644"/>
      <c r="AQ46" s="644"/>
    </row>
    <row r="47" spans="1:43" ht="26.4" hidden="1" x14ac:dyDescent="0.3">
      <c r="A47" s="664" t="s">
        <v>13</v>
      </c>
      <c r="B47" s="273" t="s">
        <v>359</v>
      </c>
      <c r="C47" s="961"/>
      <c r="D47" s="961"/>
      <c r="E47" s="961" t="s">
        <v>67</v>
      </c>
      <c r="F47" s="961"/>
      <c r="G47" s="961"/>
      <c r="H47" s="961"/>
      <c r="I47" s="961"/>
      <c r="J47" s="961"/>
      <c r="K47" s="442">
        <f t="shared" si="3"/>
        <v>56</v>
      </c>
      <c r="L47" s="663">
        <f t="shared" si="10"/>
        <v>8</v>
      </c>
      <c r="M47" s="663">
        <v>24</v>
      </c>
      <c r="N47" s="637">
        <f t="shared" si="4"/>
        <v>48</v>
      </c>
      <c r="O47" s="1334"/>
      <c r="P47" s="1334"/>
      <c r="Q47" s="1334"/>
      <c r="R47" s="663"/>
      <c r="S47" s="663"/>
      <c r="T47" s="114"/>
      <c r="U47" s="1023"/>
      <c r="V47" s="1023"/>
      <c r="W47" s="1023"/>
      <c r="X47" s="1023"/>
      <c r="Y47" s="447">
        <v>48</v>
      </c>
      <c r="Z47" s="676">
        <v>8</v>
      </c>
      <c r="AA47" s="447"/>
      <c r="AB47" s="447"/>
      <c r="AC47" s="1024"/>
      <c r="AD47" s="1024"/>
      <c r="AE47" s="1024"/>
      <c r="AF47" s="1024"/>
      <c r="AG47" s="1025"/>
      <c r="AH47" s="1025"/>
      <c r="AI47" s="1025"/>
      <c r="AJ47" s="963"/>
      <c r="AK47" s="1024">
        <f t="shared" si="9"/>
        <v>0</v>
      </c>
      <c r="AL47" s="633"/>
      <c r="AP47" s="644"/>
      <c r="AQ47" s="644"/>
    </row>
    <row r="48" spans="1:43" hidden="1" x14ac:dyDescent="0.3">
      <c r="A48" s="664" t="s">
        <v>14</v>
      </c>
      <c r="B48" s="273" t="s">
        <v>628</v>
      </c>
      <c r="C48" s="961"/>
      <c r="D48" s="961"/>
      <c r="E48" s="961"/>
      <c r="F48" s="961"/>
      <c r="G48" s="961"/>
      <c r="H48" s="961"/>
      <c r="I48" s="961"/>
      <c r="J48" s="961" t="s">
        <v>40</v>
      </c>
      <c r="K48" s="442">
        <f t="shared" si="3"/>
        <v>86</v>
      </c>
      <c r="L48" s="663">
        <f t="shared" si="10"/>
        <v>12</v>
      </c>
      <c r="M48" s="663">
        <v>26</v>
      </c>
      <c r="N48" s="637">
        <f t="shared" si="4"/>
        <v>66</v>
      </c>
      <c r="O48" s="1334"/>
      <c r="P48" s="1334"/>
      <c r="Q48" s="1334"/>
      <c r="R48" s="663"/>
      <c r="S48" s="663">
        <v>2</v>
      </c>
      <c r="T48" s="114">
        <v>6</v>
      </c>
      <c r="U48" s="1023"/>
      <c r="V48" s="1023"/>
      <c r="W48" s="1023"/>
      <c r="X48" s="1023"/>
      <c r="Y48" s="447"/>
      <c r="Z48" s="676"/>
      <c r="AA48" s="447"/>
      <c r="AB48" s="447"/>
      <c r="AC48" s="1024"/>
      <c r="AD48" s="1024"/>
      <c r="AE48" s="1024"/>
      <c r="AF48" s="1024"/>
      <c r="AG48" s="1025">
        <v>24</v>
      </c>
      <c r="AH48" s="1025">
        <v>4</v>
      </c>
      <c r="AI48" s="1025">
        <v>42</v>
      </c>
      <c r="AJ48" s="963">
        <v>8</v>
      </c>
      <c r="AK48" s="1024">
        <f t="shared" si="9"/>
        <v>0</v>
      </c>
      <c r="AL48" s="633"/>
      <c r="AM48" s="644"/>
      <c r="AN48" s="644"/>
      <c r="AO48" s="644"/>
      <c r="AP48" s="644"/>
      <c r="AQ48" s="644"/>
    </row>
    <row r="49" spans="1:43" ht="26.4" x14ac:dyDescent="0.3">
      <c r="A49" s="664" t="s">
        <v>15</v>
      </c>
      <c r="B49" s="273" t="s">
        <v>303</v>
      </c>
      <c r="C49" s="961"/>
      <c r="D49" s="961"/>
      <c r="E49" s="961"/>
      <c r="F49" s="961"/>
      <c r="G49" s="961"/>
      <c r="H49" s="961" t="s">
        <v>67</v>
      </c>
      <c r="I49" s="961"/>
      <c r="J49" s="961"/>
      <c r="K49" s="442">
        <f t="shared" si="3"/>
        <v>80</v>
      </c>
      <c r="L49" s="663">
        <f t="shared" si="10"/>
        <v>8</v>
      </c>
      <c r="M49" s="663">
        <v>28</v>
      </c>
      <c r="N49" s="637">
        <f t="shared" si="4"/>
        <v>72</v>
      </c>
      <c r="O49" s="1334">
        <v>44</v>
      </c>
      <c r="P49" s="1334">
        <v>28</v>
      </c>
      <c r="Q49" s="1334"/>
      <c r="R49" s="663"/>
      <c r="S49" s="663"/>
      <c r="T49" s="114"/>
      <c r="U49" s="1023"/>
      <c r="V49" s="1023"/>
      <c r="W49" s="1023"/>
      <c r="X49" s="1023"/>
      <c r="Y49" s="447"/>
      <c r="Z49" s="676"/>
      <c r="AA49" s="447"/>
      <c r="AB49" s="447"/>
      <c r="AC49" s="1306">
        <v>32</v>
      </c>
      <c r="AD49" s="1024">
        <v>4</v>
      </c>
      <c r="AE49" s="1024">
        <v>40</v>
      </c>
      <c r="AF49" s="1024">
        <v>4</v>
      </c>
      <c r="AG49" s="1025"/>
      <c r="AH49" s="1025"/>
      <c r="AI49" s="1025"/>
      <c r="AJ49" s="963"/>
      <c r="AK49" s="1024">
        <f t="shared" si="9"/>
        <v>72</v>
      </c>
      <c r="AL49" s="599" t="s">
        <v>1098</v>
      </c>
      <c r="AM49" s="644"/>
      <c r="AN49" s="644"/>
      <c r="AO49" s="644"/>
      <c r="AP49" s="644"/>
      <c r="AQ49" s="644"/>
    </row>
    <row r="50" spans="1:43" ht="26.4" hidden="1" x14ac:dyDescent="0.3">
      <c r="A50" s="664" t="s">
        <v>16</v>
      </c>
      <c r="B50" s="273" t="s">
        <v>630</v>
      </c>
      <c r="C50" s="961"/>
      <c r="D50" s="961"/>
      <c r="E50" s="961"/>
      <c r="F50" s="961"/>
      <c r="G50" s="961"/>
      <c r="H50" s="961"/>
      <c r="I50" s="961"/>
      <c r="J50" s="961" t="s">
        <v>67</v>
      </c>
      <c r="K50" s="442">
        <f t="shared" si="3"/>
        <v>72</v>
      </c>
      <c r="L50" s="663">
        <f t="shared" si="10"/>
        <v>8</v>
      </c>
      <c r="M50" s="663">
        <v>10</v>
      </c>
      <c r="N50" s="637">
        <f t="shared" si="4"/>
        <v>64</v>
      </c>
      <c r="O50" s="1334"/>
      <c r="P50" s="1334"/>
      <c r="Q50" s="1334"/>
      <c r="R50" s="663"/>
      <c r="S50" s="663"/>
      <c r="T50" s="114"/>
      <c r="U50" s="1023"/>
      <c r="V50" s="1023"/>
      <c r="W50" s="1023"/>
      <c r="X50" s="1023"/>
      <c r="Y50" s="447"/>
      <c r="Z50" s="676"/>
      <c r="AA50" s="447"/>
      <c r="AB50" s="447"/>
      <c r="AC50" s="1024"/>
      <c r="AD50" s="1024"/>
      <c r="AE50" s="1024"/>
      <c r="AF50" s="1024"/>
      <c r="AG50" s="1025">
        <v>24</v>
      </c>
      <c r="AH50" s="1025">
        <v>4</v>
      </c>
      <c r="AI50" s="1025">
        <v>40</v>
      </c>
      <c r="AJ50" s="963">
        <v>4</v>
      </c>
      <c r="AK50" s="1024">
        <f t="shared" si="9"/>
        <v>0</v>
      </c>
      <c r="AL50" s="633"/>
      <c r="AM50" s="644"/>
      <c r="AN50" s="644"/>
      <c r="AO50" s="644"/>
      <c r="AP50" s="644"/>
      <c r="AQ50" s="644"/>
    </row>
    <row r="51" spans="1:43" ht="26.4" x14ac:dyDescent="0.3">
      <c r="A51" s="664" t="s">
        <v>121</v>
      </c>
      <c r="B51" s="273" t="s">
        <v>285</v>
      </c>
      <c r="C51" s="961"/>
      <c r="D51" s="961"/>
      <c r="E51" s="961"/>
      <c r="F51" s="961"/>
      <c r="G51" s="961"/>
      <c r="H51" s="961" t="s">
        <v>67</v>
      </c>
      <c r="I51" s="961"/>
      <c r="J51" s="961"/>
      <c r="K51" s="442">
        <f t="shared" si="3"/>
        <v>78</v>
      </c>
      <c r="L51" s="663">
        <f t="shared" si="10"/>
        <v>12</v>
      </c>
      <c r="M51" s="663">
        <v>50</v>
      </c>
      <c r="N51" s="637">
        <f t="shared" si="4"/>
        <v>66</v>
      </c>
      <c r="O51" s="1334">
        <v>16</v>
      </c>
      <c r="P51" s="1334">
        <v>50</v>
      </c>
      <c r="Q51" s="1334"/>
      <c r="R51" s="663"/>
      <c r="S51" s="663"/>
      <c r="T51" s="114"/>
      <c r="U51" s="1023"/>
      <c r="V51" s="1023"/>
      <c r="W51" s="1023"/>
      <c r="X51" s="1023"/>
      <c r="Y51" s="447"/>
      <c r="Z51" s="676"/>
      <c r="AA51" s="447"/>
      <c r="AB51" s="447"/>
      <c r="AC51" s="1306">
        <v>28</v>
      </c>
      <c r="AD51" s="1024">
        <v>4</v>
      </c>
      <c r="AE51" s="1024">
        <v>38</v>
      </c>
      <c r="AF51" s="1024">
        <v>8</v>
      </c>
      <c r="AG51" s="1025"/>
      <c r="AH51" s="1025"/>
      <c r="AI51" s="1025"/>
      <c r="AJ51" s="963"/>
      <c r="AK51" s="1024">
        <f t="shared" si="9"/>
        <v>66</v>
      </c>
      <c r="AL51" s="282" t="s">
        <v>1115</v>
      </c>
      <c r="AM51" s="644"/>
      <c r="AN51" s="644"/>
      <c r="AO51" s="644"/>
      <c r="AP51" s="644"/>
      <c r="AQ51" s="644"/>
    </row>
    <row r="52" spans="1:43" hidden="1" x14ac:dyDescent="0.3">
      <c r="A52" s="664" t="s">
        <v>17</v>
      </c>
      <c r="B52" s="273" t="s">
        <v>360</v>
      </c>
      <c r="C52" s="961"/>
      <c r="D52" s="961"/>
      <c r="E52" s="961" t="s">
        <v>67</v>
      </c>
      <c r="F52" s="961"/>
      <c r="G52" s="961"/>
      <c r="H52" s="961"/>
      <c r="I52" s="961"/>
      <c r="J52" s="961"/>
      <c r="K52" s="442">
        <f t="shared" si="3"/>
        <v>36</v>
      </c>
      <c r="L52" s="663">
        <f t="shared" si="10"/>
        <v>0</v>
      </c>
      <c r="M52" s="663">
        <v>6</v>
      </c>
      <c r="N52" s="637">
        <f t="shared" si="4"/>
        <v>36</v>
      </c>
      <c r="O52" s="1334"/>
      <c r="P52" s="1334"/>
      <c r="Q52" s="1334"/>
      <c r="R52" s="663"/>
      <c r="S52" s="663"/>
      <c r="T52" s="114"/>
      <c r="U52" s="1023"/>
      <c r="V52" s="1023"/>
      <c r="W52" s="1023"/>
      <c r="X52" s="1023"/>
      <c r="Y52" s="447">
        <v>36</v>
      </c>
      <c r="Z52" s="676"/>
      <c r="AA52" s="447"/>
      <c r="AB52" s="447"/>
      <c r="AC52" s="1024"/>
      <c r="AD52" s="1024"/>
      <c r="AE52" s="1024"/>
      <c r="AF52" s="1024"/>
      <c r="AG52" s="1025"/>
      <c r="AH52" s="1025"/>
      <c r="AI52" s="1025"/>
      <c r="AJ52" s="963"/>
      <c r="AK52" s="1024">
        <f t="shared" si="9"/>
        <v>0</v>
      </c>
      <c r="AL52" s="633"/>
      <c r="AM52" s="644"/>
      <c r="AN52" s="644"/>
      <c r="AO52" s="644"/>
      <c r="AP52" s="644"/>
      <c r="AQ52" s="644"/>
    </row>
    <row r="53" spans="1:43" x14ac:dyDescent="0.3">
      <c r="A53" s="664" t="s">
        <v>123</v>
      </c>
      <c r="B53" s="273" t="s">
        <v>124</v>
      </c>
      <c r="C53" s="961"/>
      <c r="D53" s="961"/>
      <c r="E53" s="961"/>
      <c r="F53" s="961"/>
      <c r="G53" s="961"/>
      <c r="H53" s="961" t="s">
        <v>67</v>
      </c>
      <c r="I53" s="961"/>
      <c r="J53" s="961"/>
      <c r="K53" s="442">
        <f t="shared" si="3"/>
        <v>68</v>
      </c>
      <c r="L53" s="663">
        <f t="shared" si="10"/>
        <v>8</v>
      </c>
      <c r="M53" s="663">
        <v>8</v>
      </c>
      <c r="N53" s="637">
        <f t="shared" si="4"/>
        <v>60</v>
      </c>
      <c r="O53" s="1334">
        <v>52</v>
      </c>
      <c r="P53" s="1334">
        <v>8</v>
      </c>
      <c r="Q53" s="1334"/>
      <c r="R53" s="663"/>
      <c r="S53" s="663"/>
      <c r="T53" s="114"/>
      <c r="U53" s="1023"/>
      <c r="V53" s="1023"/>
      <c r="W53" s="1023"/>
      <c r="X53" s="1023"/>
      <c r="Y53" s="447"/>
      <c r="Z53" s="676"/>
      <c r="AA53" s="447"/>
      <c r="AB53" s="447"/>
      <c r="AC53" s="1306">
        <v>28</v>
      </c>
      <c r="AD53" s="1024">
        <v>4</v>
      </c>
      <c r="AE53" s="1024">
        <v>32</v>
      </c>
      <c r="AF53" s="1024">
        <v>4</v>
      </c>
      <c r="AG53" s="1025"/>
      <c r="AH53" s="1025"/>
      <c r="AI53" s="1025"/>
      <c r="AJ53" s="963"/>
      <c r="AK53" s="1024">
        <f t="shared" si="9"/>
        <v>60</v>
      </c>
      <c r="AL53" s="282" t="s">
        <v>1076</v>
      </c>
      <c r="AM53" s="644"/>
      <c r="AN53" s="644"/>
      <c r="AO53" s="644"/>
      <c r="AP53" s="644"/>
      <c r="AQ53" s="644"/>
    </row>
    <row r="54" spans="1:43" ht="26.4" hidden="1" x14ac:dyDescent="0.3">
      <c r="A54" s="664" t="s">
        <v>18</v>
      </c>
      <c r="B54" s="273" t="s">
        <v>72</v>
      </c>
      <c r="C54" s="961"/>
      <c r="D54" s="961"/>
      <c r="E54" s="961"/>
      <c r="F54" s="961"/>
      <c r="G54" s="961"/>
      <c r="H54" s="961"/>
      <c r="I54" s="961"/>
      <c r="J54" s="961" t="s">
        <v>67</v>
      </c>
      <c r="K54" s="442">
        <f t="shared" si="3"/>
        <v>48</v>
      </c>
      <c r="L54" s="663">
        <f t="shared" si="10"/>
        <v>6</v>
      </c>
      <c r="M54" s="663">
        <v>10</v>
      </c>
      <c r="N54" s="637">
        <f t="shared" si="4"/>
        <v>42</v>
      </c>
      <c r="O54" s="1334"/>
      <c r="P54" s="1334"/>
      <c r="Q54" s="1334"/>
      <c r="R54" s="663"/>
      <c r="S54" s="663"/>
      <c r="T54" s="114"/>
      <c r="U54" s="1023"/>
      <c r="V54" s="1023"/>
      <c r="W54" s="1023"/>
      <c r="X54" s="1023"/>
      <c r="Y54" s="447"/>
      <c r="Z54" s="676"/>
      <c r="AA54" s="447"/>
      <c r="AB54" s="447"/>
      <c r="AC54" s="1024"/>
      <c r="AD54" s="1024"/>
      <c r="AE54" s="1024"/>
      <c r="AF54" s="1024"/>
      <c r="AG54" s="1025"/>
      <c r="AH54" s="1025"/>
      <c r="AI54" s="1025">
        <v>42</v>
      </c>
      <c r="AJ54" s="963">
        <v>6</v>
      </c>
      <c r="AK54" s="1024">
        <f t="shared" si="9"/>
        <v>0</v>
      </c>
      <c r="AL54" s="633"/>
      <c r="AM54" s="644"/>
      <c r="AN54" s="644"/>
      <c r="AO54" s="644"/>
      <c r="AP54" s="644"/>
      <c r="AQ54" s="644"/>
    </row>
    <row r="55" spans="1:43" ht="26.4" hidden="1" x14ac:dyDescent="0.3">
      <c r="A55" s="664" t="s">
        <v>20</v>
      </c>
      <c r="B55" s="273" t="s">
        <v>361</v>
      </c>
      <c r="C55" s="961"/>
      <c r="D55" s="961"/>
      <c r="E55" s="961" t="s">
        <v>67</v>
      </c>
      <c r="F55" s="961"/>
      <c r="G55" s="961"/>
      <c r="H55" s="961"/>
      <c r="I55" s="961"/>
      <c r="J55" s="961"/>
      <c r="K55" s="442">
        <f t="shared" si="3"/>
        <v>84</v>
      </c>
      <c r="L55" s="663">
        <f t="shared" si="10"/>
        <v>10</v>
      </c>
      <c r="M55" s="663">
        <v>24</v>
      </c>
      <c r="N55" s="637">
        <f t="shared" si="4"/>
        <v>74</v>
      </c>
      <c r="O55" s="1334"/>
      <c r="P55" s="1334"/>
      <c r="Q55" s="1334"/>
      <c r="R55" s="663"/>
      <c r="S55" s="663"/>
      <c r="T55" s="114"/>
      <c r="U55" s="1023"/>
      <c r="V55" s="1023"/>
      <c r="W55" s="1023"/>
      <c r="X55" s="1023"/>
      <c r="Y55" s="447">
        <v>74</v>
      </c>
      <c r="Z55" s="676">
        <v>10</v>
      </c>
      <c r="AA55" s="447"/>
      <c r="AB55" s="447"/>
      <c r="AC55" s="1024"/>
      <c r="AD55" s="1024"/>
      <c r="AE55" s="1024"/>
      <c r="AF55" s="1024"/>
      <c r="AG55" s="1025"/>
      <c r="AH55" s="1025"/>
      <c r="AI55" s="1025"/>
      <c r="AJ55" s="963"/>
      <c r="AK55" s="1024">
        <f t="shared" si="9"/>
        <v>0</v>
      </c>
      <c r="AL55" s="633"/>
      <c r="AM55" s="644"/>
      <c r="AN55" s="644"/>
      <c r="AO55" s="644"/>
      <c r="AP55" s="644"/>
      <c r="AQ55" s="644"/>
    </row>
    <row r="56" spans="1:43" hidden="1" x14ac:dyDescent="0.3">
      <c r="A56" s="664" t="s">
        <v>22</v>
      </c>
      <c r="B56" s="273" t="s">
        <v>631</v>
      </c>
      <c r="C56" s="961"/>
      <c r="D56" s="961"/>
      <c r="E56" s="961"/>
      <c r="F56" s="961"/>
      <c r="G56" s="961"/>
      <c r="H56" s="961"/>
      <c r="I56" s="961"/>
      <c r="J56" s="961" t="s">
        <v>67</v>
      </c>
      <c r="K56" s="442">
        <f t="shared" si="3"/>
        <v>36</v>
      </c>
      <c r="L56" s="663">
        <f t="shared" si="10"/>
        <v>4</v>
      </c>
      <c r="M56" s="663">
        <v>36</v>
      </c>
      <c r="N56" s="637">
        <f t="shared" si="4"/>
        <v>32</v>
      </c>
      <c r="O56" s="1334"/>
      <c r="P56" s="1334"/>
      <c r="Q56" s="1334"/>
      <c r="R56" s="663"/>
      <c r="S56" s="663"/>
      <c r="T56" s="114"/>
      <c r="U56" s="1023"/>
      <c r="V56" s="1023"/>
      <c r="W56" s="1023"/>
      <c r="X56" s="1023"/>
      <c r="Y56" s="447"/>
      <c r="Z56" s="676"/>
      <c r="AA56" s="447"/>
      <c r="AB56" s="447"/>
      <c r="AC56" s="1024"/>
      <c r="AD56" s="1024"/>
      <c r="AE56" s="1024"/>
      <c r="AF56" s="1024"/>
      <c r="AG56" s="1025"/>
      <c r="AH56" s="1025"/>
      <c r="AI56" s="1025">
        <v>32</v>
      </c>
      <c r="AJ56" s="963">
        <v>4</v>
      </c>
      <c r="AK56" s="1024">
        <f t="shared" si="9"/>
        <v>0</v>
      </c>
      <c r="AL56" s="633"/>
      <c r="AM56" s="644"/>
      <c r="AN56" s="644"/>
      <c r="AO56" s="644"/>
      <c r="AP56" s="644"/>
      <c r="AQ56" s="644"/>
    </row>
    <row r="57" spans="1:43" x14ac:dyDescent="0.3">
      <c r="A57" s="673" t="s">
        <v>8</v>
      </c>
      <c r="B57" s="272" t="s">
        <v>9</v>
      </c>
      <c r="C57" s="961"/>
      <c r="D57" s="961"/>
      <c r="E57" s="961"/>
      <c r="F57" s="961"/>
      <c r="G57" s="961"/>
      <c r="H57" s="961"/>
      <c r="I57" s="961"/>
      <c r="J57" s="961"/>
      <c r="K57" s="442">
        <f>K58+K64+K70+K76+K82+K88+K92</f>
        <v>2572</v>
      </c>
      <c r="L57" s="442">
        <f t="shared" ref="L57:X57" si="13">L58+L64+L70+L76+L82+L88+L92</f>
        <v>198</v>
      </c>
      <c r="M57" s="442">
        <f t="shared" si="13"/>
        <v>530</v>
      </c>
      <c r="N57" s="442">
        <f t="shared" si="13"/>
        <v>1122</v>
      </c>
      <c r="O57" s="442">
        <f t="shared" si="13"/>
        <v>328</v>
      </c>
      <c r="P57" s="442">
        <f t="shared" si="13"/>
        <v>340</v>
      </c>
      <c r="Q57" s="442">
        <f t="shared" si="13"/>
        <v>32</v>
      </c>
      <c r="R57" s="442">
        <f t="shared" si="13"/>
        <v>1152</v>
      </c>
      <c r="S57" s="442">
        <f t="shared" si="13"/>
        <v>40</v>
      </c>
      <c r="T57" s="114">
        <f t="shared" si="13"/>
        <v>60</v>
      </c>
      <c r="U57" s="443">
        <f t="shared" si="13"/>
        <v>0</v>
      </c>
      <c r="V57" s="443">
        <f t="shared" si="13"/>
        <v>0</v>
      </c>
      <c r="W57" s="443">
        <f t="shared" si="13"/>
        <v>0</v>
      </c>
      <c r="X57" s="443">
        <f t="shared" si="13"/>
        <v>0</v>
      </c>
      <c r="Y57" s="450">
        <f>Y58+Y64+Y70+Y76+Y82+Y88+Y92</f>
        <v>106</v>
      </c>
      <c r="Z57" s="450">
        <f t="shared" ref="Z57:AJ57" si="14">Z58+Z64+Z70+Z76+Z82+Z88+Z92</f>
        <v>18</v>
      </c>
      <c r="AA57" s="450">
        <f t="shared" si="14"/>
        <v>204</v>
      </c>
      <c r="AB57" s="450">
        <f t="shared" si="14"/>
        <v>28</v>
      </c>
      <c r="AC57" s="1024">
        <f t="shared" si="14"/>
        <v>188</v>
      </c>
      <c r="AD57" s="1024">
        <f t="shared" si="14"/>
        <v>32</v>
      </c>
      <c r="AE57" s="1024">
        <f t="shared" si="14"/>
        <v>342</v>
      </c>
      <c r="AF57" s="1024">
        <f t="shared" si="14"/>
        <v>40</v>
      </c>
      <c r="AG57" s="450">
        <f t="shared" si="14"/>
        <v>216</v>
      </c>
      <c r="AH57" s="450">
        <f t="shared" si="14"/>
        <v>28</v>
      </c>
      <c r="AI57" s="450">
        <f t="shared" si="14"/>
        <v>66</v>
      </c>
      <c r="AJ57" s="450">
        <f t="shared" si="14"/>
        <v>10</v>
      </c>
      <c r="AK57" s="1024">
        <f t="shared" si="9"/>
        <v>530</v>
      </c>
      <c r="AL57" s="1024"/>
      <c r="AM57" s="644"/>
      <c r="AN57" s="644"/>
      <c r="AO57" s="644"/>
      <c r="AP57" s="644"/>
      <c r="AQ57" s="644"/>
    </row>
    <row r="58" spans="1:43" ht="66" hidden="1" x14ac:dyDescent="0.3">
      <c r="A58" s="397" t="s">
        <v>321</v>
      </c>
      <c r="B58" s="439" t="s">
        <v>362</v>
      </c>
      <c r="C58" s="961"/>
      <c r="D58" s="961"/>
      <c r="E58" s="961"/>
      <c r="F58" s="961"/>
      <c r="G58" s="961"/>
      <c r="H58" s="961"/>
      <c r="I58" s="961"/>
      <c r="J58" s="961"/>
      <c r="K58" s="442">
        <f>SUM(K59:K63)</f>
        <v>260</v>
      </c>
      <c r="L58" s="442">
        <f t="shared" ref="L58:T58" si="15">SUM(L59:L63)</f>
        <v>16</v>
      </c>
      <c r="M58" s="442">
        <f t="shared" si="15"/>
        <v>80</v>
      </c>
      <c r="N58" s="442">
        <f t="shared" si="15"/>
        <v>126</v>
      </c>
      <c r="O58" s="442">
        <f t="shared" si="15"/>
        <v>0</v>
      </c>
      <c r="P58" s="442">
        <f t="shared" si="15"/>
        <v>0</v>
      </c>
      <c r="Q58" s="442">
        <f t="shared" si="15"/>
        <v>0</v>
      </c>
      <c r="R58" s="442">
        <f t="shared" si="15"/>
        <v>108</v>
      </c>
      <c r="S58" s="442">
        <f t="shared" si="15"/>
        <v>4</v>
      </c>
      <c r="T58" s="114">
        <f t="shared" si="15"/>
        <v>6</v>
      </c>
      <c r="U58" s="443">
        <f t="shared" ref="U58:AJ58" si="16">U59+U60</f>
        <v>0</v>
      </c>
      <c r="V58" s="443">
        <f t="shared" si="16"/>
        <v>0</v>
      </c>
      <c r="W58" s="443">
        <f t="shared" si="16"/>
        <v>0</v>
      </c>
      <c r="X58" s="443">
        <f t="shared" si="16"/>
        <v>0</v>
      </c>
      <c r="Y58" s="450">
        <f t="shared" si="16"/>
        <v>0</v>
      </c>
      <c r="Z58" s="450">
        <f t="shared" si="16"/>
        <v>0</v>
      </c>
      <c r="AA58" s="450">
        <f t="shared" si="16"/>
        <v>126</v>
      </c>
      <c r="AB58" s="450">
        <f t="shared" si="16"/>
        <v>16</v>
      </c>
      <c r="AC58" s="1029">
        <f t="shared" si="16"/>
        <v>0</v>
      </c>
      <c r="AD58" s="1029">
        <f t="shared" si="16"/>
        <v>0</v>
      </c>
      <c r="AE58" s="1029">
        <f t="shared" si="16"/>
        <v>0</v>
      </c>
      <c r="AF58" s="1029">
        <f t="shared" si="16"/>
        <v>0</v>
      </c>
      <c r="AG58" s="1030">
        <f t="shared" si="16"/>
        <v>0</v>
      </c>
      <c r="AH58" s="1030">
        <f t="shared" si="16"/>
        <v>0</v>
      </c>
      <c r="AI58" s="1030">
        <f t="shared" si="16"/>
        <v>0</v>
      </c>
      <c r="AJ58" s="1030">
        <f t="shared" si="16"/>
        <v>0</v>
      </c>
      <c r="AK58" s="1024">
        <f t="shared" si="9"/>
        <v>0</v>
      </c>
      <c r="AL58" s="1024"/>
      <c r="AM58" s="644"/>
      <c r="AN58" s="644"/>
      <c r="AO58" s="644"/>
      <c r="AP58" s="644"/>
      <c r="AQ58" s="644"/>
    </row>
    <row r="59" spans="1:43" ht="39.6" hidden="1" x14ac:dyDescent="0.3">
      <c r="A59" s="397" t="s">
        <v>155</v>
      </c>
      <c r="B59" s="670" t="s">
        <v>363</v>
      </c>
      <c r="C59" s="961"/>
      <c r="D59" s="961"/>
      <c r="E59" s="961"/>
      <c r="F59" s="961" t="s">
        <v>556</v>
      </c>
      <c r="G59" s="961"/>
      <c r="H59" s="961"/>
      <c r="I59" s="961"/>
      <c r="J59" s="961"/>
      <c r="K59" s="442">
        <f t="shared" si="3"/>
        <v>32</v>
      </c>
      <c r="L59" s="663">
        <f t="shared" si="10"/>
        <v>2</v>
      </c>
      <c r="M59" s="663">
        <v>8</v>
      </c>
      <c r="N59" s="637">
        <f t="shared" si="4"/>
        <v>30</v>
      </c>
      <c r="O59" s="1334"/>
      <c r="P59" s="1334"/>
      <c r="Q59" s="1334"/>
      <c r="R59" s="663"/>
      <c r="S59" s="663"/>
      <c r="T59" s="114"/>
      <c r="U59" s="1023"/>
      <c r="V59" s="1023"/>
      <c r="W59" s="1023"/>
      <c r="X59" s="1023"/>
      <c r="Y59" s="447"/>
      <c r="Z59" s="676"/>
      <c r="AA59" s="447">
        <v>30</v>
      </c>
      <c r="AB59" s="447">
        <v>2</v>
      </c>
      <c r="AC59" s="1024"/>
      <c r="AD59" s="1024"/>
      <c r="AE59" s="1024"/>
      <c r="AF59" s="1024"/>
      <c r="AG59" s="1025"/>
      <c r="AH59" s="1025"/>
      <c r="AI59" s="1025"/>
      <c r="AJ59" s="1031"/>
      <c r="AK59" s="1024">
        <f t="shared" si="9"/>
        <v>0</v>
      </c>
      <c r="AL59" s="1024"/>
      <c r="AM59" s="644"/>
      <c r="AN59" s="644"/>
      <c r="AO59" s="644"/>
      <c r="AP59" s="644"/>
      <c r="AQ59" s="644"/>
    </row>
    <row r="60" spans="1:43" ht="26.4" hidden="1" x14ac:dyDescent="0.3">
      <c r="A60" s="664" t="s">
        <v>156</v>
      </c>
      <c r="B60" s="273" t="s">
        <v>557</v>
      </c>
      <c r="C60" s="961"/>
      <c r="D60" s="961"/>
      <c r="E60" s="961"/>
      <c r="F60" s="961"/>
      <c r="G60" s="961"/>
      <c r="H60" s="961"/>
      <c r="I60" s="961"/>
      <c r="J60" s="961"/>
      <c r="K60" s="442">
        <f t="shared" si="3"/>
        <v>110</v>
      </c>
      <c r="L60" s="663">
        <f t="shared" si="10"/>
        <v>14</v>
      </c>
      <c r="M60" s="663">
        <v>72</v>
      </c>
      <c r="N60" s="637">
        <f t="shared" si="4"/>
        <v>96</v>
      </c>
      <c r="O60" s="1334"/>
      <c r="P60" s="1334"/>
      <c r="Q60" s="1334"/>
      <c r="R60" s="663"/>
      <c r="S60" s="663"/>
      <c r="T60" s="114"/>
      <c r="U60" s="1023"/>
      <c r="V60" s="1023"/>
      <c r="W60" s="1032"/>
      <c r="X60" s="1023"/>
      <c r="Y60" s="447"/>
      <c r="Z60" s="676"/>
      <c r="AA60" s="447">
        <v>96</v>
      </c>
      <c r="AB60" s="447">
        <v>14</v>
      </c>
      <c r="AC60" s="1024"/>
      <c r="AD60" s="1024"/>
      <c r="AE60" s="1024"/>
      <c r="AF60" s="1024"/>
      <c r="AG60" s="1025"/>
      <c r="AH60" s="1025"/>
      <c r="AI60" s="1025"/>
      <c r="AJ60" s="963"/>
      <c r="AK60" s="1024">
        <f t="shared" si="9"/>
        <v>0</v>
      </c>
      <c r="AL60" s="1024"/>
      <c r="AM60" s="644"/>
      <c r="AN60" s="644"/>
      <c r="AO60" s="644"/>
      <c r="AP60" s="644"/>
      <c r="AQ60" s="644"/>
    </row>
    <row r="61" spans="1:43" hidden="1" x14ac:dyDescent="0.3">
      <c r="A61" s="664" t="s">
        <v>364</v>
      </c>
      <c r="B61" s="273" t="s">
        <v>43</v>
      </c>
      <c r="C61" s="961"/>
      <c r="D61" s="961"/>
      <c r="E61" s="961"/>
      <c r="F61" s="961" t="s">
        <v>67</v>
      </c>
      <c r="G61" s="961"/>
      <c r="H61" s="961"/>
      <c r="I61" s="961"/>
      <c r="J61" s="961"/>
      <c r="K61" s="442">
        <f t="shared" si="3"/>
        <v>36</v>
      </c>
      <c r="L61" s="663">
        <f t="shared" si="10"/>
        <v>0</v>
      </c>
      <c r="M61" s="663"/>
      <c r="N61" s="637"/>
      <c r="O61" s="1334"/>
      <c r="P61" s="1334"/>
      <c r="Q61" s="1334"/>
      <c r="R61" s="663">
        <v>36</v>
      </c>
      <c r="S61" s="663"/>
      <c r="T61" s="114"/>
      <c r="U61" s="1023"/>
      <c r="V61" s="1023"/>
      <c r="W61" s="1032"/>
      <c r="X61" s="1023"/>
      <c r="Y61" s="447"/>
      <c r="Z61" s="676"/>
      <c r="AA61" s="447">
        <v>36</v>
      </c>
      <c r="AB61" s="447"/>
      <c r="AC61" s="1024"/>
      <c r="AD61" s="1024"/>
      <c r="AE61" s="1024"/>
      <c r="AF61" s="1024"/>
      <c r="AG61" s="1025"/>
      <c r="AH61" s="1025"/>
      <c r="AI61" s="1025"/>
      <c r="AJ61" s="963"/>
      <c r="AK61" s="1024">
        <f t="shared" si="9"/>
        <v>0</v>
      </c>
      <c r="AL61" s="1024"/>
      <c r="AM61" s="644"/>
      <c r="AN61" s="644"/>
      <c r="AO61" s="644"/>
      <c r="AP61" s="644"/>
      <c r="AQ61" s="644"/>
    </row>
    <row r="62" spans="1:43" hidden="1" x14ac:dyDescent="0.3">
      <c r="A62" s="664" t="s">
        <v>365</v>
      </c>
      <c r="B62" s="273" t="s">
        <v>73</v>
      </c>
      <c r="C62" s="961"/>
      <c r="D62" s="961"/>
      <c r="E62" s="961"/>
      <c r="F62" s="961" t="s">
        <v>67</v>
      </c>
      <c r="G62" s="961"/>
      <c r="H62" s="961"/>
      <c r="I62" s="961"/>
      <c r="J62" s="961"/>
      <c r="K62" s="442">
        <f t="shared" si="3"/>
        <v>72</v>
      </c>
      <c r="L62" s="663">
        <f t="shared" si="10"/>
        <v>0</v>
      </c>
      <c r="M62" s="663"/>
      <c r="N62" s="637"/>
      <c r="O62" s="1334"/>
      <c r="P62" s="1334"/>
      <c r="Q62" s="1334"/>
      <c r="R62" s="663">
        <v>72</v>
      </c>
      <c r="S62" s="663"/>
      <c r="T62" s="114"/>
      <c r="U62" s="1023"/>
      <c r="V62" s="1023"/>
      <c r="W62" s="1032"/>
      <c r="X62" s="1023"/>
      <c r="Y62" s="447"/>
      <c r="Z62" s="676"/>
      <c r="AA62" s="447">
        <v>72</v>
      </c>
      <c r="AB62" s="447"/>
      <c r="AC62" s="1024"/>
      <c r="AD62" s="1024"/>
      <c r="AE62" s="1024"/>
      <c r="AF62" s="1024"/>
      <c r="AG62" s="1025"/>
      <c r="AH62" s="1025"/>
      <c r="AI62" s="1025"/>
      <c r="AJ62" s="963"/>
      <c r="AK62" s="1024">
        <f t="shared" si="9"/>
        <v>0</v>
      </c>
      <c r="AL62" s="1024"/>
      <c r="AM62" s="644"/>
      <c r="AN62" s="644"/>
      <c r="AO62" s="644"/>
      <c r="AP62" s="644"/>
      <c r="AQ62" s="644"/>
    </row>
    <row r="63" spans="1:43" hidden="1" x14ac:dyDescent="0.3">
      <c r="A63" s="664" t="s">
        <v>366</v>
      </c>
      <c r="B63" s="273" t="s">
        <v>75</v>
      </c>
      <c r="C63" s="961"/>
      <c r="D63" s="961"/>
      <c r="E63" s="961"/>
      <c r="F63" s="961" t="s">
        <v>40</v>
      </c>
      <c r="G63" s="961"/>
      <c r="H63" s="961"/>
      <c r="I63" s="961"/>
      <c r="J63" s="961"/>
      <c r="K63" s="442">
        <f t="shared" si="3"/>
        <v>10</v>
      </c>
      <c r="L63" s="663">
        <f t="shared" si="10"/>
        <v>0</v>
      </c>
      <c r="M63" s="663"/>
      <c r="N63" s="637"/>
      <c r="O63" s="1334"/>
      <c r="P63" s="1334"/>
      <c r="Q63" s="1334"/>
      <c r="R63" s="663"/>
      <c r="S63" s="663">
        <v>4</v>
      </c>
      <c r="T63" s="114">
        <v>6</v>
      </c>
      <c r="U63" s="1023"/>
      <c r="V63" s="1023"/>
      <c r="W63" s="1032"/>
      <c r="X63" s="1023"/>
      <c r="Y63" s="447"/>
      <c r="Z63" s="676"/>
      <c r="AA63" s="447" t="s">
        <v>40</v>
      </c>
      <c r="AB63" s="447"/>
      <c r="AC63" s="1024"/>
      <c r="AD63" s="1024"/>
      <c r="AE63" s="1024"/>
      <c r="AF63" s="1024"/>
      <c r="AG63" s="1025"/>
      <c r="AH63" s="1025"/>
      <c r="AI63" s="1025"/>
      <c r="AJ63" s="963"/>
      <c r="AK63" s="1024">
        <f t="shared" si="9"/>
        <v>0</v>
      </c>
      <c r="AL63" s="1024"/>
      <c r="AM63" s="644"/>
      <c r="AN63" s="644"/>
      <c r="AO63" s="644"/>
      <c r="AP63" s="644"/>
      <c r="AQ63" s="644"/>
    </row>
    <row r="64" spans="1:43" ht="105.6" x14ac:dyDescent="0.3">
      <c r="A64" s="397" t="s">
        <v>304</v>
      </c>
      <c r="B64" s="439" t="s">
        <v>994</v>
      </c>
      <c r="C64" s="961"/>
      <c r="D64" s="961"/>
      <c r="E64" s="961"/>
      <c r="F64" s="961"/>
      <c r="G64" s="961"/>
      <c r="H64" s="961"/>
      <c r="I64" s="961"/>
      <c r="J64" s="961"/>
      <c r="K64" s="442">
        <f>SUM(K65:K69)</f>
        <v>466</v>
      </c>
      <c r="L64" s="442">
        <f t="shared" ref="L64:T64" si="17">SUM(L65:L69)</f>
        <v>54</v>
      </c>
      <c r="M64" s="442">
        <f t="shared" si="17"/>
        <v>80</v>
      </c>
      <c r="N64" s="442">
        <f t="shared" si="17"/>
        <v>210</v>
      </c>
      <c r="O64" s="442">
        <f t="shared" si="17"/>
        <v>114</v>
      </c>
      <c r="P64" s="442">
        <f t="shared" si="17"/>
        <v>80</v>
      </c>
      <c r="Q64" s="442">
        <f t="shared" si="17"/>
        <v>16</v>
      </c>
      <c r="R64" s="442">
        <f t="shared" si="17"/>
        <v>180</v>
      </c>
      <c r="S64" s="442">
        <f t="shared" si="17"/>
        <v>10</v>
      </c>
      <c r="T64" s="114">
        <f t="shared" si="17"/>
        <v>12</v>
      </c>
      <c r="U64" s="443">
        <f t="shared" ref="U64:AJ64" si="18">U65+U66</f>
        <v>0</v>
      </c>
      <c r="V64" s="443">
        <f t="shared" si="18"/>
        <v>0</v>
      </c>
      <c r="W64" s="443">
        <f t="shared" si="18"/>
        <v>0</v>
      </c>
      <c r="X64" s="443">
        <f t="shared" si="18"/>
        <v>0</v>
      </c>
      <c r="Y64" s="450">
        <f t="shared" si="18"/>
        <v>0</v>
      </c>
      <c r="Z64" s="450">
        <f t="shared" si="18"/>
        <v>0</v>
      </c>
      <c r="AA64" s="450">
        <f t="shared" si="18"/>
        <v>0</v>
      </c>
      <c r="AB64" s="450">
        <f t="shared" si="18"/>
        <v>0</v>
      </c>
      <c r="AC64" s="1029">
        <f t="shared" si="18"/>
        <v>78</v>
      </c>
      <c r="AD64" s="1029">
        <f t="shared" si="18"/>
        <v>18</v>
      </c>
      <c r="AE64" s="1029">
        <f t="shared" si="18"/>
        <v>132</v>
      </c>
      <c r="AF64" s="1029">
        <f t="shared" si="18"/>
        <v>18</v>
      </c>
      <c r="AG64" s="1030">
        <f t="shared" si="18"/>
        <v>0</v>
      </c>
      <c r="AH64" s="1030">
        <f t="shared" si="18"/>
        <v>0</v>
      </c>
      <c r="AI64" s="1030">
        <f t="shared" si="18"/>
        <v>0</v>
      </c>
      <c r="AJ64" s="1030">
        <f t="shared" si="18"/>
        <v>0</v>
      </c>
      <c r="AK64" s="1024">
        <f t="shared" si="9"/>
        <v>210</v>
      </c>
      <c r="AL64" s="1024"/>
      <c r="AM64" s="644"/>
      <c r="AN64" s="644"/>
      <c r="AO64" s="644"/>
      <c r="AP64" s="644"/>
      <c r="AQ64" s="644"/>
    </row>
    <row r="65" spans="1:43" ht="52.8" x14ac:dyDescent="0.3">
      <c r="A65" s="397" t="s">
        <v>31</v>
      </c>
      <c r="B65" s="1330" t="s">
        <v>305</v>
      </c>
      <c r="C65" s="961"/>
      <c r="D65" s="961"/>
      <c r="E65" s="961"/>
      <c r="F65" s="961"/>
      <c r="G65" s="1331"/>
      <c r="H65" s="1721" t="s">
        <v>546</v>
      </c>
      <c r="I65" s="961"/>
      <c r="J65" s="961"/>
      <c r="K65" s="442">
        <f t="shared" ref="K65:K75" si="19">L65+N65+R65+S65+T65</f>
        <v>32</v>
      </c>
      <c r="L65" s="1326">
        <f t="shared" ref="L65:L75" si="20">Z65+AB65+AD65+AF65+AH65+AJ65</f>
        <v>2</v>
      </c>
      <c r="M65" s="1326">
        <v>8</v>
      </c>
      <c r="N65" s="1324">
        <f t="shared" ref="N65:N72" si="21">U65+W65+Y65+AA65+AC65+AE65+AG65+AI65</f>
        <v>30</v>
      </c>
      <c r="O65" s="1334">
        <v>22</v>
      </c>
      <c r="P65" s="1334">
        <v>8</v>
      </c>
      <c r="Q65" s="1334"/>
      <c r="R65" s="1326"/>
      <c r="S65" s="1326"/>
      <c r="T65" s="114"/>
      <c r="U65" s="1023"/>
      <c r="V65" s="1023"/>
      <c r="W65" s="1327"/>
      <c r="X65" s="1023"/>
      <c r="Y65" s="447"/>
      <c r="Z65" s="1328"/>
      <c r="AA65" s="447"/>
      <c r="AB65" s="447"/>
      <c r="AC65" s="1024">
        <v>30</v>
      </c>
      <c r="AD65" s="1024">
        <v>2</v>
      </c>
      <c r="AE65" s="1024"/>
      <c r="AF65" s="1024"/>
      <c r="AG65" s="1025"/>
      <c r="AH65" s="1025"/>
      <c r="AI65" s="1025"/>
      <c r="AJ65" s="963"/>
      <c r="AK65" s="1024">
        <f t="shared" si="9"/>
        <v>30</v>
      </c>
      <c r="AL65" s="633" t="s">
        <v>1137</v>
      </c>
      <c r="AM65" s="644"/>
      <c r="AN65" s="644"/>
      <c r="AO65" s="644"/>
      <c r="AP65" s="644"/>
      <c r="AQ65" s="644"/>
    </row>
    <row r="66" spans="1:43" ht="39.6" x14ac:dyDescent="0.3">
      <c r="A66" s="1325" t="s">
        <v>129</v>
      </c>
      <c r="B66" s="1330" t="s">
        <v>306</v>
      </c>
      <c r="C66" s="961"/>
      <c r="D66" s="961"/>
      <c r="E66" s="961"/>
      <c r="F66" s="961"/>
      <c r="G66" s="1332"/>
      <c r="H66" s="1722"/>
      <c r="I66" s="961"/>
      <c r="J66" s="961"/>
      <c r="K66" s="442">
        <f t="shared" si="19"/>
        <v>244</v>
      </c>
      <c r="L66" s="1326">
        <v>52</v>
      </c>
      <c r="M66" s="1326">
        <v>72</v>
      </c>
      <c r="N66" s="1324">
        <f t="shared" si="21"/>
        <v>180</v>
      </c>
      <c r="O66" s="1334">
        <v>92</v>
      </c>
      <c r="P66" s="1334">
        <v>72</v>
      </c>
      <c r="Q66" s="1334">
        <v>16</v>
      </c>
      <c r="R66" s="1326"/>
      <c r="S66" s="1326">
        <v>6</v>
      </c>
      <c r="T66" s="114">
        <v>6</v>
      </c>
      <c r="U66" s="1023"/>
      <c r="V66" s="1023"/>
      <c r="W66" s="1327"/>
      <c r="X66" s="1023"/>
      <c r="Y66" s="447"/>
      <c r="Z66" s="1328"/>
      <c r="AA66" s="447"/>
      <c r="AB66" s="447"/>
      <c r="AC66" s="1024">
        <v>48</v>
      </c>
      <c r="AD66" s="1024">
        <v>16</v>
      </c>
      <c r="AE66" s="1020">
        <v>132</v>
      </c>
      <c r="AF66" s="1020">
        <v>18</v>
      </c>
      <c r="AG66" s="1025"/>
      <c r="AH66" s="1025"/>
      <c r="AI66" s="1025"/>
      <c r="AJ66" s="963"/>
      <c r="AK66" s="1024">
        <f t="shared" si="9"/>
        <v>180</v>
      </c>
      <c r="AL66" s="1333" t="s">
        <v>1137</v>
      </c>
      <c r="AM66" s="644"/>
      <c r="AN66" s="644"/>
      <c r="AO66" s="644"/>
      <c r="AP66" s="644"/>
      <c r="AQ66" s="644"/>
    </row>
    <row r="67" spans="1:43" x14ac:dyDescent="0.3">
      <c r="A67" s="1325" t="s">
        <v>307</v>
      </c>
      <c r="B67" s="273" t="s">
        <v>43</v>
      </c>
      <c r="C67" s="961"/>
      <c r="D67" s="961"/>
      <c r="E67" s="961"/>
      <c r="F67" s="961"/>
      <c r="G67" s="961" t="s">
        <v>67</v>
      </c>
      <c r="H67" s="961"/>
      <c r="I67" s="961"/>
      <c r="J67" s="961"/>
      <c r="K67" s="442">
        <f t="shared" si="19"/>
        <v>36</v>
      </c>
      <c r="L67" s="1326">
        <f t="shared" si="20"/>
        <v>0</v>
      </c>
      <c r="M67" s="1326"/>
      <c r="N67" s="1324"/>
      <c r="O67" s="1334"/>
      <c r="P67" s="1334"/>
      <c r="Q67" s="1334"/>
      <c r="R67" s="1326">
        <v>36</v>
      </c>
      <c r="S67" s="1326"/>
      <c r="T67" s="114">
        <v>0</v>
      </c>
      <c r="U67" s="1023"/>
      <c r="V67" s="1023"/>
      <c r="W67" s="1327"/>
      <c r="X67" s="1023"/>
      <c r="Y67" s="447"/>
      <c r="Z67" s="1328"/>
      <c r="AA67" s="447"/>
      <c r="AB67" s="447"/>
      <c r="AC67" s="1024"/>
      <c r="AD67" s="1024"/>
      <c r="AE67" s="1024">
        <v>36</v>
      </c>
      <c r="AF67" s="1024"/>
      <c r="AG67" s="1025"/>
      <c r="AH67" s="1025"/>
      <c r="AI67" s="1025"/>
      <c r="AJ67" s="963"/>
      <c r="AK67" s="1024">
        <f t="shared" si="9"/>
        <v>36</v>
      </c>
      <c r="AL67" s="1333" t="s">
        <v>1137</v>
      </c>
      <c r="AM67" s="644"/>
      <c r="AN67" s="644"/>
      <c r="AO67" s="644"/>
      <c r="AP67" s="644"/>
      <c r="AQ67" s="644"/>
    </row>
    <row r="68" spans="1:43" x14ac:dyDescent="0.3">
      <c r="A68" s="1325" t="s">
        <v>106</v>
      </c>
      <c r="B68" s="273" t="s">
        <v>73</v>
      </c>
      <c r="C68" s="961"/>
      <c r="D68" s="961"/>
      <c r="E68" s="961"/>
      <c r="F68" s="961"/>
      <c r="G68" s="961"/>
      <c r="H68" s="961" t="s">
        <v>67</v>
      </c>
      <c r="I68" s="961"/>
      <c r="J68" s="961"/>
      <c r="K68" s="442">
        <f t="shared" si="19"/>
        <v>144</v>
      </c>
      <c r="L68" s="1326">
        <f t="shared" si="20"/>
        <v>0</v>
      </c>
      <c r="M68" s="1326"/>
      <c r="N68" s="1324"/>
      <c r="O68" s="1334"/>
      <c r="P68" s="1334"/>
      <c r="Q68" s="1334"/>
      <c r="R68" s="1326">
        <v>144</v>
      </c>
      <c r="S68" s="1326"/>
      <c r="T68" s="114">
        <v>0</v>
      </c>
      <c r="U68" s="1023"/>
      <c r="V68" s="1023"/>
      <c r="W68" s="1327"/>
      <c r="X68" s="1023"/>
      <c r="Y68" s="447"/>
      <c r="Z68" s="1328"/>
      <c r="AA68" s="447"/>
      <c r="AB68" s="447"/>
      <c r="AC68" s="1024"/>
      <c r="AD68" s="1024"/>
      <c r="AE68" s="1024">
        <v>144</v>
      </c>
      <c r="AF68" s="1024"/>
      <c r="AG68" s="1025"/>
      <c r="AH68" s="1025"/>
      <c r="AI68" s="1025"/>
      <c r="AJ68" s="963"/>
      <c r="AK68" s="1024">
        <f t="shared" si="9"/>
        <v>144</v>
      </c>
      <c r="AL68" s="1333" t="s">
        <v>1137</v>
      </c>
      <c r="AM68" s="644"/>
      <c r="AN68" s="644"/>
      <c r="AO68" s="644"/>
      <c r="AP68" s="644"/>
      <c r="AQ68" s="644"/>
    </row>
    <row r="69" spans="1:43" x14ac:dyDescent="0.3">
      <c r="A69" s="1325" t="s">
        <v>308</v>
      </c>
      <c r="B69" s="273" t="s">
        <v>75</v>
      </c>
      <c r="C69" s="961"/>
      <c r="D69" s="961"/>
      <c r="E69" s="961"/>
      <c r="F69" s="961"/>
      <c r="G69" s="961"/>
      <c r="H69" s="961" t="s">
        <v>419</v>
      </c>
      <c r="I69" s="961"/>
      <c r="J69" s="961"/>
      <c r="K69" s="442">
        <f t="shared" si="19"/>
        <v>10</v>
      </c>
      <c r="L69" s="1326">
        <f t="shared" si="20"/>
        <v>0</v>
      </c>
      <c r="M69" s="1326"/>
      <c r="N69" s="1324"/>
      <c r="O69" s="1334"/>
      <c r="P69" s="1334"/>
      <c r="Q69" s="1334"/>
      <c r="R69" s="1326"/>
      <c r="S69" s="1326">
        <v>4</v>
      </c>
      <c r="T69" s="114">
        <v>6</v>
      </c>
      <c r="U69" s="1023"/>
      <c r="V69" s="1023"/>
      <c r="W69" s="1327"/>
      <c r="X69" s="1023"/>
      <c r="Y69" s="447"/>
      <c r="Z69" s="1328"/>
      <c r="AA69" s="447"/>
      <c r="AB69" s="447"/>
      <c r="AC69" s="1024"/>
      <c r="AD69" s="1024"/>
      <c r="AE69" s="1024" t="s">
        <v>40</v>
      </c>
      <c r="AF69" s="1024"/>
      <c r="AG69" s="1025"/>
      <c r="AH69" s="1025"/>
      <c r="AI69" s="1025"/>
      <c r="AJ69" s="963"/>
      <c r="AK69" s="1024"/>
      <c r="AL69" s="633"/>
      <c r="AM69" s="644"/>
      <c r="AN69" s="644"/>
      <c r="AO69" s="644"/>
      <c r="AP69" s="644"/>
      <c r="AQ69" s="644"/>
    </row>
    <row r="70" spans="1:43" ht="105.6" x14ac:dyDescent="0.3">
      <c r="A70" s="413" t="s">
        <v>309</v>
      </c>
      <c r="B70" s="439" t="s">
        <v>995</v>
      </c>
      <c r="C70" s="961"/>
      <c r="D70" s="961"/>
      <c r="E70" s="961"/>
      <c r="F70" s="961"/>
      <c r="G70" s="961"/>
      <c r="H70" s="961"/>
      <c r="I70" s="961"/>
      <c r="J70" s="961"/>
      <c r="K70" s="442">
        <f>SUM(K71:K75)</f>
        <v>242</v>
      </c>
      <c r="L70" s="442">
        <f t="shared" ref="L70:T70" si="22">SUM(L71:L75)</f>
        <v>14</v>
      </c>
      <c r="M70" s="442">
        <f t="shared" si="22"/>
        <v>60</v>
      </c>
      <c r="N70" s="442">
        <f t="shared" si="22"/>
        <v>110</v>
      </c>
      <c r="O70" s="442">
        <f t="shared" si="22"/>
        <v>50</v>
      </c>
      <c r="P70" s="442">
        <f t="shared" si="22"/>
        <v>60</v>
      </c>
      <c r="Q70" s="442">
        <f t="shared" si="22"/>
        <v>0</v>
      </c>
      <c r="R70" s="442">
        <f t="shared" si="22"/>
        <v>108</v>
      </c>
      <c r="S70" s="442">
        <f t="shared" si="22"/>
        <v>4</v>
      </c>
      <c r="T70" s="114">
        <f t="shared" si="22"/>
        <v>6</v>
      </c>
      <c r="U70" s="443">
        <f t="shared" ref="U70:AJ70" si="23">U71+U72</f>
        <v>0</v>
      </c>
      <c r="V70" s="443">
        <f t="shared" si="23"/>
        <v>0</v>
      </c>
      <c r="W70" s="443">
        <f t="shared" si="23"/>
        <v>0</v>
      </c>
      <c r="X70" s="443">
        <f t="shared" si="23"/>
        <v>0</v>
      </c>
      <c r="Y70" s="450">
        <f t="shared" si="23"/>
        <v>0</v>
      </c>
      <c r="Z70" s="450">
        <f t="shared" si="23"/>
        <v>0</v>
      </c>
      <c r="AA70" s="450">
        <f t="shared" si="23"/>
        <v>0</v>
      </c>
      <c r="AB70" s="450">
        <f t="shared" si="23"/>
        <v>0</v>
      </c>
      <c r="AC70" s="1029">
        <f t="shared" si="23"/>
        <v>110</v>
      </c>
      <c r="AD70" s="1029">
        <f t="shared" si="23"/>
        <v>14</v>
      </c>
      <c r="AE70" s="1029">
        <f t="shared" si="23"/>
        <v>0</v>
      </c>
      <c r="AF70" s="1029">
        <f t="shared" si="23"/>
        <v>0</v>
      </c>
      <c r="AG70" s="1030">
        <f t="shared" si="23"/>
        <v>0</v>
      </c>
      <c r="AH70" s="1030">
        <f t="shared" si="23"/>
        <v>0</v>
      </c>
      <c r="AI70" s="1030">
        <f t="shared" si="23"/>
        <v>0</v>
      </c>
      <c r="AJ70" s="1030">
        <f t="shared" si="23"/>
        <v>0</v>
      </c>
      <c r="AK70" s="1024">
        <f t="shared" si="9"/>
        <v>110</v>
      </c>
      <c r="AL70" s="1024"/>
      <c r="AM70" s="644"/>
      <c r="AN70" s="644"/>
      <c r="AO70" s="644"/>
      <c r="AP70" s="644"/>
      <c r="AQ70" s="644"/>
    </row>
    <row r="71" spans="1:43" ht="52.8" x14ac:dyDescent="0.3">
      <c r="A71" s="397" t="s">
        <v>34</v>
      </c>
      <c r="B71" s="1330" t="s">
        <v>310</v>
      </c>
      <c r="C71" s="961"/>
      <c r="D71" s="961"/>
      <c r="E71" s="961"/>
      <c r="F71" s="961"/>
      <c r="G71" s="961" t="s">
        <v>556</v>
      </c>
      <c r="H71" s="961"/>
      <c r="I71" s="961"/>
      <c r="J71" s="961"/>
      <c r="K71" s="442">
        <f t="shared" si="19"/>
        <v>32</v>
      </c>
      <c r="L71" s="1326">
        <f t="shared" si="20"/>
        <v>2</v>
      </c>
      <c r="M71" s="1326">
        <v>8</v>
      </c>
      <c r="N71" s="1324">
        <f t="shared" si="21"/>
        <v>30</v>
      </c>
      <c r="O71" s="1334">
        <v>22</v>
      </c>
      <c r="P71" s="1334">
        <v>8</v>
      </c>
      <c r="Q71" s="1334"/>
      <c r="R71" s="1326"/>
      <c r="S71" s="1326"/>
      <c r="T71" s="114">
        <v>0</v>
      </c>
      <c r="U71" s="1023"/>
      <c r="V71" s="1023"/>
      <c r="W71" s="1327"/>
      <c r="X71" s="1023"/>
      <c r="Y71" s="447"/>
      <c r="Z71" s="1328"/>
      <c r="AA71" s="447"/>
      <c r="AB71" s="447"/>
      <c r="AC71" s="1306">
        <v>30</v>
      </c>
      <c r="AD71" s="1024">
        <v>2</v>
      </c>
      <c r="AE71" s="1024"/>
      <c r="AF71" s="1024"/>
      <c r="AG71" s="1025"/>
      <c r="AH71" s="1025"/>
      <c r="AI71" s="1025"/>
      <c r="AJ71" s="963"/>
      <c r="AK71" s="1024">
        <f t="shared" si="9"/>
        <v>30</v>
      </c>
      <c r="AL71" s="599" t="s">
        <v>1137</v>
      </c>
      <c r="AM71" s="644"/>
      <c r="AN71" s="644"/>
      <c r="AO71" s="644"/>
      <c r="AP71" s="644"/>
      <c r="AQ71" s="644"/>
    </row>
    <row r="72" spans="1:43" ht="39.6" x14ac:dyDescent="0.3">
      <c r="A72" s="397" t="s">
        <v>135</v>
      </c>
      <c r="B72" s="1330" t="s">
        <v>311</v>
      </c>
      <c r="C72" s="961"/>
      <c r="D72" s="961"/>
      <c r="E72" s="961"/>
      <c r="F72" s="961"/>
      <c r="G72" s="961"/>
      <c r="H72" s="961"/>
      <c r="I72" s="961"/>
      <c r="J72" s="961"/>
      <c r="K72" s="442">
        <f t="shared" si="19"/>
        <v>92</v>
      </c>
      <c r="L72" s="1326">
        <f t="shared" si="20"/>
        <v>12</v>
      </c>
      <c r="M72" s="1329">
        <v>52</v>
      </c>
      <c r="N72" s="1324">
        <f t="shared" si="21"/>
        <v>80</v>
      </c>
      <c r="O72" s="1335">
        <v>28</v>
      </c>
      <c r="P72" s="1335">
        <v>52</v>
      </c>
      <c r="Q72" s="1334"/>
      <c r="R72" s="1326"/>
      <c r="S72" s="1326"/>
      <c r="T72" s="51">
        <v>0</v>
      </c>
      <c r="U72" s="1034"/>
      <c r="V72" s="1023"/>
      <c r="W72" s="1034"/>
      <c r="X72" s="1023"/>
      <c r="Y72" s="1035"/>
      <c r="Z72" s="1328"/>
      <c r="AA72" s="1035"/>
      <c r="AB72" s="447"/>
      <c r="AC72" s="1315">
        <v>80</v>
      </c>
      <c r="AD72" s="1024">
        <v>12</v>
      </c>
      <c r="AE72" s="1036"/>
      <c r="AF72" s="1024"/>
      <c r="AG72" s="1037"/>
      <c r="AH72" s="1025"/>
      <c r="AI72" s="1025"/>
      <c r="AJ72" s="1038"/>
      <c r="AK72" s="1024">
        <f t="shared" si="9"/>
        <v>80</v>
      </c>
      <c r="AL72" s="599" t="s">
        <v>1137</v>
      </c>
      <c r="AM72" s="644"/>
      <c r="AN72" s="644"/>
      <c r="AO72" s="644"/>
      <c r="AP72" s="644"/>
      <c r="AQ72" s="644"/>
    </row>
    <row r="73" spans="1:43" ht="27.6" x14ac:dyDescent="0.3">
      <c r="A73" s="1325" t="s">
        <v>225</v>
      </c>
      <c r="B73" s="273" t="s">
        <v>43</v>
      </c>
      <c r="C73" s="961"/>
      <c r="D73" s="961"/>
      <c r="E73" s="961"/>
      <c r="F73" s="961"/>
      <c r="G73" s="961" t="s">
        <v>556</v>
      </c>
      <c r="H73" s="961"/>
      <c r="I73" s="961"/>
      <c r="J73" s="961"/>
      <c r="K73" s="442">
        <f t="shared" si="19"/>
        <v>36</v>
      </c>
      <c r="L73" s="1326">
        <f t="shared" si="20"/>
        <v>0</v>
      </c>
      <c r="M73" s="1326"/>
      <c r="N73" s="1324"/>
      <c r="O73" s="1334"/>
      <c r="P73" s="1334"/>
      <c r="Q73" s="1334"/>
      <c r="R73" s="1326">
        <v>36</v>
      </c>
      <c r="S73" s="1326"/>
      <c r="T73" s="114">
        <v>0</v>
      </c>
      <c r="U73" s="1023"/>
      <c r="V73" s="1023"/>
      <c r="W73" s="1327"/>
      <c r="X73" s="1023"/>
      <c r="Y73" s="447"/>
      <c r="Z73" s="1328"/>
      <c r="AA73" s="447"/>
      <c r="AB73" s="447"/>
      <c r="AC73" s="1024">
        <v>36</v>
      </c>
      <c r="AD73" s="1024"/>
      <c r="AE73" s="1024"/>
      <c r="AF73" s="1024"/>
      <c r="AG73" s="1025"/>
      <c r="AH73" s="1025"/>
      <c r="AI73" s="1025"/>
      <c r="AJ73" s="963"/>
      <c r="AK73" s="1024">
        <f t="shared" si="9"/>
        <v>36</v>
      </c>
      <c r="AL73" s="599" t="s">
        <v>1137</v>
      </c>
      <c r="AM73" s="644"/>
      <c r="AN73" s="644"/>
      <c r="AO73" s="644"/>
      <c r="AP73" s="644"/>
      <c r="AQ73" s="644"/>
    </row>
    <row r="74" spans="1:43" x14ac:dyDescent="0.3">
      <c r="A74" s="1325" t="s">
        <v>312</v>
      </c>
      <c r="B74" s="273" t="s">
        <v>73</v>
      </c>
      <c r="C74" s="961"/>
      <c r="D74" s="961"/>
      <c r="E74" s="961"/>
      <c r="F74" s="961"/>
      <c r="G74" s="961"/>
      <c r="H74" s="961"/>
      <c r="I74" s="961"/>
      <c r="J74" s="961"/>
      <c r="K74" s="442">
        <f t="shared" si="19"/>
        <v>72</v>
      </c>
      <c r="L74" s="1326">
        <f t="shared" si="20"/>
        <v>0</v>
      </c>
      <c r="M74" s="1326"/>
      <c r="N74" s="1324"/>
      <c r="O74" s="1334"/>
      <c r="P74" s="1334"/>
      <c r="Q74" s="1334"/>
      <c r="R74" s="1326">
        <v>72</v>
      </c>
      <c r="S74" s="1326"/>
      <c r="T74" s="114">
        <v>0</v>
      </c>
      <c r="U74" s="1023"/>
      <c r="V74" s="1023"/>
      <c r="W74" s="1327"/>
      <c r="X74" s="1023"/>
      <c r="Y74" s="447"/>
      <c r="Z74" s="1328"/>
      <c r="AA74" s="447"/>
      <c r="AB74" s="447"/>
      <c r="AC74" s="1024">
        <v>72</v>
      </c>
      <c r="AD74" s="1024"/>
      <c r="AE74" s="1024"/>
      <c r="AF74" s="1024"/>
      <c r="AG74" s="1025"/>
      <c r="AH74" s="1025"/>
      <c r="AI74" s="1025"/>
      <c r="AJ74" s="963"/>
      <c r="AK74" s="1024">
        <f t="shared" si="9"/>
        <v>72</v>
      </c>
      <c r="AL74" s="599" t="s">
        <v>1137</v>
      </c>
      <c r="AM74" s="644"/>
      <c r="AN74" s="644"/>
      <c r="AO74" s="644"/>
      <c r="AP74" s="644"/>
      <c r="AQ74" s="644"/>
    </row>
    <row r="75" spans="1:43" x14ac:dyDescent="0.3">
      <c r="A75" s="1325" t="s">
        <v>313</v>
      </c>
      <c r="B75" s="273" t="s">
        <v>75</v>
      </c>
      <c r="C75" s="961"/>
      <c r="D75" s="961"/>
      <c r="E75" s="961"/>
      <c r="F75" s="961"/>
      <c r="G75" s="961" t="s">
        <v>40</v>
      </c>
      <c r="H75" s="961"/>
      <c r="I75" s="961"/>
      <c r="J75" s="961"/>
      <c r="K75" s="442">
        <f t="shared" si="19"/>
        <v>10</v>
      </c>
      <c r="L75" s="1326">
        <f t="shared" si="20"/>
        <v>0</v>
      </c>
      <c r="M75" s="1326"/>
      <c r="N75" s="1324"/>
      <c r="O75" s="1334"/>
      <c r="P75" s="1334"/>
      <c r="Q75" s="1334"/>
      <c r="R75" s="1326"/>
      <c r="S75" s="1326">
        <v>4</v>
      </c>
      <c r="T75" s="114">
        <v>6</v>
      </c>
      <c r="U75" s="1023"/>
      <c r="V75" s="1023"/>
      <c r="W75" s="1327"/>
      <c r="X75" s="1023"/>
      <c r="Y75" s="447"/>
      <c r="Z75" s="1328"/>
      <c r="AA75" s="447"/>
      <c r="AB75" s="447"/>
      <c r="AC75" s="1024" t="s">
        <v>40</v>
      </c>
      <c r="AD75" s="1024"/>
      <c r="AE75" s="1024"/>
      <c r="AF75" s="1024"/>
      <c r="AG75" s="1025"/>
      <c r="AH75" s="1025"/>
      <c r="AI75" s="1025"/>
      <c r="AJ75" s="963"/>
      <c r="AK75" s="1024"/>
      <c r="AL75" s="599" t="s">
        <v>1137</v>
      </c>
      <c r="AM75" s="644"/>
      <c r="AN75" s="644"/>
      <c r="AO75" s="644"/>
      <c r="AP75" s="644"/>
      <c r="AQ75" s="644"/>
    </row>
    <row r="76" spans="1:43" ht="92.4" x14ac:dyDescent="0.3">
      <c r="A76" s="413" t="s">
        <v>95</v>
      </c>
      <c r="B76" s="439" t="s">
        <v>633</v>
      </c>
      <c r="C76" s="961"/>
      <c r="D76" s="961"/>
      <c r="E76" s="961"/>
      <c r="F76" s="961"/>
      <c r="G76" s="961"/>
      <c r="H76" s="961"/>
      <c r="I76" s="961"/>
      <c r="J76" s="961"/>
      <c r="K76" s="442">
        <f>SUM(K77:K81)</f>
        <v>308</v>
      </c>
      <c r="L76" s="442">
        <f t="shared" ref="L76:T76" si="24">SUM(L77:L81)</f>
        <v>24</v>
      </c>
      <c r="M76" s="442">
        <f t="shared" si="24"/>
        <v>80</v>
      </c>
      <c r="N76" s="442">
        <f t="shared" si="24"/>
        <v>156</v>
      </c>
      <c r="O76" s="442">
        <f t="shared" si="24"/>
        <v>76</v>
      </c>
      <c r="P76" s="442">
        <f t="shared" si="24"/>
        <v>80</v>
      </c>
      <c r="Q76" s="442">
        <f t="shared" si="24"/>
        <v>0</v>
      </c>
      <c r="R76" s="442">
        <f t="shared" si="24"/>
        <v>108</v>
      </c>
      <c r="S76" s="442">
        <f t="shared" si="24"/>
        <v>8</v>
      </c>
      <c r="T76" s="114">
        <f t="shared" si="24"/>
        <v>12</v>
      </c>
      <c r="U76" s="443">
        <f t="shared" ref="U76:AJ76" si="25">U77+U78</f>
        <v>0</v>
      </c>
      <c r="V76" s="443">
        <f t="shared" si="25"/>
        <v>0</v>
      </c>
      <c r="W76" s="443">
        <f t="shared" si="25"/>
        <v>0</v>
      </c>
      <c r="X76" s="443">
        <f t="shared" si="25"/>
        <v>0</v>
      </c>
      <c r="Y76" s="450">
        <f t="shared" si="25"/>
        <v>0</v>
      </c>
      <c r="Z76" s="450">
        <f t="shared" si="25"/>
        <v>0</v>
      </c>
      <c r="AA76" s="450">
        <f t="shared" si="25"/>
        <v>0</v>
      </c>
      <c r="AB76" s="450">
        <f t="shared" si="25"/>
        <v>0</v>
      </c>
      <c r="AC76" s="1024">
        <f t="shared" si="25"/>
        <v>0</v>
      </c>
      <c r="AD76" s="1024">
        <f t="shared" si="25"/>
        <v>0</v>
      </c>
      <c r="AE76" s="1024">
        <f t="shared" si="25"/>
        <v>90</v>
      </c>
      <c r="AF76" s="1024">
        <f t="shared" si="25"/>
        <v>10</v>
      </c>
      <c r="AG76" s="1030">
        <f t="shared" si="25"/>
        <v>66</v>
      </c>
      <c r="AH76" s="1030">
        <f t="shared" si="25"/>
        <v>8</v>
      </c>
      <c r="AI76" s="1030">
        <f t="shared" si="25"/>
        <v>0</v>
      </c>
      <c r="AJ76" s="1030">
        <f t="shared" si="25"/>
        <v>0</v>
      </c>
      <c r="AK76" s="1024">
        <f t="shared" si="9"/>
        <v>90</v>
      </c>
      <c r="AL76" s="1024"/>
      <c r="AM76" s="644"/>
      <c r="AN76" s="644"/>
      <c r="AO76" s="644"/>
      <c r="AP76" s="644"/>
      <c r="AQ76" s="644"/>
    </row>
    <row r="77" spans="1:43" ht="52.8" x14ac:dyDescent="0.3">
      <c r="A77" s="397" t="s">
        <v>288</v>
      </c>
      <c r="B77" s="670" t="s">
        <v>314</v>
      </c>
      <c r="C77" s="961"/>
      <c r="D77" s="961"/>
      <c r="E77" s="961"/>
      <c r="F77" s="961"/>
      <c r="G77" s="961"/>
      <c r="H77" s="961" t="s">
        <v>996</v>
      </c>
      <c r="I77" s="961"/>
      <c r="J77" s="961"/>
      <c r="K77" s="442">
        <f t="shared" ref="K77:K108" si="26">L77+N77+R77+S77+T77</f>
        <v>32</v>
      </c>
      <c r="L77" s="663">
        <f t="shared" si="10"/>
        <v>2</v>
      </c>
      <c r="M77" s="663">
        <v>8</v>
      </c>
      <c r="N77" s="637">
        <f t="shared" ref="N77:N107" si="27">U77+W77+Y77+AA77+AC77+AE77+AG77+AI77</f>
        <v>30</v>
      </c>
      <c r="O77" s="1334">
        <v>22</v>
      </c>
      <c r="P77" s="1334">
        <v>8</v>
      </c>
      <c r="Q77" s="1334"/>
      <c r="R77" s="663"/>
      <c r="S77" s="663"/>
      <c r="T77" s="114"/>
      <c r="U77" s="1023"/>
      <c r="V77" s="1023"/>
      <c r="W77" s="1032"/>
      <c r="X77" s="1023"/>
      <c r="Y77" s="447"/>
      <c r="Z77" s="676"/>
      <c r="AA77" s="447"/>
      <c r="AB77" s="447"/>
      <c r="AC77" s="1024"/>
      <c r="AD77" s="1024"/>
      <c r="AE77" s="1024">
        <v>30</v>
      </c>
      <c r="AF77" s="1024">
        <v>2</v>
      </c>
      <c r="AG77" s="1025"/>
      <c r="AH77" s="1025"/>
      <c r="AI77" s="1025"/>
      <c r="AJ77" s="963"/>
      <c r="AK77" s="1024">
        <f t="shared" si="9"/>
        <v>30</v>
      </c>
      <c r="AL77" s="599" t="s">
        <v>1128</v>
      </c>
      <c r="AM77" s="644"/>
      <c r="AN77" s="644"/>
      <c r="AO77" s="644"/>
      <c r="AP77" s="644"/>
      <c r="AQ77" s="644"/>
    </row>
    <row r="78" spans="1:43" ht="39.6" x14ac:dyDescent="0.3">
      <c r="A78" s="397" t="s">
        <v>59</v>
      </c>
      <c r="B78" s="670" t="s">
        <v>76</v>
      </c>
      <c r="C78" s="961"/>
      <c r="D78" s="961"/>
      <c r="E78" s="961"/>
      <c r="F78" s="961"/>
      <c r="G78" s="961"/>
      <c r="H78" s="961"/>
      <c r="I78" s="961"/>
      <c r="J78" s="961"/>
      <c r="K78" s="442">
        <f t="shared" si="26"/>
        <v>156</v>
      </c>
      <c r="L78" s="663">
        <v>22</v>
      </c>
      <c r="M78" s="663">
        <v>72</v>
      </c>
      <c r="N78" s="637">
        <f t="shared" si="27"/>
        <v>126</v>
      </c>
      <c r="O78" s="1334">
        <v>54</v>
      </c>
      <c r="P78" s="1334">
        <v>72</v>
      </c>
      <c r="Q78" s="1334"/>
      <c r="R78" s="663"/>
      <c r="S78" s="663">
        <v>2</v>
      </c>
      <c r="T78" s="114">
        <v>6</v>
      </c>
      <c r="U78" s="1023"/>
      <c r="V78" s="1023"/>
      <c r="W78" s="1032"/>
      <c r="X78" s="1023"/>
      <c r="Y78" s="447"/>
      <c r="Z78" s="676"/>
      <c r="AA78" s="447"/>
      <c r="AB78" s="447"/>
      <c r="AC78" s="1024"/>
      <c r="AD78" s="1024"/>
      <c r="AE78" s="1024">
        <v>60</v>
      </c>
      <c r="AF78" s="1024">
        <v>8</v>
      </c>
      <c r="AG78" s="1025">
        <v>66</v>
      </c>
      <c r="AH78" s="1025">
        <v>8</v>
      </c>
      <c r="AI78" s="1025"/>
      <c r="AJ78" s="963"/>
      <c r="AK78" s="1024">
        <f t="shared" si="9"/>
        <v>60</v>
      </c>
      <c r="AL78" s="599" t="s">
        <v>1128</v>
      </c>
      <c r="AM78" s="644"/>
      <c r="AN78" s="644"/>
      <c r="AO78" s="644"/>
      <c r="AP78" s="644"/>
      <c r="AQ78" s="644"/>
    </row>
    <row r="79" spans="1:43" x14ac:dyDescent="0.3">
      <c r="A79" s="664" t="s">
        <v>315</v>
      </c>
      <c r="B79" s="273" t="s">
        <v>43</v>
      </c>
      <c r="C79" s="961"/>
      <c r="D79" s="961"/>
      <c r="E79" s="961"/>
      <c r="F79" s="961"/>
      <c r="G79" s="961"/>
      <c r="H79" s="961"/>
      <c r="I79" s="961" t="s">
        <v>67</v>
      </c>
      <c r="J79" s="961"/>
      <c r="K79" s="442">
        <f t="shared" si="26"/>
        <v>36</v>
      </c>
      <c r="L79" s="663">
        <f t="shared" si="10"/>
        <v>0</v>
      </c>
      <c r="M79" s="663"/>
      <c r="N79" s="637"/>
      <c r="O79" s="1334"/>
      <c r="P79" s="1334"/>
      <c r="Q79" s="1334"/>
      <c r="R79" s="663">
        <v>36</v>
      </c>
      <c r="S79" s="663"/>
      <c r="T79" s="114">
        <v>0</v>
      </c>
      <c r="U79" s="1023"/>
      <c r="V79" s="1023"/>
      <c r="W79" s="1032"/>
      <c r="X79" s="1023"/>
      <c r="Y79" s="447"/>
      <c r="Z79" s="676"/>
      <c r="AA79" s="447"/>
      <c r="AB79" s="447"/>
      <c r="AC79" s="1024"/>
      <c r="AD79" s="1024"/>
      <c r="AE79" s="1024">
        <v>36</v>
      </c>
      <c r="AF79" s="1024"/>
      <c r="AG79" s="1025"/>
      <c r="AH79" s="1025"/>
      <c r="AI79" s="1025"/>
      <c r="AJ79" s="963"/>
      <c r="AK79" s="1024">
        <f t="shared" si="9"/>
        <v>36</v>
      </c>
      <c r="AL79" s="599" t="s">
        <v>1128</v>
      </c>
      <c r="AM79" s="644"/>
      <c r="AN79" s="644"/>
      <c r="AO79" s="644"/>
      <c r="AP79" s="644"/>
      <c r="AQ79" s="644"/>
    </row>
    <row r="80" spans="1:43" hidden="1" x14ac:dyDescent="0.3">
      <c r="A80" s="664" t="s">
        <v>77</v>
      </c>
      <c r="B80" s="273" t="s">
        <v>73</v>
      </c>
      <c r="C80" s="961"/>
      <c r="D80" s="961"/>
      <c r="E80" s="961"/>
      <c r="F80" s="961"/>
      <c r="G80" s="961"/>
      <c r="H80" s="961"/>
      <c r="I80" s="961" t="s">
        <v>67</v>
      </c>
      <c r="J80" s="961"/>
      <c r="K80" s="442">
        <f t="shared" si="26"/>
        <v>72</v>
      </c>
      <c r="L80" s="663">
        <f t="shared" si="10"/>
        <v>0</v>
      </c>
      <c r="M80" s="663"/>
      <c r="N80" s="637"/>
      <c r="O80" s="1334"/>
      <c r="P80" s="1334"/>
      <c r="Q80" s="1334"/>
      <c r="R80" s="663">
        <v>72</v>
      </c>
      <c r="S80" s="663"/>
      <c r="T80" s="114">
        <v>0</v>
      </c>
      <c r="U80" s="1023"/>
      <c r="V80" s="1023"/>
      <c r="W80" s="1032"/>
      <c r="X80" s="1023"/>
      <c r="Y80" s="447"/>
      <c r="Z80" s="676"/>
      <c r="AA80" s="447"/>
      <c r="AB80" s="447"/>
      <c r="AC80" s="1024"/>
      <c r="AD80" s="1024"/>
      <c r="AE80" s="1024"/>
      <c r="AF80" s="1024"/>
      <c r="AG80" s="1025">
        <v>72</v>
      </c>
      <c r="AH80" s="1025"/>
      <c r="AI80" s="1025"/>
      <c r="AJ80" s="963"/>
      <c r="AK80" s="1024"/>
      <c r="AL80" s="633"/>
      <c r="AM80" s="644"/>
      <c r="AN80" s="644"/>
      <c r="AO80" s="644"/>
      <c r="AP80" s="644"/>
      <c r="AQ80" s="644"/>
    </row>
    <row r="81" spans="1:43" hidden="1" x14ac:dyDescent="0.3">
      <c r="A81" s="664" t="s">
        <v>634</v>
      </c>
      <c r="B81" s="273" t="s">
        <v>75</v>
      </c>
      <c r="C81" s="961"/>
      <c r="D81" s="961"/>
      <c r="E81" s="961"/>
      <c r="F81" s="961"/>
      <c r="G81" s="961"/>
      <c r="H81" s="961"/>
      <c r="I81" s="961" t="s">
        <v>419</v>
      </c>
      <c r="J81" s="961"/>
      <c r="K81" s="442">
        <f t="shared" si="26"/>
        <v>12</v>
      </c>
      <c r="L81" s="663">
        <f t="shared" si="10"/>
        <v>0</v>
      </c>
      <c r="M81" s="663"/>
      <c r="N81" s="637"/>
      <c r="O81" s="1334"/>
      <c r="P81" s="1334"/>
      <c r="Q81" s="1334"/>
      <c r="R81" s="663"/>
      <c r="S81" s="663">
        <v>6</v>
      </c>
      <c r="T81" s="114">
        <v>6</v>
      </c>
      <c r="U81" s="1023"/>
      <c r="V81" s="1023"/>
      <c r="W81" s="1032"/>
      <c r="X81" s="1023"/>
      <c r="Y81" s="447"/>
      <c r="Z81" s="676"/>
      <c r="AA81" s="447"/>
      <c r="AB81" s="447"/>
      <c r="AC81" s="1024"/>
      <c r="AD81" s="1024"/>
      <c r="AE81" s="1024"/>
      <c r="AF81" s="1024"/>
      <c r="AG81" s="1025" t="s">
        <v>40</v>
      </c>
      <c r="AH81" s="1025"/>
      <c r="AI81" s="1025"/>
      <c r="AJ81" s="963"/>
      <c r="AK81" s="1024"/>
      <c r="AL81" s="633"/>
      <c r="AM81" s="644"/>
      <c r="AN81" s="644"/>
      <c r="AO81" s="644"/>
      <c r="AP81" s="644"/>
      <c r="AQ81" s="644"/>
    </row>
    <row r="82" spans="1:43" ht="105.6" x14ac:dyDescent="0.3">
      <c r="A82" s="413" t="s">
        <v>316</v>
      </c>
      <c r="B82" s="439" t="s">
        <v>635</v>
      </c>
      <c r="C82" s="961"/>
      <c r="D82" s="961"/>
      <c r="E82" s="961"/>
      <c r="F82" s="961"/>
      <c r="G82" s="961"/>
      <c r="H82" s="961"/>
      <c r="I82" s="961"/>
      <c r="J82" s="961"/>
      <c r="K82" s="442">
        <f>SUM(K83:K87)</f>
        <v>434</v>
      </c>
      <c r="L82" s="442">
        <f t="shared" ref="L82:T82" si="28">SUM(L83:L87)</f>
        <v>36</v>
      </c>
      <c r="M82" s="442">
        <f t="shared" si="28"/>
        <v>130</v>
      </c>
      <c r="N82" s="442">
        <f t="shared" si="28"/>
        <v>234</v>
      </c>
      <c r="O82" s="442">
        <f t="shared" si="28"/>
        <v>88</v>
      </c>
      <c r="P82" s="442">
        <f t="shared" si="28"/>
        <v>120</v>
      </c>
      <c r="Q82" s="442">
        <f t="shared" si="28"/>
        <v>16</v>
      </c>
      <c r="R82" s="442">
        <f t="shared" si="28"/>
        <v>144</v>
      </c>
      <c r="S82" s="442">
        <f t="shared" si="28"/>
        <v>8</v>
      </c>
      <c r="T82" s="114">
        <f t="shared" si="28"/>
        <v>12</v>
      </c>
      <c r="U82" s="443">
        <f t="shared" ref="U82:AJ82" si="29">U83+U84</f>
        <v>0</v>
      </c>
      <c r="V82" s="443">
        <f t="shared" si="29"/>
        <v>0</v>
      </c>
      <c r="W82" s="443">
        <f t="shared" si="29"/>
        <v>0</v>
      </c>
      <c r="X82" s="443">
        <f t="shared" si="29"/>
        <v>0</v>
      </c>
      <c r="Y82" s="450">
        <f t="shared" si="29"/>
        <v>0</v>
      </c>
      <c r="Z82" s="450">
        <f t="shared" si="29"/>
        <v>0</v>
      </c>
      <c r="AA82" s="450">
        <f t="shared" si="29"/>
        <v>0</v>
      </c>
      <c r="AB82" s="450">
        <f t="shared" si="29"/>
        <v>0</v>
      </c>
      <c r="AC82" s="1024">
        <f t="shared" si="29"/>
        <v>0</v>
      </c>
      <c r="AD82" s="1024">
        <f t="shared" si="29"/>
        <v>0</v>
      </c>
      <c r="AE82" s="1024">
        <f t="shared" si="29"/>
        <v>120</v>
      </c>
      <c r="AF82" s="1024">
        <f t="shared" si="29"/>
        <v>12</v>
      </c>
      <c r="AG82" s="1030">
        <f t="shared" si="29"/>
        <v>114</v>
      </c>
      <c r="AH82" s="1030">
        <f t="shared" si="29"/>
        <v>18</v>
      </c>
      <c r="AI82" s="1030">
        <f t="shared" si="29"/>
        <v>0</v>
      </c>
      <c r="AJ82" s="1030">
        <f t="shared" si="29"/>
        <v>0</v>
      </c>
      <c r="AK82" s="1024">
        <f t="shared" si="9"/>
        <v>120</v>
      </c>
      <c r="AL82" s="1024"/>
      <c r="AM82" s="644"/>
      <c r="AN82" s="644"/>
      <c r="AO82" s="644"/>
      <c r="AP82" s="644"/>
      <c r="AQ82" s="644"/>
    </row>
    <row r="83" spans="1:43" ht="52.8" x14ac:dyDescent="0.3">
      <c r="A83" s="397" t="s">
        <v>78</v>
      </c>
      <c r="B83" s="670" t="s">
        <v>79</v>
      </c>
      <c r="C83" s="961"/>
      <c r="D83" s="961"/>
      <c r="E83" s="961"/>
      <c r="F83" s="961"/>
      <c r="G83" s="961"/>
      <c r="H83" s="961" t="s">
        <v>996</v>
      </c>
      <c r="I83" s="961"/>
      <c r="J83" s="961"/>
      <c r="K83" s="442">
        <f t="shared" si="26"/>
        <v>32</v>
      </c>
      <c r="L83" s="663">
        <f t="shared" si="10"/>
        <v>2</v>
      </c>
      <c r="M83" s="663">
        <v>8</v>
      </c>
      <c r="N83" s="637">
        <f t="shared" si="27"/>
        <v>30</v>
      </c>
      <c r="O83" s="1334">
        <v>22</v>
      </c>
      <c r="P83" s="1334">
        <v>8</v>
      </c>
      <c r="Q83" s="1334"/>
      <c r="R83" s="663"/>
      <c r="S83" s="663"/>
      <c r="T83" s="114"/>
      <c r="U83" s="1023"/>
      <c r="V83" s="1023"/>
      <c r="W83" s="1032"/>
      <c r="X83" s="1023"/>
      <c r="Y83" s="447"/>
      <c r="Z83" s="676"/>
      <c r="AA83" s="447"/>
      <c r="AB83" s="447"/>
      <c r="AC83" s="1024"/>
      <c r="AD83" s="1024"/>
      <c r="AE83" s="1024">
        <v>30</v>
      </c>
      <c r="AF83" s="1024">
        <v>2</v>
      </c>
      <c r="AG83" s="1025"/>
      <c r="AH83" s="1025"/>
      <c r="AI83" s="1025"/>
      <c r="AJ83" s="963"/>
      <c r="AK83" s="1024">
        <f t="shared" si="9"/>
        <v>30</v>
      </c>
      <c r="AL83" s="1249" t="s">
        <v>1127</v>
      </c>
      <c r="AM83" s="644"/>
      <c r="AN83" s="644"/>
      <c r="AO83" s="644"/>
      <c r="AP83" s="644"/>
      <c r="AQ83" s="644"/>
    </row>
    <row r="84" spans="1:43" ht="52.8" x14ac:dyDescent="0.3">
      <c r="A84" s="397" t="s">
        <v>80</v>
      </c>
      <c r="B84" s="670" t="s">
        <v>81</v>
      </c>
      <c r="C84" s="961"/>
      <c r="D84" s="961"/>
      <c r="E84" s="961"/>
      <c r="F84" s="961"/>
      <c r="G84" s="961"/>
      <c r="H84" s="961"/>
      <c r="I84" s="961"/>
      <c r="J84" s="961"/>
      <c r="K84" s="442">
        <f t="shared" si="26"/>
        <v>246</v>
      </c>
      <c r="L84" s="663">
        <v>34</v>
      </c>
      <c r="M84" s="663">
        <v>122</v>
      </c>
      <c r="N84" s="637">
        <f t="shared" si="27"/>
        <v>204</v>
      </c>
      <c r="O84" s="1334">
        <v>66</v>
      </c>
      <c r="P84" s="1334">
        <v>112</v>
      </c>
      <c r="Q84" s="1334">
        <v>16</v>
      </c>
      <c r="R84" s="663"/>
      <c r="S84" s="663">
        <v>2</v>
      </c>
      <c r="T84" s="114">
        <v>6</v>
      </c>
      <c r="U84" s="1023"/>
      <c r="V84" s="1023"/>
      <c r="W84" s="1032"/>
      <c r="X84" s="1023"/>
      <c r="Y84" s="447"/>
      <c r="Z84" s="676"/>
      <c r="AA84" s="447"/>
      <c r="AB84" s="447"/>
      <c r="AC84" s="1024"/>
      <c r="AD84" s="1024"/>
      <c r="AE84" s="1024">
        <v>90</v>
      </c>
      <c r="AF84" s="1024">
        <v>10</v>
      </c>
      <c r="AG84" s="1025">
        <v>114</v>
      </c>
      <c r="AH84" s="1025">
        <v>18</v>
      </c>
      <c r="AI84" s="1025"/>
      <c r="AJ84" s="963"/>
      <c r="AK84" s="1024">
        <f t="shared" si="9"/>
        <v>90</v>
      </c>
      <c r="AL84" s="1249" t="s">
        <v>1127</v>
      </c>
      <c r="AM84" s="644"/>
      <c r="AN84" s="644"/>
      <c r="AO84" s="644"/>
      <c r="AP84" s="644"/>
      <c r="AQ84" s="644"/>
    </row>
    <row r="85" spans="1:43" x14ac:dyDescent="0.3">
      <c r="A85" s="664" t="s">
        <v>83</v>
      </c>
      <c r="B85" s="273" t="s">
        <v>43</v>
      </c>
      <c r="C85" s="961"/>
      <c r="D85" s="961"/>
      <c r="E85" s="961"/>
      <c r="F85" s="961"/>
      <c r="G85" s="961"/>
      <c r="H85" s="961" t="s">
        <v>67</v>
      </c>
      <c r="I85" s="961"/>
      <c r="J85" s="961"/>
      <c r="K85" s="442">
        <f t="shared" si="26"/>
        <v>36</v>
      </c>
      <c r="L85" s="663">
        <f t="shared" si="10"/>
        <v>0</v>
      </c>
      <c r="M85" s="663"/>
      <c r="N85" s="637"/>
      <c r="O85" s="663"/>
      <c r="P85" s="663"/>
      <c r="Q85" s="663"/>
      <c r="R85" s="663">
        <v>36</v>
      </c>
      <c r="S85" s="663"/>
      <c r="T85" s="114">
        <v>0</v>
      </c>
      <c r="U85" s="1023"/>
      <c r="V85" s="1023"/>
      <c r="W85" s="1032"/>
      <c r="X85" s="1023"/>
      <c r="Y85" s="447"/>
      <c r="Z85" s="676"/>
      <c r="AA85" s="447"/>
      <c r="AB85" s="447"/>
      <c r="AC85" s="1024"/>
      <c r="AD85" s="1024"/>
      <c r="AE85" s="1024">
        <v>36</v>
      </c>
      <c r="AF85" s="1024"/>
      <c r="AG85" s="1025"/>
      <c r="AH85" s="1025"/>
      <c r="AI85" s="1025"/>
      <c r="AJ85" s="963"/>
      <c r="AK85" s="1024">
        <f t="shared" si="9"/>
        <v>36</v>
      </c>
      <c r="AL85" s="1249" t="s">
        <v>1127</v>
      </c>
      <c r="AM85" s="644"/>
      <c r="AN85" s="644"/>
      <c r="AO85" s="644"/>
      <c r="AP85" s="644"/>
      <c r="AQ85" s="644"/>
    </row>
    <row r="86" spans="1:43" hidden="1" x14ac:dyDescent="0.3">
      <c r="A86" s="664" t="s">
        <v>84</v>
      </c>
      <c r="B86" s="273" t="s">
        <v>73</v>
      </c>
      <c r="C86" s="961"/>
      <c r="D86" s="961"/>
      <c r="E86" s="961"/>
      <c r="F86" s="961"/>
      <c r="G86" s="961"/>
      <c r="H86" s="961"/>
      <c r="I86" s="961" t="s">
        <v>67</v>
      </c>
      <c r="J86" s="961"/>
      <c r="K86" s="442">
        <f t="shared" si="26"/>
        <v>108</v>
      </c>
      <c r="L86" s="663">
        <f t="shared" si="10"/>
        <v>0</v>
      </c>
      <c r="M86" s="663"/>
      <c r="N86" s="637"/>
      <c r="O86" s="663"/>
      <c r="P86" s="663"/>
      <c r="Q86" s="663"/>
      <c r="R86" s="663">
        <v>108</v>
      </c>
      <c r="S86" s="663"/>
      <c r="T86" s="114">
        <v>0</v>
      </c>
      <c r="U86" s="1023"/>
      <c r="V86" s="1023"/>
      <c r="W86" s="1023"/>
      <c r="X86" s="1023"/>
      <c r="Y86" s="447"/>
      <c r="Z86" s="447"/>
      <c r="AA86" s="447"/>
      <c r="AB86" s="447"/>
      <c r="AC86" s="1024"/>
      <c r="AD86" s="1024"/>
      <c r="AE86" s="1024"/>
      <c r="AF86" s="1024"/>
      <c r="AG86" s="1025">
        <v>108</v>
      </c>
      <c r="AH86" s="1025"/>
      <c r="AI86" s="1025"/>
      <c r="AJ86" s="963"/>
      <c r="AK86" s="1024">
        <f t="shared" si="9"/>
        <v>0</v>
      </c>
      <c r="AL86" s="1249"/>
      <c r="AM86" s="644"/>
      <c r="AN86" s="644"/>
      <c r="AO86" s="644"/>
      <c r="AP86" s="644"/>
      <c r="AQ86" s="644"/>
    </row>
    <row r="87" spans="1:43" hidden="1" x14ac:dyDescent="0.3">
      <c r="A87" s="664" t="s">
        <v>636</v>
      </c>
      <c r="B87" s="273" t="s">
        <v>75</v>
      </c>
      <c r="C87" s="961"/>
      <c r="D87" s="961"/>
      <c r="E87" s="961"/>
      <c r="F87" s="961"/>
      <c r="G87" s="961"/>
      <c r="H87" s="961"/>
      <c r="I87" s="961" t="s">
        <v>419</v>
      </c>
      <c r="J87" s="961"/>
      <c r="K87" s="442">
        <f t="shared" si="26"/>
        <v>12</v>
      </c>
      <c r="L87" s="663">
        <f t="shared" si="10"/>
        <v>0</v>
      </c>
      <c r="M87" s="663"/>
      <c r="N87" s="637"/>
      <c r="O87" s="663"/>
      <c r="P87" s="663"/>
      <c r="Q87" s="663"/>
      <c r="R87" s="663"/>
      <c r="S87" s="663">
        <v>6</v>
      </c>
      <c r="T87" s="114">
        <v>6</v>
      </c>
      <c r="U87" s="1023"/>
      <c r="V87" s="1023"/>
      <c r="W87" s="1023"/>
      <c r="X87" s="1023"/>
      <c r="Y87" s="447"/>
      <c r="Z87" s="447"/>
      <c r="AA87" s="447"/>
      <c r="AB87" s="447"/>
      <c r="AC87" s="1024"/>
      <c r="AD87" s="1024"/>
      <c r="AE87" s="1024"/>
      <c r="AF87" s="1024"/>
      <c r="AG87" s="1025" t="s">
        <v>40</v>
      </c>
      <c r="AH87" s="1025"/>
      <c r="AI87" s="1025"/>
      <c r="AJ87" s="963"/>
      <c r="AK87" s="1024">
        <f t="shared" si="9"/>
        <v>0</v>
      </c>
      <c r="AL87" s="1249"/>
      <c r="AM87" s="644"/>
      <c r="AN87" s="644"/>
      <c r="AO87" s="644"/>
      <c r="AP87" s="644"/>
      <c r="AQ87" s="644"/>
    </row>
    <row r="88" spans="1:43" ht="39.6" hidden="1" x14ac:dyDescent="0.3">
      <c r="A88" s="673" t="s">
        <v>638</v>
      </c>
      <c r="B88" s="272" t="s">
        <v>639</v>
      </c>
      <c r="C88" s="961"/>
      <c r="D88" s="961"/>
      <c r="E88" s="961"/>
      <c r="F88" s="961"/>
      <c r="G88" s="961"/>
      <c r="H88" s="961"/>
      <c r="I88" s="961"/>
      <c r="J88" s="961"/>
      <c r="K88" s="442">
        <f>SUM(K89:K91)</f>
        <v>242</v>
      </c>
      <c r="L88" s="442">
        <f t="shared" ref="L88:T88" si="30">SUM(L89:L91)</f>
        <v>24</v>
      </c>
      <c r="M88" s="442">
        <f t="shared" si="30"/>
        <v>40</v>
      </c>
      <c r="N88" s="442">
        <f t="shared" si="30"/>
        <v>102</v>
      </c>
      <c r="O88" s="442">
        <f t="shared" si="30"/>
        <v>0</v>
      </c>
      <c r="P88" s="442">
        <f t="shared" si="30"/>
        <v>0</v>
      </c>
      <c r="Q88" s="442">
        <f t="shared" si="30"/>
        <v>0</v>
      </c>
      <c r="R88" s="442">
        <f t="shared" si="30"/>
        <v>108</v>
      </c>
      <c r="S88" s="442">
        <f t="shared" si="30"/>
        <v>2</v>
      </c>
      <c r="T88" s="114">
        <f t="shared" si="30"/>
        <v>6</v>
      </c>
      <c r="U88" s="443">
        <f t="shared" ref="U88:AJ88" si="31">U89</f>
        <v>0</v>
      </c>
      <c r="V88" s="443">
        <f t="shared" si="31"/>
        <v>0</v>
      </c>
      <c r="W88" s="443">
        <f t="shared" si="31"/>
        <v>0</v>
      </c>
      <c r="X88" s="443">
        <f t="shared" si="31"/>
        <v>0</v>
      </c>
      <c r="Y88" s="450">
        <f t="shared" si="31"/>
        <v>0</v>
      </c>
      <c r="Z88" s="450">
        <f t="shared" si="31"/>
        <v>0</v>
      </c>
      <c r="AA88" s="450">
        <f t="shared" si="31"/>
        <v>0</v>
      </c>
      <c r="AB88" s="450">
        <f t="shared" si="31"/>
        <v>0</v>
      </c>
      <c r="AC88" s="1024">
        <f t="shared" si="31"/>
        <v>0</v>
      </c>
      <c r="AD88" s="1024">
        <f t="shared" si="31"/>
        <v>0</v>
      </c>
      <c r="AE88" s="1024">
        <f t="shared" si="31"/>
        <v>0</v>
      </c>
      <c r="AF88" s="1024">
        <f t="shared" si="31"/>
        <v>0</v>
      </c>
      <c r="AG88" s="1030">
        <f t="shared" si="31"/>
        <v>36</v>
      </c>
      <c r="AH88" s="1030">
        <f t="shared" si="31"/>
        <v>2</v>
      </c>
      <c r="AI88" s="1030">
        <f t="shared" si="31"/>
        <v>66</v>
      </c>
      <c r="AJ88" s="1030">
        <f t="shared" si="31"/>
        <v>10</v>
      </c>
      <c r="AK88" s="1024">
        <f t="shared" si="9"/>
        <v>0</v>
      </c>
      <c r="AL88" s="1024"/>
      <c r="AM88" s="644"/>
      <c r="AN88" s="644"/>
      <c r="AO88" s="644"/>
      <c r="AP88" s="644"/>
      <c r="AQ88" s="644"/>
    </row>
    <row r="89" spans="1:43" ht="26.4" hidden="1" x14ac:dyDescent="0.3">
      <c r="A89" s="664" t="s">
        <v>641</v>
      </c>
      <c r="B89" s="273" t="s">
        <v>642</v>
      </c>
      <c r="C89" s="961"/>
      <c r="D89" s="961"/>
      <c r="E89" s="961"/>
      <c r="F89" s="961"/>
      <c r="G89" s="961"/>
      <c r="H89" s="961"/>
      <c r="I89" s="961"/>
      <c r="J89" s="961" t="s">
        <v>67</v>
      </c>
      <c r="K89" s="442">
        <f t="shared" si="26"/>
        <v>126</v>
      </c>
      <c r="L89" s="663">
        <v>24</v>
      </c>
      <c r="M89" s="663">
        <v>40</v>
      </c>
      <c r="N89" s="637">
        <f t="shared" si="27"/>
        <v>102</v>
      </c>
      <c r="O89" s="663"/>
      <c r="P89" s="663"/>
      <c r="Q89" s="663"/>
      <c r="R89" s="663"/>
      <c r="S89" s="663"/>
      <c r="T89" s="114"/>
      <c r="U89" s="1023"/>
      <c r="V89" s="1023"/>
      <c r="W89" s="1023"/>
      <c r="X89" s="1023"/>
      <c r="Y89" s="447"/>
      <c r="Z89" s="447"/>
      <c r="AA89" s="447"/>
      <c r="AB89" s="447"/>
      <c r="AC89" s="1024"/>
      <c r="AD89" s="1024"/>
      <c r="AE89" s="1024"/>
      <c r="AF89" s="1024"/>
      <c r="AG89" s="1025">
        <v>36</v>
      </c>
      <c r="AH89" s="1025">
        <v>2</v>
      </c>
      <c r="AI89" s="1025">
        <v>66</v>
      </c>
      <c r="AJ89" s="1021">
        <v>10</v>
      </c>
      <c r="AK89" s="1024">
        <f t="shared" si="9"/>
        <v>0</v>
      </c>
      <c r="AL89" s="633"/>
      <c r="AM89" s="644"/>
      <c r="AN89" s="644"/>
      <c r="AO89" s="644"/>
      <c r="AP89" s="644"/>
      <c r="AQ89" s="644"/>
    </row>
    <row r="90" spans="1:43" hidden="1" x14ac:dyDescent="0.3">
      <c r="A90" s="664" t="s">
        <v>643</v>
      </c>
      <c r="B90" s="273" t="s">
        <v>73</v>
      </c>
      <c r="C90" s="961"/>
      <c r="D90" s="961"/>
      <c r="E90" s="961"/>
      <c r="F90" s="961"/>
      <c r="G90" s="961"/>
      <c r="H90" s="961"/>
      <c r="I90" s="961"/>
      <c r="J90" s="961" t="s">
        <v>67</v>
      </c>
      <c r="K90" s="442">
        <f t="shared" si="26"/>
        <v>108</v>
      </c>
      <c r="L90" s="663">
        <f t="shared" si="10"/>
        <v>0</v>
      </c>
      <c r="M90" s="663"/>
      <c r="N90" s="637"/>
      <c r="O90" s="663"/>
      <c r="P90" s="663"/>
      <c r="Q90" s="663"/>
      <c r="R90" s="663">
        <v>108</v>
      </c>
      <c r="S90" s="663"/>
      <c r="T90" s="114">
        <v>0</v>
      </c>
      <c r="U90" s="1023"/>
      <c r="V90" s="1023"/>
      <c r="W90" s="1023"/>
      <c r="X90" s="1023"/>
      <c r="Y90" s="447"/>
      <c r="Z90" s="447"/>
      <c r="AA90" s="447"/>
      <c r="AB90" s="447"/>
      <c r="AC90" s="1024"/>
      <c r="AD90" s="1024"/>
      <c r="AE90" s="1024"/>
      <c r="AF90" s="1024"/>
      <c r="AG90" s="1025"/>
      <c r="AH90" s="1025"/>
      <c r="AI90" s="1025">
        <v>108</v>
      </c>
      <c r="AJ90" s="963"/>
      <c r="AK90" s="1024">
        <f t="shared" si="9"/>
        <v>0</v>
      </c>
      <c r="AL90" s="633"/>
      <c r="AM90" s="644"/>
      <c r="AN90" s="644"/>
      <c r="AO90" s="644"/>
      <c r="AP90" s="644"/>
      <c r="AQ90" s="644"/>
    </row>
    <row r="91" spans="1:43" hidden="1" x14ac:dyDescent="0.3">
      <c r="A91" s="664" t="s">
        <v>85</v>
      </c>
      <c r="B91" s="273" t="s">
        <v>75</v>
      </c>
      <c r="C91" s="961"/>
      <c r="D91" s="961"/>
      <c r="E91" s="961"/>
      <c r="F91" s="961"/>
      <c r="G91" s="961"/>
      <c r="H91" s="961"/>
      <c r="I91" s="961"/>
      <c r="J91" s="961" t="s">
        <v>419</v>
      </c>
      <c r="K91" s="442">
        <f t="shared" si="26"/>
        <v>8</v>
      </c>
      <c r="L91" s="663">
        <f t="shared" si="10"/>
        <v>0</v>
      </c>
      <c r="M91" s="663"/>
      <c r="N91" s="637"/>
      <c r="O91" s="663"/>
      <c r="P91" s="663"/>
      <c r="Q91" s="663"/>
      <c r="R91" s="663"/>
      <c r="S91" s="663">
        <v>2</v>
      </c>
      <c r="T91" s="114">
        <v>6</v>
      </c>
      <c r="U91" s="1023"/>
      <c r="V91" s="1023"/>
      <c r="W91" s="1023"/>
      <c r="X91" s="1023"/>
      <c r="Y91" s="445"/>
      <c r="Z91" s="445"/>
      <c r="AA91" s="445"/>
      <c r="AB91" s="445"/>
      <c r="AC91" s="1020"/>
      <c r="AD91" s="1020"/>
      <c r="AE91" s="1020"/>
      <c r="AF91" s="1020"/>
      <c r="AG91" s="1021"/>
      <c r="AH91" s="1021"/>
      <c r="AI91" s="1021" t="s">
        <v>40</v>
      </c>
      <c r="AJ91" s="963"/>
      <c r="AK91" s="1024">
        <f t="shared" si="9"/>
        <v>0</v>
      </c>
      <c r="AL91" s="633"/>
      <c r="AM91" s="644"/>
      <c r="AN91" s="644"/>
      <c r="AO91" s="644"/>
      <c r="AP91" s="644"/>
      <c r="AQ91" s="644"/>
    </row>
    <row r="92" spans="1:43" ht="39.6" hidden="1" x14ac:dyDescent="0.3">
      <c r="A92" s="413" t="s">
        <v>42</v>
      </c>
      <c r="B92" s="439" t="s">
        <v>86</v>
      </c>
      <c r="C92" s="961"/>
      <c r="D92" s="961"/>
      <c r="E92" s="961"/>
      <c r="F92" s="961"/>
      <c r="G92" s="961"/>
      <c r="H92" s="961"/>
      <c r="I92" s="961"/>
      <c r="J92" s="961"/>
      <c r="K92" s="442">
        <f>SUM(K93:K96)</f>
        <v>620</v>
      </c>
      <c r="L92" s="442">
        <f t="shared" ref="L92:T92" si="32">SUM(L93:L96)</f>
        <v>30</v>
      </c>
      <c r="M92" s="442">
        <f t="shared" si="32"/>
        <v>60</v>
      </c>
      <c r="N92" s="442">
        <f t="shared" si="32"/>
        <v>184</v>
      </c>
      <c r="O92" s="442">
        <f t="shared" si="32"/>
        <v>0</v>
      </c>
      <c r="P92" s="442">
        <f t="shared" si="32"/>
        <v>0</v>
      </c>
      <c r="Q92" s="442">
        <f t="shared" si="32"/>
        <v>0</v>
      </c>
      <c r="R92" s="442">
        <f t="shared" si="32"/>
        <v>396</v>
      </c>
      <c r="S92" s="442">
        <f t="shared" si="32"/>
        <v>4</v>
      </c>
      <c r="T92" s="1066">
        <f t="shared" si="32"/>
        <v>6</v>
      </c>
      <c r="U92" s="443">
        <f t="shared" ref="U92:AJ92" si="33">U93</f>
        <v>0</v>
      </c>
      <c r="V92" s="443">
        <f t="shared" si="33"/>
        <v>0</v>
      </c>
      <c r="W92" s="443">
        <f t="shared" si="33"/>
        <v>0</v>
      </c>
      <c r="X92" s="443">
        <f t="shared" si="33"/>
        <v>0</v>
      </c>
      <c r="Y92" s="450">
        <f t="shared" si="33"/>
        <v>106</v>
      </c>
      <c r="Z92" s="450">
        <f t="shared" si="33"/>
        <v>18</v>
      </c>
      <c r="AA92" s="450">
        <f t="shared" si="33"/>
        <v>78</v>
      </c>
      <c r="AB92" s="450">
        <f t="shared" si="33"/>
        <v>12</v>
      </c>
      <c r="AC92" s="1029">
        <f t="shared" si="33"/>
        <v>0</v>
      </c>
      <c r="AD92" s="1029">
        <f t="shared" si="33"/>
        <v>0</v>
      </c>
      <c r="AE92" s="1029">
        <f t="shared" si="33"/>
        <v>0</v>
      </c>
      <c r="AF92" s="1029">
        <f t="shared" si="33"/>
        <v>0</v>
      </c>
      <c r="AG92" s="1030">
        <f t="shared" si="33"/>
        <v>0</v>
      </c>
      <c r="AH92" s="1030">
        <f t="shared" si="33"/>
        <v>0</v>
      </c>
      <c r="AI92" s="1030">
        <f t="shared" si="33"/>
        <v>0</v>
      </c>
      <c r="AJ92" s="1030">
        <f t="shared" si="33"/>
        <v>0</v>
      </c>
      <c r="AK92" s="1024">
        <f t="shared" si="9"/>
        <v>0</v>
      </c>
      <c r="AL92" s="633"/>
      <c r="AM92" s="644"/>
      <c r="AN92" s="644"/>
      <c r="AO92" s="644"/>
      <c r="AP92" s="644"/>
      <c r="AQ92" s="644"/>
    </row>
    <row r="93" spans="1:43" ht="26.4" hidden="1" x14ac:dyDescent="0.3">
      <c r="A93" s="664" t="s">
        <v>87</v>
      </c>
      <c r="B93" s="273" t="s">
        <v>88</v>
      </c>
      <c r="C93" s="961"/>
      <c r="D93" s="961"/>
      <c r="E93" s="961"/>
      <c r="F93" s="961" t="s">
        <v>67</v>
      </c>
      <c r="G93" s="961"/>
      <c r="H93" s="961"/>
      <c r="I93" s="961"/>
      <c r="J93" s="961"/>
      <c r="K93" s="442">
        <f t="shared" si="26"/>
        <v>214</v>
      </c>
      <c r="L93" s="663">
        <f t="shared" si="10"/>
        <v>30</v>
      </c>
      <c r="M93" s="663">
        <v>60</v>
      </c>
      <c r="N93" s="637">
        <f t="shared" si="27"/>
        <v>184</v>
      </c>
      <c r="O93" s="649"/>
      <c r="P93" s="663"/>
      <c r="Q93" s="663"/>
      <c r="R93" s="663"/>
      <c r="S93" s="663"/>
      <c r="T93" s="114"/>
      <c r="U93" s="1023"/>
      <c r="V93" s="1023"/>
      <c r="W93" s="1023"/>
      <c r="X93" s="1023"/>
      <c r="Y93" s="447">
        <v>106</v>
      </c>
      <c r="Z93" s="447">
        <v>18</v>
      </c>
      <c r="AA93" s="447">
        <v>78</v>
      </c>
      <c r="AB93" s="447">
        <v>12</v>
      </c>
      <c r="AC93" s="1020"/>
      <c r="AD93" s="1020"/>
      <c r="AE93" s="1020"/>
      <c r="AF93" s="1020"/>
      <c r="AG93" s="1021"/>
      <c r="AH93" s="1021"/>
      <c r="AI93" s="1021"/>
      <c r="AJ93" s="963"/>
      <c r="AK93" s="1024">
        <f t="shared" si="9"/>
        <v>0</v>
      </c>
      <c r="AL93" s="633"/>
      <c r="AM93" s="644"/>
      <c r="AN93" s="644"/>
      <c r="AO93" s="644"/>
      <c r="AP93" s="644"/>
      <c r="AQ93" s="644"/>
    </row>
    <row r="94" spans="1:43" ht="27.6" hidden="1" x14ac:dyDescent="0.3">
      <c r="A94" s="664" t="s">
        <v>89</v>
      </c>
      <c r="B94" s="273" t="s">
        <v>43</v>
      </c>
      <c r="C94" s="961"/>
      <c r="D94" s="961"/>
      <c r="E94" s="961"/>
      <c r="F94" s="961" t="s">
        <v>556</v>
      </c>
      <c r="G94" s="961"/>
      <c r="H94" s="961"/>
      <c r="I94" s="961"/>
      <c r="J94" s="961"/>
      <c r="K94" s="442">
        <f t="shared" si="26"/>
        <v>252</v>
      </c>
      <c r="L94" s="663">
        <f t="shared" si="10"/>
        <v>0</v>
      </c>
      <c r="M94" s="663">
        <v>0</v>
      </c>
      <c r="N94" s="637"/>
      <c r="O94" s="663"/>
      <c r="P94" s="663"/>
      <c r="Q94" s="663"/>
      <c r="R94" s="663">
        <v>252</v>
      </c>
      <c r="S94" s="663"/>
      <c r="T94" s="114"/>
      <c r="U94" s="1023"/>
      <c r="V94" s="1023"/>
      <c r="W94" s="1023"/>
      <c r="X94" s="1023"/>
      <c r="Y94" s="445">
        <v>108</v>
      </c>
      <c r="Z94" s="445"/>
      <c r="AA94" s="447">
        <v>144</v>
      </c>
      <c r="AB94" s="447"/>
      <c r="AC94" s="1020"/>
      <c r="AD94" s="1020"/>
      <c r="AE94" s="1020"/>
      <c r="AF94" s="1020"/>
      <c r="AG94" s="1021"/>
      <c r="AH94" s="1021"/>
      <c r="AI94" s="1021"/>
      <c r="AJ94" s="963"/>
      <c r="AK94" s="1024">
        <f t="shared" si="9"/>
        <v>0</v>
      </c>
      <c r="AL94" s="633"/>
      <c r="AM94" s="644"/>
      <c r="AN94" s="644"/>
      <c r="AO94" s="644"/>
      <c r="AP94" s="644"/>
      <c r="AQ94" s="644"/>
    </row>
    <row r="95" spans="1:43" hidden="1" x14ac:dyDescent="0.3">
      <c r="A95" s="664" t="s">
        <v>90</v>
      </c>
      <c r="B95" s="273" t="s">
        <v>73</v>
      </c>
      <c r="C95" s="961"/>
      <c r="D95" s="961"/>
      <c r="E95" s="961"/>
      <c r="F95" s="961"/>
      <c r="G95" s="961"/>
      <c r="H95" s="961"/>
      <c r="I95" s="961"/>
      <c r="J95" s="961"/>
      <c r="K95" s="442">
        <f t="shared" si="26"/>
        <v>144</v>
      </c>
      <c r="L95" s="663">
        <f t="shared" si="10"/>
        <v>0</v>
      </c>
      <c r="M95" s="663">
        <v>0</v>
      </c>
      <c r="N95" s="637"/>
      <c r="O95" s="663"/>
      <c r="P95" s="663"/>
      <c r="Q95" s="663"/>
      <c r="R95" s="663">
        <v>144</v>
      </c>
      <c r="S95" s="663"/>
      <c r="T95" s="114"/>
      <c r="U95" s="1023"/>
      <c r="V95" s="1023"/>
      <c r="W95" s="1023"/>
      <c r="X95" s="1023"/>
      <c r="Y95" s="445"/>
      <c r="Z95" s="445"/>
      <c r="AA95" s="447">
        <v>144</v>
      </c>
      <c r="AB95" s="447"/>
      <c r="AC95" s="1020"/>
      <c r="AD95" s="1020"/>
      <c r="AE95" s="1020"/>
      <c r="AF95" s="1020"/>
      <c r="AG95" s="1021"/>
      <c r="AH95" s="1021"/>
      <c r="AI95" s="1021"/>
      <c r="AJ95" s="963"/>
      <c r="AK95" s="1024">
        <f t="shared" si="9"/>
        <v>0</v>
      </c>
      <c r="AL95" s="633"/>
      <c r="AM95" s="644"/>
      <c r="AN95" s="644"/>
      <c r="AO95" s="644"/>
      <c r="AP95" s="644"/>
      <c r="AQ95" s="644"/>
    </row>
    <row r="96" spans="1:43" hidden="1" x14ac:dyDescent="0.3">
      <c r="A96" s="664" t="s">
        <v>91</v>
      </c>
      <c r="B96" s="273" t="s">
        <v>75</v>
      </c>
      <c r="C96" s="961"/>
      <c r="D96" s="961"/>
      <c r="E96" s="961"/>
      <c r="F96" s="961" t="s">
        <v>40</v>
      </c>
      <c r="G96" s="961"/>
      <c r="H96" s="961"/>
      <c r="I96" s="961"/>
      <c r="J96" s="961"/>
      <c r="K96" s="442">
        <f t="shared" si="26"/>
        <v>10</v>
      </c>
      <c r="L96" s="663">
        <f t="shared" si="10"/>
        <v>0</v>
      </c>
      <c r="M96" s="663"/>
      <c r="N96" s="637"/>
      <c r="O96" s="663"/>
      <c r="P96" s="663"/>
      <c r="Q96" s="663"/>
      <c r="R96" s="663"/>
      <c r="S96" s="663">
        <v>4</v>
      </c>
      <c r="T96" s="114">
        <v>6</v>
      </c>
      <c r="U96" s="441"/>
      <c r="V96" s="441"/>
      <c r="W96" s="441"/>
      <c r="X96" s="441"/>
      <c r="Y96" s="445"/>
      <c r="Z96" s="445"/>
      <c r="AA96" s="445" t="s">
        <v>40</v>
      </c>
      <c r="AB96" s="445"/>
      <c r="AC96" s="1020"/>
      <c r="AD96" s="1020"/>
      <c r="AE96" s="1020"/>
      <c r="AF96" s="1020"/>
      <c r="AG96" s="1021"/>
      <c r="AH96" s="1021"/>
      <c r="AI96" s="1021"/>
      <c r="AJ96" s="963"/>
      <c r="AK96" s="1024">
        <f t="shared" si="9"/>
        <v>0</v>
      </c>
      <c r="AL96" s="633"/>
      <c r="AM96" s="644"/>
      <c r="AN96" s="644"/>
      <c r="AO96" s="644"/>
      <c r="AP96" s="644"/>
      <c r="AQ96" s="644"/>
    </row>
    <row r="97" spans="1:43" x14ac:dyDescent="0.3">
      <c r="A97" s="1723" t="s">
        <v>92</v>
      </c>
      <c r="B97" s="1724"/>
      <c r="C97" s="961"/>
      <c r="D97" s="961"/>
      <c r="E97" s="961"/>
      <c r="F97" s="961"/>
      <c r="G97" s="961"/>
      <c r="H97" s="961"/>
      <c r="I97" s="961"/>
      <c r="J97" s="961"/>
      <c r="K97" s="442">
        <f>K9+K35+K41+K44+K57</f>
        <v>5476</v>
      </c>
      <c r="L97" s="442">
        <f t="shared" ref="L97:X97" si="34">L57+L44+L41+L35+L9</f>
        <v>433</v>
      </c>
      <c r="M97" s="442">
        <f t="shared" si="34"/>
        <v>1200</v>
      </c>
      <c r="N97" s="442">
        <f t="shared" si="34"/>
        <v>3739</v>
      </c>
      <c r="O97" s="442">
        <f t="shared" si="34"/>
        <v>1410</v>
      </c>
      <c r="P97" s="442">
        <f t="shared" si="34"/>
        <v>1297</v>
      </c>
      <c r="Q97" s="442">
        <f t="shared" si="34"/>
        <v>32</v>
      </c>
      <c r="R97" s="442">
        <f t="shared" si="34"/>
        <v>1152</v>
      </c>
      <c r="S97" s="442">
        <f t="shared" si="34"/>
        <v>56</v>
      </c>
      <c r="T97" s="1066">
        <f t="shared" si="34"/>
        <v>96</v>
      </c>
      <c r="U97" s="443">
        <f t="shared" si="34"/>
        <v>560</v>
      </c>
      <c r="V97" s="443">
        <f t="shared" si="34"/>
        <v>16</v>
      </c>
      <c r="W97" s="443">
        <f t="shared" si="34"/>
        <v>805</v>
      </c>
      <c r="X97" s="443">
        <f t="shared" si="34"/>
        <v>0</v>
      </c>
      <c r="Y97" s="450">
        <f t="shared" ref="Y97:AJ97" si="35">Y35+Y41+Y44+Y57</f>
        <v>448</v>
      </c>
      <c r="Z97" s="450">
        <f t="shared" si="35"/>
        <v>56</v>
      </c>
      <c r="AA97" s="450">
        <f t="shared" si="35"/>
        <v>384</v>
      </c>
      <c r="AB97" s="450">
        <f t="shared" si="35"/>
        <v>48</v>
      </c>
      <c r="AC97" s="450">
        <f t="shared" si="35"/>
        <v>416</v>
      </c>
      <c r="AD97" s="450">
        <f t="shared" si="35"/>
        <v>52</v>
      </c>
      <c r="AE97" s="450">
        <f t="shared" si="35"/>
        <v>512</v>
      </c>
      <c r="AF97" s="450">
        <f t="shared" si="35"/>
        <v>64</v>
      </c>
      <c r="AG97" s="450">
        <f t="shared" si="35"/>
        <v>352</v>
      </c>
      <c r="AH97" s="450">
        <f t="shared" si="35"/>
        <v>44</v>
      </c>
      <c r="AI97" s="450">
        <f t="shared" si="35"/>
        <v>262</v>
      </c>
      <c r="AJ97" s="450">
        <f t="shared" si="35"/>
        <v>36</v>
      </c>
      <c r="AK97" s="1024">
        <f t="shared" si="9"/>
        <v>928</v>
      </c>
      <c r="AL97" s="1024"/>
      <c r="AM97" s="644"/>
      <c r="AN97" s="644"/>
      <c r="AO97" s="644"/>
      <c r="AP97" s="644"/>
      <c r="AQ97" s="644"/>
    </row>
    <row r="98" spans="1:43" x14ac:dyDescent="0.3">
      <c r="A98" s="649" t="s">
        <v>62</v>
      </c>
      <c r="B98" s="956" t="s">
        <v>216</v>
      </c>
      <c r="C98" s="961"/>
      <c r="D98" s="961"/>
      <c r="E98" s="961"/>
      <c r="F98" s="961"/>
      <c r="G98" s="961"/>
      <c r="H98" s="961"/>
      <c r="I98" s="961"/>
      <c r="J98" s="961"/>
      <c r="K98" s="442">
        <f>SUM(U98:AJ98)</f>
        <v>252</v>
      </c>
      <c r="L98" s="663">
        <f t="shared" si="10"/>
        <v>0</v>
      </c>
      <c r="M98" s="663"/>
      <c r="N98" s="637"/>
      <c r="O98" s="663"/>
      <c r="P98" s="663"/>
      <c r="Q98" s="663"/>
      <c r="R98" s="663"/>
      <c r="S98" s="663"/>
      <c r="T98" s="114"/>
      <c r="U98" s="441">
        <v>36</v>
      </c>
      <c r="V98" s="441"/>
      <c r="W98" s="441">
        <v>36</v>
      </c>
      <c r="X98" s="441"/>
      <c r="Y98" s="445"/>
      <c r="Z98" s="445"/>
      <c r="AA98" s="445">
        <v>36</v>
      </c>
      <c r="AB98" s="445"/>
      <c r="AC98" s="1020">
        <v>36</v>
      </c>
      <c r="AD98" s="1020"/>
      <c r="AE98" s="1020">
        <v>36</v>
      </c>
      <c r="AF98" s="1020"/>
      <c r="AG98" s="1021">
        <v>36</v>
      </c>
      <c r="AH98" s="1021"/>
      <c r="AI98" s="1021">
        <v>36</v>
      </c>
      <c r="AJ98" s="963"/>
      <c r="AK98" s="1024">
        <f t="shared" si="9"/>
        <v>72</v>
      </c>
      <c r="AL98" s="1024"/>
      <c r="AM98" s="644"/>
      <c r="AN98" s="644"/>
      <c r="AO98" s="644"/>
      <c r="AP98" s="644"/>
      <c r="AQ98" s="644"/>
    </row>
    <row r="99" spans="1:43" ht="52.8" hidden="1" x14ac:dyDescent="0.3">
      <c r="A99" s="649" t="s">
        <v>997</v>
      </c>
      <c r="B99" s="956" t="s">
        <v>140</v>
      </c>
      <c r="C99" s="961"/>
      <c r="D99" s="961"/>
      <c r="E99" s="961"/>
      <c r="F99" s="961"/>
      <c r="G99" s="961"/>
      <c r="H99" s="961"/>
      <c r="I99" s="961"/>
      <c r="J99" s="961"/>
      <c r="K99" s="442">
        <v>144</v>
      </c>
      <c r="L99" s="663">
        <f t="shared" si="10"/>
        <v>0</v>
      </c>
      <c r="M99" s="663"/>
      <c r="N99" s="637">
        <f t="shared" si="27"/>
        <v>0</v>
      </c>
      <c r="O99" s="663"/>
      <c r="P99" s="663"/>
      <c r="Q99" s="663"/>
      <c r="R99" s="663">
        <v>144</v>
      </c>
      <c r="S99" s="663"/>
      <c r="T99" s="114"/>
      <c r="U99" s="441"/>
      <c r="V99" s="441"/>
      <c r="W99" s="441"/>
      <c r="X99" s="441"/>
      <c r="Y99" s="445"/>
      <c r="Z99" s="445"/>
      <c r="AA99" s="445"/>
      <c r="AB99" s="445"/>
      <c r="AC99" s="1020"/>
      <c r="AD99" s="1020"/>
      <c r="AE99" s="1020"/>
      <c r="AF99" s="1020"/>
      <c r="AG99" s="1021"/>
      <c r="AH99" s="1021"/>
      <c r="AI99" s="1021"/>
      <c r="AJ99" s="963"/>
      <c r="AK99" s="1024">
        <f t="shared" ref="AK99:AK101" si="36">AC99+AE99</f>
        <v>0</v>
      </c>
      <c r="AL99" s="633"/>
      <c r="AM99" s="644"/>
      <c r="AN99" s="644"/>
      <c r="AO99" s="644"/>
      <c r="AP99" s="644"/>
      <c r="AQ99" s="644"/>
    </row>
    <row r="100" spans="1:43" hidden="1" x14ac:dyDescent="0.3">
      <c r="A100" s="649" t="s">
        <v>526</v>
      </c>
      <c r="B100" s="956" t="s">
        <v>527</v>
      </c>
      <c r="C100" s="961"/>
      <c r="D100" s="961"/>
      <c r="E100" s="961"/>
      <c r="F100" s="961"/>
      <c r="G100" s="961"/>
      <c r="H100" s="961"/>
      <c r="I100" s="961"/>
      <c r="J100" s="961"/>
      <c r="K100" s="442">
        <v>216</v>
      </c>
      <c r="L100" s="663">
        <f t="shared" ref="L100:L108" si="37">Z100+AB100+AD100+AF100+AH100+AJ100</f>
        <v>0</v>
      </c>
      <c r="M100" s="663"/>
      <c r="N100" s="637">
        <f t="shared" si="27"/>
        <v>0</v>
      </c>
      <c r="O100" s="663">
        <v>0</v>
      </c>
      <c r="P100" s="663"/>
      <c r="Q100" s="663"/>
      <c r="R100" s="663"/>
      <c r="S100" s="663"/>
      <c r="T100" s="114"/>
      <c r="U100" s="441"/>
      <c r="V100" s="441"/>
      <c r="W100" s="441"/>
      <c r="X100" s="441"/>
      <c r="Y100" s="445"/>
      <c r="Z100" s="445"/>
      <c r="AA100" s="445"/>
      <c r="AB100" s="445"/>
      <c r="AC100" s="1020"/>
      <c r="AD100" s="1020"/>
      <c r="AE100" s="1020"/>
      <c r="AF100" s="1020"/>
      <c r="AG100" s="1021"/>
      <c r="AH100" s="1021"/>
      <c r="AI100" s="1021"/>
      <c r="AJ100" s="963"/>
      <c r="AK100" s="1024">
        <f t="shared" si="36"/>
        <v>0</v>
      </c>
      <c r="AL100" s="633"/>
      <c r="AM100" s="644"/>
      <c r="AN100" s="644"/>
      <c r="AO100" s="644"/>
      <c r="AP100" s="644"/>
      <c r="AQ100" s="644"/>
    </row>
    <row r="101" spans="1:43" x14ac:dyDescent="0.3">
      <c r="A101" s="649"/>
      <c r="B101" s="956" t="s">
        <v>998</v>
      </c>
      <c r="C101" s="961"/>
      <c r="D101" s="961"/>
      <c r="E101" s="961"/>
      <c r="F101" s="961"/>
      <c r="G101" s="961"/>
      <c r="H101" s="961"/>
      <c r="I101" s="961"/>
      <c r="J101" s="961"/>
      <c r="K101" s="1042">
        <f t="shared" ref="K101:T101" si="38">K35+K41+K44+K57</f>
        <v>4000</v>
      </c>
      <c r="L101" s="1042">
        <f t="shared" si="38"/>
        <v>342</v>
      </c>
      <c r="M101" s="1042">
        <f t="shared" si="38"/>
        <v>1200</v>
      </c>
      <c r="N101" s="1042">
        <f t="shared" si="38"/>
        <v>2374</v>
      </c>
      <c r="O101" s="1042">
        <f t="shared" si="38"/>
        <v>584</v>
      </c>
      <c r="P101" s="1042">
        <f t="shared" si="38"/>
        <v>758</v>
      </c>
      <c r="Q101" s="1042">
        <f t="shared" si="38"/>
        <v>32</v>
      </c>
      <c r="R101" s="1042">
        <f t="shared" si="38"/>
        <v>1152</v>
      </c>
      <c r="S101" s="1042">
        <f t="shared" si="38"/>
        <v>48</v>
      </c>
      <c r="T101" s="1069">
        <f t="shared" si="38"/>
        <v>84</v>
      </c>
      <c r="U101" s="1042">
        <f>U35+U41+U57</f>
        <v>0</v>
      </c>
      <c r="V101" s="1042">
        <f>V35+V41+V57</f>
        <v>0</v>
      </c>
      <c r="W101" s="1042">
        <f>W35+W41+W57</f>
        <v>0</v>
      </c>
      <c r="X101" s="1042">
        <f>X35+X41+X57</f>
        <v>0</v>
      </c>
      <c r="Y101" s="1042">
        <f t="shared" ref="Y101:AJ101" si="39">Y35+Y41+Y44+Y57</f>
        <v>448</v>
      </c>
      <c r="Z101" s="1042">
        <f t="shared" si="39"/>
        <v>56</v>
      </c>
      <c r="AA101" s="1042">
        <f t="shared" si="39"/>
        <v>384</v>
      </c>
      <c r="AB101" s="1042">
        <f t="shared" si="39"/>
        <v>48</v>
      </c>
      <c r="AC101" s="1042">
        <f t="shared" si="39"/>
        <v>416</v>
      </c>
      <c r="AD101" s="1042">
        <f t="shared" si="39"/>
        <v>52</v>
      </c>
      <c r="AE101" s="1042">
        <f t="shared" si="39"/>
        <v>512</v>
      </c>
      <c r="AF101" s="1042">
        <f t="shared" si="39"/>
        <v>64</v>
      </c>
      <c r="AG101" s="1042">
        <f t="shared" si="39"/>
        <v>352</v>
      </c>
      <c r="AH101" s="1042">
        <f t="shared" si="39"/>
        <v>44</v>
      </c>
      <c r="AI101" s="1042">
        <f t="shared" si="39"/>
        <v>262</v>
      </c>
      <c r="AJ101" s="1042">
        <f t="shared" si="39"/>
        <v>36</v>
      </c>
      <c r="AK101" s="1024">
        <f t="shared" si="36"/>
        <v>928</v>
      </c>
      <c r="AL101" s="633"/>
      <c r="AM101" s="644"/>
      <c r="AN101" s="644"/>
      <c r="AO101" s="644"/>
      <c r="AP101" s="644"/>
      <c r="AQ101" s="644"/>
    </row>
    <row r="102" spans="1:43" x14ac:dyDescent="0.3">
      <c r="A102" s="649"/>
      <c r="B102" s="955" t="s">
        <v>999</v>
      </c>
      <c r="C102" s="1043"/>
      <c r="D102" s="1043"/>
      <c r="E102" s="677"/>
      <c r="F102" s="677"/>
      <c r="G102" s="1026"/>
      <c r="H102" s="1026"/>
      <c r="I102" s="1022"/>
      <c r="J102" s="1022"/>
      <c r="K102" s="442">
        <f t="shared" si="26"/>
        <v>432</v>
      </c>
      <c r="L102" s="663">
        <f t="shared" si="37"/>
        <v>0</v>
      </c>
      <c r="M102" s="649"/>
      <c r="N102" s="637">
        <f t="shared" si="27"/>
        <v>432</v>
      </c>
      <c r="O102" s="649"/>
      <c r="P102" s="649"/>
      <c r="Q102" s="649"/>
      <c r="R102" s="649"/>
      <c r="S102" s="649"/>
      <c r="T102" s="1065"/>
      <c r="U102" s="1023"/>
      <c r="V102" s="1023"/>
      <c r="W102" s="1023"/>
      <c r="X102" s="1023"/>
      <c r="Y102" s="447">
        <v>108</v>
      </c>
      <c r="Z102" s="447"/>
      <c r="AA102" s="447">
        <v>180</v>
      </c>
      <c r="AB102" s="447"/>
      <c r="AC102" s="1024">
        <v>72</v>
      </c>
      <c r="AD102" s="1024"/>
      <c r="AE102" s="1024">
        <v>72</v>
      </c>
      <c r="AF102" s="1024"/>
      <c r="AG102" s="1025">
        <v>0</v>
      </c>
      <c r="AH102" s="1025"/>
      <c r="AI102" s="1025">
        <v>0</v>
      </c>
      <c r="AJ102" s="963"/>
      <c r="AK102" s="639"/>
      <c r="AM102" s="644"/>
      <c r="AN102" s="644"/>
      <c r="AO102" s="644"/>
      <c r="AP102" s="644"/>
      <c r="AQ102" s="644"/>
    </row>
    <row r="103" spans="1:43" x14ac:dyDescent="0.3">
      <c r="A103" s="649"/>
      <c r="B103" s="955" t="s">
        <v>1000</v>
      </c>
      <c r="C103" s="1043"/>
      <c r="D103" s="1043"/>
      <c r="E103" s="677"/>
      <c r="F103" s="677"/>
      <c r="G103" s="1026"/>
      <c r="H103" s="1026"/>
      <c r="I103" s="1022"/>
      <c r="J103" s="1022"/>
      <c r="K103" s="442">
        <f t="shared" si="26"/>
        <v>720</v>
      </c>
      <c r="L103" s="663">
        <f t="shared" si="37"/>
        <v>0</v>
      </c>
      <c r="M103" s="649"/>
      <c r="N103" s="637">
        <f t="shared" si="27"/>
        <v>720</v>
      </c>
      <c r="O103" s="649"/>
      <c r="P103" s="649"/>
      <c r="Q103" s="649"/>
      <c r="R103" s="649"/>
      <c r="S103" s="649"/>
      <c r="T103" s="1065"/>
      <c r="U103" s="1023"/>
      <c r="V103" s="1023"/>
      <c r="W103" s="1023"/>
      <c r="X103" s="1023"/>
      <c r="Y103" s="447">
        <v>0</v>
      </c>
      <c r="Z103" s="447"/>
      <c r="AA103" s="447">
        <v>216</v>
      </c>
      <c r="AB103" s="447"/>
      <c r="AC103" s="1024"/>
      <c r="AD103" s="1024"/>
      <c r="AE103" s="1024">
        <v>216</v>
      </c>
      <c r="AF103" s="1024"/>
      <c r="AG103" s="1025">
        <v>180</v>
      </c>
      <c r="AH103" s="1025"/>
      <c r="AI103" s="1025">
        <v>108</v>
      </c>
      <c r="AJ103" s="963"/>
      <c r="AK103" s="639"/>
      <c r="AM103" s="644"/>
      <c r="AN103" s="644"/>
      <c r="AO103" s="644"/>
      <c r="AP103" s="644"/>
      <c r="AQ103" s="644"/>
    </row>
    <row r="104" spans="1:43" x14ac:dyDescent="0.3">
      <c r="A104" s="649"/>
      <c r="B104" s="955" t="s">
        <v>322</v>
      </c>
      <c r="C104" s="1043"/>
      <c r="D104" s="1043"/>
      <c r="E104" s="677"/>
      <c r="F104" s="677"/>
      <c r="G104" s="1026"/>
      <c r="H104" s="1026"/>
      <c r="I104" s="1022"/>
      <c r="J104" s="1022"/>
      <c r="K104" s="442">
        <f t="shared" si="26"/>
        <v>304</v>
      </c>
      <c r="L104" s="663">
        <f t="shared" si="37"/>
        <v>0</v>
      </c>
      <c r="M104" s="649"/>
      <c r="N104" s="637">
        <f t="shared" si="27"/>
        <v>304</v>
      </c>
      <c r="O104" s="649"/>
      <c r="P104" s="649"/>
      <c r="Q104" s="649"/>
      <c r="R104" s="649"/>
      <c r="S104" s="649"/>
      <c r="T104" s="1065"/>
      <c r="U104" s="1023"/>
      <c r="V104" s="1023"/>
      <c r="W104" s="1023"/>
      <c r="X104" s="1023"/>
      <c r="Y104" s="447">
        <v>56</v>
      </c>
      <c r="Z104" s="447"/>
      <c r="AA104" s="447">
        <v>48</v>
      </c>
      <c r="AB104" s="447"/>
      <c r="AC104" s="1024">
        <v>56</v>
      </c>
      <c r="AD104" s="1024"/>
      <c r="AE104" s="1024">
        <v>60</v>
      </c>
      <c r="AF104" s="1024"/>
      <c r="AG104" s="1025">
        <v>44</v>
      </c>
      <c r="AH104" s="1025"/>
      <c r="AI104" s="1025">
        <v>40</v>
      </c>
      <c r="AJ104" s="963"/>
      <c r="AK104" s="639"/>
      <c r="AM104" s="644"/>
      <c r="AN104" s="644"/>
      <c r="AO104" s="644"/>
      <c r="AP104" s="644"/>
      <c r="AQ104" s="644"/>
    </row>
    <row r="105" spans="1:43" x14ac:dyDescent="0.3">
      <c r="A105" s="655"/>
      <c r="B105" s="1044"/>
      <c r="C105" s="1045"/>
      <c r="D105" s="1045"/>
      <c r="E105" s="1046"/>
      <c r="F105" s="1046"/>
      <c r="G105" s="675"/>
      <c r="H105" s="675"/>
      <c r="I105" s="1027"/>
      <c r="J105" s="1027"/>
      <c r="K105" s="442"/>
      <c r="L105" s="663"/>
      <c r="M105" s="655"/>
      <c r="N105" s="637"/>
      <c r="O105" s="655"/>
      <c r="P105" s="649"/>
      <c r="Q105" s="649"/>
      <c r="R105" s="649"/>
      <c r="S105" s="649"/>
      <c r="T105" s="1070"/>
      <c r="U105" s="1034"/>
      <c r="V105" s="1023"/>
      <c r="W105" s="1034"/>
      <c r="X105" s="1023"/>
      <c r="Y105" s="1047">
        <f>Y97+Y98+Y102+Y103+Y104</f>
        <v>612</v>
      </c>
      <c r="Z105" s="1047">
        <f t="shared" ref="Z105:AJ105" si="40">Z97+Z98+Z102+Z103+Z104</f>
        <v>56</v>
      </c>
      <c r="AA105" s="1047">
        <f t="shared" si="40"/>
        <v>864</v>
      </c>
      <c r="AB105" s="1047">
        <f t="shared" si="40"/>
        <v>48</v>
      </c>
      <c r="AC105" s="1047">
        <f t="shared" si="40"/>
        <v>580</v>
      </c>
      <c r="AD105" s="1047">
        <f t="shared" si="40"/>
        <v>52</v>
      </c>
      <c r="AE105" s="1047">
        <f t="shared" si="40"/>
        <v>896</v>
      </c>
      <c r="AF105" s="1047">
        <f t="shared" si="40"/>
        <v>64</v>
      </c>
      <c r="AG105" s="1047">
        <f t="shared" si="40"/>
        <v>612</v>
      </c>
      <c r="AH105" s="1047">
        <f t="shared" si="40"/>
        <v>44</v>
      </c>
      <c r="AI105" s="1047">
        <f t="shared" si="40"/>
        <v>446</v>
      </c>
      <c r="AJ105" s="1047">
        <f t="shared" si="40"/>
        <v>36</v>
      </c>
      <c r="AK105" s="639"/>
      <c r="AM105" s="644"/>
      <c r="AN105" s="644"/>
      <c r="AO105" s="644"/>
      <c r="AP105" s="644"/>
      <c r="AQ105" s="644"/>
    </row>
    <row r="106" spans="1:43" ht="26.4" x14ac:dyDescent="0.3">
      <c r="A106" s="655"/>
      <c r="B106" s="1048" t="s">
        <v>1001</v>
      </c>
      <c r="C106" s="1049"/>
      <c r="D106" s="1049"/>
      <c r="E106" s="1050"/>
      <c r="F106" s="1050"/>
      <c r="G106" s="1071"/>
      <c r="H106" s="1071"/>
      <c r="I106" s="970"/>
      <c r="J106" s="970"/>
      <c r="K106" s="442">
        <f t="shared" si="26"/>
        <v>5444</v>
      </c>
      <c r="L106" s="663">
        <f t="shared" si="37"/>
        <v>0</v>
      </c>
      <c r="M106" s="655">
        <v>1667</v>
      </c>
      <c r="N106" s="637">
        <f t="shared" si="27"/>
        <v>5292</v>
      </c>
      <c r="O106" s="655">
        <v>1296</v>
      </c>
      <c r="P106" s="649">
        <v>252</v>
      </c>
      <c r="Q106" s="649"/>
      <c r="R106" s="649"/>
      <c r="S106" s="649"/>
      <c r="T106" s="1070">
        <v>152</v>
      </c>
      <c r="U106" s="1051">
        <v>576</v>
      </c>
      <c r="V106" s="452"/>
      <c r="W106" s="1051">
        <v>828</v>
      </c>
      <c r="X106" s="452"/>
      <c r="Y106" s="1052">
        <v>612</v>
      </c>
      <c r="Z106" s="1053"/>
      <c r="AA106" s="1052">
        <v>828</v>
      </c>
      <c r="AB106" s="1053"/>
      <c r="AC106" s="1054">
        <v>576</v>
      </c>
      <c r="AD106" s="1055"/>
      <c r="AE106" s="1054">
        <v>828</v>
      </c>
      <c r="AF106" s="1055"/>
      <c r="AG106" s="1056">
        <v>576</v>
      </c>
      <c r="AH106" s="1057"/>
      <c r="AI106" s="1057">
        <v>468</v>
      </c>
      <c r="AJ106" s="1038"/>
      <c r="AK106" s="639"/>
      <c r="AM106" s="644"/>
      <c r="AN106" s="644"/>
      <c r="AO106" s="644"/>
      <c r="AP106" s="644"/>
      <c r="AQ106" s="644"/>
    </row>
    <row r="107" spans="1:43" x14ac:dyDescent="0.3">
      <c r="A107" s="649"/>
      <c r="B107" s="956" t="s">
        <v>67</v>
      </c>
      <c r="C107" s="1040"/>
      <c r="D107" s="1040"/>
      <c r="E107" s="1041"/>
      <c r="F107" s="1041"/>
      <c r="G107" s="652"/>
      <c r="H107" s="652"/>
      <c r="I107" s="1028"/>
      <c r="J107" s="1028"/>
      <c r="K107" s="442">
        <f t="shared" si="26"/>
        <v>36</v>
      </c>
      <c r="L107" s="663">
        <f t="shared" si="37"/>
        <v>0</v>
      </c>
      <c r="M107" s="649"/>
      <c r="N107" s="637">
        <f t="shared" si="27"/>
        <v>36</v>
      </c>
      <c r="O107" s="649"/>
      <c r="P107" s="663"/>
      <c r="Q107" s="663"/>
      <c r="R107" s="663"/>
      <c r="S107" s="663"/>
      <c r="T107" s="114"/>
      <c r="U107" s="452">
        <v>2</v>
      </c>
      <c r="V107" s="452"/>
      <c r="W107" s="452">
        <v>8</v>
      </c>
      <c r="X107" s="452"/>
      <c r="Y107" s="1053">
        <v>2</v>
      </c>
      <c r="Z107" s="1053"/>
      <c r="AA107" s="1053">
        <v>6</v>
      </c>
      <c r="AB107" s="1053"/>
      <c r="AC107" s="1055">
        <v>4</v>
      </c>
      <c r="AD107" s="1055"/>
      <c r="AE107" s="1055">
        <v>6</v>
      </c>
      <c r="AF107" s="1055"/>
      <c r="AG107" s="1057">
        <v>3</v>
      </c>
      <c r="AH107" s="1057"/>
      <c r="AI107" s="1057">
        <v>5</v>
      </c>
      <c r="AJ107" s="963"/>
      <c r="AK107" s="639"/>
      <c r="AM107" s="644"/>
      <c r="AN107" s="644"/>
      <c r="AO107" s="644"/>
      <c r="AP107" s="644"/>
      <c r="AQ107" s="644"/>
    </row>
    <row r="108" spans="1:43" ht="39.6" x14ac:dyDescent="0.3">
      <c r="A108" s="649"/>
      <c r="B108" s="956" t="s">
        <v>40</v>
      </c>
      <c r="C108" s="1040"/>
      <c r="D108" s="1040"/>
      <c r="E108" s="1041"/>
      <c r="F108" s="1041"/>
      <c r="G108" s="652"/>
      <c r="H108" s="652"/>
      <c r="I108" s="1028"/>
      <c r="J108" s="1028"/>
      <c r="K108" s="442">
        <f t="shared" si="26"/>
        <v>0</v>
      </c>
      <c r="L108" s="663">
        <f t="shared" si="37"/>
        <v>0</v>
      </c>
      <c r="M108" s="649"/>
      <c r="N108" s="637"/>
      <c r="O108" s="649"/>
      <c r="P108" s="663"/>
      <c r="Q108" s="663"/>
      <c r="R108" s="663"/>
      <c r="S108" s="663"/>
      <c r="T108" s="114"/>
      <c r="U108" s="452">
        <v>1</v>
      </c>
      <c r="V108" s="452"/>
      <c r="W108" s="452">
        <v>3</v>
      </c>
      <c r="X108" s="452"/>
      <c r="Y108" s="1053">
        <v>2</v>
      </c>
      <c r="Z108" s="1053"/>
      <c r="AA108" s="1053" t="s">
        <v>1002</v>
      </c>
      <c r="AB108" s="1053"/>
      <c r="AC108" s="1055">
        <v>1</v>
      </c>
      <c r="AD108" s="1055"/>
      <c r="AE108" s="1055" t="s">
        <v>1003</v>
      </c>
      <c r="AF108" s="1055"/>
      <c r="AG108" s="1057" t="s">
        <v>1004</v>
      </c>
      <c r="AH108" s="1057"/>
      <c r="AI108" s="1057" t="s">
        <v>1005</v>
      </c>
      <c r="AJ108" s="963"/>
      <c r="AK108" s="639"/>
      <c r="AM108" s="644"/>
      <c r="AN108" s="644"/>
      <c r="AO108" s="644"/>
      <c r="AP108" s="644"/>
      <c r="AQ108" s="644"/>
    </row>
    <row r="109" spans="1:43" x14ac:dyDescent="0.3">
      <c r="E109" s="285">
        <v>4</v>
      </c>
      <c r="F109" s="285">
        <v>6</v>
      </c>
      <c r="G109" s="647">
        <v>3</v>
      </c>
      <c r="H109" s="647">
        <v>7</v>
      </c>
      <c r="I109" s="1059">
        <v>4</v>
      </c>
      <c r="J109" s="1059">
        <v>6</v>
      </c>
      <c r="AM109" s="644"/>
      <c r="AN109" s="644"/>
      <c r="AO109" s="644"/>
      <c r="AP109" s="644"/>
      <c r="AQ109" s="644"/>
    </row>
    <row r="110" spans="1:43" x14ac:dyDescent="0.3">
      <c r="E110" s="285">
        <v>0</v>
      </c>
      <c r="F110" s="285">
        <v>4</v>
      </c>
      <c r="G110" s="647">
        <v>1</v>
      </c>
      <c r="H110" s="647">
        <v>4</v>
      </c>
      <c r="I110" s="1059">
        <v>2</v>
      </c>
      <c r="J110" s="1059">
        <v>3</v>
      </c>
      <c r="AM110" s="644"/>
      <c r="AN110" s="644"/>
      <c r="AO110" s="644"/>
      <c r="AP110" s="644"/>
      <c r="AQ110" s="644"/>
    </row>
    <row r="111" spans="1:43" x14ac:dyDescent="0.3">
      <c r="Y111" s="399"/>
      <c r="Z111" s="1060"/>
      <c r="AA111" s="399"/>
      <c r="AB111" s="1060"/>
      <c r="AC111" s="399"/>
      <c r="AD111" s="1060"/>
      <c r="AE111" s="399"/>
      <c r="AF111" s="1060"/>
      <c r="AG111" s="399"/>
      <c r="AH111" s="1060"/>
      <c r="AI111" s="399"/>
      <c r="AJ111" s="1060"/>
      <c r="AK111" s="1061"/>
      <c r="AL111" s="1062"/>
      <c r="AM111" s="644"/>
      <c r="AN111" s="644"/>
      <c r="AO111" s="644"/>
      <c r="AP111" s="644"/>
      <c r="AQ111" s="644"/>
    </row>
    <row r="112" spans="1:43" x14ac:dyDescent="0.3">
      <c r="B112" s="644"/>
      <c r="C112" s="644"/>
      <c r="D112" s="644"/>
      <c r="E112" s="644"/>
      <c r="F112" s="644"/>
      <c r="I112" s="644"/>
      <c r="J112" s="644"/>
      <c r="K112" s="644">
        <v>5904</v>
      </c>
      <c r="Y112" s="399"/>
      <c r="Z112" s="399"/>
      <c r="AA112" s="399"/>
      <c r="AB112" s="399"/>
      <c r="AC112" s="399"/>
      <c r="AD112" s="399"/>
      <c r="AE112" s="399"/>
      <c r="AF112" s="399"/>
      <c r="AG112" s="399"/>
      <c r="AH112" s="399"/>
      <c r="AI112" s="399"/>
      <c r="AJ112" s="399"/>
      <c r="AK112" s="1061"/>
      <c r="AM112" s="644"/>
      <c r="AN112" s="644"/>
      <c r="AO112" s="644"/>
      <c r="AP112" s="644"/>
      <c r="AQ112" s="644"/>
    </row>
  </sheetData>
  <mergeCells count="42">
    <mergeCell ref="A1:A7"/>
    <mergeCell ref="B1:B7"/>
    <mergeCell ref="K1:T1"/>
    <mergeCell ref="U1:AJ2"/>
    <mergeCell ref="AK1:AK8"/>
    <mergeCell ref="P5:P7"/>
    <mergeCell ref="Q5:Q7"/>
    <mergeCell ref="U5:V5"/>
    <mergeCell ref="Y5:Z5"/>
    <mergeCell ref="AA5:AB5"/>
    <mergeCell ref="AC5:AD5"/>
    <mergeCell ref="AE5:AF5"/>
    <mergeCell ref="AG5:AH5"/>
    <mergeCell ref="AI5:AJ5"/>
    <mergeCell ref="U6:V6"/>
    <mergeCell ref="W6:X6"/>
    <mergeCell ref="AL1:AL8"/>
    <mergeCell ref="K2:K7"/>
    <mergeCell ref="L2:L7"/>
    <mergeCell ref="M2:M7"/>
    <mergeCell ref="N2:S2"/>
    <mergeCell ref="T2:T7"/>
    <mergeCell ref="N3:Q3"/>
    <mergeCell ref="R3:R7"/>
    <mergeCell ref="S3:S7"/>
    <mergeCell ref="N4:N7"/>
    <mergeCell ref="O4:Q4"/>
    <mergeCell ref="U4:X4"/>
    <mergeCell ref="Y4:AB4"/>
    <mergeCell ref="AC4:AF4"/>
    <mergeCell ref="AG4:AJ4"/>
    <mergeCell ref="O5:O7"/>
    <mergeCell ref="AE8:AF8"/>
    <mergeCell ref="AG8:AH8"/>
    <mergeCell ref="AI8:AJ8"/>
    <mergeCell ref="A97:B97"/>
    <mergeCell ref="U8:V8"/>
    <mergeCell ref="W8:X8"/>
    <mergeCell ref="Y8:Z8"/>
    <mergeCell ref="AA8:AB8"/>
    <mergeCell ref="AC8:AD8"/>
    <mergeCell ref="H65:H66"/>
  </mergeCells>
  <conditionalFormatting sqref="A34:B34 AK9 X7 K9:X10 N36:N40 K31:K63 K76:K100">
    <cfRule type="cellIs" dxfId="1556" priority="44" operator="equal">
      <formula>0</formula>
    </cfRule>
  </conditionalFormatting>
  <conditionalFormatting sqref="A30:A33">
    <cfRule type="cellIs" dxfId="1555" priority="45" operator="equal">
      <formula>0</formula>
    </cfRule>
  </conditionalFormatting>
  <conditionalFormatting sqref="A9:A10">
    <cfRule type="cellIs" dxfId="1554" priority="46" operator="equal">
      <formula>0</formula>
    </cfRule>
  </conditionalFormatting>
  <conditionalFormatting sqref="A19:A29">
    <cfRule type="cellIs" dxfId="1553" priority="47" operator="equal">
      <formula>0</formula>
    </cfRule>
  </conditionalFormatting>
  <conditionalFormatting sqref="A11">
    <cfRule type="cellIs" dxfId="1552" priority="48" operator="equal">
      <formula>0</formula>
    </cfRule>
  </conditionalFormatting>
  <conditionalFormatting sqref="A12:A13">
    <cfRule type="cellIs" dxfId="1551" priority="49" operator="equal">
      <formula>0</formula>
    </cfRule>
  </conditionalFormatting>
  <conditionalFormatting sqref="A14 A16">
    <cfRule type="cellIs" dxfId="1550" priority="50" operator="equal">
      <formula>0</formula>
    </cfRule>
  </conditionalFormatting>
  <conditionalFormatting sqref="A17:A18">
    <cfRule type="cellIs" dxfId="1549" priority="51" operator="equal">
      <formula>0</formula>
    </cfRule>
  </conditionalFormatting>
  <conditionalFormatting sqref="B12:B13">
    <cfRule type="cellIs" dxfId="1548" priority="52" operator="equal">
      <formula>0</formula>
    </cfRule>
  </conditionalFormatting>
  <conditionalFormatting sqref="B26">
    <cfRule type="cellIs" dxfId="1547" priority="53" operator="equal">
      <formula>0</formula>
    </cfRule>
  </conditionalFormatting>
  <conditionalFormatting sqref="B24">
    <cfRule type="cellIs" dxfId="1546" priority="54" operator="equal">
      <formula>0</formula>
    </cfRule>
  </conditionalFormatting>
  <conditionalFormatting sqref="B25">
    <cfRule type="cellIs" dxfId="1545" priority="55" operator="equal">
      <formula>0</formula>
    </cfRule>
  </conditionalFormatting>
  <conditionalFormatting sqref="A15">
    <cfRule type="cellIs" dxfId="1544" priority="56" operator="equal">
      <formula>0</formula>
    </cfRule>
  </conditionalFormatting>
  <conditionalFormatting sqref="B17">
    <cfRule type="cellIs" dxfId="1543" priority="57" operator="equal">
      <formula>0</formula>
    </cfRule>
  </conditionalFormatting>
  <conditionalFormatting sqref="B15">
    <cfRule type="cellIs" dxfId="1542" priority="58" operator="equal">
      <formula>0</formula>
    </cfRule>
  </conditionalFormatting>
  <conditionalFormatting sqref="B18">
    <cfRule type="cellIs" dxfId="1541" priority="59" operator="equal">
      <formula>0</formula>
    </cfRule>
  </conditionalFormatting>
  <conditionalFormatting sqref="B20:B22">
    <cfRule type="cellIs" dxfId="1540" priority="60" operator="equal">
      <formula>0</formula>
    </cfRule>
  </conditionalFormatting>
  <conditionalFormatting sqref="B24:B26">
    <cfRule type="cellIs" dxfId="1539" priority="61" operator="equal">
      <formula>0</formula>
    </cfRule>
  </conditionalFormatting>
  <conditionalFormatting sqref="B28:B29">
    <cfRule type="cellIs" dxfId="1538" priority="62" operator="equal">
      <formula>0</formula>
    </cfRule>
  </conditionalFormatting>
  <conditionalFormatting sqref="B31:B33">
    <cfRule type="cellIs" dxfId="1537" priority="43" operator="equal">
      <formula>0</formula>
    </cfRule>
  </conditionalFormatting>
  <conditionalFormatting sqref="O11 P11:R23 P24:Q24 P25:R29 P32:R34 K11:N29 L32:M34">
    <cfRule type="cellIs" dxfId="1536" priority="18" operator="equal">
      <formula>0</formula>
    </cfRule>
  </conditionalFormatting>
  <conditionalFormatting sqref="R3:S3 N5:Q7 N4:O4 L2:L7 N2:N3 K1">
    <cfRule type="cellIs" dxfId="1535" priority="42" operator="equal">
      <formula>0</formula>
    </cfRule>
  </conditionalFormatting>
  <conditionalFormatting sqref="Z10:AO10 AL9:AO9">
    <cfRule type="cellIs" dxfId="1534" priority="41" operator="equal">
      <formula>0</formula>
    </cfRule>
  </conditionalFormatting>
  <conditionalFormatting sqref="AI12:AO25 AI27:AO29 AE27:AF29 AC31:AD33 AG31:AH33 AE31:AF34 AI31:AO34 T11:T29 Z30:AO30 Z31:AB34 Z12:AB29 Z11:AO11 T32:T34 AM35:AO35">
    <cfRule type="cellIs" dxfId="1533" priority="21" operator="equal">
      <formula>0</formula>
    </cfRule>
  </conditionalFormatting>
  <conditionalFormatting sqref="AE12:AF25">
    <cfRule type="cellIs" dxfId="1532" priority="22" operator="equal">
      <formula>0</formula>
    </cfRule>
  </conditionalFormatting>
  <conditionalFormatting sqref="AC12:AD17">
    <cfRule type="cellIs" dxfId="1531" priority="23" operator="equal">
      <formula>0</formula>
    </cfRule>
  </conditionalFormatting>
  <conditionalFormatting sqref="AC19:AD22">
    <cfRule type="cellIs" dxfId="1530" priority="24" operator="equal">
      <formula>0</formula>
    </cfRule>
  </conditionalFormatting>
  <conditionalFormatting sqref="AC18:AD18">
    <cfRule type="cellIs" dxfId="1529" priority="25" operator="equal">
      <formula>0</formula>
    </cfRule>
  </conditionalFormatting>
  <conditionalFormatting sqref="AC25:AD25">
    <cfRule type="cellIs" dxfId="1528" priority="26" operator="equal">
      <formula>0</formula>
    </cfRule>
  </conditionalFormatting>
  <conditionalFormatting sqref="AC23:AD23">
    <cfRule type="cellIs" dxfId="1527" priority="27" operator="equal">
      <formula>0</formula>
    </cfRule>
  </conditionalFormatting>
  <conditionalFormatting sqref="AC24:AD24">
    <cfRule type="cellIs" dxfId="1526" priority="28" operator="equal">
      <formula>0</formula>
    </cfRule>
  </conditionalFormatting>
  <conditionalFormatting sqref="AC27:AD29">
    <cfRule type="cellIs" dxfId="1525" priority="29" operator="equal">
      <formula>0</formula>
    </cfRule>
  </conditionalFormatting>
  <conditionalFormatting sqref="AC26:AD26">
    <cfRule type="cellIs" dxfId="1524" priority="30" operator="equal">
      <formula>0</formula>
    </cfRule>
  </conditionalFormatting>
  <conditionalFormatting sqref="AC34:AD34">
    <cfRule type="cellIs" dxfId="1523" priority="31" operator="equal">
      <formula>0</formula>
    </cfRule>
  </conditionalFormatting>
  <conditionalFormatting sqref="AG12:AH17">
    <cfRule type="cellIs" dxfId="1522" priority="32" operator="equal">
      <formula>0</formula>
    </cfRule>
  </conditionalFormatting>
  <conditionalFormatting sqref="AG19:AH22">
    <cfRule type="cellIs" dxfId="1521" priority="33" operator="equal">
      <formula>0</formula>
    </cfRule>
  </conditionalFormatting>
  <conditionalFormatting sqref="AG18:AH18">
    <cfRule type="cellIs" dxfId="1520" priority="34" operator="equal">
      <formula>0</formula>
    </cfRule>
  </conditionalFormatting>
  <conditionalFormatting sqref="AG25:AH25">
    <cfRule type="cellIs" dxfId="1519" priority="35" operator="equal">
      <formula>0</formula>
    </cfRule>
  </conditionalFormatting>
  <conditionalFormatting sqref="AG23:AH23">
    <cfRule type="cellIs" dxfId="1518" priority="36" operator="equal">
      <formula>0</formula>
    </cfRule>
  </conditionalFormatting>
  <conditionalFormatting sqref="AG24:AH24">
    <cfRule type="cellIs" dxfId="1517" priority="37" operator="equal">
      <formula>0</formula>
    </cfRule>
  </conditionalFormatting>
  <conditionalFormatting sqref="AG27:AH29">
    <cfRule type="cellIs" dxfId="1516" priority="38" operator="equal">
      <formula>0</formula>
    </cfRule>
  </conditionalFormatting>
  <conditionalFormatting sqref="AG26:AH26">
    <cfRule type="cellIs" dxfId="1515" priority="39" operator="equal">
      <formula>0</formula>
    </cfRule>
  </conditionalFormatting>
  <conditionalFormatting sqref="AG34:AH34">
    <cfRule type="cellIs" dxfId="1514" priority="40" operator="equal">
      <formula>0</formula>
    </cfRule>
  </conditionalFormatting>
  <conditionalFormatting sqref="U7:W7">
    <cfRule type="cellIs" dxfId="1513" priority="17" operator="equal">
      <formula>0</formula>
    </cfRule>
  </conditionalFormatting>
  <conditionalFormatting sqref="O12:O29 O32:O34">
    <cfRule type="cellIs" dxfId="1512" priority="19" operator="equal">
      <formula>0</formula>
    </cfRule>
  </conditionalFormatting>
  <conditionalFormatting sqref="R24">
    <cfRule type="cellIs" dxfId="1511" priority="20" operator="equal">
      <formula>0</formula>
    </cfRule>
  </conditionalFormatting>
  <conditionalFormatting sqref="Y7:Z7">
    <cfRule type="cellIs" dxfId="1510" priority="16" operator="equal">
      <formula>0</formula>
    </cfRule>
  </conditionalFormatting>
  <conditionalFormatting sqref="AA7:AB7">
    <cfRule type="cellIs" dxfId="1509" priority="15" operator="equal">
      <formula>0</formula>
    </cfRule>
  </conditionalFormatting>
  <conditionalFormatting sqref="AG7:AH7">
    <cfRule type="cellIs" dxfId="1508" priority="12" operator="equal">
      <formula>0</formula>
    </cfRule>
  </conditionalFormatting>
  <conditionalFormatting sqref="AI7:AJ7">
    <cfRule type="cellIs" dxfId="1507" priority="11" operator="equal">
      <formula>0</formula>
    </cfRule>
  </conditionalFormatting>
  <conditionalFormatting sqref="W32:X34 W27:X29 W11:X25">
    <cfRule type="cellIs" dxfId="1506" priority="8" operator="equal">
      <formula>0</formula>
    </cfRule>
  </conditionalFormatting>
  <conditionalFormatting sqref="U27:U29 U32:U34 U11:U25">
    <cfRule type="cellIs" dxfId="1505" priority="10" operator="equal">
      <formula>0</formula>
    </cfRule>
  </conditionalFormatting>
  <conditionalFormatting sqref="V27:V29 V32:V34 V11:V25">
    <cfRule type="cellIs" dxfId="1504" priority="9" operator="equal">
      <formula>0</formula>
    </cfRule>
  </conditionalFormatting>
  <conditionalFormatting sqref="K30:X30 L31:X31 N32:N34 N42:N43 N45:N56 N59:N63 N93:N96 N89:N91 N83:N87 N77:N81 N98:N100 N102:N108">
    <cfRule type="cellIs" dxfId="1503" priority="7" operator="equal">
      <formula>0</formula>
    </cfRule>
  </conditionalFormatting>
  <conditionalFormatting sqref="K102:K108 L97:AJ97 L92:AJ92 L88:S88 L44:N44 L41:N41 L35:AB35 AG35:AJ35 AG41:AJ41 AG44:AJ44 L57:N58 AG57:AJ57 L76:N76 L82:N82 AG82:AJ82 AG76:AJ76 AG88:AJ88 U88:AB88 R82:AB82 R76:AB76 R57:AB57 R41:AB41 R44:AB44 R58:AJ58">
    <cfRule type="cellIs" dxfId="1502" priority="6" operator="equal">
      <formula>0</formula>
    </cfRule>
  </conditionalFormatting>
  <conditionalFormatting sqref="N71:N75 N65:N69">
    <cfRule type="cellIs" dxfId="1501" priority="5" operator="equal">
      <formula>0</formula>
    </cfRule>
  </conditionalFormatting>
  <conditionalFormatting sqref="K64:K75 L70:N70 L64:N64 R64:AJ64 R70:AJ70">
    <cfRule type="cellIs" dxfId="1500" priority="4" operator="equal">
      <formula>0</formula>
    </cfRule>
  </conditionalFormatting>
  <conditionalFormatting sqref="AC7:AD7">
    <cfRule type="cellIs" dxfId="1499" priority="3" operator="equal">
      <formula>0</formula>
    </cfRule>
  </conditionalFormatting>
  <conditionalFormatting sqref="AE7:AF7">
    <cfRule type="cellIs" dxfId="1498" priority="2" operator="equal">
      <formula>0</formula>
    </cfRule>
  </conditionalFormatting>
  <conditionalFormatting sqref="O70:Q70 O64:Q64 O44:Q44 O41:Q41 O57:Q58 O76:Q76 O82:Q82">
    <cfRule type="cellIs" dxfId="1497" priority="1" operator="equal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Q113"/>
  <sheetViews>
    <sheetView topLeftCell="A4" zoomScale="115" zoomScaleNormal="115" workbookViewId="0">
      <selection activeCell="L63" sqref="L63"/>
    </sheetView>
  </sheetViews>
  <sheetFormatPr defaultColWidth="9.109375" defaultRowHeight="13.8" x14ac:dyDescent="0.3"/>
  <cols>
    <col min="1" max="1" width="9.44140625" style="644" customWidth="1"/>
    <col min="2" max="2" width="35.33203125" style="284" customWidth="1"/>
    <col min="3" max="4" width="3.44140625" style="831" hidden="1" customWidth="1"/>
    <col min="5" max="6" width="3.6640625" style="647" customWidth="1"/>
    <col min="7" max="8" width="3.6640625" style="1058" hidden="1" customWidth="1"/>
    <col min="9" max="9" width="3.5546875" style="1059" hidden="1" customWidth="1"/>
    <col min="10" max="10" width="4.109375" style="1059" hidden="1" customWidth="1"/>
    <col min="11" max="11" width="8.44140625" style="644" customWidth="1"/>
    <col min="12" max="12" width="4.5546875" style="644" customWidth="1"/>
    <col min="13" max="13" width="6" style="644" customWidth="1"/>
    <col min="14" max="14" width="7.88671875" style="644" customWidth="1"/>
    <col min="15" max="15" width="5.33203125" style="644" customWidth="1"/>
    <col min="16" max="16" width="4.6640625" style="644" customWidth="1"/>
    <col min="17" max="17" width="4.44140625" style="644" customWidth="1"/>
    <col min="18" max="18" width="6.44140625" style="644" customWidth="1"/>
    <col min="19" max="19" width="5.109375" style="644" customWidth="1"/>
    <col min="20" max="20" width="3.6640625" style="647" customWidth="1"/>
    <col min="21" max="24" width="6.109375" style="644" hidden="1" customWidth="1"/>
    <col min="25" max="28" width="6.109375" style="644" customWidth="1"/>
    <col min="29" max="36" width="6.109375" style="644" hidden="1" customWidth="1"/>
    <col min="37" max="37" width="9.109375" style="645"/>
    <col min="38" max="38" width="22.5546875" style="645" customWidth="1"/>
    <col min="39" max="43" width="9.109375" style="645"/>
    <col min="44" max="16384" width="9.109375" style="644"/>
  </cols>
  <sheetData>
    <row r="1" spans="1:41" s="644" customFormat="1" ht="15" customHeight="1" x14ac:dyDescent="0.3">
      <c r="A1" s="1749"/>
      <c r="B1" s="1752" t="s">
        <v>551</v>
      </c>
      <c r="C1" s="436" t="s">
        <v>989</v>
      </c>
      <c r="D1" s="436"/>
      <c r="E1" s="436"/>
      <c r="F1" s="436"/>
      <c r="G1" s="436"/>
      <c r="H1" s="436"/>
      <c r="I1" s="436"/>
      <c r="J1" s="436"/>
      <c r="K1" s="1366" t="s">
        <v>175</v>
      </c>
      <c r="L1" s="1393"/>
      <c r="M1" s="1393"/>
      <c r="N1" s="1393"/>
      <c r="O1" s="1393"/>
      <c r="P1" s="1393"/>
      <c r="Q1" s="1393"/>
      <c r="R1" s="1393"/>
      <c r="S1" s="1393"/>
      <c r="T1" s="1393"/>
      <c r="U1" s="1757" t="s">
        <v>552</v>
      </c>
      <c r="V1" s="1758"/>
      <c r="W1" s="1758"/>
      <c r="X1" s="1758"/>
      <c r="Y1" s="1758"/>
      <c r="Z1" s="1758"/>
      <c r="AA1" s="1758"/>
      <c r="AB1" s="1758"/>
      <c r="AC1" s="1758"/>
      <c r="AD1" s="1759"/>
      <c r="AE1" s="1366"/>
      <c r="AF1" s="1393"/>
      <c r="AG1" s="1393"/>
      <c r="AH1" s="1393"/>
      <c r="AI1" s="1393"/>
      <c r="AJ1" s="1393"/>
      <c r="AK1" s="1406" t="s">
        <v>1006</v>
      </c>
      <c r="AL1" s="1345" t="s">
        <v>55</v>
      </c>
      <c r="AM1" s="645"/>
      <c r="AN1" s="645"/>
      <c r="AO1" s="645"/>
    </row>
    <row r="2" spans="1:41" s="644" customFormat="1" x14ac:dyDescent="0.3">
      <c r="A2" s="1750"/>
      <c r="B2" s="1753"/>
      <c r="C2" s="436"/>
      <c r="D2" s="436"/>
      <c r="E2" s="436"/>
      <c r="F2" s="436"/>
      <c r="G2" s="436"/>
      <c r="H2" s="436"/>
      <c r="I2" s="436"/>
      <c r="J2" s="436"/>
      <c r="K2" s="1602" t="s">
        <v>98</v>
      </c>
      <c r="L2" s="1603" t="s">
        <v>177</v>
      </c>
      <c r="M2" s="1590" t="s">
        <v>178</v>
      </c>
      <c r="N2" s="1366" t="s">
        <v>179</v>
      </c>
      <c r="O2" s="1393"/>
      <c r="P2" s="1393"/>
      <c r="Q2" s="1393"/>
      <c r="R2" s="1393"/>
      <c r="S2" s="1393"/>
      <c r="T2" s="1755" t="s">
        <v>180</v>
      </c>
      <c r="U2" s="1760"/>
      <c r="V2" s="1761"/>
      <c r="W2" s="1761"/>
      <c r="X2" s="1761"/>
      <c r="Y2" s="1761"/>
      <c r="Z2" s="1761"/>
      <c r="AA2" s="1761"/>
      <c r="AB2" s="1761"/>
      <c r="AC2" s="1761"/>
      <c r="AD2" s="1762"/>
      <c r="AE2" s="1366"/>
      <c r="AF2" s="1393"/>
      <c r="AG2" s="1393"/>
      <c r="AH2" s="1393"/>
      <c r="AI2" s="1393"/>
      <c r="AJ2" s="1393"/>
      <c r="AK2" s="1406"/>
      <c r="AL2" s="1345"/>
      <c r="AM2" s="645"/>
      <c r="AN2" s="645"/>
      <c r="AO2" s="645"/>
    </row>
    <row r="3" spans="1:41" s="644" customFormat="1" ht="22.5" customHeight="1" x14ac:dyDescent="0.3">
      <c r="A3" s="1750"/>
      <c r="B3" s="1753"/>
      <c r="C3" s="436"/>
      <c r="D3" s="436"/>
      <c r="E3" s="436"/>
      <c r="F3" s="436"/>
      <c r="G3" s="436"/>
      <c r="H3" s="436"/>
      <c r="I3" s="436"/>
      <c r="J3" s="436"/>
      <c r="K3" s="1393"/>
      <c r="L3" s="1393"/>
      <c r="M3" s="1591"/>
      <c r="N3" s="1484" t="s">
        <v>182</v>
      </c>
      <c r="O3" s="1393"/>
      <c r="P3" s="1393"/>
      <c r="Q3" s="1393"/>
      <c r="R3" s="1603" t="s">
        <v>183</v>
      </c>
      <c r="S3" s="1603" t="s">
        <v>370</v>
      </c>
      <c r="T3" s="1756"/>
      <c r="U3" s="960"/>
      <c r="V3" s="960"/>
      <c r="W3" s="960"/>
      <c r="X3" s="960"/>
      <c r="Y3" s="436"/>
      <c r="Z3" s="436"/>
      <c r="AA3" s="436"/>
      <c r="AB3" s="436"/>
      <c r="AC3" s="961"/>
      <c r="AD3" s="961"/>
      <c r="AE3" s="961"/>
      <c r="AF3" s="961"/>
      <c r="AG3" s="962"/>
      <c r="AH3" s="962"/>
      <c r="AI3" s="962"/>
      <c r="AJ3" s="963"/>
      <c r="AK3" s="1406"/>
      <c r="AL3" s="1345"/>
      <c r="AM3" s="645"/>
      <c r="AN3" s="645"/>
      <c r="AO3" s="645"/>
    </row>
    <row r="4" spans="1:41" s="644" customFormat="1" ht="20.25" customHeight="1" x14ac:dyDescent="0.3">
      <c r="A4" s="1750"/>
      <c r="B4" s="1753"/>
      <c r="C4" s="436" t="s">
        <v>149</v>
      </c>
      <c r="D4" s="436"/>
      <c r="E4" s="436"/>
      <c r="F4" s="436"/>
      <c r="G4" s="436"/>
      <c r="H4" s="436"/>
      <c r="I4" s="436"/>
      <c r="J4" s="436"/>
      <c r="K4" s="1393"/>
      <c r="L4" s="1393"/>
      <c r="M4" s="1591"/>
      <c r="N4" s="1603" t="s">
        <v>186</v>
      </c>
      <c r="O4" s="1484" t="s">
        <v>187</v>
      </c>
      <c r="P4" s="1393"/>
      <c r="Q4" s="1393"/>
      <c r="R4" s="1393"/>
      <c r="S4" s="1393"/>
      <c r="T4" s="1756"/>
      <c r="U4" s="1739" t="s">
        <v>769</v>
      </c>
      <c r="V4" s="1739"/>
      <c r="W4" s="1739"/>
      <c r="X4" s="1739"/>
      <c r="Y4" s="1740" t="s">
        <v>318</v>
      </c>
      <c r="Z4" s="1740"/>
      <c r="AA4" s="1740"/>
      <c r="AB4" s="1740"/>
      <c r="AC4" s="1741" t="s">
        <v>100</v>
      </c>
      <c r="AD4" s="1741"/>
      <c r="AE4" s="1741"/>
      <c r="AF4" s="1741"/>
      <c r="AG4" s="1742" t="s">
        <v>618</v>
      </c>
      <c r="AH4" s="1742"/>
      <c r="AI4" s="1742"/>
      <c r="AJ4" s="1742"/>
      <c r="AK4" s="1406"/>
      <c r="AL4" s="1345"/>
      <c r="AM4" s="645"/>
      <c r="AN4" s="645"/>
      <c r="AO4" s="645"/>
    </row>
    <row r="5" spans="1:41" s="644" customFormat="1" x14ac:dyDescent="0.3">
      <c r="A5" s="1750"/>
      <c r="B5" s="1753"/>
      <c r="C5" s="436"/>
      <c r="D5" s="436"/>
      <c r="E5" s="436"/>
      <c r="F5" s="436"/>
      <c r="G5" s="436"/>
      <c r="H5" s="436"/>
      <c r="I5" s="436"/>
      <c r="J5" s="436"/>
      <c r="K5" s="1393"/>
      <c r="L5" s="1393"/>
      <c r="M5" s="1591"/>
      <c r="N5" s="1393"/>
      <c r="O5" s="1603" t="s">
        <v>188</v>
      </c>
      <c r="P5" s="1603" t="s">
        <v>189</v>
      </c>
      <c r="Q5" s="1603" t="s">
        <v>190</v>
      </c>
      <c r="R5" s="1393"/>
      <c r="S5" s="1393"/>
      <c r="T5" s="1756"/>
      <c r="U5" s="1747"/>
      <c r="V5" s="1748"/>
      <c r="W5" s="964"/>
      <c r="X5" s="964"/>
      <c r="Y5" s="1743" t="s">
        <v>553</v>
      </c>
      <c r="Z5" s="1744"/>
      <c r="AA5" s="1529" t="s">
        <v>554</v>
      </c>
      <c r="AB5" s="1530"/>
      <c r="AC5" s="1745" t="s">
        <v>319</v>
      </c>
      <c r="AD5" s="1746"/>
      <c r="AE5" s="1745" t="s">
        <v>320</v>
      </c>
      <c r="AF5" s="1746"/>
      <c r="AG5" s="1725" t="s">
        <v>621</v>
      </c>
      <c r="AH5" s="1726"/>
      <c r="AI5" s="1725" t="s">
        <v>622</v>
      </c>
      <c r="AJ5" s="1726"/>
      <c r="AK5" s="1406"/>
      <c r="AL5" s="1345"/>
      <c r="AM5" s="645"/>
      <c r="AN5" s="645"/>
      <c r="AO5" s="645"/>
    </row>
    <row r="6" spans="1:41" s="644" customFormat="1" x14ac:dyDescent="0.3">
      <c r="A6" s="1750"/>
      <c r="B6" s="1753"/>
      <c r="C6" s="436"/>
      <c r="D6" s="436"/>
      <c r="E6" s="436"/>
      <c r="F6" s="436"/>
      <c r="G6" s="436"/>
      <c r="H6" s="436"/>
      <c r="I6" s="436"/>
      <c r="J6" s="436"/>
      <c r="K6" s="1393"/>
      <c r="L6" s="1393"/>
      <c r="M6" s="1591"/>
      <c r="N6" s="1393"/>
      <c r="O6" s="1393"/>
      <c r="P6" s="1393"/>
      <c r="Q6" s="1393"/>
      <c r="R6" s="1393"/>
      <c r="S6" s="1393"/>
      <c r="T6" s="1756"/>
      <c r="U6" s="1727" t="s">
        <v>990</v>
      </c>
      <c r="V6" s="1728"/>
      <c r="W6" s="1727" t="s">
        <v>991</v>
      </c>
      <c r="X6" s="1728"/>
      <c r="Y6" s="437">
        <v>448</v>
      </c>
      <c r="Z6" s="437">
        <v>56</v>
      </c>
      <c r="AA6" s="437">
        <v>384</v>
      </c>
      <c r="AB6" s="437">
        <v>48</v>
      </c>
      <c r="AC6" s="965">
        <v>448</v>
      </c>
      <c r="AD6" s="965">
        <v>56</v>
      </c>
      <c r="AE6" s="965">
        <v>480</v>
      </c>
      <c r="AF6" s="965">
        <v>60</v>
      </c>
      <c r="AG6" s="966">
        <v>352</v>
      </c>
      <c r="AH6" s="966">
        <v>44</v>
      </c>
      <c r="AI6" s="966">
        <v>320</v>
      </c>
      <c r="AJ6" s="966">
        <v>40</v>
      </c>
      <c r="AK6" s="1406"/>
      <c r="AL6" s="1345"/>
      <c r="AM6" s="645"/>
      <c r="AN6" s="645"/>
      <c r="AO6" s="645"/>
    </row>
    <row r="7" spans="1:41" s="644" customFormat="1" x14ac:dyDescent="0.3">
      <c r="A7" s="1751"/>
      <c r="B7" s="1754"/>
      <c r="C7" s="436">
        <v>1</v>
      </c>
      <c r="D7" s="436">
        <v>2</v>
      </c>
      <c r="E7" s="436">
        <v>3</v>
      </c>
      <c r="F7" s="436">
        <v>4</v>
      </c>
      <c r="G7" s="436">
        <v>5</v>
      </c>
      <c r="H7" s="436">
        <v>6</v>
      </c>
      <c r="I7" s="436">
        <v>7</v>
      </c>
      <c r="J7" s="436">
        <v>8</v>
      </c>
      <c r="K7" s="1393"/>
      <c r="L7" s="1393"/>
      <c r="M7" s="1592"/>
      <c r="N7" s="1393"/>
      <c r="O7" s="1393"/>
      <c r="P7" s="1393"/>
      <c r="Q7" s="1393"/>
      <c r="R7" s="1393"/>
      <c r="S7" s="1393"/>
      <c r="T7" s="1756"/>
      <c r="U7" s="967" t="s">
        <v>193</v>
      </c>
      <c r="V7" s="967" t="s">
        <v>194</v>
      </c>
      <c r="W7" s="967" t="s">
        <v>193</v>
      </c>
      <c r="X7" s="967" t="s">
        <v>194</v>
      </c>
      <c r="Y7" s="438" t="s">
        <v>193</v>
      </c>
      <c r="Z7" s="438" t="s">
        <v>194</v>
      </c>
      <c r="AA7" s="438" t="s">
        <v>193</v>
      </c>
      <c r="AB7" s="438" t="s">
        <v>194</v>
      </c>
      <c r="AC7" s="968" t="s">
        <v>193</v>
      </c>
      <c r="AD7" s="968" t="s">
        <v>194</v>
      </c>
      <c r="AE7" s="968" t="s">
        <v>193</v>
      </c>
      <c r="AF7" s="968" t="s">
        <v>194</v>
      </c>
      <c r="AG7" s="969" t="s">
        <v>193</v>
      </c>
      <c r="AH7" s="969" t="s">
        <v>194</v>
      </c>
      <c r="AI7" s="969" t="s">
        <v>193</v>
      </c>
      <c r="AJ7" s="969" t="s">
        <v>194</v>
      </c>
      <c r="AK7" s="1406"/>
      <c r="AL7" s="1345"/>
      <c r="AM7" s="645"/>
      <c r="AN7" s="645"/>
      <c r="AO7" s="645"/>
    </row>
    <row r="8" spans="1:41" s="644" customFormat="1" x14ac:dyDescent="0.3">
      <c r="A8" s="397">
        <v>1</v>
      </c>
      <c r="B8" s="439">
        <v>2</v>
      </c>
      <c r="C8" s="436">
        <v>3</v>
      </c>
      <c r="D8" s="436"/>
      <c r="E8" s="436"/>
      <c r="F8" s="436"/>
      <c r="G8" s="436"/>
      <c r="H8" s="436"/>
      <c r="I8" s="436"/>
      <c r="J8" s="436"/>
      <c r="K8" s="649">
        <v>4</v>
      </c>
      <c r="L8" s="649">
        <v>5</v>
      </c>
      <c r="M8" s="649">
        <v>6</v>
      </c>
      <c r="N8" s="649">
        <v>7</v>
      </c>
      <c r="O8" s="649">
        <v>8</v>
      </c>
      <c r="P8" s="649">
        <v>9</v>
      </c>
      <c r="Q8" s="649">
        <v>10</v>
      </c>
      <c r="R8" s="649">
        <v>11</v>
      </c>
      <c r="S8" s="649">
        <v>12</v>
      </c>
      <c r="T8" s="115">
        <v>13</v>
      </c>
      <c r="U8" s="1729">
        <v>14</v>
      </c>
      <c r="V8" s="1729"/>
      <c r="W8" s="1729">
        <v>15</v>
      </c>
      <c r="X8" s="1729"/>
      <c r="Y8" s="1730">
        <v>16</v>
      </c>
      <c r="Z8" s="1730"/>
      <c r="AA8" s="1730">
        <v>17</v>
      </c>
      <c r="AB8" s="1730"/>
      <c r="AC8" s="1731">
        <v>18</v>
      </c>
      <c r="AD8" s="1731"/>
      <c r="AE8" s="1731">
        <v>19</v>
      </c>
      <c r="AF8" s="1731"/>
      <c r="AG8" s="1732">
        <v>20</v>
      </c>
      <c r="AH8" s="1732"/>
      <c r="AI8" s="1732">
        <v>21</v>
      </c>
      <c r="AJ8" s="1732"/>
      <c r="AK8" s="1406"/>
      <c r="AL8" s="1345"/>
      <c r="AM8" s="645"/>
      <c r="AN8" s="645"/>
      <c r="AO8" s="645"/>
    </row>
    <row r="9" spans="1:41" s="644" customFormat="1" x14ac:dyDescent="0.3">
      <c r="A9" s="559" t="s">
        <v>374</v>
      </c>
      <c r="B9" s="272" t="s">
        <v>375</v>
      </c>
      <c r="C9" s="436"/>
      <c r="D9" s="436"/>
      <c r="E9" s="436"/>
      <c r="F9" s="436"/>
      <c r="G9" s="436"/>
      <c r="H9" s="436"/>
      <c r="I9" s="436"/>
      <c r="J9" s="436"/>
      <c r="K9" s="971">
        <f>K10+K30</f>
        <v>1476</v>
      </c>
      <c r="L9" s="971">
        <f t="shared" ref="L9:X9" si="0">L10+L30</f>
        <v>91</v>
      </c>
      <c r="M9" s="971">
        <f t="shared" si="0"/>
        <v>0</v>
      </c>
      <c r="N9" s="971">
        <f t="shared" si="0"/>
        <v>1365</v>
      </c>
      <c r="O9" s="971">
        <f t="shared" si="0"/>
        <v>826</v>
      </c>
      <c r="P9" s="971">
        <f t="shared" si="0"/>
        <v>539</v>
      </c>
      <c r="Q9" s="971">
        <f t="shared" si="0"/>
        <v>0</v>
      </c>
      <c r="R9" s="971">
        <f t="shared" si="0"/>
        <v>0</v>
      </c>
      <c r="S9" s="971">
        <f t="shared" si="0"/>
        <v>8</v>
      </c>
      <c r="T9" s="1039">
        <f t="shared" si="0"/>
        <v>12</v>
      </c>
      <c r="U9" s="972">
        <f t="shared" si="0"/>
        <v>560</v>
      </c>
      <c r="V9" s="972">
        <f t="shared" si="0"/>
        <v>16</v>
      </c>
      <c r="W9" s="972">
        <f t="shared" si="0"/>
        <v>805</v>
      </c>
      <c r="X9" s="972">
        <f t="shared" si="0"/>
        <v>0</v>
      </c>
      <c r="Y9" s="833"/>
      <c r="Z9" s="973"/>
      <c r="AA9" s="833"/>
      <c r="AB9" s="833"/>
      <c r="AC9" s="974"/>
      <c r="AD9" s="974"/>
      <c r="AE9" s="974"/>
      <c r="AF9" s="974"/>
      <c r="AG9" s="975"/>
      <c r="AH9" s="975"/>
      <c r="AI9" s="975"/>
      <c r="AJ9" s="975"/>
      <c r="AK9" s="810"/>
      <c r="AL9" s="268"/>
      <c r="AM9" s="976"/>
      <c r="AN9" s="976"/>
      <c r="AO9" s="976"/>
    </row>
    <row r="10" spans="1:41" s="644" customFormat="1" ht="15" hidden="1" customHeight="1" x14ac:dyDescent="0.3">
      <c r="A10" s="977"/>
      <c r="B10" s="272" t="s">
        <v>376</v>
      </c>
      <c r="C10" s="436"/>
      <c r="D10" s="436"/>
      <c r="E10" s="436"/>
      <c r="F10" s="436"/>
      <c r="G10" s="436"/>
      <c r="H10" s="436"/>
      <c r="I10" s="436"/>
      <c r="J10" s="436"/>
      <c r="K10" s="978">
        <f>SUM(K11:K29)</f>
        <v>1333</v>
      </c>
      <c r="L10" s="978">
        <f t="shared" ref="L10:X10" si="1">SUM(L11:L29)</f>
        <v>52</v>
      </c>
      <c r="M10" s="978">
        <f t="shared" si="1"/>
        <v>0</v>
      </c>
      <c r="N10" s="978">
        <f t="shared" si="1"/>
        <v>1261</v>
      </c>
      <c r="O10" s="978">
        <f t="shared" si="1"/>
        <v>794</v>
      </c>
      <c r="P10" s="978">
        <f t="shared" si="1"/>
        <v>467</v>
      </c>
      <c r="Q10" s="978">
        <f t="shared" si="1"/>
        <v>0</v>
      </c>
      <c r="R10" s="978">
        <f t="shared" si="1"/>
        <v>0</v>
      </c>
      <c r="S10" s="978">
        <f t="shared" si="1"/>
        <v>8</v>
      </c>
      <c r="T10" s="1039">
        <f t="shared" si="1"/>
        <v>12</v>
      </c>
      <c r="U10" s="979">
        <f t="shared" si="1"/>
        <v>504</v>
      </c>
      <c r="V10" s="979">
        <f t="shared" si="1"/>
        <v>0</v>
      </c>
      <c r="W10" s="979">
        <f t="shared" si="1"/>
        <v>757</v>
      </c>
      <c r="X10" s="979">
        <f t="shared" si="1"/>
        <v>0</v>
      </c>
      <c r="Y10" s="833"/>
      <c r="Z10" s="980"/>
      <c r="AA10" s="981"/>
      <c r="AB10" s="981"/>
      <c r="AC10" s="982"/>
      <c r="AD10" s="982"/>
      <c r="AE10" s="982"/>
      <c r="AF10" s="982"/>
      <c r="AG10" s="983"/>
      <c r="AH10" s="983"/>
      <c r="AI10" s="983"/>
      <c r="AJ10" s="983"/>
      <c r="AK10" s="269"/>
      <c r="AL10" s="269"/>
      <c r="AM10" s="984"/>
      <c r="AN10" s="984"/>
      <c r="AO10" s="984"/>
    </row>
    <row r="11" spans="1:41" s="644" customFormat="1" ht="25.5" hidden="1" customHeight="1" x14ac:dyDescent="0.3">
      <c r="A11" s="985"/>
      <c r="B11" s="272" t="s">
        <v>377</v>
      </c>
      <c r="C11" s="436"/>
      <c r="D11" s="436"/>
      <c r="E11" s="436"/>
      <c r="F11" s="436"/>
      <c r="G11" s="436"/>
      <c r="H11" s="436"/>
      <c r="I11" s="436"/>
      <c r="J11" s="436"/>
      <c r="K11" s="986">
        <v>0</v>
      </c>
      <c r="L11" s="637"/>
      <c r="M11" s="637"/>
      <c r="N11" s="987"/>
      <c r="O11" s="637"/>
      <c r="P11" s="637"/>
      <c r="Q11" s="637"/>
      <c r="R11" s="637"/>
      <c r="S11" s="634"/>
      <c r="T11" s="1011"/>
      <c r="U11" s="988"/>
      <c r="V11" s="989"/>
      <c r="W11" s="988"/>
      <c r="X11" s="990"/>
      <c r="Y11" s="833"/>
      <c r="Z11" s="991"/>
      <c r="AA11" s="992"/>
      <c r="AB11" s="992"/>
      <c r="AC11" s="993"/>
      <c r="AD11" s="993"/>
      <c r="AE11" s="993"/>
      <c r="AF11" s="993"/>
      <c r="AG11" s="994"/>
      <c r="AH11" s="994"/>
      <c r="AI11" s="994"/>
      <c r="AJ11" s="969"/>
      <c r="AK11" s="254"/>
      <c r="AL11" s="254"/>
      <c r="AM11" s="681"/>
      <c r="AN11" s="995"/>
      <c r="AO11" s="995"/>
    </row>
    <row r="12" spans="1:41" s="644" customFormat="1" ht="25.5" hidden="1" customHeight="1" x14ac:dyDescent="0.3">
      <c r="A12" s="996" t="s">
        <v>378</v>
      </c>
      <c r="B12" s="904" t="s">
        <v>379</v>
      </c>
      <c r="C12" s="436"/>
      <c r="D12" s="436" t="s">
        <v>399</v>
      </c>
      <c r="E12" s="436"/>
      <c r="F12" s="436"/>
      <c r="G12" s="436"/>
      <c r="H12" s="436"/>
      <c r="I12" s="436"/>
      <c r="J12" s="436"/>
      <c r="K12" s="442">
        <f>L12+N12+R12+S12+T12</f>
        <v>78</v>
      </c>
      <c r="L12" s="637"/>
      <c r="M12" s="637">
        <f t="shared" ref="M12:M29" si="2">SUM(AJ12:AO12)</f>
        <v>0</v>
      </c>
      <c r="N12" s="987">
        <f>U12+W12+Y12+AA12+AC12+AE12+AG12+AI12</f>
        <v>78</v>
      </c>
      <c r="O12" s="987">
        <f>N12-P12</f>
        <v>42</v>
      </c>
      <c r="P12" s="637">
        <v>36</v>
      </c>
      <c r="Q12" s="637"/>
      <c r="R12" s="637"/>
      <c r="S12" s="634"/>
      <c r="T12" s="1011"/>
      <c r="U12" s="988">
        <v>32</v>
      </c>
      <c r="V12" s="989"/>
      <c r="W12" s="988">
        <v>46</v>
      </c>
      <c r="X12" s="990"/>
      <c r="Y12" s="833"/>
      <c r="Z12" s="991"/>
      <c r="AA12" s="992"/>
      <c r="AB12" s="992"/>
      <c r="AC12" s="968"/>
      <c r="AD12" s="968"/>
      <c r="AE12" s="993"/>
      <c r="AF12" s="993"/>
      <c r="AG12" s="969"/>
      <c r="AH12" s="969"/>
      <c r="AI12" s="994"/>
      <c r="AJ12" s="969"/>
      <c r="AK12" s="254"/>
      <c r="AL12" s="254"/>
      <c r="AM12" s="681"/>
      <c r="AN12" s="995"/>
      <c r="AO12" s="995"/>
    </row>
    <row r="13" spans="1:41" s="644" customFormat="1" ht="15" hidden="1" customHeight="1" x14ac:dyDescent="0.3">
      <c r="A13" s="996" t="s">
        <v>381</v>
      </c>
      <c r="B13" s="904" t="s">
        <v>382</v>
      </c>
      <c r="C13" s="436"/>
      <c r="D13" s="436" t="s">
        <v>29</v>
      </c>
      <c r="E13" s="436"/>
      <c r="F13" s="436"/>
      <c r="G13" s="436"/>
      <c r="H13" s="436"/>
      <c r="I13" s="436"/>
      <c r="J13" s="436"/>
      <c r="K13" s="442">
        <f t="shared" ref="K13:K76" si="3">L13+N13+R13+S13+T13</f>
        <v>116</v>
      </c>
      <c r="L13" s="637"/>
      <c r="M13" s="637">
        <f t="shared" si="2"/>
        <v>0</v>
      </c>
      <c r="N13" s="987">
        <f t="shared" ref="N13:N73" si="4">U13+W13+Y13+AA13+AC13+AE13+AG13+AI13</f>
        <v>116</v>
      </c>
      <c r="O13" s="987">
        <f t="shared" ref="O13:O34" si="5">N13-P13</f>
        <v>116</v>
      </c>
      <c r="P13" s="637">
        <v>0</v>
      </c>
      <c r="Q13" s="637"/>
      <c r="R13" s="637"/>
      <c r="S13" s="634"/>
      <c r="T13" s="1011"/>
      <c r="U13" s="988">
        <v>38</v>
      </c>
      <c r="V13" s="989"/>
      <c r="W13" s="988">
        <v>78</v>
      </c>
      <c r="X13" s="990"/>
      <c r="Y13" s="833"/>
      <c r="Z13" s="991"/>
      <c r="AA13" s="992"/>
      <c r="AB13" s="992"/>
      <c r="AC13" s="968"/>
      <c r="AD13" s="968"/>
      <c r="AE13" s="993"/>
      <c r="AF13" s="993"/>
      <c r="AG13" s="969"/>
      <c r="AH13" s="969"/>
      <c r="AI13" s="994"/>
      <c r="AJ13" s="969"/>
      <c r="AK13" s="254"/>
      <c r="AL13" s="254"/>
      <c r="AM13" s="681"/>
      <c r="AN13" s="995"/>
      <c r="AO13" s="995"/>
    </row>
    <row r="14" spans="1:41" s="644" customFormat="1" ht="25.5" hidden="1" customHeight="1" x14ac:dyDescent="0.3">
      <c r="A14" s="996"/>
      <c r="B14" s="272" t="s">
        <v>383</v>
      </c>
      <c r="C14" s="436"/>
      <c r="D14" s="436"/>
      <c r="E14" s="436"/>
      <c r="F14" s="436"/>
      <c r="G14" s="436"/>
      <c r="H14" s="436"/>
      <c r="I14" s="436"/>
      <c r="J14" s="436"/>
      <c r="K14" s="442">
        <f t="shared" si="3"/>
        <v>0</v>
      </c>
      <c r="L14" s="637"/>
      <c r="M14" s="637">
        <f t="shared" si="2"/>
        <v>0</v>
      </c>
      <c r="N14" s="987"/>
      <c r="O14" s="987">
        <f t="shared" si="5"/>
        <v>0</v>
      </c>
      <c r="P14" s="637"/>
      <c r="Q14" s="637"/>
      <c r="R14" s="637"/>
      <c r="S14" s="634"/>
      <c r="T14" s="1011"/>
      <c r="U14" s="988"/>
      <c r="V14" s="989"/>
      <c r="W14" s="988"/>
      <c r="X14" s="990"/>
      <c r="Y14" s="833"/>
      <c r="Z14" s="991"/>
      <c r="AA14" s="992"/>
      <c r="AB14" s="992"/>
      <c r="AC14" s="968"/>
      <c r="AD14" s="968"/>
      <c r="AE14" s="993"/>
      <c r="AF14" s="993"/>
      <c r="AG14" s="969"/>
      <c r="AH14" s="969"/>
      <c r="AI14" s="994"/>
      <c r="AJ14" s="969"/>
      <c r="AK14" s="254"/>
      <c r="AL14" s="254"/>
      <c r="AM14" s="681"/>
      <c r="AN14" s="995"/>
      <c r="AO14" s="995"/>
    </row>
    <row r="15" spans="1:41" s="644" customFormat="1" ht="15" hidden="1" customHeight="1" x14ac:dyDescent="0.3">
      <c r="A15" s="996" t="s">
        <v>384</v>
      </c>
      <c r="B15" s="904" t="s">
        <v>4</v>
      </c>
      <c r="C15" s="436"/>
      <c r="D15" s="436" t="s">
        <v>29</v>
      </c>
      <c r="E15" s="436"/>
      <c r="F15" s="436"/>
      <c r="G15" s="436"/>
      <c r="H15" s="436"/>
      <c r="I15" s="436"/>
      <c r="J15" s="436"/>
      <c r="K15" s="442">
        <f t="shared" si="3"/>
        <v>117</v>
      </c>
      <c r="L15" s="637"/>
      <c r="M15" s="637">
        <f t="shared" si="2"/>
        <v>0</v>
      </c>
      <c r="N15" s="987">
        <f t="shared" si="4"/>
        <v>117</v>
      </c>
      <c r="O15" s="987">
        <f t="shared" si="5"/>
        <v>0</v>
      </c>
      <c r="P15" s="637">
        <v>117</v>
      </c>
      <c r="Q15" s="637"/>
      <c r="R15" s="637"/>
      <c r="S15" s="634"/>
      <c r="T15" s="1011"/>
      <c r="U15" s="988">
        <v>48</v>
      </c>
      <c r="V15" s="989"/>
      <c r="W15" s="988">
        <v>69</v>
      </c>
      <c r="X15" s="990"/>
      <c r="Y15" s="833"/>
      <c r="Z15" s="991"/>
      <c r="AA15" s="992"/>
      <c r="AB15" s="992"/>
      <c r="AC15" s="968"/>
      <c r="AD15" s="968"/>
      <c r="AE15" s="993"/>
      <c r="AF15" s="993"/>
      <c r="AG15" s="969"/>
      <c r="AH15" s="969"/>
      <c r="AI15" s="994"/>
      <c r="AJ15" s="969"/>
      <c r="AK15" s="254"/>
      <c r="AL15" s="254"/>
      <c r="AM15" s="681"/>
      <c r="AN15" s="995"/>
      <c r="AO15" s="995"/>
    </row>
    <row r="16" spans="1:41" s="644" customFormat="1" ht="25.5" hidden="1" customHeight="1" x14ac:dyDescent="0.3">
      <c r="A16" s="996"/>
      <c r="B16" s="272" t="s">
        <v>385</v>
      </c>
      <c r="C16" s="436"/>
      <c r="D16" s="436"/>
      <c r="E16" s="436"/>
      <c r="F16" s="436"/>
      <c r="G16" s="436"/>
      <c r="H16" s="436"/>
      <c r="I16" s="436"/>
      <c r="J16" s="436"/>
      <c r="K16" s="442">
        <f t="shared" si="3"/>
        <v>0</v>
      </c>
      <c r="L16" s="637"/>
      <c r="M16" s="637">
        <f t="shared" si="2"/>
        <v>0</v>
      </c>
      <c r="N16" s="987"/>
      <c r="O16" s="987">
        <f t="shared" si="5"/>
        <v>0</v>
      </c>
      <c r="P16" s="637"/>
      <c r="Q16" s="637"/>
      <c r="R16" s="637"/>
      <c r="S16" s="634"/>
      <c r="T16" s="1011"/>
      <c r="U16" s="988"/>
      <c r="V16" s="989"/>
      <c r="W16" s="988"/>
      <c r="X16" s="990"/>
      <c r="Y16" s="833"/>
      <c r="Z16" s="991"/>
      <c r="AA16" s="992"/>
      <c r="AB16" s="992"/>
      <c r="AC16" s="968"/>
      <c r="AD16" s="968"/>
      <c r="AE16" s="993"/>
      <c r="AF16" s="993"/>
      <c r="AG16" s="969"/>
      <c r="AH16" s="969"/>
      <c r="AI16" s="994"/>
      <c r="AJ16" s="969"/>
      <c r="AK16" s="254"/>
      <c r="AL16" s="254"/>
      <c r="AM16" s="681"/>
      <c r="AN16" s="995"/>
      <c r="AO16" s="995"/>
    </row>
    <row r="17" spans="1:41" s="644" customFormat="1" ht="15" hidden="1" customHeight="1" x14ac:dyDescent="0.3">
      <c r="A17" s="996" t="s">
        <v>386</v>
      </c>
      <c r="B17" s="904" t="s">
        <v>350</v>
      </c>
      <c r="C17" s="436"/>
      <c r="D17" s="436" t="s">
        <v>29</v>
      </c>
      <c r="E17" s="436"/>
      <c r="F17" s="436"/>
      <c r="G17" s="436"/>
      <c r="H17" s="436"/>
      <c r="I17" s="436"/>
      <c r="J17" s="436"/>
      <c r="K17" s="442">
        <f t="shared" si="3"/>
        <v>192</v>
      </c>
      <c r="L17" s="637"/>
      <c r="M17" s="637">
        <f t="shared" si="2"/>
        <v>0</v>
      </c>
      <c r="N17" s="987">
        <f t="shared" si="4"/>
        <v>192</v>
      </c>
      <c r="O17" s="987">
        <f t="shared" si="5"/>
        <v>164</v>
      </c>
      <c r="P17" s="637">
        <v>28</v>
      </c>
      <c r="Q17" s="637"/>
      <c r="R17" s="637"/>
      <c r="S17" s="634"/>
      <c r="T17" s="1011"/>
      <c r="U17" s="988">
        <v>76</v>
      </c>
      <c r="V17" s="989"/>
      <c r="W17" s="988">
        <v>116</v>
      </c>
      <c r="X17" s="990"/>
      <c r="Y17" s="833"/>
      <c r="Z17" s="991"/>
      <c r="AA17" s="992"/>
      <c r="AB17" s="992"/>
      <c r="AC17" s="968"/>
      <c r="AD17" s="968"/>
      <c r="AE17" s="993"/>
      <c r="AF17" s="993"/>
      <c r="AG17" s="969"/>
      <c r="AH17" s="969"/>
      <c r="AI17" s="994"/>
      <c r="AJ17" s="969"/>
      <c r="AK17" s="254"/>
      <c r="AL17" s="254"/>
      <c r="AM17" s="681"/>
      <c r="AN17" s="995"/>
      <c r="AO17" s="995"/>
    </row>
    <row r="18" spans="1:41" s="644" customFormat="1" ht="15" hidden="1" customHeight="1" x14ac:dyDescent="0.3">
      <c r="A18" s="996" t="s">
        <v>387</v>
      </c>
      <c r="B18" s="904" t="s">
        <v>388</v>
      </c>
      <c r="C18" s="436"/>
      <c r="D18" s="436" t="s">
        <v>29</v>
      </c>
      <c r="E18" s="436"/>
      <c r="F18" s="436"/>
      <c r="G18" s="436"/>
      <c r="H18" s="436"/>
      <c r="I18" s="436"/>
      <c r="J18" s="436"/>
      <c r="K18" s="442">
        <f t="shared" si="3"/>
        <v>118</v>
      </c>
      <c r="L18" s="637"/>
      <c r="M18" s="637">
        <f t="shared" si="2"/>
        <v>0</v>
      </c>
      <c r="N18" s="987">
        <f t="shared" si="4"/>
        <v>118</v>
      </c>
      <c r="O18" s="987">
        <f t="shared" si="5"/>
        <v>48</v>
      </c>
      <c r="P18" s="637">
        <v>70</v>
      </c>
      <c r="Q18" s="637"/>
      <c r="R18" s="637"/>
      <c r="S18" s="634"/>
      <c r="T18" s="1011"/>
      <c r="U18" s="988">
        <v>48</v>
      </c>
      <c r="V18" s="989"/>
      <c r="W18" s="988">
        <v>70</v>
      </c>
      <c r="X18" s="990"/>
      <c r="Y18" s="833"/>
      <c r="Z18" s="991"/>
      <c r="AA18" s="992"/>
      <c r="AB18" s="992"/>
      <c r="AC18" s="968"/>
      <c r="AD18" s="968"/>
      <c r="AE18" s="993"/>
      <c r="AF18" s="993"/>
      <c r="AG18" s="969"/>
      <c r="AH18" s="969"/>
      <c r="AI18" s="994"/>
      <c r="AJ18" s="969"/>
      <c r="AK18" s="254"/>
      <c r="AL18" s="254"/>
      <c r="AM18" s="681"/>
      <c r="AN18" s="995"/>
      <c r="AO18" s="995"/>
    </row>
    <row r="19" spans="1:41" s="644" customFormat="1" ht="25.5" hidden="1" customHeight="1" x14ac:dyDescent="0.3">
      <c r="A19" s="996"/>
      <c r="B19" s="272" t="s">
        <v>389</v>
      </c>
      <c r="C19" s="436"/>
      <c r="D19" s="436"/>
      <c r="E19" s="436"/>
      <c r="F19" s="436"/>
      <c r="G19" s="436"/>
      <c r="H19" s="436"/>
      <c r="I19" s="436"/>
      <c r="J19" s="436"/>
      <c r="K19" s="442">
        <f t="shared" si="3"/>
        <v>0</v>
      </c>
      <c r="L19" s="637"/>
      <c r="M19" s="637">
        <f t="shared" si="2"/>
        <v>0</v>
      </c>
      <c r="N19" s="987"/>
      <c r="O19" s="987">
        <f t="shared" si="5"/>
        <v>0</v>
      </c>
      <c r="P19" s="637"/>
      <c r="Q19" s="637"/>
      <c r="R19" s="637"/>
      <c r="S19" s="634"/>
      <c r="T19" s="1011"/>
      <c r="U19" s="988"/>
      <c r="V19" s="989"/>
      <c r="W19" s="988"/>
      <c r="X19" s="990"/>
      <c r="Y19" s="833"/>
      <c r="Z19" s="991"/>
      <c r="AA19" s="992"/>
      <c r="AB19" s="992"/>
      <c r="AC19" s="968"/>
      <c r="AD19" s="968"/>
      <c r="AE19" s="993"/>
      <c r="AF19" s="993"/>
      <c r="AG19" s="969"/>
      <c r="AH19" s="969"/>
      <c r="AI19" s="994"/>
      <c r="AJ19" s="969"/>
      <c r="AK19" s="254"/>
      <c r="AL19" s="254"/>
      <c r="AM19" s="681"/>
      <c r="AN19" s="995"/>
      <c r="AO19" s="995"/>
    </row>
    <row r="20" spans="1:41" s="644" customFormat="1" ht="15" hidden="1" customHeight="1" x14ac:dyDescent="0.3">
      <c r="A20" s="996" t="s">
        <v>390</v>
      </c>
      <c r="B20" s="904" t="s">
        <v>166</v>
      </c>
      <c r="C20" s="436"/>
      <c r="D20" s="436" t="s">
        <v>29</v>
      </c>
      <c r="E20" s="436"/>
      <c r="F20" s="436"/>
      <c r="G20" s="436"/>
      <c r="H20" s="436"/>
      <c r="I20" s="436"/>
      <c r="J20" s="436"/>
      <c r="K20" s="442">
        <f t="shared" si="3"/>
        <v>78</v>
      </c>
      <c r="L20" s="637"/>
      <c r="M20" s="637">
        <f t="shared" si="2"/>
        <v>0</v>
      </c>
      <c r="N20" s="987">
        <f t="shared" si="4"/>
        <v>78</v>
      </c>
      <c r="O20" s="987">
        <f t="shared" si="5"/>
        <v>62</v>
      </c>
      <c r="P20" s="637">
        <v>16</v>
      </c>
      <c r="Q20" s="637"/>
      <c r="R20" s="637"/>
      <c r="S20" s="634"/>
      <c r="T20" s="1011"/>
      <c r="U20" s="988">
        <v>32</v>
      </c>
      <c r="V20" s="989"/>
      <c r="W20" s="988">
        <v>46</v>
      </c>
      <c r="X20" s="990"/>
      <c r="Y20" s="833"/>
      <c r="Z20" s="991"/>
      <c r="AA20" s="992"/>
      <c r="AB20" s="992"/>
      <c r="AC20" s="968"/>
      <c r="AD20" s="968"/>
      <c r="AE20" s="993"/>
      <c r="AF20" s="993"/>
      <c r="AG20" s="969"/>
      <c r="AH20" s="969"/>
      <c r="AI20" s="994"/>
      <c r="AJ20" s="969"/>
      <c r="AK20" s="254"/>
      <c r="AL20" s="254"/>
      <c r="AM20" s="681"/>
      <c r="AN20" s="995"/>
      <c r="AO20" s="995"/>
    </row>
    <row r="21" spans="1:41" s="644" customFormat="1" ht="15" hidden="1" customHeight="1" x14ac:dyDescent="0.3">
      <c r="A21" s="996" t="s">
        <v>415</v>
      </c>
      <c r="B21" s="904" t="s">
        <v>392</v>
      </c>
      <c r="C21" s="436"/>
      <c r="D21" s="436" t="s">
        <v>29</v>
      </c>
      <c r="E21" s="436"/>
      <c r="F21" s="436"/>
      <c r="G21" s="436"/>
      <c r="H21" s="436"/>
      <c r="I21" s="436"/>
      <c r="J21" s="436"/>
      <c r="K21" s="442">
        <f t="shared" si="3"/>
        <v>78</v>
      </c>
      <c r="L21" s="637"/>
      <c r="M21" s="637">
        <f t="shared" si="2"/>
        <v>0</v>
      </c>
      <c r="N21" s="987">
        <f t="shared" si="4"/>
        <v>78</v>
      </c>
      <c r="O21" s="987">
        <f t="shared" si="5"/>
        <v>64</v>
      </c>
      <c r="P21" s="637">
        <v>14</v>
      </c>
      <c r="Q21" s="637"/>
      <c r="R21" s="637"/>
      <c r="S21" s="634"/>
      <c r="T21" s="1011"/>
      <c r="U21" s="988">
        <v>32</v>
      </c>
      <c r="V21" s="989"/>
      <c r="W21" s="988">
        <v>46</v>
      </c>
      <c r="X21" s="990"/>
      <c r="Y21" s="833"/>
      <c r="Z21" s="991"/>
      <c r="AA21" s="992"/>
      <c r="AB21" s="992"/>
      <c r="AC21" s="968"/>
      <c r="AD21" s="968"/>
      <c r="AE21" s="993"/>
      <c r="AF21" s="993"/>
      <c r="AG21" s="969"/>
      <c r="AH21" s="969"/>
      <c r="AI21" s="994"/>
      <c r="AJ21" s="969"/>
      <c r="AK21" s="254"/>
      <c r="AL21" s="254"/>
      <c r="AM21" s="681"/>
      <c r="AN21" s="995"/>
      <c r="AO21" s="995"/>
    </row>
    <row r="22" spans="1:41" s="644" customFormat="1" ht="15" hidden="1" customHeight="1" x14ac:dyDescent="0.3">
      <c r="A22" s="996" t="s">
        <v>416</v>
      </c>
      <c r="B22" s="904" t="s">
        <v>394</v>
      </c>
      <c r="C22" s="436"/>
      <c r="D22" s="436" t="s">
        <v>29</v>
      </c>
      <c r="E22" s="436"/>
      <c r="F22" s="436"/>
      <c r="G22" s="436"/>
      <c r="H22" s="436"/>
      <c r="I22" s="436"/>
      <c r="J22" s="436"/>
      <c r="K22" s="442">
        <f t="shared" si="3"/>
        <v>40</v>
      </c>
      <c r="L22" s="637"/>
      <c r="M22" s="637">
        <f t="shared" si="2"/>
        <v>0</v>
      </c>
      <c r="N22" s="987">
        <f t="shared" si="4"/>
        <v>40</v>
      </c>
      <c r="O22" s="987">
        <f t="shared" si="5"/>
        <v>24</v>
      </c>
      <c r="P22" s="637">
        <v>16</v>
      </c>
      <c r="Q22" s="637"/>
      <c r="R22" s="637"/>
      <c r="S22" s="634"/>
      <c r="T22" s="1011"/>
      <c r="U22" s="988"/>
      <c r="V22" s="989"/>
      <c r="W22" s="988">
        <v>40</v>
      </c>
      <c r="X22" s="990"/>
      <c r="Y22" s="833"/>
      <c r="Z22" s="991"/>
      <c r="AA22" s="992"/>
      <c r="AB22" s="992"/>
      <c r="AC22" s="968"/>
      <c r="AD22" s="968"/>
      <c r="AE22" s="993"/>
      <c r="AF22" s="993"/>
      <c r="AG22" s="969"/>
      <c r="AH22" s="969"/>
      <c r="AI22" s="994"/>
      <c r="AJ22" s="969"/>
      <c r="AK22" s="254"/>
      <c r="AL22" s="254"/>
      <c r="AM22" s="681"/>
      <c r="AN22" s="995"/>
      <c r="AO22" s="995"/>
    </row>
    <row r="23" spans="1:41" s="644" customFormat="1" ht="25.5" hidden="1" customHeight="1" x14ac:dyDescent="0.3">
      <c r="A23" s="996"/>
      <c r="B23" s="272" t="s">
        <v>417</v>
      </c>
      <c r="C23" s="436"/>
      <c r="D23" s="436"/>
      <c r="E23" s="436"/>
      <c r="F23" s="436"/>
      <c r="G23" s="436"/>
      <c r="H23" s="436"/>
      <c r="I23" s="436"/>
      <c r="J23" s="436"/>
      <c r="K23" s="442">
        <f t="shared" si="3"/>
        <v>0</v>
      </c>
      <c r="L23" s="637"/>
      <c r="M23" s="637">
        <f t="shared" si="2"/>
        <v>0</v>
      </c>
      <c r="N23" s="987"/>
      <c r="O23" s="987">
        <f t="shared" si="5"/>
        <v>0</v>
      </c>
      <c r="P23" s="637"/>
      <c r="Q23" s="637"/>
      <c r="R23" s="637"/>
      <c r="S23" s="634"/>
      <c r="T23" s="1011"/>
      <c r="U23" s="988"/>
      <c r="V23" s="989"/>
      <c r="W23" s="988"/>
      <c r="X23" s="990"/>
      <c r="Y23" s="833"/>
      <c r="Z23" s="991"/>
      <c r="AA23" s="992"/>
      <c r="AB23" s="992"/>
      <c r="AC23" s="968"/>
      <c r="AD23" s="968"/>
      <c r="AE23" s="993"/>
      <c r="AF23" s="993"/>
      <c r="AG23" s="969"/>
      <c r="AH23" s="969"/>
      <c r="AI23" s="994"/>
      <c r="AJ23" s="969"/>
      <c r="AK23" s="254"/>
      <c r="AL23" s="254"/>
      <c r="AM23" s="681"/>
      <c r="AN23" s="995"/>
      <c r="AO23" s="995"/>
    </row>
    <row r="24" spans="1:41" s="644" customFormat="1" ht="15" hidden="1" customHeight="1" x14ac:dyDescent="0.3">
      <c r="A24" s="996" t="s">
        <v>396</v>
      </c>
      <c r="B24" s="904" t="s">
        <v>397</v>
      </c>
      <c r="C24" s="436" t="s">
        <v>29</v>
      </c>
      <c r="D24" s="436"/>
      <c r="E24" s="436"/>
      <c r="F24" s="436"/>
      <c r="G24" s="436"/>
      <c r="H24" s="436"/>
      <c r="I24" s="436"/>
      <c r="J24" s="436"/>
      <c r="K24" s="442">
        <f t="shared" si="3"/>
        <v>40</v>
      </c>
      <c r="L24" s="637"/>
      <c r="M24" s="637">
        <f t="shared" si="2"/>
        <v>0</v>
      </c>
      <c r="N24" s="987">
        <f t="shared" si="4"/>
        <v>40</v>
      </c>
      <c r="O24" s="987">
        <f t="shared" si="5"/>
        <v>26</v>
      </c>
      <c r="P24" s="637">
        <v>14</v>
      </c>
      <c r="Q24" s="637"/>
      <c r="R24" s="637"/>
      <c r="S24" s="634"/>
      <c r="T24" s="1011"/>
      <c r="U24" s="988">
        <v>40</v>
      </c>
      <c r="V24" s="989"/>
      <c r="W24" s="988"/>
      <c r="X24" s="990"/>
      <c r="Y24" s="833"/>
      <c r="Z24" s="991"/>
      <c r="AA24" s="992"/>
      <c r="AB24" s="992"/>
      <c r="AC24" s="968"/>
      <c r="AD24" s="968"/>
      <c r="AE24" s="993"/>
      <c r="AF24" s="993"/>
      <c r="AG24" s="969"/>
      <c r="AH24" s="969"/>
      <c r="AI24" s="994"/>
      <c r="AJ24" s="969"/>
      <c r="AK24" s="254"/>
      <c r="AL24" s="254"/>
      <c r="AM24" s="681"/>
      <c r="AN24" s="995"/>
      <c r="AO24" s="995"/>
    </row>
    <row r="25" spans="1:41" s="644" customFormat="1" ht="15" hidden="1" customHeight="1" x14ac:dyDescent="0.3">
      <c r="A25" s="996" t="s">
        <v>418</v>
      </c>
      <c r="B25" s="904" t="s">
        <v>356</v>
      </c>
      <c r="C25" s="436" t="s">
        <v>40</v>
      </c>
      <c r="D25" s="436" t="s">
        <v>40</v>
      </c>
      <c r="E25" s="436"/>
      <c r="F25" s="436"/>
      <c r="G25" s="436"/>
      <c r="H25" s="436"/>
      <c r="I25" s="436"/>
      <c r="J25" s="436"/>
      <c r="K25" s="442">
        <f t="shared" si="3"/>
        <v>168</v>
      </c>
      <c r="L25" s="637">
        <v>26</v>
      </c>
      <c r="M25" s="637">
        <f t="shared" si="2"/>
        <v>0</v>
      </c>
      <c r="N25" s="987">
        <f t="shared" si="4"/>
        <v>132</v>
      </c>
      <c r="O25" s="987">
        <f t="shared" si="5"/>
        <v>98</v>
      </c>
      <c r="P25" s="637">
        <v>34</v>
      </c>
      <c r="Q25" s="637"/>
      <c r="R25" s="637"/>
      <c r="S25" s="634">
        <v>4</v>
      </c>
      <c r="T25" s="1011">
        <v>6</v>
      </c>
      <c r="U25" s="988">
        <v>46</v>
      </c>
      <c r="V25" s="989"/>
      <c r="W25" s="988">
        <v>86</v>
      </c>
      <c r="X25" s="990"/>
      <c r="Y25" s="833"/>
      <c r="Z25" s="991"/>
      <c r="AA25" s="992"/>
      <c r="AB25" s="992"/>
      <c r="AC25" s="968"/>
      <c r="AD25" s="968"/>
      <c r="AE25" s="993"/>
      <c r="AF25" s="993"/>
      <c r="AG25" s="969"/>
      <c r="AH25" s="969"/>
      <c r="AI25" s="994"/>
      <c r="AJ25" s="969"/>
      <c r="AK25" s="254"/>
      <c r="AL25" s="254"/>
      <c r="AM25" s="681"/>
      <c r="AN25" s="995"/>
      <c r="AO25" s="995"/>
    </row>
    <row r="26" spans="1:41" s="644" customFormat="1" ht="15" hidden="1" customHeight="1" x14ac:dyDescent="0.3">
      <c r="A26" s="997" t="s">
        <v>420</v>
      </c>
      <c r="B26" s="998" t="s">
        <v>401</v>
      </c>
      <c r="C26" s="436" t="s">
        <v>40</v>
      </c>
      <c r="D26" s="436" t="s">
        <v>40</v>
      </c>
      <c r="E26" s="436"/>
      <c r="F26" s="436"/>
      <c r="G26" s="436"/>
      <c r="H26" s="436"/>
      <c r="I26" s="436"/>
      <c r="J26" s="436"/>
      <c r="K26" s="442">
        <f t="shared" si="3"/>
        <v>152</v>
      </c>
      <c r="L26" s="999">
        <v>26</v>
      </c>
      <c r="M26" s="637">
        <f t="shared" si="2"/>
        <v>0</v>
      </c>
      <c r="N26" s="987">
        <f t="shared" si="4"/>
        <v>116</v>
      </c>
      <c r="O26" s="987">
        <f t="shared" si="5"/>
        <v>96</v>
      </c>
      <c r="P26" s="999">
        <v>20</v>
      </c>
      <c r="Q26" s="999"/>
      <c r="R26" s="999"/>
      <c r="S26" s="1000">
        <v>4</v>
      </c>
      <c r="T26" s="1011">
        <v>6</v>
      </c>
      <c r="U26" s="988">
        <v>48</v>
      </c>
      <c r="V26" s="988"/>
      <c r="W26" s="988">
        <v>68</v>
      </c>
      <c r="X26" s="1001"/>
      <c r="Y26" s="833"/>
      <c r="Z26" s="991"/>
      <c r="AA26" s="992"/>
      <c r="AB26" s="992"/>
      <c r="AC26" s="968"/>
      <c r="AD26" s="968"/>
      <c r="AE26" s="1002"/>
      <c r="AF26" s="1002"/>
      <c r="AG26" s="1003"/>
      <c r="AH26" s="1003"/>
      <c r="AI26" s="1002"/>
      <c r="AJ26" s="1003"/>
      <c r="AK26" s="1003"/>
      <c r="AL26" s="1003"/>
      <c r="AM26" s="1004"/>
      <c r="AN26" s="1005"/>
      <c r="AO26" s="1005"/>
    </row>
    <row r="27" spans="1:41" s="644" customFormat="1" ht="38.25" hidden="1" customHeight="1" x14ac:dyDescent="0.3">
      <c r="A27" s="996"/>
      <c r="B27" s="272" t="s">
        <v>402</v>
      </c>
      <c r="C27" s="436"/>
      <c r="D27" s="436"/>
      <c r="E27" s="436"/>
      <c r="F27" s="436"/>
      <c r="G27" s="436"/>
      <c r="H27" s="436"/>
      <c r="I27" s="436"/>
      <c r="J27" s="436"/>
      <c r="K27" s="442">
        <f t="shared" si="3"/>
        <v>0</v>
      </c>
      <c r="L27" s="637"/>
      <c r="M27" s="637">
        <f t="shared" si="2"/>
        <v>0</v>
      </c>
      <c r="N27" s="987">
        <f t="shared" si="4"/>
        <v>0</v>
      </c>
      <c r="O27" s="987">
        <f t="shared" si="5"/>
        <v>0</v>
      </c>
      <c r="P27" s="637"/>
      <c r="Q27" s="637"/>
      <c r="R27" s="637"/>
      <c r="S27" s="634"/>
      <c r="T27" s="1011"/>
      <c r="U27" s="988"/>
      <c r="V27" s="988"/>
      <c r="W27" s="988"/>
      <c r="X27" s="967"/>
      <c r="Y27" s="833"/>
      <c r="Z27" s="991"/>
      <c r="AA27" s="992"/>
      <c r="AB27" s="992"/>
      <c r="AC27" s="968"/>
      <c r="AD27" s="968"/>
      <c r="AE27" s="968"/>
      <c r="AF27" s="968"/>
      <c r="AG27" s="969"/>
      <c r="AH27" s="969"/>
      <c r="AI27" s="969"/>
      <c r="AJ27" s="969"/>
      <c r="AK27" s="810"/>
      <c r="AL27" s="810"/>
      <c r="AM27" s="681"/>
      <c r="AN27" s="327"/>
      <c r="AO27" s="681"/>
    </row>
    <row r="28" spans="1:41" s="644" customFormat="1" ht="15.75" hidden="1" customHeight="1" x14ac:dyDescent="0.3">
      <c r="A28" s="996" t="s">
        <v>403</v>
      </c>
      <c r="B28" s="904" t="s">
        <v>6</v>
      </c>
      <c r="C28" s="436" t="s">
        <v>29</v>
      </c>
      <c r="D28" s="436" t="s">
        <v>29</v>
      </c>
      <c r="E28" s="436"/>
      <c r="F28" s="436"/>
      <c r="G28" s="436"/>
      <c r="H28" s="436"/>
      <c r="I28" s="436"/>
      <c r="J28" s="436"/>
      <c r="K28" s="442">
        <f t="shared" si="3"/>
        <v>78</v>
      </c>
      <c r="L28" s="637"/>
      <c r="M28" s="637">
        <f t="shared" si="2"/>
        <v>0</v>
      </c>
      <c r="N28" s="987">
        <f t="shared" si="4"/>
        <v>78</v>
      </c>
      <c r="O28" s="987">
        <f t="shared" si="5"/>
        <v>4</v>
      </c>
      <c r="P28" s="637">
        <v>74</v>
      </c>
      <c r="Q28" s="637"/>
      <c r="R28" s="637"/>
      <c r="S28" s="634"/>
      <c r="T28" s="1011"/>
      <c r="U28" s="988">
        <v>32</v>
      </c>
      <c r="V28" s="988"/>
      <c r="W28" s="988">
        <v>46</v>
      </c>
      <c r="X28" s="967"/>
      <c r="Y28" s="833"/>
      <c r="Z28" s="991"/>
      <c r="AA28" s="992"/>
      <c r="AB28" s="992"/>
      <c r="AC28" s="968"/>
      <c r="AD28" s="968"/>
      <c r="AE28" s="968"/>
      <c r="AF28" s="968"/>
      <c r="AG28" s="969"/>
      <c r="AH28" s="969"/>
      <c r="AI28" s="969"/>
      <c r="AJ28" s="969"/>
      <c r="AK28" s="810"/>
      <c r="AL28" s="810"/>
      <c r="AM28" s="681"/>
      <c r="AN28" s="327"/>
      <c r="AO28" s="681"/>
    </row>
    <row r="29" spans="1:41" s="644" customFormat="1" ht="15.75" hidden="1" customHeight="1" x14ac:dyDescent="0.3">
      <c r="A29" s="996" t="s">
        <v>404</v>
      </c>
      <c r="B29" s="904" t="s">
        <v>799</v>
      </c>
      <c r="C29" s="436"/>
      <c r="D29" s="436" t="s">
        <v>29</v>
      </c>
      <c r="E29" s="436"/>
      <c r="F29" s="436"/>
      <c r="G29" s="436"/>
      <c r="H29" s="436"/>
      <c r="I29" s="436"/>
      <c r="J29" s="436"/>
      <c r="K29" s="442">
        <f t="shared" si="3"/>
        <v>78</v>
      </c>
      <c r="L29" s="637"/>
      <c r="M29" s="637">
        <f t="shared" si="2"/>
        <v>0</v>
      </c>
      <c r="N29" s="987">
        <f t="shared" si="4"/>
        <v>78</v>
      </c>
      <c r="O29" s="987">
        <f t="shared" si="5"/>
        <v>50</v>
      </c>
      <c r="P29" s="637">
        <v>28</v>
      </c>
      <c r="Q29" s="637"/>
      <c r="R29" s="637"/>
      <c r="S29" s="634"/>
      <c r="T29" s="1011"/>
      <c r="U29" s="988">
        <v>32</v>
      </c>
      <c r="V29" s="988"/>
      <c r="W29" s="988">
        <v>46</v>
      </c>
      <c r="X29" s="967"/>
      <c r="Y29" s="833"/>
      <c r="Z29" s="991"/>
      <c r="AA29" s="992"/>
      <c r="AB29" s="992"/>
      <c r="AC29" s="968"/>
      <c r="AD29" s="968"/>
      <c r="AE29" s="968"/>
      <c r="AF29" s="968"/>
      <c r="AG29" s="969"/>
      <c r="AH29" s="969"/>
      <c r="AI29" s="969"/>
      <c r="AJ29" s="969"/>
      <c r="AK29" s="810"/>
      <c r="AL29" s="810"/>
      <c r="AM29" s="681"/>
      <c r="AN29" s="327"/>
      <c r="AO29" s="681"/>
    </row>
    <row r="30" spans="1:41" s="644" customFormat="1" ht="15" hidden="1" customHeight="1" x14ac:dyDescent="0.3">
      <c r="A30" s="224"/>
      <c r="B30" s="272" t="s">
        <v>405</v>
      </c>
      <c r="C30" s="436"/>
      <c r="D30" s="436"/>
      <c r="E30" s="436"/>
      <c r="F30" s="436"/>
      <c r="G30" s="436"/>
      <c r="H30" s="436"/>
      <c r="I30" s="436"/>
      <c r="J30" s="436"/>
      <c r="K30" s="1006">
        <f t="shared" si="3"/>
        <v>143</v>
      </c>
      <c r="L30" s="1006">
        <f t="shared" ref="L30:X30" si="6">SUM(L31:L34)</f>
        <v>39</v>
      </c>
      <c r="M30" s="1006">
        <f t="shared" si="6"/>
        <v>0</v>
      </c>
      <c r="N30" s="1006">
        <f t="shared" si="6"/>
        <v>104</v>
      </c>
      <c r="O30" s="1006">
        <f t="shared" si="6"/>
        <v>32</v>
      </c>
      <c r="P30" s="1006">
        <f t="shared" si="6"/>
        <v>72</v>
      </c>
      <c r="Q30" s="1006">
        <f t="shared" si="6"/>
        <v>0</v>
      </c>
      <c r="R30" s="1006">
        <f t="shared" si="6"/>
        <v>0</v>
      </c>
      <c r="S30" s="1006">
        <f t="shared" si="6"/>
        <v>0</v>
      </c>
      <c r="T30" s="1007">
        <f t="shared" si="6"/>
        <v>0</v>
      </c>
      <c r="U30" s="989">
        <f t="shared" si="6"/>
        <v>56</v>
      </c>
      <c r="V30" s="989">
        <f t="shared" si="6"/>
        <v>16</v>
      </c>
      <c r="W30" s="989">
        <f t="shared" si="6"/>
        <v>48</v>
      </c>
      <c r="X30" s="989">
        <f t="shared" si="6"/>
        <v>0</v>
      </c>
      <c r="Y30" s="833"/>
      <c r="Z30" s="1008"/>
      <c r="AA30" s="1009"/>
      <c r="AB30" s="1009"/>
      <c r="AC30" s="993"/>
      <c r="AD30" s="993"/>
      <c r="AE30" s="993"/>
      <c r="AF30" s="993"/>
      <c r="AG30" s="994"/>
      <c r="AH30" s="994"/>
      <c r="AI30" s="994"/>
      <c r="AJ30" s="994"/>
      <c r="AK30" s="1063"/>
      <c r="AL30" s="1063"/>
      <c r="AM30" s="1010"/>
      <c r="AN30" s="1010"/>
      <c r="AO30" s="1010"/>
    </row>
    <row r="31" spans="1:41" s="644" customFormat="1" ht="25.5" hidden="1" customHeight="1" x14ac:dyDescent="0.3">
      <c r="A31" s="133" t="s">
        <v>421</v>
      </c>
      <c r="B31" s="904" t="s">
        <v>411</v>
      </c>
      <c r="C31" s="436"/>
      <c r="D31" s="436" t="s">
        <v>399</v>
      </c>
      <c r="E31" s="436"/>
      <c r="F31" s="436"/>
      <c r="G31" s="436"/>
      <c r="H31" s="436"/>
      <c r="I31" s="436"/>
      <c r="J31" s="436"/>
      <c r="K31" s="442">
        <f t="shared" si="3"/>
        <v>36</v>
      </c>
      <c r="L31" s="637"/>
      <c r="M31" s="637">
        <f t="shared" ref="M31:M34" si="7">SUM(AJ31:AO31)</f>
        <v>0</v>
      </c>
      <c r="N31" s="637">
        <f t="shared" si="4"/>
        <v>36</v>
      </c>
      <c r="O31" s="637">
        <f t="shared" si="5"/>
        <v>6</v>
      </c>
      <c r="P31" s="637">
        <v>30</v>
      </c>
      <c r="Q31" s="637"/>
      <c r="R31" s="637"/>
      <c r="S31" s="637"/>
      <c r="T31" s="1011"/>
      <c r="U31" s="988">
        <v>24</v>
      </c>
      <c r="V31" s="988"/>
      <c r="W31" s="988">
        <v>12</v>
      </c>
      <c r="X31" s="988"/>
      <c r="Y31" s="833"/>
      <c r="Z31" s="1012"/>
      <c r="AA31" s="1013"/>
      <c r="AB31" s="1013"/>
      <c r="AC31" s="1014"/>
      <c r="AD31" s="1014"/>
      <c r="AE31" s="1014"/>
      <c r="AF31" s="1014"/>
      <c r="AG31" s="1015"/>
      <c r="AH31" s="1015"/>
      <c r="AI31" s="1015"/>
      <c r="AJ31" s="969"/>
      <c r="AK31" s="1064"/>
      <c r="AL31" s="1064"/>
      <c r="AM31" s="1016"/>
      <c r="AN31" s="1017"/>
      <c r="AO31" s="1018"/>
    </row>
    <row r="32" spans="1:41" s="644" customFormat="1" ht="38.25" hidden="1" customHeight="1" x14ac:dyDescent="0.3">
      <c r="A32" s="133" t="s">
        <v>406</v>
      </c>
      <c r="B32" s="904" t="s">
        <v>407</v>
      </c>
      <c r="C32" s="436"/>
      <c r="D32" s="436" t="s">
        <v>29</v>
      </c>
      <c r="E32" s="436"/>
      <c r="F32" s="436"/>
      <c r="G32" s="436"/>
      <c r="H32" s="436"/>
      <c r="I32" s="436"/>
      <c r="J32" s="436"/>
      <c r="K32" s="442">
        <f t="shared" si="3"/>
        <v>36</v>
      </c>
      <c r="L32" s="637"/>
      <c r="M32" s="637">
        <f t="shared" si="7"/>
        <v>0</v>
      </c>
      <c r="N32" s="637">
        <f t="shared" si="4"/>
        <v>36</v>
      </c>
      <c r="O32" s="987">
        <f t="shared" si="5"/>
        <v>16</v>
      </c>
      <c r="P32" s="637">
        <v>20</v>
      </c>
      <c r="Q32" s="637"/>
      <c r="R32" s="637"/>
      <c r="S32" s="634"/>
      <c r="T32" s="1011"/>
      <c r="U32" s="988">
        <v>20</v>
      </c>
      <c r="V32" s="988"/>
      <c r="W32" s="988">
        <v>16</v>
      </c>
      <c r="X32" s="1019"/>
      <c r="Y32" s="833"/>
      <c r="Z32" s="991"/>
      <c r="AA32" s="992"/>
      <c r="AB32" s="992"/>
      <c r="AC32" s="968"/>
      <c r="AD32" s="968"/>
      <c r="AE32" s="968"/>
      <c r="AF32" s="968"/>
      <c r="AG32" s="969"/>
      <c r="AH32" s="969"/>
      <c r="AI32" s="969"/>
      <c r="AJ32" s="969"/>
      <c r="AK32" s="810"/>
      <c r="AL32" s="810"/>
      <c r="AM32" s="681"/>
      <c r="AN32" s="327"/>
      <c r="AO32" s="681"/>
    </row>
    <row r="33" spans="1:41" s="644" customFormat="1" ht="25.5" hidden="1" customHeight="1" x14ac:dyDescent="0.3">
      <c r="A33" s="133" t="s">
        <v>408</v>
      </c>
      <c r="B33" s="904" t="s">
        <v>467</v>
      </c>
      <c r="C33" s="436"/>
      <c r="D33" s="436" t="s">
        <v>399</v>
      </c>
      <c r="E33" s="436"/>
      <c r="F33" s="436"/>
      <c r="G33" s="436"/>
      <c r="H33" s="436"/>
      <c r="I33" s="436"/>
      <c r="J33" s="436"/>
      <c r="K33" s="442">
        <f t="shared" si="3"/>
        <v>32</v>
      </c>
      <c r="L33" s="637"/>
      <c r="M33" s="637"/>
      <c r="N33" s="637">
        <f t="shared" si="4"/>
        <v>32</v>
      </c>
      <c r="O33" s="987">
        <v>10</v>
      </c>
      <c r="P33" s="637">
        <v>22</v>
      </c>
      <c r="Q33" s="637"/>
      <c r="R33" s="637"/>
      <c r="S33" s="634"/>
      <c r="T33" s="1011"/>
      <c r="U33" s="988">
        <v>12</v>
      </c>
      <c r="V33" s="988"/>
      <c r="W33" s="988">
        <v>20</v>
      </c>
      <c r="X33" s="1019"/>
      <c r="Y33" s="833"/>
      <c r="Z33" s="991"/>
      <c r="AA33" s="992"/>
      <c r="AB33" s="992"/>
      <c r="AC33" s="968"/>
      <c r="AD33" s="968"/>
      <c r="AE33" s="968"/>
      <c r="AF33" s="968"/>
      <c r="AG33" s="969"/>
      <c r="AH33" s="969"/>
      <c r="AI33" s="969"/>
      <c r="AJ33" s="969"/>
      <c r="AK33" s="810"/>
      <c r="AL33" s="810"/>
      <c r="AM33" s="681"/>
      <c r="AN33" s="327"/>
      <c r="AO33" s="681"/>
    </row>
    <row r="34" spans="1:41" s="644" customFormat="1" ht="15" hidden="1" customHeight="1" x14ac:dyDescent="0.3">
      <c r="A34" s="133"/>
      <c r="B34" s="156" t="s">
        <v>412</v>
      </c>
      <c r="C34" s="436"/>
      <c r="D34" s="436"/>
      <c r="E34" s="436"/>
      <c r="F34" s="436"/>
      <c r="G34" s="436"/>
      <c r="H34" s="436"/>
      <c r="I34" s="436"/>
      <c r="J34" s="436"/>
      <c r="K34" s="442">
        <f t="shared" si="3"/>
        <v>39</v>
      </c>
      <c r="L34" s="637">
        <v>39</v>
      </c>
      <c r="M34" s="637">
        <f t="shared" si="7"/>
        <v>0</v>
      </c>
      <c r="N34" s="637">
        <f t="shared" si="4"/>
        <v>0</v>
      </c>
      <c r="O34" s="987">
        <f t="shared" si="5"/>
        <v>0</v>
      </c>
      <c r="P34" s="637"/>
      <c r="Q34" s="637"/>
      <c r="R34" s="637"/>
      <c r="S34" s="634"/>
      <c r="T34" s="1011"/>
      <c r="U34" s="988"/>
      <c r="V34" s="988">
        <v>16</v>
      </c>
      <c r="W34" s="988"/>
      <c r="X34" s="1019"/>
      <c r="Y34" s="833"/>
      <c r="Z34" s="991"/>
      <c r="AA34" s="992"/>
      <c r="AB34" s="992"/>
      <c r="AC34" s="968"/>
      <c r="AD34" s="968"/>
      <c r="AE34" s="968"/>
      <c r="AF34" s="968"/>
      <c r="AG34" s="969"/>
      <c r="AH34" s="969"/>
      <c r="AI34" s="969"/>
      <c r="AJ34" s="969"/>
      <c r="AK34" s="810"/>
      <c r="AL34" s="810"/>
      <c r="AM34" s="681"/>
      <c r="AN34" s="327"/>
      <c r="AO34" s="681"/>
    </row>
    <row r="35" spans="1:41" s="644" customFormat="1" ht="25.5" customHeight="1" x14ac:dyDescent="0.3">
      <c r="A35" s="673" t="s">
        <v>0</v>
      </c>
      <c r="B35" s="272" t="s">
        <v>66</v>
      </c>
      <c r="C35" s="436" t="s">
        <v>625</v>
      </c>
      <c r="D35" s="436"/>
      <c r="E35" s="436"/>
      <c r="F35" s="436"/>
      <c r="G35" s="436"/>
      <c r="H35" s="436"/>
      <c r="I35" s="436"/>
      <c r="J35" s="436"/>
      <c r="K35" s="442">
        <f>SUM(K36:K41)</f>
        <v>536</v>
      </c>
      <c r="L35" s="442">
        <f t="shared" ref="L35:AJ35" si="8">SUM(L36:L41)</f>
        <v>38</v>
      </c>
      <c r="M35" s="442">
        <f t="shared" si="8"/>
        <v>332</v>
      </c>
      <c r="N35" s="442">
        <f t="shared" si="8"/>
        <v>490</v>
      </c>
      <c r="O35" s="442">
        <f t="shared" si="8"/>
        <v>74</v>
      </c>
      <c r="P35" s="442">
        <f t="shared" si="8"/>
        <v>318</v>
      </c>
      <c r="Q35" s="442">
        <f t="shared" si="8"/>
        <v>0</v>
      </c>
      <c r="R35" s="442">
        <f t="shared" si="8"/>
        <v>0</v>
      </c>
      <c r="S35" s="442">
        <f t="shared" si="8"/>
        <v>2</v>
      </c>
      <c r="T35" s="1039">
        <f t="shared" si="8"/>
        <v>6</v>
      </c>
      <c r="U35" s="443">
        <f t="shared" si="8"/>
        <v>0</v>
      </c>
      <c r="V35" s="443">
        <f t="shared" si="8"/>
        <v>0</v>
      </c>
      <c r="W35" s="443">
        <f t="shared" si="8"/>
        <v>0</v>
      </c>
      <c r="X35" s="443">
        <f t="shared" si="8"/>
        <v>0</v>
      </c>
      <c r="Y35" s="443">
        <f t="shared" si="8"/>
        <v>56</v>
      </c>
      <c r="Z35" s="443">
        <f t="shared" si="8"/>
        <v>4</v>
      </c>
      <c r="AA35" s="443">
        <f t="shared" si="8"/>
        <v>84</v>
      </c>
      <c r="AB35" s="443">
        <f t="shared" si="8"/>
        <v>6</v>
      </c>
      <c r="AC35" s="443">
        <f t="shared" si="8"/>
        <v>104</v>
      </c>
      <c r="AD35" s="443">
        <f t="shared" si="8"/>
        <v>4</v>
      </c>
      <c r="AE35" s="443">
        <f t="shared" si="8"/>
        <v>60</v>
      </c>
      <c r="AF35" s="443">
        <f t="shared" si="8"/>
        <v>8</v>
      </c>
      <c r="AG35" s="443">
        <f t="shared" si="8"/>
        <v>88</v>
      </c>
      <c r="AH35" s="443">
        <f t="shared" si="8"/>
        <v>8</v>
      </c>
      <c r="AI35" s="443">
        <f t="shared" si="8"/>
        <v>98</v>
      </c>
      <c r="AJ35" s="443">
        <f t="shared" si="8"/>
        <v>8</v>
      </c>
      <c r="AK35" s="255"/>
      <c r="AL35" s="255"/>
      <c r="AM35" s="302"/>
      <c r="AN35" s="444"/>
      <c r="AO35" s="302"/>
    </row>
    <row r="36" spans="1:41" s="644" customFormat="1" hidden="1" x14ac:dyDescent="0.3">
      <c r="A36" s="664" t="s">
        <v>1</v>
      </c>
      <c r="B36" s="273" t="s">
        <v>2</v>
      </c>
      <c r="C36" s="436"/>
      <c r="D36" s="436"/>
      <c r="E36" s="436"/>
      <c r="F36" s="436"/>
      <c r="G36" s="436"/>
      <c r="H36" s="436"/>
      <c r="I36" s="436" t="s">
        <v>67</v>
      </c>
      <c r="J36" s="436"/>
      <c r="K36" s="442">
        <f t="shared" si="3"/>
        <v>48</v>
      </c>
      <c r="L36" s="663">
        <f>Z36+AB36+AD36+AF36+AH36+AJ36</f>
        <v>4</v>
      </c>
      <c r="M36" s="663">
        <v>8</v>
      </c>
      <c r="N36" s="637">
        <f t="shared" si="4"/>
        <v>44</v>
      </c>
      <c r="O36" s="663">
        <v>36</v>
      </c>
      <c r="P36" s="663">
        <v>8</v>
      </c>
      <c r="Q36" s="663"/>
      <c r="R36" s="663"/>
      <c r="S36" s="663"/>
      <c r="T36" s="446"/>
      <c r="U36" s="1023"/>
      <c r="V36" s="1023"/>
      <c r="W36" s="1023"/>
      <c r="X36" s="1023"/>
      <c r="Y36" s="447"/>
      <c r="Z36" s="676"/>
      <c r="AA36" s="447"/>
      <c r="AB36" s="447"/>
      <c r="AC36" s="1024"/>
      <c r="AD36" s="1024"/>
      <c r="AE36" s="1024"/>
      <c r="AF36" s="1024"/>
      <c r="AG36" s="1025">
        <v>44</v>
      </c>
      <c r="AH36" s="1025">
        <v>4</v>
      </c>
      <c r="AI36" s="1025"/>
      <c r="AJ36" s="963"/>
      <c r="AK36" s="650"/>
      <c r="AL36" s="633"/>
      <c r="AM36" s="645"/>
      <c r="AN36" s="645"/>
      <c r="AO36" s="645"/>
    </row>
    <row r="37" spans="1:41" s="644" customFormat="1" x14ac:dyDescent="0.3">
      <c r="A37" s="664" t="s">
        <v>115</v>
      </c>
      <c r="B37" s="273" t="s">
        <v>113</v>
      </c>
      <c r="C37" s="436"/>
      <c r="D37" s="436"/>
      <c r="E37" s="436"/>
      <c r="F37" s="436" t="s">
        <v>29</v>
      </c>
      <c r="G37" s="436"/>
      <c r="H37" s="436"/>
      <c r="I37" s="436"/>
      <c r="J37" s="436"/>
      <c r="K37" s="442">
        <f t="shared" si="3"/>
        <v>38</v>
      </c>
      <c r="L37" s="663">
        <f>Z37+AB37+AD37+AF37+AH37+AJ37</f>
        <v>2</v>
      </c>
      <c r="M37" s="663">
        <v>8</v>
      </c>
      <c r="N37" s="637">
        <f>U37+W37+Y37+AA37+AC37+AE37+AG37+AI37</f>
        <v>36</v>
      </c>
      <c r="O37" s="663">
        <v>36</v>
      </c>
      <c r="P37" s="663">
        <v>8</v>
      </c>
      <c r="Q37" s="663"/>
      <c r="R37" s="663"/>
      <c r="S37" s="663"/>
      <c r="T37" s="446"/>
      <c r="U37" s="1023"/>
      <c r="V37" s="1023"/>
      <c r="W37" s="1023"/>
      <c r="X37" s="1023"/>
      <c r="Y37" s="447"/>
      <c r="Z37" s="676"/>
      <c r="AA37" s="447">
        <v>36</v>
      </c>
      <c r="AB37" s="447">
        <v>2</v>
      </c>
      <c r="AC37" s="1024"/>
      <c r="AD37" s="1024"/>
      <c r="AE37" s="1024"/>
      <c r="AF37" s="1024"/>
      <c r="AG37" s="1025"/>
      <c r="AH37" s="1025"/>
      <c r="AI37" s="1025"/>
      <c r="AJ37" s="963"/>
      <c r="AK37" s="650"/>
      <c r="AL37" s="633" t="s">
        <v>1070</v>
      </c>
      <c r="AM37" s="645"/>
      <c r="AN37" s="645"/>
      <c r="AO37" s="645"/>
    </row>
    <row r="38" spans="1:41" s="644" customFormat="1" ht="26.4" x14ac:dyDescent="0.3">
      <c r="A38" s="664" t="s">
        <v>3</v>
      </c>
      <c r="B38" s="273" t="s">
        <v>68</v>
      </c>
      <c r="C38" s="436"/>
      <c r="D38" s="436"/>
      <c r="E38" s="436"/>
      <c r="F38" s="436"/>
      <c r="G38" s="436"/>
      <c r="H38" s="436"/>
      <c r="I38" s="436"/>
      <c r="J38" s="436" t="s">
        <v>40</v>
      </c>
      <c r="K38" s="442">
        <f t="shared" si="3"/>
        <v>174</v>
      </c>
      <c r="L38" s="663">
        <f t="shared" ref="L38:L100" si="9">Z38+AB38+AD38+AF38+AH38+AJ38</f>
        <v>14</v>
      </c>
      <c r="M38" s="663">
        <v>152</v>
      </c>
      <c r="N38" s="637">
        <f t="shared" si="4"/>
        <v>152</v>
      </c>
      <c r="O38" s="663">
        <v>0</v>
      </c>
      <c r="P38" s="663">
        <v>152</v>
      </c>
      <c r="Q38" s="663"/>
      <c r="R38" s="663"/>
      <c r="S38" s="663">
        <v>2</v>
      </c>
      <c r="T38" s="446">
        <v>6</v>
      </c>
      <c r="U38" s="1023"/>
      <c r="V38" s="1023"/>
      <c r="W38" s="1023"/>
      <c r="X38" s="1023"/>
      <c r="Y38" s="1306">
        <v>28</v>
      </c>
      <c r="Z38" s="676">
        <v>2</v>
      </c>
      <c r="AA38" s="447">
        <v>24</v>
      </c>
      <c r="AB38" s="447">
        <v>2</v>
      </c>
      <c r="AC38" s="1024">
        <v>28</v>
      </c>
      <c r="AD38" s="1024">
        <v>2</v>
      </c>
      <c r="AE38" s="1024">
        <v>30</v>
      </c>
      <c r="AF38" s="1024">
        <v>4</v>
      </c>
      <c r="AG38" s="1025">
        <v>22</v>
      </c>
      <c r="AH38" s="1025">
        <v>2</v>
      </c>
      <c r="AI38" s="1025">
        <v>20</v>
      </c>
      <c r="AJ38" s="963">
        <v>2</v>
      </c>
      <c r="AK38" s="650"/>
      <c r="AL38" s="599" t="s">
        <v>1082</v>
      </c>
      <c r="AM38" s="645"/>
      <c r="AN38" s="645"/>
      <c r="AO38" s="645"/>
    </row>
    <row r="39" spans="1:41" s="644" customFormat="1" x14ac:dyDescent="0.3">
      <c r="A39" s="664" t="s">
        <v>5</v>
      </c>
      <c r="B39" s="273" t="s">
        <v>6</v>
      </c>
      <c r="C39" s="436"/>
      <c r="D39" s="436"/>
      <c r="E39" s="436" t="s">
        <v>555</v>
      </c>
      <c r="F39" s="436" t="s">
        <v>67</v>
      </c>
      <c r="G39" s="436" t="s">
        <v>555</v>
      </c>
      <c r="H39" s="436" t="s">
        <v>67</v>
      </c>
      <c r="I39" s="436" t="s">
        <v>555</v>
      </c>
      <c r="J39" s="436" t="s">
        <v>67</v>
      </c>
      <c r="K39" s="442">
        <f t="shared" si="3"/>
        <v>166</v>
      </c>
      <c r="L39" s="663">
        <f t="shared" si="9"/>
        <v>14</v>
      </c>
      <c r="M39" s="663">
        <v>150</v>
      </c>
      <c r="N39" s="637">
        <f t="shared" si="4"/>
        <v>152</v>
      </c>
      <c r="O39" s="663">
        <v>2</v>
      </c>
      <c r="P39" s="663">
        <v>150</v>
      </c>
      <c r="Q39" s="663"/>
      <c r="R39" s="663"/>
      <c r="S39" s="663"/>
      <c r="T39" s="446"/>
      <c r="U39" s="1023"/>
      <c r="V39" s="1023"/>
      <c r="W39" s="1023"/>
      <c r="X39" s="1023"/>
      <c r="Y39" s="1306">
        <v>28</v>
      </c>
      <c r="Z39" s="676">
        <v>2</v>
      </c>
      <c r="AA39" s="447">
        <v>24</v>
      </c>
      <c r="AB39" s="447">
        <v>2</v>
      </c>
      <c r="AC39" s="1024">
        <v>28</v>
      </c>
      <c r="AD39" s="1024">
        <v>2</v>
      </c>
      <c r="AE39" s="1024">
        <v>30</v>
      </c>
      <c r="AF39" s="1024">
        <v>4</v>
      </c>
      <c r="AG39" s="1025">
        <v>22</v>
      </c>
      <c r="AH39" s="1025">
        <v>2</v>
      </c>
      <c r="AI39" s="1025">
        <v>20</v>
      </c>
      <c r="AJ39" s="963">
        <v>2</v>
      </c>
      <c r="AK39" s="650"/>
      <c r="AL39" s="633" t="s">
        <v>1117</v>
      </c>
      <c r="AM39" s="645"/>
      <c r="AN39" s="645"/>
      <c r="AO39" s="645"/>
    </row>
    <row r="40" spans="1:41" s="644" customFormat="1" hidden="1" x14ac:dyDescent="0.3">
      <c r="A40" s="664" t="s">
        <v>7</v>
      </c>
      <c r="B40" s="273" t="s">
        <v>69</v>
      </c>
      <c r="C40" s="436"/>
      <c r="D40" s="436"/>
      <c r="E40" s="436"/>
      <c r="F40" s="436"/>
      <c r="G40" s="436"/>
      <c r="H40" s="436"/>
      <c r="I40" s="436"/>
      <c r="J40" s="436" t="s">
        <v>67</v>
      </c>
      <c r="K40" s="442">
        <f t="shared" si="3"/>
        <v>62</v>
      </c>
      <c r="L40" s="663">
        <f t="shared" si="9"/>
        <v>4</v>
      </c>
      <c r="M40" s="663">
        <v>4</v>
      </c>
      <c r="N40" s="637">
        <f t="shared" si="4"/>
        <v>58</v>
      </c>
      <c r="O40" s="663"/>
      <c r="P40" s="663"/>
      <c r="Q40" s="663"/>
      <c r="R40" s="663"/>
      <c r="S40" s="663"/>
      <c r="T40" s="446"/>
      <c r="U40" s="1023"/>
      <c r="V40" s="1023"/>
      <c r="W40" s="1023"/>
      <c r="X40" s="1023"/>
      <c r="Y40" s="447"/>
      <c r="Z40" s="676"/>
      <c r="AA40" s="447"/>
      <c r="AB40" s="447"/>
      <c r="AC40" s="1024"/>
      <c r="AD40" s="1024"/>
      <c r="AE40" s="1024"/>
      <c r="AF40" s="1024"/>
      <c r="AG40" s="1025"/>
      <c r="AH40" s="1025"/>
      <c r="AI40" s="1025">
        <v>58</v>
      </c>
      <c r="AJ40" s="963">
        <v>4</v>
      </c>
      <c r="AK40" s="650"/>
      <c r="AL40" s="633"/>
      <c r="AM40" s="645"/>
      <c r="AN40" s="645"/>
      <c r="AO40" s="645"/>
    </row>
    <row r="41" spans="1:41" s="644" customFormat="1" hidden="1" x14ac:dyDescent="0.3">
      <c r="A41" s="664" t="s">
        <v>168</v>
      </c>
      <c r="B41" s="273" t="s">
        <v>207</v>
      </c>
      <c r="C41" s="436"/>
      <c r="D41" s="436"/>
      <c r="E41" s="436"/>
      <c r="F41" s="436"/>
      <c r="G41" s="436" t="s">
        <v>67</v>
      </c>
      <c r="H41" s="436"/>
      <c r="I41" s="436"/>
      <c r="J41" s="436"/>
      <c r="K41" s="442">
        <f t="shared" si="3"/>
        <v>48</v>
      </c>
      <c r="L41" s="663">
        <f t="shared" si="9"/>
        <v>0</v>
      </c>
      <c r="M41" s="663">
        <v>10</v>
      </c>
      <c r="N41" s="637">
        <f t="shared" si="4"/>
        <v>48</v>
      </c>
      <c r="O41" s="663"/>
      <c r="P41" s="663"/>
      <c r="Q41" s="663"/>
      <c r="R41" s="663"/>
      <c r="S41" s="663"/>
      <c r="T41" s="446"/>
      <c r="U41" s="1023"/>
      <c r="V41" s="1023"/>
      <c r="W41" s="1023"/>
      <c r="X41" s="1023"/>
      <c r="Y41" s="447"/>
      <c r="Z41" s="676"/>
      <c r="AA41" s="447"/>
      <c r="AB41" s="447"/>
      <c r="AC41" s="1024">
        <v>48</v>
      </c>
      <c r="AD41" s="1024"/>
      <c r="AE41" s="1024"/>
      <c r="AF41" s="1024"/>
      <c r="AG41" s="1025"/>
      <c r="AH41" s="1025"/>
      <c r="AI41" s="1025"/>
      <c r="AJ41" s="963"/>
      <c r="AK41" s="650"/>
      <c r="AL41" s="633"/>
      <c r="AM41" s="645"/>
      <c r="AN41" s="645"/>
      <c r="AO41" s="645"/>
    </row>
    <row r="42" spans="1:41" s="644" customFormat="1" ht="27.6" x14ac:dyDescent="0.3">
      <c r="A42" s="673" t="s">
        <v>169</v>
      </c>
      <c r="B42" s="272" t="s">
        <v>355</v>
      </c>
      <c r="C42" s="436" t="s">
        <v>992</v>
      </c>
      <c r="D42" s="436"/>
      <c r="E42" s="436"/>
      <c r="F42" s="436"/>
      <c r="G42" s="436"/>
      <c r="H42" s="436"/>
      <c r="I42" s="436"/>
      <c r="J42" s="436"/>
      <c r="K42" s="442">
        <f>K43+K44</f>
        <v>168</v>
      </c>
      <c r="L42" s="442">
        <f t="shared" ref="L42:AJ42" si="10">L43+L44</f>
        <v>20</v>
      </c>
      <c r="M42" s="442">
        <f t="shared" si="10"/>
        <v>60</v>
      </c>
      <c r="N42" s="442">
        <f t="shared" si="10"/>
        <v>140</v>
      </c>
      <c r="O42" s="442">
        <f t="shared" si="10"/>
        <v>48</v>
      </c>
      <c r="P42" s="442">
        <f t="shared" si="10"/>
        <v>56</v>
      </c>
      <c r="Q42" s="442">
        <f t="shared" si="10"/>
        <v>0</v>
      </c>
      <c r="R42" s="442">
        <f t="shared" si="10"/>
        <v>0</v>
      </c>
      <c r="S42" s="442">
        <f t="shared" si="10"/>
        <v>2</v>
      </c>
      <c r="T42" s="1039">
        <f t="shared" si="10"/>
        <v>6</v>
      </c>
      <c r="U42" s="443">
        <f t="shared" si="10"/>
        <v>0</v>
      </c>
      <c r="V42" s="443">
        <f t="shared" si="10"/>
        <v>0</v>
      </c>
      <c r="W42" s="443">
        <f t="shared" si="10"/>
        <v>0</v>
      </c>
      <c r="X42" s="443">
        <f t="shared" si="10"/>
        <v>0</v>
      </c>
      <c r="Y42" s="443">
        <f t="shared" si="10"/>
        <v>56</v>
      </c>
      <c r="Z42" s="443">
        <f t="shared" si="10"/>
        <v>8</v>
      </c>
      <c r="AA42" s="443">
        <f t="shared" si="10"/>
        <v>48</v>
      </c>
      <c r="AB42" s="443">
        <f t="shared" si="10"/>
        <v>8</v>
      </c>
      <c r="AC42" s="443">
        <f t="shared" si="10"/>
        <v>36</v>
      </c>
      <c r="AD42" s="443">
        <f t="shared" si="10"/>
        <v>4</v>
      </c>
      <c r="AE42" s="443">
        <f t="shared" si="10"/>
        <v>0</v>
      </c>
      <c r="AF42" s="443">
        <f t="shared" si="10"/>
        <v>0</v>
      </c>
      <c r="AG42" s="443">
        <f t="shared" si="10"/>
        <v>0</v>
      </c>
      <c r="AH42" s="443">
        <f t="shared" si="10"/>
        <v>0</v>
      </c>
      <c r="AI42" s="443">
        <f t="shared" si="10"/>
        <v>0</v>
      </c>
      <c r="AJ42" s="443">
        <f t="shared" si="10"/>
        <v>0</v>
      </c>
      <c r="AK42" s="650"/>
      <c r="AL42" s="633"/>
      <c r="AM42" s="645"/>
      <c r="AN42" s="645"/>
      <c r="AO42" s="645"/>
    </row>
    <row r="43" spans="1:41" s="644" customFormat="1" x14ac:dyDescent="0.3">
      <c r="A43" s="664" t="s">
        <v>170</v>
      </c>
      <c r="B43" s="273" t="s">
        <v>356</v>
      </c>
      <c r="C43" s="436"/>
      <c r="D43" s="436"/>
      <c r="E43" s="436"/>
      <c r="F43" s="436" t="s">
        <v>40</v>
      </c>
      <c r="G43" s="436"/>
      <c r="H43" s="436"/>
      <c r="I43" s="436"/>
      <c r="J43" s="436"/>
      <c r="K43" s="442">
        <f t="shared" si="3"/>
        <v>128</v>
      </c>
      <c r="L43" s="663">
        <f t="shared" si="9"/>
        <v>16</v>
      </c>
      <c r="M43" s="663">
        <v>56</v>
      </c>
      <c r="N43" s="637">
        <f t="shared" si="4"/>
        <v>104</v>
      </c>
      <c r="O43" s="663">
        <v>48</v>
      </c>
      <c r="P43" s="663">
        <v>56</v>
      </c>
      <c r="Q43" s="663"/>
      <c r="R43" s="663"/>
      <c r="S43" s="663">
        <v>2</v>
      </c>
      <c r="T43" s="446">
        <v>6</v>
      </c>
      <c r="U43" s="1023"/>
      <c r="V43" s="1023"/>
      <c r="W43" s="1023"/>
      <c r="X43" s="1023"/>
      <c r="Y43" s="1306">
        <v>56</v>
      </c>
      <c r="Z43" s="676">
        <v>8</v>
      </c>
      <c r="AA43" s="447">
        <v>48</v>
      </c>
      <c r="AB43" s="447">
        <v>8</v>
      </c>
      <c r="AC43" s="1020"/>
      <c r="AD43" s="1020"/>
      <c r="AE43" s="1020"/>
      <c r="AF43" s="1020"/>
      <c r="AG43" s="1021"/>
      <c r="AH43" s="1021"/>
      <c r="AI43" s="1021"/>
      <c r="AJ43" s="963"/>
      <c r="AK43" s="650"/>
      <c r="AL43" s="633" t="s">
        <v>1155</v>
      </c>
      <c r="AM43" s="645"/>
      <c r="AN43" s="645"/>
      <c r="AO43" s="645"/>
    </row>
    <row r="44" spans="1:41" s="644" customFormat="1" ht="26.4" hidden="1" x14ac:dyDescent="0.3">
      <c r="A44" s="397" t="s">
        <v>171</v>
      </c>
      <c r="B44" s="273" t="s">
        <v>302</v>
      </c>
      <c r="C44" s="436"/>
      <c r="D44" s="436"/>
      <c r="E44" s="436"/>
      <c r="F44" s="436"/>
      <c r="G44" s="436" t="s">
        <v>67</v>
      </c>
      <c r="H44" s="436"/>
      <c r="I44" s="436"/>
      <c r="J44" s="436"/>
      <c r="K44" s="442">
        <f t="shared" si="3"/>
        <v>40</v>
      </c>
      <c r="L44" s="663">
        <f t="shared" si="9"/>
        <v>4</v>
      </c>
      <c r="M44" s="663">
        <v>4</v>
      </c>
      <c r="N44" s="637">
        <f t="shared" si="4"/>
        <v>36</v>
      </c>
      <c r="O44" s="663"/>
      <c r="P44" s="663"/>
      <c r="Q44" s="663"/>
      <c r="R44" s="663"/>
      <c r="S44" s="663"/>
      <c r="T44" s="446"/>
      <c r="U44" s="441"/>
      <c r="V44" s="441"/>
      <c r="W44" s="441"/>
      <c r="X44" s="441"/>
      <c r="Y44" s="445"/>
      <c r="Z44" s="678"/>
      <c r="AA44" s="445"/>
      <c r="AB44" s="445"/>
      <c r="AC44" s="1020">
        <v>36</v>
      </c>
      <c r="AD44" s="1020">
        <v>4</v>
      </c>
      <c r="AE44" s="1020"/>
      <c r="AF44" s="1020"/>
      <c r="AG44" s="1021"/>
      <c r="AH44" s="1021"/>
      <c r="AI44" s="1021"/>
      <c r="AJ44" s="963"/>
      <c r="AK44" s="650"/>
      <c r="AL44" s="633"/>
      <c r="AM44" s="645"/>
      <c r="AN44" s="645"/>
      <c r="AO44" s="645"/>
    </row>
    <row r="45" spans="1:41" s="644" customFormat="1" ht="15" customHeight="1" x14ac:dyDescent="0.3">
      <c r="A45" s="413" t="s">
        <v>10</v>
      </c>
      <c r="B45" s="272" t="s">
        <v>70</v>
      </c>
      <c r="C45" s="436" t="s">
        <v>993</v>
      </c>
      <c r="D45" s="436"/>
      <c r="E45" s="436"/>
      <c r="F45" s="436"/>
      <c r="G45" s="436"/>
      <c r="H45" s="436"/>
      <c r="I45" s="436"/>
      <c r="J45" s="436"/>
      <c r="K45" s="442">
        <f>SUM(K46:K57)</f>
        <v>790</v>
      </c>
      <c r="L45" s="442">
        <f t="shared" ref="L45:AJ45" si="11">SUM(L46:L57)</f>
        <v>94</v>
      </c>
      <c r="M45" s="442">
        <f t="shared" si="11"/>
        <v>282</v>
      </c>
      <c r="N45" s="442">
        <f t="shared" si="11"/>
        <v>680</v>
      </c>
      <c r="O45" s="442">
        <f t="shared" si="11"/>
        <v>164</v>
      </c>
      <c r="P45" s="442">
        <f t="shared" si="11"/>
        <v>114</v>
      </c>
      <c r="Q45" s="442">
        <f t="shared" si="11"/>
        <v>0</v>
      </c>
      <c r="R45" s="442">
        <f t="shared" si="11"/>
        <v>0</v>
      </c>
      <c r="S45" s="442">
        <f t="shared" si="11"/>
        <v>4</v>
      </c>
      <c r="T45" s="1039">
        <f t="shared" si="11"/>
        <v>12</v>
      </c>
      <c r="U45" s="443">
        <f t="shared" si="11"/>
        <v>0</v>
      </c>
      <c r="V45" s="443">
        <f t="shared" si="11"/>
        <v>0</v>
      </c>
      <c r="W45" s="443">
        <f t="shared" si="11"/>
        <v>0</v>
      </c>
      <c r="X45" s="443">
        <f t="shared" si="11"/>
        <v>0</v>
      </c>
      <c r="Y45" s="443">
        <f t="shared" si="11"/>
        <v>164</v>
      </c>
      <c r="Z45" s="443">
        <f t="shared" si="11"/>
        <v>20</v>
      </c>
      <c r="AA45" s="443">
        <f t="shared" si="11"/>
        <v>114</v>
      </c>
      <c r="AB45" s="443">
        <f t="shared" si="11"/>
        <v>16</v>
      </c>
      <c r="AC45" s="443">
        <f t="shared" si="11"/>
        <v>88</v>
      </c>
      <c r="AD45" s="443">
        <f t="shared" si="11"/>
        <v>12</v>
      </c>
      <c r="AE45" s="443">
        <f t="shared" si="11"/>
        <v>110</v>
      </c>
      <c r="AF45" s="443">
        <f t="shared" si="11"/>
        <v>16</v>
      </c>
      <c r="AG45" s="443">
        <f t="shared" si="11"/>
        <v>48</v>
      </c>
      <c r="AH45" s="443">
        <f t="shared" si="11"/>
        <v>8</v>
      </c>
      <c r="AI45" s="443">
        <f t="shared" si="11"/>
        <v>156</v>
      </c>
      <c r="AJ45" s="443">
        <f t="shared" si="11"/>
        <v>22</v>
      </c>
      <c r="AK45" s="650"/>
      <c r="AL45" s="633"/>
      <c r="AM45" s="645"/>
      <c r="AN45" s="645"/>
      <c r="AO45" s="645"/>
    </row>
    <row r="46" spans="1:41" s="644" customFormat="1" ht="26.4" x14ac:dyDescent="0.3">
      <c r="A46" s="664" t="s">
        <v>117</v>
      </c>
      <c r="B46" s="273" t="s">
        <v>357</v>
      </c>
      <c r="C46" s="436"/>
      <c r="D46" s="436"/>
      <c r="E46" s="436"/>
      <c r="F46" s="436" t="s">
        <v>40</v>
      </c>
      <c r="G46" s="436"/>
      <c r="H46" s="436"/>
      <c r="I46" s="436"/>
      <c r="J46" s="436"/>
      <c r="K46" s="442">
        <f t="shared" si="3"/>
        <v>94</v>
      </c>
      <c r="L46" s="663">
        <f t="shared" si="9"/>
        <v>10</v>
      </c>
      <c r="M46" s="663">
        <v>28</v>
      </c>
      <c r="N46" s="637">
        <f t="shared" si="4"/>
        <v>76</v>
      </c>
      <c r="O46" s="663">
        <v>48</v>
      </c>
      <c r="P46" s="663">
        <v>28</v>
      </c>
      <c r="Q46" s="663"/>
      <c r="R46" s="663"/>
      <c r="S46" s="663">
        <v>2</v>
      </c>
      <c r="T46" s="446">
        <v>6</v>
      </c>
      <c r="U46" s="1023"/>
      <c r="V46" s="1023"/>
      <c r="W46" s="1023"/>
      <c r="X46" s="1023"/>
      <c r="Y46" s="1306">
        <v>28</v>
      </c>
      <c r="Z46" s="676">
        <v>4</v>
      </c>
      <c r="AA46" s="447">
        <v>48</v>
      </c>
      <c r="AB46" s="447">
        <v>6</v>
      </c>
      <c r="AC46" s="1024"/>
      <c r="AD46" s="1024"/>
      <c r="AE46" s="1024"/>
      <c r="AF46" s="1024"/>
      <c r="AG46" s="1025"/>
      <c r="AH46" s="1025"/>
      <c r="AI46" s="1025"/>
      <c r="AJ46" s="963"/>
      <c r="AK46" s="650"/>
      <c r="AL46" s="633" t="s">
        <v>1154</v>
      </c>
      <c r="AM46" s="645"/>
      <c r="AN46" s="645"/>
      <c r="AO46" s="645"/>
    </row>
    <row r="47" spans="1:41" s="644" customFormat="1" ht="26.4" x14ac:dyDescent="0.3">
      <c r="A47" s="664" t="s">
        <v>12</v>
      </c>
      <c r="B47" s="273" t="s">
        <v>358</v>
      </c>
      <c r="C47" s="436"/>
      <c r="D47" s="436"/>
      <c r="E47" s="436" t="s">
        <v>29</v>
      </c>
      <c r="F47" s="436"/>
      <c r="G47" s="436"/>
      <c r="H47" s="436"/>
      <c r="I47" s="436"/>
      <c r="J47" s="436"/>
      <c r="K47" s="442">
        <f t="shared" si="3"/>
        <v>48</v>
      </c>
      <c r="L47" s="663">
        <f>Z47+AB47+AD47+AF47+AH47+AJ47</f>
        <v>4</v>
      </c>
      <c r="M47" s="663">
        <v>32</v>
      </c>
      <c r="N47" s="637">
        <f>U47+W47+Y47+AA47+AC47+AE47+AG47+AI47</f>
        <v>44</v>
      </c>
      <c r="O47" s="663">
        <v>12</v>
      </c>
      <c r="P47" s="663">
        <v>32</v>
      </c>
      <c r="Q47" s="663"/>
      <c r="R47" s="663"/>
      <c r="S47" s="663"/>
      <c r="T47" s="446"/>
      <c r="U47" s="1023"/>
      <c r="V47" s="1023"/>
      <c r="W47" s="1023"/>
      <c r="X47" s="1023"/>
      <c r="Y47" s="1306">
        <v>14</v>
      </c>
      <c r="Z47" s="676">
        <v>2</v>
      </c>
      <c r="AA47" s="447">
        <v>30</v>
      </c>
      <c r="AB47" s="447">
        <v>2</v>
      </c>
      <c r="AC47" s="1024"/>
      <c r="AD47" s="1024"/>
      <c r="AE47" s="1024"/>
      <c r="AF47" s="1024"/>
      <c r="AG47" s="1025"/>
      <c r="AH47" s="1025"/>
      <c r="AI47" s="1025"/>
      <c r="AJ47" s="963"/>
      <c r="AK47" s="650"/>
      <c r="AL47" s="633" t="s">
        <v>1102</v>
      </c>
      <c r="AM47" s="645"/>
      <c r="AN47" s="645"/>
      <c r="AO47" s="645"/>
    </row>
    <row r="48" spans="1:41" s="644" customFormat="1" ht="26.4" x14ac:dyDescent="0.3">
      <c r="A48" s="664" t="s">
        <v>13</v>
      </c>
      <c r="B48" s="273" t="s">
        <v>359</v>
      </c>
      <c r="C48" s="436"/>
      <c r="D48" s="436"/>
      <c r="E48" s="436" t="s">
        <v>67</v>
      </c>
      <c r="F48" s="436"/>
      <c r="G48" s="436"/>
      <c r="H48" s="436"/>
      <c r="I48" s="436"/>
      <c r="J48" s="436"/>
      <c r="K48" s="442">
        <f t="shared" si="3"/>
        <v>56</v>
      </c>
      <c r="L48" s="663">
        <f t="shared" si="9"/>
        <v>8</v>
      </c>
      <c r="M48" s="663">
        <v>24</v>
      </c>
      <c r="N48" s="637">
        <f t="shared" si="4"/>
        <v>48</v>
      </c>
      <c r="O48" s="663">
        <v>24</v>
      </c>
      <c r="P48" s="663">
        <v>24</v>
      </c>
      <c r="Q48" s="663"/>
      <c r="R48" s="663"/>
      <c r="S48" s="663"/>
      <c r="T48" s="446"/>
      <c r="U48" s="1023"/>
      <c r="V48" s="1023"/>
      <c r="W48" s="1023"/>
      <c r="X48" s="1023"/>
      <c r="Y48" s="1306">
        <v>48</v>
      </c>
      <c r="Z48" s="676">
        <v>8</v>
      </c>
      <c r="AA48" s="447"/>
      <c r="AB48" s="447"/>
      <c r="AC48" s="1024"/>
      <c r="AD48" s="1024"/>
      <c r="AE48" s="1024"/>
      <c r="AF48" s="1024"/>
      <c r="AG48" s="1025"/>
      <c r="AH48" s="1025"/>
      <c r="AI48" s="1025"/>
      <c r="AJ48" s="963"/>
      <c r="AK48" s="650"/>
      <c r="AL48" s="599" t="s">
        <v>1137</v>
      </c>
      <c r="AM48" s="645"/>
      <c r="AN48" s="645"/>
      <c r="AO48" s="645"/>
    </row>
    <row r="49" spans="1:38" s="644" customFormat="1" hidden="1" x14ac:dyDescent="0.3">
      <c r="A49" s="664" t="s">
        <v>14</v>
      </c>
      <c r="B49" s="273" t="s">
        <v>628</v>
      </c>
      <c r="C49" s="436"/>
      <c r="D49" s="436"/>
      <c r="E49" s="436"/>
      <c r="F49" s="436"/>
      <c r="G49" s="436"/>
      <c r="H49" s="436"/>
      <c r="I49" s="436"/>
      <c r="J49" s="436" t="s">
        <v>40</v>
      </c>
      <c r="K49" s="442">
        <f t="shared" si="3"/>
        <v>86</v>
      </c>
      <c r="L49" s="663">
        <f t="shared" si="9"/>
        <v>12</v>
      </c>
      <c r="M49" s="663">
        <v>26</v>
      </c>
      <c r="N49" s="637">
        <f t="shared" si="4"/>
        <v>66</v>
      </c>
      <c r="O49" s="663"/>
      <c r="P49" s="663"/>
      <c r="Q49" s="663"/>
      <c r="R49" s="663"/>
      <c r="S49" s="663">
        <v>2</v>
      </c>
      <c r="T49" s="446">
        <v>6</v>
      </c>
      <c r="U49" s="1023"/>
      <c r="V49" s="1023"/>
      <c r="W49" s="1023"/>
      <c r="X49" s="1023"/>
      <c r="Y49" s="447"/>
      <c r="Z49" s="676"/>
      <c r="AA49" s="447"/>
      <c r="AB49" s="447"/>
      <c r="AC49" s="1024"/>
      <c r="AD49" s="1024"/>
      <c r="AE49" s="1024"/>
      <c r="AF49" s="1024"/>
      <c r="AG49" s="1025">
        <v>24</v>
      </c>
      <c r="AH49" s="1025">
        <v>4</v>
      </c>
      <c r="AI49" s="1025">
        <v>42</v>
      </c>
      <c r="AJ49" s="963">
        <v>8</v>
      </c>
      <c r="AK49" s="650"/>
      <c r="AL49" s="633"/>
    </row>
    <row r="50" spans="1:38" s="644" customFormat="1" ht="25.5" hidden="1" customHeight="1" x14ac:dyDescent="0.3">
      <c r="A50" s="664" t="s">
        <v>15</v>
      </c>
      <c r="B50" s="273" t="s">
        <v>303</v>
      </c>
      <c r="C50" s="436"/>
      <c r="D50" s="436"/>
      <c r="E50" s="436"/>
      <c r="F50" s="436"/>
      <c r="G50" s="436"/>
      <c r="H50" s="436" t="s">
        <v>67</v>
      </c>
      <c r="I50" s="436"/>
      <c r="J50" s="436"/>
      <c r="K50" s="442">
        <f t="shared" si="3"/>
        <v>80</v>
      </c>
      <c r="L50" s="663">
        <f t="shared" si="9"/>
        <v>8</v>
      </c>
      <c r="M50" s="663">
        <v>28</v>
      </c>
      <c r="N50" s="637">
        <f t="shared" si="4"/>
        <v>72</v>
      </c>
      <c r="O50" s="663"/>
      <c r="P50" s="663"/>
      <c r="Q50" s="663"/>
      <c r="R50" s="663"/>
      <c r="S50" s="663"/>
      <c r="T50" s="446"/>
      <c r="U50" s="1023"/>
      <c r="V50" s="1023"/>
      <c r="W50" s="1023"/>
      <c r="X50" s="1023"/>
      <c r="Y50" s="447"/>
      <c r="Z50" s="676"/>
      <c r="AA50" s="447"/>
      <c r="AB50" s="447"/>
      <c r="AC50" s="1024">
        <v>32</v>
      </c>
      <c r="AD50" s="1024">
        <v>4</v>
      </c>
      <c r="AE50" s="1024">
        <v>40</v>
      </c>
      <c r="AF50" s="1024">
        <v>4</v>
      </c>
      <c r="AG50" s="1025"/>
      <c r="AH50" s="1025"/>
      <c r="AI50" s="1025"/>
      <c r="AJ50" s="963"/>
      <c r="AK50" s="650"/>
      <c r="AL50" s="633"/>
    </row>
    <row r="51" spans="1:38" s="644" customFormat="1" ht="25.5" hidden="1" customHeight="1" x14ac:dyDescent="0.3">
      <c r="A51" s="664" t="s">
        <v>16</v>
      </c>
      <c r="B51" s="273" t="s">
        <v>630</v>
      </c>
      <c r="C51" s="436"/>
      <c r="D51" s="436"/>
      <c r="E51" s="436"/>
      <c r="F51" s="436"/>
      <c r="G51" s="436"/>
      <c r="H51" s="436"/>
      <c r="I51" s="436"/>
      <c r="J51" s="436" t="s">
        <v>67</v>
      </c>
      <c r="K51" s="442">
        <f t="shared" si="3"/>
        <v>72</v>
      </c>
      <c r="L51" s="663">
        <f t="shared" si="9"/>
        <v>8</v>
      </c>
      <c r="M51" s="663">
        <v>10</v>
      </c>
      <c r="N51" s="637">
        <f t="shared" si="4"/>
        <v>64</v>
      </c>
      <c r="O51" s="663"/>
      <c r="P51" s="663"/>
      <c r="Q51" s="663"/>
      <c r="R51" s="663"/>
      <c r="S51" s="663"/>
      <c r="T51" s="446"/>
      <c r="U51" s="1023"/>
      <c r="V51" s="1023"/>
      <c r="W51" s="1023"/>
      <c r="X51" s="1023"/>
      <c r="Y51" s="447"/>
      <c r="Z51" s="676"/>
      <c r="AA51" s="447"/>
      <c r="AB51" s="447"/>
      <c r="AC51" s="1024"/>
      <c r="AD51" s="1024"/>
      <c r="AE51" s="1024"/>
      <c r="AF51" s="1024"/>
      <c r="AG51" s="1025">
        <v>24</v>
      </c>
      <c r="AH51" s="1025">
        <v>4</v>
      </c>
      <c r="AI51" s="1025">
        <v>40</v>
      </c>
      <c r="AJ51" s="963">
        <v>4</v>
      </c>
      <c r="AK51" s="650"/>
      <c r="AL51" s="633"/>
    </row>
    <row r="52" spans="1:38" s="644" customFormat="1" ht="25.5" hidden="1" customHeight="1" x14ac:dyDescent="0.3">
      <c r="A52" s="664" t="s">
        <v>121</v>
      </c>
      <c r="B52" s="273" t="s">
        <v>285</v>
      </c>
      <c r="C52" s="436"/>
      <c r="D52" s="436"/>
      <c r="E52" s="436"/>
      <c r="F52" s="436"/>
      <c r="G52" s="436"/>
      <c r="H52" s="436" t="s">
        <v>67</v>
      </c>
      <c r="I52" s="436"/>
      <c r="J52" s="436"/>
      <c r="K52" s="442">
        <f t="shared" si="3"/>
        <v>78</v>
      </c>
      <c r="L52" s="663">
        <f t="shared" si="9"/>
        <v>12</v>
      </c>
      <c r="M52" s="663">
        <v>50</v>
      </c>
      <c r="N52" s="637">
        <f t="shared" si="4"/>
        <v>66</v>
      </c>
      <c r="O52" s="663"/>
      <c r="P52" s="663"/>
      <c r="Q52" s="663"/>
      <c r="R52" s="663"/>
      <c r="S52" s="663"/>
      <c r="T52" s="446"/>
      <c r="U52" s="1023"/>
      <c r="V52" s="1023"/>
      <c r="W52" s="1023"/>
      <c r="X52" s="1023"/>
      <c r="Y52" s="447"/>
      <c r="Z52" s="676"/>
      <c r="AA52" s="447"/>
      <c r="AB52" s="447"/>
      <c r="AC52" s="1024">
        <v>28</v>
      </c>
      <c r="AD52" s="1024">
        <v>4</v>
      </c>
      <c r="AE52" s="1024">
        <v>38</v>
      </c>
      <c r="AF52" s="1024">
        <v>8</v>
      </c>
      <c r="AG52" s="1025"/>
      <c r="AH52" s="1025"/>
      <c r="AI52" s="1025"/>
      <c r="AJ52" s="963"/>
      <c r="AK52" s="650"/>
      <c r="AL52" s="633"/>
    </row>
    <row r="53" spans="1:38" s="644" customFormat="1" x14ac:dyDescent="0.3">
      <c r="A53" s="664" t="s">
        <v>17</v>
      </c>
      <c r="B53" s="273" t="s">
        <v>360</v>
      </c>
      <c r="C53" s="436"/>
      <c r="D53" s="436"/>
      <c r="E53" s="436" t="s">
        <v>67</v>
      </c>
      <c r="F53" s="436"/>
      <c r="G53" s="436"/>
      <c r="H53" s="436"/>
      <c r="I53" s="436"/>
      <c r="J53" s="436"/>
      <c r="K53" s="442">
        <f t="shared" si="3"/>
        <v>36</v>
      </c>
      <c r="L53" s="663">
        <f t="shared" si="9"/>
        <v>0</v>
      </c>
      <c r="M53" s="663">
        <v>6</v>
      </c>
      <c r="N53" s="637">
        <f t="shared" si="4"/>
        <v>36</v>
      </c>
      <c r="O53" s="663">
        <v>30</v>
      </c>
      <c r="P53" s="663">
        <v>6</v>
      </c>
      <c r="Q53" s="663"/>
      <c r="R53" s="663"/>
      <c r="S53" s="663"/>
      <c r="T53" s="446"/>
      <c r="U53" s="1023"/>
      <c r="V53" s="1023"/>
      <c r="W53" s="1023"/>
      <c r="X53" s="1023"/>
      <c r="Y53" s="1306">
        <v>36</v>
      </c>
      <c r="Z53" s="676"/>
      <c r="AA53" s="447"/>
      <c r="AB53" s="447"/>
      <c r="AC53" s="1024"/>
      <c r="AD53" s="1024"/>
      <c r="AE53" s="1024"/>
      <c r="AF53" s="1024"/>
      <c r="AG53" s="1025"/>
      <c r="AH53" s="1025"/>
      <c r="AI53" s="1025"/>
      <c r="AJ53" s="963"/>
      <c r="AK53" s="650"/>
      <c r="AL53" s="633" t="s">
        <v>1133</v>
      </c>
    </row>
    <row r="54" spans="1:38" s="644" customFormat="1" hidden="1" x14ac:dyDescent="0.3">
      <c r="A54" s="664" t="s">
        <v>123</v>
      </c>
      <c r="B54" s="273" t="s">
        <v>124</v>
      </c>
      <c r="C54" s="436"/>
      <c r="D54" s="436"/>
      <c r="E54" s="436"/>
      <c r="F54" s="436"/>
      <c r="G54" s="436"/>
      <c r="H54" s="436" t="s">
        <v>67</v>
      </c>
      <c r="I54" s="436"/>
      <c r="J54" s="436"/>
      <c r="K54" s="442">
        <f t="shared" si="3"/>
        <v>68</v>
      </c>
      <c r="L54" s="663">
        <f t="shared" si="9"/>
        <v>8</v>
      </c>
      <c r="M54" s="663">
        <v>8</v>
      </c>
      <c r="N54" s="637">
        <f t="shared" si="4"/>
        <v>60</v>
      </c>
      <c r="O54" s="663"/>
      <c r="P54" s="663"/>
      <c r="Q54" s="663"/>
      <c r="R54" s="663"/>
      <c r="S54" s="663"/>
      <c r="T54" s="446"/>
      <c r="U54" s="1023"/>
      <c r="V54" s="1023"/>
      <c r="W54" s="1023"/>
      <c r="X54" s="1023"/>
      <c r="Y54" s="447"/>
      <c r="Z54" s="676"/>
      <c r="AA54" s="447"/>
      <c r="AB54" s="447"/>
      <c r="AC54" s="1024">
        <v>28</v>
      </c>
      <c r="AD54" s="1024">
        <v>4</v>
      </c>
      <c r="AE54" s="1024">
        <v>32</v>
      </c>
      <c r="AF54" s="1024">
        <v>4</v>
      </c>
      <c r="AG54" s="1025"/>
      <c r="AH54" s="1025"/>
      <c r="AI54" s="1025"/>
      <c r="AJ54" s="963"/>
      <c r="AK54" s="650"/>
      <c r="AL54" s="633"/>
    </row>
    <row r="55" spans="1:38" s="644" customFormat="1" ht="26.4" hidden="1" x14ac:dyDescent="0.3">
      <c r="A55" s="664" t="s">
        <v>18</v>
      </c>
      <c r="B55" s="273" t="s">
        <v>72</v>
      </c>
      <c r="C55" s="436"/>
      <c r="D55" s="436"/>
      <c r="E55" s="436"/>
      <c r="F55" s="436"/>
      <c r="G55" s="436"/>
      <c r="H55" s="436"/>
      <c r="I55" s="436"/>
      <c r="J55" s="436" t="s">
        <v>67</v>
      </c>
      <c r="K55" s="442">
        <f t="shared" si="3"/>
        <v>48</v>
      </c>
      <c r="L55" s="663">
        <f t="shared" si="9"/>
        <v>6</v>
      </c>
      <c r="M55" s="663">
        <v>10</v>
      </c>
      <c r="N55" s="637">
        <f t="shared" si="4"/>
        <v>42</v>
      </c>
      <c r="O55" s="663"/>
      <c r="P55" s="663"/>
      <c r="Q55" s="663"/>
      <c r="R55" s="663"/>
      <c r="S55" s="663"/>
      <c r="T55" s="446"/>
      <c r="U55" s="1023"/>
      <c r="V55" s="1023"/>
      <c r="W55" s="1023"/>
      <c r="X55" s="1023"/>
      <c r="Y55" s="447"/>
      <c r="Z55" s="676"/>
      <c r="AA55" s="447"/>
      <c r="AB55" s="447"/>
      <c r="AC55" s="1024"/>
      <c r="AD55" s="1024"/>
      <c r="AE55" s="1024"/>
      <c r="AF55" s="1024"/>
      <c r="AG55" s="1025"/>
      <c r="AH55" s="1025"/>
      <c r="AI55" s="1025">
        <v>42</v>
      </c>
      <c r="AJ55" s="963">
        <v>6</v>
      </c>
      <c r="AK55" s="650"/>
      <c r="AL55" s="633"/>
    </row>
    <row r="56" spans="1:38" s="644" customFormat="1" ht="26.4" x14ac:dyDescent="0.3">
      <c r="A56" s="664" t="s">
        <v>20</v>
      </c>
      <c r="B56" s="273" t="s">
        <v>361</v>
      </c>
      <c r="C56" s="436"/>
      <c r="D56" s="436"/>
      <c r="E56" s="436" t="s">
        <v>67</v>
      </c>
      <c r="F56" s="436"/>
      <c r="G56" s="436"/>
      <c r="H56" s="436"/>
      <c r="I56" s="436"/>
      <c r="J56" s="436"/>
      <c r="K56" s="442">
        <f t="shared" si="3"/>
        <v>88</v>
      </c>
      <c r="L56" s="663">
        <f t="shared" si="9"/>
        <v>14</v>
      </c>
      <c r="M56" s="663">
        <v>24</v>
      </c>
      <c r="N56" s="637">
        <f t="shared" si="4"/>
        <v>74</v>
      </c>
      <c r="O56" s="663">
        <v>50</v>
      </c>
      <c r="P56" s="663">
        <v>24</v>
      </c>
      <c r="Q56" s="663"/>
      <c r="R56" s="663"/>
      <c r="S56" s="663"/>
      <c r="T56" s="446"/>
      <c r="U56" s="1023"/>
      <c r="V56" s="1023"/>
      <c r="W56" s="1023"/>
      <c r="X56" s="1023"/>
      <c r="Y56" s="1306">
        <v>38</v>
      </c>
      <c r="Z56" s="676">
        <v>6</v>
      </c>
      <c r="AA56" s="447">
        <v>36</v>
      </c>
      <c r="AB56" s="447">
        <v>8</v>
      </c>
      <c r="AC56" s="1024"/>
      <c r="AD56" s="1024"/>
      <c r="AE56" s="1024"/>
      <c r="AF56" s="1024"/>
      <c r="AG56" s="1025"/>
      <c r="AH56" s="1025"/>
      <c r="AI56" s="1025"/>
      <c r="AJ56" s="963"/>
      <c r="AK56" s="650"/>
      <c r="AL56" s="282" t="s">
        <v>1102</v>
      </c>
    </row>
    <row r="57" spans="1:38" s="644" customFormat="1" hidden="1" x14ac:dyDescent="0.3">
      <c r="A57" s="664" t="s">
        <v>22</v>
      </c>
      <c r="B57" s="273" t="s">
        <v>631</v>
      </c>
      <c r="C57" s="436"/>
      <c r="D57" s="436"/>
      <c r="E57" s="436"/>
      <c r="F57" s="436"/>
      <c r="G57" s="436"/>
      <c r="H57" s="436"/>
      <c r="I57" s="436"/>
      <c r="J57" s="436" t="s">
        <v>67</v>
      </c>
      <c r="K57" s="442">
        <f t="shared" si="3"/>
        <v>36</v>
      </c>
      <c r="L57" s="663">
        <f t="shared" si="9"/>
        <v>4</v>
      </c>
      <c r="M57" s="663">
        <v>36</v>
      </c>
      <c r="N57" s="637">
        <f t="shared" si="4"/>
        <v>32</v>
      </c>
      <c r="O57" s="663"/>
      <c r="P57" s="663"/>
      <c r="Q57" s="663"/>
      <c r="R57" s="663"/>
      <c r="S57" s="663"/>
      <c r="T57" s="446"/>
      <c r="U57" s="1023"/>
      <c r="V57" s="1023"/>
      <c r="W57" s="1023"/>
      <c r="X57" s="1023"/>
      <c r="Y57" s="447"/>
      <c r="Z57" s="676"/>
      <c r="AA57" s="447"/>
      <c r="AB57" s="447"/>
      <c r="AC57" s="1024"/>
      <c r="AD57" s="1024"/>
      <c r="AE57" s="1024"/>
      <c r="AF57" s="1024"/>
      <c r="AG57" s="1025"/>
      <c r="AH57" s="1025"/>
      <c r="AI57" s="1025">
        <v>32</v>
      </c>
      <c r="AJ57" s="963">
        <v>4</v>
      </c>
      <c r="AK57" s="650"/>
      <c r="AL57" s="633"/>
    </row>
    <row r="58" spans="1:38" s="644" customFormat="1" x14ac:dyDescent="0.3">
      <c r="A58" s="673" t="s">
        <v>8</v>
      </c>
      <c r="B58" s="272" t="s">
        <v>9</v>
      </c>
      <c r="C58" s="436"/>
      <c r="D58" s="436"/>
      <c r="E58" s="436"/>
      <c r="F58" s="436"/>
      <c r="G58" s="436"/>
      <c r="H58" s="436"/>
      <c r="I58" s="436"/>
      <c r="J58" s="436"/>
      <c r="K58" s="442">
        <f>K59+K65+K71+K77+K83+K89+K93</f>
        <v>2574</v>
      </c>
      <c r="L58" s="442">
        <f t="shared" ref="L58:X58" si="12">L59+L65+L71+L77+L83+L89+L93</f>
        <v>200</v>
      </c>
      <c r="M58" s="442">
        <f t="shared" si="12"/>
        <v>530</v>
      </c>
      <c r="N58" s="442">
        <f t="shared" si="12"/>
        <v>1122</v>
      </c>
      <c r="O58" s="442">
        <f t="shared" si="12"/>
        <v>170</v>
      </c>
      <c r="P58" s="442">
        <f t="shared" si="12"/>
        <v>140</v>
      </c>
      <c r="Q58" s="442">
        <f t="shared" si="12"/>
        <v>0</v>
      </c>
      <c r="R58" s="442">
        <f t="shared" si="12"/>
        <v>1152</v>
      </c>
      <c r="S58" s="442">
        <f t="shared" si="12"/>
        <v>40</v>
      </c>
      <c r="T58" s="1039">
        <f t="shared" si="12"/>
        <v>60</v>
      </c>
      <c r="U58" s="443">
        <f t="shared" si="12"/>
        <v>0</v>
      </c>
      <c r="V58" s="443">
        <f t="shared" si="12"/>
        <v>0</v>
      </c>
      <c r="W58" s="443">
        <f t="shared" si="12"/>
        <v>0</v>
      </c>
      <c r="X58" s="443">
        <f t="shared" si="12"/>
        <v>0</v>
      </c>
      <c r="Y58" s="450">
        <f>Y59+Y65+Y71+Y77+Y83+Y89+Y93</f>
        <v>172</v>
      </c>
      <c r="Z58" s="450">
        <f t="shared" ref="Z58:AJ58" si="13">Z59+Z65+Z71+Z77+Z83+Z89+Z93</f>
        <v>24</v>
      </c>
      <c r="AA58" s="450">
        <f t="shared" si="13"/>
        <v>138</v>
      </c>
      <c r="AB58" s="450">
        <f t="shared" si="13"/>
        <v>18</v>
      </c>
      <c r="AC58" s="450">
        <f t="shared" si="13"/>
        <v>220</v>
      </c>
      <c r="AD58" s="450">
        <f t="shared" si="13"/>
        <v>36</v>
      </c>
      <c r="AE58" s="450">
        <f t="shared" si="13"/>
        <v>310</v>
      </c>
      <c r="AF58" s="450">
        <f t="shared" si="13"/>
        <v>36</v>
      </c>
      <c r="AG58" s="450">
        <f t="shared" si="13"/>
        <v>216</v>
      </c>
      <c r="AH58" s="450">
        <f t="shared" si="13"/>
        <v>28</v>
      </c>
      <c r="AI58" s="450">
        <f t="shared" si="13"/>
        <v>66</v>
      </c>
      <c r="AJ58" s="450">
        <f t="shared" si="13"/>
        <v>10</v>
      </c>
      <c r="AK58" s="650"/>
      <c r="AL58" s="633"/>
    </row>
    <row r="59" spans="1:38" s="644" customFormat="1" ht="66" x14ac:dyDescent="0.3">
      <c r="A59" s="397" t="s">
        <v>321</v>
      </c>
      <c r="B59" s="439" t="s">
        <v>362</v>
      </c>
      <c r="C59" s="436"/>
      <c r="D59" s="436"/>
      <c r="E59" s="436"/>
      <c r="F59" s="436"/>
      <c r="G59" s="436"/>
      <c r="H59" s="436"/>
      <c r="I59" s="436"/>
      <c r="J59" s="436"/>
      <c r="K59" s="442">
        <f>SUM(K60:K64)</f>
        <v>256</v>
      </c>
      <c r="L59" s="442">
        <f t="shared" ref="L59:T59" si="14">SUM(L60:L64)</f>
        <v>12</v>
      </c>
      <c r="M59" s="442">
        <f t="shared" si="14"/>
        <v>80</v>
      </c>
      <c r="N59" s="442">
        <f t="shared" si="14"/>
        <v>126</v>
      </c>
      <c r="O59" s="442">
        <f t="shared" si="14"/>
        <v>46</v>
      </c>
      <c r="P59" s="442">
        <f t="shared" si="14"/>
        <v>80</v>
      </c>
      <c r="Q59" s="442">
        <f t="shared" si="14"/>
        <v>0</v>
      </c>
      <c r="R59" s="442">
        <f t="shared" si="14"/>
        <v>108</v>
      </c>
      <c r="S59" s="442">
        <f t="shared" si="14"/>
        <v>4</v>
      </c>
      <c r="T59" s="1039">
        <f t="shared" si="14"/>
        <v>6</v>
      </c>
      <c r="U59" s="443">
        <f t="shared" ref="U59:AJ59" si="15">U60+U61</f>
        <v>0</v>
      </c>
      <c r="V59" s="443">
        <f t="shared" si="15"/>
        <v>0</v>
      </c>
      <c r="W59" s="443">
        <f t="shared" si="15"/>
        <v>0</v>
      </c>
      <c r="X59" s="443">
        <f t="shared" si="15"/>
        <v>0</v>
      </c>
      <c r="Y59" s="447">
        <f t="shared" si="15"/>
        <v>66</v>
      </c>
      <c r="Z59" s="447">
        <f t="shared" si="15"/>
        <v>6</v>
      </c>
      <c r="AA59" s="450">
        <f t="shared" si="15"/>
        <v>60</v>
      </c>
      <c r="AB59" s="450">
        <f t="shared" si="15"/>
        <v>6</v>
      </c>
      <c r="AC59" s="1029">
        <f t="shared" si="15"/>
        <v>0</v>
      </c>
      <c r="AD59" s="1029">
        <f t="shared" si="15"/>
        <v>0</v>
      </c>
      <c r="AE59" s="1029">
        <f t="shared" si="15"/>
        <v>0</v>
      </c>
      <c r="AF59" s="1029">
        <f t="shared" si="15"/>
        <v>0</v>
      </c>
      <c r="AG59" s="1030">
        <f t="shared" si="15"/>
        <v>0</v>
      </c>
      <c r="AH59" s="1030">
        <f t="shared" si="15"/>
        <v>0</v>
      </c>
      <c r="AI59" s="1030">
        <f t="shared" si="15"/>
        <v>0</v>
      </c>
      <c r="AJ59" s="1030">
        <f t="shared" si="15"/>
        <v>0</v>
      </c>
      <c r="AK59" s="650"/>
      <c r="AL59" s="633"/>
    </row>
    <row r="60" spans="1:38" s="644" customFormat="1" ht="39.6" x14ac:dyDescent="0.3">
      <c r="A60" s="397" t="s">
        <v>155</v>
      </c>
      <c r="B60" s="670" t="s">
        <v>363</v>
      </c>
      <c r="C60" s="436"/>
      <c r="D60" s="436"/>
      <c r="E60" s="436"/>
      <c r="F60" s="436" t="s">
        <v>556</v>
      </c>
      <c r="G60" s="436"/>
      <c r="H60" s="436"/>
      <c r="I60" s="436"/>
      <c r="J60" s="436"/>
      <c r="K60" s="442">
        <f t="shared" si="3"/>
        <v>32</v>
      </c>
      <c r="L60" s="663">
        <f t="shared" si="9"/>
        <v>2</v>
      </c>
      <c r="M60" s="663">
        <v>8</v>
      </c>
      <c r="N60" s="637">
        <f t="shared" si="4"/>
        <v>30</v>
      </c>
      <c r="O60" s="663">
        <v>22</v>
      </c>
      <c r="P60" s="663">
        <v>8</v>
      </c>
      <c r="Q60" s="663"/>
      <c r="R60" s="663"/>
      <c r="S60" s="663"/>
      <c r="T60" s="446"/>
      <c r="U60" s="1023"/>
      <c r="V60" s="1023"/>
      <c r="W60" s="1023"/>
      <c r="X60" s="1023"/>
      <c r="Y60" s="447">
        <v>30</v>
      </c>
      <c r="Z60" s="676">
        <v>2</v>
      </c>
      <c r="AA60" s="447"/>
      <c r="AB60" s="447"/>
      <c r="AC60" s="1024"/>
      <c r="AD60" s="1024"/>
      <c r="AE60" s="1024"/>
      <c r="AF60" s="1024"/>
      <c r="AG60" s="1025"/>
      <c r="AH60" s="1025"/>
      <c r="AI60" s="1025"/>
      <c r="AJ60" s="1031"/>
      <c r="AK60" s="650"/>
      <c r="AL60" s="599" t="s">
        <v>1137</v>
      </c>
    </row>
    <row r="61" spans="1:38" s="644" customFormat="1" ht="26.4" x14ac:dyDescent="0.3">
      <c r="A61" s="664" t="s">
        <v>156</v>
      </c>
      <c r="B61" s="273" t="s">
        <v>557</v>
      </c>
      <c r="C61" s="436"/>
      <c r="D61" s="436"/>
      <c r="E61" s="436"/>
      <c r="F61" s="436"/>
      <c r="G61" s="436"/>
      <c r="H61" s="436"/>
      <c r="I61" s="436"/>
      <c r="J61" s="436"/>
      <c r="K61" s="442">
        <f t="shared" si="3"/>
        <v>106</v>
      </c>
      <c r="L61" s="663">
        <f t="shared" si="9"/>
        <v>10</v>
      </c>
      <c r="M61" s="663">
        <v>72</v>
      </c>
      <c r="N61" s="637">
        <f t="shared" si="4"/>
        <v>96</v>
      </c>
      <c r="O61" s="663">
        <v>24</v>
      </c>
      <c r="P61" s="663">
        <v>72</v>
      </c>
      <c r="Q61" s="663"/>
      <c r="R61" s="663"/>
      <c r="S61" s="663"/>
      <c r="T61" s="446"/>
      <c r="U61" s="1023"/>
      <c r="V61" s="1023"/>
      <c r="W61" s="1032"/>
      <c r="X61" s="1023"/>
      <c r="Y61" s="447">
        <v>36</v>
      </c>
      <c r="Z61" s="676">
        <v>4</v>
      </c>
      <c r="AA61" s="447">
        <v>60</v>
      </c>
      <c r="AB61" s="447">
        <v>6</v>
      </c>
      <c r="AC61" s="1024"/>
      <c r="AD61" s="1024"/>
      <c r="AE61" s="1024"/>
      <c r="AF61" s="1024"/>
      <c r="AG61" s="1025"/>
      <c r="AH61" s="1025"/>
      <c r="AI61" s="1025"/>
      <c r="AJ61" s="963"/>
      <c r="AK61" s="650"/>
      <c r="AL61" s="599" t="s">
        <v>1137</v>
      </c>
    </row>
    <row r="62" spans="1:38" s="644" customFormat="1" x14ac:dyDescent="0.3">
      <c r="A62" s="664" t="s">
        <v>364</v>
      </c>
      <c r="B62" s="273" t="s">
        <v>43</v>
      </c>
      <c r="C62" s="436"/>
      <c r="D62" s="436"/>
      <c r="E62" s="436"/>
      <c r="F62" s="436" t="s">
        <v>67</v>
      </c>
      <c r="G62" s="436"/>
      <c r="H62" s="436"/>
      <c r="I62" s="436"/>
      <c r="J62" s="436"/>
      <c r="K62" s="442">
        <f t="shared" si="3"/>
        <v>36</v>
      </c>
      <c r="L62" s="663">
        <f t="shared" si="9"/>
        <v>0</v>
      </c>
      <c r="M62" s="663"/>
      <c r="N62" s="637"/>
      <c r="O62" s="663"/>
      <c r="P62" s="663"/>
      <c r="Q62" s="663"/>
      <c r="R62" s="663">
        <v>36</v>
      </c>
      <c r="S62" s="663"/>
      <c r="T62" s="446"/>
      <c r="U62" s="1023"/>
      <c r="V62" s="1023"/>
      <c r="W62" s="1032"/>
      <c r="X62" s="1023"/>
      <c r="Y62" s="447"/>
      <c r="Z62" s="676"/>
      <c r="AA62" s="447">
        <v>36</v>
      </c>
      <c r="AB62" s="447"/>
      <c r="AC62" s="1024"/>
      <c r="AD62" s="1024"/>
      <c r="AE62" s="1024"/>
      <c r="AF62" s="1024"/>
      <c r="AG62" s="1025"/>
      <c r="AH62" s="1025"/>
      <c r="AI62" s="1025"/>
      <c r="AJ62" s="963"/>
      <c r="AK62" s="650"/>
      <c r="AL62" s="599" t="s">
        <v>1137</v>
      </c>
    </row>
    <row r="63" spans="1:38" s="644" customFormat="1" x14ac:dyDescent="0.3">
      <c r="A63" s="664" t="s">
        <v>365</v>
      </c>
      <c r="B63" s="273" t="s">
        <v>73</v>
      </c>
      <c r="C63" s="436"/>
      <c r="D63" s="436"/>
      <c r="E63" s="436"/>
      <c r="F63" s="436" t="s">
        <v>67</v>
      </c>
      <c r="G63" s="436"/>
      <c r="H63" s="436"/>
      <c r="I63" s="436"/>
      <c r="J63" s="436"/>
      <c r="K63" s="442">
        <f t="shared" si="3"/>
        <v>72</v>
      </c>
      <c r="L63" s="663">
        <f t="shared" si="9"/>
        <v>0</v>
      </c>
      <c r="M63" s="663"/>
      <c r="N63" s="637"/>
      <c r="O63" s="663"/>
      <c r="P63" s="663"/>
      <c r="Q63" s="663"/>
      <c r="R63" s="663">
        <v>72</v>
      </c>
      <c r="S63" s="663"/>
      <c r="T63" s="446"/>
      <c r="U63" s="1023"/>
      <c r="V63" s="1023"/>
      <c r="W63" s="1032"/>
      <c r="X63" s="1023"/>
      <c r="Y63" s="447"/>
      <c r="Z63" s="676"/>
      <c r="AA63" s="447">
        <v>72</v>
      </c>
      <c r="AB63" s="447"/>
      <c r="AC63" s="1024"/>
      <c r="AD63" s="1024"/>
      <c r="AE63" s="1024"/>
      <c r="AF63" s="1024"/>
      <c r="AG63" s="1025"/>
      <c r="AH63" s="1025"/>
      <c r="AI63" s="1025"/>
      <c r="AJ63" s="963"/>
      <c r="AK63" s="650"/>
      <c r="AL63" s="599" t="s">
        <v>1137</v>
      </c>
    </row>
    <row r="64" spans="1:38" s="644" customFormat="1" x14ac:dyDescent="0.3">
      <c r="A64" s="664" t="s">
        <v>366</v>
      </c>
      <c r="B64" s="273" t="s">
        <v>75</v>
      </c>
      <c r="C64" s="436"/>
      <c r="D64" s="436"/>
      <c r="E64" s="436"/>
      <c r="F64" s="436" t="s">
        <v>40</v>
      </c>
      <c r="G64" s="436"/>
      <c r="H64" s="436"/>
      <c r="I64" s="436"/>
      <c r="J64" s="436"/>
      <c r="K64" s="442">
        <f t="shared" si="3"/>
        <v>10</v>
      </c>
      <c r="L64" s="663">
        <f t="shared" si="9"/>
        <v>0</v>
      </c>
      <c r="M64" s="663"/>
      <c r="N64" s="637"/>
      <c r="O64" s="663"/>
      <c r="P64" s="663"/>
      <c r="Q64" s="663"/>
      <c r="R64" s="663"/>
      <c r="S64" s="663">
        <v>4</v>
      </c>
      <c r="T64" s="446">
        <v>6</v>
      </c>
      <c r="U64" s="1023"/>
      <c r="V64" s="1023"/>
      <c r="W64" s="1032"/>
      <c r="X64" s="1023"/>
      <c r="Y64" s="447"/>
      <c r="Z64" s="676"/>
      <c r="AA64" s="447" t="s">
        <v>40</v>
      </c>
      <c r="AB64" s="447"/>
      <c r="AC64" s="1024"/>
      <c r="AD64" s="1024"/>
      <c r="AE64" s="1024"/>
      <c r="AF64" s="1024"/>
      <c r="AG64" s="1025"/>
      <c r="AH64" s="1025"/>
      <c r="AI64" s="1025"/>
      <c r="AJ64" s="963"/>
      <c r="AK64" s="650"/>
      <c r="AL64" s="599" t="s">
        <v>1137</v>
      </c>
    </row>
    <row r="65" spans="1:38" s="644" customFormat="1" ht="105.6" hidden="1" x14ac:dyDescent="0.3">
      <c r="A65" s="397" t="s">
        <v>304</v>
      </c>
      <c r="B65" s="439" t="s">
        <v>994</v>
      </c>
      <c r="C65" s="436"/>
      <c r="D65" s="436"/>
      <c r="E65" s="436"/>
      <c r="F65" s="436"/>
      <c r="G65" s="436"/>
      <c r="H65" s="436"/>
      <c r="I65" s="436"/>
      <c r="J65" s="436"/>
      <c r="K65" s="442">
        <f>SUM(K66:K70)</f>
        <v>466</v>
      </c>
      <c r="L65" s="442">
        <f t="shared" ref="L65:T65" si="16">SUM(L66:L70)</f>
        <v>54</v>
      </c>
      <c r="M65" s="442">
        <f t="shared" si="16"/>
        <v>80</v>
      </c>
      <c r="N65" s="442">
        <f t="shared" si="16"/>
        <v>210</v>
      </c>
      <c r="O65" s="442">
        <f t="shared" si="16"/>
        <v>0</v>
      </c>
      <c r="P65" s="442">
        <f t="shared" si="16"/>
        <v>0</v>
      </c>
      <c r="Q65" s="442">
        <f t="shared" si="16"/>
        <v>0</v>
      </c>
      <c r="R65" s="442">
        <f t="shared" si="16"/>
        <v>180</v>
      </c>
      <c r="S65" s="442">
        <f t="shared" si="16"/>
        <v>10</v>
      </c>
      <c r="T65" s="1039">
        <f t="shared" si="16"/>
        <v>12</v>
      </c>
      <c r="U65" s="443">
        <f t="shared" ref="U65:AJ65" si="17">U66+U67</f>
        <v>0</v>
      </c>
      <c r="V65" s="443">
        <f t="shared" si="17"/>
        <v>0</v>
      </c>
      <c r="W65" s="443">
        <f t="shared" si="17"/>
        <v>0</v>
      </c>
      <c r="X65" s="443">
        <f t="shared" si="17"/>
        <v>0</v>
      </c>
      <c r="Y65" s="450">
        <f t="shared" si="17"/>
        <v>0</v>
      </c>
      <c r="Z65" s="450">
        <f t="shared" si="17"/>
        <v>0</v>
      </c>
      <c r="AA65" s="450">
        <f t="shared" si="17"/>
        <v>0</v>
      </c>
      <c r="AB65" s="450">
        <f t="shared" si="17"/>
        <v>0</v>
      </c>
      <c r="AC65" s="1029">
        <f t="shared" si="17"/>
        <v>136</v>
      </c>
      <c r="AD65" s="1029">
        <f t="shared" si="17"/>
        <v>22</v>
      </c>
      <c r="AE65" s="1029">
        <f t="shared" si="17"/>
        <v>74</v>
      </c>
      <c r="AF65" s="1029">
        <f t="shared" si="17"/>
        <v>8</v>
      </c>
      <c r="AG65" s="1030">
        <f t="shared" si="17"/>
        <v>0</v>
      </c>
      <c r="AH65" s="1030">
        <f t="shared" si="17"/>
        <v>0</v>
      </c>
      <c r="AI65" s="1030">
        <f t="shared" si="17"/>
        <v>0</v>
      </c>
      <c r="AJ65" s="1030">
        <f t="shared" si="17"/>
        <v>0</v>
      </c>
      <c r="AK65" s="650"/>
      <c r="AL65" s="633"/>
    </row>
    <row r="66" spans="1:38" s="644" customFormat="1" ht="52.8" hidden="1" x14ac:dyDescent="0.3">
      <c r="A66" s="397" t="s">
        <v>31</v>
      </c>
      <c r="B66" s="670" t="s">
        <v>305</v>
      </c>
      <c r="C66" s="436"/>
      <c r="D66" s="436"/>
      <c r="E66" s="436"/>
      <c r="F66" s="436"/>
      <c r="G66" s="436" t="s">
        <v>546</v>
      </c>
      <c r="H66" s="436"/>
      <c r="I66" s="436"/>
      <c r="J66" s="436"/>
      <c r="K66" s="442">
        <f t="shared" si="3"/>
        <v>32</v>
      </c>
      <c r="L66" s="663">
        <f t="shared" si="9"/>
        <v>2</v>
      </c>
      <c r="M66" s="663">
        <v>8</v>
      </c>
      <c r="N66" s="637">
        <f t="shared" si="4"/>
        <v>30</v>
      </c>
      <c r="O66" s="663"/>
      <c r="P66" s="663"/>
      <c r="Q66" s="663"/>
      <c r="R66" s="663"/>
      <c r="S66" s="663"/>
      <c r="T66" s="446"/>
      <c r="U66" s="1023"/>
      <c r="V66" s="1023"/>
      <c r="W66" s="1032"/>
      <c r="X66" s="1023"/>
      <c r="Y66" s="447"/>
      <c r="Z66" s="676"/>
      <c r="AA66" s="447"/>
      <c r="AB66" s="447"/>
      <c r="AC66" s="1024">
        <v>30</v>
      </c>
      <c r="AD66" s="1024">
        <v>2</v>
      </c>
      <c r="AE66" s="1024"/>
      <c r="AF66" s="1024"/>
      <c r="AG66" s="1025"/>
      <c r="AH66" s="1025"/>
      <c r="AI66" s="1025"/>
      <c r="AJ66" s="963"/>
      <c r="AK66" s="650"/>
      <c r="AL66" s="633"/>
    </row>
    <row r="67" spans="1:38" s="644" customFormat="1" ht="39.6" hidden="1" x14ac:dyDescent="0.3">
      <c r="A67" s="664" t="s">
        <v>129</v>
      </c>
      <c r="B67" s="670" t="s">
        <v>306</v>
      </c>
      <c r="C67" s="436"/>
      <c r="D67" s="436"/>
      <c r="E67" s="436"/>
      <c r="F67" s="436"/>
      <c r="G67" s="436"/>
      <c r="H67" s="436"/>
      <c r="I67" s="436"/>
      <c r="J67" s="436"/>
      <c r="K67" s="442">
        <f t="shared" si="3"/>
        <v>244</v>
      </c>
      <c r="L67" s="663">
        <v>52</v>
      </c>
      <c r="M67" s="663">
        <v>72</v>
      </c>
      <c r="N67" s="637">
        <f t="shared" si="4"/>
        <v>180</v>
      </c>
      <c r="O67" s="663"/>
      <c r="P67" s="663"/>
      <c r="Q67" s="663"/>
      <c r="R67" s="663"/>
      <c r="S67" s="663">
        <v>6</v>
      </c>
      <c r="T67" s="446">
        <v>6</v>
      </c>
      <c r="U67" s="1023"/>
      <c r="V67" s="1023"/>
      <c r="W67" s="1032"/>
      <c r="X67" s="1023"/>
      <c r="Y67" s="447"/>
      <c r="Z67" s="676"/>
      <c r="AA67" s="447"/>
      <c r="AB67" s="447"/>
      <c r="AC67" s="1024">
        <v>106</v>
      </c>
      <c r="AD67" s="1024">
        <v>20</v>
      </c>
      <c r="AE67" s="1020">
        <v>74</v>
      </c>
      <c r="AF67" s="1020">
        <v>8</v>
      </c>
      <c r="AG67" s="1025"/>
      <c r="AH67" s="1025"/>
      <c r="AI67" s="1025"/>
      <c r="AJ67" s="963"/>
      <c r="AK67" s="650"/>
      <c r="AL67" s="633"/>
    </row>
    <row r="68" spans="1:38" s="644" customFormat="1" hidden="1" x14ac:dyDescent="0.3">
      <c r="A68" s="664" t="s">
        <v>307</v>
      </c>
      <c r="B68" s="273" t="s">
        <v>43</v>
      </c>
      <c r="C68" s="436"/>
      <c r="D68" s="436"/>
      <c r="E68" s="436"/>
      <c r="F68" s="436"/>
      <c r="G68" s="436" t="s">
        <v>67</v>
      </c>
      <c r="H68" s="436"/>
      <c r="I68" s="436"/>
      <c r="J68" s="436"/>
      <c r="K68" s="442">
        <f t="shared" si="3"/>
        <v>36</v>
      </c>
      <c r="L68" s="663">
        <f t="shared" si="9"/>
        <v>0</v>
      </c>
      <c r="M68" s="663"/>
      <c r="N68" s="637"/>
      <c r="O68" s="663"/>
      <c r="P68" s="663"/>
      <c r="Q68" s="663"/>
      <c r="R68" s="663">
        <v>36</v>
      </c>
      <c r="S68" s="663"/>
      <c r="T68" s="446">
        <v>0</v>
      </c>
      <c r="U68" s="1023"/>
      <c r="V68" s="1023"/>
      <c r="W68" s="1032"/>
      <c r="X68" s="1023"/>
      <c r="Y68" s="447"/>
      <c r="Z68" s="676"/>
      <c r="AA68" s="447"/>
      <c r="AB68" s="447"/>
      <c r="AC68" s="1024">
        <v>36</v>
      </c>
      <c r="AD68" s="1024"/>
      <c r="AE68" s="1024"/>
      <c r="AF68" s="1024"/>
      <c r="AG68" s="1025"/>
      <c r="AH68" s="1025"/>
      <c r="AI68" s="1025"/>
      <c r="AJ68" s="963"/>
      <c r="AK68" s="650"/>
      <c r="AL68" s="633"/>
    </row>
    <row r="69" spans="1:38" s="644" customFormat="1" hidden="1" x14ac:dyDescent="0.3">
      <c r="A69" s="664" t="s">
        <v>106</v>
      </c>
      <c r="B69" s="273" t="s">
        <v>73</v>
      </c>
      <c r="C69" s="436"/>
      <c r="D69" s="436"/>
      <c r="E69" s="436"/>
      <c r="F69" s="436"/>
      <c r="G69" s="436"/>
      <c r="H69" s="436" t="s">
        <v>67</v>
      </c>
      <c r="I69" s="436"/>
      <c r="J69" s="436"/>
      <c r="K69" s="442">
        <f t="shared" si="3"/>
        <v>144</v>
      </c>
      <c r="L69" s="663">
        <f t="shared" si="9"/>
        <v>0</v>
      </c>
      <c r="M69" s="663"/>
      <c r="N69" s="637"/>
      <c r="O69" s="663"/>
      <c r="P69" s="663"/>
      <c r="Q69" s="663"/>
      <c r="R69" s="663">
        <v>144</v>
      </c>
      <c r="S69" s="663"/>
      <c r="T69" s="446">
        <v>0</v>
      </c>
      <c r="U69" s="1023"/>
      <c r="V69" s="1023"/>
      <c r="W69" s="1032"/>
      <c r="X69" s="1023"/>
      <c r="Y69" s="447"/>
      <c r="Z69" s="676"/>
      <c r="AA69" s="447"/>
      <c r="AB69" s="447"/>
      <c r="AC69" s="1024"/>
      <c r="AD69" s="1024"/>
      <c r="AE69" s="1024">
        <v>144</v>
      </c>
      <c r="AF69" s="1024"/>
      <c r="AG69" s="1025"/>
      <c r="AH69" s="1025"/>
      <c r="AI69" s="1025"/>
      <c r="AJ69" s="963"/>
      <c r="AK69" s="650"/>
      <c r="AL69" s="633"/>
    </row>
    <row r="70" spans="1:38" s="644" customFormat="1" hidden="1" x14ac:dyDescent="0.3">
      <c r="A70" s="664" t="s">
        <v>308</v>
      </c>
      <c r="B70" s="273" t="s">
        <v>75</v>
      </c>
      <c r="C70" s="436"/>
      <c r="D70" s="436"/>
      <c r="E70" s="436"/>
      <c r="F70" s="436"/>
      <c r="G70" s="436"/>
      <c r="H70" s="436" t="s">
        <v>419</v>
      </c>
      <c r="I70" s="436"/>
      <c r="J70" s="436"/>
      <c r="K70" s="442">
        <f t="shared" si="3"/>
        <v>10</v>
      </c>
      <c r="L70" s="663">
        <f t="shared" si="9"/>
        <v>0</v>
      </c>
      <c r="M70" s="663"/>
      <c r="N70" s="637"/>
      <c r="O70" s="663"/>
      <c r="P70" s="663"/>
      <c r="Q70" s="663"/>
      <c r="R70" s="663"/>
      <c r="S70" s="663">
        <v>4</v>
      </c>
      <c r="T70" s="446">
        <v>6</v>
      </c>
      <c r="U70" s="1023"/>
      <c r="V70" s="1023"/>
      <c r="W70" s="1032"/>
      <c r="X70" s="1023"/>
      <c r="Y70" s="447"/>
      <c r="Z70" s="676"/>
      <c r="AA70" s="447"/>
      <c r="AB70" s="447"/>
      <c r="AC70" s="1024"/>
      <c r="AD70" s="1024"/>
      <c r="AE70" s="1024" t="s">
        <v>40</v>
      </c>
      <c r="AF70" s="1024"/>
      <c r="AG70" s="1025"/>
      <c r="AH70" s="1025"/>
      <c r="AI70" s="1025"/>
      <c r="AJ70" s="963"/>
      <c r="AK70" s="650"/>
      <c r="AL70" s="633"/>
    </row>
    <row r="71" spans="1:38" s="644" customFormat="1" ht="105.6" hidden="1" x14ac:dyDescent="0.3">
      <c r="A71" s="413" t="s">
        <v>309</v>
      </c>
      <c r="B71" s="439" t="s">
        <v>995</v>
      </c>
      <c r="C71" s="436"/>
      <c r="D71" s="436"/>
      <c r="E71" s="436"/>
      <c r="F71" s="436"/>
      <c r="G71" s="436"/>
      <c r="H71" s="436"/>
      <c r="I71" s="436"/>
      <c r="J71" s="436"/>
      <c r="K71" s="442">
        <f>SUM(K72:K76)</f>
        <v>248</v>
      </c>
      <c r="L71" s="442">
        <f t="shared" ref="L71:T71" si="18">SUM(L72:L76)</f>
        <v>20</v>
      </c>
      <c r="M71" s="442">
        <f t="shared" si="18"/>
        <v>60</v>
      </c>
      <c r="N71" s="442">
        <f t="shared" si="18"/>
        <v>110</v>
      </c>
      <c r="O71" s="442">
        <f t="shared" si="18"/>
        <v>0</v>
      </c>
      <c r="P71" s="442">
        <f t="shared" si="18"/>
        <v>0</v>
      </c>
      <c r="Q71" s="442">
        <f t="shared" si="18"/>
        <v>0</v>
      </c>
      <c r="R71" s="442">
        <f t="shared" si="18"/>
        <v>108</v>
      </c>
      <c r="S71" s="442">
        <f t="shared" si="18"/>
        <v>4</v>
      </c>
      <c r="T71" s="1039">
        <f t="shared" si="18"/>
        <v>6</v>
      </c>
      <c r="U71" s="443">
        <f t="shared" ref="U71:AJ71" si="19">U72+U73</f>
        <v>0</v>
      </c>
      <c r="V71" s="443">
        <f t="shared" si="19"/>
        <v>0</v>
      </c>
      <c r="W71" s="443">
        <f t="shared" si="19"/>
        <v>0</v>
      </c>
      <c r="X71" s="443">
        <f t="shared" si="19"/>
        <v>0</v>
      </c>
      <c r="Y71" s="450">
        <f t="shared" si="19"/>
        <v>0</v>
      </c>
      <c r="Z71" s="450">
        <f t="shared" si="19"/>
        <v>0</v>
      </c>
      <c r="AA71" s="450">
        <f t="shared" si="19"/>
        <v>0</v>
      </c>
      <c r="AB71" s="450">
        <f t="shared" si="19"/>
        <v>0</v>
      </c>
      <c r="AC71" s="1029">
        <f t="shared" si="19"/>
        <v>84</v>
      </c>
      <c r="AD71" s="1029">
        <f t="shared" si="19"/>
        <v>14</v>
      </c>
      <c r="AE71" s="1029">
        <f t="shared" si="19"/>
        <v>26</v>
      </c>
      <c r="AF71" s="1029">
        <f t="shared" si="19"/>
        <v>6</v>
      </c>
      <c r="AG71" s="1030">
        <f t="shared" si="19"/>
        <v>0</v>
      </c>
      <c r="AH71" s="1030">
        <f t="shared" si="19"/>
        <v>0</v>
      </c>
      <c r="AI71" s="1030">
        <f t="shared" si="19"/>
        <v>0</v>
      </c>
      <c r="AJ71" s="1030">
        <f t="shared" si="19"/>
        <v>0</v>
      </c>
      <c r="AK71" s="650"/>
      <c r="AL71" s="633"/>
    </row>
    <row r="72" spans="1:38" s="644" customFormat="1" ht="52.8" hidden="1" x14ac:dyDescent="0.3">
      <c r="A72" s="397" t="s">
        <v>34</v>
      </c>
      <c r="B72" s="670" t="s">
        <v>310</v>
      </c>
      <c r="C72" s="436"/>
      <c r="D72" s="436"/>
      <c r="E72" s="436"/>
      <c r="F72" s="436"/>
      <c r="G72" s="436"/>
      <c r="H72" s="436" t="s">
        <v>556</v>
      </c>
      <c r="I72" s="436"/>
      <c r="J72" s="436"/>
      <c r="K72" s="442">
        <f t="shared" si="3"/>
        <v>32</v>
      </c>
      <c r="L72" s="663">
        <f t="shared" si="9"/>
        <v>2</v>
      </c>
      <c r="M72" s="663">
        <v>8</v>
      </c>
      <c r="N72" s="637">
        <f t="shared" si="4"/>
        <v>30</v>
      </c>
      <c r="O72" s="663"/>
      <c r="P72" s="663"/>
      <c r="Q72" s="663"/>
      <c r="R72" s="663"/>
      <c r="S72" s="663"/>
      <c r="T72" s="446">
        <v>0</v>
      </c>
      <c r="U72" s="1023"/>
      <c r="V72" s="1023"/>
      <c r="W72" s="1032"/>
      <c r="X72" s="1023"/>
      <c r="Y72" s="447"/>
      <c r="Z72" s="676"/>
      <c r="AA72" s="447"/>
      <c r="AB72" s="447"/>
      <c r="AC72" s="1024">
        <v>30</v>
      </c>
      <c r="AD72" s="1024">
        <v>2</v>
      </c>
      <c r="AE72" s="1024"/>
      <c r="AF72" s="1024"/>
      <c r="AG72" s="1025"/>
      <c r="AH72" s="1025"/>
      <c r="AI72" s="1025"/>
      <c r="AJ72" s="963"/>
      <c r="AK72" s="650"/>
      <c r="AL72" s="633"/>
    </row>
    <row r="73" spans="1:38" s="644" customFormat="1" ht="39.6" hidden="1" x14ac:dyDescent="0.3">
      <c r="A73" s="397" t="s">
        <v>135</v>
      </c>
      <c r="B73" s="670" t="s">
        <v>311</v>
      </c>
      <c r="C73" s="436"/>
      <c r="D73" s="436"/>
      <c r="E73" s="436"/>
      <c r="F73" s="436"/>
      <c r="G73" s="436"/>
      <c r="H73" s="436"/>
      <c r="I73" s="436"/>
      <c r="J73" s="436"/>
      <c r="K73" s="442">
        <f t="shared" si="3"/>
        <v>98</v>
      </c>
      <c r="L73" s="663">
        <f t="shared" si="9"/>
        <v>18</v>
      </c>
      <c r="M73" s="666">
        <v>52</v>
      </c>
      <c r="N73" s="637">
        <f t="shared" si="4"/>
        <v>80</v>
      </c>
      <c r="O73" s="666"/>
      <c r="P73" s="666"/>
      <c r="Q73" s="663"/>
      <c r="R73" s="663"/>
      <c r="S73" s="663"/>
      <c r="T73" s="1033">
        <v>0</v>
      </c>
      <c r="U73" s="1034"/>
      <c r="V73" s="1023"/>
      <c r="W73" s="1034"/>
      <c r="X73" s="1023"/>
      <c r="Y73" s="1035"/>
      <c r="Z73" s="676"/>
      <c r="AA73" s="1035"/>
      <c r="AB73" s="447"/>
      <c r="AC73" s="1036">
        <v>54</v>
      </c>
      <c r="AD73" s="1024">
        <v>12</v>
      </c>
      <c r="AE73" s="1036">
        <v>26</v>
      </c>
      <c r="AF73" s="1024">
        <v>6</v>
      </c>
      <c r="AG73" s="1037"/>
      <c r="AH73" s="1025"/>
      <c r="AI73" s="1025"/>
      <c r="AJ73" s="1038"/>
      <c r="AK73" s="650"/>
      <c r="AL73" s="633"/>
    </row>
    <row r="74" spans="1:38" s="644" customFormat="1" ht="27.6" hidden="1" x14ac:dyDescent="0.3">
      <c r="A74" s="664" t="s">
        <v>225</v>
      </c>
      <c r="B74" s="273" t="s">
        <v>43</v>
      </c>
      <c r="C74" s="436"/>
      <c r="D74" s="436"/>
      <c r="E74" s="436"/>
      <c r="F74" s="436"/>
      <c r="G74" s="436"/>
      <c r="H74" s="436" t="s">
        <v>556</v>
      </c>
      <c r="I74" s="436"/>
      <c r="J74" s="436"/>
      <c r="K74" s="442">
        <f t="shared" si="3"/>
        <v>36</v>
      </c>
      <c r="L74" s="663">
        <f t="shared" si="9"/>
        <v>0</v>
      </c>
      <c r="M74" s="663"/>
      <c r="N74" s="637"/>
      <c r="O74" s="663"/>
      <c r="P74" s="663"/>
      <c r="Q74" s="663"/>
      <c r="R74" s="663">
        <v>36</v>
      </c>
      <c r="S74" s="663"/>
      <c r="T74" s="446">
        <v>0</v>
      </c>
      <c r="U74" s="1023"/>
      <c r="V74" s="1023"/>
      <c r="W74" s="1032"/>
      <c r="X74" s="1023"/>
      <c r="Y74" s="447"/>
      <c r="Z74" s="676"/>
      <c r="AA74" s="447"/>
      <c r="AB74" s="447"/>
      <c r="AC74" s="1024">
        <v>36</v>
      </c>
      <c r="AD74" s="1024"/>
      <c r="AE74" s="1024"/>
      <c r="AF74" s="1024"/>
      <c r="AG74" s="1025"/>
      <c r="AH74" s="1025"/>
      <c r="AI74" s="1025"/>
      <c r="AJ74" s="963"/>
      <c r="AK74" s="650"/>
      <c r="AL74" s="633"/>
    </row>
    <row r="75" spans="1:38" s="644" customFormat="1" hidden="1" x14ac:dyDescent="0.3">
      <c r="A75" s="664" t="s">
        <v>312</v>
      </c>
      <c r="B75" s="273" t="s">
        <v>73</v>
      </c>
      <c r="C75" s="436"/>
      <c r="D75" s="436"/>
      <c r="E75" s="436"/>
      <c r="F75" s="436"/>
      <c r="G75" s="436"/>
      <c r="H75" s="436"/>
      <c r="I75" s="436"/>
      <c r="J75" s="436"/>
      <c r="K75" s="442">
        <f t="shared" si="3"/>
        <v>72</v>
      </c>
      <c r="L75" s="663">
        <f t="shared" si="9"/>
        <v>0</v>
      </c>
      <c r="M75" s="663"/>
      <c r="N75" s="637"/>
      <c r="O75" s="663"/>
      <c r="P75" s="663"/>
      <c r="Q75" s="663"/>
      <c r="R75" s="663">
        <v>72</v>
      </c>
      <c r="S75" s="663"/>
      <c r="T75" s="446">
        <v>0</v>
      </c>
      <c r="U75" s="1023"/>
      <c r="V75" s="1023"/>
      <c r="W75" s="1032"/>
      <c r="X75" s="1023"/>
      <c r="Y75" s="447"/>
      <c r="Z75" s="676"/>
      <c r="AA75" s="447"/>
      <c r="AB75" s="447"/>
      <c r="AC75" s="1024"/>
      <c r="AD75" s="1024"/>
      <c r="AE75" s="1024">
        <v>72</v>
      </c>
      <c r="AF75" s="1024"/>
      <c r="AG75" s="1025"/>
      <c r="AH75" s="1025"/>
      <c r="AI75" s="1025"/>
      <c r="AJ75" s="963"/>
      <c r="AK75" s="650"/>
      <c r="AL75" s="633"/>
    </row>
    <row r="76" spans="1:38" s="644" customFormat="1" hidden="1" x14ac:dyDescent="0.3">
      <c r="A76" s="664" t="s">
        <v>313</v>
      </c>
      <c r="B76" s="273" t="s">
        <v>75</v>
      </c>
      <c r="C76" s="436"/>
      <c r="D76" s="436"/>
      <c r="E76" s="436"/>
      <c r="F76" s="436"/>
      <c r="G76" s="436"/>
      <c r="H76" s="436" t="s">
        <v>419</v>
      </c>
      <c r="I76" s="436"/>
      <c r="J76" s="436"/>
      <c r="K76" s="442">
        <f t="shared" si="3"/>
        <v>10</v>
      </c>
      <c r="L76" s="663">
        <f t="shared" si="9"/>
        <v>0</v>
      </c>
      <c r="M76" s="663"/>
      <c r="N76" s="637"/>
      <c r="O76" s="663"/>
      <c r="P76" s="663"/>
      <c r="Q76" s="663"/>
      <c r="R76" s="663"/>
      <c r="S76" s="663">
        <v>4</v>
      </c>
      <c r="T76" s="446">
        <v>6</v>
      </c>
      <c r="U76" s="1023"/>
      <c r="V76" s="1023"/>
      <c r="W76" s="1032"/>
      <c r="X76" s="1023"/>
      <c r="Y76" s="447"/>
      <c r="Z76" s="676"/>
      <c r="AA76" s="447"/>
      <c r="AB76" s="447"/>
      <c r="AC76" s="1024"/>
      <c r="AD76" s="1024"/>
      <c r="AE76" s="1024" t="s">
        <v>40</v>
      </c>
      <c r="AF76" s="1024"/>
      <c r="AG76" s="1025"/>
      <c r="AH76" s="1025"/>
      <c r="AI76" s="1025"/>
      <c r="AJ76" s="963"/>
      <c r="AK76" s="650"/>
      <c r="AL76" s="633"/>
    </row>
    <row r="77" spans="1:38" s="644" customFormat="1" ht="92.4" hidden="1" x14ac:dyDescent="0.3">
      <c r="A77" s="413" t="s">
        <v>95</v>
      </c>
      <c r="B77" s="439" t="s">
        <v>633</v>
      </c>
      <c r="C77" s="436"/>
      <c r="D77" s="436"/>
      <c r="E77" s="436"/>
      <c r="F77" s="436"/>
      <c r="G77" s="436"/>
      <c r="H77" s="436"/>
      <c r="I77" s="436"/>
      <c r="J77" s="436"/>
      <c r="K77" s="442">
        <f>SUM(K78:K82)</f>
        <v>308</v>
      </c>
      <c r="L77" s="442">
        <f t="shared" ref="L77:T77" si="20">SUM(L78:L82)</f>
        <v>24</v>
      </c>
      <c r="M77" s="442">
        <f t="shared" si="20"/>
        <v>80</v>
      </c>
      <c r="N77" s="442">
        <f t="shared" si="20"/>
        <v>156</v>
      </c>
      <c r="O77" s="442">
        <f t="shared" si="20"/>
        <v>0</v>
      </c>
      <c r="P77" s="442">
        <f t="shared" si="20"/>
        <v>0</v>
      </c>
      <c r="Q77" s="442">
        <f t="shared" si="20"/>
        <v>0</v>
      </c>
      <c r="R77" s="442">
        <f t="shared" si="20"/>
        <v>108</v>
      </c>
      <c r="S77" s="442">
        <f t="shared" si="20"/>
        <v>8</v>
      </c>
      <c r="T77" s="1039">
        <f t="shared" si="20"/>
        <v>12</v>
      </c>
      <c r="U77" s="443">
        <f t="shared" ref="U77:AJ77" si="21">U78+U79</f>
        <v>0</v>
      </c>
      <c r="V77" s="443">
        <f t="shared" si="21"/>
        <v>0</v>
      </c>
      <c r="W77" s="443">
        <f t="shared" si="21"/>
        <v>0</v>
      </c>
      <c r="X77" s="443">
        <f t="shared" si="21"/>
        <v>0</v>
      </c>
      <c r="Y77" s="450">
        <f t="shared" si="21"/>
        <v>0</v>
      </c>
      <c r="Z77" s="450">
        <f t="shared" si="21"/>
        <v>0</v>
      </c>
      <c r="AA77" s="450">
        <f t="shared" si="21"/>
        <v>0</v>
      </c>
      <c r="AB77" s="450">
        <f t="shared" si="21"/>
        <v>0</v>
      </c>
      <c r="AC77" s="1029">
        <f t="shared" si="21"/>
        <v>0</v>
      </c>
      <c r="AD77" s="1029">
        <f t="shared" si="21"/>
        <v>0</v>
      </c>
      <c r="AE77" s="1029">
        <f t="shared" si="21"/>
        <v>90</v>
      </c>
      <c r="AF77" s="1029">
        <f t="shared" si="21"/>
        <v>10</v>
      </c>
      <c r="AG77" s="1030">
        <f t="shared" si="21"/>
        <v>66</v>
      </c>
      <c r="AH77" s="1030">
        <f t="shared" si="21"/>
        <v>8</v>
      </c>
      <c r="AI77" s="1030">
        <f t="shared" si="21"/>
        <v>0</v>
      </c>
      <c r="AJ77" s="1030">
        <f t="shared" si="21"/>
        <v>0</v>
      </c>
      <c r="AK77" s="650"/>
      <c r="AL77" s="633"/>
    </row>
    <row r="78" spans="1:38" s="644" customFormat="1" ht="52.8" hidden="1" x14ac:dyDescent="0.3">
      <c r="A78" s="397" t="s">
        <v>288</v>
      </c>
      <c r="B78" s="670" t="s">
        <v>314</v>
      </c>
      <c r="C78" s="436"/>
      <c r="D78" s="436"/>
      <c r="E78" s="436"/>
      <c r="F78" s="436"/>
      <c r="G78" s="436"/>
      <c r="H78" s="436" t="s">
        <v>996</v>
      </c>
      <c r="I78" s="436"/>
      <c r="J78" s="436"/>
      <c r="K78" s="442">
        <f t="shared" ref="K78:K109" si="22">L78+N78+R78+S78+T78</f>
        <v>32</v>
      </c>
      <c r="L78" s="663">
        <f t="shared" si="9"/>
        <v>2</v>
      </c>
      <c r="M78" s="663">
        <v>8</v>
      </c>
      <c r="N78" s="637">
        <f t="shared" ref="N78:N108" si="23">U78+W78+Y78+AA78+AC78+AE78+AG78+AI78</f>
        <v>30</v>
      </c>
      <c r="O78" s="663"/>
      <c r="P78" s="663"/>
      <c r="Q78" s="663"/>
      <c r="R78" s="663"/>
      <c r="S78" s="663"/>
      <c r="T78" s="446"/>
      <c r="U78" s="1023"/>
      <c r="V78" s="1023"/>
      <c r="W78" s="1032"/>
      <c r="X78" s="1023"/>
      <c r="Y78" s="447"/>
      <c r="Z78" s="676"/>
      <c r="AA78" s="447"/>
      <c r="AB78" s="447"/>
      <c r="AC78" s="1024"/>
      <c r="AD78" s="1024"/>
      <c r="AE78" s="1024">
        <v>30</v>
      </c>
      <c r="AF78" s="1024">
        <v>2</v>
      </c>
      <c r="AG78" s="1025"/>
      <c r="AH78" s="1025"/>
      <c r="AI78" s="1025"/>
      <c r="AJ78" s="963"/>
      <c r="AK78" s="650"/>
      <c r="AL78" s="633"/>
    </row>
    <row r="79" spans="1:38" s="644" customFormat="1" ht="39.6" hidden="1" x14ac:dyDescent="0.3">
      <c r="A79" s="397" t="s">
        <v>59</v>
      </c>
      <c r="B79" s="670" t="s">
        <v>76</v>
      </c>
      <c r="C79" s="436"/>
      <c r="D79" s="436"/>
      <c r="E79" s="436"/>
      <c r="F79" s="436"/>
      <c r="G79" s="436"/>
      <c r="H79" s="436"/>
      <c r="I79" s="436"/>
      <c r="J79" s="436"/>
      <c r="K79" s="442">
        <f t="shared" si="22"/>
        <v>156</v>
      </c>
      <c r="L79" s="663">
        <v>22</v>
      </c>
      <c r="M79" s="663">
        <v>72</v>
      </c>
      <c r="N79" s="637">
        <f t="shared" si="23"/>
        <v>126</v>
      </c>
      <c r="O79" s="663"/>
      <c r="P79" s="663"/>
      <c r="Q79" s="663"/>
      <c r="R79" s="663"/>
      <c r="S79" s="663">
        <v>2</v>
      </c>
      <c r="T79" s="446">
        <v>6</v>
      </c>
      <c r="U79" s="1023"/>
      <c r="V79" s="1023"/>
      <c r="W79" s="1032"/>
      <c r="X79" s="1023"/>
      <c r="Y79" s="447"/>
      <c r="Z79" s="676"/>
      <c r="AA79" s="447"/>
      <c r="AB79" s="447"/>
      <c r="AC79" s="1024"/>
      <c r="AD79" s="1024"/>
      <c r="AE79" s="1024">
        <v>60</v>
      </c>
      <c r="AF79" s="1024">
        <v>8</v>
      </c>
      <c r="AG79" s="1025">
        <v>66</v>
      </c>
      <c r="AH79" s="1025">
        <v>8</v>
      </c>
      <c r="AI79" s="1025"/>
      <c r="AJ79" s="963"/>
      <c r="AK79" s="650"/>
      <c r="AL79" s="633"/>
    </row>
    <row r="80" spans="1:38" s="644" customFormat="1" hidden="1" x14ac:dyDescent="0.3">
      <c r="A80" s="664" t="s">
        <v>315</v>
      </c>
      <c r="B80" s="273" t="s">
        <v>43</v>
      </c>
      <c r="C80" s="436"/>
      <c r="D80" s="436"/>
      <c r="E80" s="436"/>
      <c r="F80" s="436"/>
      <c r="G80" s="436"/>
      <c r="H80" s="436"/>
      <c r="I80" s="436" t="s">
        <v>67</v>
      </c>
      <c r="J80" s="436"/>
      <c r="K80" s="442">
        <f t="shared" si="22"/>
        <v>36</v>
      </c>
      <c r="L80" s="663">
        <f t="shared" si="9"/>
        <v>0</v>
      </c>
      <c r="M80" s="663"/>
      <c r="N80" s="637"/>
      <c r="O80" s="663"/>
      <c r="P80" s="663"/>
      <c r="Q80" s="663"/>
      <c r="R80" s="663">
        <v>36</v>
      </c>
      <c r="S80" s="663"/>
      <c r="T80" s="446">
        <v>0</v>
      </c>
      <c r="U80" s="1023"/>
      <c r="V80" s="1023"/>
      <c r="W80" s="1032"/>
      <c r="X80" s="1023"/>
      <c r="Y80" s="447"/>
      <c r="Z80" s="676"/>
      <c r="AA80" s="447"/>
      <c r="AB80" s="447"/>
      <c r="AC80" s="1024"/>
      <c r="AD80" s="1024"/>
      <c r="AE80" s="1024">
        <v>36</v>
      </c>
      <c r="AF80" s="1024"/>
      <c r="AG80" s="1025"/>
      <c r="AH80" s="1025"/>
      <c r="AI80" s="1025"/>
      <c r="AJ80" s="963"/>
      <c r="AK80" s="650"/>
      <c r="AL80" s="633"/>
    </row>
    <row r="81" spans="1:38" s="644" customFormat="1" hidden="1" x14ac:dyDescent="0.3">
      <c r="A81" s="664" t="s">
        <v>77</v>
      </c>
      <c r="B81" s="273" t="s">
        <v>73</v>
      </c>
      <c r="C81" s="436"/>
      <c r="D81" s="436"/>
      <c r="E81" s="436"/>
      <c r="F81" s="436"/>
      <c r="G81" s="436"/>
      <c r="H81" s="436"/>
      <c r="I81" s="436" t="s">
        <v>67</v>
      </c>
      <c r="J81" s="436"/>
      <c r="K81" s="442">
        <f t="shared" si="22"/>
        <v>72</v>
      </c>
      <c r="L81" s="663">
        <f t="shared" si="9"/>
        <v>0</v>
      </c>
      <c r="M81" s="663"/>
      <c r="N81" s="637"/>
      <c r="O81" s="663"/>
      <c r="P81" s="663"/>
      <c r="Q81" s="663"/>
      <c r="R81" s="663">
        <v>72</v>
      </c>
      <c r="S81" s="663"/>
      <c r="T81" s="446">
        <v>0</v>
      </c>
      <c r="U81" s="1023"/>
      <c r="V81" s="1023"/>
      <c r="W81" s="1032"/>
      <c r="X81" s="1023"/>
      <c r="Y81" s="447"/>
      <c r="Z81" s="676"/>
      <c r="AA81" s="447"/>
      <c r="AB81" s="447"/>
      <c r="AC81" s="1024"/>
      <c r="AD81" s="1024"/>
      <c r="AE81" s="1024"/>
      <c r="AF81" s="1024"/>
      <c r="AG81" s="1025">
        <v>72</v>
      </c>
      <c r="AH81" s="1025"/>
      <c r="AI81" s="1025"/>
      <c r="AJ81" s="963"/>
      <c r="AK81" s="650"/>
      <c r="AL81" s="633"/>
    </row>
    <row r="82" spans="1:38" s="644" customFormat="1" hidden="1" x14ac:dyDescent="0.3">
      <c r="A82" s="664" t="s">
        <v>634</v>
      </c>
      <c r="B82" s="273" t="s">
        <v>75</v>
      </c>
      <c r="C82" s="436"/>
      <c r="D82" s="436"/>
      <c r="E82" s="436"/>
      <c r="F82" s="436"/>
      <c r="G82" s="436"/>
      <c r="H82" s="436"/>
      <c r="I82" s="436" t="s">
        <v>419</v>
      </c>
      <c r="J82" s="436"/>
      <c r="K82" s="442">
        <f t="shared" si="22"/>
        <v>12</v>
      </c>
      <c r="L82" s="663">
        <f t="shared" si="9"/>
        <v>0</v>
      </c>
      <c r="M82" s="663"/>
      <c r="N82" s="637"/>
      <c r="O82" s="663"/>
      <c r="P82" s="663"/>
      <c r="Q82" s="663"/>
      <c r="R82" s="663"/>
      <c r="S82" s="663">
        <v>6</v>
      </c>
      <c r="T82" s="446">
        <v>6</v>
      </c>
      <c r="U82" s="1023"/>
      <c r="V82" s="1023"/>
      <c r="W82" s="1032"/>
      <c r="X82" s="1023"/>
      <c r="Y82" s="447"/>
      <c r="Z82" s="676"/>
      <c r="AA82" s="447"/>
      <c r="AB82" s="447"/>
      <c r="AC82" s="1024"/>
      <c r="AD82" s="1024"/>
      <c r="AE82" s="1024"/>
      <c r="AF82" s="1024"/>
      <c r="AG82" s="1025" t="s">
        <v>40</v>
      </c>
      <c r="AH82" s="1025"/>
      <c r="AI82" s="1025"/>
      <c r="AJ82" s="963"/>
      <c r="AK82" s="650"/>
      <c r="AL82" s="633"/>
    </row>
    <row r="83" spans="1:38" s="644" customFormat="1" ht="105.6" hidden="1" x14ac:dyDescent="0.3">
      <c r="A83" s="413" t="s">
        <v>316</v>
      </c>
      <c r="B83" s="439" t="s">
        <v>635</v>
      </c>
      <c r="C83" s="436"/>
      <c r="D83" s="436"/>
      <c r="E83" s="436"/>
      <c r="F83" s="436"/>
      <c r="G83" s="436"/>
      <c r="H83" s="436"/>
      <c r="I83" s="436"/>
      <c r="J83" s="436"/>
      <c r="K83" s="442">
        <f>SUM(K84:K88)</f>
        <v>434</v>
      </c>
      <c r="L83" s="442">
        <f t="shared" ref="L83:T83" si="24">SUM(L84:L88)</f>
        <v>36</v>
      </c>
      <c r="M83" s="442">
        <f t="shared" si="24"/>
        <v>130</v>
      </c>
      <c r="N83" s="442">
        <f t="shared" si="24"/>
        <v>234</v>
      </c>
      <c r="O83" s="442">
        <f t="shared" si="24"/>
        <v>0</v>
      </c>
      <c r="P83" s="442">
        <f t="shared" si="24"/>
        <v>0</v>
      </c>
      <c r="Q83" s="442">
        <f t="shared" si="24"/>
        <v>0</v>
      </c>
      <c r="R83" s="442">
        <f t="shared" si="24"/>
        <v>144</v>
      </c>
      <c r="S83" s="442">
        <f t="shared" si="24"/>
        <v>8</v>
      </c>
      <c r="T83" s="1039">
        <f t="shared" si="24"/>
        <v>12</v>
      </c>
      <c r="U83" s="443">
        <f t="shared" ref="U83:AJ83" si="25">U84+U85</f>
        <v>0</v>
      </c>
      <c r="V83" s="443">
        <f t="shared" si="25"/>
        <v>0</v>
      </c>
      <c r="W83" s="443">
        <f t="shared" si="25"/>
        <v>0</v>
      </c>
      <c r="X83" s="443">
        <f t="shared" si="25"/>
        <v>0</v>
      </c>
      <c r="Y83" s="450">
        <f t="shared" si="25"/>
        <v>0</v>
      </c>
      <c r="Z83" s="450">
        <f t="shared" si="25"/>
        <v>0</v>
      </c>
      <c r="AA83" s="450">
        <f t="shared" si="25"/>
        <v>0</v>
      </c>
      <c r="AB83" s="450">
        <f t="shared" si="25"/>
        <v>0</v>
      </c>
      <c r="AC83" s="1029">
        <f t="shared" si="25"/>
        <v>0</v>
      </c>
      <c r="AD83" s="1029">
        <f t="shared" si="25"/>
        <v>0</v>
      </c>
      <c r="AE83" s="1029">
        <f t="shared" si="25"/>
        <v>120</v>
      </c>
      <c r="AF83" s="1029">
        <f t="shared" si="25"/>
        <v>12</v>
      </c>
      <c r="AG83" s="1030">
        <f t="shared" si="25"/>
        <v>114</v>
      </c>
      <c r="AH83" s="1030">
        <f t="shared" si="25"/>
        <v>18</v>
      </c>
      <c r="AI83" s="1030">
        <f t="shared" si="25"/>
        <v>0</v>
      </c>
      <c r="AJ83" s="1030">
        <f t="shared" si="25"/>
        <v>0</v>
      </c>
      <c r="AK83" s="650"/>
      <c r="AL83" s="633"/>
    </row>
    <row r="84" spans="1:38" s="644" customFormat="1" ht="52.8" hidden="1" x14ac:dyDescent="0.3">
      <c r="A84" s="397" t="s">
        <v>78</v>
      </c>
      <c r="B84" s="670" t="s">
        <v>79</v>
      </c>
      <c r="C84" s="436"/>
      <c r="D84" s="436"/>
      <c r="E84" s="436"/>
      <c r="F84" s="436"/>
      <c r="G84" s="436"/>
      <c r="H84" s="436" t="s">
        <v>996</v>
      </c>
      <c r="I84" s="436"/>
      <c r="J84" s="436"/>
      <c r="K84" s="442">
        <f t="shared" si="22"/>
        <v>32</v>
      </c>
      <c r="L84" s="663">
        <f t="shared" si="9"/>
        <v>2</v>
      </c>
      <c r="M84" s="663">
        <v>8</v>
      </c>
      <c r="N84" s="637">
        <f t="shared" si="23"/>
        <v>30</v>
      </c>
      <c r="O84" s="663"/>
      <c r="P84" s="663"/>
      <c r="Q84" s="663"/>
      <c r="R84" s="663"/>
      <c r="S84" s="663"/>
      <c r="T84" s="446"/>
      <c r="U84" s="1023"/>
      <c r="V84" s="1023"/>
      <c r="W84" s="1032"/>
      <c r="X84" s="1023"/>
      <c r="Y84" s="447"/>
      <c r="Z84" s="676"/>
      <c r="AA84" s="447"/>
      <c r="AB84" s="447"/>
      <c r="AC84" s="1024"/>
      <c r="AD84" s="1024"/>
      <c r="AE84" s="1024">
        <v>30</v>
      </c>
      <c r="AF84" s="1024">
        <v>2</v>
      </c>
      <c r="AG84" s="1025"/>
      <c r="AH84" s="1025"/>
      <c r="AI84" s="1025"/>
      <c r="AJ84" s="963"/>
      <c r="AK84" s="650"/>
      <c r="AL84" s="633"/>
    </row>
    <row r="85" spans="1:38" s="644" customFormat="1" ht="52.8" hidden="1" x14ac:dyDescent="0.3">
      <c r="A85" s="397" t="s">
        <v>80</v>
      </c>
      <c r="B85" s="670" t="s">
        <v>81</v>
      </c>
      <c r="C85" s="436"/>
      <c r="D85" s="436"/>
      <c r="E85" s="436"/>
      <c r="F85" s="436"/>
      <c r="G85" s="436"/>
      <c r="H85" s="436"/>
      <c r="I85" s="436"/>
      <c r="J85" s="436"/>
      <c r="K85" s="442">
        <f t="shared" si="22"/>
        <v>246</v>
      </c>
      <c r="L85" s="663">
        <v>34</v>
      </c>
      <c r="M85" s="663">
        <v>122</v>
      </c>
      <c r="N85" s="637">
        <f t="shared" si="23"/>
        <v>204</v>
      </c>
      <c r="O85" s="663"/>
      <c r="P85" s="663"/>
      <c r="Q85" s="663"/>
      <c r="R85" s="663"/>
      <c r="S85" s="663">
        <v>2</v>
      </c>
      <c r="T85" s="446">
        <v>6</v>
      </c>
      <c r="U85" s="1023"/>
      <c r="V85" s="1023"/>
      <c r="W85" s="1032"/>
      <c r="X85" s="1023"/>
      <c r="Y85" s="447"/>
      <c r="Z85" s="676"/>
      <c r="AA85" s="447"/>
      <c r="AB85" s="447"/>
      <c r="AC85" s="1024"/>
      <c r="AD85" s="1024"/>
      <c r="AE85" s="1024">
        <v>90</v>
      </c>
      <c r="AF85" s="1024">
        <v>10</v>
      </c>
      <c r="AG85" s="1025">
        <v>114</v>
      </c>
      <c r="AH85" s="1025">
        <v>18</v>
      </c>
      <c r="AI85" s="1025"/>
      <c r="AJ85" s="963"/>
      <c r="AK85" s="650"/>
      <c r="AL85" s="633"/>
    </row>
    <row r="86" spans="1:38" s="644" customFormat="1" hidden="1" x14ac:dyDescent="0.3">
      <c r="A86" s="664" t="s">
        <v>83</v>
      </c>
      <c r="B86" s="273" t="s">
        <v>43</v>
      </c>
      <c r="C86" s="436"/>
      <c r="D86" s="436"/>
      <c r="E86" s="436"/>
      <c r="F86" s="436"/>
      <c r="G86" s="436"/>
      <c r="H86" s="436" t="s">
        <v>67</v>
      </c>
      <c r="I86" s="436"/>
      <c r="J86" s="436"/>
      <c r="K86" s="442">
        <f t="shared" si="22"/>
        <v>36</v>
      </c>
      <c r="L86" s="663">
        <f t="shared" si="9"/>
        <v>0</v>
      </c>
      <c r="M86" s="663"/>
      <c r="N86" s="637"/>
      <c r="O86" s="663"/>
      <c r="P86" s="663"/>
      <c r="Q86" s="663"/>
      <c r="R86" s="663">
        <v>36</v>
      </c>
      <c r="S86" s="663"/>
      <c r="T86" s="446">
        <v>0</v>
      </c>
      <c r="U86" s="1023"/>
      <c r="V86" s="1023"/>
      <c r="W86" s="1032"/>
      <c r="X86" s="1023"/>
      <c r="Y86" s="447"/>
      <c r="Z86" s="676"/>
      <c r="AA86" s="447"/>
      <c r="AB86" s="447"/>
      <c r="AC86" s="1024"/>
      <c r="AD86" s="1024"/>
      <c r="AE86" s="1024">
        <v>36</v>
      </c>
      <c r="AF86" s="1024"/>
      <c r="AG86" s="1025"/>
      <c r="AH86" s="1025"/>
      <c r="AI86" s="1025"/>
      <c r="AJ86" s="963"/>
      <c r="AK86" s="650"/>
      <c r="AL86" s="633"/>
    </row>
    <row r="87" spans="1:38" s="644" customFormat="1" hidden="1" x14ac:dyDescent="0.3">
      <c r="A87" s="664" t="s">
        <v>84</v>
      </c>
      <c r="B87" s="273" t="s">
        <v>73</v>
      </c>
      <c r="C87" s="436"/>
      <c r="D87" s="436"/>
      <c r="E87" s="436"/>
      <c r="F87" s="436"/>
      <c r="G87" s="436"/>
      <c r="H87" s="436"/>
      <c r="I87" s="436" t="s">
        <v>67</v>
      </c>
      <c r="J87" s="436"/>
      <c r="K87" s="442">
        <f t="shared" si="22"/>
        <v>108</v>
      </c>
      <c r="L87" s="663">
        <f t="shared" si="9"/>
        <v>0</v>
      </c>
      <c r="M87" s="663"/>
      <c r="N87" s="637"/>
      <c r="O87" s="663"/>
      <c r="P87" s="663"/>
      <c r="Q87" s="663"/>
      <c r="R87" s="663">
        <v>108</v>
      </c>
      <c r="S87" s="663"/>
      <c r="T87" s="446">
        <v>0</v>
      </c>
      <c r="U87" s="1023"/>
      <c r="V87" s="1023"/>
      <c r="W87" s="1023"/>
      <c r="X87" s="1023"/>
      <c r="Y87" s="447"/>
      <c r="Z87" s="447"/>
      <c r="AA87" s="447"/>
      <c r="AB87" s="447"/>
      <c r="AC87" s="1024"/>
      <c r="AD87" s="1024"/>
      <c r="AE87" s="1024"/>
      <c r="AF87" s="1024"/>
      <c r="AG87" s="1025">
        <v>108</v>
      </c>
      <c r="AH87" s="1025"/>
      <c r="AI87" s="1025"/>
      <c r="AJ87" s="963"/>
      <c r="AK87" s="650"/>
      <c r="AL87" s="633"/>
    </row>
    <row r="88" spans="1:38" s="644" customFormat="1" hidden="1" x14ac:dyDescent="0.3">
      <c r="A88" s="664" t="s">
        <v>636</v>
      </c>
      <c r="B88" s="273" t="s">
        <v>75</v>
      </c>
      <c r="C88" s="436"/>
      <c r="D88" s="436"/>
      <c r="E88" s="436"/>
      <c r="F88" s="436"/>
      <c r="G88" s="436"/>
      <c r="H88" s="436"/>
      <c r="I88" s="436" t="s">
        <v>419</v>
      </c>
      <c r="J88" s="436"/>
      <c r="K88" s="442">
        <f t="shared" si="22"/>
        <v>12</v>
      </c>
      <c r="L88" s="663">
        <f t="shared" si="9"/>
        <v>0</v>
      </c>
      <c r="M88" s="663"/>
      <c r="N88" s="637"/>
      <c r="O88" s="663"/>
      <c r="P88" s="663"/>
      <c r="Q88" s="663"/>
      <c r="R88" s="663"/>
      <c r="S88" s="663">
        <v>6</v>
      </c>
      <c r="T88" s="446">
        <v>6</v>
      </c>
      <c r="U88" s="1023"/>
      <c r="V88" s="1023"/>
      <c r="W88" s="1023"/>
      <c r="X88" s="1023"/>
      <c r="Y88" s="447"/>
      <c r="Z88" s="447"/>
      <c r="AA88" s="447"/>
      <c r="AB88" s="447"/>
      <c r="AC88" s="1024"/>
      <c r="AD88" s="1024"/>
      <c r="AE88" s="1024"/>
      <c r="AF88" s="1024"/>
      <c r="AG88" s="1025" t="s">
        <v>40</v>
      </c>
      <c r="AH88" s="1025"/>
      <c r="AI88" s="1025"/>
      <c r="AJ88" s="963"/>
      <c r="AK88" s="650"/>
      <c r="AL88" s="633"/>
    </row>
    <row r="89" spans="1:38" s="644" customFormat="1" ht="39.6" hidden="1" x14ac:dyDescent="0.3">
      <c r="A89" s="673" t="s">
        <v>638</v>
      </c>
      <c r="B89" s="272" t="s">
        <v>639</v>
      </c>
      <c r="C89" s="436"/>
      <c r="D89" s="436"/>
      <c r="E89" s="436"/>
      <c r="F89" s="436"/>
      <c r="G89" s="436"/>
      <c r="H89" s="436"/>
      <c r="I89" s="436"/>
      <c r="J89" s="436"/>
      <c r="K89" s="442">
        <f>SUM(K90:K92)</f>
        <v>242</v>
      </c>
      <c r="L89" s="442">
        <f t="shared" ref="L89:T89" si="26">SUM(L90:L92)</f>
        <v>24</v>
      </c>
      <c r="M89" s="442">
        <f t="shared" si="26"/>
        <v>40</v>
      </c>
      <c r="N89" s="442">
        <f t="shared" si="26"/>
        <v>102</v>
      </c>
      <c r="O89" s="442">
        <f t="shared" si="26"/>
        <v>0</v>
      </c>
      <c r="P89" s="442">
        <f t="shared" si="26"/>
        <v>0</v>
      </c>
      <c r="Q89" s="442">
        <f t="shared" si="26"/>
        <v>0</v>
      </c>
      <c r="R89" s="442">
        <f t="shared" si="26"/>
        <v>108</v>
      </c>
      <c r="S89" s="442">
        <f t="shared" si="26"/>
        <v>2</v>
      </c>
      <c r="T89" s="1039">
        <f t="shared" si="26"/>
        <v>6</v>
      </c>
      <c r="U89" s="443">
        <f t="shared" ref="U89:AJ89" si="27">U90</f>
        <v>0</v>
      </c>
      <c r="V89" s="443">
        <f t="shared" si="27"/>
        <v>0</v>
      </c>
      <c r="W89" s="443">
        <f t="shared" si="27"/>
        <v>0</v>
      </c>
      <c r="X89" s="443">
        <f t="shared" si="27"/>
        <v>0</v>
      </c>
      <c r="Y89" s="450">
        <f t="shared" si="27"/>
        <v>0</v>
      </c>
      <c r="Z89" s="450">
        <f t="shared" si="27"/>
        <v>0</v>
      </c>
      <c r="AA89" s="450">
        <f t="shared" si="27"/>
        <v>0</v>
      </c>
      <c r="AB89" s="450">
        <f t="shared" si="27"/>
        <v>0</v>
      </c>
      <c r="AC89" s="1029">
        <f t="shared" si="27"/>
        <v>0</v>
      </c>
      <c r="AD89" s="1029">
        <f t="shared" si="27"/>
        <v>0</v>
      </c>
      <c r="AE89" s="1029">
        <f t="shared" si="27"/>
        <v>0</v>
      </c>
      <c r="AF89" s="1029">
        <f t="shared" si="27"/>
        <v>0</v>
      </c>
      <c r="AG89" s="1030">
        <f t="shared" si="27"/>
        <v>36</v>
      </c>
      <c r="AH89" s="1030">
        <f t="shared" si="27"/>
        <v>2</v>
      </c>
      <c r="AI89" s="1030">
        <f t="shared" si="27"/>
        <v>66</v>
      </c>
      <c r="AJ89" s="1030">
        <f t="shared" si="27"/>
        <v>10</v>
      </c>
      <c r="AK89" s="650"/>
      <c r="AL89" s="633"/>
    </row>
    <row r="90" spans="1:38" s="644" customFormat="1" ht="26.4" hidden="1" x14ac:dyDescent="0.3">
      <c r="A90" s="664" t="s">
        <v>641</v>
      </c>
      <c r="B90" s="273" t="s">
        <v>642</v>
      </c>
      <c r="C90" s="436"/>
      <c r="D90" s="436"/>
      <c r="E90" s="436"/>
      <c r="F90" s="436"/>
      <c r="G90" s="436"/>
      <c r="H90" s="436"/>
      <c r="I90" s="436"/>
      <c r="J90" s="436" t="s">
        <v>67</v>
      </c>
      <c r="K90" s="442">
        <f t="shared" si="22"/>
        <v>126</v>
      </c>
      <c r="L90" s="663">
        <v>24</v>
      </c>
      <c r="M90" s="663">
        <v>40</v>
      </c>
      <c r="N90" s="637">
        <f t="shared" si="23"/>
        <v>102</v>
      </c>
      <c r="O90" s="663"/>
      <c r="P90" s="663"/>
      <c r="Q90" s="663"/>
      <c r="R90" s="663"/>
      <c r="S90" s="663"/>
      <c r="T90" s="446"/>
      <c r="U90" s="1023"/>
      <c r="V90" s="1023"/>
      <c r="W90" s="1023"/>
      <c r="X90" s="1023"/>
      <c r="Y90" s="447"/>
      <c r="Z90" s="447"/>
      <c r="AA90" s="447"/>
      <c r="AB90" s="447"/>
      <c r="AC90" s="1024"/>
      <c r="AD90" s="1024"/>
      <c r="AE90" s="1024"/>
      <c r="AF90" s="1024"/>
      <c r="AG90" s="1025">
        <v>36</v>
      </c>
      <c r="AH90" s="1025">
        <v>2</v>
      </c>
      <c r="AI90" s="1025">
        <v>66</v>
      </c>
      <c r="AJ90" s="1021">
        <v>10</v>
      </c>
      <c r="AK90" s="650"/>
      <c r="AL90" s="633"/>
    </row>
    <row r="91" spans="1:38" s="644" customFormat="1" hidden="1" x14ac:dyDescent="0.3">
      <c r="A91" s="664" t="s">
        <v>643</v>
      </c>
      <c r="B91" s="273" t="s">
        <v>73</v>
      </c>
      <c r="C91" s="436"/>
      <c r="D91" s="436"/>
      <c r="E91" s="436"/>
      <c r="F91" s="436"/>
      <c r="G91" s="436"/>
      <c r="H91" s="436"/>
      <c r="I91" s="436"/>
      <c r="J91" s="436" t="s">
        <v>67</v>
      </c>
      <c r="K91" s="442">
        <f t="shared" si="22"/>
        <v>108</v>
      </c>
      <c r="L91" s="663">
        <f t="shared" si="9"/>
        <v>0</v>
      </c>
      <c r="M91" s="663"/>
      <c r="N91" s="637"/>
      <c r="O91" s="663"/>
      <c r="P91" s="663"/>
      <c r="Q91" s="663"/>
      <c r="R91" s="663">
        <v>108</v>
      </c>
      <c r="S91" s="663"/>
      <c r="T91" s="446">
        <v>0</v>
      </c>
      <c r="U91" s="1023"/>
      <c r="V91" s="1023"/>
      <c r="W91" s="1023"/>
      <c r="X91" s="1023"/>
      <c r="Y91" s="447"/>
      <c r="Z91" s="447"/>
      <c r="AA91" s="447"/>
      <c r="AB91" s="447"/>
      <c r="AC91" s="1024"/>
      <c r="AD91" s="1024"/>
      <c r="AE91" s="1024"/>
      <c r="AF91" s="1024"/>
      <c r="AG91" s="1025"/>
      <c r="AH91" s="1025"/>
      <c r="AI91" s="1025">
        <v>108</v>
      </c>
      <c r="AJ91" s="963"/>
      <c r="AK91" s="650"/>
      <c r="AL91" s="633"/>
    </row>
    <row r="92" spans="1:38" s="644" customFormat="1" hidden="1" x14ac:dyDescent="0.3">
      <c r="A92" s="664" t="s">
        <v>85</v>
      </c>
      <c r="B92" s="273" t="s">
        <v>75</v>
      </c>
      <c r="C92" s="436"/>
      <c r="D92" s="436"/>
      <c r="E92" s="436"/>
      <c r="F92" s="436"/>
      <c r="G92" s="436"/>
      <c r="H92" s="436"/>
      <c r="I92" s="436"/>
      <c r="J92" s="436" t="s">
        <v>419</v>
      </c>
      <c r="K92" s="442">
        <f t="shared" si="22"/>
        <v>8</v>
      </c>
      <c r="L92" s="663">
        <f t="shared" si="9"/>
        <v>0</v>
      </c>
      <c r="M92" s="663"/>
      <c r="N92" s="637"/>
      <c r="O92" s="663"/>
      <c r="P92" s="663"/>
      <c r="Q92" s="663"/>
      <c r="R92" s="663"/>
      <c r="S92" s="663">
        <v>2</v>
      </c>
      <c r="T92" s="446">
        <v>6</v>
      </c>
      <c r="U92" s="1023"/>
      <c r="V92" s="1023"/>
      <c r="W92" s="1023"/>
      <c r="X92" s="1023"/>
      <c r="Y92" s="445"/>
      <c r="Z92" s="445"/>
      <c r="AA92" s="445"/>
      <c r="AB92" s="445"/>
      <c r="AC92" s="1020"/>
      <c r="AD92" s="1020"/>
      <c r="AE92" s="1020"/>
      <c r="AF92" s="1020"/>
      <c r="AG92" s="1021"/>
      <c r="AH92" s="1021"/>
      <c r="AI92" s="1021" t="s">
        <v>40</v>
      </c>
      <c r="AJ92" s="963"/>
      <c r="AK92" s="650"/>
      <c r="AL92" s="633"/>
    </row>
    <row r="93" spans="1:38" s="644" customFormat="1" ht="39.6" x14ac:dyDescent="0.3">
      <c r="A93" s="413" t="s">
        <v>42</v>
      </c>
      <c r="B93" s="439" t="s">
        <v>86</v>
      </c>
      <c r="C93" s="436"/>
      <c r="D93" s="436"/>
      <c r="E93" s="436"/>
      <c r="F93" s="436"/>
      <c r="G93" s="436"/>
      <c r="H93" s="436"/>
      <c r="I93" s="436"/>
      <c r="J93" s="436"/>
      <c r="K93" s="442">
        <f>SUM(K94:K97)</f>
        <v>620</v>
      </c>
      <c r="L93" s="442">
        <f t="shared" ref="L93:T93" si="28">SUM(L94:L97)</f>
        <v>30</v>
      </c>
      <c r="M93" s="442">
        <f t="shared" si="28"/>
        <v>60</v>
      </c>
      <c r="N93" s="442">
        <f t="shared" si="28"/>
        <v>184</v>
      </c>
      <c r="O93" s="442">
        <f t="shared" si="28"/>
        <v>124</v>
      </c>
      <c r="P93" s="442">
        <f t="shared" si="28"/>
        <v>60</v>
      </c>
      <c r="Q93" s="442">
        <f t="shared" si="28"/>
        <v>0</v>
      </c>
      <c r="R93" s="442">
        <f t="shared" si="28"/>
        <v>396</v>
      </c>
      <c r="S93" s="442">
        <f t="shared" si="28"/>
        <v>4</v>
      </c>
      <c r="T93" s="1039">
        <f t="shared" si="28"/>
        <v>6</v>
      </c>
      <c r="U93" s="443">
        <f t="shared" ref="U93:AJ93" si="29">U94</f>
        <v>0</v>
      </c>
      <c r="V93" s="443">
        <f t="shared" si="29"/>
        <v>0</v>
      </c>
      <c r="W93" s="443">
        <f t="shared" si="29"/>
        <v>0</v>
      </c>
      <c r="X93" s="443">
        <f t="shared" si="29"/>
        <v>0</v>
      </c>
      <c r="Y93" s="450">
        <f t="shared" si="29"/>
        <v>106</v>
      </c>
      <c r="Z93" s="450">
        <f t="shared" si="29"/>
        <v>18</v>
      </c>
      <c r="AA93" s="450">
        <f t="shared" si="29"/>
        <v>78</v>
      </c>
      <c r="AB93" s="450">
        <f t="shared" si="29"/>
        <v>12</v>
      </c>
      <c r="AC93" s="1029">
        <f t="shared" si="29"/>
        <v>0</v>
      </c>
      <c r="AD93" s="1029">
        <f t="shared" si="29"/>
        <v>0</v>
      </c>
      <c r="AE93" s="1029">
        <f t="shared" si="29"/>
        <v>0</v>
      </c>
      <c r="AF93" s="1029">
        <f t="shared" si="29"/>
        <v>0</v>
      </c>
      <c r="AG93" s="1030">
        <f t="shared" si="29"/>
        <v>0</v>
      </c>
      <c r="AH93" s="1030">
        <f t="shared" si="29"/>
        <v>0</v>
      </c>
      <c r="AI93" s="1030">
        <f t="shared" si="29"/>
        <v>0</v>
      </c>
      <c r="AJ93" s="1030">
        <f t="shared" si="29"/>
        <v>0</v>
      </c>
      <c r="AK93" s="650"/>
      <c r="AL93" s="633"/>
    </row>
    <row r="94" spans="1:38" s="644" customFormat="1" ht="26.4" x14ac:dyDescent="0.3">
      <c r="A94" s="664" t="s">
        <v>87</v>
      </c>
      <c r="B94" s="273" t="s">
        <v>88</v>
      </c>
      <c r="C94" s="436"/>
      <c r="D94" s="436"/>
      <c r="E94" s="436"/>
      <c r="F94" s="436" t="s">
        <v>67</v>
      </c>
      <c r="G94" s="436"/>
      <c r="H94" s="436"/>
      <c r="I94" s="436"/>
      <c r="J94" s="436"/>
      <c r="K94" s="442">
        <f t="shared" si="22"/>
        <v>214</v>
      </c>
      <c r="L94" s="663">
        <f t="shared" si="9"/>
        <v>30</v>
      </c>
      <c r="M94" s="663">
        <v>60</v>
      </c>
      <c r="N94" s="637">
        <f t="shared" si="23"/>
        <v>184</v>
      </c>
      <c r="O94" s="649">
        <v>124</v>
      </c>
      <c r="P94" s="663">
        <v>60</v>
      </c>
      <c r="Q94" s="663"/>
      <c r="R94" s="663"/>
      <c r="S94" s="663"/>
      <c r="T94" s="446"/>
      <c r="U94" s="1023"/>
      <c r="V94" s="1023"/>
      <c r="W94" s="1023"/>
      <c r="X94" s="1023"/>
      <c r="Y94" s="1306">
        <v>106</v>
      </c>
      <c r="Z94" s="447">
        <v>18</v>
      </c>
      <c r="AA94" s="447">
        <v>78</v>
      </c>
      <c r="AB94" s="447">
        <v>12</v>
      </c>
      <c r="AC94" s="1020"/>
      <c r="AD94" s="1020"/>
      <c r="AE94" s="1020"/>
      <c r="AF94" s="1020"/>
      <c r="AG94" s="1021"/>
      <c r="AH94" s="1021"/>
      <c r="AI94" s="1021"/>
      <c r="AJ94" s="963"/>
      <c r="AK94" s="650"/>
      <c r="AL94" s="282" t="s">
        <v>1129</v>
      </c>
    </row>
    <row r="95" spans="1:38" s="644" customFormat="1" ht="27.6" x14ac:dyDescent="0.3">
      <c r="A95" s="664" t="s">
        <v>89</v>
      </c>
      <c r="B95" s="273" t="s">
        <v>43</v>
      </c>
      <c r="C95" s="436"/>
      <c r="D95" s="436"/>
      <c r="E95" s="436"/>
      <c r="F95" s="436" t="s">
        <v>556</v>
      </c>
      <c r="G95" s="436"/>
      <c r="H95" s="436"/>
      <c r="I95" s="436"/>
      <c r="J95" s="436"/>
      <c r="K95" s="442">
        <f t="shared" si="22"/>
        <v>252</v>
      </c>
      <c r="L95" s="663">
        <f t="shared" si="9"/>
        <v>0</v>
      </c>
      <c r="M95" s="663">
        <v>0</v>
      </c>
      <c r="N95" s="637"/>
      <c r="O95" s="663"/>
      <c r="P95" s="663"/>
      <c r="Q95" s="663"/>
      <c r="R95" s="663">
        <v>252</v>
      </c>
      <c r="S95" s="663"/>
      <c r="T95" s="446"/>
      <c r="U95" s="1023"/>
      <c r="V95" s="1023"/>
      <c r="W95" s="1023"/>
      <c r="X95" s="1023"/>
      <c r="Y95" s="445">
        <v>108</v>
      </c>
      <c r="Z95" s="445"/>
      <c r="AA95" s="447">
        <v>144</v>
      </c>
      <c r="AB95" s="447"/>
      <c r="AC95" s="1020"/>
      <c r="AD95" s="1020"/>
      <c r="AE95" s="1020"/>
      <c r="AF95" s="1020"/>
      <c r="AG95" s="1021"/>
      <c r="AH95" s="1021"/>
      <c r="AI95" s="1021"/>
      <c r="AJ95" s="963"/>
      <c r="AK95" s="650"/>
      <c r="AL95" s="633"/>
    </row>
    <row r="96" spans="1:38" s="644" customFormat="1" x14ac:dyDescent="0.3">
      <c r="A96" s="664" t="s">
        <v>90</v>
      </c>
      <c r="B96" s="273" t="s">
        <v>73</v>
      </c>
      <c r="C96" s="436"/>
      <c r="D96" s="436"/>
      <c r="E96" s="436"/>
      <c r="F96" s="436"/>
      <c r="G96" s="436"/>
      <c r="H96" s="436"/>
      <c r="I96" s="436"/>
      <c r="J96" s="436"/>
      <c r="K96" s="442">
        <f t="shared" si="22"/>
        <v>144</v>
      </c>
      <c r="L96" s="663">
        <f t="shared" si="9"/>
        <v>0</v>
      </c>
      <c r="M96" s="663">
        <v>0</v>
      </c>
      <c r="N96" s="637"/>
      <c r="O96" s="663"/>
      <c r="P96" s="663"/>
      <c r="Q96" s="663"/>
      <c r="R96" s="663">
        <v>144</v>
      </c>
      <c r="S96" s="663"/>
      <c r="T96" s="446"/>
      <c r="U96" s="1023"/>
      <c r="V96" s="1023"/>
      <c r="W96" s="1023"/>
      <c r="X96" s="1023"/>
      <c r="Y96" s="445"/>
      <c r="Z96" s="445"/>
      <c r="AA96" s="447">
        <v>144</v>
      </c>
      <c r="AB96" s="447"/>
      <c r="AC96" s="1020"/>
      <c r="AD96" s="1020"/>
      <c r="AE96" s="1020"/>
      <c r="AF96" s="1020"/>
      <c r="AG96" s="1021"/>
      <c r="AH96" s="1021"/>
      <c r="AI96" s="1021"/>
      <c r="AJ96" s="963"/>
      <c r="AK96" s="650"/>
      <c r="AL96" s="1249"/>
    </row>
    <row r="97" spans="1:38" s="644" customFormat="1" x14ac:dyDescent="0.3">
      <c r="A97" s="664" t="s">
        <v>91</v>
      </c>
      <c r="B97" s="273" t="s">
        <v>75</v>
      </c>
      <c r="C97" s="436"/>
      <c r="D97" s="436"/>
      <c r="E97" s="436"/>
      <c r="F97" s="436" t="s">
        <v>40</v>
      </c>
      <c r="G97" s="436"/>
      <c r="H97" s="436"/>
      <c r="I97" s="436"/>
      <c r="J97" s="436"/>
      <c r="K97" s="442">
        <f t="shared" si="22"/>
        <v>10</v>
      </c>
      <c r="L97" s="663">
        <f t="shared" si="9"/>
        <v>0</v>
      </c>
      <c r="M97" s="663"/>
      <c r="N97" s="637"/>
      <c r="O97" s="663"/>
      <c r="P97" s="663"/>
      <c r="Q97" s="663"/>
      <c r="R97" s="663"/>
      <c r="S97" s="663">
        <v>4</v>
      </c>
      <c r="T97" s="446">
        <v>6</v>
      </c>
      <c r="U97" s="441"/>
      <c r="V97" s="441"/>
      <c r="W97" s="441"/>
      <c r="X97" s="441"/>
      <c r="Y97" s="445"/>
      <c r="Z97" s="445"/>
      <c r="AA97" s="445" t="s">
        <v>40</v>
      </c>
      <c r="AB97" s="445"/>
      <c r="AC97" s="1020"/>
      <c r="AD97" s="1020"/>
      <c r="AE97" s="1020"/>
      <c r="AF97" s="1020"/>
      <c r="AG97" s="1021"/>
      <c r="AH97" s="1021"/>
      <c r="AI97" s="1021"/>
      <c r="AJ97" s="963"/>
      <c r="AK97" s="650"/>
      <c r="AL97" s="282" t="s">
        <v>1129</v>
      </c>
    </row>
    <row r="98" spans="1:38" s="644" customFormat="1" x14ac:dyDescent="0.3">
      <c r="A98" s="1723" t="s">
        <v>92</v>
      </c>
      <c r="B98" s="1724"/>
      <c r="C98" s="436"/>
      <c r="D98" s="436"/>
      <c r="E98" s="436"/>
      <c r="F98" s="436"/>
      <c r="G98" s="436"/>
      <c r="H98" s="436"/>
      <c r="I98" s="436"/>
      <c r="J98" s="436"/>
      <c r="K98" s="442">
        <f>K9+K35+K42+K45+K58</f>
        <v>5544</v>
      </c>
      <c r="L98" s="442">
        <f t="shared" ref="L98:X98" si="30">L58+L45+L42+L35+L9</f>
        <v>443</v>
      </c>
      <c r="M98" s="442">
        <f t="shared" si="30"/>
        <v>1204</v>
      </c>
      <c r="N98" s="442">
        <f t="shared" si="30"/>
        <v>3797</v>
      </c>
      <c r="O98" s="442">
        <f t="shared" si="30"/>
        <v>1282</v>
      </c>
      <c r="P98" s="442">
        <f t="shared" si="30"/>
        <v>1167</v>
      </c>
      <c r="Q98" s="442">
        <f t="shared" si="30"/>
        <v>0</v>
      </c>
      <c r="R98" s="442">
        <f t="shared" si="30"/>
        <v>1152</v>
      </c>
      <c r="S98" s="442">
        <f t="shared" si="30"/>
        <v>56</v>
      </c>
      <c r="T98" s="1039">
        <f t="shared" si="30"/>
        <v>96</v>
      </c>
      <c r="U98" s="443">
        <f t="shared" si="30"/>
        <v>560</v>
      </c>
      <c r="V98" s="443">
        <f t="shared" si="30"/>
        <v>16</v>
      </c>
      <c r="W98" s="443">
        <f t="shared" si="30"/>
        <v>805</v>
      </c>
      <c r="X98" s="443">
        <f t="shared" si="30"/>
        <v>0</v>
      </c>
      <c r="Y98" s="450">
        <f>Y35+Y42+Y45+Y58</f>
        <v>448</v>
      </c>
      <c r="Z98" s="450">
        <f t="shared" ref="Z98:AJ98" si="31">Z35+Z42+Z45+Z58</f>
        <v>56</v>
      </c>
      <c r="AA98" s="450">
        <f t="shared" si="31"/>
        <v>384</v>
      </c>
      <c r="AB98" s="450">
        <f t="shared" si="31"/>
        <v>48</v>
      </c>
      <c r="AC98" s="450">
        <f t="shared" si="31"/>
        <v>448</v>
      </c>
      <c r="AD98" s="450">
        <f t="shared" si="31"/>
        <v>56</v>
      </c>
      <c r="AE98" s="450">
        <f t="shared" si="31"/>
        <v>480</v>
      </c>
      <c r="AF98" s="450">
        <f t="shared" si="31"/>
        <v>60</v>
      </c>
      <c r="AG98" s="450">
        <f t="shared" si="31"/>
        <v>352</v>
      </c>
      <c r="AH98" s="450">
        <f t="shared" si="31"/>
        <v>44</v>
      </c>
      <c r="AI98" s="450">
        <f t="shared" si="31"/>
        <v>320</v>
      </c>
      <c r="AJ98" s="450">
        <f t="shared" si="31"/>
        <v>40</v>
      </c>
      <c r="AK98" s="650"/>
      <c r="AL98" s="633"/>
    </row>
    <row r="99" spans="1:38" s="644" customFormat="1" x14ac:dyDescent="0.3">
      <c r="A99" s="649" t="s">
        <v>62</v>
      </c>
      <c r="B99" s="956" t="s">
        <v>216</v>
      </c>
      <c r="C99" s="436"/>
      <c r="D99" s="436"/>
      <c r="E99" s="436"/>
      <c r="F99" s="436"/>
      <c r="G99" s="436"/>
      <c r="H99" s="436"/>
      <c r="I99" s="436"/>
      <c r="J99" s="436"/>
      <c r="K99" s="442">
        <f>SUM(U99:AJ99)</f>
        <v>252</v>
      </c>
      <c r="L99" s="663">
        <f t="shared" si="9"/>
        <v>0</v>
      </c>
      <c r="M99" s="663"/>
      <c r="N99" s="637"/>
      <c r="O99" s="663"/>
      <c r="P99" s="663"/>
      <c r="Q99" s="663"/>
      <c r="R99" s="663"/>
      <c r="S99" s="663"/>
      <c r="T99" s="446"/>
      <c r="U99" s="441">
        <v>36</v>
      </c>
      <c r="V99" s="441"/>
      <c r="W99" s="441">
        <v>36</v>
      </c>
      <c r="X99" s="441"/>
      <c r="Y99" s="445"/>
      <c r="Z99" s="445"/>
      <c r="AA99" s="445">
        <v>36</v>
      </c>
      <c r="AB99" s="445"/>
      <c r="AC99" s="1020">
        <v>36</v>
      </c>
      <c r="AD99" s="1020"/>
      <c r="AE99" s="1020">
        <v>36</v>
      </c>
      <c r="AF99" s="1020"/>
      <c r="AG99" s="1021">
        <v>36</v>
      </c>
      <c r="AH99" s="1021"/>
      <c r="AI99" s="1021">
        <v>36</v>
      </c>
      <c r="AJ99" s="963"/>
      <c r="AK99" s="650"/>
      <c r="AL99" s="633"/>
    </row>
    <row r="100" spans="1:38" s="644" customFormat="1" ht="52.8" hidden="1" x14ac:dyDescent="0.3">
      <c r="A100" s="649" t="s">
        <v>997</v>
      </c>
      <c r="B100" s="956" t="s">
        <v>140</v>
      </c>
      <c r="C100" s="436"/>
      <c r="D100" s="436"/>
      <c r="E100" s="436"/>
      <c r="F100" s="436"/>
      <c r="G100" s="436"/>
      <c r="H100" s="436"/>
      <c r="I100" s="436"/>
      <c r="J100" s="436"/>
      <c r="K100" s="442">
        <v>144</v>
      </c>
      <c r="L100" s="663">
        <f t="shared" si="9"/>
        <v>0</v>
      </c>
      <c r="M100" s="663"/>
      <c r="N100" s="637">
        <f t="shared" si="23"/>
        <v>0</v>
      </c>
      <c r="O100" s="663"/>
      <c r="P100" s="663"/>
      <c r="Q100" s="663"/>
      <c r="R100" s="663">
        <v>144</v>
      </c>
      <c r="S100" s="663"/>
      <c r="T100" s="446"/>
      <c r="U100" s="441"/>
      <c r="V100" s="441"/>
      <c r="W100" s="441"/>
      <c r="X100" s="441"/>
      <c r="Y100" s="445"/>
      <c r="Z100" s="445"/>
      <c r="AA100" s="445"/>
      <c r="AB100" s="445"/>
      <c r="AC100" s="1020"/>
      <c r="AD100" s="1020"/>
      <c r="AE100" s="1020"/>
      <c r="AF100" s="1020"/>
      <c r="AG100" s="1021"/>
      <c r="AH100" s="1021"/>
      <c r="AI100" s="1021"/>
      <c r="AJ100" s="963"/>
      <c r="AK100" s="650"/>
      <c r="AL100" s="633"/>
    </row>
    <row r="101" spans="1:38" s="644" customFormat="1" hidden="1" x14ac:dyDescent="0.3">
      <c r="A101" s="649" t="s">
        <v>526</v>
      </c>
      <c r="B101" s="956" t="s">
        <v>527</v>
      </c>
      <c r="C101" s="436"/>
      <c r="D101" s="436"/>
      <c r="E101" s="436"/>
      <c r="F101" s="436"/>
      <c r="G101" s="436"/>
      <c r="H101" s="436"/>
      <c r="I101" s="436"/>
      <c r="J101" s="436"/>
      <c r="K101" s="442">
        <v>216</v>
      </c>
      <c r="L101" s="663">
        <f t="shared" ref="L101:L109" si="32">Z101+AB101+AD101+AF101+AH101+AJ101</f>
        <v>0</v>
      </c>
      <c r="M101" s="663"/>
      <c r="N101" s="637">
        <f t="shared" si="23"/>
        <v>0</v>
      </c>
      <c r="O101" s="663">
        <v>0</v>
      </c>
      <c r="P101" s="663"/>
      <c r="Q101" s="663"/>
      <c r="R101" s="663"/>
      <c r="S101" s="663"/>
      <c r="T101" s="446"/>
      <c r="U101" s="441"/>
      <c r="V101" s="441"/>
      <c r="W101" s="441"/>
      <c r="X101" s="441"/>
      <c r="Y101" s="445"/>
      <c r="Z101" s="445"/>
      <c r="AA101" s="445"/>
      <c r="AB101" s="445"/>
      <c r="AC101" s="1020"/>
      <c r="AD101" s="1020"/>
      <c r="AE101" s="1020"/>
      <c r="AF101" s="1020"/>
      <c r="AG101" s="1021"/>
      <c r="AH101" s="1021"/>
      <c r="AI101" s="1021"/>
      <c r="AJ101" s="963"/>
      <c r="AK101" s="650"/>
      <c r="AL101" s="633"/>
    </row>
    <row r="102" spans="1:38" s="644" customFormat="1" x14ac:dyDescent="0.3">
      <c r="A102" s="649"/>
      <c r="B102" s="956" t="s">
        <v>998</v>
      </c>
      <c r="C102" s="436"/>
      <c r="D102" s="436"/>
      <c r="E102" s="436"/>
      <c r="F102" s="436"/>
      <c r="G102" s="436"/>
      <c r="H102" s="436"/>
      <c r="I102" s="436"/>
      <c r="J102" s="436"/>
      <c r="K102" s="1042">
        <f>K35+K42+K45+K58</f>
        <v>4068</v>
      </c>
      <c r="L102" s="1042">
        <f t="shared" ref="L102:S102" si="33">L35+L42+L45+L58</f>
        <v>352</v>
      </c>
      <c r="M102" s="1042">
        <f t="shared" si="33"/>
        <v>1204</v>
      </c>
      <c r="N102" s="1042">
        <f t="shared" si="33"/>
        <v>2432</v>
      </c>
      <c r="O102" s="1042">
        <f t="shared" si="33"/>
        <v>456</v>
      </c>
      <c r="P102" s="1042">
        <f t="shared" si="33"/>
        <v>628</v>
      </c>
      <c r="Q102" s="1042">
        <f t="shared" si="33"/>
        <v>0</v>
      </c>
      <c r="R102" s="1042">
        <f t="shared" si="33"/>
        <v>1152</v>
      </c>
      <c r="S102" s="1042">
        <f t="shared" si="33"/>
        <v>48</v>
      </c>
      <c r="T102" s="1072">
        <f>T35+T42+T45+T58</f>
        <v>84</v>
      </c>
      <c r="U102" s="1042">
        <f t="shared" ref="U102:X102" si="34">U35+U42+U58</f>
        <v>0</v>
      </c>
      <c r="V102" s="1042">
        <f t="shared" si="34"/>
        <v>0</v>
      </c>
      <c r="W102" s="1042">
        <f t="shared" si="34"/>
        <v>0</v>
      </c>
      <c r="X102" s="1042">
        <f t="shared" si="34"/>
        <v>0</v>
      </c>
      <c r="Y102" s="1042">
        <f>Y35+Y42+Y45+Y58</f>
        <v>448</v>
      </c>
      <c r="Z102" s="1042">
        <f>Z35+Z42+Z45+Z58</f>
        <v>56</v>
      </c>
      <c r="AA102" s="1042">
        <f t="shared" ref="AA102:AJ102" si="35">AA35+AA42+AA45+AA58</f>
        <v>384</v>
      </c>
      <c r="AB102" s="1042">
        <f t="shared" si="35"/>
        <v>48</v>
      </c>
      <c r="AC102" s="1042">
        <f t="shared" si="35"/>
        <v>448</v>
      </c>
      <c r="AD102" s="1042">
        <f t="shared" si="35"/>
        <v>56</v>
      </c>
      <c r="AE102" s="1042">
        <f t="shared" si="35"/>
        <v>480</v>
      </c>
      <c r="AF102" s="1042">
        <f t="shared" si="35"/>
        <v>60</v>
      </c>
      <c r="AG102" s="1042">
        <f t="shared" si="35"/>
        <v>352</v>
      </c>
      <c r="AH102" s="1042">
        <f t="shared" si="35"/>
        <v>44</v>
      </c>
      <c r="AI102" s="1042">
        <f t="shared" si="35"/>
        <v>320</v>
      </c>
      <c r="AJ102" s="1042">
        <f t="shared" si="35"/>
        <v>40</v>
      </c>
      <c r="AK102" s="650"/>
      <c r="AL102" s="633"/>
    </row>
    <row r="103" spans="1:38" s="644" customFormat="1" hidden="1" x14ac:dyDescent="0.3">
      <c r="A103" s="649"/>
      <c r="B103" s="955" t="s">
        <v>999</v>
      </c>
      <c r="C103" s="436"/>
      <c r="D103" s="436"/>
      <c r="E103" s="436"/>
      <c r="F103" s="436"/>
      <c r="G103" s="436"/>
      <c r="H103" s="436"/>
      <c r="I103" s="436"/>
      <c r="J103" s="436"/>
      <c r="K103" s="442">
        <f t="shared" si="22"/>
        <v>432</v>
      </c>
      <c r="L103" s="663">
        <f t="shared" si="32"/>
        <v>0</v>
      </c>
      <c r="M103" s="649"/>
      <c r="N103" s="637">
        <f t="shared" si="23"/>
        <v>432</v>
      </c>
      <c r="O103" s="649"/>
      <c r="P103" s="649"/>
      <c r="Q103" s="649"/>
      <c r="R103" s="649"/>
      <c r="S103" s="649"/>
      <c r="T103" s="115"/>
      <c r="U103" s="1023"/>
      <c r="V103" s="1023"/>
      <c r="W103" s="1023"/>
      <c r="X103" s="1023"/>
      <c r="Y103" s="447">
        <v>108</v>
      </c>
      <c r="Z103" s="447"/>
      <c r="AA103" s="447">
        <v>180</v>
      </c>
      <c r="AB103" s="447"/>
      <c r="AC103" s="1024">
        <v>72</v>
      </c>
      <c r="AD103" s="1024"/>
      <c r="AE103" s="1024">
        <v>72</v>
      </c>
      <c r="AF103" s="1024"/>
      <c r="AG103" s="1025">
        <v>0</v>
      </c>
      <c r="AH103" s="1025"/>
      <c r="AI103" s="1025">
        <v>0</v>
      </c>
      <c r="AJ103" s="963"/>
      <c r="AK103" s="650"/>
      <c r="AL103" s="633"/>
    </row>
    <row r="104" spans="1:38" s="644" customFormat="1" hidden="1" x14ac:dyDescent="0.3">
      <c r="A104" s="649"/>
      <c r="B104" s="955" t="s">
        <v>1000</v>
      </c>
      <c r="C104" s="436"/>
      <c r="D104" s="436"/>
      <c r="E104" s="436"/>
      <c r="F104" s="436"/>
      <c r="G104" s="436"/>
      <c r="H104" s="436"/>
      <c r="I104" s="436"/>
      <c r="J104" s="436"/>
      <c r="K104" s="442">
        <f t="shared" si="22"/>
        <v>720</v>
      </c>
      <c r="L104" s="663">
        <f t="shared" si="32"/>
        <v>0</v>
      </c>
      <c r="M104" s="649"/>
      <c r="N104" s="637">
        <f t="shared" si="23"/>
        <v>720</v>
      </c>
      <c r="O104" s="649"/>
      <c r="P104" s="649"/>
      <c r="Q104" s="649"/>
      <c r="R104" s="649"/>
      <c r="S104" s="649"/>
      <c r="T104" s="1065"/>
      <c r="U104" s="1023"/>
      <c r="V104" s="1023"/>
      <c r="W104" s="1023"/>
      <c r="X104" s="1023"/>
      <c r="Y104" s="447">
        <v>0</v>
      </c>
      <c r="Z104" s="447"/>
      <c r="AA104" s="447">
        <v>216</v>
      </c>
      <c r="AB104" s="447"/>
      <c r="AC104" s="1024"/>
      <c r="AD104" s="1024"/>
      <c r="AE104" s="1024">
        <v>216</v>
      </c>
      <c r="AF104" s="1024"/>
      <c r="AG104" s="1025">
        <v>180</v>
      </c>
      <c r="AH104" s="1025"/>
      <c r="AI104" s="1025">
        <v>108</v>
      </c>
      <c r="AJ104" s="963"/>
      <c r="AK104" s="650"/>
      <c r="AL104" s="633"/>
    </row>
    <row r="105" spans="1:38" s="644" customFormat="1" hidden="1" x14ac:dyDescent="0.3">
      <c r="A105" s="649"/>
      <c r="B105" s="955" t="s">
        <v>322</v>
      </c>
      <c r="C105" s="436"/>
      <c r="D105" s="436"/>
      <c r="E105" s="436"/>
      <c r="F105" s="436"/>
      <c r="G105" s="436"/>
      <c r="H105" s="436"/>
      <c r="I105" s="436"/>
      <c r="J105" s="436"/>
      <c r="K105" s="442">
        <f t="shared" si="22"/>
        <v>304</v>
      </c>
      <c r="L105" s="663">
        <f t="shared" si="32"/>
        <v>0</v>
      </c>
      <c r="M105" s="649"/>
      <c r="N105" s="637">
        <f t="shared" si="23"/>
        <v>304</v>
      </c>
      <c r="O105" s="649"/>
      <c r="P105" s="649"/>
      <c r="Q105" s="649"/>
      <c r="R105" s="649"/>
      <c r="S105" s="649"/>
      <c r="T105" s="1065"/>
      <c r="U105" s="1023"/>
      <c r="V105" s="1023"/>
      <c r="W105" s="1023"/>
      <c r="X105" s="1023"/>
      <c r="Y105" s="447">
        <v>56</v>
      </c>
      <c r="Z105" s="447"/>
      <c r="AA105" s="447">
        <v>48</v>
      </c>
      <c r="AB105" s="447"/>
      <c r="AC105" s="1024">
        <v>56</v>
      </c>
      <c r="AD105" s="1024"/>
      <c r="AE105" s="1024">
        <v>60</v>
      </c>
      <c r="AF105" s="1024"/>
      <c r="AG105" s="1025">
        <v>44</v>
      </c>
      <c r="AH105" s="1025"/>
      <c r="AI105" s="1025">
        <v>40</v>
      </c>
      <c r="AJ105" s="963"/>
      <c r="AK105" s="650"/>
      <c r="AL105" s="633"/>
    </row>
    <row r="106" spans="1:38" s="644" customFormat="1" hidden="1" x14ac:dyDescent="0.3">
      <c r="A106" s="655"/>
      <c r="B106" s="1044"/>
      <c r="C106" s="436"/>
      <c r="D106" s="436"/>
      <c r="E106" s="436"/>
      <c r="F106" s="436"/>
      <c r="G106" s="436"/>
      <c r="H106" s="436"/>
      <c r="I106" s="436"/>
      <c r="J106" s="436"/>
      <c r="K106" s="442"/>
      <c r="L106" s="663"/>
      <c r="M106" s="655"/>
      <c r="N106" s="637"/>
      <c r="O106" s="655"/>
      <c r="P106" s="649"/>
      <c r="Q106" s="649"/>
      <c r="R106" s="649"/>
      <c r="S106" s="649"/>
      <c r="T106" s="1070"/>
      <c r="U106" s="1034"/>
      <c r="V106" s="1023"/>
      <c r="W106" s="1034"/>
      <c r="X106" s="1023"/>
      <c r="Y106" s="1047">
        <f>Y98+Y99+Y103+Y104+Y105</f>
        <v>612</v>
      </c>
      <c r="Z106" s="1047">
        <f t="shared" ref="Z106:AJ106" si="36">Z98+Z99+Z103+Z104+Z105</f>
        <v>56</v>
      </c>
      <c r="AA106" s="1047">
        <f t="shared" si="36"/>
        <v>864</v>
      </c>
      <c r="AB106" s="1047">
        <f t="shared" si="36"/>
        <v>48</v>
      </c>
      <c r="AC106" s="1047">
        <f t="shared" si="36"/>
        <v>612</v>
      </c>
      <c r="AD106" s="1047">
        <f t="shared" si="36"/>
        <v>56</v>
      </c>
      <c r="AE106" s="1047">
        <f t="shared" si="36"/>
        <v>864</v>
      </c>
      <c r="AF106" s="1047">
        <f t="shared" si="36"/>
        <v>60</v>
      </c>
      <c r="AG106" s="1047">
        <f t="shared" si="36"/>
        <v>612</v>
      </c>
      <c r="AH106" s="1047">
        <f t="shared" si="36"/>
        <v>44</v>
      </c>
      <c r="AI106" s="1047">
        <f t="shared" si="36"/>
        <v>504</v>
      </c>
      <c r="AJ106" s="1047">
        <f t="shared" si="36"/>
        <v>40</v>
      </c>
      <c r="AK106" s="650"/>
      <c r="AL106" s="633"/>
    </row>
    <row r="107" spans="1:38" s="644" customFormat="1" ht="26.4" hidden="1" x14ac:dyDescent="0.3">
      <c r="A107" s="655"/>
      <c r="B107" s="1048" t="s">
        <v>1001</v>
      </c>
      <c r="C107" s="436"/>
      <c r="D107" s="436"/>
      <c r="E107" s="436"/>
      <c r="F107" s="436"/>
      <c r="G107" s="436"/>
      <c r="H107" s="436"/>
      <c r="I107" s="436"/>
      <c r="J107" s="436"/>
      <c r="K107" s="442">
        <f t="shared" si="22"/>
        <v>5444</v>
      </c>
      <c r="L107" s="663">
        <f t="shared" si="32"/>
        <v>0</v>
      </c>
      <c r="M107" s="655">
        <v>1667</v>
      </c>
      <c r="N107" s="637">
        <f t="shared" si="23"/>
        <v>5292</v>
      </c>
      <c r="O107" s="655">
        <v>1296</v>
      </c>
      <c r="P107" s="649">
        <v>252</v>
      </c>
      <c r="Q107" s="649"/>
      <c r="R107" s="649"/>
      <c r="S107" s="649"/>
      <c r="T107" s="1070">
        <v>152</v>
      </c>
      <c r="U107" s="1051">
        <v>576</v>
      </c>
      <c r="V107" s="452"/>
      <c r="W107" s="1051">
        <v>828</v>
      </c>
      <c r="X107" s="452"/>
      <c r="Y107" s="1052">
        <v>612</v>
      </c>
      <c r="Z107" s="1053"/>
      <c r="AA107" s="1052">
        <v>828</v>
      </c>
      <c r="AB107" s="1053"/>
      <c r="AC107" s="1054">
        <v>576</v>
      </c>
      <c r="AD107" s="1055"/>
      <c r="AE107" s="1054">
        <v>828</v>
      </c>
      <c r="AF107" s="1055"/>
      <c r="AG107" s="1056">
        <v>576</v>
      </c>
      <c r="AH107" s="1057"/>
      <c r="AI107" s="1057">
        <v>468</v>
      </c>
      <c r="AJ107" s="1038"/>
      <c r="AK107" s="650"/>
      <c r="AL107" s="633"/>
    </row>
    <row r="108" spans="1:38" s="644" customFormat="1" hidden="1" x14ac:dyDescent="0.3">
      <c r="A108" s="649"/>
      <c r="B108" s="956" t="s">
        <v>67</v>
      </c>
      <c r="C108" s="436"/>
      <c r="D108" s="436"/>
      <c r="E108" s="436"/>
      <c r="F108" s="436"/>
      <c r="G108" s="436"/>
      <c r="H108" s="436"/>
      <c r="I108" s="436"/>
      <c r="J108" s="436"/>
      <c r="K108" s="442">
        <f t="shared" si="22"/>
        <v>36</v>
      </c>
      <c r="L108" s="663">
        <f t="shared" si="32"/>
        <v>0</v>
      </c>
      <c r="M108" s="649"/>
      <c r="N108" s="637">
        <f t="shared" si="23"/>
        <v>36</v>
      </c>
      <c r="O108" s="649"/>
      <c r="P108" s="663"/>
      <c r="Q108" s="663"/>
      <c r="R108" s="663"/>
      <c r="S108" s="663"/>
      <c r="T108" s="114"/>
      <c r="U108" s="452">
        <v>2</v>
      </c>
      <c r="V108" s="452"/>
      <c r="W108" s="452">
        <v>8</v>
      </c>
      <c r="X108" s="452"/>
      <c r="Y108" s="1053">
        <v>2</v>
      </c>
      <c r="Z108" s="1053"/>
      <c r="AA108" s="1053">
        <v>6</v>
      </c>
      <c r="AB108" s="1053"/>
      <c r="AC108" s="1055">
        <v>4</v>
      </c>
      <c r="AD108" s="1055"/>
      <c r="AE108" s="1055">
        <v>6</v>
      </c>
      <c r="AF108" s="1055"/>
      <c r="AG108" s="1057">
        <v>3</v>
      </c>
      <c r="AH108" s="1057"/>
      <c r="AI108" s="1057">
        <v>5</v>
      </c>
      <c r="AJ108" s="963"/>
      <c r="AK108" s="650"/>
      <c r="AL108" s="633"/>
    </row>
    <row r="109" spans="1:38" s="644" customFormat="1" ht="39.6" hidden="1" x14ac:dyDescent="0.3">
      <c r="A109" s="649"/>
      <c r="B109" s="956" t="s">
        <v>40</v>
      </c>
      <c r="C109" s="436"/>
      <c r="D109" s="436"/>
      <c r="E109" s="436"/>
      <c r="F109" s="436"/>
      <c r="G109" s="436"/>
      <c r="H109" s="436"/>
      <c r="I109" s="436"/>
      <c r="J109" s="436"/>
      <c r="K109" s="442">
        <f t="shared" si="22"/>
        <v>0</v>
      </c>
      <c r="L109" s="663">
        <f t="shared" si="32"/>
        <v>0</v>
      </c>
      <c r="M109" s="649"/>
      <c r="N109" s="637"/>
      <c r="O109" s="649"/>
      <c r="P109" s="663"/>
      <c r="Q109" s="663"/>
      <c r="R109" s="663"/>
      <c r="S109" s="663"/>
      <c r="T109" s="114"/>
      <c r="U109" s="452">
        <v>1</v>
      </c>
      <c r="V109" s="452"/>
      <c r="W109" s="452">
        <v>3</v>
      </c>
      <c r="X109" s="452"/>
      <c r="Y109" s="1053">
        <v>2</v>
      </c>
      <c r="Z109" s="1053"/>
      <c r="AA109" s="1053" t="s">
        <v>1002</v>
      </c>
      <c r="AB109" s="1053"/>
      <c r="AC109" s="1055">
        <v>1</v>
      </c>
      <c r="AD109" s="1055"/>
      <c r="AE109" s="1055" t="s">
        <v>1003</v>
      </c>
      <c r="AF109" s="1055"/>
      <c r="AG109" s="1057" t="s">
        <v>1004</v>
      </c>
      <c r="AH109" s="1057"/>
      <c r="AI109" s="1057" t="s">
        <v>1005</v>
      </c>
      <c r="AJ109" s="963"/>
      <c r="AK109" s="650"/>
      <c r="AL109" s="633"/>
    </row>
    <row r="110" spans="1:38" s="644" customFormat="1" x14ac:dyDescent="0.3">
      <c r="B110" s="284"/>
      <c r="C110" s="831"/>
      <c r="D110" s="831"/>
      <c r="E110" s="647"/>
      <c r="F110" s="647"/>
      <c r="G110" s="1058"/>
      <c r="H110" s="1058"/>
      <c r="I110" s="1059"/>
      <c r="J110" s="1059"/>
      <c r="T110" s="647"/>
      <c r="AK110" s="645"/>
      <c r="AL110" s="645"/>
    </row>
    <row r="111" spans="1:38" s="644" customFormat="1" x14ac:dyDescent="0.3">
      <c r="B111" s="284"/>
      <c r="C111" s="831"/>
      <c r="D111" s="831"/>
      <c r="E111" s="647"/>
      <c r="F111" s="647"/>
      <c r="G111" s="1058"/>
      <c r="H111" s="1058"/>
      <c r="I111" s="1059"/>
      <c r="J111" s="1059"/>
      <c r="T111" s="647"/>
      <c r="AK111" s="645"/>
      <c r="AL111" s="645"/>
    </row>
    <row r="112" spans="1:38" s="644" customFormat="1" x14ac:dyDescent="0.3">
      <c r="B112" s="284"/>
      <c r="C112" s="831"/>
      <c r="D112" s="831"/>
      <c r="E112" s="647"/>
      <c r="F112" s="647"/>
      <c r="G112" s="1058"/>
      <c r="H112" s="1058"/>
      <c r="I112" s="1059"/>
      <c r="J112" s="1059"/>
      <c r="T112" s="647"/>
      <c r="Y112" s="399"/>
      <c r="Z112" s="1060"/>
      <c r="AA112" s="399"/>
      <c r="AB112" s="1060"/>
      <c r="AC112" s="399"/>
      <c r="AD112" s="1060"/>
      <c r="AE112" s="399"/>
      <c r="AF112" s="1060"/>
      <c r="AG112" s="399"/>
      <c r="AH112" s="1060"/>
      <c r="AI112" s="399"/>
      <c r="AJ112" s="1060"/>
      <c r="AK112" s="1061"/>
      <c r="AL112" s="1062"/>
    </row>
    <row r="113" spans="5:38" s="644" customFormat="1" x14ac:dyDescent="0.3">
      <c r="E113" s="647"/>
      <c r="F113" s="647"/>
      <c r="T113" s="647"/>
      <c r="Y113" s="399"/>
      <c r="Z113" s="399"/>
      <c r="AA113" s="399"/>
      <c r="AB113" s="399"/>
      <c r="AC113" s="399"/>
      <c r="AD113" s="399"/>
      <c r="AE113" s="399"/>
      <c r="AF113" s="399"/>
      <c r="AG113" s="399"/>
      <c r="AH113" s="399"/>
      <c r="AI113" s="399"/>
      <c r="AJ113" s="399"/>
      <c r="AK113" s="1061"/>
      <c r="AL113" s="645"/>
    </row>
  </sheetData>
  <mergeCells count="43">
    <mergeCell ref="N4:N7"/>
    <mergeCell ref="O4:Q4"/>
    <mergeCell ref="O5:O7"/>
    <mergeCell ref="P5:P7"/>
    <mergeCell ref="Q5:Q7"/>
    <mergeCell ref="U5:V5"/>
    <mergeCell ref="Y5:Z5"/>
    <mergeCell ref="U6:V6"/>
    <mergeCell ref="W6:X6"/>
    <mergeCell ref="A98:B98"/>
    <mergeCell ref="A1:A7"/>
    <mergeCell ref="B1:B7"/>
    <mergeCell ref="K1:T1"/>
    <mergeCell ref="K2:K7"/>
    <mergeCell ref="L2:L7"/>
    <mergeCell ref="M2:M7"/>
    <mergeCell ref="N2:S2"/>
    <mergeCell ref="T2:T7"/>
    <mergeCell ref="N3:Q3"/>
    <mergeCell ref="R3:R7"/>
    <mergeCell ref="S3:S7"/>
    <mergeCell ref="AG8:AH8"/>
    <mergeCell ref="AI8:AJ8"/>
    <mergeCell ref="U8:V8"/>
    <mergeCell ref="W8:X8"/>
    <mergeCell ref="Y8:Z8"/>
    <mergeCell ref="AA8:AB8"/>
    <mergeCell ref="AK1:AK8"/>
    <mergeCell ref="AL1:AL8"/>
    <mergeCell ref="AE1:AJ1"/>
    <mergeCell ref="AE2:AJ2"/>
    <mergeCell ref="U1:AD2"/>
    <mergeCell ref="AC4:AF4"/>
    <mergeCell ref="AG4:AJ4"/>
    <mergeCell ref="AA5:AB5"/>
    <mergeCell ref="AC5:AD5"/>
    <mergeCell ref="AE5:AF5"/>
    <mergeCell ref="AG5:AH5"/>
    <mergeCell ref="AI5:AJ5"/>
    <mergeCell ref="U4:X4"/>
    <mergeCell ref="Y4:AB4"/>
    <mergeCell ref="AC8:AD8"/>
    <mergeCell ref="AE8:AF8"/>
  </mergeCells>
  <conditionalFormatting sqref="A34:B34 AK9 X7 K9:X10">
    <cfRule type="cellIs" dxfId="1496" priority="40" operator="equal">
      <formula>0</formula>
    </cfRule>
  </conditionalFormatting>
  <conditionalFormatting sqref="A30:A33">
    <cfRule type="cellIs" dxfId="1495" priority="41" operator="equal">
      <formula>0</formula>
    </cfRule>
  </conditionalFormatting>
  <conditionalFormatting sqref="A9:A10">
    <cfRule type="cellIs" dxfId="1494" priority="42" operator="equal">
      <formula>0</formula>
    </cfRule>
  </conditionalFormatting>
  <conditionalFormatting sqref="A19:A29">
    <cfRule type="cellIs" dxfId="1493" priority="43" operator="equal">
      <formula>0</formula>
    </cfRule>
  </conditionalFormatting>
  <conditionalFormatting sqref="A11">
    <cfRule type="cellIs" dxfId="1492" priority="44" operator="equal">
      <formula>0</formula>
    </cfRule>
  </conditionalFormatting>
  <conditionalFormatting sqref="A12:A13">
    <cfRule type="cellIs" dxfId="1491" priority="45" operator="equal">
      <formula>0</formula>
    </cfRule>
  </conditionalFormatting>
  <conditionalFormatting sqref="A14 A16">
    <cfRule type="cellIs" dxfId="1490" priority="46" operator="equal">
      <formula>0</formula>
    </cfRule>
  </conditionalFormatting>
  <conditionalFormatting sqref="A17:A18">
    <cfRule type="cellIs" dxfId="1489" priority="47" operator="equal">
      <formula>0</formula>
    </cfRule>
  </conditionalFormatting>
  <conditionalFormatting sqref="B12:B13">
    <cfRule type="cellIs" dxfId="1488" priority="48" operator="equal">
      <formula>0</formula>
    </cfRule>
  </conditionalFormatting>
  <conditionalFormatting sqref="B26">
    <cfRule type="cellIs" dxfId="1487" priority="49" operator="equal">
      <formula>0</formula>
    </cfRule>
  </conditionalFormatting>
  <conditionalFormatting sqref="B24">
    <cfRule type="cellIs" dxfId="1486" priority="50" operator="equal">
      <formula>0</formula>
    </cfRule>
  </conditionalFormatting>
  <conditionalFormatting sqref="B25">
    <cfRule type="cellIs" dxfId="1485" priority="51" operator="equal">
      <formula>0</formula>
    </cfRule>
  </conditionalFormatting>
  <conditionalFormatting sqref="A15">
    <cfRule type="cellIs" dxfId="1484" priority="52" operator="equal">
      <formula>0</formula>
    </cfRule>
  </conditionalFormatting>
  <conditionalFormatting sqref="B17">
    <cfRule type="cellIs" dxfId="1483" priority="53" operator="equal">
      <formula>0</formula>
    </cfRule>
  </conditionalFormatting>
  <conditionalFormatting sqref="B15">
    <cfRule type="cellIs" dxfId="1482" priority="54" operator="equal">
      <formula>0</formula>
    </cfRule>
  </conditionalFormatting>
  <conditionalFormatting sqref="B18">
    <cfRule type="cellIs" dxfId="1481" priority="55" operator="equal">
      <formula>0</formula>
    </cfRule>
  </conditionalFormatting>
  <conditionalFormatting sqref="B20:B22">
    <cfRule type="cellIs" dxfId="1480" priority="56" operator="equal">
      <formula>0</formula>
    </cfRule>
  </conditionalFormatting>
  <conditionalFormatting sqref="B24:B26">
    <cfRule type="cellIs" dxfId="1479" priority="57" operator="equal">
      <formula>0</formula>
    </cfRule>
  </conditionalFormatting>
  <conditionalFormatting sqref="B28:B29">
    <cfRule type="cellIs" dxfId="1478" priority="58" operator="equal">
      <formula>0</formula>
    </cfRule>
  </conditionalFormatting>
  <conditionalFormatting sqref="B31:B33">
    <cfRule type="cellIs" dxfId="1477" priority="39" operator="equal">
      <formula>0</formula>
    </cfRule>
  </conditionalFormatting>
  <conditionalFormatting sqref="O11 P11:R23 P24:Q24 P25:R29 P32:R34 K11:N29 L32:M34">
    <cfRule type="cellIs" dxfId="1476" priority="14" operator="equal">
      <formula>0</formula>
    </cfRule>
  </conditionalFormatting>
  <conditionalFormatting sqref="R3:S3 N5:Q7 N4:O4 L2:L7 N2:N3 K1">
    <cfRule type="cellIs" dxfId="1475" priority="38" operator="equal">
      <formula>0</formula>
    </cfRule>
  </conditionalFormatting>
  <conditionalFormatting sqref="Z10:AO10 AL9:AO9">
    <cfRule type="cellIs" dxfId="1474" priority="37" operator="equal">
      <formula>0</formula>
    </cfRule>
  </conditionalFormatting>
  <conditionalFormatting sqref="AI12:AO25 AI27:AO29 AE27:AF29 AC31:AD33 AG31:AH33 AE31:AF34 AI31:AO34 T11:T29 Z30:AO30 Z31:AB34 Z12:AB29 Z11:AO11 T32:T34 AK35:AO35">
    <cfRule type="cellIs" dxfId="1473" priority="17" operator="equal">
      <formula>0</formula>
    </cfRule>
  </conditionalFormatting>
  <conditionalFormatting sqref="AE12:AF25">
    <cfRule type="cellIs" dxfId="1472" priority="18" operator="equal">
      <formula>0</formula>
    </cfRule>
  </conditionalFormatting>
  <conditionalFormatting sqref="AC12:AD17">
    <cfRule type="cellIs" dxfId="1471" priority="19" operator="equal">
      <formula>0</formula>
    </cfRule>
  </conditionalFormatting>
  <conditionalFormatting sqref="AC19:AD22">
    <cfRule type="cellIs" dxfId="1470" priority="20" operator="equal">
      <formula>0</formula>
    </cfRule>
  </conditionalFormatting>
  <conditionalFormatting sqref="AC18:AD18">
    <cfRule type="cellIs" dxfId="1469" priority="21" operator="equal">
      <formula>0</formula>
    </cfRule>
  </conditionalFormatting>
  <conditionalFormatting sqref="AC25:AD25">
    <cfRule type="cellIs" dxfId="1468" priority="22" operator="equal">
      <formula>0</formula>
    </cfRule>
  </conditionalFormatting>
  <conditionalFormatting sqref="AC23:AD23">
    <cfRule type="cellIs" dxfId="1467" priority="23" operator="equal">
      <formula>0</formula>
    </cfRule>
  </conditionalFormatting>
  <conditionalFormatting sqref="AC24:AD24">
    <cfRule type="cellIs" dxfId="1466" priority="24" operator="equal">
      <formula>0</formula>
    </cfRule>
  </conditionalFormatting>
  <conditionalFormatting sqref="AC27:AD29">
    <cfRule type="cellIs" dxfId="1465" priority="25" operator="equal">
      <formula>0</formula>
    </cfRule>
  </conditionalFormatting>
  <conditionalFormatting sqref="AC26:AD26">
    <cfRule type="cellIs" dxfId="1464" priority="26" operator="equal">
      <formula>0</formula>
    </cfRule>
  </conditionalFormatting>
  <conditionalFormatting sqref="AC34:AD34">
    <cfRule type="cellIs" dxfId="1463" priority="27" operator="equal">
      <formula>0</formula>
    </cfRule>
  </conditionalFormatting>
  <conditionalFormatting sqref="AG12:AH17">
    <cfRule type="cellIs" dxfId="1462" priority="28" operator="equal">
      <formula>0</formula>
    </cfRule>
  </conditionalFormatting>
  <conditionalFormatting sqref="AG19:AH22">
    <cfRule type="cellIs" dxfId="1461" priority="29" operator="equal">
      <formula>0</formula>
    </cfRule>
  </conditionalFormatting>
  <conditionalFormatting sqref="AG18:AH18">
    <cfRule type="cellIs" dxfId="1460" priority="30" operator="equal">
      <formula>0</formula>
    </cfRule>
  </conditionalFormatting>
  <conditionalFormatting sqref="AG25:AH25">
    <cfRule type="cellIs" dxfId="1459" priority="31" operator="equal">
      <formula>0</formula>
    </cfRule>
  </conditionalFormatting>
  <conditionalFormatting sqref="AG23:AH23">
    <cfRule type="cellIs" dxfId="1458" priority="32" operator="equal">
      <formula>0</formula>
    </cfRule>
  </conditionalFormatting>
  <conditionalFormatting sqref="AG24:AH24">
    <cfRule type="cellIs" dxfId="1457" priority="33" operator="equal">
      <formula>0</formula>
    </cfRule>
  </conditionalFormatting>
  <conditionalFormatting sqref="AG27:AH29">
    <cfRule type="cellIs" dxfId="1456" priority="34" operator="equal">
      <formula>0</formula>
    </cfRule>
  </conditionalFormatting>
  <conditionalFormatting sqref="AG26:AH26">
    <cfRule type="cellIs" dxfId="1455" priority="35" operator="equal">
      <formula>0</formula>
    </cfRule>
  </conditionalFormatting>
  <conditionalFormatting sqref="AG34:AH34">
    <cfRule type="cellIs" dxfId="1454" priority="36" operator="equal">
      <formula>0</formula>
    </cfRule>
  </conditionalFormatting>
  <conditionalFormatting sqref="U7:W7">
    <cfRule type="cellIs" dxfId="1453" priority="13" operator="equal">
      <formula>0</formula>
    </cfRule>
  </conditionalFormatting>
  <conditionalFormatting sqref="O12:O29 O32:O34">
    <cfRule type="cellIs" dxfId="1452" priority="15" operator="equal">
      <formula>0</formula>
    </cfRule>
  </conditionalFormatting>
  <conditionalFormatting sqref="R24">
    <cfRule type="cellIs" dxfId="1451" priority="16" operator="equal">
      <formula>0</formula>
    </cfRule>
  </conditionalFormatting>
  <conditionalFormatting sqref="Y7:Z7">
    <cfRule type="cellIs" dxfId="1450" priority="12" operator="equal">
      <formula>0</formula>
    </cfRule>
  </conditionalFormatting>
  <conditionalFormatting sqref="AA7:AB7">
    <cfRule type="cellIs" dxfId="1449" priority="11" operator="equal">
      <formula>0</formula>
    </cfRule>
  </conditionalFormatting>
  <conditionalFormatting sqref="AC7:AD7">
    <cfRule type="cellIs" dxfId="1448" priority="10" operator="equal">
      <formula>0</formula>
    </cfRule>
  </conditionalFormatting>
  <conditionalFormatting sqref="AE7:AF7">
    <cfRule type="cellIs" dxfId="1447" priority="9" operator="equal">
      <formula>0</formula>
    </cfRule>
  </conditionalFormatting>
  <conditionalFormatting sqref="AG7:AH7">
    <cfRule type="cellIs" dxfId="1446" priority="8" operator="equal">
      <formula>0</formula>
    </cfRule>
  </conditionalFormatting>
  <conditionalFormatting sqref="AI7:AJ7">
    <cfRule type="cellIs" dxfId="1445" priority="7" operator="equal">
      <formula>0</formula>
    </cfRule>
  </conditionalFormatting>
  <conditionalFormatting sqref="W32:X34 W27:X29 W11:X25">
    <cfRule type="cellIs" dxfId="1444" priority="4" operator="equal">
      <formula>0</formula>
    </cfRule>
  </conditionalFormatting>
  <conditionalFormatting sqref="U27:U29 U32:U34 U11:U25">
    <cfRule type="cellIs" dxfId="1443" priority="6" operator="equal">
      <formula>0</formula>
    </cfRule>
  </conditionalFormatting>
  <conditionalFormatting sqref="V27:V29 V32:V34 V11:V25">
    <cfRule type="cellIs" dxfId="1442" priority="5" operator="equal">
      <formula>0</formula>
    </cfRule>
  </conditionalFormatting>
  <conditionalFormatting sqref="K30:X30 L31:X31 N32:N34 N36:N41 N43:N44 N46:N57 N60:N64 N94:N97 N90:N92 N84:N88 N78:N82 N72:N76 N66:N70 N99:N101 N103:N109">
    <cfRule type="cellIs" dxfId="1441" priority="3" operator="equal">
      <formula>0</formula>
    </cfRule>
  </conditionalFormatting>
  <conditionalFormatting sqref="K31:K101 K103:K109 L98:AJ98 L93:AJ93 L89:AJ89 L83:AJ83 L77:AJ77 L71:AJ71 L65:AJ65 L58:AJ58 L45:AJ45 L42:AJ42 L35:AJ35 L59:X59 AA59:AJ59">
    <cfRule type="cellIs" dxfId="1440" priority="2" operator="equal">
      <formula>0</formula>
    </cfRule>
  </conditionalFormatting>
  <conditionalFormatting sqref="U1 AE1:AE2">
    <cfRule type="cellIs" dxfId="1439" priority="1" operator="equal">
      <formula>0</formula>
    </cfRule>
  </conditionalFormatting>
  <pageMargins left="0.7" right="0.7" top="0.75" bottom="0.75" header="0.3" footer="0.3"/>
  <pageSetup paperSize="9" scale="68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Q113"/>
  <sheetViews>
    <sheetView topLeftCell="A35" workbookViewId="0">
      <selection activeCell="P99" sqref="P99"/>
    </sheetView>
  </sheetViews>
  <sheetFormatPr defaultColWidth="9.109375" defaultRowHeight="29.25" customHeight="1" x14ac:dyDescent="0.3"/>
  <cols>
    <col min="1" max="1" width="9.44140625" style="644" customWidth="1"/>
    <col min="2" max="2" width="35.33203125" style="284" customWidth="1"/>
    <col min="3" max="4" width="3.44140625" style="831" hidden="1" customWidth="1"/>
    <col min="5" max="6" width="3.6640625" style="647" customWidth="1"/>
    <col min="7" max="8" width="3.6640625" style="1058" hidden="1" customWidth="1"/>
    <col min="9" max="9" width="3.5546875" style="1059" hidden="1" customWidth="1"/>
    <col min="10" max="10" width="4.109375" style="1059" hidden="1" customWidth="1"/>
    <col min="11" max="11" width="8.44140625" style="644" customWidth="1"/>
    <col min="12" max="12" width="4.5546875" style="644" customWidth="1"/>
    <col min="13" max="13" width="6" style="644" customWidth="1"/>
    <col min="14" max="14" width="7.88671875" style="644" customWidth="1"/>
    <col min="15" max="15" width="5.33203125" style="644" customWidth="1"/>
    <col min="16" max="16" width="4.6640625" style="644" customWidth="1"/>
    <col min="17" max="17" width="4.44140625" style="644" customWidth="1"/>
    <col min="18" max="18" width="6.44140625" style="644" customWidth="1"/>
    <col min="19" max="19" width="5.109375" style="644" customWidth="1"/>
    <col min="20" max="20" width="3.6640625" style="647" customWidth="1"/>
    <col min="21" max="24" width="6.109375" style="644" hidden="1" customWidth="1"/>
    <col min="25" max="28" width="6.109375" style="644" customWidth="1"/>
    <col min="29" max="36" width="6.109375" style="644" hidden="1" customWidth="1"/>
    <col min="37" max="37" width="9.109375" style="645"/>
    <col min="38" max="38" width="22.5546875" style="645" customWidth="1"/>
    <col min="39" max="43" width="9.109375" style="645"/>
    <col min="44" max="16384" width="9.109375" style="644"/>
  </cols>
  <sheetData>
    <row r="1" spans="1:41" s="644" customFormat="1" ht="29.25" customHeight="1" x14ac:dyDescent="0.3">
      <c r="A1" s="1749"/>
      <c r="B1" s="1752" t="s">
        <v>551</v>
      </c>
      <c r="C1" s="436" t="s">
        <v>989</v>
      </c>
      <c r="D1" s="436"/>
      <c r="E1" s="1765" t="s">
        <v>146</v>
      </c>
      <c r="F1" s="1766"/>
      <c r="G1" s="436"/>
      <c r="H1" s="436"/>
      <c r="I1" s="436"/>
      <c r="J1" s="436"/>
      <c r="K1" s="1366" t="s">
        <v>175</v>
      </c>
      <c r="L1" s="1393"/>
      <c r="M1" s="1393"/>
      <c r="N1" s="1393"/>
      <c r="O1" s="1393"/>
      <c r="P1" s="1393"/>
      <c r="Q1" s="1393"/>
      <c r="R1" s="1393"/>
      <c r="S1" s="1393"/>
      <c r="T1" s="1393"/>
      <c r="U1" s="1757" t="s">
        <v>552</v>
      </c>
      <c r="V1" s="1758"/>
      <c r="W1" s="1758"/>
      <c r="X1" s="1758"/>
      <c r="Y1" s="1758"/>
      <c r="Z1" s="1758"/>
      <c r="AA1" s="1758"/>
      <c r="AB1" s="1758"/>
      <c r="AC1" s="1758"/>
      <c r="AD1" s="1759"/>
      <c r="AE1" s="1366"/>
      <c r="AF1" s="1393"/>
      <c r="AG1" s="1393"/>
      <c r="AH1" s="1393"/>
      <c r="AI1" s="1393"/>
      <c r="AJ1" s="1393"/>
      <c r="AK1" s="1771" t="s">
        <v>1006</v>
      </c>
      <c r="AL1" s="1345" t="s">
        <v>55</v>
      </c>
      <c r="AM1" s="645"/>
      <c r="AN1" s="645"/>
      <c r="AO1" s="645"/>
    </row>
    <row r="2" spans="1:41" s="644" customFormat="1" ht="29.25" customHeight="1" x14ac:dyDescent="0.3">
      <c r="A2" s="1750"/>
      <c r="B2" s="1753"/>
      <c r="C2" s="436"/>
      <c r="D2" s="436"/>
      <c r="E2" s="1767"/>
      <c r="F2" s="1768"/>
      <c r="G2" s="436"/>
      <c r="H2" s="436"/>
      <c r="I2" s="436"/>
      <c r="J2" s="436"/>
      <c r="K2" s="1602" t="s">
        <v>98</v>
      </c>
      <c r="L2" s="1603" t="s">
        <v>177</v>
      </c>
      <c r="M2" s="1590" t="s">
        <v>178</v>
      </c>
      <c r="N2" s="1366" t="s">
        <v>179</v>
      </c>
      <c r="O2" s="1393"/>
      <c r="P2" s="1393"/>
      <c r="Q2" s="1393"/>
      <c r="R2" s="1393"/>
      <c r="S2" s="1393"/>
      <c r="T2" s="1755" t="s">
        <v>180</v>
      </c>
      <c r="U2" s="1760"/>
      <c r="V2" s="1761"/>
      <c r="W2" s="1761"/>
      <c r="X2" s="1761"/>
      <c r="Y2" s="1761"/>
      <c r="Z2" s="1761"/>
      <c r="AA2" s="1761"/>
      <c r="AB2" s="1761"/>
      <c r="AC2" s="1761"/>
      <c r="AD2" s="1762"/>
      <c r="AE2" s="1366"/>
      <c r="AF2" s="1393"/>
      <c r="AG2" s="1393"/>
      <c r="AH2" s="1393"/>
      <c r="AI2" s="1393"/>
      <c r="AJ2" s="1393"/>
      <c r="AK2" s="1772"/>
      <c r="AL2" s="1345"/>
      <c r="AM2" s="645"/>
      <c r="AN2" s="645"/>
      <c r="AO2" s="645"/>
    </row>
    <row r="3" spans="1:41" s="644" customFormat="1" ht="29.25" customHeight="1" x14ac:dyDescent="0.3">
      <c r="A3" s="1750"/>
      <c r="B3" s="1753"/>
      <c r="C3" s="436"/>
      <c r="D3" s="436"/>
      <c r="E3" s="1767"/>
      <c r="F3" s="1768"/>
      <c r="G3" s="436"/>
      <c r="H3" s="436"/>
      <c r="I3" s="436"/>
      <c r="J3" s="436"/>
      <c r="K3" s="1393"/>
      <c r="L3" s="1393"/>
      <c r="M3" s="1591"/>
      <c r="N3" s="1484" t="s">
        <v>182</v>
      </c>
      <c r="O3" s="1393"/>
      <c r="P3" s="1393"/>
      <c r="Q3" s="1393"/>
      <c r="R3" s="1603" t="s">
        <v>183</v>
      </c>
      <c r="S3" s="1603" t="s">
        <v>370</v>
      </c>
      <c r="T3" s="1756"/>
      <c r="U3" s="960"/>
      <c r="V3" s="960"/>
      <c r="W3" s="960"/>
      <c r="X3" s="960"/>
      <c r="Y3" s="436"/>
      <c r="Z3" s="436"/>
      <c r="AA3" s="436"/>
      <c r="AB3" s="436"/>
      <c r="AC3" s="961"/>
      <c r="AD3" s="961"/>
      <c r="AE3" s="961"/>
      <c r="AF3" s="961"/>
      <c r="AG3" s="962"/>
      <c r="AH3" s="962"/>
      <c r="AI3" s="962"/>
      <c r="AJ3" s="963"/>
      <c r="AK3" s="1772"/>
      <c r="AL3" s="1345"/>
      <c r="AM3" s="645"/>
      <c r="AN3" s="645"/>
      <c r="AO3" s="645"/>
    </row>
    <row r="4" spans="1:41" s="644" customFormat="1" ht="29.25" customHeight="1" x14ac:dyDescent="0.3">
      <c r="A4" s="1750"/>
      <c r="B4" s="1753"/>
      <c r="C4" s="436" t="s">
        <v>149</v>
      </c>
      <c r="D4" s="436"/>
      <c r="E4" s="1767"/>
      <c r="F4" s="1768"/>
      <c r="G4" s="436"/>
      <c r="H4" s="436"/>
      <c r="I4" s="436"/>
      <c r="J4" s="436"/>
      <c r="K4" s="1393"/>
      <c r="L4" s="1393"/>
      <c r="M4" s="1591"/>
      <c r="N4" s="1603" t="s">
        <v>186</v>
      </c>
      <c r="O4" s="1484" t="s">
        <v>187</v>
      </c>
      <c r="P4" s="1393"/>
      <c r="Q4" s="1393"/>
      <c r="R4" s="1393"/>
      <c r="S4" s="1393"/>
      <c r="T4" s="1756"/>
      <c r="U4" s="1739" t="s">
        <v>769</v>
      </c>
      <c r="V4" s="1739"/>
      <c r="W4" s="1739"/>
      <c r="X4" s="1739"/>
      <c r="Y4" s="1740" t="s">
        <v>318</v>
      </c>
      <c r="Z4" s="1740"/>
      <c r="AA4" s="1740"/>
      <c r="AB4" s="1740"/>
      <c r="AC4" s="1741" t="s">
        <v>100</v>
      </c>
      <c r="AD4" s="1741"/>
      <c r="AE4" s="1741"/>
      <c r="AF4" s="1741"/>
      <c r="AG4" s="1742" t="s">
        <v>618</v>
      </c>
      <c r="AH4" s="1742"/>
      <c r="AI4" s="1742"/>
      <c r="AJ4" s="1742"/>
      <c r="AK4" s="1772"/>
      <c r="AL4" s="1345"/>
      <c r="AM4" s="645"/>
      <c r="AN4" s="645"/>
      <c r="AO4" s="645"/>
    </row>
    <row r="5" spans="1:41" s="644" customFormat="1" ht="29.25" customHeight="1" x14ac:dyDescent="0.3">
      <c r="A5" s="1750"/>
      <c r="B5" s="1753"/>
      <c r="C5" s="436"/>
      <c r="D5" s="436"/>
      <c r="E5" s="1767"/>
      <c r="F5" s="1768"/>
      <c r="G5" s="436"/>
      <c r="H5" s="436"/>
      <c r="I5" s="436"/>
      <c r="J5" s="436"/>
      <c r="K5" s="1393"/>
      <c r="L5" s="1393"/>
      <c r="M5" s="1591"/>
      <c r="N5" s="1393"/>
      <c r="O5" s="1603" t="s">
        <v>188</v>
      </c>
      <c r="P5" s="1603" t="s">
        <v>189</v>
      </c>
      <c r="Q5" s="1603" t="s">
        <v>190</v>
      </c>
      <c r="R5" s="1393"/>
      <c r="S5" s="1393"/>
      <c r="T5" s="1756"/>
      <c r="U5" s="1747"/>
      <c r="V5" s="1748"/>
      <c r="W5" s="964"/>
      <c r="X5" s="964"/>
      <c r="Y5" s="1743" t="s">
        <v>553</v>
      </c>
      <c r="Z5" s="1744"/>
      <c r="AA5" s="1529" t="s">
        <v>554</v>
      </c>
      <c r="AB5" s="1530"/>
      <c r="AC5" s="1745" t="s">
        <v>319</v>
      </c>
      <c r="AD5" s="1746"/>
      <c r="AE5" s="1745" t="s">
        <v>320</v>
      </c>
      <c r="AF5" s="1746"/>
      <c r="AG5" s="1725" t="s">
        <v>621</v>
      </c>
      <c r="AH5" s="1726"/>
      <c r="AI5" s="1725" t="s">
        <v>622</v>
      </c>
      <c r="AJ5" s="1726"/>
      <c r="AK5" s="1772"/>
      <c r="AL5" s="1345"/>
      <c r="AM5" s="645"/>
      <c r="AN5" s="645"/>
      <c r="AO5" s="645"/>
    </row>
    <row r="6" spans="1:41" s="644" customFormat="1" ht="29.25" customHeight="1" x14ac:dyDescent="0.3">
      <c r="A6" s="1750"/>
      <c r="B6" s="1753"/>
      <c r="C6" s="436"/>
      <c r="D6" s="436"/>
      <c r="E6" s="1769"/>
      <c r="F6" s="1770"/>
      <c r="G6" s="436"/>
      <c r="H6" s="436"/>
      <c r="I6" s="436"/>
      <c r="J6" s="436"/>
      <c r="K6" s="1393"/>
      <c r="L6" s="1393"/>
      <c r="M6" s="1591"/>
      <c r="N6" s="1393"/>
      <c r="O6" s="1393"/>
      <c r="P6" s="1393"/>
      <c r="Q6" s="1393"/>
      <c r="R6" s="1393"/>
      <c r="S6" s="1393"/>
      <c r="T6" s="1756"/>
      <c r="U6" s="1727" t="s">
        <v>990</v>
      </c>
      <c r="V6" s="1728"/>
      <c r="W6" s="1727" t="s">
        <v>991</v>
      </c>
      <c r="X6" s="1728"/>
      <c r="Y6" s="437">
        <v>448</v>
      </c>
      <c r="Z6" s="437">
        <v>56</v>
      </c>
      <c r="AA6" s="437">
        <v>384</v>
      </c>
      <c r="AB6" s="437">
        <v>48</v>
      </c>
      <c r="AC6" s="965">
        <v>448</v>
      </c>
      <c r="AD6" s="965">
        <v>56</v>
      </c>
      <c r="AE6" s="965">
        <v>480</v>
      </c>
      <c r="AF6" s="965">
        <v>60</v>
      </c>
      <c r="AG6" s="966">
        <v>352</v>
      </c>
      <c r="AH6" s="966">
        <v>44</v>
      </c>
      <c r="AI6" s="966">
        <v>320</v>
      </c>
      <c r="AJ6" s="966">
        <v>40</v>
      </c>
      <c r="AK6" s="1772"/>
      <c r="AL6" s="1345"/>
      <c r="AM6" s="645"/>
      <c r="AN6" s="645"/>
      <c r="AO6" s="645"/>
    </row>
    <row r="7" spans="1:41" s="644" customFormat="1" ht="29.25" customHeight="1" x14ac:dyDescent="0.3">
      <c r="A7" s="1751"/>
      <c r="B7" s="1754"/>
      <c r="C7" s="436">
        <v>1</v>
      </c>
      <c r="D7" s="436">
        <v>2</v>
      </c>
      <c r="E7" s="436">
        <v>3</v>
      </c>
      <c r="F7" s="436">
        <v>4</v>
      </c>
      <c r="G7" s="436">
        <v>5</v>
      </c>
      <c r="H7" s="436">
        <v>6</v>
      </c>
      <c r="I7" s="436">
        <v>7</v>
      </c>
      <c r="J7" s="436">
        <v>8</v>
      </c>
      <c r="K7" s="1393"/>
      <c r="L7" s="1393"/>
      <c r="M7" s="1592"/>
      <c r="N7" s="1393"/>
      <c r="O7" s="1393"/>
      <c r="P7" s="1393"/>
      <c r="Q7" s="1393"/>
      <c r="R7" s="1393"/>
      <c r="S7" s="1393"/>
      <c r="T7" s="1756"/>
      <c r="U7" s="967" t="s">
        <v>193</v>
      </c>
      <c r="V7" s="967" t="s">
        <v>194</v>
      </c>
      <c r="W7" s="967" t="s">
        <v>193</v>
      </c>
      <c r="X7" s="967" t="s">
        <v>194</v>
      </c>
      <c r="Y7" s="438" t="s">
        <v>193</v>
      </c>
      <c r="Z7" s="438" t="s">
        <v>194</v>
      </c>
      <c r="AA7" s="438" t="s">
        <v>193</v>
      </c>
      <c r="AB7" s="438" t="s">
        <v>194</v>
      </c>
      <c r="AC7" s="968" t="s">
        <v>193</v>
      </c>
      <c r="AD7" s="968" t="s">
        <v>194</v>
      </c>
      <c r="AE7" s="968" t="s">
        <v>193</v>
      </c>
      <c r="AF7" s="968" t="s">
        <v>194</v>
      </c>
      <c r="AG7" s="969" t="s">
        <v>193</v>
      </c>
      <c r="AH7" s="969" t="s">
        <v>194</v>
      </c>
      <c r="AI7" s="969" t="s">
        <v>193</v>
      </c>
      <c r="AJ7" s="969" t="s">
        <v>194</v>
      </c>
      <c r="AK7" s="1772"/>
      <c r="AL7" s="1345"/>
      <c r="AM7" s="645"/>
      <c r="AN7" s="645"/>
      <c r="AO7" s="645"/>
    </row>
    <row r="8" spans="1:41" s="644" customFormat="1" ht="29.25" customHeight="1" x14ac:dyDescent="0.3">
      <c r="A8" s="397">
        <v>1</v>
      </c>
      <c r="B8" s="439">
        <v>2</v>
      </c>
      <c r="C8" s="436">
        <v>3</v>
      </c>
      <c r="D8" s="436"/>
      <c r="E8" s="436"/>
      <c r="F8" s="436"/>
      <c r="G8" s="436"/>
      <c r="H8" s="436"/>
      <c r="I8" s="436"/>
      <c r="J8" s="436"/>
      <c r="K8" s="649">
        <v>4</v>
      </c>
      <c r="L8" s="649">
        <v>5</v>
      </c>
      <c r="M8" s="649">
        <v>6</v>
      </c>
      <c r="N8" s="649">
        <v>7</v>
      </c>
      <c r="O8" s="649">
        <v>8</v>
      </c>
      <c r="P8" s="649">
        <v>9</v>
      </c>
      <c r="Q8" s="649">
        <v>10</v>
      </c>
      <c r="R8" s="649">
        <v>11</v>
      </c>
      <c r="S8" s="649">
        <v>12</v>
      </c>
      <c r="T8" s="115">
        <v>13</v>
      </c>
      <c r="U8" s="1729">
        <v>14</v>
      </c>
      <c r="V8" s="1729"/>
      <c r="W8" s="1729">
        <v>15</v>
      </c>
      <c r="X8" s="1729"/>
      <c r="Y8" s="1730">
        <v>16</v>
      </c>
      <c r="Z8" s="1730"/>
      <c r="AA8" s="1730">
        <v>17</v>
      </c>
      <c r="AB8" s="1730"/>
      <c r="AC8" s="1731">
        <v>18</v>
      </c>
      <c r="AD8" s="1731"/>
      <c r="AE8" s="1731">
        <v>19</v>
      </c>
      <c r="AF8" s="1731"/>
      <c r="AG8" s="1732">
        <v>20</v>
      </c>
      <c r="AH8" s="1732"/>
      <c r="AI8" s="1732">
        <v>21</v>
      </c>
      <c r="AJ8" s="1732"/>
      <c r="AK8" s="1773"/>
      <c r="AL8" s="1345"/>
      <c r="AM8" s="645"/>
      <c r="AN8" s="645"/>
      <c r="AO8" s="645"/>
    </row>
    <row r="9" spans="1:41" s="644" customFormat="1" ht="29.25" hidden="1" customHeight="1" x14ac:dyDescent="0.3">
      <c r="A9" s="559" t="s">
        <v>374</v>
      </c>
      <c r="B9" s="272" t="s">
        <v>375</v>
      </c>
      <c r="C9" s="436"/>
      <c r="D9" s="436"/>
      <c r="E9" s="436"/>
      <c r="F9" s="436"/>
      <c r="G9" s="436"/>
      <c r="H9" s="436"/>
      <c r="I9" s="436"/>
      <c r="J9" s="436"/>
      <c r="K9" s="971">
        <f>K10+K30</f>
        <v>1476</v>
      </c>
      <c r="L9" s="971">
        <f t="shared" ref="L9:X9" si="0">L10+L30</f>
        <v>91</v>
      </c>
      <c r="M9" s="971">
        <f t="shared" si="0"/>
        <v>0</v>
      </c>
      <c r="N9" s="971">
        <f t="shared" si="0"/>
        <v>1365</v>
      </c>
      <c r="O9" s="971">
        <f t="shared" si="0"/>
        <v>826</v>
      </c>
      <c r="P9" s="971">
        <f t="shared" si="0"/>
        <v>539</v>
      </c>
      <c r="Q9" s="971">
        <f t="shared" si="0"/>
        <v>0</v>
      </c>
      <c r="R9" s="971">
        <f t="shared" si="0"/>
        <v>0</v>
      </c>
      <c r="S9" s="971">
        <f t="shared" si="0"/>
        <v>8</v>
      </c>
      <c r="T9" s="1039">
        <f t="shared" si="0"/>
        <v>12</v>
      </c>
      <c r="U9" s="972">
        <f t="shared" si="0"/>
        <v>560</v>
      </c>
      <c r="V9" s="972">
        <f t="shared" si="0"/>
        <v>16</v>
      </c>
      <c r="W9" s="972">
        <f t="shared" si="0"/>
        <v>805</v>
      </c>
      <c r="X9" s="972">
        <f t="shared" si="0"/>
        <v>0</v>
      </c>
      <c r="Y9" s="833"/>
      <c r="Z9" s="973"/>
      <c r="AA9" s="833"/>
      <c r="AB9" s="833"/>
      <c r="AC9" s="974"/>
      <c r="AD9" s="974"/>
      <c r="AE9" s="974"/>
      <c r="AF9" s="974"/>
      <c r="AG9" s="975"/>
      <c r="AH9" s="975"/>
      <c r="AI9" s="975"/>
      <c r="AJ9" s="975"/>
      <c r="AK9" s="450"/>
      <c r="AL9" s="268"/>
      <c r="AM9" s="976"/>
      <c r="AN9" s="976"/>
      <c r="AO9" s="976"/>
    </row>
    <row r="10" spans="1:41" s="644" customFormat="1" ht="29.25" hidden="1" customHeight="1" x14ac:dyDescent="0.3">
      <c r="A10" s="977"/>
      <c r="B10" s="272" t="s">
        <v>376</v>
      </c>
      <c r="C10" s="436"/>
      <c r="D10" s="436"/>
      <c r="E10" s="436"/>
      <c r="F10" s="436"/>
      <c r="G10" s="436"/>
      <c r="H10" s="436"/>
      <c r="I10" s="436"/>
      <c r="J10" s="436"/>
      <c r="K10" s="978">
        <f>SUM(K11:K29)</f>
        <v>1333</v>
      </c>
      <c r="L10" s="978">
        <f t="shared" ref="L10:X10" si="1">SUM(L11:L29)</f>
        <v>52</v>
      </c>
      <c r="M10" s="978">
        <f t="shared" si="1"/>
        <v>0</v>
      </c>
      <c r="N10" s="978">
        <f t="shared" si="1"/>
        <v>1261</v>
      </c>
      <c r="O10" s="978">
        <f t="shared" si="1"/>
        <v>794</v>
      </c>
      <c r="P10" s="978">
        <f t="shared" si="1"/>
        <v>467</v>
      </c>
      <c r="Q10" s="978">
        <f t="shared" si="1"/>
        <v>0</v>
      </c>
      <c r="R10" s="978">
        <f t="shared" si="1"/>
        <v>0</v>
      </c>
      <c r="S10" s="978">
        <f t="shared" si="1"/>
        <v>8</v>
      </c>
      <c r="T10" s="1039">
        <f t="shared" si="1"/>
        <v>12</v>
      </c>
      <c r="U10" s="979">
        <f t="shared" si="1"/>
        <v>504</v>
      </c>
      <c r="V10" s="979">
        <f t="shared" si="1"/>
        <v>0</v>
      </c>
      <c r="W10" s="979">
        <f t="shared" si="1"/>
        <v>757</v>
      </c>
      <c r="X10" s="979">
        <f t="shared" si="1"/>
        <v>0</v>
      </c>
      <c r="Y10" s="833"/>
      <c r="Z10" s="980"/>
      <c r="AA10" s="981"/>
      <c r="AB10" s="981"/>
      <c r="AC10" s="982"/>
      <c r="AD10" s="982"/>
      <c r="AE10" s="982"/>
      <c r="AF10" s="982"/>
      <c r="AG10" s="983"/>
      <c r="AH10" s="983"/>
      <c r="AI10" s="983"/>
      <c r="AJ10" s="983"/>
      <c r="AK10" s="450"/>
      <c r="AL10" s="269"/>
      <c r="AM10" s="984"/>
      <c r="AN10" s="984"/>
      <c r="AO10" s="984"/>
    </row>
    <row r="11" spans="1:41" s="644" customFormat="1" ht="29.25" hidden="1" customHeight="1" x14ac:dyDescent="0.3">
      <c r="A11" s="985"/>
      <c r="B11" s="272" t="s">
        <v>377</v>
      </c>
      <c r="C11" s="436"/>
      <c r="D11" s="436"/>
      <c r="E11" s="436"/>
      <c r="F11" s="436"/>
      <c r="G11" s="436"/>
      <c r="H11" s="436"/>
      <c r="I11" s="436"/>
      <c r="J11" s="436"/>
      <c r="K11" s="986">
        <v>0</v>
      </c>
      <c r="L11" s="637"/>
      <c r="M11" s="637"/>
      <c r="N11" s="987"/>
      <c r="O11" s="637"/>
      <c r="P11" s="637"/>
      <c r="Q11" s="637"/>
      <c r="R11" s="637"/>
      <c r="S11" s="634"/>
      <c r="T11" s="1011"/>
      <c r="U11" s="988"/>
      <c r="V11" s="989"/>
      <c r="W11" s="988"/>
      <c r="X11" s="990"/>
      <c r="Y11" s="833"/>
      <c r="Z11" s="991"/>
      <c r="AA11" s="992"/>
      <c r="AB11" s="992"/>
      <c r="AC11" s="993"/>
      <c r="AD11" s="993"/>
      <c r="AE11" s="993"/>
      <c r="AF11" s="993"/>
      <c r="AG11" s="994"/>
      <c r="AH11" s="994"/>
      <c r="AI11" s="994"/>
      <c r="AJ11" s="969"/>
      <c r="AK11" s="450"/>
      <c r="AL11" s="254"/>
      <c r="AM11" s="681"/>
      <c r="AN11" s="995"/>
      <c r="AO11" s="995"/>
    </row>
    <row r="12" spans="1:41" s="644" customFormat="1" ht="29.25" hidden="1" customHeight="1" x14ac:dyDescent="0.3">
      <c r="A12" s="996" t="s">
        <v>378</v>
      </c>
      <c r="B12" s="904" t="s">
        <v>379</v>
      </c>
      <c r="C12" s="436"/>
      <c r="D12" s="436" t="s">
        <v>399</v>
      </c>
      <c r="E12" s="436"/>
      <c r="F12" s="436"/>
      <c r="G12" s="436"/>
      <c r="H12" s="436"/>
      <c r="I12" s="436"/>
      <c r="J12" s="436"/>
      <c r="K12" s="442">
        <f>L12+N12+R12+S12+T12</f>
        <v>78</v>
      </c>
      <c r="L12" s="637"/>
      <c r="M12" s="637">
        <f t="shared" ref="M12:M29" si="2">SUM(AJ12:AO12)</f>
        <v>0</v>
      </c>
      <c r="N12" s="987">
        <f>U12+W12+Y12+AA12+AC12+AE12+AG12+AI12</f>
        <v>78</v>
      </c>
      <c r="O12" s="987">
        <f>N12-P12</f>
        <v>42</v>
      </c>
      <c r="P12" s="637">
        <v>36</v>
      </c>
      <c r="Q12" s="637"/>
      <c r="R12" s="637"/>
      <c r="S12" s="634"/>
      <c r="T12" s="1011"/>
      <c r="U12" s="988">
        <v>32</v>
      </c>
      <c r="V12" s="989"/>
      <c r="W12" s="988">
        <v>46</v>
      </c>
      <c r="X12" s="990"/>
      <c r="Y12" s="833"/>
      <c r="Z12" s="991"/>
      <c r="AA12" s="992"/>
      <c r="AB12" s="992"/>
      <c r="AC12" s="968"/>
      <c r="AD12" s="968"/>
      <c r="AE12" s="993"/>
      <c r="AF12" s="993"/>
      <c r="AG12" s="969"/>
      <c r="AH12" s="969"/>
      <c r="AI12" s="994"/>
      <c r="AJ12" s="969"/>
      <c r="AK12" s="450"/>
      <c r="AL12" s="254"/>
      <c r="AM12" s="681"/>
      <c r="AN12" s="995"/>
      <c r="AO12" s="995"/>
    </row>
    <row r="13" spans="1:41" s="644" customFormat="1" ht="29.25" hidden="1" customHeight="1" x14ac:dyDescent="0.3">
      <c r="A13" s="996" t="s">
        <v>381</v>
      </c>
      <c r="B13" s="904" t="s">
        <v>382</v>
      </c>
      <c r="C13" s="436"/>
      <c r="D13" s="436" t="s">
        <v>29</v>
      </c>
      <c r="E13" s="436"/>
      <c r="F13" s="436"/>
      <c r="G13" s="436"/>
      <c r="H13" s="436"/>
      <c r="I13" s="436"/>
      <c r="J13" s="436"/>
      <c r="K13" s="442">
        <f t="shared" ref="K13:K76" si="3">L13+N13+R13+S13+T13</f>
        <v>116</v>
      </c>
      <c r="L13" s="637"/>
      <c r="M13" s="637">
        <f t="shared" si="2"/>
        <v>0</v>
      </c>
      <c r="N13" s="987">
        <f t="shared" ref="N13:N73" si="4">U13+W13+Y13+AA13+AC13+AE13+AG13+AI13</f>
        <v>116</v>
      </c>
      <c r="O13" s="987">
        <f t="shared" ref="O13:O34" si="5">N13-P13</f>
        <v>116</v>
      </c>
      <c r="P13" s="637">
        <v>0</v>
      </c>
      <c r="Q13" s="637"/>
      <c r="R13" s="637"/>
      <c r="S13" s="634"/>
      <c r="T13" s="1011"/>
      <c r="U13" s="988">
        <v>38</v>
      </c>
      <c r="V13" s="989"/>
      <c r="W13" s="988">
        <v>78</v>
      </c>
      <c r="X13" s="990"/>
      <c r="Y13" s="833"/>
      <c r="Z13" s="991"/>
      <c r="AA13" s="992"/>
      <c r="AB13" s="992"/>
      <c r="AC13" s="968"/>
      <c r="AD13" s="968"/>
      <c r="AE13" s="993"/>
      <c r="AF13" s="993"/>
      <c r="AG13" s="969"/>
      <c r="AH13" s="969"/>
      <c r="AI13" s="994"/>
      <c r="AJ13" s="969"/>
      <c r="AK13" s="450"/>
      <c r="AL13" s="254"/>
      <c r="AM13" s="681"/>
      <c r="AN13" s="995"/>
      <c r="AO13" s="995"/>
    </row>
    <row r="14" spans="1:41" s="644" customFormat="1" ht="29.25" hidden="1" customHeight="1" x14ac:dyDescent="0.3">
      <c r="A14" s="996"/>
      <c r="B14" s="272" t="s">
        <v>383</v>
      </c>
      <c r="C14" s="436"/>
      <c r="D14" s="436"/>
      <c r="E14" s="436"/>
      <c r="F14" s="436"/>
      <c r="G14" s="436"/>
      <c r="H14" s="436"/>
      <c r="I14" s="436"/>
      <c r="J14" s="436"/>
      <c r="K14" s="442">
        <f t="shared" si="3"/>
        <v>0</v>
      </c>
      <c r="L14" s="637"/>
      <c r="M14" s="637">
        <f t="shared" si="2"/>
        <v>0</v>
      </c>
      <c r="N14" s="987"/>
      <c r="O14" s="987">
        <f t="shared" si="5"/>
        <v>0</v>
      </c>
      <c r="P14" s="637"/>
      <c r="Q14" s="637"/>
      <c r="R14" s="637"/>
      <c r="S14" s="634"/>
      <c r="T14" s="1011"/>
      <c r="U14" s="988"/>
      <c r="V14" s="989"/>
      <c r="W14" s="988"/>
      <c r="X14" s="990"/>
      <c r="Y14" s="833"/>
      <c r="Z14" s="991"/>
      <c r="AA14" s="992"/>
      <c r="AB14" s="992"/>
      <c r="AC14" s="968"/>
      <c r="AD14" s="968"/>
      <c r="AE14" s="993"/>
      <c r="AF14" s="993"/>
      <c r="AG14" s="969"/>
      <c r="AH14" s="969"/>
      <c r="AI14" s="994"/>
      <c r="AJ14" s="969"/>
      <c r="AK14" s="450"/>
      <c r="AL14" s="254"/>
      <c r="AM14" s="681"/>
      <c r="AN14" s="995"/>
      <c r="AO14" s="995"/>
    </row>
    <row r="15" spans="1:41" s="644" customFormat="1" ht="29.25" hidden="1" customHeight="1" x14ac:dyDescent="0.3">
      <c r="A15" s="996" t="s">
        <v>384</v>
      </c>
      <c r="B15" s="904" t="s">
        <v>4</v>
      </c>
      <c r="C15" s="436"/>
      <c r="D15" s="436" t="s">
        <v>29</v>
      </c>
      <c r="E15" s="436"/>
      <c r="F15" s="436"/>
      <c r="G15" s="436"/>
      <c r="H15" s="436"/>
      <c r="I15" s="436"/>
      <c r="J15" s="436"/>
      <c r="K15" s="442">
        <f t="shared" si="3"/>
        <v>117</v>
      </c>
      <c r="L15" s="637"/>
      <c r="M15" s="637">
        <f t="shared" si="2"/>
        <v>0</v>
      </c>
      <c r="N15" s="987">
        <f t="shared" si="4"/>
        <v>117</v>
      </c>
      <c r="O15" s="987">
        <f t="shared" si="5"/>
        <v>0</v>
      </c>
      <c r="P15" s="637">
        <v>117</v>
      </c>
      <c r="Q15" s="637"/>
      <c r="R15" s="637"/>
      <c r="S15" s="634"/>
      <c r="T15" s="1011"/>
      <c r="U15" s="988">
        <v>48</v>
      </c>
      <c r="V15" s="989"/>
      <c r="W15" s="988">
        <v>69</v>
      </c>
      <c r="X15" s="990"/>
      <c r="Y15" s="833"/>
      <c r="Z15" s="991"/>
      <c r="AA15" s="992"/>
      <c r="AB15" s="992"/>
      <c r="AC15" s="968"/>
      <c r="AD15" s="968"/>
      <c r="AE15" s="993"/>
      <c r="AF15" s="993"/>
      <c r="AG15" s="969"/>
      <c r="AH15" s="969"/>
      <c r="AI15" s="994"/>
      <c r="AJ15" s="969"/>
      <c r="AK15" s="450"/>
      <c r="AL15" s="254"/>
      <c r="AM15" s="681"/>
      <c r="AN15" s="995"/>
      <c r="AO15" s="995"/>
    </row>
    <row r="16" spans="1:41" s="644" customFormat="1" ht="29.25" hidden="1" customHeight="1" x14ac:dyDescent="0.3">
      <c r="A16" s="996"/>
      <c r="B16" s="272" t="s">
        <v>385</v>
      </c>
      <c r="C16" s="436"/>
      <c r="D16" s="436"/>
      <c r="E16" s="436"/>
      <c r="F16" s="436"/>
      <c r="G16" s="436"/>
      <c r="H16" s="436"/>
      <c r="I16" s="436"/>
      <c r="J16" s="436"/>
      <c r="K16" s="442">
        <f t="shared" si="3"/>
        <v>0</v>
      </c>
      <c r="L16" s="637"/>
      <c r="M16" s="637">
        <f t="shared" si="2"/>
        <v>0</v>
      </c>
      <c r="N16" s="987"/>
      <c r="O16" s="987">
        <f t="shared" si="5"/>
        <v>0</v>
      </c>
      <c r="P16" s="637"/>
      <c r="Q16" s="637"/>
      <c r="R16" s="637"/>
      <c r="S16" s="634"/>
      <c r="T16" s="1011"/>
      <c r="U16" s="988"/>
      <c r="V16" s="989"/>
      <c r="W16" s="988"/>
      <c r="X16" s="990"/>
      <c r="Y16" s="833"/>
      <c r="Z16" s="991"/>
      <c r="AA16" s="992"/>
      <c r="AB16" s="992"/>
      <c r="AC16" s="968"/>
      <c r="AD16" s="968"/>
      <c r="AE16" s="993"/>
      <c r="AF16" s="993"/>
      <c r="AG16" s="969"/>
      <c r="AH16" s="969"/>
      <c r="AI16" s="994"/>
      <c r="AJ16" s="969"/>
      <c r="AK16" s="450"/>
      <c r="AL16" s="254"/>
      <c r="AM16" s="681"/>
      <c r="AN16" s="995"/>
      <c r="AO16" s="995"/>
    </row>
    <row r="17" spans="1:41" s="644" customFormat="1" ht="29.25" hidden="1" customHeight="1" x14ac:dyDescent="0.3">
      <c r="A17" s="996" t="s">
        <v>386</v>
      </c>
      <c r="B17" s="904" t="s">
        <v>350</v>
      </c>
      <c r="C17" s="436"/>
      <c r="D17" s="436" t="s">
        <v>29</v>
      </c>
      <c r="E17" s="436"/>
      <c r="F17" s="436"/>
      <c r="G17" s="436"/>
      <c r="H17" s="436"/>
      <c r="I17" s="436"/>
      <c r="J17" s="436"/>
      <c r="K17" s="442">
        <f t="shared" si="3"/>
        <v>192</v>
      </c>
      <c r="L17" s="637"/>
      <c r="M17" s="637">
        <f t="shared" si="2"/>
        <v>0</v>
      </c>
      <c r="N17" s="987">
        <f t="shared" si="4"/>
        <v>192</v>
      </c>
      <c r="O17" s="987">
        <f t="shared" si="5"/>
        <v>164</v>
      </c>
      <c r="P17" s="637">
        <v>28</v>
      </c>
      <c r="Q17" s="637"/>
      <c r="R17" s="637"/>
      <c r="S17" s="634"/>
      <c r="T17" s="1011"/>
      <c r="U17" s="988">
        <v>76</v>
      </c>
      <c r="V17" s="989"/>
      <c r="W17" s="988">
        <v>116</v>
      </c>
      <c r="X17" s="990"/>
      <c r="Y17" s="833"/>
      <c r="Z17" s="991"/>
      <c r="AA17" s="992"/>
      <c r="AB17" s="992"/>
      <c r="AC17" s="968"/>
      <c r="AD17" s="968"/>
      <c r="AE17" s="993"/>
      <c r="AF17" s="993"/>
      <c r="AG17" s="969"/>
      <c r="AH17" s="969"/>
      <c r="AI17" s="994"/>
      <c r="AJ17" s="969"/>
      <c r="AK17" s="450"/>
      <c r="AL17" s="254"/>
      <c r="AM17" s="681"/>
      <c r="AN17" s="995"/>
      <c r="AO17" s="995"/>
    </row>
    <row r="18" spans="1:41" s="644" customFormat="1" ht="29.25" hidden="1" customHeight="1" x14ac:dyDescent="0.3">
      <c r="A18" s="996" t="s">
        <v>387</v>
      </c>
      <c r="B18" s="904" t="s">
        <v>388</v>
      </c>
      <c r="C18" s="436"/>
      <c r="D18" s="436" t="s">
        <v>29</v>
      </c>
      <c r="E18" s="436"/>
      <c r="F18" s="436"/>
      <c r="G18" s="436"/>
      <c r="H18" s="436"/>
      <c r="I18" s="436"/>
      <c r="J18" s="436"/>
      <c r="K18" s="442">
        <f t="shared" si="3"/>
        <v>118</v>
      </c>
      <c r="L18" s="637"/>
      <c r="M18" s="637">
        <f t="shared" si="2"/>
        <v>0</v>
      </c>
      <c r="N18" s="987">
        <f t="shared" si="4"/>
        <v>118</v>
      </c>
      <c r="O18" s="987">
        <f t="shared" si="5"/>
        <v>48</v>
      </c>
      <c r="P18" s="637">
        <v>70</v>
      </c>
      <c r="Q18" s="637"/>
      <c r="R18" s="637"/>
      <c r="S18" s="634"/>
      <c r="T18" s="1011"/>
      <c r="U18" s="988">
        <v>48</v>
      </c>
      <c r="V18" s="989"/>
      <c r="W18" s="988">
        <v>70</v>
      </c>
      <c r="X18" s="990"/>
      <c r="Y18" s="833"/>
      <c r="Z18" s="991"/>
      <c r="AA18" s="992"/>
      <c r="AB18" s="992"/>
      <c r="AC18" s="968"/>
      <c r="AD18" s="968"/>
      <c r="AE18" s="993"/>
      <c r="AF18" s="993"/>
      <c r="AG18" s="969"/>
      <c r="AH18" s="969"/>
      <c r="AI18" s="994"/>
      <c r="AJ18" s="969"/>
      <c r="AK18" s="450"/>
      <c r="AL18" s="254"/>
      <c r="AM18" s="681"/>
      <c r="AN18" s="995"/>
      <c r="AO18" s="995"/>
    </row>
    <row r="19" spans="1:41" s="644" customFormat="1" ht="29.25" hidden="1" customHeight="1" x14ac:dyDescent="0.3">
      <c r="A19" s="996"/>
      <c r="B19" s="272" t="s">
        <v>389</v>
      </c>
      <c r="C19" s="436"/>
      <c r="D19" s="436"/>
      <c r="E19" s="436"/>
      <c r="F19" s="436"/>
      <c r="G19" s="436"/>
      <c r="H19" s="436"/>
      <c r="I19" s="436"/>
      <c r="J19" s="436"/>
      <c r="K19" s="442">
        <f t="shared" si="3"/>
        <v>0</v>
      </c>
      <c r="L19" s="637"/>
      <c r="M19" s="637">
        <f t="shared" si="2"/>
        <v>0</v>
      </c>
      <c r="N19" s="987"/>
      <c r="O19" s="987">
        <f t="shared" si="5"/>
        <v>0</v>
      </c>
      <c r="P19" s="637"/>
      <c r="Q19" s="637"/>
      <c r="R19" s="637"/>
      <c r="S19" s="634"/>
      <c r="T19" s="1011"/>
      <c r="U19" s="988"/>
      <c r="V19" s="989"/>
      <c r="W19" s="988"/>
      <c r="X19" s="990"/>
      <c r="Y19" s="833"/>
      <c r="Z19" s="991"/>
      <c r="AA19" s="992"/>
      <c r="AB19" s="992"/>
      <c r="AC19" s="968"/>
      <c r="AD19" s="968"/>
      <c r="AE19" s="993"/>
      <c r="AF19" s="993"/>
      <c r="AG19" s="969"/>
      <c r="AH19" s="969"/>
      <c r="AI19" s="994"/>
      <c r="AJ19" s="969"/>
      <c r="AK19" s="450"/>
      <c r="AL19" s="254"/>
      <c r="AM19" s="681"/>
      <c r="AN19" s="995"/>
      <c r="AO19" s="995"/>
    </row>
    <row r="20" spans="1:41" s="644" customFormat="1" ht="29.25" hidden="1" customHeight="1" x14ac:dyDescent="0.3">
      <c r="A20" s="996" t="s">
        <v>390</v>
      </c>
      <c r="B20" s="904" t="s">
        <v>166</v>
      </c>
      <c r="C20" s="436"/>
      <c r="D20" s="436" t="s">
        <v>29</v>
      </c>
      <c r="E20" s="436"/>
      <c r="F20" s="436"/>
      <c r="G20" s="436"/>
      <c r="H20" s="436"/>
      <c r="I20" s="436"/>
      <c r="J20" s="436"/>
      <c r="K20" s="442">
        <f t="shared" si="3"/>
        <v>78</v>
      </c>
      <c r="L20" s="637"/>
      <c r="M20" s="637">
        <f t="shared" si="2"/>
        <v>0</v>
      </c>
      <c r="N20" s="987">
        <f t="shared" si="4"/>
        <v>78</v>
      </c>
      <c r="O20" s="987">
        <f t="shared" si="5"/>
        <v>62</v>
      </c>
      <c r="P20" s="637">
        <v>16</v>
      </c>
      <c r="Q20" s="637"/>
      <c r="R20" s="637"/>
      <c r="S20" s="634"/>
      <c r="T20" s="1011"/>
      <c r="U20" s="988">
        <v>32</v>
      </c>
      <c r="V20" s="989"/>
      <c r="W20" s="988">
        <v>46</v>
      </c>
      <c r="X20" s="990"/>
      <c r="Y20" s="833"/>
      <c r="Z20" s="991"/>
      <c r="AA20" s="992"/>
      <c r="AB20" s="992"/>
      <c r="AC20" s="968"/>
      <c r="AD20" s="968"/>
      <c r="AE20" s="993"/>
      <c r="AF20" s="993"/>
      <c r="AG20" s="969"/>
      <c r="AH20" s="969"/>
      <c r="AI20" s="994"/>
      <c r="AJ20" s="969"/>
      <c r="AK20" s="450"/>
      <c r="AL20" s="254"/>
      <c r="AM20" s="681"/>
      <c r="AN20" s="995"/>
      <c r="AO20" s="995"/>
    </row>
    <row r="21" spans="1:41" s="644" customFormat="1" ht="29.25" hidden="1" customHeight="1" x14ac:dyDescent="0.3">
      <c r="A21" s="996" t="s">
        <v>415</v>
      </c>
      <c r="B21" s="904" t="s">
        <v>392</v>
      </c>
      <c r="C21" s="436"/>
      <c r="D21" s="436" t="s">
        <v>29</v>
      </c>
      <c r="E21" s="436"/>
      <c r="F21" s="436"/>
      <c r="G21" s="436"/>
      <c r="H21" s="436"/>
      <c r="I21" s="436"/>
      <c r="J21" s="436"/>
      <c r="K21" s="442">
        <f t="shared" si="3"/>
        <v>78</v>
      </c>
      <c r="L21" s="637"/>
      <c r="M21" s="637">
        <f t="shared" si="2"/>
        <v>0</v>
      </c>
      <c r="N21" s="987">
        <f t="shared" si="4"/>
        <v>78</v>
      </c>
      <c r="O21" s="987">
        <f t="shared" si="5"/>
        <v>64</v>
      </c>
      <c r="P21" s="637">
        <v>14</v>
      </c>
      <c r="Q21" s="637"/>
      <c r="R21" s="637"/>
      <c r="S21" s="634"/>
      <c r="T21" s="1011"/>
      <c r="U21" s="988">
        <v>32</v>
      </c>
      <c r="V21" s="989"/>
      <c r="W21" s="988">
        <v>46</v>
      </c>
      <c r="X21" s="990"/>
      <c r="Y21" s="833"/>
      <c r="Z21" s="991"/>
      <c r="AA21" s="992"/>
      <c r="AB21" s="992"/>
      <c r="AC21" s="968"/>
      <c r="AD21" s="968"/>
      <c r="AE21" s="993"/>
      <c r="AF21" s="993"/>
      <c r="AG21" s="969"/>
      <c r="AH21" s="969"/>
      <c r="AI21" s="994"/>
      <c r="AJ21" s="969"/>
      <c r="AK21" s="450"/>
      <c r="AL21" s="254"/>
      <c r="AM21" s="681"/>
      <c r="AN21" s="995"/>
      <c r="AO21" s="995"/>
    </row>
    <row r="22" spans="1:41" s="644" customFormat="1" ht="29.25" hidden="1" customHeight="1" x14ac:dyDescent="0.3">
      <c r="A22" s="996" t="s">
        <v>416</v>
      </c>
      <c r="B22" s="904" t="s">
        <v>394</v>
      </c>
      <c r="C22" s="436"/>
      <c r="D22" s="436" t="s">
        <v>29</v>
      </c>
      <c r="E22" s="436"/>
      <c r="F22" s="436"/>
      <c r="G22" s="436"/>
      <c r="H22" s="436"/>
      <c r="I22" s="436"/>
      <c r="J22" s="436"/>
      <c r="K22" s="442">
        <f t="shared" si="3"/>
        <v>40</v>
      </c>
      <c r="L22" s="637"/>
      <c r="M22" s="637">
        <f t="shared" si="2"/>
        <v>0</v>
      </c>
      <c r="N22" s="987">
        <f t="shared" si="4"/>
        <v>40</v>
      </c>
      <c r="O22" s="987">
        <f t="shared" si="5"/>
        <v>24</v>
      </c>
      <c r="P22" s="637">
        <v>16</v>
      </c>
      <c r="Q22" s="637"/>
      <c r="R22" s="637"/>
      <c r="S22" s="634"/>
      <c r="T22" s="1011"/>
      <c r="U22" s="988"/>
      <c r="V22" s="989"/>
      <c r="W22" s="988">
        <v>40</v>
      </c>
      <c r="X22" s="990"/>
      <c r="Y22" s="833"/>
      <c r="Z22" s="991"/>
      <c r="AA22" s="992"/>
      <c r="AB22" s="992"/>
      <c r="AC22" s="968"/>
      <c r="AD22" s="968"/>
      <c r="AE22" s="993"/>
      <c r="AF22" s="993"/>
      <c r="AG22" s="969"/>
      <c r="AH22" s="969"/>
      <c r="AI22" s="994"/>
      <c r="AJ22" s="969"/>
      <c r="AK22" s="450"/>
      <c r="AL22" s="254"/>
      <c r="AM22" s="681"/>
      <c r="AN22" s="995"/>
      <c r="AO22" s="995"/>
    </row>
    <row r="23" spans="1:41" s="644" customFormat="1" ht="29.25" hidden="1" customHeight="1" x14ac:dyDescent="0.3">
      <c r="A23" s="996"/>
      <c r="B23" s="272" t="s">
        <v>417</v>
      </c>
      <c r="C23" s="436"/>
      <c r="D23" s="436"/>
      <c r="E23" s="436"/>
      <c r="F23" s="436"/>
      <c r="G23" s="436"/>
      <c r="H23" s="436"/>
      <c r="I23" s="436"/>
      <c r="J23" s="436"/>
      <c r="K23" s="442">
        <f t="shared" si="3"/>
        <v>0</v>
      </c>
      <c r="L23" s="637"/>
      <c r="M23" s="637">
        <f t="shared" si="2"/>
        <v>0</v>
      </c>
      <c r="N23" s="987"/>
      <c r="O23" s="987">
        <f t="shared" si="5"/>
        <v>0</v>
      </c>
      <c r="P23" s="637"/>
      <c r="Q23" s="637"/>
      <c r="R23" s="637"/>
      <c r="S23" s="634"/>
      <c r="T23" s="1011"/>
      <c r="U23" s="988"/>
      <c r="V23" s="989"/>
      <c r="W23" s="988"/>
      <c r="X23" s="990"/>
      <c r="Y23" s="833"/>
      <c r="Z23" s="991"/>
      <c r="AA23" s="992"/>
      <c r="AB23" s="992"/>
      <c r="AC23" s="968"/>
      <c r="AD23" s="968"/>
      <c r="AE23" s="993"/>
      <c r="AF23" s="993"/>
      <c r="AG23" s="969"/>
      <c r="AH23" s="969"/>
      <c r="AI23" s="994"/>
      <c r="AJ23" s="969"/>
      <c r="AK23" s="450"/>
      <c r="AL23" s="254"/>
      <c r="AM23" s="681"/>
      <c r="AN23" s="995"/>
      <c r="AO23" s="995"/>
    </row>
    <row r="24" spans="1:41" s="644" customFormat="1" ht="29.25" hidden="1" customHeight="1" x14ac:dyDescent="0.3">
      <c r="A24" s="996" t="s">
        <v>396</v>
      </c>
      <c r="B24" s="904" t="s">
        <v>397</v>
      </c>
      <c r="C24" s="436" t="s">
        <v>29</v>
      </c>
      <c r="D24" s="436"/>
      <c r="E24" s="436"/>
      <c r="F24" s="436"/>
      <c r="G24" s="436"/>
      <c r="H24" s="436"/>
      <c r="I24" s="436"/>
      <c r="J24" s="436"/>
      <c r="K24" s="442">
        <f t="shared" si="3"/>
        <v>40</v>
      </c>
      <c r="L24" s="637"/>
      <c r="M24" s="637">
        <f t="shared" si="2"/>
        <v>0</v>
      </c>
      <c r="N24" s="987">
        <f t="shared" si="4"/>
        <v>40</v>
      </c>
      <c r="O24" s="987">
        <f t="shared" si="5"/>
        <v>26</v>
      </c>
      <c r="P24" s="637">
        <v>14</v>
      </c>
      <c r="Q24" s="637"/>
      <c r="R24" s="637"/>
      <c r="S24" s="634"/>
      <c r="T24" s="1011"/>
      <c r="U24" s="988">
        <v>40</v>
      </c>
      <c r="V24" s="989"/>
      <c r="W24" s="988"/>
      <c r="X24" s="990"/>
      <c r="Y24" s="833"/>
      <c r="Z24" s="991"/>
      <c r="AA24" s="992"/>
      <c r="AB24" s="992"/>
      <c r="AC24" s="968"/>
      <c r="AD24" s="968"/>
      <c r="AE24" s="993"/>
      <c r="AF24" s="993"/>
      <c r="AG24" s="969"/>
      <c r="AH24" s="969"/>
      <c r="AI24" s="994"/>
      <c r="AJ24" s="969"/>
      <c r="AK24" s="450"/>
      <c r="AL24" s="254"/>
      <c r="AM24" s="681"/>
      <c r="AN24" s="995"/>
      <c r="AO24" s="995"/>
    </row>
    <row r="25" spans="1:41" s="644" customFormat="1" ht="29.25" hidden="1" customHeight="1" x14ac:dyDescent="0.3">
      <c r="A25" s="996" t="s">
        <v>418</v>
      </c>
      <c r="B25" s="904" t="s">
        <v>356</v>
      </c>
      <c r="C25" s="436" t="s">
        <v>40</v>
      </c>
      <c r="D25" s="436" t="s">
        <v>40</v>
      </c>
      <c r="E25" s="436"/>
      <c r="F25" s="436"/>
      <c r="G25" s="436"/>
      <c r="H25" s="436"/>
      <c r="I25" s="436"/>
      <c r="J25" s="436"/>
      <c r="K25" s="442">
        <f t="shared" si="3"/>
        <v>168</v>
      </c>
      <c r="L25" s="637">
        <v>26</v>
      </c>
      <c r="M25" s="637">
        <f t="shared" si="2"/>
        <v>0</v>
      </c>
      <c r="N25" s="987">
        <f t="shared" si="4"/>
        <v>132</v>
      </c>
      <c r="O25" s="987">
        <f t="shared" si="5"/>
        <v>98</v>
      </c>
      <c r="P25" s="637">
        <v>34</v>
      </c>
      <c r="Q25" s="637"/>
      <c r="R25" s="637"/>
      <c r="S25" s="634">
        <v>4</v>
      </c>
      <c r="T25" s="1011">
        <v>6</v>
      </c>
      <c r="U25" s="988">
        <v>46</v>
      </c>
      <c r="V25" s="989"/>
      <c r="W25" s="988">
        <v>86</v>
      </c>
      <c r="X25" s="990"/>
      <c r="Y25" s="833"/>
      <c r="Z25" s="991"/>
      <c r="AA25" s="992"/>
      <c r="AB25" s="992"/>
      <c r="AC25" s="968"/>
      <c r="AD25" s="968"/>
      <c r="AE25" s="993"/>
      <c r="AF25" s="993"/>
      <c r="AG25" s="969"/>
      <c r="AH25" s="969"/>
      <c r="AI25" s="994"/>
      <c r="AJ25" s="969"/>
      <c r="AK25" s="450"/>
      <c r="AL25" s="254"/>
      <c r="AM25" s="681"/>
      <c r="AN25" s="995"/>
      <c r="AO25" s="995"/>
    </row>
    <row r="26" spans="1:41" s="644" customFormat="1" ht="29.25" hidden="1" customHeight="1" x14ac:dyDescent="0.3">
      <c r="A26" s="997" t="s">
        <v>420</v>
      </c>
      <c r="B26" s="998" t="s">
        <v>401</v>
      </c>
      <c r="C26" s="436" t="s">
        <v>40</v>
      </c>
      <c r="D26" s="436" t="s">
        <v>40</v>
      </c>
      <c r="E26" s="436"/>
      <c r="F26" s="436"/>
      <c r="G26" s="436"/>
      <c r="H26" s="436"/>
      <c r="I26" s="436"/>
      <c r="J26" s="436"/>
      <c r="K26" s="442">
        <f t="shared" si="3"/>
        <v>152</v>
      </c>
      <c r="L26" s="999">
        <v>26</v>
      </c>
      <c r="M26" s="637">
        <f t="shared" si="2"/>
        <v>0</v>
      </c>
      <c r="N26" s="987">
        <f t="shared" si="4"/>
        <v>116</v>
      </c>
      <c r="O26" s="987">
        <f t="shared" si="5"/>
        <v>96</v>
      </c>
      <c r="P26" s="999">
        <v>20</v>
      </c>
      <c r="Q26" s="999"/>
      <c r="R26" s="999"/>
      <c r="S26" s="1000">
        <v>4</v>
      </c>
      <c r="T26" s="1011">
        <v>6</v>
      </c>
      <c r="U26" s="988">
        <v>48</v>
      </c>
      <c r="V26" s="988"/>
      <c r="W26" s="988">
        <v>68</v>
      </c>
      <c r="X26" s="1001"/>
      <c r="Y26" s="833"/>
      <c r="Z26" s="991"/>
      <c r="AA26" s="992"/>
      <c r="AB26" s="992"/>
      <c r="AC26" s="968"/>
      <c r="AD26" s="968"/>
      <c r="AE26" s="1002"/>
      <c r="AF26" s="1002"/>
      <c r="AG26" s="1003"/>
      <c r="AH26" s="1003"/>
      <c r="AI26" s="1002"/>
      <c r="AJ26" s="1003"/>
      <c r="AK26" s="450"/>
      <c r="AL26" s="1003"/>
      <c r="AM26" s="1004"/>
      <c r="AN26" s="1005"/>
      <c r="AO26" s="1005"/>
    </row>
    <row r="27" spans="1:41" s="644" customFormat="1" ht="29.25" hidden="1" customHeight="1" x14ac:dyDescent="0.3">
      <c r="A27" s="996"/>
      <c r="B27" s="272" t="s">
        <v>402</v>
      </c>
      <c r="C27" s="436"/>
      <c r="D27" s="436"/>
      <c r="E27" s="436"/>
      <c r="F27" s="436"/>
      <c r="G27" s="436"/>
      <c r="H27" s="436"/>
      <c r="I27" s="436"/>
      <c r="J27" s="436"/>
      <c r="K27" s="442">
        <f t="shared" si="3"/>
        <v>0</v>
      </c>
      <c r="L27" s="637"/>
      <c r="M27" s="637">
        <f t="shared" si="2"/>
        <v>0</v>
      </c>
      <c r="N27" s="987">
        <f t="shared" si="4"/>
        <v>0</v>
      </c>
      <c r="O27" s="987">
        <f t="shared" si="5"/>
        <v>0</v>
      </c>
      <c r="P27" s="637"/>
      <c r="Q27" s="637"/>
      <c r="R27" s="637"/>
      <c r="S27" s="634"/>
      <c r="T27" s="1011"/>
      <c r="U27" s="988"/>
      <c r="V27" s="988"/>
      <c r="W27" s="988"/>
      <c r="X27" s="967"/>
      <c r="Y27" s="833"/>
      <c r="Z27" s="991"/>
      <c r="AA27" s="992"/>
      <c r="AB27" s="992"/>
      <c r="AC27" s="968"/>
      <c r="AD27" s="968"/>
      <c r="AE27" s="968"/>
      <c r="AF27" s="968"/>
      <c r="AG27" s="969"/>
      <c r="AH27" s="969"/>
      <c r="AI27" s="969"/>
      <c r="AJ27" s="969"/>
      <c r="AK27" s="450"/>
      <c r="AL27" s="810"/>
      <c r="AM27" s="681"/>
      <c r="AN27" s="327"/>
      <c r="AO27" s="681"/>
    </row>
    <row r="28" spans="1:41" s="644" customFormat="1" ht="29.25" hidden="1" customHeight="1" x14ac:dyDescent="0.3">
      <c r="A28" s="996" t="s">
        <v>403</v>
      </c>
      <c r="B28" s="904" t="s">
        <v>6</v>
      </c>
      <c r="C28" s="436" t="s">
        <v>29</v>
      </c>
      <c r="D28" s="436" t="s">
        <v>29</v>
      </c>
      <c r="E28" s="436"/>
      <c r="F28" s="436"/>
      <c r="G28" s="436"/>
      <c r="H28" s="436"/>
      <c r="I28" s="436"/>
      <c r="J28" s="436"/>
      <c r="K28" s="442">
        <f t="shared" si="3"/>
        <v>78</v>
      </c>
      <c r="L28" s="637"/>
      <c r="M28" s="637">
        <f t="shared" si="2"/>
        <v>0</v>
      </c>
      <c r="N28" s="987">
        <f t="shared" si="4"/>
        <v>78</v>
      </c>
      <c r="O28" s="987">
        <f t="shared" si="5"/>
        <v>4</v>
      </c>
      <c r="P28" s="637">
        <v>74</v>
      </c>
      <c r="Q28" s="637"/>
      <c r="R28" s="637"/>
      <c r="S28" s="634"/>
      <c r="T28" s="1011"/>
      <c r="U28" s="988">
        <v>32</v>
      </c>
      <c r="V28" s="988"/>
      <c r="W28" s="988">
        <v>46</v>
      </c>
      <c r="X28" s="967"/>
      <c r="Y28" s="833"/>
      <c r="Z28" s="991"/>
      <c r="AA28" s="992"/>
      <c r="AB28" s="992"/>
      <c r="AC28" s="968"/>
      <c r="AD28" s="968"/>
      <c r="AE28" s="968"/>
      <c r="AF28" s="968"/>
      <c r="AG28" s="969"/>
      <c r="AH28" s="969"/>
      <c r="AI28" s="969"/>
      <c r="AJ28" s="969"/>
      <c r="AK28" s="450"/>
      <c r="AL28" s="810"/>
      <c r="AM28" s="681"/>
      <c r="AN28" s="327"/>
      <c r="AO28" s="681"/>
    </row>
    <row r="29" spans="1:41" s="644" customFormat="1" ht="29.25" hidden="1" customHeight="1" x14ac:dyDescent="0.3">
      <c r="A29" s="996" t="s">
        <v>404</v>
      </c>
      <c r="B29" s="904" t="s">
        <v>799</v>
      </c>
      <c r="C29" s="436"/>
      <c r="D29" s="436" t="s">
        <v>29</v>
      </c>
      <c r="E29" s="436"/>
      <c r="F29" s="436"/>
      <c r="G29" s="436"/>
      <c r="H29" s="436"/>
      <c r="I29" s="436"/>
      <c r="J29" s="436"/>
      <c r="K29" s="442">
        <f t="shared" si="3"/>
        <v>78</v>
      </c>
      <c r="L29" s="637"/>
      <c r="M29" s="637">
        <f t="shared" si="2"/>
        <v>0</v>
      </c>
      <c r="N29" s="987">
        <f t="shared" si="4"/>
        <v>78</v>
      </c>
      <c r="O29" s="987">
        <f t="shared" si="5"/>
        <v>50</v>
      </c>
      <c r="P29" s="637">
        <v>28</v>
      </c>
      <c r="Q29" s="637"/>
      <c r="R29" s="637"/>
      <c r="S29" s="634"/>
      <c r="T29" s="1011"/>
      <c r="U29" s="988">
        <v>32</v>
      </c>
      <c r="V29" s="988"/>
      <c r="W29" s="988">
        <v>46</v>
      </c>
      <c r="X29" s="967"/>
      <c r="Y29" s="833"/>
      <c r="Z29" s="991"/>
      <c r="AA29" s="992"/>
      <c r="AB29" s="992"/>
      <c r="AC29" s="968"/>
      <c r="AD29" s="968"/>
      <c r="AE29" s="968"/>
      <c r="AF29" s="968"/>
      <c r="AG29" s="969"/>
      <c r="AH29" s="969"/>
      <c r="AI29" s="969"/>
      <c r="AJ29" s="969"/>
      <c r="AK29" s="450"/>
      <c r="AL29" s="810"/>
      <c r="AM29" s="681"/>
      <c r="AN29" s="327"/>
      <c r="AO29" s="681"/>
    </row>
    <row r="30" spans="1:41" s="644" customFormat="1" ht="29.25" hidden="1" customHeight="1" x14ac:dyDescent="0.3">
      <c r="A30" s="224"/>
      <c r="B30" s="272" t="s">
        <v>405</v>
      </c>
      <c r="C30" s="436"/>
      <c r="D30" s="436"/>
      <c r="E30" s="436"/>
      <c r="F30" s="436"/>
      <c r="G30" s="436"/>
      <c r="H30" s="436"/>
      <c r="I30" s="436"/>
      <c r="J30" s="436"/>
      <c r="K30" s="1006">
        <f t="shared" si="3"/>
        <v>143</v>
      </c>
      <c r="L30" s="1006">
        <f t="shared" ref="L30:X30" si="6">SUM(L31:L34)</f>
        <v>39</v>
      </c>
      <c r="M30" s="1006">
        <f t="shared" si="6"/>
        <v>0</v>
      </c>
      <c r="N30" s="1006">
        <f t="shared" si="6"/>
        <v>104</v>
      </c>
      <c r="O30" s="1006">
        <f t="shared" si="6"/>
        <v>32</v>
      </c>
      <c r="P30" s="1006">
        <f t="shared" si="6"/>
        <v>72</v>
      </c>
      <c r="Q30" s="1006">
        <f t="shared" si="6"/>
        <v>0</v>
      </c>
      <c r="R30" s="1006">
        <f t="shared" si="6"/>
        <v>0</v>
      </c>
      <c r="S30" s="1006">
        <f t="shared" si="6"/>
        <v>0</v>
      </c>
      <c r="T30" s="1007">
        <f t="shared" si="6"/>
        <v>0</v>
      </c>
      <c r="U30" s="989">
        <f t="shared" si="6"/>
        <v>56</v>
      </c>
      <c r="V30" s="989">
        <f t="shared" si="6"/>
        <v>16</v>
      </c>
      <c r="W30" s="989">
        <f t="shared" si="6"/>
        <v>48</v>
      </c>
      <c r="X30" s="989">
        <f t="shared" si="6"/>
        <v>0</v>
      </c>
      <c r="Y30" s="833"/>
      <c r="Z30" s="1008"/>
      <c r="AA30" s="1009"/>
      <c r="AB30" s="1009"/>
      <c r="AC30" s="993"/>
      <c r="AD30" s="993"/>
      <c r="AE30" s="993"/>
      <c r="AF30" s="993"/>
      <c r="AG30" s="994"/>
      <c r="AH30" s="994"/>
      <c r="AI30" s="994"/>
      <c r="AJ30" s="994"/>
      <c r="AK30" s="450"/>
      <c r="AL30" s="1063"/>
      <c r="AM30" s="1010"/>
      <c r="AN30" s="1010"/>
      <c r="AO30" s="1010"/>
    </row>
    <row r="31" spans="1:41" s="644" customFormat="1" ht="29.25" hidden="1" customHeight="1" x14ac:dyDescent="0.3">
      <c r="A31" s="133" t="s">
        <v>421</v>
      </c>
      <c r="B31" s="904" t="s">
        <v>411</v>
      </c>
      <c r="C31" s="436"/>
      <c r="D31" s="436" t="s">
        <v>399</v>
      </c>
      <c r="E31" s="436"/>
      <c r="F31" s="436"/>
      <c r="G31" s="436"/>
      <c r="H31" s="436"/>
      <c r="I31" s="436"/>
      <c r="J31" s="436"/>
      <c r="K31" s="442">
        <f t="shared" si="3"/>
        <v>36</v>
      </c>
      <c r="L31" s="637"/>
      <c r="M31" s="637">
        <f t="shared" ref="M31:M34" si="7">SUM(AJ31:AO31)</f>
        <v>0</v>
      </c>
      <c r="N31" s="637">
        <f t="shared" si="4"/>
        <v>36</v>
      </c>
      <c r="O31" s="637">
        <f t="shared" si="5"/>
        <v>6</v>
      </c>
      <c r="P31" s="637">
        <v>30</v>
      </c>
      <c r="Q31" s="637"/>
      <c r="R31" s="637"/>
      <c r="S31" s="637"/>
      <c r="T31" s="1011"/>
      <c r="U31" s="988">
        <v>24</v>
      </c>
      <c r="V31" s="988"/>
      <c r="W31" s="988">
        <v>12</v>
      </c>
      <c r="X31" s="988"/>
      <c r="Y31" s="833"/>
      <c r="Z31" s="1012"/>
      <c r="AA31" s="1013"/>
      <c r="AB31" s="1013"/>
      <c r="AC31" s="1014"/>
      <c r="AD31" s="1014"/>
      <c r="AE31" s="1014"/>
      <c r="AF31" s="1014"/>
      <c r="AG31" s="1015"/>
      <c r="AH31" s="1015"/>
      <c r="AI31" s="1015"/>
      <c r="AJ31" s="969"/>
      <c r="AK31" s="450"/>
      <c r="AL31" s="1064"/>
      <c r="AM31" s="1016"/>
      <c r="AN31" s="1017"/>
      <c r="AO31" s="1018"/>
    </row>
    <row r="32" spans="1:41" s="644" customFormat="1" ht="29.25" hidden="1" customHeight="1" x14ac:dyDescent="0.3">
      <c r="A32" s="133" t="s">
        <v>406</v>
      </c>
      <c r="B32" s="904" t="s">
        <v>407</v>
      </c>
      <c r="C32" s="436"/>
      <c r="D32" s="436" t="s">
        <v>29</v>
      </c>
      <c r="E32" s="436"/>
      <c r="F32" s="436"/>
      <c r="G32" s="436"/>
      <c r="H32" s="436"/>
      <c r="I32" s="436"/>
      <c r="J32" s="436"/>
      <c r="K32" s="442">
        <f t="shared" si="3"/>
        <v>36</v>
      </c>
      <c r="L32" s="637"/>
      <c r="M32" s="637">
        <f t="shared" si="7"/>
        <v>0</v>
      </c>
      <c r="N32" s="637">
        <f t="shared" si="4"/>
        <v>36</v>
      </c>
      <c r="O32" s="987">
        <f t="shared" si="5"/>
        <v>16</v>
      </c>
      <c r="P32" s="637">
        <v>20</v>
      </c>
      <c r="Q32" s="637"/>
      <c r="R32" s="637"/>
      <c r="S32" s="634"/>
      <c r="T32" s="1011"/>
      <c r="U32" s="988">
        <v>20</v>
      </c>
      <c r="V32" s="988"/>
      <c r="W32" s="988">
        <v>16</v>
      </c>
      <c r="X32" s="1019"/>
      <c r="Y32" s="833"/>
      <c r="Z32" s="991"/>
      <c r="AA32" s="992"/>
      <c r="AB32" s="992"/>
      <c r="AC32" s="968"/>
      <c r="AD32" s="968"/>
      <c r="AE32" s="968"/>
      <c r="AF32" s="968"/>
      <c r="AG32" s="969"/>
      <c r="AH32" s="969"/>
      <c r="AI32" s="969"/>
      <c r="AJ32" s="969"/>
      <c r="AK32" s="450"/>
      <c r="AL32" s="810"/>
      <c r="AM32" s="681"/>
      <c r="AN32" s="327"/>
      <c r="AO32" s="681"/>
    </row>
    <row r="33" spans="1:43" ht="29.25" hidden="1" customHeight="1" x14ac:dyDescent="0.3">
      <c r="A33" s="133" t="s">
        <v>408</v>
      </c>
      <c r="B33" s="904" t="s">
        <v>467</v>
      </c>
      <c r="C33" s="436"/>
      <c r="D33" s="436" t="s">
        <v>399</v>
      </c>
      <c r="E33" s="436"/>
      <c r="F33" s="436"/>
      <c r="G33" s="436"/>
      <c r="H33" s="436"/>
      <c r="I33" s="436"/>
      <c r="J33" s="436"/>
      <c r="K33" s="442">
        <f t="shared" si="3"/>
        <v>32</v>
      </c>
      <c r="L33" s="637"/>
      <c r="M33" s="637"/>
      <c r="N33" s="637">
        <f t="shared" si="4"/>
        <v>32</v>
      </c>
      <c r="O33" s="987">
        <v>10</v>
      </c>
      <c r="P33" s="637">
        <v>22</v>
      </c>
      <c r="Q33" s="637"/>
      <c r="R33" s="637"/>
      <c r="S33" s="634"/>
      <c r="T33" s="1011"/>
      <c r="U33" s="988">
        <v>12</v>
      </c>
      <c r="V33" s="988"/>
      <c r="W33" s="988">
        <v>20</v>
      </c>
      <c r="X33" s="1019"/>
      <c r="Y33" s="833"/>
      <c r="Z33" s="991"/>
      <c r="AA33" s="992"/>
      <c r="AB33" s="992"/>
      <c r="AC33" s="968"/>
      <c r="AD33" s="968"/>
      <c r="AE33" s="968"/>
      <c r="AF33" s="968"/>
      <c r="AG33" s="969"/>
      <c r="AH33" s="969"/>
      <c r="AI33" s="969"/>
      <c r="AJ33" s="969"/>
      <c r="AK33" s="450"/>
      <c r="AL33" s="810"/>
      <c r="AM33" s="681"/>
      <c r="AN33" s="327"/>
      <c r="AO33" s="681"/>
      <c r="AP33" s="644"/>
      <c r="AQ33" s="644"/>
    </row>
    <row r="34" spans="1:43" ht="29.25" hidden="1" customHeight="1" x14ac:dyDescent="0.3">
      <c r="A34" s="133"/>
      <c r="B34" s="156" t="s">
        <v>412</v>
      </c>
      <c r="C34" s="436"/>
      <c r="D34" s="436"/>
      <c r="E34" s="436"/>
      <c r="F34" s="436"/>
      <c r="G34" s="436"/>
      <c r="H34" s="436"/>
      <c r="I34" s="436"/>
      <c r="J34" s="436"/>
      <c r="K34" s="442">
        <f t="shared" si="3"/>
        <v>39</v>
      </c>
      <c r="L34" s="637">
        <v>39</v>
      </c>
      <c r="M34" s="637">
        <f t="shared" si="7"/>
        <v>0</v>
      </c>
      <c r="N34" s="637">
        <f t="shared" si="4"/>
        <v>0</v>
      </c>
      <c r="O34" s="987">
        <f t="shared" si="5"/>
        <v>0</v>
      </c>
      <c r="P34" s="637"/>
      <c r="Q34" s="637"/>
      <c r="R34" s="637"/>
      <c r="S34" s="634"/>
      <c r="T34" s="1011"/>
      <c r="U34" s="988"/>
      <c r="V34" s="988">
        <v>16</v>
      </c>
      <c r="W34" s="988"/>
      <c r="X34" s="1019"/>
      <c r="Y34" s="833"/>
      <c r="Z34" s="991"/>
      <c r="AA34" s="992"/>
      <c r="AB34" s="992"/>
      <c r="AC34" s="968"/>
      <c r="AD34" s="968"/>
      <c r="AE34" s="968"/>
      <c r="AF34" s="968"/>
      <c r="AG34" s="969"/>
      <c r="AH34" s="969"/>
      <c r="AI34" s="969"/>
      <c r="AJ34" s="969"/>
      <c r="AK34" s="450"/>
      <c r="AL34" s="810"/>
      <c r="AM34" s="681"/>
      <c r="AN34" s="327"/>
      <c r="AO34" s="681"/>
      <c r="AP34" s="644"/>
      <c r="AQ34" s="644"/>
    </row>
    <row r="35" spans="1:43" ht="29.25" customHeight="1" x14ac:dyDescent="0.3">
      <c r="A35" s="673" t="s">
        <v>0</v>
      </c>
      <c r="B35" s="272" t="s">
        <v>66</v>
      </c>
      <c r="C35" s="436" t="s">
        <v>625</v>
      </c>
      <c r="D35" s="436"/>
      <c r="E35" s="436"/>
      <c r="F35" s="436"/>
      <c r="G35" s="436"/>
      <c r="H35" s="436"/>
      <c r="I35" s="436"/>
      <c r="J35" s="436"/>
      <c r="K35" s="442">
        <f>SUM(K36:K41)</f>
        <v>536</v>
      </c>
      <c r="L35" s="442">
        <f t="shared" ref="L35:AJ35" si="8">SUM(L36:L41)</f>
        <v>38</v>
      </c>
      <c r="M35" s="442">
        <f t="shared" si="8"/>
        <v>332</v>
      </c>
      <c r="N35" s="442">
        <f t="shared" si="8"/>
        <v>490</v>
      </c>
      <c r="O35" s="442">
        <f t="shared" si="8"/>
        <v>74</v>
      </c>
      <c r="P35" s="442">
        <f t="shared" si="8"/>
        <v>318</v>
      </c>
      <c r="Q35" s="442">
        <f t="shared" si="8"/>
        <v>0</v>
      </c>
      <c r="R35" s="442">
        <f t="shared" si="8"/>
        <v>0</v>
      </c>
      <c r="S35" s="442">
        <f t="shared" si="8"/>
        <v>2</v>
      </c>
      <c r="T35" s="1039">
        <f t="shared" si="8"/>
        <v>6</v>
      </c>
      <c r="U35" s="443">
        <f t="shared" si="8"/>
        <v>0</v>
      </c>
      <c r="V35" s="443">
        <f t="shared" si="8"/>
        <v>0</v>
      </c>
      <c r="W35" s="443">
        <f t="shared" si="8"/>
        <v>0</v>
      </c>
      <c r="X35" s="443">
        <f t="shared" si="8"/>
        <v>0</v>
      </c>
      <c r="Y35" s="443">
        <f t="shared" si="8"/>
        <v>56</v>
      </c>
      <c r="Z35" s="443">
        <f t="shared" si="8"/>
        <v>4</v>
      </c>
      <c r="AA35" s="443">
        <f t="shared" si="8"/>
        <v>84</v>
      </c>
      <c r="AB35" s="443">
        <f t="shared" si="8"/>
        <v>6</v>
      </c>
      <c r="AC35" s="443">
        <f t="shared" si="8"/>
        <v>104</v>
      </c>
      <c r="AD35" s="443">
        <f t="shared" si="8"/>
        <v>4</v>
      </c>
      <c r="AE35" s="443">
        <f t="shared" si="8"/>
        <v>60</v>
      </c>
      <c r="AF35" s="443">
        <f t="shared" si="8"/>
        <v>8</v>
      </c>
      <c r="AG35" s="443">
        <f t="shared" si="8"/>
        <v>88</v>
      </c>
      <c r="AH35" s="443">
        <f t="shared" si="8"/>
        <v>8</v>
      </c>
      <c r="AI35" s="443">
        <f t="shared" si="8"/>
        <v>98</v>
      </c>
      <c r="AJ35" s="443">
        <f t="shared" si="8"/>
        <v>8</v>
      </c>
      <c r="AK35" s="450">
        <f>Y35+AA35</f>
        <v>140</v>
      </c>
      <c r="AL35" s="436"/>
      <c r="AM35" s="302"/>
      <c r="AN35" s="444"/>
      <c r="AO35" s="302"/>
      <c r="AP35" s="644"/>
      <c r="AQ35" s="644"/>
    </row>
    <row r="36" spans="1:43" ht="29.25" hidden="1" customHeight="1" x14ac:dyDescent="0.3">
      <c r="A36" s="664" t="s">
        <v>1</v>
      </c>
      <c r="B36" s="273" t="s">
        <v>2</v>
      </c>
      <c r="C36" s="436"/>
      <c r="D36" s="436"/>
      <c r="E36" s="436"/>
      <c r="F36" s="436"/>
      <c r="G36" s="436"/>
      <c r="H36" s="436"/>
      <c r="I36" s="436" t="s">
        <v>67</v>
      </c>
      <c r="J36" s="436"/>
      <c r="K36" s="442">
        <f t="shared" si="3"/>
        <v>48</v>
      </c>
      <c r="L36" s="663">
        <f>Z36+AB36+AD36+AF36+AH36+AJ36</f>
        <v>4</v>
      </c>
      <c r="M36" s="663">
        <v>8</v>
      </c>
      <c r="N36" s="637">
        <f t="shared" si="4"/>
        <v>44</v>
      </c>
      <c r="O36" s="663">
        <v>36</v>
      </c>
      <c r="P36" s="663">
        <v>8</v>
      </c>
      <c r="Q36" s="663"/>
      <c r="R36" s="663"/>
      <c r="S36" s="663"/>
      <c r="T36" s="446"/>
      <c r="U36" s="1023"/>
      <c r="V36" s="1023"/>
      <c r="W36" s="1023"/>
      <c r="X36" s="1023"/>
      <c r="Y36" s="447"/>
      <c r="Z36" s="676"/>
      <c r="AA36" s="447"/>
      <c r="AB36" s="447"/>
      <c r="AC36" s="1024"/>
      <c r="AD36" s="1024"/>
      <c r="AE36" s="1024"/>
      <c r="AF36" s="1024"/>
      <c r="AG36" s="1025">
        <v>44</v>
      </c>
      <c r="AH36" s="1025">
        <v>4</v>
      </c>
      <c r="AI36" s="1025"/>
      <c r="AJ36" s="963"/>
      <c r="AK36" s="450">
        <f t="shared" ref="AK36:AK99" si="9">Y36+AA36</f>
        <v>0</v>
      </c>
      <c r="AL36" s="633"/>
      <c r="AP36" s="644"/>
      <c r="AQ36" s="644"/>
    </row>
    <row r="37" spans="1:43" ht="29.25" customHeight="1" x14ac:dyDescent="0.3">
      <c r="A37" s="664" t="s">
        <v>115</v>
      </c>
      <c r="B37" s="273" t="s">
        <v>113</v>
      </c>
      <c r="C37" s="436"/>
      <c r="D37" s="436"/>
      <c r="E37" s="436"/>
      <c r="F37" s="436" t="s">
        <v>1071</v>
      </c>
      <c r="G37" s="436"/>
      <c r="H37" s="436"/>
      <c r="I37" s="436"/>
      <c r="J37" s="436"/>
      <c r="K37" s="442">
        <f t="shared" si="3"/>
        <v>38</v>
      </c>
      <c r="L37" s="663">
        <f t="shared" ref="L37:L100" si="10">Z37+AB37+AD37+AF37+AH37+AJ37</f>
        <v>2</v>
      </c>
      <c r="M37" s="663">
        <v>8</v>
      </c>
      <c r="N37" s="637">
        <f t="shared" si="4"/>
        <v>36</v>
      </c>
      <c r="O37" s="663">
        <v>36</v>
      </c>
      <c r="P37" s="663">
        <v>8</v>
      </c>
      <c r="Q37" s="663"/>
      <c r="R37" s="663"/>
      <c r="S37" s="663"/>
      <c r="T37" s="446"/>
      <c r="U37" s="1023"/>
      <c r="V37" s="1023"/>
      <c r="W37" s="1023"/>
      <c r="X37" s="1023"/>
      <c r="Y37" s="447"/>
      <c r="Z37" s="676"/>
      <c r="AA37" s="447">
        <v>36</v>
      </c>
      <c r="AB37" s="447">
        <v>2</v>
      </c>
      <c r="AC37" s="1024"/>
      <c r="AD37" s="1024"/>
      <c r="AE37" s="1024"/>
      <c r="AF37" s="1024"/>
      <c r="AG37" s="1025"/>
      <c r="AH37" s="1025"/>
      <c r="AI37" s="1025"/>
      <c r="AJ37" s="963"/>
      <c r="AK37" s="450">
        <f t="shared" si="9"/>
        <v>36</v>
      </c>
      <c r="AL37" s="633" t="s">
        <v>1070</v>
      </c>
      <c r="AP37" s="644"/>
      <c r="AQ37" s="644"/>
    </row>
    <row r="38" spans="1:43" ht="29.25" customHeight="1" x14ac:dyDescent="0.3">
      <c r="A38" s="664" t="s">
        <v>3</v>
      </c>
      <c r="B38" s="273" t="s">
        <v>68</v>
      </c>
      <c r="C38" s="436"/>
      <c r="D38" s="436"/>
      <c r="E38" s="436"/>
      <c r="F38" s="436"/>
      <c r="G38" s="436"/>
      <c r="H38" s="436"/>
      <c r="I38" s="436"/>
      <c r="J38" s="436" t="s">
        <v>40</v>
      </c>
      <c r="K38" s="442">
        <f t="shared" si="3"/>
        <v>174</v>
      </c>
      <c r="L38" s="663">
        <f t="shared" si="10"/>
        <v>14</v>
      </c>
      <c r="M38" s="663">
        <v>152</v>
      </c>
      <c r="N38" s="637">
        <f t="shared" si="4"/>
        <v>152</v>
      </c>
      <c r="O38" s="663">
        <v>0</v>
      </c>
      <c r="P38" s="663">
        <v>152</v>
      </c>
      <c r="Q38" s="663"/>
      <c r="R38" s="663"/>
      <c r="S38" s="663">
        <v>2</v>
      </c>
      <c r="T38" s="446">
        <v>6</v>
      </c>
      <c r="U38" s="1023"/>
      <c r="V38" s="1023"/>
      <c r="W38" s="1023"/>
      <c r="X38" s="1023"/>
      <c r="Y38" s="1306">
        <v>28</v>
      </c>
      <c r="Z38" s="676">
        <v>2</v>
      </c>
      <c r="AA38" s="447">
        <v>24</v>
      </c>
      <c r="AB38" s="447">
        <v>2</v>
      </c>
      <c r="AC38" s="1024">
        <v>28</v>
      </c>
      <c r="AD38" s="1024">
        <v>2</v>
      </c>
      <c r="AE38" s="1024">
        <v>30</v>
      </c>
      <c r="AF38" s="1024">
        <v>4</v>
      </c>
      <c r="AG38" s="1025">
        <v>22</v>
      </c>
      <c r="AH38" s="1025">
        <v>2</v>
      </c>
      <c r="AI38" s="1025">
        <v>20</v>
      </c>
      <c r="AJ38" s="963">
        <v>2</v>
      </c>
      <c r="AK38" s="450">
        <f t="shared" si="9"/>
        <v>52</v>
      </c>
      <c r="AL38" s="633" t="s">
        <v>1100</v>
      </c>
      <c r="AP38" s="644"/>
      <c r="AQ38" s="644"/>
    </row>
    <row r="39" spans="1:43" ht="29.25" customHeight="1" x14ac:dyDescent="0.3">
      <c r="A39" s="664" t="s">
        <v>5</v>
      </c>
      <c r="B39" s="273" t="s">
        <v>6</v>
      </c>
      <c r="C39" s="436"/>
      <c r="D39" s="436"/>
      <c r="E39" s="436" t="s">
        <v>555</v>
      </c>
      <c r="F39" s="436" t="s">
        <v>67</v>
      </c>
      <c r="G39" s="436" t="s">
        <v>555</v>
      </c>
      <c r="H39" s="436" t="s">
        <v>67</v>
      </c>
      <c r="I39" s="436" t="s">
        <v>555</v>
      </c>
      <c r="J39" s="436" t="s">
        <v>67</v>
      </c>
      <c r="K39" s="442">
        <f t="shared" si="3"/>
        <v>166</v>
      </c>
      <c r="L39" s="663">
        <f t="shared" si="10"/>
        <v>14</v>
      </c>
      <c r="M39" s="663">
        <v>150</v>
      </c>
      <c r="N39" s="637">
        <f t="shared" si="4"/>
        <v>152</v>
      </c>
      <c r="O39" s="663">
        <v>2</v>
      </c>
      <c r="P39" s="663">
        <v>150</v>
      </c>
      <c r="Q39" s="663"/>
      <c r="R39" s="663"/>
      <c r="S39" s="663"/>
      <c r="T39" s="446"/>
      <c r="U39" s="1023"/>
      <c r="V39" s="1023"/>
      <c r="W39" s="1023"/>
      <c r="X39" s="1023"/>
      <c r="Y39" s="1306">
        <v>28</v>
      </c>
      <c r="Z39" s="676">
        <v>2</v>
      </c>
      <c r="AA39" s="447">
        <v>24</v>
      </c>
      <c r="AB39" s="447">
        <v>2</v>
      </c>
      <c r="AC39" s="1024">
        <v>28</v>
      </c>
      <c r="AD39" s="1024">
        <v>2</v>
      </c>
      <c r="AE39" s="1024">
        <v>30</v>
      </c>
      <c r="AF39" s="1024">
        <v>4</v>
      </c>
      <c r="AG39" s="1025">
        <v>22</v>
      </c>
      <c r="AH39" s="1025">
        <v>2</v>
      </c>
      <c r="AI39" s="1025">
        <v>20</v>
      </c>
      <c r="AJ39" s="963">
        <v>2</v>
      </c>
      <c r="AK39" s="450">
        <f t="shared" si="9"/>
        <v>52</v>
      </c>
      <c r="AL39" s="633" t="s">
        <v>1117</v>
      </c>
      <c r="AP39" s="644"/>
      <c r="AQ39" s="644"/>
    </row>
    <row r="40" spans="1:43" ht="29.25" hidden="1" customHeight="1" x14ac:dyDescent="0.3">
      <c r="A40" s="664" t="s">
        <v>7</v>
      </c>
      <c r="B40" s="273" t="s">
        <v>69</v>
      </c>
      <c r="C40" s="436"/>
      <c r="D40" s="436"/>
      <c r="E40" s="436"/>
      <c r="F40" s="436"/>
      <c r="G40" s="436"/>
      <c r="H40" s="436"/>
      <c r="I40" s="436"/>
      <c r="J40" s="436" t="s">
        <v>67</v>
      </c>
      <c r="K40" s="442">
        <f t="shared" si="3"/>
        <v>62</v>
      </c>
      <c r="L40" s="663">
        <f t="shared" si="10"/>
        <v>4</v>
      </c>
      <c r="M40" s="663">
        <v>4</v>
      </c>
      <c r="N40" s="637">
        <f t="shared" si="4"/>
        <v>58</v>
      </c>
      <c r="O40" s="663"/>
      <c r="P40" s="663"/>
      <c r="Q40" s="663"/>
      <c r="R40" s="663"/>
      <c r="S40" s="663"/>
      <c r="T40" s="446"/>
      <c r="U40" s="1023"/>
      <c r="V40" s="1023"/>
      <c r="W40" s="1023"/>
      <c r="X40" s="1023"/>
      <c r="Y40" s="447"/>
      <c r="Z40" s="676"/>
      <c r="AA40" s="447"/>
      <c r="AB40" s="447"/>
      <c r="AC40" s="1024"/>
      <c r="AD40" s="1024"/>
      <c r="AE40" s="1024"/>
      <c r="AF40" s="1024"/>
      <c r="AG40" s="1025"/>
      <c r="AH40" s="1025"/>
      <c r="AI40" s="1025">
        <v>58</v>
      </c>
      <c r="AJ40" s="963">
        <v>4</v>
      </c>
      <c r="AK40" s="450">
        <f t="shared" si="9"/>
        <v>0</v>
      </c>
      <c r="AL40" s="633"/>
      <c r="AP40" s="644"/>
      <c r="AQ40" s="644"/>
    </row>
    <row r="41" spans="1:43" ht="29.25" hidden="1" customHeight="1" x14ac:dyDescent="0.3">
      <c r="A41" s="664" t="s">
        <v>168</v>
      </c>
      <c r="B41" s="273" t="s">
        <v>207</v>
      </c>
      <c r="C41" s="436"/>
      <c r="D41" s="436"/>
      <c r="E41" s="436"/>
      <c r="F41" s="436"/>
      <c r="G41" s="436" t="s">
        <v>67</v>
      </c>
      <c r="H41" s="436"/>
      <c r="I41" s="436"/>
      <c r="J41" s="436"/>
      <c r="K41" s="442">
        <f t="shared" si="3"/>
        <v>48</v>
      </c>
      <c r="L41" s="663">
        <f t="shared" si="10"/>
        <v>0</v>
      </c>
      <c r="M41" s="663">
        <v>10</v>
      </c>
      <c r="N41" s="637">
        <f t="shared" si="4"/>
        <v>48</v>
      </c>
      <c r="O41" s="663"/>
      <c r="P41" s="663"/>
      <c r="Q41" s="663"/>
      <c r="R41" s="663"/>
      <c r="S41" s="663"/>
      <c r="T41" s="446"/>
      <c r="U41" s="1023"/>
      <c r="V41" s="1023"/>
      <c r="W41" s="1023"/>
      <c r="X41" s="1023"/>
      <c r="Y41" s="447"/>
      <c r="Z41" s="676"/>
      <c r="AA41" s="447"/>
      <c r="AB41" s="447"/>
      <c r="AC41" s="1024">
        <v>48</v>
      </c>
      <c r="AD41" s="1024"/>
      <c r="AE41" s="1024"/>
      <c r="AF41" s="1024"/>
      <c r="AG41" s="1025"/>
      <c r="AH41" s="1025"/>
      <c r="AI41" s="1025"/>
      <c r="AJ41" s="963"/>
      <c r="AK41" s="450">
        <f t="shared" si="9"/>
        <v>0</v>
      </c>
      <c r="AL41" s="633"/>
      <c r="AP41" s="644"/>
      <c r="AQ41" s="644"/>
    </row>
    <row r="42" spans="1:43" ht="29.25" customHeight="1" x14ac:dyDescent="0.3">
      <c r="A42" s="673" t="s">
        <v>169</v>
      </c>
      <c r="B42" s="272" t="s">
        <v>355</v>
      </c>
      <c r="C42" s="436" t="s">
        <v>992</v>
      </c>
      <c r="D42" s="436"/>
      <c r="E42" s="436"/>
      <c r="F42" s="436"/>
      <c r="G42" s="436"/>
      <c r="H42" s="436"/>
      <c r="I42" s="436"/>
      <c r="J42" s="436"/>
      <c r="K42" s="442">
        <f>K43+K44</f>
        <v>168</v>
      </c>
      <c r="L42" s="442">
        <f t="shared" ref="L42:AJ42" si="11">L43+L44</f>
        <v>20</v>
      </c>
      <c r="M42" s="442">
        <f t="shared" si="11"/>
        <v>60</v>
      </c>
      <c r="N42" s="442">
        <f t="shared" si="11"/>
        <v>140</v>
      </c>
      <c r="O42" s="442">
        <f t="shared" si="11"/>
        <v>48</v>
      </c>
      <c r="P42" s="442">
        <f t="shared" si="11"/>
        <v>56</v>
      </c>
      <c r="Q42" s="442">
        <f t="shared" si="11"/>
        <v>0</v>
      </c>
      <c r="R42" s="442">
        <f t="shared" si="11"/>
        <v>0</v>
      </c>
      <c r="S42" s="442">
        <f t="shared" si="11"/>
        <v>2</v>
      </c>
      <c r="T42" s="1039">
        <f t="shared" si="11"/>
        <v>6</v>
      </c>
      <c r="U42" s="443">
        <f t="shared" si="11"/>
        <v>0</v>
      </c>
      <c r="V42" s="443">
        <f t="shared" si="11"/>
        <v>0</v>
      </c>
      <c r="W42" s="443">
        <f t="shared" si="11"/>
        <v>0</v>
      </c>
      <c r="X42" s="443">
        <f t="shared" si="11"/>
        <v>0</v>
      </c>
      <c r="Y42" s="443">
        <f t="shared" si="11"/>
        <v>56</v>
      </c>
      <c r="Z42" s="443">
        <f t="shared" si="11"/>
        <v>8</v>
      </c>
      <c r="AA42" s="443">
        <f t="shared" si="11"/>
        <v>48</v>
      </c>
      <c r="AB42" s="443">
        <f t="shared" si="11"/>
        <v>8</v>
      </c>
      <c r="AC42" s="443">
        <f t="shared" si="11"/>
        <v>36</v>
      </c>
      <c r="AD42" s="443">
        <f t="shared" si="11"/>
        <v>4</v>
      </c>
      <c r="AE42" s="443">
        <f t="shared" si="11"/>
        <v>0</v>
      </c>
      <c r="AF42" s="443">
        <f t="shared" si="11"/>
        <v>0</v>
      </c>
      <c r="AG42" s="443">
        <f t="shared" si="11"/>
        <v>0</v>
      </c>
      <c r="AH42" s="443">
        <f t="shared" si="11"/>
        <v>0</v>
      </c>
      <c r="AI42" s="443">
        <f t="shared" si="11"/>
        <v>0</v>
      </c>
      <c r="AJ42" s="443">
        <f t="shared" si="11"/>
        <v>0</v>
      </c>
      <c r="AK42" s="450">
        <f t="shared" si="9"/>
        <v>104</v>
      </c>
      <c r="AL42" s="436"/>
      <c r="AP42" s="644"/>
      <c r="AQ42" s="644"/>
    </row>
    <row r="43" spans="1:43" ht="29.25" customHeight="1" x14ac:dyDescent="0.3">
      <c r="A43" s="664" t="s">
        <v>170</v>
      </c>
      <c r="B43" s="273" t="s">
        <v>356</v>
      </c>
      <c r="C43" s="436"/>
      <c r="D43" s="436"/>
      <c r="E43" s="436"/>
      <c r="F43" s="436" t="s">
        <v>40</v>
      </c>
      <c r="G43" s="436"/>
      <c r="H43" s="436"/>
      <c r="I43" s="436"/>
      <c r="J43" s="436"/>
      <c r="K43" s="442">
        <f t="shared" si="3"/>
        <v>128</v>
      </c>
      <c r="L43" s="663">
        <f t="shared" si="10"/>
        <v>16</v>
      </c>
      <c r="M43" s="663">
        <v>56</v>
      </c>
      <c r="N43" s="637">
        <f t="shared" si="4"/>
        <v>104</v>
      </c>
      <c r="O43" s="663">
        <v>48</v>
      </c>
      <c r="P43" s="663">
        <v>56</v>
      </c>
      <c r="Q43" s="663"/>
      <c r="R43" s="663"/>
      <c r="S43" s="663">
        <v>2</v>
      </c>
      <c r="T43" s="446">
        <v>6</v>
      </c>
      <c r="U43" s="1023"/>
      <c r="V43" s="1023"/>
      <c r="W43" s="1023"/>
      <c r="X43" s="1023"/>
      <c r="Y43" s="1306">
        <v>56</v>
      </c>
      <c r="Z43" s="676">
        <v>8</v>
      </c>
      <c r="AA43" s="447">
        <v>48</v>
      </c>
      <c r="AB43" s="447">
        <v>8</v>
      </c>
      <c r="AC43" s="1020"/>
      <c r="AD43" s="1020"/>
      <c r="AE43" s="1020"/>
      <c r="AF43" s="1020"/>
      <c r="AG43" s="1021"/>
      <c r="AH43" s="1021"/>
      <c r="AI43" s="1021"/>
      <c r="AJ43" s="963"/>
      <c r="AK43" s="450">
        <f t="shared" si="9"/>
        <v>104</v>
      </c>
      <c r="AL43" s="633" t="s">
        <v>1155</v>
      </c>
      <c r="AP43" s="644"/>
      <c r="AQ43" s="644"/>
    </row>
    <row r="44" spans="1:43" ht="29.25" hidden="1" customHeight="1" x14ac:dyDescent="0.3">
      <c r="A44" s="397" t="s">
        <v>171</v>
      </c>
      <c r="B44" s="273" t="s">
        <v>302</v>
      </c>
      <c r="C44" s="436"/>
      <c r="D44" s="436"/>
      <c r="E44" s="436"/>
      <c r="F44" s="436"/>
      <c r="G44" s="436" t="s">
        <v>67</v>
      </c>
      <c r="H44" s="436"/>
      <c r="I44" s="436"/>
      <c r="J44" s="436"/>
      <c r="K44" s="442">
        <f t="shared" si="3"/>
        <v>40</v>
      </c>
      <c r="L44" s="663">
        <f t="shared" si="10"/>
        <v>4</v>
      </c>
      <c r="M44" s="663">
        <v>4</v>
      </c>
      <c r="N44" s="637">
        <f t="shared" si="4"/>
        <v>36</v>
      </c>
      <c r="O44" s="663"/>
      <c r="P44" s="663"/>
      <c r="Q44" s="663"/>
      <c r="R44" s="663"/>
      <c r="S44" s="663"/>
      <c r="T44" s="446"/>
      <c r="U44" s="441"/>
      <c r="V44" s="441"/>
      <c r="W44" s="441"/>
      <c r="X44" s="441"/>
      <c r="Y44" s="445"/>
      <c r="Z44" s="678"/>
      <c r="AA44" s="445"/>
      <c r="AB44" s="445"/>
      <c r="AC44" s="1020">
        <v>36</v>
      </c>
      <c r="AD44" s="1020">
        <v>4</v>
      </c>
      <c r="AE44" s="1020"/>
      <c r="AF44" s="1020"/>
      <c r="AG44" s="1021"/>
      <c r="AH44" s="1021"/>
      <c r="AI44" s="1021"/>
      <c r="AJ44" s="963"/>
      <c r="AK44" s="450">
        <f t="shared" si="9"/>
        <v>0</v>
      </c>
      <c r="AL44" s="633"/>
      <c r="AP44" s="644"/>
      <c r="AQ44" s="644"/>
    </row>
    <row r="45" spans="1:43" ht="29.25" customHeight="1" x14ac:dyDescent="0.3">
      <c r="A45" s="413" t="s">
        <v>10</v>
      </c>
      <c r="B45" s="272" t="s">
        <v>70</v>
      </c>
      <c r="C45" s="436" t="s">
        <v>993</v>
      </c>
      <c r="D45" s="436"/>
      <c r="E45" s="436"/>
      <c r="F45" s="436"/>
      <c r="G45" s="436"/>
      <c r="H45" s="436"/>
      <c r="I45" s="436"/>
      <c r="J45" s="436"/>
      <c r="K45" s="442">
        <f>SUM(K46:K57)</f>
        <v>788</v>
      </c>
      <c r="L45" s="442">
        <f t="shared" ref="L45:AJ45" si="12">SUM(L46:L57)</f>
        <v>92</v>
      </c>
      <c r="M45" s="442">
        <f t="shared" si="12"/>
        <v>282</v>
      </c>
      <c r="N45" s="442">
        <f t="shared" si="12"/>
        <v>680</v>
      </c>
      <c r="O45" s="442">
        <f t="shared" si="12"/>
        <v>164</v>
      </c>
      <c r="P45" s="442">
        <f t="shared" si="12"/>
        <v>114</v>
      </c>
      <c r="Q45" s="442">
        <f t="shared" si="12"/>
        <v>0</v>
      </c>
      <c r="R45" s="442">
        <f t="shared" si="12"/>
        <v>0</v>
      </c>
      <c r="S45" s="442">
        <f t="shared" si="12"/>
        <v>4</v>
      </c>
      <c r="T45" s="1039">
        <f t="shared" si="12"/>
        <v>12</v>
      </c>
      <c r="U45" s="443">
        <f t="shared" si="12"/>
        <v>0</v>
      </c>
      <c r="V45" s="443">
        <f t="shared" si="12"/>
        <v>0</v>
      </c>
      <c r="W45" s="443">
        <f t="shared" si="12"/>
        <v>0</v>
      </c>
      <c r="X45" s="443">
        <f t="shared" si="12"/>
        <v>0</v>
      </c>
      <c r="Y45" s="443">
        <f t="shared" si="12"/>
        <v>164</v>
      </c>
      <c r="Z45" s="443">
        <f t="shared" si="12"/>
        <v>18</v>
      </c>
      <c r="AA45" s="443">
        <f t="shared" si="12"/>
        <v>114</v>
      </c>
      <c r="AB45" s="443">
        <f t="shared" si="12"/>
        <v>16</v>
      </c>
      <c r="AC45" s="443">
        <f t="shared" si="12"/>
        <v>88</v>
      </c>
      <c r="AD45" s="443">
        <f t="shared" si="12"/>
        <v>12</v>
      </c>
      <c r="AE45" s="443">
        <f t="shared" si="12"/>
        <v>110</v>
      </c>
      <c r="AF45" s="443">
        <f t="shared" si="12"/>
        <v>16</v>
      </c>
      <c r="AG45" s="443">
        <f t="shared" si="12"/>
        <v>48</v>
      </c>
      <c r="AH45" s="443">
        <f t="shared" si="12"/>
        <v>8</v>
      </c>
      <c r="AI45" s="443">
        <f t="shared" si="12"/>
        <v>156</v>
      </c>
      <c r="AJ45" s="443">
        <f t="shared" si="12"/>
        <v>22</v>
      </c>
      <c r="AK45" s="450">
        <f t="shared" si="9"/>
        <v>278</v>
      </c>
      <c r="AL45" s="436"/>
      <c r="AP45" s="644"/>
      <c r="AQ45" s="644"/>
    </row>
    <row r="46" spans="1:43" ht="29.25" customHeight="1" x14ac:dyDescent="0.3">
      <c r="A46" s="664" t="s">
        <v>117</v>
      </c>
      <c r="B46" s="273" t="s">
        <v>357</v>
      </c>
      <c r="C46" s="436"/>
      <c r="D46" s="436"/>
      <c r="E46" s="436"/>
      <c r="F46" s="436" t="s">
        <v>40</v>
      </c>
      <c r="G46" s="436"/>
      <c r="H46" s="436"/>
      <c r="I46" s="436"/>
      <c r="J46" s="436"/>
      <c r="K46" s="442">
        <f t="shared" si="3"/>
        <v>94</v>
      </c>
      <c r="L46" s="663">
        <f t="shared" si="10"/>
        <v>10</v>
      </c>
      <c r="M46" s="663">
        <v>28</v>
      </c>
      <c r="N46" s="637">
        <f t="shared" si="4"/>
        <v>76</v>
      </c>
      <c r="O46" s="663">
        <v>48</v>
      </c>
      <c r="P46" s="663">
        <v>28</v>
      </c>
      <c r="Q46" s="663"/>
      <c r="R46" s="663"/>
      <c r="S46" s="663">
        <v>2</v>
      </c>
      <c r="T46" s="446">
        <v>6</v>
      </c>
      <c r="U46" s="1023"/>
      <c r="V46" s="1023"/>
      <c r="W46" s="1023"/>
      <c r="X46" s="1023"/>
      <c r="Y46" s="1306">
        <v>28</v>
      </c>
      <c r="Z46" s="676">
        <v>4</v>
      </c>
      <c r="AA46" s="447">
        <v>48</v>
      </c>
      <c r="AB46" s="447">
        <v>6</v>
      </c>
      <c r="AC46" s="1024"/>
      <c r="AD46" s="1024"/>
      <c r="AE46" s="1024"/>
      <c r="AF46" s="1024"/>
      <c r="AG46" s="1025"/>
      <c r="AH46" s="1025"/>
      <c r="AI46" s="1025"/>
      <c r="AJ46" s="963"/>
      <c r="AK46" s="450">
        <f t="shared" si="9"/>
        <v>76</v>
      </c>
      <c r="AL46" s="633" t="s">
        <v>1154</v>
      </c>
      <c r="AP46" s="644"/>
      <c r="AQ46" s="644"/>
    </row>
    <row r="47" spans="1:43" ht="29.25" customHeight="1" x14ac:dyDescent="0.3">
      <c r="A47" s="664" t="s">
        <v>12</v>
      </c>
      <c r="B47" s="273" t="s">
        <v>358</v>
      </c>
      <c r="C47" s="436"/>
      <c r="D47" s="436"/>
      <c r="E47" s="436"/>
      <c r="F47" s="436" t="s">
        <v>29</v>
      </c>
      <c r="G47" s="436"/>
      <c r="H47" s="436"/>
      <c r="I47" s="436"/>
      <c r="J47" s="436"/>
      <c r="K47" s="442">
        <f t="shared" si="3"/>
        <v>48</v>
      </c>
      <c r="L47" s="663">
        <f t="shared" si="10"/>
        <v>4</v>
      </c>
      <c r="M47" s="663">
        <v>32</v>
      </c>
      <c r="N47" s="637">
        <f t="shared" si="4"/>
        <v>44</v>
      </c>
      <c r="O47" s="663">
        <v>12</v>
      </c>
      <c r="P47" s="663">
        <v>32</v>
      </c>
      <c r="Q47" s="663"/>
      <c r="R47" s="663"/>
      <c r="S47" s="663"/>
      <c r="T47" s="446"/>
      <c r="U47" s="1023"/>
      <c r="V47" s="1023"/>
      <c r="W47" s="1023"/>
      <c r="X47" s="1023"/>
      <c r="Y47" s="1306">
        <v>14</v>
      </c>
      <c r="Z47" s="676">
        <v>2</v>
      </c>
      <c r="AA47" s="447">
        <v>30</v>
      </c>
      <c r="AB47" s="447">
        <v>2</v>
      </c>
      <c r="AC47" s="1024"/>
      <c r="AD47" s="1024"/>
      <c r="AE47" s="1024"/>
      <c r="AF47" s="1024"/>
      <c r="AG47" s="1025"/>
      <c r="AH47" s="1025"/>
      <c r="AI47" s="1025"/>
      <c r="AJ47" s="963"/>
      <c r="AK47" s="450">
        <f t="shared" si="9"/>
        <v>44</v>
      </c>
      <c r="AL47" s="633" t="s">
        <v>1102</v>
      </c>
      <c r="AP47" s="644"/>
      <c r="AQ47" s="644"/>
    </row>
    <row r="48" spans="1:43" ht="29.25" customHeight="1" x14ac:dyDescent="0.3">
      <c r="A48" s="664" t="s">
        <v>13</v>
      </c>
      <c r="B48" s="273" t="s">
        <v>359</v>
      </c>
      <c r="C48" s="436"/>
      <c r="D48" s="436"/>
      <c r="E48" s="436" t="s">
        <v>29</v>
      </c>
      <c r="F48" s="436"/>
      <c r="G48" s="436"/>
      <c r="H48" s="436"/>
      <c r="I48" s="436"/>
      <c r="J48" s="436"/>
      <c r="K48" s="442">
        <f t="shared" si="3"/>
        <v>56</v>
      </c>
      <c r="L48" s="663">
        <f t="shared" si="10"/>
        <v>8</v>
      </c>
      <c r="M48" s="663">
        <v>24</v>
      </c>
      <c r="N48" s="637">
        <f t="shared" si="4"/>
        <v>48</v>
      </c>
      <c r="O48" s="663">
        <v>24</v>
      </c>
      <c r="P48" s="663">
        <v>24</v>
      </c>
      <c r="Q48" s="663"/>
      <c r="R48" s="663"/>
      <c r="S48" s="663"/>
      <c r="T48" s="446"/>
      <c r="U48" s="1023"/>
      <c r="V48" s="1023"/>
      <c r="W48" s="1023"/>
      <c r="X48" s="1023"/>
      <c r="Y48" s="1306">
        <v>48</v>
      </c>
      <c r="Z48" s="676">
        <v>8</v>
      </c>
      <c r="AA48" s="447"/>
      <c r="AB48" s="447"/>
      <c r="AC48" s="1024"/>
      <c r="AD48" s="1024"/>
      <c r="AE48" s="1024"/>
      <c r="AF48" s="1024"/>
      <c r="AG48" s="1025"/>
      <c r="AH48" s="1025"/>
      <c r="AI48" s="1025"/>
      <c r="AJ48" s="963"/>
      <c r="AK48" s="450">
        <f t="shared" si="9"/>
        <v>48</v>
      </c>
      <c r="AL48" s="599" t="s">
        <v>1137</v>
      </c>
      <c r="AP48" s="644"/>
      <c r="AQ48" s="644"/>
    </row>
    <row r="49" spans="1:38" s="644" customFormat="1" ht="29.25" hidden="1" customHeight="1" x14ac:dyDescent="0.3">
      <c r="A49" s="664" t="s">
        <v>14</v>
      </c>
      <c r="B49" s="273" t="s">
        <v>628</v>
      </c>
      <c r="C49" s="436"/>
      <c r="D49" s="436"/>
      <c r="E49" s="436"/>
      <c r="F49" s="436"/>
      <c r="G49" s="436"/>
      <c r="H49" s="436"/>
      <c r="I49" s="436"/>
      <c r="J49" s="436" t="s">
        <v>40</v>
      </c>
      <c r="K49" s="442">
        <f t="shared" si="3"/>
        <v>86</v>
      </c>
      <c r="L49" s="663">
        <f t="shared" si="10"/>
        <v>12</v>
      </c>
      <c r="M49" s="663">
        <v>26</v>
      </c>
      <c r="N49" s="637">
        <f t="shared" si="4"/>
        <v>66</v>
      </c>
      <c r="O49" s="663"/>
      <c r="P49" s="663"/>
      <c r="Q49" s="663"/>
      <c r="R49" s="663"/>
      <c r="S49" s="663">
        <v>2</v>
      </c>
      <c r="T49" s="446">
        <v>6</v>
      </c>
      <c r="U49" s="1023"/>
      <c r="V49" s="1023"/>
      <c r="W49" s="1023"/>
      <c r="X49" s="1023"/>
      <c r="Y49" s="447"/>
      <c r="Z49" s="676"/>
      <c r="AA49" s="447"/>
      <c r="AB49" s="447"/>
      <c r="AC49" s="1024"/>
      <c r="AD49" s="1024"/>
      <c r="AE49" s="1024"/>
      <c r="AF49" s="1024"/>
      <c r="AG49" s="1025">
        <v>24</v>
      </c>
      <c r="AH49" s="1025">
        <v>4</v>
      </c>
      <c r="AI49" s="1025">
        <v>42</v>
      </c>
      <c r="AJ49" s="963">
        <v>8</v>
      </c>
      <c r="AK49" s="450">
        <f t="shared" si="9"/>
        <v>0</v>
      </c>
      <c r="AL49" s="633"/>
    </row>
    <row r="50" spans="1:38" s="644" customFormat="1" ht="29.25" hidden="1" customHeight="1" x14ac:dyDescent="0.3">
      <c r="A50" s="664" t="s">
        <v>15</v>
      </c>
      <c r="B50" s="273" t="s">
        <v>303</v>
      </c>
      <c r="C50" s="436"/>
      <c r="D50" s="436"/>
      <c r="E50" s="436"/>
      <c r="F50" s="436"/>
      <c r="G50" s="436"/>
      <c r="H50" s="436" t="s">
        <v>67</v>
      </c>
      <c r="I50" s="436"/>
      <c r="J50" s="436"/>
      <c r="K50" s="442">
        <f t="shared" si="3"/>
        <v>80</v>
      </c>
      <c r="L50" s="663">
        <f t="shared" si="10"/>
        <v>8</v>
      </c>
      <c r="M50" s="663">
        <v>28</v>
      </c>
      <c r="N50" s="637">
        <f t="shared" si="4"/>
        <v>72</v>
      </c>
      <c r="O50" s="663"/>
      <c r="P50" s="663"/>
      <c r="Q50" s="663"/>
      <c r="R50" s="663"/>
      <c r="S50" s="663"/>
      <c r="T50" s="446"/>
      <c r="U50" s="1023"/>
      <c r="V50" s="1023"/>
      <c r="W50" s="1023"/>
      <c r="X50" s="1023"/>
      <c r="Y50" s="447"/>
      <c r="Z50" s="676"/>
      <c r="AA50" s="447"/>
      <c r="AB50" s="447"/>
      <c r="AC50" s="1024">
        <v>32</v>
      </c>
      <c r="AD50" s="1024">
        <v>4</v>
      </c>
      <c r="AE50" s="1024">
        <v>40</v>
      </c>
      <c r="AF50" s="1024">
        <v>4</v>
      </c>
      <c r="AG50" s="1025"/>
      <c r="AH50" s="1025"/>
      <c r="AI50" s="1025"/>
      <c r="AJ50" s="963"/>
      <c r="AK50" s="450">
        <f t="shared" si="9"/>
        <v>0</v>
      </c>
      <c r="AL50" s="633"/>
    </row>
    <row r="51" spans="1:38" s="644" customFormat="1" ht="29.25" hidden="1" customHeight="1" x14ac:dyDescent="0.3">
      <c r="A51" s="664" t="s">
        <v>16</v>
      </c>
      <c r="B51" s="273" t="s">
        <v>630</v>
      </c>
      <c r="C51" s="436"/>
      <c r="D51" s="436"/>
      <c r="E51" s="436"/>
      <c r="F51" s="436"/>
      <c r="G51" s="436"/>
      <c r="H51" s="436"/>
      <c r="I51" s="436"/>
      <c r="J51" s="436" t="s">
        <v>67</v>
      </c>
      <c r="K51" s="442">
        <f t="shared" si="3"/>
        <v>72</v>
      </c>
      <c r="L51" s="663">
        <f t="shared" si="10"/>
        <v>8</v>
      </c>
      <c r="M51" s="663">
        <v>10</v>
      </c>
      <c r="N51" s="637">
        <f t="shared" si="4"/>
        <v>64</v>
      </c>
      <c r="O51" s="663"/>
      <c r="P51" s="663"/>
      <c r="Q51" s="663"/>
      <c r="R51" s="663"/>
      <c r="S51" s="663"/>
      <c r="T51" s="446"/>
      <c r="U51" s="1023"/>
      <c r="V51" s="1023"/>
      <c r="W51" s="1023"/>
      <c r="X51" s="1023"/>
      <c r="Y51" s="447"/>
      <c r="Z51" s="676"/>
      <c r="AA51" s="447"/>
      <c r="AB51" s="447"/>
      <c r="AC51" s="1024"/>
      <c r="AD51" s="1024"/>
      <c r="AE51" s="1024"/>
      <c r="AF51" s="1024"/>
      <c r="AG51" s="1025">
        <v>24</v>
      </c>
      <c r="AH51" s="1025">
        <v>4</v>
      </c>
      <c r="AI51" s="1025">
        <v>40</v>
      </c>
      <c r="AJ51" s="963">
        <v>4</v>
      </c>
      <c r="AK51" s="450">
        <f t="shared" si="9"/>
        <v>0</v>
      </c>
      <c r="AL51" s="633"/>
    </row>
    <row r="52" spans="1:38" s="644" customFormat="1" ht="29.25" hidden="1" customHeight="1" x14ac:dyDescent="0.3">
      <c r="A52" s="664" t="s">
        <v>121</v>
      </c>
      <c r="B52" s="273" t="s">
        <v>285</v>
      </c>
      <c r="C52" s="436"/>
      <c r="D52" s="436"/>
      <c r="E52" s="436"/>
      <c r="F52" s="436"/>
      <c r="G52" s="436"/>
      <c r="H52" s="436" t="s">
        <v>67</v>
      </c>
      <c r="I52" s="436"/>
      <c r="J52" s="436"/>
      <c r="K52" s="442">
        <f t="shared" si="3"/>
        <v>78</v>
      </c>
      <c r="L52" s="663">
        <f t="shared" si="10"/>
        <v>12</v>
      </c>
      <c r="M52" s="663">
        <v>50</v>
      </c>
      <c r="N52" s="637">
        <f t="shared" si="4"/>
        <v>66</v>
      </c>
      <c r="O52" s="663"/>
      <c r="P52" s="663"/>
      <c r="Q52" s="663"/>
      <c r="R52" s="663"/>
      <c r="S52" s="663"/>
      <c r="T52" s="446"/>
      <c r="U52" s="1023"/>
      <c r="V52" s="1023"/>
      <c r="W52" s="1023"/>
      <c r="X52" s="1023"/>
      <c r="Y52" s="447"/>
      <c r="Z52" s="676"/>
      <c r="AA52" s="447"/>
      <c r="AB52" s="447"/>
      <c r="AC52" s="1024">
        <v>28</v>
      </c>
      <c r="AD52" s="1024">
        <v>4</v>
      </c>
      <c r="AE52" s="1024">
        <v>38</v>
      </c>
      <c r="AF52" s="1024">
        <v>8</v>
      </c>
      <c r="AG52" s="1025"/>
      <c r="AH52" s="1025"/>
      <c r="AI52" s="1025"/>
      <c r="AJ52" s="963"/>
      <c r="AK52" s="450">
        <f t="shared" si="9"/>
        <v>0</v>
      </c>
      <c r="AL52" s="633"/>
    </row>
    <row r="53" spans="1:38" s="644" customFormat="1" ht="29.25" customHeight="1" x14ac:dyDescent="0.3">
      <c r="A53" s="664" t="s">
        <v>17</v>
      </c>
      <c r="B53" s="273" t="s">
        <v>360</v>
      </c>
      <c r="C53" s="436"/>
      <c r="D53" s="436"/>
      <c r="E53" s="436" t="s">
        <v>29</v>
      </c>
      <c r="F53" s="436"/>
      <c r="G53" s="436"/>
      <c r="H53" s="436"/>
      <c r="I53" s="436"/>
      <c r="J53" s="436"/>
      <c r="K53" s="442">
        <f t="shared" si="3"/>
        <v>36</v>
      </c>
      <c r="L53" s="663">
        <f t="shared" si="10"/>
        <v>0</v>
      </c>
      <c r="M53" s="663">
        <v>6</v>
      </c>
      <c r="N53" s="637">
        <f t="shared" si="4"/>
        <v>36</v>
      </c>
      <c r="O53" s="663">
        <v>30</v>
      </c>
      <c r="P53" s="663">
        <v>6</v>
      </c>
      <c r="Q53" s="663"/>
      <c r="R53" s="663"/>
      <c r="S53" s="663"/>
      <c r="T53" s="446"/>
      <c r="U53" s="1023"/>
      <c r="V53" s="1023"/>
      <c r="W53" s="1023"/>
      <c r="X53" s="1023"/>
      <c r="Y53" s="1306">
        <v>36</v>
      </c>
      <c r="Z53" s="676"/>
      <c r="AA53" s="447"/>
      <c r="AB53" s="447"/>
      <c r="AC53" s="1024"/>
      <c r="AD53" s="1024"/>
      <c r="AE53" s="1024"/>
      <c r="AF53" s="1024"/>
      <c r="AG53" s="1025"/>
      <c r="AH53" s="1025"/>
      <c r="AI53" s="1025"/>
      <c r="AJ53" s="963"/>
      <c r="AK53" s="450">
        <f t="shared" si="9"/>
        <v>36</v>
      </c>
      <c r="AL53" s="633" t="s">
        <v>1133</v>
      </c>
    </row>
    <row r="54" spans="1:38" s="644" customFormat="1" ht="29.25" hidden="1" customHeight="1" x14ac:dyDescent="0.3">
      <c r="A54" s="664" t="s">
        <v>123</v>
      </c>
      <c r="B54" s="273" t="s">
        <v>124</v>
      </c>
      <c r="C54" s="436"/>
      <c r="D54" s="436"/>
      <c r="E54" s="436"/>
      <c r="F54" s="436"/>
      <c r="G54" s="436"/>
      <c r="H54" s="436" t="s">
        <v>67</v>
      </c>
      <c r="I54" s="436"/>
      <c r="J54" s="436"/>
      <c r="K54" s="442">
        <f t="shared" si="3"/>
        <v>68</v>
      </c>
      <c r="L54" s="663">
        <f t="shared" si="10"/>
        <v>8</v>
      </c>
      <c r="M54" s="663">
        <v>8</v>
      </c>
      <c r="N54" s="637">
        <f t="shared" si="4"/>
        <v>60</v>
      </c>
      <c r="O54" s="663"/>
      <c r="P54" s="663"/>
      <c r="Q54" s="663"/>
      <c r="R54" s="663"/>
      <c r="S54" s="663"/>
      <c r="T54" s="446"/>
      <c r="U54" s="1023"/>
      <c r="V54" s="1023"/>
      <c r="W54" s="1023"/>
      <c r="X54" s="1023"/>
      <c r="Y54" s="447"/>
      <c r="Z54" s="676"/>
      <c r="AA54" s="447"/>
      <c r="AB54" s="447"/>
      <c r="AC54" s="1024">
        <v>28</v>
      </c>
      <c r="AD54" s="1024">
        <v>4</v>
      </c>
      <c r="AE54" s="1024">
        <v>32</v>
      </c>
      <c r="AF54" s="1024">
        <v>4</v>
      </c>
      <c r="AG54" s="1025"/>
      <c r="AH54" s="1025"/>
      <c r="AI54" s="1025"/>
      <c r="AJ54" s="963"/>
      <c r="AK54" s="450">
        <f t="shared" si="9"/>
        <v>0</v>
      </c>
      <c r="AL54" s="633"/>
    </row>
    <row r="55" spans="1:38" s="644" customFormat="1" ht="29.25" hidden="1" customHeight="1" x14ac:dyDescent="0.3">
      <c r="A55" s="664" t="s">
        <v>18</v>
      </c>
      <c r="B55" s="273" t="s">
        <v>72</v>
      </c>
      <c r="C55" s="436"/>
      <c r="D55" s="436"/>
      <c r="E55" s="436"/>
      <c r="F55" s="436"/>
      <c r="G55" s="436"/>
      <c r="H55" s="436"/>
      <c r="I55" s="436"/>
      <c r="J55" s="436" t="s">
        <v>67</v>
      </c>
      <c r="K55" s="442">
        <f t="shared" si="3"/>
        <v>48</v>
      </c>
      <c r="L55" s="663">
        <f t="shared" si="10"/>
        <v>6</v>
      </c>
      <c r="M55" s="663">
        <v>10</v>
      </c>
      <c r="N55" s="637">
        <f t="shared" si="4"/>
        <v>42</v>
      </c>
      <c r="O55" s="663"/>
      <c r="P55" s="663"/>
      <c r="Q55" s="663"/>
      <c r="R55" s="663"/>
      <c r="S55" s="663"/>
      <c r="T55" s="446"/>
      <c r="U55" s="1023"/>
      <c r="V55" s="1023"/>
      <c r="W55" s="1023"/>
      <c r="X55" s="1023"/>
      <c r="Y55" s="447"/>
      <c r="Z55" s="676"/>
      <c r="AA55" s="447"/>
      <c r="AB55" s="447"/>
      <c r="AC55" s="1024"/>
      <c r="AD55" s="1024"/>
      <c r="AE55" s="1024"/>
      <c r="AF55" s="1024"/>
      <c r="AG55" s="1025"/>
      <c r="AH55" s="1025"/>
      <c r="AI55" s="1025">
        <v>42</v>
      </c>
      <c r="AJ55" s="963">
        <v>6</v>
      </c>
      <c r="AK55" s="450">
        <f t="shared" si="9"/>
        <v>0</v>
      </c>
      <c r="AL55" s="633"/>
    </row>
    <row r="56" spans="1:38" s="644" customFormat="1" ht="29.25" customHeight="1" x14ac:dyDescent="0.3">
      <c r="A56" s="664" t="s">
        <v>20</v>
      </c>
      <c r="B56" s="273" t="s">
        <v>361</v>
      </c>
      <c r="C56" s="436"/>
      <c r="D56" s="436"/>
      <c r="E56" s="436"/>
      <c r="F56" s="436" t="s">
        <v>29</v>
      </c>
      <c r="G56" s="436"/>
      <c r="H56" s="436"/>
      <c r="I56" s="436"/>
      <c r="J56" s="436"/>
      <c r="K56" s="442">
        <f t="shared" si="3"/>
        <v>86</v>
      </c>
      <c r="L56" s="663">
        <f t="shared" si="10"/>
        <v>12</v>
      </c>
      <c r="M56" s="663">
        <v>24</v>
      </c>
      <c r="N56" s="637">
        <f t="shared" si="4"/>
        <v>74</v>
      </c>
      <c r="O56" s="663">
        <v>50</v>
      </c>
      <c r="P56" s="663">
        <v>24</v>
      </c>
      <c r="Q56" s="663"/>
      <c r="R56" s="663"/>
      <c r="S56" s="663"/>
      <c r="T56" s="446"/>
      <c r="U56" s="1023"/>
      <c r="V56" s="1023"/>
      <c r="W56" s="1023"/>
      <c r="X56" s="1023"/>
      <c r="Y56" s="1306">
        <v>38</v>
      </c>
      <c r="Z56" s="676">
        <v>4</v>
      </c>
      <c r="AA56" s="447">
        <v>36</v>
      </c>
      <c r="AB56" s="447">
        <v>8</v>
      </c>
      <c r="AC56" s="1024"/>
      <c r="AD56" s="1024"/>
      <c r="AE56" s="1024"/>
      <c r="AF56" s="1024"/>
      <c r="AG56" s="1025"/>
      <c r="AH56" s="1025"/>
      <c r="AI56" s="1025"/>
      <c r="AJ56" s="963"/>
      <c r="AK56" s="450">
        <f t="shared" si="9"/>
        <v>74</v>
      </c>
      <c r="AL56" s="282" t="s">
        <v>1102</v>
      </c>
    </row>
    <row r="57" spans="1:38" s="644" customFormat="1" ht="29.25" hidden="1" customHeight="1" x14ac:dyDescent="0.3">
      <c r="A57" s="664" t="s">
        <v>22</v>
      </c>
      <c r="B57" s="273" t="s">
        <v>631</v>
      </c>
      <c r="C57" s="436"/>
      <c r="D57" s="436"/>
      <c r="E57" s="436"/>
      <c r="F57" s="436"/>
      <c r="G57" s="436"/>
      <c r="H57" s="436"/>
      <c r="I57" s="436"/>
      <c r="J57" s="436" t="s">
        <v>67</v>
      </c>
      <c r="K57" s="442">
        <f t="shared" si="3"/>
        <v>36</v>
      </c>
      <c r="L57" s="663">
        <f t="shared" si="10"/>
        <v>4</v>
      </c>
      <c r="M57" s="663">
        <v>36</v>
      </c>
      <c r="N57" s="637">
        <f t="shared" si="4"/>
        <v>32</v>
      </c>
      <c r="O57" s="663"/>
      <c r="P57" s="663"/>
      <c r="Q57" s="663"/>
      <c r="R57" s="663"/>
      <c r="S57" s="663"/>
      <c r="T57" s="446"/>
      <c r="U57" s="1023"/>
      <c r="V57" s="1023"/>
      <c r="W57" s="1023"/>
      <c r="X57" s="1023"/>
      <c r="Y57" s="447"/>
      <c r="Z57" s="676"/>
      <c r="AA57" s="447"/>
      <c r="AB57" s="447"/>
      <c r="AC57" s="1024"/>
      <c r="AD57" s="1024"/>
      <c r="AE57" s="1024"/>
      <c r="AF57" s="1024"/>
      <c r="AG57" s="1025"/>
      <c r="AH57" s="1025"/>
      <c r="AI57" s="1025">
        <v>32</v>
      </c>
      <c r="AJ57" s="963">
        <v>4</v>
      </c>
      <c r="AK57" s="450">
        <f t="shared" si="9"/>
        <v>0</v>
      </c>
      <c r="AL57" s="633"/>
    </row>
    <row r="58" spans="1:38" s="644" customFormat="1" ht="29.25" customHeight="1" x14ac:dyDescent="0.3">
      <c r="A58" s="673" t="s">
        <v>8</v>
      </c>
      <c r="B58" s="272" t="s">
        <v>9</v>
      </c>
      <c r="C58" s="436"/>
      <c r="D58" s="436"/>
      <c r="E58" s="436"/>
      <c r="F58" s="436"/>
      <c r="G58" s="436"/>
      <c r="H58" s="436"/>
      <c r="I58" s="436"/>
      <c r="J58" s="436"/>
      <c r="K58" s="442">
        <f>K59+K65+K71+K77+K83+K89+K93</f>
        <v>2576</v>
      </c>
      <c r="L58" s="442">
        <f t="shared" ref="L58:X58" si="13">L59+L65+L71+L77+L83+L89+L93</f>
        <v>202</v>
      </c>
      <c r="M58" s="442">
        <f t="shared" si="13"/>
        <v>530</v>
      </c>
      <c r="N58" s="442">
        <f t="shared" si="13"/>
        <v>1122</v>
      </c>
      <c r="O58" s="442">
        <f t="shared" si="13"/>
        <v>170</v>
      </c>
      <c r="P58" s="442">
        <f t="shared" si="13"/>
        <v>140</v>
      </c>
      <c r="Q58" s="442">
        <f t="shared" si="13"/>
        <v>0</v>
      </c>
      <c r="R58" s="442">
        <f t="shared" si="13"/>
        <v>1152</v>
      </c>
      <c r="S58" s="442">
        <f t="shared" si="13"/>
        <v>40</v>
      </c>
      <c r="T58" s="1039">
        <f t="shared" si="13"/>
        <v>60</v>
      </c>
      <c r="U58" s="443">
        <f t="shared" si="13"/>
        <v>0</v>
      </c>
      <c r="V58" s="443">
        <f t="shared" si="13"/>
        <v>0</v>
      </c>
      <c r="W58" s="443">
        <f t="shared" si="13"/>
        <v>0</v>
      </c>
      <c r="X58" s="443">
        <f t="shared" si="13"/>
        <v>0</v>
      </c>
      <c r="Y58" s="450">
        <f>Y59+Y65+Y71+Y77+Y83+Y89+Y93</f>
        <v>172</v>
      </c>
      <c r="Z58" s="450">
        <f t="shared" ref="Z58:AJ58" si="14">Z59+Z65+Z71+Z77+Z83+Z89+Z93</f>
        <v>26</v>
      </c>
      <c r="AA58" s="450">
        <f t="shared" si="14"/>
        <v>138</v>
      </c>
      <c r="AB58" s="450">
        <f t="shared" si="14"/>
        <v>18</v>
      </c>
      <c r="AC58" s="450">
        <f t="shared" si="14"/>
        <v>220</v>
      </c>
      <c r="AD58" s="450">
        <f t="shared" si="14"/>
        <v>36</v>
      </c>
      <c r="AE58" s="450">
        <f t="shared" si="14"/>
        <v>310</v>
      </c>
      <c r="AF58" s="450">
        <f t="shared" si="14"/>
        <v>36</v>
      </c>
      <c r="AG58" s="450">
        <f t="shared" si="14"/>
        <v>216</v>
      </c>
      <c r="AH58" s="450">
        <f t="shared" si="14"/>
        <v>28</v>
      </c>
      <c r="AI58" s="450">
        <f t="shared" si="14"/>
        <v>66</v>
      </c>
      <c r="AJ58" s="450">
        <f t="shared" si="14"/>
        <v>10</v>
      </c>
      <c r="AK58" s="450">
        <f t="shared" si="9"/>
        <v>310</v>
      </c>
      <c r="AL58" s="436"/>
    </row>
    <row r="59" spans="1:38" s="644" customFormat="1" ht="77.25" customHeight="1" x14ac:dyDescent="0.3">
      <c r="A59" s="397" t="s">
        <v>321</v>
      </c>
      <c r="B59" s="439" t="s">
        <v>362</v>
      </c>
      <c r="C59" s="436"/>
      <c r="D59" s="436"/>
      <c r="E59" s="436"/>
      <c r="F59" s="436"/>
      <c r="G59" s="436"/>
      <c r="H59" s="436"/>
      <c r="I59" s="436"/>
      <c r="J59" s="436"/>
      <c r="K59" s="442">
        <f>SUM(K60:K64)</f>
        <v>258</v>
      </c>
      <c r="L59" s="442">
        <f t="shared" ref="L59:T59" si="15">SUM(L60:L64)</f>
        <v>14</v>
      </c>
      <c r="M59" s="442">
        <f t="shared" si="15"/>
        <v>80</v>
      </c>
      <c r="N59" s="442">
        <f t="shared" si="15"/>
        <v>126</v>
      </c>
      <c r="O59" s="442">
        <f t="shared" si="15"/>
        <v>46</v>
      </c>
      <c r="P59" s="442">
        <f t="shared" si="15"/>
        <v>80</v>
      </c>
      <c r="Q59" s="442">
        <f t="shared" si="15"/>
        <v>0</v>
      </c>
      <c r="R59" s="442">
        <f t="shared" si="15"/>
        <v>108</v>
      </c>
      <c r="S59" s="442">
        <f t="shared" si="15"/>
        <v>4</v>
      </c>
      <c r="T59" s="1039">
        <f t="shared" si="15"/>
        <v>6</v>
      </c>
      <c r="U59" s="443">
        <f t="shared" ref="U59:AJ59" si="16">U60+U61</f>
        <v>0</v>
      </c>
      <c r="V59" s="443">
        <f t="shared" si="16"/>
        <v>0</v>
      </c>
      <c r="W59" s="443">
        <f t="shared" si="16"/>
        <v>0</v>
      </c>
      <c r="X59" s="443">
        <f t="shared" si="16"/>
        <v>0</v>
      </c>
      <c r="Y59" s="447">
        <f t="shared" si="16"/>
        <v>66</v>
      </c>
      <c r="Z59" s="447">
        <f t="shared" si="16"/>
        <v>8</v>
      </c>
      <c r="AA59" s="450">
        <f t="shared" si="16"/>
        <v>60</v>
      </c>
      <c r="AB59" s="450">
        <f t="shared" si="16"/>
        <v>6</v>
      </c>
      <c r="AC59" s="1029">
        <f t="shared" si="16"/>
        <v>0</v>
      </c>
      <c r="AD59" s="1029">
        <f t="shared" si="16"/>
        <v>0</v>
      </c>
      <c r="AE59" s="1029">
        <f t="shared" si="16"/>
        <v>0</v>
      </c>
      <c r="AF59" s="1029">
        <f t="shared" si="16"/>
        <v>0</v>
      </c>
      <c r="AG59" s="1030">
        <f t="shared" si="16"/>
        <v>0</v>
      </c>
      <c r="AH59" s="1030">
        <f t="shared" si="16"/>
        <v>0</v>
      </c>
      <c r="AI59" s="1030">
        <f t="shared" si="16"/>
        <v>0</v>
      </c>
      <c r="AJ59" s="1030">
        <f t="shared" si="16"/>
        <v>0</v>
      </c>
      <c r="AK59" s="450">
        <f t="shared" si="9"/>
        <v>126</v>
      </c>
      <c r="AL59" s="436"/>
    </row>
    <row r="60" spans="1:38" s="644" customFormat="1" ht="35.25" customHeight="1" x14ac:dyDescent="0.3">
      <c r="A60" s="397" t="s">
        <v>155</v>
      </c>
      <c r="B60" s="670" t="s">
        <v>363</v>
      </c>
      <c r="C60" s="436"/>
      <c r="D60" s="436"/>
      <c r="E60" s="436"/>
      <c r="F60" s="1763" t="s">
        <v>556</v>
      </c>
      <c r="G60" s="436"/>
      <c r="H60" s="436"/>
      <c r="I60" s="436"/>
      <c r="J60" s="436"/>
      <c r="K60" s="442">
        <f t="shared" si="3"/>
        <v>32</v>
      </c>
      <c r="L60" s="663">
        <f t="shared" si="10"/>
        <v>2</v>
      </c>
      <c r="M60" s="663">
        <v>8</v>
      </c>
      <c r="N60" s="637">
        <f t="shared" si="4"/>
        <v>30</v>
      </c>
      <c r="O60" s="663">
        <v>22</v>
      </c>
      <c r="P60" s="663">
        <v>8</v>
      </c>
      <c r="Q60" s="663"/>
      <c r="R60" s="663"/>
      <c r="S60" s="663"/>
      <c r="T60" s="446"/>
      <c r="U60" s="1023"/>
      <c r="V60" s="1023"/>
      <c r="W60" s="1023"/>
      <c r="X60" s="1023"/>
      <c r="Y60" s="447">
        <v>30</v>
      </c>
      <c r="Z60" s="676">
        <v>2</v>
      </c>
      <c r="AA60" s="447"/>
      <c r="AB60" s="447"/>
      <c r="AC60" s="1024"/>
      <c r="AD60" s="1024"/>
      <c r="AE60" s="1024"/>
      <c r="AF60" s="1024"/>
      <c r="AG60" s="1025"/>
      <c r="AH60" s="1025"/>
      <c r="AI60" s="1025"/>
      <c r="AJ60" s="1031"/>
      <c r="AK60" s="450">
        <f t="shared" si="9"/>
        <v>30</v>
      </c>
      <c r="AL60" s="599" t="s">
        <v>1137</v>
      </c>
    </row>
    <row r="61" spans="1:38" s="644" customFormat="1" ht="29.25" customHeight="1" x14ac:dyDescent="0.3">
      <c r="A61" s="664" t="s">
        <v>156</v>
      </c>
      <c r="B61" s="273" t="s">
        <v>557</v>
      </c>
      <c r="C61" s="436"/>
      <c r="D61" s="436"/>
      <c r="E61" s="436"/>
      <c r="F61" s="1764"/>
      <c r="G61" s="436"/>
      <c r="H61" s="436"/>
      <c r="I61" s="436"/>
      <c r="J61" s="436"/>
      <c r="K61" s="442">
        <f t="shared" si="3"/>
        <v>108</v>
      </c>
      <c r="L61" s="663">
        <f t="shared" si="10"/>
        <v>12</v>
      </c>
      <c r="M61" s="663">
        <v>72</v>
      </c>
      <c r="N61" s="637">
        <f t="shared" si="4"/>
        <v>96</v>
      </c>
      <c r="O61" s="663">
        <v>24</v>
      </c>
      <c r="P61" s="663">
        <v>72</v>
      </c>
      <c r="Q61" s="663"/>
      <c r="R61" s="663"/>
      <c r="S61" s="663"/>
      <c r="T61" s="446"/>
      <c r="U61" s="1023"/>
      <c r="V61" s="1023"/>
      <c r="W61" s="1032"/>
      <c r="X61" s="1023"/>
      <c r="Y61" s="447">
        <v>36</v>
      </c>
      <c r="Z61" s="676">
        <v>6</v>
      </c>
      <c r="AA61" s="447">
        <v>60</v>
      </c>
      <c r="AB61" s="447">
        <v>6</v>
      </c>
      <c r="AC61" s="1024"/>
      <c r="AD61" s="1024"/>
      <c r="AE61" s="1024"/>
      <c r="AF61" s="1024"/>
      <c r="AG61" s="1025"/>
      <c r="AH61" s="1025"/>
      <c r="AI61" s="1025"/>
      <c r="AJ61" s="963"/>
      <c r="AK61" s="450">
        <f t="shared" si="9"/>
        <v>96</v>
      </c>
      <c r="AL61" s="599" t="s">
        <v>1137</v>
      </c>
    </row>
    <row r="62" spans="1:38" s="644" customFormat="1" ht="29.25" customHeight="1" x14ac:dyDescent="0.3">
      <c r="A62" s="664" t="s">
        <v>364</v>
      </c>
      <c r="B62" s="273" t="s">
        <v>43</v>
      </c>
      <c r="C62" s="436"/>
      <c r="D62" s="436"/>
      <c r="E62" s="436"/>
      <c r="F62" s="436" t="s">
        <v>67</v>
      </c>
      <c r="G62" s="436"/>
      <c r="H62" s="436"/>
      <c r="I62" s="436"/>
      <c r="J62" s="436"/>
      <c r="K62" s="442">
        <f t="shared" si="3"/>
        <v>36</v>
      </c>
      <c r="L62" s="663">
        <f t="shared" si="10"/>
        <v>0</v>
      </c>
      <c r="M62" s="663"/>
      <c r="N62" s="637"/>
      <c r="O62" s="663"/>
      <c r="P62" s="663"/>
      <c r="Q62" s="663"/>
      <c r="R62" s="663">
        <v>36</v>
      </c>
      <c r="S62" s="663"/>
      <c r="T62" s="446"/>
      <c r="U62" s="1023"/>
      <c r="V62" s="1023"/>
      <c r="W62" s="1032"/>
      <c r="X62" s="1023"/>
      <c r="Y62" s="447"/>
      <c r="Z62" s="676"/>
      <c r="AA62" s="447">
        <v>36</v>
      </c>
      <c r="AB62" s="447"/>
      <c r="AC62" s="1024"/>
      <c r="AD62" s="1024"/>
      <c r="AE62" s="1024"/>
      <c r="AF62" s="1024"/>
      <c r="AG62" s="1025"/>
      <c r="AH62" s="1025"/>
      <c r="AI62" s="1025"/>
      <c r="AJ62" s="963"/>
      <c r="AK62" s="450">
        <f t="shared" si="9"/>
        <v>36</v>
      </c>
      <c r="AL62" s="599" t="s">
        <v>1137</v>
      </c>
    </row>
    <row r="63" spans="1:38" s="644" customFormat="1" ht="29.25" customHeight="1" x14ac:dyDescent="0.3">
      <c r="A63" s="664" t="s">
        <v>365</v>
      </c>
      <c r="B63" s="273" t="s">
        <v>73</v>
      </c>
      <c r="C63" s="436"/>
      <c r="D63" s="436"/>
      <c r="E63" s="436"/>
      <c r="F63" s="436" t="s">
        <v>67</v>
      </c>
      <c r="G63" s="436"/>
      <c r="H63" s="436"/>
      <c r="I63" s="436"/>
      <c r="J63" s="436"/>
      <c r="K63" s="442">
        <f t="shared" si="3"/>
        <v>72</v>
      </c>
      <c r="L63" s="663">
        <f t="shared" si="10"/>
        <v>0</v>
      </c>
      <c r="M63" s="663"/>
      <c r="N63" s="637"/>
      <c r="O63" s="663"/>
      <c r="P63" s="663"/>
      <c r="Q63" s="663"/>
      <c r="R63" s="663">
        <v>72</v>
      </c>
      <c r="S63" s="663"/>
      <c r="T63" s="446"/>
      <c r="U63" s="1023"/>
      <c r="V63" s="1023"/>
      <c r="W63" s="1032"/>
      <c r="X63" s="1023"/>
      <c r="Y63" s="447"/>
      <c r="Z63" s="676"/>
      <c r="AA63" s="447">
        <v>72</v>
      </c>
      <c r="AB63" s="447"/>
      <c r="AC63" s="1024"/>
      <c r="AD63" s="1024"/>
      <c r="AE63" s="1024"/>
      <c r="AF63" s="1024"/>
      <c r="AG63" s="1025"/>
      <c r="AH63" s="1025"/>
      <c r="AI63" s="1025"/>
      <c r="AJ63" s="963"/>
      <c r="AK63" s="436">
        <f t="shared" si="9"/>
        <v>72</v>
      </c>
      <c r="AL63" s="599" t="s">
        <v>1137</v>
      </c>
    </row>
    <row r="64" spans="1:38" s="644" customFormat="1" ht="29.25" customHeight="1" x14ac:dyDescent="0.3">
      <c r="A64" s="664" t="s">
        <v>366</v>
      </c>
      <c r="B64" s="273" t="s">
        <v>75</v>
      </c>
      <c r="C64" s="436"/>
      <c r="D64" s="436"/>
      <c r="E64" s="436"/>
      <c r="F64" s="436" t="s">
        <v>40</v>
      </c>
      <c r="G64" s="436"/>
      <c r="H64" s="436"/>
      <c r="I64" s="436"/>
      <c r="J64" s="436"/>
      <c r="K64" s="442">
        <f t="shared" si="3"/>
        <v>10</v>
      </c>
      <c r="L64" s="663">
        <f t="shared" si="10"/>
        <v>0</v>
      </c>
      <c r="M64" s="663"/>
      <c r="N64" s="637"/>
      <c r="O64" s="663"/>
      <c r="P64" s="663"/>
      <c r="Q64" s="663"/>
      <c r="R64" s="663"/>
      <c r="S64" s="663">
        <v>4</v>
      </c>
      <c r="T64" s="446">
        <v>6</v>
      </c>
      <c r="U64" s="1023"/>
      <c r="V64" s="1023"/>
      <c r="W64" s="1032"/>
      <c r="X64" s="1023"/>
      <c r="Y64" s="447"/>
      <c r="Z64" s="676"/>
      <c r="AA64" s="447" t="s">
        <v>40</v>
      </c>
      <c r="AB64" s="447"/>
      <c r="AC64" s="1024"/>
      <c r="AD64" s="1024"/>
      <c r="AE64" s="1024"/>
      <c r="AF64" s="1024"/>
      <c r="AG64" s="1025"/>
      <c r="AH64" s="1025"/>
      <c r="AI64" s="1025"/>
      <c r="AJ64" s="963"/>
      <c r="AK64" s="436"/>
      <c r="AL64" s="599" t="s">
        <v>1137</v>
      </c>
    </row>
    <row r="65" spans="1:38" s="644" customFormat="1" ht="29.25" hidden="1" customHeight="1" x14ac:dyDescent="0.3">
      <c r="A65" s="397" t="s">
        <v>304</v>
      </c>
      <c r="B65" s="439" t="s">
        <v>994</v>
      </c>
      <c r="C65" s="436"/>
      <c r="D65" s="436"/>
      <c r="E65" s="436"/>
      <c r="F65" s="436"/>
      <c r="G65" s="436"/>
      <c r="H65" s="436"/>
      <c r="I65" s="436"/>
      <c r="J65" s="436"/>
      <c r="K65" s="442">
        <f>SUM(K66:K70)</f>
        <v>466</v>
      </c>
      <c r="L65" s="442">
        <f t="shared" ref="L65:T65" si="17">SUM(L66:L70)</f>
        <v>54</v>
      </c>
      <c r="M65" s="442">
        <f t="shared" si="17"/>
        <v>80</v>
      </c>
      <c r="N65" s="442">
        <f t="shared" si="17"/>
        <v>210</v>
      </c>
      <c r="O65" s="442">
        <f t="shared" si="17"/>
        <v>0</v>
      </c>
      <c r="P65" s="442">
        <f t="shared" si="17"/>
        <v>0</v>
      </c>
      <c r="Q65" s="442">
        <f t="shared" si="17"/>
        <v>0</v>
      </c>
      <c r="R65" s="442">
        <f t="shared" si="17"/>
        <v>180</v>
      </c>
      <c r="S65" s="442">
        <f t="shared" si="17"/>
        <v>10</v>
      </c>
      <c r="T65" s="1039">
        <f t="shared" si="17"/>
        <v>12</v>
      </c>
      <c r="U65" s="443">
        <f t="shared" ref="U65:AJ65" si="18">U66+U67</f>
        <v>0</v>
      </c>
      <c r="V65" s="443">
        <f t="shared" si="18"/>
        <v>0</v>
      </c>
      <c r="W65" s="443">
        <f t="shared" si="18"/>
        <v>0</v>
      </c>
      <c r="X65" s="443">
        <f t="shared" si="18"/>
        <v>0</v>
      </c>
      <c r="Y65" s="450">
        <f t="shared" si="18"/>
        <v>0</v>
      </c>
      <c r="Z65" s="450">
        <f t="shared" si="18"/>
        <v>0</v>
      </c>
      <c r="AA65" s="450">
        <f t="shared" si="18"/>
        <v>0</v>
      </c>
      <c r="AB65" s="450">
        <f t="shared" si="18"/>
        <v>0</v>
      </c>
      <c r="AC65" s="1029">
        <f t="shared" si="18"/>
        <v>136</v>
      </c>
      <c r="AD65" s="1029">
        <f t="shared" si="18"/>
        <v>22</v>
      </c>
      <c r="AE65" s="1029">
        <f t="shared" si="18"/>
        <v>74</v>
      </c>
      <c r="AF65" s="1029">
        <f t="shared" si="18"/>
        <v>8</v>
      </c>
      <c r="AG65" s="1030">
        <f t="shared" si="18"/>
        <v>0</v>
      </c>
      <c r="AH65" s="1030">
        <f t="shared" si="18"/>
        <v>0</v>
      </c>
      <c r="AI65" s="1030">
        <f t="shared" si="18"/>
        <v>0</v>
      </c>
      <c r="AJ65" s="1030">
        <f t="shared" si="18"/>
        <v>0</v>
      </c>
      <c r="AK65" s="436">
        <f t="shared" si="9"/>
        <v>0</v>
      </c>
      <c r="AL65" s="633"/>
    </row>
    <row r="66" spans="1:38" s="644" customFormat="1" ht="29.25" hidden="1" customHeight="1" x14ac:dyDescent="0.3">
      <c r="A66" s="397" t="s">
        <v>31</v>
      </c>
      <c r="B66" s="670" t="s">
        <v>305</v>
      </c>
      <c r="C66" s="436"/>
      <c r="D66" s="436"/>
      <c r="E66" s="436"/>
      <c r="F66" s="436"/>
      <c r="G66" s="436" t="s">
        <v>546</v>
      </c>
      <c r="H66" s="436"/>
      <c r="I66" s="436"/>
      <c r="J66" s="436"/>
      <c r="K66" s="442">
        <f t="shared" si="3"/>
        <v>32</v>
      </c>
      <c r="L66" s="663">
        <f t="shared" si="10"/>
        <v>2</v>
      </c>
      <c r="M66" s="663">
        <v>8</v>
      </c>
      <c r="N66" s="637">
        <f t="shared" si="4"/>
        <v>30</v>
      </c>
      <c r="O66" s="663"/>
      <c r="P66" s="663"/>
      <c r="Q66" s="663"/>
      <c r="R66" s="663"/>
      <c r="S66" s="663"/>
      <c r="T66" s="446"/>
      <c r="U66" s="1023"/>
      <c r="V66" s="1023"/>
      <c r="W66" s="1032"/>
      <c r="X66" s="1023"/>
      <c r="Y66" s="447"/>
      <c r="Z66" s="676"/>
      <c r="AA66" s="447"/>
      <c r="AB66" s="447"/>
      <c r="AC66" s="1024">
        <v>30</v>
      </c>
      <c r="AD66" s="1024">
        <v>2</v>
      </c>
      <c r="AE66" s="1024"/>
      <c r="AF66" s="1024"/>
      <c r="AG66" s="1025"/>
      <c r="AH66" s="1025"/>
      <c r="AI66" s="1025"/>
      <c r="AJ66" s="963"/>
      <c r="AK66" s="436">
        <f t="shared" si="9"/>
        <v>0</v>
      </c>
      <c r="AL66" s="633"/>
    </row>
    <row r="67" spans="1:38" s="644" customFormat="1" ht="29.25" hidden="1" customHeight="1" x14ac:dyDescent="0.3">
      <c r="A67" s="664" t="s">
        <v>129</v>
      </c>
      <c r="B67" s="670" t="s">
        <v>306</v>
      </c>
      <c r="C67" s="436"/>
      <c r="D67" s="436"/>
      <c r="E67" s="436"/>
      <c r="F67" s="436"/>
      <c r="G67" s="436"/>
      <c r="H67" s="436"/>
      <c r="I67" s="436"/>
      <c r="J67" s="436"/>
      <c r="K67" s="442">
        <f t="shared" si="3"/>
        <v>244</v>
      </c>
      <c r="L67" s="663">
        <v>52</v>
      </c>
      <c r="M67" s="663">
        <v>72</v>
      </c>
      <c r="N67" s="637">
        <f t="shared" si="4"/>
        <v>180</v>
      </c>
      <c r="O67" s="663"/>
      <c r="P67" s="663"/>
      <c r="Q67" s="663"/>
      <c r="R67" s="663"/>
      <c r="S67" s="663">
        <v>6</v>
      </c>
      <c r="T67" s="446">
        <v>6</v>
      </c>
      <c r="U67" s="1023"/>
      <c r="V67" s="1023"/>
      <c r="W67" s="1032"/>
      <c r="X67" s="1023"/>
      <c r="Y67" s="447"/>
      <c r="Z67" s="676"/>
      <c r="AA67" s="447"/>
      <c r="AB67" s="447"/>
      <c r="AC67" s="1024">
        <v>106</v>
      </c>
      <c r="AD67" s="1024">
        <v>20</v>
      </c>
      <c r="AE67" s="1020">
        <v>74</v>
      </c>
      <c r="AF67" s="1020">
        <v>8</v>
      </c>
      <c r="AG67" s="1025"/>
      <c r="AH67" s="1025"/>
      <c r="AI67" s="1025"/>
      <c r="AJ67" s="963"/>
      <c r="AK67" s="436">
        <f t="shared" si="9"/>
        <v>0</v>
      </c>
      <c r="AL67" s="633"/>
    </row>
    <row r="68" spans="1:38" s="644" customFormat="1" ht="29.25" hidden="1" customHeight="1" x14ac:dyDescent="0.3">
      <c r="A68" s="664" t="s">
        <v>307</v>
      </c>
      <c r="B68" s="273" t="s">
        <v>43</v>
      </c>
      <c r="C68" s="436"/>
      <c r="D68" s="436"/>
      <c r="E68" s="436"/>
      <c r="F68" s="436"/>
      <c r="G68" s="436" t="s">
        <v>67</v>
      </c>
      <c r="H68" s="436"/>
      <c r="I68" s="436"/>
      <c r="J68" s="436"/>
      <c r="K68" s="442">
        <f t="shared" si="3"/>
        <v>36</v>
      </c>
      <c r="L68" s="663">
        <f t="shared" si="10"/>
        <v>0</v>
      </c>
      <c r="M68" s="663"/>
      <c r="N68" s="637"/>
      <c r="O68" s="663"/>
      <c r="P68" s="663"/>
      <c r="Q68" s="663"/>
      <c r="R68" s="663">
        <v>36</v>
      </c>
      <c r="S68" s="663"/>
      <c r="T68" s="446">
        <v>0</v>
      </c>
      <c r="U68" s="1023"/>
      <c r="V68" s="1023"/>
      <c r="W68" s="1032"/>
      <c r="X68" s="1023"/>
      <c r="Y68" s="447"/>
      <c r="Z68" s="676"/>
      <c r="AA68" s="447"/>
      <c r="AB68" s="447"/>
      <c r="AC68" s="1024">
        <v>36</v>
      </c>
      <c r="AD68" s="1024"/>
      <c r="AE68" s="1024"/>
      <c r="AF68" s="1024"/>
      <c r="AG68" s="1025"/>
      <c r="AH68" s="1025"/>
      <c r="AI68" s="1025"/>
      <c r="AJ68" s="963"/>
      <c r="AK68" s="436">
        <f t="shared" si="9"/>
        <v>0</v>
      </c>
      <c r="AL68" s="633"/>
    </row>
    <row r="69" spans="1:38" s="644" customFormat="1" ht="29.25" hidden="1" customHeight="1" x14ac:dyDescent="0.3">
      <c r="A69" s="664" t="s">
        <v>106</v>
      </c>
      <c r="B69" s="273" t="s">
        <v>73</v>
      </c>
      <c r="C69" s="436"/>
      <c r="D69" s="436"/>
      <c r="E69" s="436"/>
      <c r="F69" s="436"/>
      <c r="G69" s="436"/>
      <c r="H69" s="436" t="s">
        <v>67</v>
      </c>
      <c r="I69" s="436"/>
      <c r="J69" s="436"/>
      <c r="K69" s="442">
        <f t="shared" si="3"/>
        <v>144</v>
      </c>
      <c r="L69" s="663">
        <f t="shared" si="10"/>
        <v>0</v>
      </c>
      <c r="M69" s="663"/>
      <c r="N69" s="637"/>
      <c r="O69" s="663"/>
      <c r="P69" s="663"/>
      <c r="Q69" s="663"/>
      <c r="R69" s="663">
        <v>144</v>
      </c>
      <c r="S69" s="663"/>
      <c r="T69" s="446">
        <v>0</v>
      </c>
      <c r="U69" s="1023"/>
      <c r="V69" s="1023"/>
      <c r="W69" s="1032"/>
      <c r="X69" s="1023"/>
      <c r="Y69" s="447"/>
      <c r="Z69" s="676"/>
      <c r="AA69" s="447"/>
      <c r="AB69" s="447"/>
      <c r="AC69" s="1024"/>
      <c r="AD69" s="1024"/>
      <c r="AE69" s="1024">
        <v>144</v>
      </c>
      <c r="AF69" s="1024"/>
      <c r="AG69" s="1025"/>
      <c r="AH69" s="1025"/>
      <c r="AI69" s="1025"/>
      <c r="AJ69" s="963"/>
      <c r="AK69" s="436">
        <f t="shared" si="9"/>
        <v>0</v>
      </c>
      <c r="AL69" s="633"/>
    </row>
    <row r="70" spans="1:38" s="644" customFormat="1" ht="29.25" hidden="1" customHeight="1" x14ac:dyDescent="0.3">
      <c r="A70" s="664" t="s">
        <v>308</v>
      </c>
      <c r="B70" s="273" t="s">
        <v>75</v>
      </c>
      <c r="C70" s="436"/>
      <c r="D70" s="436"/>
      <c r="E70" s="436"/>
      <c r="F70" s="436"/>
      <c r="G70" s="436"/>
      <c r="H70" s="436" t="s">
        <v>419</v>
      </c>
      <c r="I70" s="436"/>
      <c r="J70" s="436"/>
      <c r="K70" s="442">
        <f t="shared" si="3"/>
        <v>10</v>
      </c>
      <c r="L70" s="663">
        <f t="shared" si="10"/>
        <v>0</v>
      </c>
      <c r="M70" s="663"/>
      <c r="N70" s="637"/>
      <c r="O70" s="663"/>
      <c r="P70" s="663"/>
      <c r="Q70" s="663"/>
      <c r="R70" s="663"/>
      <c r="S70" s="663">
        <v>4</v>
      </c>
      <c r="T70" s="446">
        <v>6</v>
      </c>
      <c r="U70" s="1023"/>
      <c r="V70" s="1023"/>
      <c r="W70" s="1032"/>
      <c r="X70" s="1023"/>
      <c r="Y70" s="447"/>
      <c r="Z70" s="676"/>
      <c r="AA70" s="447"/>
      <c r="AB70" s="447"/>
      <c r="AC70" s="1024"/>
      <c r="AD70" s="1024"/>
      <c r="AE70" s="1024" t="s">
        <v>40</v>
      </c>
      <c r="AF70" s="1024"/>
      <c r="AG70" s="1025"/>
      <c r="AH70" s="1025"/>
      <c r="AI70" s="1025"/>
      <c r="AJ70" s="963"/>
      <c r="AK70" s="436">
        <f t="shared" si="9"/>
        <v>0</v>
      </c>
      <c r="AL70" s="633"/>
    </row>
    <row r="71" spans="1:38" s="644" customFormat="1" ht="29.25" hidden="1" customHeight="1" x14ac:dyDescent="0.3">
      <c r="A71" s="413" t="s">
        <v>309</v>
      </c>
      <c r="B71" s="439" t="s">
        <v>995</v>
      </c>
      <c r="C71" s="436"/>
      <c r="D71" s="436"/>
      <c r="E71" s="436"/>
      <c r="F71" s="436"/>
      <c r="G71" s="436"/>
      <c r="H71" s="436"/>
      <c r="I71" s="436"/>
      <c r="J71" s="436"/>
      <c r="K71" s="442">
        <f>SUM(K72:K76)</f>
        <v>248</v>
      </c>
      <c r="L71" s="442">
        <f t="shared" ref="L71:T71" si="19">SUM(L72:L76)</f>
        <v>20</v>
      </c>
      <c r="M71" s="442">
        <f t="shared" si="19"/>
        <v>60</v>
      </c>
      <c r="N71" s="442">
        <f t="shared" si="19"/>
        <v>110</v>
      </c>
      <c r="O71" s="442">
        <f t="shared" si="19"/>
        <v>0</v>
      </c>
      <c r="P71" s="442">
        <f t="shared" si="19"/>
        <v>0</v>
      </c>
      <c r="Q71" s="442">
        <f t="shared" si="19"/>
        <v>0</v>
      </c>
      <c r="R71" s="442">
        <f t="shared" si="19"/>
        <v>108</v>
      </c>
      <c r="S71" s="442">
        <f t="shared" si="19"/>
        <v>4</v>
      </c>
      <c r="T71" s="1039">
        <f t="shared" si="19"/>
        <v>6</v>
      </c>
      <c r="U71" s="443">
        <f t="shared" ref="U71:AJ71" si="20">U72+U73</f>
        <v>0</v>
      </c>
      <c r="V71" s="443">
        <f t="shared" si="20"/>
        <v>0</v>
      </c>
      <c r="W71" s="443">
        <f t="shared" si="20"/>
        <v>0</v>
      </c>
      <c r="X71" s="443">
        <f t="shared" si="20"/>
        <v>0</v>
      </c>
      <c r="Y71" s="450">
        <f t="shared" si="20"/>
        <v>0</v>
      </c>
      <c r="Z71" s="450">
        <f t="shared" si="20"/>
        <v>0</v>
      </c>
      <c r="AA71" s="450">
        <f t="shared" si="20"/>
        <v>0</v>
      </c>
      <c r="AB71" s="450">
        <f t="shared" si="20"/>
        <v>0</v>
      </c>
      <c r="AC71" s="1029">
        <f t="shared" si="20"/>
        <v>84</v>
      </c>
      <c r="AD71" s="1029">
        <f t="shared" si="20"/>
        <v>14</v>
      </c>
      <c r="AE71" s="1029">
        <f t="shared" si="20"/>
        <v>26</v>
      </c>
      <c r="AF71" s="1029">
        <f t="shared" si="20"/>
        <v>6</v>
      </c>
      <c r="AG71" s="1030">
        <f t="shared" si="20"/>
        <v>0</v>
      </c>
      <c r="AH71" s="1030">
        <f t="shared" si="20"/>
        <v>0</v>
      </c>
      <c r="AI71" s="1030">
        <f t="shared" si="20"/>
        <v>0</v>
      </c>
      <c r="AJ71" s="1030">
        <f t="shared" si="20"/>
        <v>0</v>
      </c>
      <c r="AK71" s="436">
        <f t="shared" si="9"/>
        <v>0</v>
      </c>
      <c r="AL71" s="633"/>
    </row>
    <row r="72" spans="1:38" s="644" customFormat="1" ht="29.25" hidden="1" customHeight="1" x14ac:dyDescent="0.3">
      <c r="A72" s="397" t="s">
        <v>34</v>
      </c>
      <c r="B72" s="670" t="s">
        <v>310</v>
      </c>
      <c r="C72" s="436"/>
      <c r="D72" s="436"/>
      <c r="E72" s="436"/>
      <c r="F72" s="436"/>
      <c r="G72" s="436"/>
      <c r="H72" s="436" t="s">
        <v>556</v>
      </c>
      <c r="I72" s="436"/>
      <c r="J72" s="436"/>
      <c r="K72" s="442">
        <f t="shared" si="3"/>
        <v>32</v>
      </c>
      <c r="L72" s="663">
        <f t="shared" si="10"/>
        <v>2</v>
      </c>
      <c r="M72" s="663">
        <v>8</v>
      </c>
      <c r="N72" s="637">
        <f t="shared" si="4"/>
        <v>30</v>
      </c>
      <c r="O72" s="663"/>
      <c r="P72" s="663"/>
      <c r="Q72" s="663"/>
      <c r="R72" s="663"/>
      <c r="S72" s="663"/>
      <c r="T72" s="446">
        <v>0</v>
      </c>
      <c r="U72" s="1023"/>
      <c r="V72" s="1023"/>
      <c r="W72" s="1032"/>
      <c r="X72" s="1023"/>
      <c r="Y72" s="447"/>
      <c r="Z72" s="676"/>
      <c r="AA72" s="447"/>
      <c r="AB72" s="447"/>
      <c r="AC72" s="1024">
        <v>30</v>
      </c>
      <c r="AD72" s="1024">
        <v>2</v>
      </c>
      <c r="AE72" s="1024"/>
      <c r="AF72" s="1024"/>
      <c r="AG72" s="1025"/>
      <c r="AH72" s="1025"/>
      <c r="AI72" s="1025"/>
      <c r="AJ72" s="963"/>
      <c r="AK72" s="436">
        <f t="shared" si="9"/>
        <v>0</v>
      </c>
      <c r="AL72" s="633"/>
    </row>
    <row r="73" spans="1:38" s="644" customFormat="1" ht="29.25" hidden="1" customHeight="1" x14ac:dyDescent="0.3">
      <c r="A73" s="397" t="s">
        <v>135</v>
      </c>
      <c r="B73" s="670" t="s">
        <v>311</v>
      </c>
      <c r="C73" s="436"/>
      <c r="D73" s="436"/>
      <c r="E73" s="436"/>
      <c r="F73" s="436"/>
      <c r="G73" s="436"/>
      <c r="H73" s="436"/>
      <c r="I73" s="436"/>
      <c r="J73" s="436"/>
      <c r="K73" s="442">
        <f t="shared" si="3"/>
        <v>98</v>
      </c>
      <c r="L73" s="663">
        <f t="shared" si="10"/>
        <v>18</v>
      </c>
      <c r="M73" s="666">
        <v>52</v>
      </c>
      <c r="N73" s="637">
        <f t="shared" si="4"/>
        <v>80</v>
      </c>
      <c r="O73" s="666"/>
      <c r="P73" s="666"/>
      <c r="Q73" s="663"/>
      <c r="R73" s="663"/>
      <c r="S73" s="663"/>
      <c r="T73" s="1033">
        <v>0</v>
      </c>
      <c r="U73" s="1034"/>
      <c r="V73" s="1023"/>
      <c r="W73" s="1034"/>
      <c r="X73" s="1023"/>
      <c r="Y73" s="1035"/>
      <c r="Z73" s="676"/>
      <c r="AA73" s="1035"/>
      <c r="AB73" s="447"/>
      <c r="AC73" s="1036">
        <v>54</v>
      </c>
      <c r="AD73" s="1024">
        <v>12</v>
      </c>
      <c r="AE73" s="1036">
        <v>26</v>
      </c>
      <c r="AF73" s="1024">
        <v>6</v>
      </c>
      <c r="AG73" s="1037"/>
      <c r="AH73" s="1025"/>
      <c r="AI73" s="1025"/>
      <c r="AJ73" s="1038"/>
      <c r="AK73" s="436">
        <f t="shared" si="9"/>
        <v>0</v>
      </c>
      <c r="AL73" s="633"/>
    </row>
    <row r="74" spans="1:38" s="644" customFormat="1" ht="29.25" hidden="1" customHeight="1" x14ac:dyDescent="0.3">
      <c r="A74" s="664" t="s">
        <v>225</v>
      </c>
      <c r="B74" s="273" t="s">
        <v>43</v>
      </c>
      <c r="C74" s="436"/>
      <c r="D74" s="436"/>
      <c r="E74" s="436"/>
      <c r="F74" s="436"/>
      <c r="G74" s="436"/>
      <c r="H74" s="436" t="s">
        <v>556</v>
      </c>
      <c r="I74" s="436"/>
      <c r="J74" s="436"/>
      <c r="K74" s="442">
        <f t="shared" si="3"/>
        <v>36</v>
      </c>
      <c r="L74" s="663">
        <f t="shared" si="10"/>
        <v>0</v>
      </c>
      <c r="M74" s="663"/>
      <c r="N74" s="637"/>
      <c r="O74" s="663"/>
      <c r="P74" s="663"/>
      <c r="Q74" s="663"/>
      <c r="R74" s="663">
        <v>36</v>
      </c>
      <c r="S74" s="663"/>
      <c r="T74" s="446">
        <v>0</v>
      </c>
      <c r="U74" s="1023"/>
      <c r="V74" s="1023"/>
      <c r="W74" s="1032"/>
      <c r="X74" s="1023"/>
      <c r="Y74" s="447"/>
      <c r="Z74" s="676"/>
      <c r="AA74" s="447"/>
      <c r="AB74" s="447"/>
      <c r="AC74" s="1024">
        <v>36</v>
      </c>
      <c r="AD74" s="1024"/>
      <c r="AE74" s="1024"/>
      <c r="AF74" s="1024"/>
      <c r="AG74" s="1025"/>
      <c r="AH74" s="1025"/>
      <c r="AI74" s="1025"/>
      <c r="AJ74" s="963"/>
      <c r="AK74" s="436">
        <f t="shared" si="9"/>
        <v>0</v>
      </c>
      <c r="AL74" s="633"/>
    </row>
    <row r="75" spans="1:38" s="644" customFormat="1" ht="29.25" hidden="1" customHeight="1" x14ac:dyDescent="0.3">
      <c r="A75" s="664" t="s">
        <v>312</v>
      </c>
      <c r="B75" s="273" t="s">
        <v>73</v>
      </c>
      <c r="C75" s="436"/>
      <c r="D75" s="436"/>
      <c r="E75" s="436"/>
      <c r="F75" s="436"/>
      <c r="G75" s="436"/>
      <c r="H75" s="436"/>
      <c r="I75" s="436"/>
      <c r="J75" s="436"/>
      <c r="K75" s="442">
        <f t="shared" si="3"/>
        <v>72</v>
      </c>
      <c r="L75" s="663">
        <f t="shared" si="10"/>
        <v>0</v>
      </c>
      <c r="M75" s="663"/>
      <c r="N75" s="637"/>
      <c r="O75" s="663"/>
      <c r="P75" s="663"/>
      <c r="Q75" s="663"/>
      <c r="R75" s="663">
        <v>72</v>
      </c>
      <c r="S75" s="663"/>
      <c r="T75" s="446">
        <v>0</v>
      </c>
      <c r="U75" s="1023"/>
      <c r="V75" s="1023"/>
      <c r="W75" s="1032"/>
      <c r="X75" s="1023"/>
      <c r="Y75" s="447"/>
      <c r="Z75" s="676"/>
      <c r="AA75" s="447"/>
      <c r="AB75" s="447"/>
      <c r="AC75" s="1024"/>
      <c r="AD75" s="1024"/>
      <c r="AE75" s="1024">
        <v>72</v>
      </c>
      <c r="AF75" s="1024"/>
      <c r="AG75" s="1025"/>
      <c r="AH75" s="1025"/>
      <c r="AI75" s="1025"/>
      <c r="AJ75" s="963"/>
      <c r="AK75" s="436">
        <f t="shared" si="9"/>
        <v>0</v>
      </c>
      <c r="AL75" s="633"/>
    </row>
    <row r="76" spans="1:38" s="644" customFormat="1" ht="29.25" hidden="1" customHeight="1" x14ac:dyDescent="0.3">
      <c r="A76" s="664" t="s">
        <v>313</v>
      </c>
      <c r="B76" s="273" t="s">
        <v>75</v>
      </c>
      <c r="C76" s="436"/>
      <c r="D76" s="436"/>
      <c r="E76" s="436"/>
      <c r="F76" s="436"/>
      <c r="G76" s="436"/>
      <c r="H76" s="436" t="s">
        <v>419</v>
      </c>
      <c r="I76" s="436"/>
      <c r="J76" s="436"/>
      <c r="K76" s="442">
        <f t="shared" si="3"/>
        <v>10</v>
      </c>
      <c r="L76" s="663">
        <f t="shared" si="10"/>
        <v>0</v>
      </c>
      <c r="M76" s="663"/>
      <c r="N76" s="637"/>
      <c r="O76" s="663"/>
      <c r="P76" s="663"/>
      <c r="Q76" s="663"/>
      <c r="R76" s="663"/>
      <c r="S76" s="663">
        <v>4</v>
      </c>
      <c r="T76" s="446">
        <v>6</v>
      </c>
      <c r="U76" s="1023"/>
      <c r="V76" s="1023"/>
      <c r="W76" s="1032"/>
      <c r="X76" s="1023"/>
      <c r="Y76" s="447"/>
      <c r="Z76" s="676"/>
      <c r="AA76" s="447"/>
      <c r="AB76" s="447"/>
      <c r="AC76" s="1024"/>
      <c r="AD76" s="1024"/>
      <c r="AE76" s="1024" t="s">
        <v>40</v>
      </c>
      <c r="AF76" s="1024"/>
      <c r="AG76" s="1025"/>
      <c r="AH76" s="1025"/>
      <c r="AI76" s="1025"/>
      <c r="AJ76" s="963"/>
      <c r="AK76" s="436">
        <f t="shared" si="9"/>
        <v>0</v>
      </c>
      <c r="AL76" s="633"/>
    </row>
    <row r="77" spans="1:38" s="644" customFormat="1" ht="29.25" hidden="1" customHeight="1" x14ac:dyDescent="0.3">
      <c r="A77" s="413" t="s">
        <v>95</v>
      </c>
      <c r="B77" s="439" t="s">
        <v>633</v>
      </c>
      <c r="C77" s="436"/>
      <c r="D77" s="436"/>
      <c r="E77" s="436"/>
      <c r="F77" s="436"/>
      <c r="G77" s="436"/>
      <c r="H77" s="436"/>
      <c r="I77" s="436"/>
      <c r="J77" s="436"/>
      <c r="K77" s="442">
        <f>SUM(K78:K82)</f>
        <v>308</v>
      </c>
      <c r="L77" s="442">
        <f t="shared" ref="L77:T77" si="21">SUM(L78:L82)</f>
        <v>24</v>
      </c>
      <c r="M77" s="442">
        <f t="shared" si="21"/>
        <v>80</v>
      </c>
      <c r="N77" s="442">
        <f t="shared" si="21"/>
        <v>156</v>
      </c>
      <c r="O77" s="442">
        <f t="shared" si="21"/>
        <v>0</v>
      </c>
      <c r="P77" s="442">
        <f t="shared" si="21"/>
        <v>0</v>
      </c>
      <c r="Q77" s="442">
        <f t="shared" si="21"/>
        <v>0</v>
      </c>
      <c r="R77" s="442">
        <f t="shared" si="21"/>
        <v>108</v>
      </c>
      <c r="S77" s="442">
        <f t="shared" si="21"/>
        <v>8</v>
      </c>
      <c r="T77" s="1039">
        <f t="shared" si="21"/>
        <v>12</v>
      </c>
      <c r="U77" s="443">
        <f t="shared" ref="U77:AJ77" si="22">U78+U79</f>
        <v>0</v>
      </c>
      <c r="V77" s="443">
        <f t="shared" si="22"/>
        <v>0</v>
      </c>
      <c r="W77" s="443">
        <f t="shared" si="22"/>
        <v>0</v>
      </c>
      <c r="X77" s="443">
        <f t="shared" si="22"/>
        <v>0</v>
      </c>
      <c r="Y77" s="450">
        <f t="shared" si="22"/>
        <v>0</v>
      </c>
      <c r="Z77" s="450">
        <f t="shared" si="22"/>
        <v>0</v>
      </c>
      <c r="AA77" s="450">
        <f t="shared" si="22"/>
        <v>0</v>
      </c>
      <c r="AB77" s="450">
        <f t="shared" si="22"/>
        <v>0</v>
      </c>
      <c r="AC77" s="1029">
        <f t="shared" si="22"/>
        <v>0</v>
      </c>
      <c r="AD77" s="1029">
        <f t="shared" si="22"/>
        <v>0</v>
      </c>
      <c r="AE77" s="1029">
        <f t="shared" si="22"/>
        <v>90</v>
      </c>
      <c r="AF77" s="1029">
        <f t="shared" si="22"/>
        <v>10</v>
      </c>
      <c r="AG77" s="1030">
        <f t="shared" si="22"/>
        <v>66</v>
      </c>
      <c r="AH77" s="1030">
        <f t="shared" si="22"/>
        <v>8</v>
      </c>
      <c r="AI77" s="1030">
        <f t="shared" si="22"/>
        <v>0</v>
      </c>
      <c r="AJ77" s="1030">
        <f t="shared" si="22"/>
        <v>0</v>
      </c>
      <c r="AK77" s="436">
        <f t="shared" si="9"/>
        <v>0</v>
      </c>
      <c r="AL77" s="633"/>
    </row>
    <row r="78" spans="1:38" s="644" customFormat="1" ht="29.25" hidden="1" customHeight="1" x14ac:dyDescent="0.3">
      <c r="A78" s="397" t="s">
        <v>288</v>
      </c>
      <c r="B78" s="670" t="s">
        <v>314</v>
      </c>
      <c r="C78" s="436"/>
      <c r="D78" s="436"/>
      <c r="E78" s="436"/>
      <c r="F78" s="436"/>
      <c r="G78" s="436"/>
      <c r="H78" s="436" t="s">
        <v>996</v>
      </c>
      <c r="I78" s="436"/>
      <c r="J78" s="436"/>
      <c r="K78" s="442">
        <f t="shared" ref="K78:K109" si="23">L78+N78+R78+S78+T78</f>
        <v>32</v>
      </c>
      <c r="L78" s="663">
        <f t="shared" si="10"/>
        <v>2</v>
      </c>
      <c r="M78" s="663">
        <v>8</v>
      </c>
      <c r="N78" s="637">
        <f t="shared" ref="N78:N108" si="24">U78+W78+Y78+AA78+AC78+AE78+AG78+AI78</f>
        <v>30</v>
      </c>
      <c r="O78" s="663"/>
      <c r="P78" s="663"/>
      <c r="Q78" s="663"/>
      <c r="R78" s="663"/>
      <c r="S78" s="663"/>
      <c r="T78" s="446"/>
      <c r="U78" s="1023"/>
      <c r="V78" s="1023"/>
      <c r="W78" s="1032"/>
      <c r="X78" s="1023"/>
      <c r="Y78" s="447"/>
      <c r="Z78" s="676"/>
      <c r="AA78" s="447"/>
      <c r="AB78" s="447"/>
      <c r="AC78" s="1024"/>
      <c r="AD78" s="1024"/>
      <c r="AE78" s="1024">
        <v>30</v>
      </c>
      <c r="AF78" s="1024">
        <v>2</v>
      </c>
      <c r="AG78" s="1025"/>
      <c r="AH78" s="1025"/>
      <c r="AI78" s="1025"/>
      <c r="AJ78" s="963"/>
      <c r="AK78" s="436">
        <f t="shared" si="9"/>
        <v>0</v>
      </c>
      <c r="AL78" s="633"/>
    </row>
    <row r="79" spans="1:38" s="644" customFormat="1" ht="29.25" hidden="1" customHeight="1" x14ac:dyDescent="0.3">
      <c r="A79" s="397" t="s">
        <v>59</v>
      </c>
      <c r="B79" s="670" t="s">
        <v>76</v>
      </c>
      <c r="C79" s="436"/>
      <c r="D79" s="436"/>
      <c r="E79" s="436"/>
      <c r="F79" s="436"/>
      <c r="G79" s="436"/>
      <c r="H79" s="436"/>
      <c r="I79" s="436"/>
      <c r="J79" s="436"/>
      <c r="K79" s="442">
        <f t="shared" si="23"/>
        <v>156</v>
      </c>
      <c r="L79" s="663">
        <v>22</v>
      </c>
      <c r="M79" s="663">
        <v>72</v>
      </c>
      <c r="N79" s="637">
        <f t="shared" si="24"/>
        <v>126</v>
      </c>
      <c r="O79" s="663"/>
      <c r="P79" s="663"/>
      <c r="Q79" s="663"/>
      <c r="R79" s="663"/>
      <c r="S79" s="663">
        <v>2</v>
      </c>
      <c r="T79" s="446">
        <v>6</v>
      </c>
      <c r="U79" s="1023"/>
      <c r="V79" s="1023"/>
      <c r="W79" s="1032"/>
      <c r="X79" s="1023"/>
      <c r="Y79" s="447"/>
      <c r="Z79" s="676"/>
      <c r="AA79" s="447"/>
      <c r="AB79" s="447"/>
      <c r="AC79" s="1024"/>
      <c r="AD79" s="1024"/>
      <c r="AE79" s="1024">
        <v>60</v>
      </c>
      <c r="AF79" s="1024">
        <v>8</v>
      </c>
      <c r="AG79" s="1025">
        <v>66</v>
      </c>
      <c r="AH79" s="1025">
        <v>8</v>
      </c>
      <c r="AI79" s="1025"/>
      <c r="AJ79" s="963"/>
      <c r="AK79" s="436">
        <f t="shared" si="9"/>
        <v>0</v>
      </c>
      <c r="AL79" s="633"/>
    </row>
    <row r="80" spans="1:38" s="644" customFormat="1" ht="29.25" hidden="1" customHeight="1" x14ac:dyDescent="0.3">
      <c r="A80" s="664" t="s">
        <v>315</v>
      </c>
      <c r="B80" s="273" t="s">
        <v>43</v>
      </c>
      <c r="C80" s="436"/>
      <c r="D80" s="436"/>
      <c r="E80" s="436"/>
      <c r="F80" s="436"/>
      <c r="G80" s="436"/>
      <c r="H80" s="436"/>
      <c r="I80" s="436" t="s">
        <v>67</v>
      </c>
      <c r="J80" s="436"/>
      <c r="K80" s="442">
        <f t="shared" si="23"/>
        <v>36</v>
      </c>
      <c r="L80" s="663">
        <f t="shared" si="10"/>
        <v>0</v>
      </c>
      <c r="M80" s="663"/>
      <c r="N80" s="637"/>
      <c r="O80" s="663"/>
      <c r="P80" s="663"/>
      <c r="Q80" s="663"/>
      <c r="R80" s="663">
        <v>36</v>
      </c>
      <c r="S80" s="663"/>
      <c r="T80" s="446">
        <v>0</v>
      </c>
      <c r="U80" s="1023"/>
      <c r="V80" s="1023"/>
      <c r="W80" s="1032"/>
      <c r="X80" s="1023"/>
      <c r="Y80" s="447"/>
      <c r="Z80" s="676"/>
      <c r="AA80" s="447"/>
      <c r="AB80" s="447"/>
      <c r="AC80" s="1024"/>
      <c r="AD80" s="1024"/>
      <c r="AE80" s="1024">
        <v>36</v>
      </c>
      <c r="AF80" s="1024"/>
      <c r="AG80" s="1025"/>
      <c r="AH80" s="1025"/>
      <c r="AI80" s="1025"/>
      <c r="AJ80" s="963"/>
      <c r="AK80" s="436">
        <f t="shared" si="9"/>
        <v>0</v>
      </c>
      <c r="AL80" s="633"/>
    </row>
    <row r="81" spans="1:38" s="644" customFormat="1" ht="29.25" hidden="1" customHeight="1" x14ac:dyDescent="0.3">
      <c r="A81" s="664" t="s">
        <v>77</v>
      </c>
      <c r="B81" s="273" t="s">
        <v>73</v>
      </c>
      <c r="C81" s="436"/>
      <c r="D81" s="436"/>
      <c r="E81" s="436"/>
      <c r="F81" s="436"/>
      <c r="G81" s="436"/>
      <c r="H81" s="436"/>
      <c r="I81" s="436" t="s">
        <v>67</v>
      </c>
      <c r="J81" s="436"/>
      <c r="K81" s="442">
        <f t="shared" si="23"/>
        <v>72</v>
      </c>
      <c r="L81" s="663">
        <f t="shared" si="10"/>
        <v>0</v>
      </c>
      <c r="M81" s="663"/>
      <c r="N81" s="637"/>
      <c r="O81" s="663"/>
      <c r="P81" s="663"/>
      <c r="Q81" s="663"/>
      <c r="R81" s="663">
        <v>72</v>
      </c>
      <c r="S81" s="663"/>
      <c r="T81" s="446">
        <v>0</v>
      </c>
      <c r="U81" s="1023"/>
      <c r="V81" s="1023"/>
      <c r="W81" s="1032"/>
      <c r="X81" s="1023"/>
      <c r="Y81" s="447"/>
      <c r="Z81" s="676"/>
      <c r="AA81" s="447"/>
      <c r="AB81" s="447"/>
      <c r="AC81" s="1024"/>
      <c r="AD81" s="1024"/>
      <c r="AE81" s="1024"/>
      <c r="AF81" s="1024"/>
      <c r="AG81" s="1025">
        <v>72</v>
      </c>
      <c r="AH81" s="1025"/>
      <c r="AI81" s="1025"/>
      <c r="AJ81" s="963"/>
      <c r="AK81" s="436">
        <f t="shared" si="9"/>
        <v>0</v>
      </c>
      <c r="AL81" s="633"/>
    </row>
    <row r="82" spans="1:38" s="644" customFormat="1" ht="29.25" hidden="1" customHeight="1" x14ac:dyDescent="0.3">
      <c r="A82" s="664" t="s">
        <v>634</v>
      </c>
      <c r="B82" s="273" t="s">
        <v>75</v>
      </c>
      <c r="C82" s="436"/>
      <c r="D82" s="436"/>
      <c r="E82" s="436"/>
      <c r="F82" s="436"/>
      <c r="G82" s="436"/>
      <c r="H82" s="436"/>
      <c r="I82" s="436" t="s">
        <v>419</v>
      </c>
      <c r="J82" s="436"/>
      <c r="K82" s="442">
        <f t="shared" si="23"/>
        <v>12</v>
      </c>
      <c r="L82" s="663">
        <f t="shared" si="10"/>
        <v>0</v>
      </c>
      <c r="M82" s="663"/>
      <c r="N82" s="637"/>
      <c r="O82" s="663"/>
      <c r="P82" s="663"/>
      <c r="Q82" s="663"/>
      <c r="R82" s="663"/>
      <c r="S82" s="663">
        <v>6</v>
      </c>
      <c r="T82" s="446">
        <v>6</v>
      </c>
      <c r="U82" s="1023"/>
      <c r="V82" s="1023"/>
      <c r="W82" s="1032"/>
      <c r="X82" s="1023"/>
      <c r="Y82" s="447"/>
      <c r="Z82" s="676"/>
      <c r="AA82" s="447"/>
      <c r="AB82" s="447"/>
      <c r="AC82" s="1024"/>
      <c r="AD82" s="1024"/>
      <c r="AE82" s="1024"/>
      <c r="AF82" s="1024"/>
      <c r="AG82" s="1025" t="s">
        <v>40</v>
      </c>
      <c r="AH82" s="1025"/>
      <c r="AI82" s="1025"/>
      <c r="AJ82" s="963"/>
      <c r="AK82" s="436">
        <f t="shared" si="9"/>
        <v>0</v>
      </c>
      <c r="AL82" s="633"/>
    </row>
    <row r="83" spans="1:38" s="644" customFormat="1" ht="29.25" hidden="1" customHeight="1" x14ac:dyDescent="0.3">
      <c r="A83" s="413" t="s">
        <v>316</v>
      </c>
      <c r="B83" s="439" t="s">
        <v>635</v>
      </c>
      <c r="C83" s="436"/>
      <c r="D83" s="436"/>
      <c r="E83" s="436"/>
      <c r="F83" s="436"/>
      <c r="G83" s="436"/>
      <c r="H83" s="436"/>
      <c r="I83" s="436"/>
      <c r="J83" s="436"/>
      <c r="K83" s="442">
        <f>SUM(K84:K88)</f>
        <v>434</v>
      </c>
      <c r="L83" s="442">
        <f t="shared" ref="L83:T83" si="25">SUM(L84:L88)</f>
        <v>36</v>
      </c>
      <c r="M83" s="442">
        <f t="shared" si="25"/>
        <v>130</v>
      </c>
      <c r="N83" s="442">
        <f t="shared" si="25"/>
        <v>234</v>
      </c>
      <c r="O83" s="442">
        <f t="shared" si="25"/>
        <v>0</v>
      </c>
      <c r="P83" s="442">
        <f t="shared" si="25"/>
        <v>0</v>
      </c>
      <c r="Q83" s="442">
        <f t="shared" si="25"/>
        <v>0</v>
      </c>
      <c r="R83" s="442">
        <f t="shared" si="25"/>
        <v>144</v>
      </c>
      <c r="S83" s="442">
        <f t="shared" si="25"/>
        <v>8</v>
      </c>
      <c r="T83" s="1039">
        <f t="shared" si="25"/>
        <v>12</v>
      </c>
      <c r="U83" s="443">
        <f t="shared" ref="U83:AJ83" si="26">U84+U85</f>
        <v>0</v>
      </c>
      <c r="V83" s="443">
        <f t="shared" si="26"/>
        <v>0</v>
      </c>
      <c r="W83" s="443">
        <f t="shared" si="26"/>
        <v>0</v>
      </c>
      <c r="X83" s="443">
        <f t="shared" si="26"/>
        <v>0</v>
      </c>
      <c r="Y83" s="450">
        <f t="shared" si="26"/>
        <v>0</v>
      </c>
      <c r="Z83" s="450">
        <f t="shared" si="26"/>
        <v>0</v>
      </c>
      <c r="AA83" s="450">
        <f t="shared" si="26"/>
        <v>0</v>
      </c>
      <c r="AB83" s="450">
        <f t="shared" si="26"/>
        <v>0</v>
      </c>
      <c r="AC83" s="1029">
        <f t="shared" si="26"/>
        <v>0</v>
      </c>
      <c r="AD83" s="1029">
        <f t="shared" si="26"/>
        <v>0</v>
      </c>
      <c r="AE83" s="1029">
        <f t="shared" si="26"/>
        <v>120</v>
      </c>
      <c r="AF83" s="1029">
        <f t="shared" si="26"/>
        <v>12</v>
      </c>
      <c r="AG83" s="1030">
        <f t="shared" si="26"/>
        <v>114</v>
      </c>
      <c r="AH83" s="1030">
        <f t="shared" si="26"/>
        <v>18</v>
      </c>
      <c r="AI83" s="1030">
        <f t="shared" si="26"/>
        <v>0</v>
      </c>
      <c r="AJ83" s="1030">
        <f t="shared" si="26"/>
        <v>0</v>
      </c>
      <c r="AK83" s="436">
        <f t="shared" si="9"/>
        <v>0</v>
      </c>
      <c r="AL83" s="633"/>
    </row>
    <row r="84" spans="1:38" s="644" customFormat="1" ht="29.25" hidden="1" customHeight="1" x14ac:dyDescent="0.3">
      <c r="A84" s="397" t="s">
        <v>78</v>
      </c>
      <c r="B84" s="670" t="s">
        <v>79</v>
      </c>
      <c r="C84" s="436"/>
      <c r="D84" s="436"/>
      <c r="E84" s="436"/>
      <c r="F84" s="436"/>
      <c r="G84" s="436"/>
      <c r="H84" s="436" t="s">
        <v>996</v>
      </c>
      <c r="I84" s="436"/>
      <c r="J84" s="436"/>
      <c r="K84" s="442">
        <f t="shared" si="23"/>
        <v>32</v>
      </c>
      <c r="L84" s="663">
        <f t="shared" si="10"/>
        <v>2</v>
      </c>
      <c r="M84" s="663">
        <v>8</v>
      </c>
      <c r="N84" s="637">
        <f t="shared" si="24"/>
        <v>30</v>
      </c>
      <c r="O84" s="663"/>
      <c r="P84" s="663"/>
      <c r="Q84" s="663"/>
      <c r="R84" s="663"/>
      <c r="S84" s="663"/>
      <c r="T84" s="446"/>
      <c r="U84" s="1023"/>
      <c r="V84" s="1023"/>
      <c r="W84" s="1032"/>
      <c r="X84" s="1023"/>
      <c r="Y84" s="447"/>
      <c r="Z84" s="676"/>
      <c r="AA84" s="447"/>
      <c r="AB84" s="447"/>
      <c r="AC84" s="1024"/>
      <c r="AD84" s="1024"/>
      <c r="AE84" s="1024">
        <v>30</v>
      </c>
      <c r="AF84" s="1024">
        <v>2</v>
      </c>
      <c r="AG84" s="1025"/>
      <c r="AH84" s="1025"/>
      <c r="AI84" s="1025"/>
      <c r="AJ84" s="963"/>
      <c r="AK84" s="436">
        <f t="shared" si="9"/>
        <v>0</v>
      </c>
      <c r="AL84" s="633"/>
    </row>
    <row r="85" spans="1:38" s="644" customFormat="1" ht="29.25" hidden="1" customHeight="1" x14ac:dyDescent="0.3">
      <c r="A85" s="397" t="s">
        <v>80</v>
      </c>
      <c r="B85" s="670" t="s">
        <v>81</v>
      </c>
      <c r="C85" s="436"/>
      <c r="D85" s="436"/>
      <c r="E85" s="436"/>
      <c r="F85" s="436"/>
      <c r="G85" s="436"/>
      <c r="H85" s="436"/>
      <c r="I85" s="436"/>
      <c r="J85" s="436"/>
      <c r="K85" s="442">
        <f t="shared" si="23"/>
        <v>246</v>
      </c>
      <c r="L85" s="663">
        <v>34</v>
      </c>
      <c r="M85" s="663">
        <v>122</v>
      </c>
      <c r="N85" s="637">
        <f t="shared" si="24"/>
        <v>204</v>
      </c>
      <c r="O85" s="663"/>
      <c r="P85" s="663"/>
      <c r="Q85" s="663"/>
      <c r="R85" s="663"/>
      <c r="S85" s="663">
        <v>2</v>
      </c>
      <c r="T85" s="446">
        <v>6</v>
      </c>
      <c r="U85" s="1023"/>
      <c r="V85" s="1023"/>
      <c r="W85" s="1032"/>
      <c r="X85" s="1023"/>
      <c r="Y85" s="447"/>
      <c r="Z85" s="676"/>
      <c r="AA85" s="447"/>
      <c r="AB85" s="447"/>
      <c r="AC85" s="1024"/>
      <c r="AD85" s="1024"/>
      <c r="AE85" s="1024">
        <v>90</v>
      </c>
      <c r="AF85" s="1024">
        <v>10</v>
      </c>
      <c r="AG85" s="1025">
        <v>114</v>
      </c>
      <c r="AH85" s="1025">
        <v>18</v>
      </c>
      <c r="AI85" s="1025"/>
      <c r="AJ85" s="963"/>
      <c r="AK85" s="436">
        <f t="shared" si="9"/>
        <v>0</v>
      </c>
      <c r="AL85" s="633"/>
    </row>
    <row r="86" spans="1:38" s="644" customFormat="1" ht="29.25" hidden="1" customHeight="1" x14ac:dyDescent="0.3">
      <c r="A86" s="664" t="s">
        <v>83</v>
      </c>
      <c r="B86" s="273" t="s">
        <v>43</v>
      </c>
      <c r="C86" s="436"/>
      <c r="D86" s="436"/>
      <c r="E86" s="436"/>
      <c r="F86" s="436"/>
      <c r="G86" s="436"/>
      <c r="H86" s="436" t="s">
        <v>67</v>
      </c>
      <c r="I86" s="436"/>
      <c r="J86" s="436"/>
      <c r="K86" s="442">
        <f t="shared" si="23"/>
        <v>36</v>
      </c>
      <c r="L86" s="663">
        <f t="shared" si="10"/>
        <v>0</v>
      </c>
      <c r="M86" s="663"/>
      <c r="N86" s="637"/>
      <c r="O86" s="663"/>
      <c r="P86" s="663"/>
      <c r="Q86" s="663"/>
      <c r="R86" s="663">
        <v>36</v>
      </c>
      <c r="S86" s="663"/>
      <c r="T86" s="446">
        <v>0</v>
      </c>
      <c r="U86" s="1023"/>
      <c r="V86" s="1023"/>
      <c r="W86" s="1032"/>
      <c r="X86" s="1023"/>
      <c r="Y86" s="447"/>
      <c r="Z86" s="676"/>
      <c r="AA86" s="447"/>
      <c r="AB86" s="447"/>
      <c r="AC86" s="1024"/>
      <c r="AD86" s="1024"/>
      <c r="AE86" s="1024">
        <v>36</v>
      </c>
      <c r="AF86" s="1024"/>
      <c r="AG86" s="1025"/>
      <c r="AH86" s="1025"/>
      <c r="AI86" s="1025"/>
      <c r="AJ86" s="963"/>
      <c r="AK86" s="436">
        <f t="shared" si="9"/>
        <v>0</v>
      </c>
      <c r="AL86" s="633"/>
    </row>
    <row r="87" spans="1:38" s="644" customFormat="1" ht="29.25" hidden="1" customHeight="1" x14ac:dyDescent="0.3">
      <c r="A87" s="664" t="s">
        <v>84</v>
      </c>
      <c r="B87" s="273" t="s">
        <v>73</v>
      </c>
      <c r="C87" s="436"/>
      <c r="D87" s="436"/>
      <c r="E87" s="436"/>
      <c r="F87" s="436"/>
      <c r="G87" s="436"/>
      <c r="H87" s="436"/>
      <c r="I87" s="436" t="s">
        <v>67</v>
      </c>
      <c r="J87" s="436"/>
      <c r="K87" s="442">
        <f t="shared" si="23"/>
        <v>108</v>
      </c>
      <c r="L87" s="663">
        <f t="shared" si="10"/>
        <v>0</v>
      </c>
      <c r="M87" s="663"/>
      <c r="N87" s="637"/>
      <c r="O87" s="663"/>
      <c r="P87" s="663"/>
      <c r="Q87" s="663"/>
      <c r="R87" s="663">
        <v>108</v>
      </c>
      <c r="S87" s="663"/>
      <c r="T87" s="446">
        <v>0</v>
      </c>
      <c r="U87" s="1023"/>
      <c r="V87" s="1023"/>
      <c r="W87" s="1023"/>
      <c r="X87" s="1023"/>
      <c r="Y87" s="447"/>
      <c r="Z87" s="447"/>
      <c r="AA87" s="447"/>
      <c r="AB87" s="447"/>
      <c r="AC87" s="1024"/>
      <c r="AD87" s="1024"/>
      <c r="AE87" s="1024"/>
      <c r="AF87" s="1024"/>
      <c r="AG87" s="1025">
        <v>108</v>
      </c>
      <c r="AH87" s="1025"/>
      <c r="AI87" s="1025"/>
      <c r="AJ87" s="963"/>
      <c r="AK87" s="436">
        <f t="shared" si="9"/>
        <v>0</v>
      </c>
      <c r="AL87" s="633"/>
    </row>
    <row r="88" spans="1:38" s="644" customFormat="1" ht="29.25" hidden="1" customHeight="1" x14ac:dyDescent="0.3">
      <c r="A88" s="664" t="s">
        <v>636</v>
      </c>
      <c r="B88" s="273" t="s">
        <v>75</v>
      </c>
      <c r="C88" s="436"/>
      <c r="D88" s="436"/>
      <c r="E88" s="436"/>
      <c r="F88" s="436"/>
      <c r="G88" s="436"/>
      <c r="H88" s="436"/>
      <c r="I88" s="436" t="s">
        <v>419</v>
      </c>
      <c r="J88" s="436"/>
      <c r="K88" s="442">
        <f t="shared" si="23"/>
        <v>12</v>
      </c>
      <c r="L88" s="663">
        <f t="shared" si="10"/>
        <v>0</v>
      </c>
      <c r="M88" s="663"/>
      <c r="N88" s="637"/>
      <c r="O88" s="663"/>
      <c r="P88" s="663"/>
      <c r="Q88" s="663"/>
      <c r="R88" s="663"/>
      <c r="S88" s="663">
        <v>6</v>
      </c>
      <c r="T88" s="446">
        <v>6</v>
      </c>
      <c r="U88" s="1023"/>
      <c r="V88" s="1023"/>
      <c r="W88" s="1023"/>
      <c r="X88" s="1023"/>
      <c r="Y88" s="447"/>
      <c r="Z88" s="447"/>
      <c r="AA88" s="447"/>
      <c r="AB88" s="447"/>
      <c r="AC88" s="1024"/>
      <c r="AD88" s="1024"/>
      <c r="AE88" s="1024"/>
      <c r="AF88" s="1024"/>
      <c r="AG88" s="1025" t="s">
        <v>40</v>
      </c>
      <c r="AH88" s="1025"/>
      <c r="AI88" s="1025"/>
      <c r="AJ88" s="963"/>
      <c r="AK88" s="436">
        <f t="shared" si="9"/>
        <v>0</v>
      </c>
      <c r="AL88" s="633"/>
    </row>
    <row r="89" spans="1:38" s="644" customFormat="1" ht="29.25" hidden="1" customHeight="1" x14ac:dyDescent="0.3">
      <c r="A89" s="673" t="s">
        <v>638</v>
      </c>
      <c r="B89" s="272" t="s">
        <v>639</v>
      </c>
      <c r="C89" s="436"/>
      <c r="D89" s="436"/>
      <c r="E89" s="436"/>
      <c r="F89" s="436"/>
      <c r="G89" s="436"/>
      <c r="H89" s="436"/>
      <c r="I89" s="436"/>
      <c r="J89" s="436"/>
      <c r="K89" s="442">
        <f>SUM(K90:K92)</f>
        <v>242</v>
      </c>
      <c r="L89" s="442">
        <f t="shared" ref="L89:T89" si="27">SUM(L90:L92)</f>
        <v>24</v>
      </c>
      <c r="M89" s="442">
        <f t="shared" si="27"/>
        <v>40</v>
      </c>
      <c r="N89" s="442">
        <f t="shared" si="27"/>
        <v>102</v>
      </c>
      <c r="O89" s="442">
        <f t="shared" si="27"/>
        <v>0</v>
      </c>
      <c r="P89" s="442">
        <f t="shared" si="27"/>
        <v>0</v>
      </c>
      <c r="Q89" s="442">
        <f t="shared" si="27"/>
        <v>0</v>
      </c>
      <c r="R89" s="442">
        <f t="shared" si="27"/>
        <v>108</v>
      </c>
      <c r="S89" s="442">
        <f t="shared" si="27"/>
        <v>2</v>
      </c>
      <c r="T89" s="1039">
        <f t="shared" si="27"/>
        <v>6</v>
      </c>
      <c r="U89" s="443">
        <f t="shared" ref="U89:AJ89" si="28">U90</f>
        <v>0</v>
      </c>
      <c r="V89" s="443">
        <f t="shared" si="28"/>
        <v>0</v>
      </c>
      <c r="W89" s="443">
        <f t="shared" si="28"/>
        <v>0</v>
      </c>
      <c r="X89" s="443">
        <f t="shared" si="28"/>
        <v>0</v>
      </c>
      <c r="Y89" s="450">
        <f t="shared" si="28"/>
        <v>0</v>
      </c>
      <c r="Z89" s="450">
        <f t="shared" si="28"/>
        <v>0</v>
      </c>
      <c r="AA89" s="450">
        <f t="shared" si="28"/>
        <v>0</v>
      </c>
      <c r="AB89" s="450">
        <f t="shared" si="28"/>
        <v>0</v>
      </c>
      <c r="AC89" s="1029">
        <f t="shared" si="28"/>
        <v>0</v>
      </c>
      <c r="AD89" s="1029">
        <f t="shared" si="28"/>
        <v>0</v>
      </c>
      <c r="AE89" s="1029">
        <f t="shared" si="28"/>
        <v>0</v>
      </c>
      <c r="AF89" s="1029">
        <f t="shared" si="28"/>
        <v>0</v>
      </c>
      <c r="AG89" s="1030">
        <f t="shared" si="28"/>
        <v>36</v>
      </c>
      <c r="AH89" s="1030">
        <f t="shared" si="28"/>
        <v>2</v>
      </c>
      <c r="AI89" s="1030">
        <f t="shared" si="28"/>
        <v>66</v>
      </c>
      <c r="AJ89" s="1030">
        <f t="shared" si="28"/>
        <v>10</v>
      </c>
      <c r="AK89" s="436">
        <f t="shared" si="9"/>
        <v>0</v>
      </c>
      <c r="AL89" s="633"/>
    </row>
    <row r="90" spans="1:38" s="644" customFormat="1" ht="29.25" hidden="1" customHeight="1" x14ac:dyDescent="0.3">
      <c r="A90" s="664" t="s">
        <v>641</v>
      </c>
      <c r="B90" s="273" t="s">
        <v>642</v>
      </c>
      <c r="C90" s="436"/>
      <c r="D90" s="436"/>
      <c r="E90" s="436"/>
      <c r="F90" s="436"/>
      <c r="G90" s="436"/>
      <c r="H90" s="436"/>
      <c r="I90" s="436"/>
      <c r="J90" s="436" t="s">
        <v>67</v>
      </c>
      <c r="K90" s="442">
        <f t="shared" si="23"/>
        <v>126</v>
      </c>
      <c r="L90" s="663">
        <v>24</v>
      </c>
      <c r="M90" s="663">
        <v>40</v>
      </c>
      <c r="N90" s="637">
        <f t="shared" si="24"/>
        <v>102</v>
      </c>
      <c r="O90" s="663"/>
      <c r="P90" s="663"/>
      <c r="Q90" s="663"/>
      <c r="R90" s="663"/>
      <c r="S90" s="663"/>
      <c r="T90" s="446"/>
      <c r="U90" s="1023"/>
      <c r="V90" s="1023"/>
      <c r="W90" s="1023"/>
      <c r="X90" s="1023"/>
      <c r="Y90" s="447"/>
      <c r="Z90" s="447"/>
      <c r="AA90" s="447"/>
      <c r="AB90" s="447"/>
      <c r="AC90" s="1024"/>
      <c r="AD90" s="1024"/>
      <c r="AE90" s="1024"/>
      <c r="AF90" s="1024"/>
      <c r="AG90" s="1025">
        <v>36</v>
      </c>
      <c r="AH90" s="1025">
        <v>2</v>
      </c>
      <c r="AI90" s="1025">
        <v>66</v>
      </c>
      <c r="AJ90" s="1021">
        <v>10</v>
      </c>
      <c r="AK90" s="436">
        <f t="shared" si="9"/>
        <v>0</v>
      </c>
      <c r="AL90" s="633"/>
    </row>
    <row r="91" spans="1:38" s="644" customFormat="1" ht="29.25" hidden="1" customHeight="1" x14ac:dyDescent="0.3">
      <c r="A91" s="664" t="s">
        <v>643</v>
      </c>
      <c r="B91" s="273" t="s">
        <v>73</v>
      </c>
      <c r="C91" s="436"/>
      <c r="D91" s="436"/>
      <c r="E91" s="436"/>
      <c r="F91" s="436"/>
      <c r="G91" s="436"/>
      <c r="H91" s="436"/>
      <c r="I91" s="436"/>
      <c r="J91" s="436" t="s">
        <v>67</v>
      </c>
      <c r="K91" s="442">
        <f t="shared" si="23"/>
        <v>108</v>
      </c>
      <c r="L91" s="663">
        <f t="shared" si="10"/>
        <v>0</v>
      </c>
      <c r="M91" s="663"/>
      <c r="N91" s="637"/>
      <c r="O91" s="663"/>
      <c r="P91" s="663"/>
      <c r="Q91" s="663"/>
      <c r="R91" s="663">
        <v>108</v>
      </c>
      <c r="S91" s="663"/>
      <c r="T91" s="446">
        <v>0</v>
      </c>
      <c r="U91" s="1023"/>
      <c r="V91" s="1023"/>
      <c r="W91" s="1023"/>
      <c r="X91" s="1023"/>
      <c r="Y91" s="447"/>
      <c r="Z91" s="447"/>
      <c r="AA91" s="447"/>
      <c r="AB91" s="447"/>
      <c r="AC91" s="1024"/>
      <c r="AD91" s="1024"/>
      <c r="AE91" s="1024"/>
      <c r="AF91" s="1024"/>
      <c r="AG91" s="1025"/>
      <c r="AH91" s="1025"/>
      <c r="AI91" s="1025">
        <v>108</v>
      </c>
      <c r="AJ91" s="963"/>
      <c r="AK91" s="436">
        <f t="shared" si="9"/>
        <v>0</v>
      </c>
      <c r="AL91" s="633"/>
    </row>
    <row r="92" spans="1:38" s="644" customFormat="1" ht="29.25" hidden="1" customHeight="1" x14ac:dyDescent="0.3">
      <c r="A92" s="664" t="s">
        <v>85</v>
      </c>
      <c r="B92" s="273" t="s">
        <v>75</v>
      </c>
      <c r="C92" s="436"/>
      <c r="D92" s="436"/>
      <c r="E92" s="436"/>
      <c r="F92" s="436"/>
      <c r="G92" s="436"/>
      <c r="H92" s="436"/>
      <c r="I92" s="436"/>
      <c r="J92" s="436" t="s">
        <v>419</v>
      </c>
      <c r="K92" s="442">
        <f t="shared" si="23"/>
        <v>8</v>
      </c>
      <c r="L92" s="663">
        <f t="shared" si="10"/>
        <v>0</v>
      </c>
      <c r="M92" s="663"/>
      <c r="N92" s="637"/>
      <c r="O92" s="663"/>
      <c r="P92" s="663"/>
      <c r="Q92" s="663"/>
      <c r="R92" s="663"/>
      <c r="S92" s="663">
        <v>2</v>
      </c>
      <c r="T92" s="446">
        <v>6</v>
      </c>
      <c r="U92" s="1023"/>
      <c r="V92" s="1023"/>
      <c r="W92" s="1023"/>
      <c r="X92" s="1023"/>
      <c r="Y92" s="445"/>
      <c r="Z92" s="445"/>
      <c r="AA92" s="445"/>
      <c r="AB92" s="445"/>
      <c r="AC92" s="1020"/>
      <c r="AD92" s="1020"/>
      <c r="AE92" s="1020"/>
      <c r="AF92" s="1020"/>
      <c r="AG92" s="1021"/>
      <c r="AH92" s="1021"/>
      <c r="AI92" s="1021" t="s">
        <v>40</v>
      </c>
      <c r="AJ92" s="963"/>
      <c r="AK92" s="436">
        <f t="shared" si="9"/>
        <v>0</v>
      </c>
      <c r="AL92" s="633"/>
    </row>
    <row r="93" spans="1:38" s="644" customFormat="1" ht="38.25" customHeight="1" x14ac:dyDescent="0.3">
      <c r="A93" s="413" t="s">
        <v>42</v>
      </c>
      <c r="B93" s="439" t="s">
        <v>86</v>
      </c>
      <c r="C93" s="436"/>
      <c r="D93" s="436"/>
      <c r="E93" s="436"/>
      <c r="F93" s="436"/>
      <c r="G93" s="436"/>
      <c r="H93" s="436"/>
      <c r="I93" s="436"/>
      <c r="J93" s="436"/>
      <c r="K93" s="442">
        <f>SUM(K94:K97)</f>
        <v>620</v>
      </c>
      <c r="L93" s="442">
        <f t="shared" ref="L93:T93" si="29">SUM(L94:L97)</f>
        <v>30</v>
      </c>
      <c r="M93" s="442">
        <f t="shared" si="29"/>
        <v>60</v>
      </c>
      <c r="N93" s="442">
        <f t="shared" si="29"/>
        <v>184</v>
      </c>
      <c r="O93" s="442">
        <f t="shared" si="29"/>
        <v>124</v>
      </c>
      <c r="P93" s="442">
        <f t="shared" si="29"/>
        <v>60</v>
      </c>
      <c r="Q93" s="442">
        <f t="shared" si="29"/>
        <v>0</v>
      </c>
      <c r="R93" s="442">
        <f t="shared" si="29"/>
        <v>396</v>
      </c>
      <c r="S93" s="442">
        <f t="shared" si="29"/>
        <v>4</v>
      </c>
      <c r="T93" s="1039">
        <f t="shared" si="29"/>
        <v>6</v>
      </c>
      <c r="U93" s="443">
        <f t="shared" ref="U93:AJ93" si="30">U94</f>
        <v>0</v>
      </c>
      <c r="V93" s="443">
        <f t="shared" si="30"/>
        <v>0</v>
      </c>
      <c r="W93" s="443">
        <f t="shared" si="30"/>
        <v>0</v>
      </c>
      <c r="X93" s="443">
        <f t="shared" si="30"/>
        <v>0</v>
      </c>
      <c r="Y93" s="450">
        <f t="shared" si="30"/>
        <v>106</v>
      </c>
      <c r="Z93" s="450">
        <f t="shared" si="30"/>
        <v>18</v>
      </c>
      <c r="AA93" s="450">
        <f t="shared" si="30"/>
        <v>78</v>
      </c>
      <c r="AB93" s="450">
        <f t="shared" si="30"/>
        <v>12</v>
      </c>
      <c r="AC93" s="1029">
        <f t="shared" si="30"/>
        <v>0</v>
      </c>
      <c r="AD93" s="1029">
        <f t="shared" si="30"/>
        <v>0</v>
      </c>
      <c r="AE93" s="1029">
        <f t="shared" si="30"/>
        <v>0</v>
      </c>
      <c r="AF93" s="1029">
        <f t="shared" si="30"/>
        <v>0</v>
      </c>
      <c r="AG93" s="1030">
        <f t="shared" si="30"/>
        <v>0</v>
      </c>
      <c r="AH93" s="1030">
        <f t="shared" si="30"/>
        <v>0</v>
      </c>
      <c r="AI93" s="1030">
        <f t="shared" si="30"/>
        <v>0</v>
      </c>
      <c r="AJ93" s="1030">
        <f t="shared" si="30"/>
        <v>0</v>
      </c>
      <c r="AK93" s="436">
        <f t="shared" si="9"/>
        <v>184</v>
      </c>
      <c r="AL93" s="436"/>
    </row>
    <row r="94" spans="1:38" s="644" customFormat="1" ht="29.25" customHeight="1" x14ac:dyDescent="0.3">
      <c r="A94" s="664" t="s">
        <v>87</v>
      </c>
      <c r="B94" s="273" t="s">
        <v>88</v>
      </c>
      <c r="C94" s="436"/>
      <c r="D94" s="436"/>
      <c r="E94" s="436"/>
      <c r="F94" s="436" t="s">
        <v>67</v>
      </c>
      <c r="G94" s="436"/>
      <c r="H94" s="436"/>
      <c r="I94" s="436"/>
      <c r="J94" s="436"/>
      <c r="K94" s="442">
        <f t="shared" si="23"/>
        <v>214</v>
      </c>
      <c r="L94" s="663">
        <f t="shared" si="10"/>
        <v>30</v>
      </c>
      <c r="M94" s="663">
        <v>60</v>
      </c>
      <c r="N94" s="637">
        <f t="shared" si="24"/>
        <v>184</v>
      </c>
      <c r="O94" s="649">
        <v>124</v>
      </c>
      <c r="P94" s="663">
        <v>60</v>
      </c>
      <c r="Q94" s="663"/>
      <c r="R94" s="663"/>
      <c r="S94" s="663"/>
      <c r="T94" s="446"/>
      <c r="U94" s="1023"/>
      <c r="V94" s="1023"/>
      <c r="W94" s="1023"/>
      <c r="X94" s="1023"/>
      <c r="Y94" s="1306">
        <v>106</v>
      </c>
      <c r="Z94" s="447">
        <v>18</v>
      </c>
      <c r="AA94" s="447">
        <v>78</v>
      </c>
      <c r="AB94" s="447">
        <v>12</v>
      </c>
      <c r="AC94" s="1020"/>
      <c r="AD94" s="1020"/>
      <c r="AE94" s="1020"/>
      <c r="AF94" s="1020"/>
      <c r="AG94" s="1021"/>
      <c r="AH94" s="1021"/>
      <c r="AI94" s="1021"/>
      <c r="AJ94" s="963"/>
      <c r="AK94" s="436">
        <f t="shared" si="9"/>
        <v>184</v>
      </c>
      <c r="AL94" s="282" t="s">
        <v>1129</v>
      </c>
    </row>
    <row r="95" spans="1:38" s="644" customFormat="1" ht="29.25" customHeight="1" x14ac:dyDescent="0.3">
      <c r="A95" s="664" t="s">
        <v>89</v>
      </c>
      <c r="B95" s="273" t="s">
        <v>43</v>
      </c>
      <c r="C95" s="436"/>
      <c r="D95" s="436"/>
      <c r="E95" s="436"/>
      <c r="F95" s="1763" t="s">
        <v>556</v>
      </c>
      <c r="G95" s="436"/>
      <c r="H95" s="436"/>
      <c r="I95" s="436"/>
      <c r="J95" s="436"/>
      <c r="K95" s="442">
        <f t="shared" si="23"/>
        <v>252</v>
      </c>
      <c r="L95" s="663">
        <f t="shared" si="10"/>
        <v>0</v>
      </c>
      <c r="M95" s="663">
        <v>0</v>
      </c>
      <c r="N95" s="637"/>
      <c r="O95" s="663"/>
      <c r="P95" s="663"/>
      <c r="Q95" s="663"/>
      <c r="R95" s="663">
        <v>252</v>
      </c>
      <c r="S95" s="663"/>
      <c r="T95" s="446"/>
      <c r="U95" s="1023"/>
      <c r="V95" s="1023"/>
      <c r="W95" s="1023"/>
      <c r="X95" s="1023"/>
      <c r="Y95" s="445">
        <v>108</v>
      </c>
      <c r="Z95" s="445"/>
      <c r="AA95" s="447">
        <v>144</v>
      </c>
      <c r="AB95" s="447"/>
      <c r="AC95" s="1020"/>
      <c r="AD95" s="1020"/>
      <c r="AE95" s="1020"/>
      <c r="AF95" s="1020"/>
      <c r="AG95" s="1021"/>
      <c r="AH95" s="1021"/>
      <c r="AI95" s="1021"/>
      <c r="AJ95" s="963"/>
      <c r="AK95" s="436">
        <f t="shared" si="9"/>
        <v>252</v>
      </c>
      <c r="AL95" s="1249"/>
    </row>
    <row r="96" spans="1:38" s="644" customFormat="1" ht="29.25" customHeight="1" x14ac:dyDescent="0.3">
      <c r="A96" s="664" t="s">
        <v>90</v>
      </c>
      <c r="B96" s="273" t="s">
        <v>73</v>
      </c>
      <c r="C96" s="436"/>
      <c r="D96" s="436"/>
      <c r="E96" s="436"/>
      <c r="F96" s="1764"/>
      <c r="G96" s="436"/>
      <c r="H96" s="436"/>
      <c r="I96" s="436"/>
      <c r="J96" s="436"/>
      <c r="K96" s="442">
        <f t="shared" si="23"/>
        <v>144</v>
      </c>
      <c r="L96" s="663">
        <f t="shared" si="10"/>
        <v>0</v>
      </c>
      <c r="M96" s="663">
        <v>0</v>
      </c>
      <c r="N96" s="637"/>
      <c r="O96" s="663"/>
      <c r="P96" s="663"/>
      <c r="Q96" s="663"/>
      <c r="R96" s="663">
        <v>144</v>
      </c>
      <c r="S96" s="663"/>
      <c r="T96" s="446"/>
      <c r="U96" s="1023"/>
      <c r="V96" s="1023"/>
      <c r="W96" s="1023"/>
      <c r="X96" s="1023"/>
      <c r="Y96" s="445"/>
      <c r="Z96" s="445"/>
      <c r="AA96" s="447">
        <v>144</v>
      </c>
      <c r="AB96" s="447"/>
      <c r="AC96" s="1020"/>
      <c r="AD96" s="1020"/>
      <c r="AE96" s="1020"/>
      <c r="AF96" s="1020"/>
      <c r="AG96" s="1021"/>
      <c r="AH96" s="1021"/>
      <c r="AI96" s="1021"/>
      <c r="AJ96" s="963"/>
      <c r="AK96" s="436">
        <f t="shared" si="9"/>
        <v>144</v>
      </c>
      <c r="AL96" s="1249"/>
    </row>
    <row r="97" spans="1:38" s="644" customFormat="1" ht="29.25" customHeight="1" x14ac:dyDescent="0.3">
      <c r="A97" s="664" t="s">
        <v>91</v>
      </c>
      <c r="B97" s="273" t="s">
        <v>75</v>
      </c>
      <c r="C97" s="436"/>
      <c r="D97" s="436"/>
      <c r="E97" s="436"/>
      <c r="F97" s="436" t="s">
        <v>40</v>
      </c>
      <c r="G97" s="436"/>
      <c r="H97" s="436"/>
      <c r="I97" s="436"/>
      <c r="J97" s="436"/>
      <c r="K97" s="442">
        <f t="shared" si="23"/>
        <v>10</v>
      </c>
      <c r="L97" s="663">
        <f t="shared" si="10"/>
        <v>0</v>
      </c>
      <c r="M97" s="663"/>
      <c r="N97" s="637"/>
      <c r="O97" s="663"/>
      <c r="P97" s="663"/>
      <c r="Q97" s="663"/>
      <c r="R97" s="663"/>
      <c r="S97" s="663">
        <v>4</v>
      </c>
      <c r="T97" s="446">
        <v>6</v>
      </c>
      <c r="U97" s="441"/>
      <c r="V97" s="441"/>
      <c r="W97" s="441"/>
      <c r="X97" s="441"/>
      <c r="Y97" s="445"/>
      <c r="Z97" s="445"/>
      <c r="AA97" s="445" t="s">
        <v>40</v>
      </c>
      <c r="AB97" s="445"/>
      <c r="AC97" s="1020"/>
      <c r="AD97" s="1020"/>
      <c r="AE97" s="1020"/>
      <c r="AF97" s="1020"/>
      <c r="AG97" s="1021"/>
      <c r="AH97" s="1021"/>
      <c r="AI97" s="1021"/>
      <c r="AJ97" s="963"/>
      <c r="AK97" s="436"/>
      <c r="AL97" s="282" t="s">
        <v>1129</v>
      </c>
    </row>
    <row r="98" spans="1:38" s="644" customFormat="1" ht="29.25" customHeight="1" x14ac:dyDescent="0.3">
      <c r="A98" s="1723" t="s">
        <v>92</v>
      </c>
      <c r="B98" s="1724"/>
      <c r="C98" s="436"/>
      <c r="D98" s="436"/>
      <c r="E98" s="436"/>
      <c r="F98" s="436"/>
      <c r="G98" s="436"/>
      <c r="H98" s="436"/>
      <c r="I98" s="436"/>
      <c r="J98" s="436"/>
      <c r="K98" s="442">
        <f>K9+K35+K42+K45+K58</f>
        <v>5544</v>
      </c>
      <c r="L98" s="442">
        <f t="shared" ref="L98:X98" si="31">L58+L45+L42+L35+L9</f>
        <v>443</v>
      </c>
      <c r="M98" s="442">
        <f t="shared" si="31"/>
        <v>1204</v>
      </c>
      <c r="N98" s="442">
        <f t="shared" si="31"/>
        <v>3797</v>
      </c>
      <c r="O98" s="442">
        <f t="shared" si="31"/>
        <v>1282</v>
      </c>
      <c r="P98" s="442">
        <f t="shared" si="31"/>
        <v>1167</v>
      </c>
      <c r="Q98" s="442">
        <f t="shared" si="31"/>
        <v>0</v>
      </c>
      <c r="R98" s="442">
        <f t="shared" si="31"/>
        <v>1152</v>
      </c>
      <c r="S98" s="442">
        <f t="shared" si="31"/>
        <v>56</v>
      </c>
      <c r="T98" s="1039">
        <f t="shared" si="31"/>
        <v>96</v>
      </c>
      <c r="U98" s="443">
        <f t="shared" si="31"/>
        <v>560</v>
      </c>
      <c r="V98" s="443">
        <f t="shared" si="31"/>
        <v>16</v>
      </c>
      <c r="W98" s="443">
        <f t="shared" si="31"/>
        <v>805</v>
      </c>
      <c r="X98" s="443">
        <f t="shared" si="31"/>
        <v>0</v>
      </c>
      <c r="Y98" s="450">
        <f>Y35+Y42+Y45+Y58</f>
        <v>448</v>
      </c>
      <c r="Z98" s="450">
        <f t="shared" ref="Z98:AJ98" si="32">Z35+Z42+Z45+Z58</f>
        <v>56</v>
      </c>
      <c r="AA98" s="450">
        <f t="shared" si="32"/>
        <v>384</v>
      </c>
      <c r="AB98" s="450">
        <f t="shared" si="32"/>
        <v>48</v>
      </c>
      <c r="AC98" s="450">
        <f t="shared" si="32"/>
        <v>448</v>
      </c>
      <c r="AD98" s="450">
        <f t="shared" si="32"/>
        <v>56</v>
      </c>
      <c r="AE98" s="450">
        <f t="shared" si="32"/>
        <v>480</v>
      </c>
      <c r="AF98" s="450">
        <f t="shared" si="32"/>
        <v>60</v>
      </c>
      <c r="AG98" s="450">
        <f t="shared" si="32"/>
        <v>352</v>
      </c>
      <c r="AH98" s="450">
        <f t="shared" si="32"/>
        <v>44</v>
      </c>
      <c r="AI98" s="450">
        <f t="shared" si="32"/>
        <v>320</v>
      </c>
      <c r="AJ98" s="450">
        <f t="shared" si="32"/>
        <v>40</v>
      </c>
      <c r="AK98" s="450">
        <f t="shared" si="9"/>
        <v>832</v>
      </c>
      <c r="AL98" s="633"/>
    </row>
    <row r="99" spans="1:38" s="644" customFormat="1" ht="29.25" customHeight="1" x14ac:dyDescent="0.3">
      <c r="A99" s="649" t="s">
        <v>62</v>
      </c>
      <c r="B99" s="956" t="s">
        <v>216</v>
      </c>
      <c r="C99" s="436"/>
      <c r="D99" s="436"/>
      <c r="E99" s="436"/>
      <c r="F99" s="436"/>
      <c r="G99" s="436"/>
      <c r="H99" s="436"/>
      <c r="I99" s="436"/>
      <c r="J99" s="436"/>
      <c r="K99" s="442">
        <f>SUM(U99:AJ99)</f>
        <v>252</v>
      </c>
      <c r="L99" s="663">
        <f t="shared" si="10"/>
        <v>0</v>
      </c>
      <c r="M99" s="663"/>
      <c r="N99" s="637"/>
      <c r="O99" s="663"/>
      <c r="P99" s="663"/>
      <c r="Q99" s="663"/>
      <c r="R99" s="663"/>
      <c r="S99" s="663"/>
      <c r="T99" s="446"/>
      <c r="U99" s="441">
        <v>36</v>
      </c>
      <c r="V99" s="441"/>
      <c r="W99" s="441">
        <v>36</v>
      </c>
      <c r="X99" s="441"/>
      <c r="Y99" s="445"/>
      <c r="Z99" s="445"/>
      <c r="AA99" s="445">
        <v>36</v>
      </c>
      <c r="AB99" s="445"/>
      <c r="AC99" s="1020">
        <v>36</v>
      </c>
      <c r="AD99" s="1020"/>
      <c r="AE99" s="1020">
        <v>36</v>
      </c>
      <c r="AF99" s="1020"/>
      <c r="AG99" s="1021">
        <v>36</v>
      </c>
      <c r="AH99" s="1021"/>
      <c r="AI99" s="1021">
        <v>36</v>
      </c>
      <c r="AJ99" s="963"/>
      <c r="AK99" s="450">
        <f t="shared" si="9"/>
        <v>36</v>
      </c>
      <c r="AL99" s="633"/>
    </row>
    <row r="100" spans="1:38" s="644" customFormat="1" ht="29.25" hidden="1" customHeight="1" x14ac:dyDescent="0.3">
      <c r="A100" s="649" t="s">
        <v>997</v>
      </c>
      <c r="B100" s="956" t="s">
        <v>140</v>
      </c>
      <c r="C100" s="436"/>
      <c r="D100" s="436"/>
      <c r="E100" s="436"/>
      <c r="F100" s="436"/>
      <c r="G100" s="436"/>
      <c r="H100" s="436"/>
      <c r="I100" s="436"/>
      <c r="J100" s="436"/>
      <c r="K100" s="442">
        <v>144</v>
      </c>
      <c r="L100" s="663">
        <f t="shared" si="10"/>
        <v>0</v>
      </c>
      <c r="M100" s="663"/>
      <c r="N100" s="637">
        <f t="shared" si="24"/>
        <v>0</v>
      </c>
      <c r="O100" s="663"/>
      <c r="P100" s="663"/>
      <c r="Q100" s="663"/>
      <c r="R100" s="663">
        <v>144</v>
      </c>
      <c r="S100" s="663"/>
      <c r="T100" s="446"/>
      <c r="U100" s="441"/>
      <c r="V100" s="441"/>
      <c r="W100" s="441"/>
      <c r="X100" s="441"/>
      <c r="Y100" s="445"/>
      <c r="Z100" s="445"/>
      <c r="AA100" s="445"/>
      <c r="AB100" s="445"/>
      <c r="AC100" s="1020"/>
      <c r="AD100" s="1020"/>
      <c r="AE100" s="1020"/>
      <c r="AF100" s="1020"/>
      <c r="AG100" s="1021"/>
      <c r="AH100" s="1021"/>
      <c r="AI100" s="1021"/>
      <c r="AJ100" s="963"/>
      <c r="AK100" s="650"/>
      <c r="AL100" s="633"/>
    </row>
    <row r="101" spans="1:38" s="644" customFormat="1" ht="29.25" hidden="1" customHeight="1" x14ac:dyDescent="0.3">
      <c r="A101" s="649" t="s">
        <v>526</v>
      </c>
      <c r="B101" s="956" t="s">
        <v>527</v>
      </c>
      <c r="C101" s="436"/>
      <c r="D101" s="436"/>
      <c r="E101" s="436"/>
      <c r="F101" s="436"/>
      <c r="G101" s="436"/>
      <c r="H101" s="436"/>
      <c r="I101" s="436"/>
      <c r="J101" s="436"/>
      <c r="K101" s="442">
        <v>216</v>
      </c>
      <c r="L101" s="663">
        <f t="shared" ref="L101:L109" si="33">Z101+AB101+AD101+AF101+AH101+AJ101</f>
        <v>0</v>
      </c>
      <c r="M101" s="663"/>
      <c r="N101" s="637">
        <f t="shared" si="24"/>
        <v>0</v>
      </c>
      <c r="O101" s="663">
        <v>0</v>
      </c>
      <c r="P101" s="663"/>
      <c r="Q101" s="663"/>
      <c r="R101" s="663"/>
      <c r="S101" s="663"/>
      <c r="T101" s="446"/>
      <c r="U101" s="441"/>
      <c r="V101" s="441"/>
      <c r="W101" s="441"/>
      <c r="X101" s="441"/>
      <c r="Y101" s="445"/>
      <c r="Z101" s="445"/>
      <c r="AA101" s="445"/>
      <c r="AB101" s="445"/>
      <c r="AC101" s="1020"/>
      <c r="AD101" s="1020"/>
      <c r="AE101" s="1020"/>
      <c r="AF101" s="1020"/>
      <c r="AG101" s="1021"/>
      <c r="AH101" s="1021"/>
      <c r="AI101" s="1021"/>
      <c r="AJ101" s="963"/>
      <c r="AK101" s="650"/>
      <c r="AL101" s="633"/>
    </row>
    <row r="102" spans="1:38" s="644" customFormat="1" ht="29.25" hidden="1" customHeight="1" x14ac:dyDescent="0.3">
      <c r="A102" s="649"/>
      <c r="B102" s="956" t="s">
        <v>998</v>
      </c>
      <c r="C102" s="436"/>
      <c r="D102" s="436"/>
      <c r="E102" s="436"/>
      <c r="F102" s="436"/>
      <c r="G102" s="436"/>
      <c r="H102" s="436"/>
      <c r="I102" s="436"/>
      <c r="J102" s="436"/>
      <c r="K102" s="1042">
        <f>K35+K42+K45+K58</f>
        <v>4068</v>
      </c>
      <c r="L102" s="1042">
        <f t="shared" ref="L102:S102" si="34">L35+L42+L45+L58</f>
        <v>352</v>
      </c>
      <c r="M102" s="1042">
        <f t="shared" si="34"/>
        <v>1204</v>
      </c>
      <c r="N102" s="1042">
        <f t="shared" si="34"/>
        <v>2432</v>
      </c>
      <c r="O102" s="1042">
        <f t="shared" si="34"/>
        <v>456</v>
      </c>
      <c r="P102" s="1042">
        <f t="shared" si="34"/>
        <v>628</v>
      </c>
      <c r="Q102" s="1042">
        <f t="shared" si="34"/>
        <v>0</v>
      </c>
      <c r="R102" s="1042">
        <f t="shared" si="34"/>
        <v>1152</v>
      </c>
      <c r="S102" s="1042">
        <f t="shared" si="34"/>
        <v>48</v>
      </c>
      <c r="T102" s="1072">
        <f>T35+T42+T45+T58</f>
        <v>84</v>
      </c>
      <c r="U102" s="1042">
        <f t="shared" ref="U102:X102" si="35">U35+U42+U58</f>
        <v>0</v>
      </c>
      <c r="V102" s="1042">
        <f t="shared" si="35"/>
        <v>0</v>
      </c>
      <c r="W102" s="1042">
        <f t="shared" si="35"/>
        <v>0</v>
      </c>
      <c r="X102" s="1042">
        <f t="shared" si="35"/>
        <v>0</v>
      </c>
      <c r="Y102" s="1042">
        <f>Y35+Y42+Y45+Y58</f>
        <v>448</v>
      </c>
      <c r="Z102" s="1042">
        <f>Z35+Z42+Z45+Z58</f>
        <v>56</v>
      </c>
      <c r="AA102" s="1042">
        <f t="shared" ref="AA102:AJ102" si="36">AA35+AA42+AA45+AA58</f>
        <v>384</v>
      </c>
      <c r="AB102" s="1042">
        <f t="shared" si="36"/>
        <v>48</v>
      </c>
      <c r="AC102" s="1042">
        <f t="shared" si="36"/>
        <v>448</v>
      </c>
      <c r="AD102" s="1042">
        <f t="shared" si="36"/>
        <v>56</v>
      </c>
      <c r="AE102" s="1042">
        <f t="shared" si="36"/>
        <v>480</v>
      </c>
      <c r="AF102" s="1042">
        <f t="shared" si="36"/>
        <v>60</v>
      </c>
      <c r="AG102" s="1042">
        <f t="shared" si="36"/>
        <v>352</v>
      </c>
      <c r="AH102" s="1042">
        <f t="shared" si="36"/>
        <v>44</v>
      </c>
      <c r="AI102" s="1042">
        <f t="shared" si="36"/>
        <v>320</v>
      </c>
      <c r="AJ102" s="1042">
        <f t="shared" si="36"/>
        <v>40</v>
      </c>
      <c r="AK102" s="650"/>
      <c r="AL102" s="633"/>
    </row>
    <row r="103" spans="1:38" s="644" customFormat="1" ht="29.25" hidden="1" customHeight="1" x14ac:dyDescent="0.3">
      <c r="A103" s="649"/>
      <c r="B103" s="955" t="s">
        <v>999</v>
      </c>
      <c r="C103" s="436"/>
      <c r="D103" s="436"/>
      <c r="E103" s="436"/>
      <c r="F103" s="436"/>
      <c r="G103" s="436"/>
      <c r="H103" s="436"/>
      <c r="I103" s="436"/>
      <c r="J103" s="436"/>
      <c r="K103" s="442">
        <f t="shared" si="23"/>
        <v>432</v>
      </c>
      <c r="L103" s="663">
        <f t="shared" si="33"/>
        <v>0</v>
      </c>
      <c r="M103" s="649"/>
      <c r="N103" s="637">
        <f t="shared" si="24"/>
        <v>432</v>
      </c>
      <c r="O103" s="649"/>
      <c r="P103" s="649"/>
      <c r="Q103" s="649"/>
      <c r="R103" s="649"/>
      <c r="S103" s="649"/>
      <c r="T103" s="115"/>
      <c r="U103" s="1023"/>
      <c r="V103" s="1023"/>
      <c r="W103" s="1023"/>
      <c r="X103" s="1023"/>
      <c r="Y103" s="447">
        <v>108</v>
      </c>
      <c r="Z103" s="447"/>
      <c r="AA103" s="447">
        <v>180</v>
      </c>
      <c r="AB103" s="447"/>
      <c r="AC103" s="1024">
        <v>72</v>
      </c>
      <c r="AD103" s="1024"/>
      <c r="AE103" s="1024">
        <v>72</v>
      </c>
      <c r="AF103" s="1024"/>
      <c r="AG103" s="1025">
        <v>0</v>
      </c>
      <c r="AH103" s="1025"/>
      <c r="AI103" s="1025">
        <v>0</v>
      </c>
      <c r="AJ103" s="963"/>
      <c r="AK103" s="650"/>
      <c r="AL103" s="633"/>
    </row>
    <row r="104" spans="1:38" s="644" customFormat="1" ht="29.25" hidden="1" customHeight="1" x14ac:dyDescent="0.3">
      <c r="A104" s="649"/>
      <c r="B104" s="955" t="s">
        <v>1000</v>
      </c>
      <c r="C104" s="436"/>
      <c r="D104" s="436"/>
      <c r="E104" s="436"/>
      <c r="F104" s="436"/>
      <c r="G104" s="436"/>
      <c r="H104" s="436"/>
      <c r="I104" s="436"/>
      <c r="J104" s="436"/>
      <c r="K104" s="442">
        <f t="shared" si="23"/>
        <v>720</v>
      </c>
      <c r="L104" s="663">
        <f t="shared" si="33"/>
        <v>0</v>
      </c>
      <c r="M104" s="649"/>
      <c r="N104" s="637">
        <f t="shared" si="24"/>
        <v>720</v>
      </c>
      <c r="O104" s="649"/>
      <c r="P104" s="649"/>
      <c r="Q104" s="649"/>
      <c r="R104" s="649"/>
      <c r="S104" s="649"/>
      <c r="T104" s="1065"/>
      <c r="U104" s="1023"/>
      <c r="V104" s="1023"/>
      <c r="W104" s="1023"/>
      <c r="X104" s="1023"/>
      <c r="Y104" s="447">
        <v>0</v>
      </c>
      <c r="Z104" s="447"/>
      <c r="AA104" s="447">
        <v>216</v>
      </c>
      <c r="AB104" s="447"/>
      <c r="AC104" s="1024"/>
      <c r="AD104" s="1024"/>
      <c r="AE104" s="1024">
        <v>216</v>
      </c>
      <c r="AF104" s="1024"/>
      <c r="AG104" s="1025">
        <v>180</v>
      </c>
      <c r="AH104" s="1025"/>
      <c r="AI104" s="1025">
        <v>108</v>
      </c>
      <c r="AJ104" s="963"/>
      <c r="AK104" s="650"/>
      <c r="AL104" s="633"/>
    </row>
    <row r="105" spans="1:38" s="644" customFormat="1" ht="29.25" hidden="1" customHeight="1" x14ac:dyDescent="0.3">
      <c r="A105" s="649"/>
      <c r="B105" s="955" t="s">
        <v>322</v>
      </c>
      <c r="C105" s="436"/>
      <c r="D105" s="436"/>
      <c r="E105" s="436"/>
      <c r="F105" s="436"/>
      <c r="G105" s="436"/>
      <c r="H105" s="436"/>
      <c r="I105" s="436"/>
      <c r="J105" s="436"/>
      <c r="K105" s="442">
        <f t="shared" si="23"/>
        <v>304</v>
      </c>
      <c r="L105" s="663">
        <f t="shared" si="33"/>
        <v>0</v>
      </c>
      <c r="M105" s="649"/>
      <c r="N105" s="637">
        <f t="shared" si="24"/>
        <v>304</v>
      </c>
      <c r="O105" s="649"/>
      <c r="P105" s="649"/>
      <c r="Q105" s="649"/>
      <c r="R105" s="649"/>
      <c r="S105" s="649"/>
      <c r="T105" s="1065"/>
      <c r="U105" s="1023"/>
      <c r="V105" s="1023"/>
      <c r="W105" s="1023"/>
      <c r="X105" s="1023"/>
      <c r="Y105" s="447">
        <v>56</v>
      </c>
      <c r="Z105" s="447"/>
      <c r="AA105" s="447">
        <v>48</v>
      </c>
      <c r="AB105" s="447"/>
      <c r="AC105" s="1024">
        <v>56</v>
      </c>
      <c r="AD105" s="1024"/>
      <c r="AE105" s="1024">
        <v>60</v>
      </c>
      <c r="AF105" s="1024"/>
      <c r="AG105" s="1025">
        <v>44</v>
      </c>
      <c r="AH105" s="1025"/>
      <c r="AI105" s="1025">
        <v>40</v>
      </c>
      <c r="AJ105" s="963"/>
      <c r="AK105" s="650"/>
      <c r="AL105" s="633"/>
    </row>
    <row r="106" spans="1:38" s="644" customFormat="1" ht="29.25" hidden="1" customHeight="1" x14ac:dyDescent="0.3">
      <c r="A106" s="655"/>
      <c r="B106" s="1044"/>
      <c r="C106" s="436"/>
      <c r="D106" s="436"/>
      <c r="E106" s="436"/>
      <c r="F106" s="436"/>
      <c r="G106" s="436"/>
      <c r="H106" s="436"/>
      <c r="I106" s="436"/>
      <c r="J106" s="436"/>
      <c r="K106" s="442"/>
      <c r="L106" s="663"/>
      <c r="M106" s="655"/>
      <c r="N106" s="637"/>
      <c r="O106" s="655"/>
      <c r="P106" s="649"/>
      <c r="Q106" s="649"/>
      <c r="R106" s="649"/>
      <c r="S106" s="649"/>
      <c r="T106" s="1070"/>
      <c r="U106" s="1034"/>
      <c r="V106" s="1023"/>
      <c r="W106" s="1034"/>
      <c r="X106" s="1023"/>
      <c r="Y106" s="1047">
        <f>Y98+Y99+Y103+Y104+Y105</f>
        <v>612</v>
      </c>
      <c r="Z106" s="1047">
        <f t="shared" ref="Z106:AJ106" si="37">Z98+Z99+Z103+Z104+Z105</f>
        <v>56</v>
      </c>
      <c r="AA106" s="1047">
        <f t="shared" si="37"/>
        <v>864</v>
      </c>
      <c r="AB106" s="1047">
        <f t="shared" si="37"/>
        <v>48</v>
      </c>
      <c r="AC106" s="1047">
        <f t="shared" si="37"/>
        <v>612</v>
      </c>
      <c r="AD106" s="1047">
        <f t="shared" si="37"/>
        <v>56</v>
      </c>
      <c r="AE106" s="1047">
        <f t="shared" si="37"/>
        <v>864</v>
      </c>
      <c r="AF106" s="1047">
        <f t="shared" si="37"/>
        <v>60</v>
      </c>
      <c r="AG106" s="1047">
        <f t="shared" si="37"/>
        <v>612</v>
      </c>
      <c r="AH106" s="1047">
        <f t="shared" si="37"/>
        <v>44</v>
      </c>
      <c r="AI106" s="1047">
        <f t="shared" si="37"/>
        <v>504</v>
      </c>
      <c r="AJ106" s="1047">
        <f t="shared" si="37"/>
        <v>40</v>
      </c>
      <c r="AK106" s="650"/>
      <c r="AL106" s="633"/>
    </row>
    <row r="107" spans="1:38" s="644" customFormat="1" ht="29.25" hidden="1" customHeight="1" x14ac:dyDescent="0.3">
      <c r="A107" s="655"/>
      <c r="B107" s="1048" t="s">
        <v>1001</v>
      </c>
      <c r="C107" s="436"/>
      <c r="D107" s="436"/>
      <c r="E107" s="436"/>
      <c r="F107" s="436"/>
      <c r="G107" s="436"/>
      <c r="H107" s="436"/>
      <c r="I107" s="436"/>
      <c r="J107" s="436"/>
      <c r="K107" s="442">
        <f t="shared" si="23"/>
        <v>5444</v>
      </c>
      <c r="L107" s="663">
        <f t="shared" si="33"/>
        <v>0</v>
      </c>
      <c r="M107" s="655">
        <v>1667</v>
      </c>
      <c r="N107" s="637">
        <f t="shared" si="24"/>
        <v>5292</v>
      </c>
      <c r="O107" s="655">
        <v>1296</v>
      </c>
      <c r="P107" s="649">
        <v>252</v>
      </c>
      <c r="Q107" s="649"/>
      <c r="R107" s="649"/>
      <c r="S107" s="649"/>
      <c r="T107" s="1070">
        <v>152</v>
      </c>
      <c r="U107" s="1051">
        <v>576</v>
      </c>
      <c r="V107" s="452"/>
      <c r="W107" s="1051">
        <v>828</v>
      </c>
      <c r="X107" s="452"/>
      <c r="Y107" s="1052">
        <v>612</v>
      </c>
      <c r="Z107" s="1053"/>
      <c r="AA107" s="1052">
        <v>828</v>
      </c>
      <c r="AB107" s="1053"/>
      <c r="AC107" s="1054">
        <v>576</v>
      </c>
      <c r="AD107" s="1055"/>
      <c r="AE107" s="1054">
        <v>828</v>
      </c>
      <c r="AF107" s="1055"/>
      <c r="AG107" s="1056">
        <v>576</v>
      </c>
      <c r="AH107" s="1057"/>
      <c r="AI107" s="1057">
        <v>468</v>
      </c>
      <c r="AJ107" s="1038"/>
      <c r="AK107" s="650"/>
      <c r="AL107" s="633"/>
    </row>
    <row r="108" spans="1:38" s="644" customFormat="1" ht="29.25" hidden="1" customHeight="1" x14ac:dyDescent="0.3">
      <c r="A108" s="649"/>
      <c r="B108" s="956" t="s">
        <v>67</v>
      </c>
      <c r="C108" s="436"/>
      <c r="D108" s="436"/>
      <c r="E108" s="436"/>
      <c r="F108" s="436"/>
      <c r="G108" s="436"/>
      <c r="H108" s="436"/>
      <c r="I108" s="436"/>
      <c r="J108" s="436"/>
      <c r="K108" s="442">
        <f t="shared" si="23"/>
        <v>36</v>
      </c>
      <c r="L108" s="663">
        <f t="shared" si="33"/>
        <v>0</v>
      </c>
      <c r="M108" s="649"/>
      <c r="N108" s="637">
        <f t="shared" si="24"/>
        <v>36</v>
      </c>
      <c r="O108" s="649"/>
      <c r="P108" s="663"/>
      <c r="Q108" s="663"/>
      <c r="R108" s="663"/>
      <c r="S108" s="663"/>
      <c r="T108" s="114"/>
      <c r="U108" s="452">
        <v>2</v>
      </c>
      <c r="V108" s="452"/>
      <c r="W108" s="452">
        <v>8</v>
      </c>
      <c r="X108" s="452"/>
      <c r="Y108" s="1053">
        <v>2</v>
      </c>
      <c r="Z108" s="1053"/>
      <c r="AA108" s="1053">
        <v>6</v>
      </c>
      <c r="AB108" s="1053"/>
      <c r="AC108" s="1055">
        <v>4</v>
      </c>
      <c r="AD108" s="1055"/>
      <c r="AE108" s="1055">
        <v>6</v>
      </c>
      <c r="AF108" s="1055"/>
      <c r="AG108" s="1057">
        <v>3</v>
      </c>
      <c r="AH108" s="1057"/>
      <c r="AI108" s="1057">
        <v>5</v>
      </c>
      <c r="AJ108" s="963"/>
      <c r="AK108" s="650"/>
      <c r="AL108" s="633"/>
    </row>
    <row r="109" spans="1:38" s="644" customFormat="1" ht="29.25" hidden="1" customHeight="1" x14ac:dyDescent="0.3">
      <c r="A109" s="649"/>
      <c r="B109" s="956" t="s">
        <v>40</v>
      </c>
      <c r="C109" s="436"/>
      <c r="D109" s="436"/>
      <c r="E109" s="436"/>
      <c r="F109" s="436"/>
      <c r="G109" s="436"/>
      <c r="H109" s="436"/>
      <c r="I109" s="436"/>
      <c r="J109" s="436"/>
      <c r="K109" s="442">
        <f t="shared" si="23"/>
        <v>0</v>
      </c>
      <c r="L109" s="663">
        <f t="shared" si="33"/>
        <v>0</v>
      </c>
      <c r="M109" s="649"/>
      <c r="N109" s="637"/>
      <c r="O109" s="649"/>
      <c r="P109" s="663"/>
      <c r="Q109" s="663"/>
      <c r="R109" s="663"/>
      <c r="S109" s="663"/>
      <c r="T109" s="114"/>
      <c r="U109" s="452">
        <v>1</v>
      </c>
      <c r="V109" s="452"/>
      <c r="W109" s="452">
        <v>3</v>
      </c>
      <c r="X109" s="452"/>
      <c r="Y109" s="1053">
        <v>2</v>
      </c>
      <c r="Z109" s="1053"/>
      <c r="AA109" s="1053" t="s">
        <v>1002</v>
      </c>
      <c r="AB109" s="1053"/>
      <c r="AC109" s="1055">
        <v>1</v>
      </c>
      <c r="AD109" s="1055"/>
      <c r="AE109" s="1055" t="s">
        <v>1003</v>
      </c>
      <c r="AF109" s="1055"/>
      <c r="AG109" s="1057" t="s">
        <v>1004</v>
      </c>
      <c r="AH109" s="1057"/>
      <c r="AI109" s="1057" t="s">
        <v>1005</v>
      </c>
      <c r="AJ109" s="963"/>
      <c r="AK109" s="650"/>
      <c r="AL109" s="633"/>
    </row>
    <row r="110" spans="1:38" s="644" customFormat="1" ht="29.25" customHeight="1" x14ac:dyDescent="0.3">
      <c r="B110" s="284"/>
      <c r="C110" s="831"/>
      <c r="D110" s="831"/>
      <c r="E110" s="647"/>
      <c r="F110" s="647"/>
      <c r="G110" s="1058"/>
      <c r="H110" s="1058"/>
      <c r="I110" s="1059"/>
      <c r="J110" s="1059"/>
      <c r="T110" s="647"/>
      <c r="AK110" s="645"/>
      <c r="AL110" s="645"/>
    </row>
    <row r="111" spans="1:38" s="644" customFormat="1" ht="29.25" customHeight="1" x14ac:dyDescent="0.3">
      <c r="B111" s="284"/>
      <c r="C111" s="831"/>
      <c r="D111" s="831"/>
      <c r="E111" s="647"/>
      <c r="F111" s="647"/>
      <c r="G111" s="1058"/>
      <c r="H111" s="1058"/>
      <c r="I111" s="1059"/>
      <c r="J111" s="1059"/>
      <c r="T111" s="647"/>
      <c r="AK111" s="645"/>
      <c r="AL111" s="645"/>
    </row>
    <row r="112" spans="1:38" s="644" customFormat="1" ht="29.25" customHeight="1" x14ac:dyDescent="0.3">
      <c r="B112" s="284"/>
      <c r="C112" s="831"/>
      <c r="D112" s="831"/>
      <c r="E112" s="647"/>
      <c r="F112" s="647"/>
      <c r="G112" s="1058"/>
      <c r="H112" s="1058"/>
      <c r="I112" s="1059"/>
      <c r="J112" s="1059"/>
      <c r="T112" s="647"/>
      <c r="Y112" s="399"/>
      <c r="Z112" s="1060"/>
      <c r="AA112" s="399"/>
      <c r="AB112" s="1060"/>
      <c r="AC112" s="399"/>
      <c r="AD112" s="1060"/>
      <c r="AE112" s="399"/>
      <c r="AF112" s="1060"/>
      <c r="AG112" s="399"/>
      <c r="AH112" s="1060"/>
      <c r="AI112" s="399"/>
      <c r="AJ112" s="1060"/>
      <c r="AK112" s="1061"/>
      <c r="AL112" s="1062"/>
    </row>
    <row r="113" spans="5:38" s="644" customFormat="1" ht="29.25" customHeight="1" x14ac:dyDescent="0.3">
      <c r="E113" s="647"/>
      <c r="F113" s="647"/>
      <c r="T113" s="647"/>
      <c r="Y113" s="399"/>
      <c r="Z113" s="399"/>
      <c r="AA113" s="399"/>
      <c r="AB113" s="399"/>
      <c r="AC113" s="399"/>
      <c r="AD113" s="399"/>
      <c r="AE113" s="399"/>
      <c r="AF113" s="399"/>
      <c r="AG113" s="399"/>
      <c r="AH113" s="399"/>
      <c r="AI113" s="399"/>
      <c r="AJ113" s="399"/>
      <c r="AK113" s="1061"/>
      <c r="AL113" s="645"/>
    </row>
  </sheetData>
  <mergeCells count="46">
    <mergeCell ref="AK1:AK8"/>
    <mergeCell ref="AL1:AL8"/>
    <mergeCell ref="K2:K7"/>
    <mergeCell ref="L2:L7"/>
    <mergeCell ref="M2:M7"/>
    <mergeCell ref="N2:S2"/>
    <mergeCell ref="T2:T7"/>
    <mergeCell ref="AE2:AJ2"/>
    <mergeCell ref="N3:Q3"/>
    <mergeCell ref="R3:R7"/>
    <mergeCell ref="S3:S7"/>
    <mergeCell ref="N4:N7"/>
    <mergeCell ref="O4:Q4"/>
    <mergeCell ref="U6:V6"/>
    <mergeCell ref="W6:X6"/>
    <mergeCell ref="AE8:AF8"/>
    <mergeCell ref="A1:A7"/>
    <mergeCell ref="B1:B7"/>
    <mergeCell ref="K1:T1"/>
    <mergeCell ref="U1:AD2"/>
    <mergeCell ref="AE1:AJ1"/>
    <mergeCell ref="U5:V5"/>
    <mergeCell ref="Y5:Z5"/>
    <mergeCell ref="AA5:AB5"/>
    <mergeCell ref="AC5:AD5"/>
    <mergeCell ref="AE5:AF5"/>
    <mergeCell ref="U4:X4"/>
    <mergeCell ref="AG5:AH5"/>
    <mergeCell ref="AI5:AJ5"/>
    <mergeCell ref="AC4:AF4"/>
    <mergeCell ref="AG4:AJ4"/>
    <mergeCell ref="O5:O7"/>
    <mergeCell ref="Y4:AB4"/>
    <mergeCell ref="F95:F96"/>
    <mergeCell ref="F60:F61"/>
    <mergeCell ref="P5:P7"/>
    <mergeCell ref="Q5:Q7"/>
    <mergeCell ref="E1:F6"/>
    <mergeCell ref="U8:V8"/>
    <mergeCell ref="W8:X8"/>
    <mergeCell ref="AG8:AH8"/>
    <mergeCell ref="AI8:AJ8"/>
    <mergeCell ref="A98:B98"/>
    <mergeCell ref="AC8:AD8"/>
    <mergeCell ref="Y8:Z8"/>
    <mergeCell ref="AA8:AB8"/>
  </mergeCells>
  <conditionalFormatting sqref="A34:B34 X7 K9:X10">
    <cfRule type="cellIs" dxfId="1438" priority="45" operator="equal">
      <formula>0</formula>
    </cfRule>
  </conditionalFormatting>
  <conditionalFormatting sqref="A30:A33">
    <cfRule type="cellIs" dxfId="1437" priority="46" operator="equal">
      <formula>0</formula>
    </cfRule>
  </conditionalFormatting>
  <conditionalFormatting sqref="A9:A10">
    <cfRule type="cellIs" dxfId="1436" priority="47" operator="equal">
      <formula>0</formula>
    </cfRule>
  </conditionalFormatting>
  <conditionalFormatting sqref="A19:A29">
    <cfRule type="cellIs" dxfId="1435" priority="48" operator="equal">
      <formula>0</formula>
    </cfRule>
  </conditionalFormatting>
  <conditionalFormatting sqref="A11">
    <cfRule type="cellIs" dxfId="1434" priority="49" operator="equal">
      <formula>0</formula>
    </cfRule>
  </conditionalFormatting>
  <conditionalFormatting sqref="A12:A13">
    <cfRule type="cellIs" dxfId="1433" priority="50" operator="equal">
      <formula>0</formula>
    </cfRule>
  </conditionalFormatting>
  <conditionalFormatting sqref="A14 A16">
    <cfRule type="cellIs" dxfId="1432" priority="51" operator="equal">
      <formula>0</formula>
    </cfRule>
  </conditionalFormatting>
  <conditionalFormatting sqref="A17:A18">
    <cfRule type="cellIs" dxfId="1431" priority="52" operator="equal">
      <formula>0</formula>
    </cfRule>
  </conditionalFormatting>
  <conditionalFormatting sqref="B12:B13">
    <cfRule type="cellIs" dxfId="1430" priority="53" operator="equal">
      <formula>0</formula>
    </cfRule>
  </conditionalFormatting>
  <conditionalFormatting sqref="B26">
    <cfRule type="cellIs" dxfId="1429" priority="54" operator="equal">
      <formula>0</formula>
    </cfRule>
  </conditionalFormatting>
  <conditionalFormatting sqref="B24">
    <cfRule type="cellIs" dxfId="1428" priority="55" operator="equal">
      <formula>0</formula>
    </cfRule>
  </conditionalFormatting>
  <conditionalFormatting sqref="B25">
    <cfRule type="cellIs" dxfId="1427" priority="56" operator="equal">
      <formula>0</formula>
    </cfRule>
  </conditionalFormatting>
  <conditionalFormatting sqref="A15">
    <cfRule type="cellIs" dxfId="1426" priority="57" operator="equal">
      <formula>0</formula>
    </cfRule>
  </conditionalFormatting>
  <conditionalFormatting sqref="B17">
    <cfRule type="cellIs" dxfId="1425" priority="58" operator="equal">
      <formula>0</formula>
    </cfRule>
  </conditionalFormatting>
  <conditionalFormatting sqref="B15">
    <cfRule type="cellIs" dxfId="1424" priority="59" operator="equal">
      <formula>0</formula>
    </cfRule>
  </conditionalFormatting>
  <conditionalFormatting sqref="B18">
    <cfRule type="cellIs" dxfId="1423" priority="60" operator="equal">
      <formula>0</formula>
    </cfRule>
  </conditionalFormatting>
  <conditionalFormatting sqref="B20:B22">
    <cfRule type="cellIs" dxfId="1422" priority="61" operator="equal">
      <formula>0</formula>
    </cfRule>
  </conditionalFormatting>
  <conditionalFormatting sqref="B24:B26">
    <cfRule type="cellIs" dxfId="1421" priority="62" operator="equal">
      <formula>0</formula>
    </cfRule>
  </conditionalFormatting>
  <conditionalFormatting sqref="B28:B29">
    <cfRule type="cellIs" dxfId="1420" priority="63" operator="equal">
      <formula>0</formula>
    </cfRule>
  </conditionalFormatting>
  <conditionalFormatting sqref="B31:B33">
    <cfRule type="cellIs" dxfId="1419" priority="44" operator="equal">
      <formula>0</formula>
    </cfRule>
  </conditionalFormatting>
  <conditionalFormatting sqref="O11 P11:R23 P24:Q24 P25:R29 P32:R34 K11:N29 L32:M34">
    <cfRule type="cellIs" dxfId="1418" priority="19" operator="equal">
      <formula>0</formula>
    </cfRule>
  </conditionalFormatting>
  <conditionalFormatting sqref="R3:S3 N5:Q7 N4:O4 L2:L7 N2:N3 K1">
    <cfRule type="cellIs" dxfId="1417" priority="43" operator="equal">
      <formula>0</formula>
    </cfRule>
  </conditionalFormatting>
  <conditionalFormatting sqref="Z10:AJ10 AL9:AO10">
    <cfRule type="cellIs" dxfId="1416" priority="42" operator="equal">
      <formula>0</formula>
    </cfRule>
  </conditionalFormatting>
  <conditionalFormatting sqref="AI12:AJ25 AI27:AJ29 AE27:AF29 AC31:AD33 AG31:AH33 AE31:AF34 AI31:AJ34 T11:T29 Z30:AJ30 Z31:AB34 Z12:AB29 Z11:AJ11 T32:T34 AL27:AO34 AL11:AO25 AM35:AO35">
    <cfRule type="cellIs" dxfId="1415" priority="22" operator="equal">
      <formula>0</formula>
    </cfRule>
  </conditionalFormatting>
  <conditionalFormatting sqref="AE12:AF25">
    <cfRule type="cellIs" dxfId="1414" priority="23" operator="equal">
      <formula>0</formula>
    </cfRule>
  </conditionalFormatting>
  <conditionalFormatting sqref="AC12:AD17">
    <cfRule type="cellIs" dxfId="1413" priority="24" operator="equal">
      <formula>0</formula>
    </cfRule>
  </conditionalFormatting>
  <conditionalFormatting sqref="AC19:AD22">
    <cfRule type="cellIs" dxfId="1412" priority="25" operator="equal">
      <formula>0</formula>
    </cfRule>
  </conditionalFormatting>
  <conditionalFormatting sqref="AC18:AD18">
    <cfRule type="cellIs" dxfId="1411" priority="26" operator="equal">
      <formula>0</formula>
    </cfRule>
  </conditionalFormatting>
  <conditionalFormatting sqref="AC25:AD25">
    <cfRule type="cellIs" dxfId="1410" priority="27" operator="equal">
      <formula>0</formula>
    </cfRule>
  </conditionalFormatting>
  <conditionalFormatting sqref="AC23:AD23">
    <cfRule type="cellIs" dxfId="1409" priority="28" operator="equal">
      <formula>0</formula>
    </cfRule>
  </conditionalFormatting>
  <conditionalFormatting sqref="AC24:AD24">
    <cfRule type="cellIs" dxfId="1408" priority="29" operator="equal">
      <formula>0</formula>
    </cfRule>
  </conditionalFormatting>
  <conditionalFormatting sqref="AC27:AD29">
    <cfRule type="cellIs" dxfId="1407" priority="30" operator="equal">
      <formula>0</formula>
    </cfRule>
  </conditionalFormatting>
  <conditionalFormatting sqref="AC26:AD26">
    <cfRule type="cellIs" dxfId="1406" priority="31" operator="equal">
      <formula>0</formula>
    </cfRule>
  </conditionalFormatting>
  <conditionalFormatting sqref="AC34:AD34">
    <cfRule type="cellIs" dxfId="1405" priority="32" operator="equal">
      <formula>0</formula>
    </cfRule>
  </conditionalFormatting>
  <conditionalFormatting sqref="AG12:AH17">
    <cfRule type="cellIs" dxfId="1404" priority="33" operator="equal">
      <formula>0</formula>
    </cfRule>
  </conditionalFormatting>
  <conditionalFormatting sqref="AG19:AH22">
    <cfRule type="cellIs" dxfId="1403" priority="34" operator="equal">
      <formula>0</formula>
    </cfRule>
  </conditionalFormatting>
  <conditionalFormatting sqref="AG18:AH18">
    <cfRule type="cellIs" dxfId="1402" priority="35" operator="equal">
      <formula>0</formula>
    </cfRule>
  </conditionalFormatting>
  <conditionalFormatting sqref="AG25:AH25">
    <cfRule type="cellIs" dxfId="1401" priority="36" operator="equal">
      <formula>0</formula>
    </cfRule>
  </conditionalFormatting>
  <conditionalFormatting sqref="AG23:AH23">
    <cfRule type="cellIs" dxfId="1400" priority="37" operator="equal">
      <formula>0</formula>
    </cfRule>
  </conditionalFormatting>
  <conditionalFormatting sqref="AG24:AH24">
    <cfRule type="cellIs" dxfId="1399" priority="38" operator="equal">
      <formula>0</formula>
    </cfRule>
  </conditionalFormatting>
  <conditionalFormatting sqref="AG27:AH29">
    <cfRule type="cellIs" dxfId="1398" priority="39" operator="equal">
      <formula>0</formula>
    </cfRule>
  </conditionalFormatting>
  <conditionalFormatting sqref="AG26:AH26">
    <cfRule type="cellIs" dxfId="1397" priority="40" operator="equal">
      <formula>0</formula>
    </cfRule>
  </conditionalFormatting>
  <conditionalFormatting sqref="AG34:AH34">
    <cfRule type="cellIs" dxfId="1396" priority="41" operator="equal">
      <formula>0</formula>
    </cfRule>
  </conditionalFormatting>
  <conditionalFormatting sqref="U7:W7">
    <cfRule type="cellIs" dxfId="1395" priority="18" operator="equal">
      <formula>0</formula>
    </cfRule>
  </conditionalFormatting>
  <conditionalFormatting sqref="O12:O29 O32:O34">
    <cfRule type="cellIs" dxfId="1394" priority="20" operator="equal">
      <formula>0</formula>
    </cfRule>
  </conditionalFormatting>
  <conditionalFormatting sqref="R24">
    <cfRule type="cellIs" dxfId="1393" priority="21" operator="equal">
      <formula>0</formula>
    </cfRule>
  </conditionalFormatting>
  <conditionalFormatting sqref="Y7:Z7">
    <cfRule type="cellIs" dxfId="1392" priority="17" operator="equal">
      <formula>0</formula>
    </cfRule>
  </conditionalFormatting>
  <conditionalFormatting sqref="AA7:AB7">
    <cfRule type="cellIs" dxfId="1391" priority="16" operator="equal">
      <formula>0</formula>
    </cfRule>
  </conditionalFormatting>
  <conditionalFormatting sqref="AC7:AD7">
    <cfRule type="cellIs" dxfId="1390" priority="15" operator="equal">
      <formula>0</formula>
    </cfRule>
  </conditionalFormatting>
  <conditionalFormatting sqref="AE7:AF7">
    <cfRule type="cellIs" dxfId="1389" priority="14" operator="equal">
      <formula>0</formula>
    </cfRule>
  </conditionalFormatting>
  <conditionalFormatting sqref="AG7:AH7">
    <cfRule type="cellIs" dxfId="1388" priority="13" operator="equal">
      <formula>0</formula>
    </cfRule>
  </conditionalFormatting>
  <conditionalFormatting sqref="AI7:AJ7">
    <cfRule type="cellIs" dxfId="1387" priority="12" operator="equal">
      <formula>0</formula>
    </cfRule>
  </conditionalFormatting>
  <conditionalFormatting sqref="W32:X34 W27:X29 W11:X25">
    <cfRule type="cellIs" dxfId="1386" priority="9" operator="equal">
      <formula>0</formula>
    </cfRule>
  </conditionalFormatting>
  <conditionalFormatting sqref="U27:U29 U32:U34 U11:U25">
    <cfRule type="cellIs" dxfId="1385" priority="11" operator="equal">
      <formula>0</formula>
    </cfRule>
  </conditionalFormatting>
  <conditionalFormatting sqref="V27:V29 V32:V34 V11:V25">
    <cfRule type="cellIs" dxfId="1384" priority="10" operator="equal">
      <formula>0</formula>
    </cfRule>
  </conditionalFormatting>
  <conditionalFormatting sqref="K30:X30 L31:X31 N32:N34 N36:N41 N43:N44 N46:N57 N60:N64 N94:N97 N90:N92 N84:N88 N78:N82 N72:N76 N66:N70 N99:N101 N103:N109">
    <cfRule type="cellIs" dxfId="1383" priority="8" operator="equal">
      <formula>0</formula>
    </cfRule>
  </conditionalFormatting>
  <conditionalFormatting sqref="K31:K101 K103:K109 L98:AJ98 L93:AJ93 L89:AJ89 L83:AJ83 L77:AJ77 L71:AJ71 L65:AJ65 L58:AJ58 L45:AJ45 L42:AJ42 L35:AJ35 L59:X59 AA59:AJ59">
    <cfRule type="cellIs" dxfId="1382" priority="7" operator="equal">
      <formula>0</formula>
    </cfRule>
  </conditionalFormatting>
  <conditionalFormatting sqref="U1 AE1:AE2">
    <cfRule type="cellIs" dxfId="1381" priority="6" operator="equal">
      <formula>0</formula>
    </cfRule>
  </conditionalFormatting>
  <conditionalFormatting sqref="AK1 AK9:AK62 AK98:AK99">
    <cfRule type="cellIs" dxfId="1380" priority="5" operator="equal">
      <formula>0</formula>
    </cfRule>
  </conditionalFormatting>
  <pageMargins left="0.7" right="0.7" top="0.75" bottom="0.75" header="0.3" footer="0.3"/>
  <pageSetup paperSize="9" scale="43" fitToWidth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P24"/>
  <sheetViews>
    <sheetView zoomScale="115" zoomScaleNormal="115" workbookViewId="0">
      <selection activeCell="M18" sqref="M18"/>
    </sheetView>
  </sheetViews>
  <sheetFormatPr defaultRowHeight="14.4" x14ac:dyDescent="0.3"/>
  <cols>
    <col min="1" max="1" width="9.88671875" style="106" customWidth="1"/>
    <col min="2" max="2" width="24.33203125" style="106" customWidth="1"/>
    <col min="13" max="13" width="14.6640625" customWidth="1"/>
  </cols>
  <sheetData>
    <row r="1" spans="1:13" ht="15" customHeight="1" x14ac:dyDescent="0.3">
      <c r="A1" s="1359" t="s">
        <v>144</v>
      </c>
      <c r="B1" s="1357" t="s">
        <v>145</v>
      </c>
      <c r="C1" s="1357" t="s">
        <v>146</v>
      </c>
      <c r="D1" s="1353" t="s">
        <v>147</v>
      </c>
      <c r="E1" s="44"/>
      <c r="F1" s="1361" t="s">
        <v>148</v>
      </c>
      <c r="G1" s="1361"/>
      <c r="H1" s="1361"/>
      <c r="I1" s="1361"/>
      <c r="J1" s="1362" t="s">
        <v>149</v>
      </c>
      <c r="K1" s="1362"/>
      <c r="L1" s="43"/>
      <c r="M1" s="1357" t="s">
        <v>290</v>
      </c>
    </row>
    <row r="2" spans="1:13" ht="72" x14ac:dyDescent="0.3">
      <c r="A2" s="1360"/>
      <c r="B2" s="1358"/>
      <c r="C2" s="1358"/>
      <c r="D2" s="1354"/>
      <c r="E2" s="87" t="s">
        <v>151</v>
      </c>
      <c r="F2" s="87" t="s">
        <v>152</v>
      </c>
      <c r="G2" s="87" t="s">
        <v>162</v>
      </c>
      <c r="H2" s="87" t="s">
        <v>51</v>
      </c>
      <c r="I2" s="87" t="s">
        <v>52</v>
      </c>
      <c r="J2" s="88" t="s">
        <v>291</v>
      </c>
      <c r="K2" s="88" t="s">
        <v>292</v>
      </c>
      <c r="L2" s="93" t="s">
        <v>161</v>
      </c>
      <c r="M2" s="1358"/>
    </row>
    <row r="3" spans="1:13" ht="15.6" x14ac:dyDescent="0.3">
      <c r="A3" s="85" t="s">
        <v>1</v>
      </c>
      <c r="B3" s="94" t="s">
        <v>2</v>
      </c>
      <c r="C3" s="95" t="s">
        <v>29</v>
      </c>
      <c r="D3" s="95">
        <v>58</v>
      </c>
      <c r="E3" s="95">
        <v>10</v>
      </c>
      <c r="F3" s="95">
        <v>48</v>
      </c>
      <c r="G3" s="95">
        <v>48</v>
      </c>
      <c r="H3" s="95"/>
      <c r="I3" s="95"/>
      <c r="J3" s="1304">
        <v>48</v>
      </c>
      <c r="K3" s="95"/>
      <c r="L3" s="95">
        <f t="shared" ref="L3:L21" si="0">J3+K3</f>
        <v>48</v>
      </c>
      <c r="M3" s="295" t="s">
        <v>1067</v>
      </c>
    </row>
    <row r="4" spans="1:13" ht="15.6" x14ac:dyDescent="0.3">
      <c r="A4" s="85" t="s">
        <v>3</v>
      </c>
      <c r="B4" s="94" t="s">
        <v>4</v>
      </c>
      <c r="C4" s="95" t="s">
        <v>293</v>
      </c>
      <c r="D4" s="95">
        <v>146</v>
      </c>
      <c r="E4" s="95">
        <v>28</v>
      </c>
      <c r="F4" s="95">
        <v>118</v>
      </c>
      <c r="G4" s="95"/>
      <c r="H4" s="95">
        <v>118</v>
      </c>
      <c r="I4" s="95"/>
      <c r="J4" s="1304">
        <v>28</v>
      </c>
      <c r="K4" s="95">
        <v>22</v>
      </c>
      <c r="L4" s="95">
        <f t="shared" si="0"/>
        <v>50</v>
      </c>
      <c r="M4" s="295" t="s">
        <v>1100</v>
      </c>
    </row>
    <row r="5" spans="1:13" ht="15.6" x14ac:dyDescent="0.3">
      <c r="A5" s="85" t="s">
        <v>5</v>
      </c>
      <c r="B5" s="94" t="s">
        <v>6</v>
      </c>
      <c r="C5" s="38" t="s">
        <v>56</v>
      </c>
      <c r="D5" s="95">
        <v>236</v>
      </c>
      <c r="E5" s="95">
        <v>118</v>
      </c>
      <c r="F5" s="95">
        <v>118</v>
      </c>
      <c r="G5" s="95">
        <v>2</v>
      </c>
      <c r="H5" s="95">
        <v>116</v>
      </c>
      <c r="I5" s="95"/>
      <c r="J5" s="1304">
        <v>28</v>
      </c>
      <c r="K5" s="95">
        <v>22</v>
      </c>
      <c r="L5" s="499">
        <f t="shared" si="0"/>
        <v>50</v>
      </c>
      <c r="M5" s="295" t="s">
        <v>1075</v>
      </c>
    </row>
    <row r="6" spans="1:13" ht="15.6" x14ac:dyDescent="0.3">
      <c r="A6" s="85" t="s">
        <v>117</v>
      </c>
      <c r="B6" s="94" t="s">
        <v>41</v>
      </c>
      <c r="C6" s="95" t="s">
        <v>40</v>
      </c>
      <c r="D6" s="95">
        <v>96</v>
      </c>
      <c r="E6" s="95">
        <v>32</v>
      </c>
      <c r="F6" s="95">
        <v>64</v>
      </c>
      <c r="G6" s="95">
        <v>40</v>
      </c>
      <c r="H6" s="95">
        <v>24</v>
      </c>
      <c r="I6" s="95"/>
      <c r="J6" s="1304">
        <v>64</v>
      </c>
      <c r="K6" s="95"/>
      <c r="L6" s="95">
        <f t="shared" si="0"/>
        <v>64</v>
      </c>
      <c r="M6" s="1264" t="s">
        <v>1103</v>
      </c>
    </row>
    <row r="7" spans="1:13" ht="15.6" x14ac:dyDescent="0.3">
      <c r="A7" s="85" t="s">
        <v>12</v>
      </c>
      <c r="B7" s="94" t="s">
        <v>119</v>
      </c>
      <c r="C7" s="95" t="s">
        <v>29</v>
      </c>
      <c r="D7" s="95">
        <v>78</v>
      </c>
      <c r="E7" s="95">
        <v>26</v>
      </c>
      <c r="F7" s="95">
        <v>52</v>
      </c>
      <c r="G7" s="95">
        <v>32</v>
      </c>
      <c r="H7" s="95">
        <v>20</v>
      </c>
      <c r="I7" s="95"/>
      <c r="J7" s="95">
        <v>0</v>
      </c>
      <c r="K7" s="95">
        <v>52</v>
      </c>
      <c r="L7" s="95">
        <f t="shared" si="0"/>
        <v>52</v>
      </c>
      <c r="M7" s="1286" t="s">
        <v>1138</v>
      </c>
    </row>
    <row r="8" spans="1:13" ht="15.6" x14ac:dyDescent="0.3">
      <c r="A8" s="97" t="s">
        <v>13</v>
      </c>
      <c r="B8" s="97" t="s">
        <v>294</v>
      </c>
      <c r="C8" s="98" t="s">
        <v>40</v>
      </c>
      <c r="D8" s="98">
        <v>102</v>
      </c>
      <c r="E8" s="98">
        <v>35</v>
      </c>
      <c r="F8" s="98">
        <v>70</v>
      </c>
      <c r="G8" s="98">
        <v>48</v>
      </c>
      <c r="H8" s="98">
        <v>22</v>
      </c>
      <c r="I8" s="98"/>
      <c r="J8" s="1305">
        <v>32</v>
      </c>
      <c r="K8" s="98">
        <v>38</v>
      </c>
      <c r="L8" s="95">
        <f t="shared" si="0"/>
        <v>70</v>
      </c>
      <c r="M8" s="1286" t="s">
        <v>1123</v>
      </c>
    </row>
    <row r="9" spans="1:13" ht="24" x14ac:dyDescent="0.3">
      <c r="A9" s="85" t="s">
        <v>15</v>
      </c>
      <c r="B9" s="94" t="s">
        <v>57</v>
      </c>
      <c r="C9" s="95" t="s">
        <v>40</v>
      </c>
      <c r="D9" s="95">
        <v>96</v>
      </c>
      <c r="E9" s="95">
        <v>33</v>
      </c>
      <c r="F9" s="95">
        <v>66</v>
      </c>
      <c r="G9" s="95">
        <v>42</v>
      </c>
      <c r="H9" s="95">
        <v>24</v>
      </c>
      <c r="I9" s="95"/>
      <c r="J9" s="1304">
        <v>34</v>
      </c>
      <c r="K9" s="95">
        <v>32</v>
      </c>
      <c r="L9" s="95">
        <f t="shared" si="0"/>
        <v>66</v>
      </c>
      <c r="M9" s="1292" t="s">
        <v>1116</v>
      </c>
    </row>
    <row r="10" spans="1:13" ht="15.6" x14ac:dyDescent="0.3">
      <c r="A10" s="85" t="s">
        <v>16</v>
      </c>
      <c r="B10" s="94" t="s">
        <v>295</v>
      </c>
      <c r="C10" s="95" t="s">
        <v>29</v>
      </c>
      <c r="D10" s="95">
        <v>72</v>
      </c>
      <c r="E10" s="95">
        <v>26</v>
      </c>
      <c r="F10" s="95">
        <v>52</v>
      </c>
      <c r="G10" s="95">
        <v>30</v>
      </c>
      <c r="H10" s="95">
        <v>22</v>
      </c>
      <c r="I10" s="95"/>
      <c r="J10" s="95"/>
      <c r="K10" s="95">
        <v>52</v>
      </c>
      <c r="L10" s="95">
        <f t="shared" si="0"/>
        <v>52</v>
      </c>
      <c r="M10" s="295" t="s">
        <v>1176</v>
      </c>
    </row>
    <row r="11" spans="1:13" ht="15.6" x14ac:dyDescent="0.3">
      <c r="A11" s="85" t="s">
        <v>121</v>
      </c>
      <c r="B11" s="94" t="s">
        <v>24</v>
      </c>
      <c r="C11" s="95" t="s">
        <v>29</v>
      </c>
      <c r="D11" s="95">
        <v>90</v>
      </c>
      <c r="E11" s="95">
        <v>30</v>
      </c>
      <c r="F11" s="95">
        <v>60</v>
      </c>
      <c r="G11" s="95">
        <v>38</v>
      </c>
      <c r="H11" s="95">
        <v>22</v>
      </c>
      <c r="I11" s="95"/>
      <c r="J11" s="95"/>
      <c r="K11" s="95">
        <v>60</v>
      </c>
      <c r="L11" s="95">
        <f t="shared" si="0"/>
        <v>60</v>
      </c>
      <c r="M11" s="1263" t="s">
        <v>1106</v>
      </c>
    </row>
    <row r="12" spans="1:13" ht="24" x14ac:dyDescent="0.3">
      <c r="A12" s="85" t="s">
        <v>18</v>
      </c>
      <c r="B12" s="94" t="s">
        <v>477</v>
      </c>
      <c r="C12" s="95" t="s">
        <v>29</v>
      </c>
      <c r="D12" s="95">
        <v>51</v>
      </c>
      <c r="E12" s="95">
        <v>18</v>
      </c>
      <c r="F12" s="95">
        <v>36</v>
      </c>
      <c r="G12" s="95">
        <v>24</v>
      </c>
      <c r="H12" s="95">
        <v>12</v>
      </c>
      <c r="I12" s="95"/>
      <c r="J12" s="95"/>
      <c r="K12" s="99">
        <v>36</v>
      </c>
      <c r="L12" s="95">
        <f t="shared" si="0"/>
        <v>36</v>
      </c>
      <c r="M12" s="1076" t="s">
        <v>1122</v>
      </c>
    </row>
    <row r="13" spans="1:13" ht="36" x14ac:dyDescent="0.3">
      <c r="A13" s="100" t="s">
        <v>153</v>
      </c>
      <c r="B13" s="101" t="s">
        <v>296</v>
      </c>
      <c r="C13" s="102" t="s">
        <v>297</v>
      </c>
      <c r="D13" s="103">
        <v>534</v>
      </c>
      <c r="E13" s="103">
        <v>178</v>
      </c>
      <c r="F13" s="103">
        <v>356</v>
      </c>
      <c r="G13" s="103">
        <v>206</v>
      </c>
      <c r="H13" s="103">
        <v>130</v>
      </c>
      <c r="I13" s="46">
        <v>20</v>
      </c>
      <c r="J13" s="103">
        <v>122</v>
      </c>
      <c r="K13" s="103"/>
      <c r="L13" s="95">
        <f t="shared" si="0"/>
        <v>122</v>
      </c>
      <c r="M13" s="351"/>
    </row>
    <row r="14" spans="1:13" ht="24" x14ac:dyDescent="0.3">
      <c r="A14" s="85" t="s">
        <v>155</v>
      </c>
      <c r="B14" s="94" t="s">
        <v>298</v>
      </c>
      <c r="C14" s="95"/>
      <c r="D14" s="95">
        <v>249</v>
      </c>
      <c r="E14" s="95">
        <v>83</v>
      </c>
      <c r="F14" s="95">
        <v>166</v>
      </c>
      <c r="G14" s="95">
        <v>90</v>
      </c>
      <c r="H14" s="95">
        <v>56</v>
      </c>
      <c r="I14" s="86">
        <v>20</v>
      </c>
      <c r="J14" s="1304">
        <v>122</v>
      </c>
      <c r="K14" s="95"/>
      <c r="L14" s="95">
        <f t="shared" si="0"/>
        <v>122</v>
      </c>
      <c r="M14" s="1076" t="s">
        <v>1122</v>
      </c>
    </row>
    <row r="15" spans="1:13" ht="24" x14ac:dyDescent="0.3">
      <c r="A15" s="85" t="s">
        <v>281</v>
      </c>
      <c r="B15" s="94" t="s">
        <v>28</v>
      </c>
      <c r="C15" s="95" t="s">
        <v>29</v>
      </c>
      <c r="D15" s="95"/>
      <c r="E15" s="95"/>
      <c r="F15" s="95"/>
      <c r="G15" s="95"/>
      <c r="H15" s="95"/>
      <c r="I15" s="95"/>
      <c r="J15" s="96">
        <v>72</v>
      </c>
      <c r="K15" s="95"/>
      <c r="L15" s="95">
        <f t="shared" si="0"/>
        <v>72</v>
      </c>
      <c r="M15" s="295"/>
    </row>
    <row r="16" spans="1:13" ht="15.6" x14ac:dyDescent="0.3">
      <c r="A16" s="294" t="s">
        <v>62</v>
      </c>
      <c r="B16" s="94" t="s">
        <v>163</v>
      </c>
      <c r="C16" s="95"/>
      <c r="D16" s="95"/>
      <c r="E16" s="95"/>
      <c r="F16" s="95"/>
      <c r="G16" s="95"/>
      <c r="H16" s="95"/>
      <c r="I16" s="95"/>
      <c r="J16" s="96"/>
      <c r="K16" s="95"/>
      <c r="L16" s="95"/>
      <c r="M16" s="351" t="s">
        <v>1122</v>
      </c>
    </row>
    <row r="17" spans="1:16" ht="36" x14ac:dyDescent="0.3">
      <c r="A17" s="100" t="s">
        <v>30</v>
      </c>
      <c r="B17" s="101" t="s">
        <v>299</v>
      </c>
      <c r="C17" s="104" t="s">
        <v>300</v>
      </c>
      <c r="D17" s="103">
        <v>345</v>
      </c>
      <c r="E17" s="103">
        <v>115</v>
      </c>
      <c r="F17" s="103">
        <v>230</v>
      </c>
      <c r="G17" s="103">
        <v>140</v>
      </c>
      <c r="H17" s="103">
        <v>90</v>
      </c>
      <c r="I17" s="103"/>
      <c r="J17" s="103"/>
      <c r="K17" s="103"/>
      <c r="L17" s="95">
        <f t="shared" si="0"/>
        <v>0</v>
      </c>
      <c r="M17" s="351"/>
    </row>
    <row r="18" spans="1:16" ht="24" x14ac:dyDescent="0.3">
      <c r="A18" s="85" t="s">
        <v>31</v>
      </c>
      <c r="B18" s="94" t="s">
        <v>301</v>
      </c>
      <c r="C18" s="95"/>
      <c r="D18" s="95">
        <v>90</v>
      </c>
      <c r="E18" s="95">
        <v>30</v>
      </c>
      <c r="F18" s="95">
        <v>60</v>
      </c>
      <c r="G18" s="95">
        <v>30</v>
      </c>
      <c r="H18" s="95">
        <v>30</v>
      </c>
      <c r="I18" s="95"/>
      <c r="J18" s="95">
        <v>0</v>
      </c>
      <c r="K18" s="95">
        <v>60</v>
      </c>
      <c r="L18" s="95">
        <f t="shared" si="0"/>
        <v>60</v>
      </c>
      <c r="M18" s="1263" t="s">
        <v>1185</v>
      </c>
      <c r="O18">
        <v>60</v>
      </c>
      <c r="P18">
        <v>0</v>
      </c>
    </row>
    <row r="19" spans="1:16" ht="15.6" x14ac:dyDescent="0.3">
      <c r="A19" s="85" t="s">
        <v>129</v>
      </c>
      <c r="B19" s="94" t="s">
        <v>1158</v>
      </c>
      <c r="C19" s="95"/>
      <c r="D19" s="95">
        <v>90</v>
      </c>
      <c r="E19" s="95">
        <v>30</v>
      </c>
      <c r="F19" s="95">
        <v>60</v>
      </c>
      <c r="G19" s="95">
        <v>40</v>
      </c>
      <c r="H19" s="95">
        <v>20</v>
      </c>
      <c r="I19" s="95"/>
      <c r="J19" s="1304">
        <v>60</v>
      </c>
      <c r="K19" s="95">
        <v>0</v>
      </c>
      <c r="L19" s="95">
        <f t="shared" si="0"/>
        <v>60</v>
      </c>
      <c r="M19" s="1262" t="s">
        <v>1109</v>
      </c>
      <c r="O19">
        <v>0</v>
      </c>
      <c r="P19">
        <v>60</v>
      </c>
    </row>
    <row r="20" spans="1:16" ht="15.6" x14ac:dyDescent="0.3">
      <c r="A20" s="85" t="s">
        <v>58</v>
      </c>
      <c r="B20" s="94" t="s">
        <v>287</v>
      </c>
      <c r="C20" s="95"/>
      <c r="D20" s="95">
        <v>165</v>
      </c>
      <c r="E20" s="95">
        <v>50</v>
      </c>
      <c r="F20" s="95">
        <v>100</v>
      </c>
      <c r="G20" s="95">
        <v>60</v>
      </c>
      <c r="H20" s="95">
        <v>40</v>
      </c>
      <c r="I20" s="95"/>
      <c r="J20" s="1304">
        <v>88</v>
      </c>
      <c r="K20" s="95">
        <v>22</v>
      </c>
      <c r="L20" s="95">
        <f t="shared" si="0"/>
        <v>110</v>
      </c>
      <c r="M20" s="1291" t="s">
        <v>1139</v>
      </c>
      <c r="O20">
        <v>72</v>
      </c>
      <c r="P20">
        <v>38</v>
      </c>
    </row>
    <row r="21" spans="1:16" ht="28.2" x14ac:dyDescent="0.3">
      <c r="A21" s="85" t="s">
        <v>131</v>
      </c>
      <c r="B21" s="94" t="s">
        <v>43</v>
      </c>
      <c r="C21" s="95" t="s">
        <v>29</v>
      </c>
      <c r="D21" s="95"/>
      <c r="E21" s="95"/>
      <c r="F21" s="95"/>
      <c r="G21" s="95"/>
      <c r="H21" s="95"/>
      <c r="I21" s="95"/>
      <c r="J21" s="95"/>
      <c r="K21" s="96">
        <v>72</v>
      </c>
      <c r="L21" s="95">
        <f t="shared" si="0"/>
        <v>72</v>
      </c>
      <c r="M21" s="1266" t="s">
        <v>1140</v>
      </c>
    </row>
    <row r="22" spans="1:16" ht="28.2" x14ac:dyDescent="0.3">
      <c r="A22" s="287"/>
      <c r="B22" s="94" t="s">
        <v>163</v>
      </c>
      <c r="C22" s="95"/>
      <c r="D22" s="95"/>
      <c r="E22" s="95"/>
      <c r="F22" s="95"/>
      <c r="G22" s="95"/>
      <c r="H22" s="95"/>
      <c r="I22" s="95"/>
      <c r="J22" s="95"/>
      <c r="K22" s="96" t="s">
        <v>40</v>
      </c>
      <c r="L22" s="95"/>
      <c r="M22" s="1266" t="s">
        <v>1140</v>
      </c>
    </row>
    <row r="23" spans="1:16" ht="15.6" x14ac:dyDescent="0.3">
      <c r="A23" s="85"/>
      <c r="B23" s="105" t="s">
        <v>44</v>
      </c>
      <c r="C23" s="95"/>
      <c r="D23" s="95"/>
      <c r="E23" s="95"/>
      <c r="F23" s="95"/>
      <c r="G23" s="95"/>
      <c r="H23" s="95"/>
      <c r="I23" s="95"/>
      <c r="J23" s="95">
        <f>SUM(J3:J12)+J14+J18+J19+J20</f>
        <v>504</v>
      </c>
      <c r="K23" s="95">
        <f>SUM(K3:K12)+K14+K18+K19+K20</f>
        <v>396</v>
      </c>
      <c r="L23" s="95"/>
      <c r="M23" s="295"/>
    </row>
    <row r="24" spans="1:16" ht="15.6" x14ac:dyDescent="0.3">
      <c r="J24" s="95">
        <v>504</v>
      </c>
      <c r="K24" s="95">
        <v>396</v>
      </c>
    </row>
  </sheetData>
  <mergeCells count="7">
    <mergeCell ref="M1:M2"/>
    <mergeCell ref="A1:A2"/>
    <mergeCell ref="B1:B2"/>
    <mergeCell ref="C1:C2"/>
    <mergeCell ref="D1:D2"/>
    <mergeCell ref="F1:I1"/>
    <mergeCell ref="J1:K1"/>
  </mergeCells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AQ113"/>
  <sheetViews>
    <sheetView workbookViewId="0">
      <selection activeCell="P95" sqref="P95"/>
    </sheetView>
  </sheetViews>
  <sheetFormatPr defaultColWidth="9.109375" defaultRowHeight="13.8" x14ac:dyDescent="0.3"/>
  <cols>
    <col min="1" max="1" width="9.44140625" style="644" customWidth="1"/>
    <col min="2" max="2" width="35.33203125" style="284" customWidth="1"/>
    <col min="3" max="4" width="3.44140625" style="831" hidden="1" customWidth="1"/>
    <col min="5" max="6" width="3.6640625" style="647" customWidth="1"/>
    <col min="7" max="8" width="3.6640625" style="1058" hidden="1" customWidth="1"/>
    <col min="9" max="9" width="3.5546875" style="1059" hidden="1" customWidth="1"/>
    <col min="10" max="10" width="4.109375" style="1059" hidden="1" customWidth="1"/>
    <col min="11" max="11" width="8.44140625" style="644" customWidth="1"/>
    <col min="12" max="12" width="4.5546875" style="644" customWidth="1"/>
    <col min="13" max="13" width="6" style="644" customWidth="1"/>
    <col min="14" max="14" width="7.88671875" style="644" customWidth="1"/>
    <col min="15" max="15" width="5.33203125" style="644" customWidth="1"/>
    <col min="16" max="16" width="4.6640625" style="644" customWidth="1"/>
    <col min="17" max="17" width="4.44140625" style="644" customWidth="1"/>
    <col min="18" max="18" width="6.44140625" style="644" customWidth="1"/>
    <col min="19" max="19" width="5.109375" style="644" customWidth="1"/>
    <col min="20" max="20" width="3.6640625" style="647" customWidth="1"/>
    <col min="21" max="24" width="6.109375" style="644" hidden="1" customWidth="1"/>
    <col min="25" max="28" width="6.109375" style="644" customWidth="1"/>
    <col min="29" max="36" width="6.109375" style="644" hidden="1" customWidth="1"/>
    <col min="37" max="37" width="9.109375" style="645"/>
    <col min="38" max="38" width="28.5546875" style="645" customWidth="1"/>
    <col min="39" max="43" width="9.109375" style="645"/>
    <col min="44" max="16384" width="9.109375" style="644"/>
  </cols>
  <sheetData>
    <row r="1" spans="1:41" s="644" customFormat="1" ht="18.75" customHeight="1" x14ac:dyDescent="0.3">
      <c r="A1" s="1749"/>
      <c r="B1" s="1752" t="s">
        <v>551</v>
      </c>
      <c r="C1" s="436" t="s">
        <v>989</v>
      </c>
      <c r="D1" s="436"/>
      <c r="E1" s="1765" t="s">
        <v>146</v>
      </c>
      <c r="F1" s="1766"/>
      <c r="G1" s="436"/>
      <c r="H1" s="436"/>
      <c r="I1" s="436"/>
      <c r="J1" s="436"/>
      <c r="K1" s="1366" t="s">
        <v>175</v>
      </c>
      <c r="L1" s="1393"/>
      <c r="M1" s="1393"/>
      <c r="N1" s="1393"/>
      <c r="O1" s="1393"/>
      <c r="P1" s="1393"/>
      <c r="Q1" s="1393"/>
      <c r="R1" s="1393"/>
      <c r="S1" s="1393"/>
      <c r="T1" s="1393"/>
      <c r="U1" s="1757" t="s">
        <v>552</v>
      </c>
      <c r="V1" s="1758"/>
      <c r="W1" s="1758"/>
      <c r="X1" s="1758"/>
      <c r="Y1" s="1758"/>
      <c r="Z1" s="1758"/>
      <c r="AA1" s="1758"/>
      <c r="AB1" s="1758"/>
      <c r="AC1" s="1758"/>
      <c r="AD1" s="1759"/>
      <c r="AE1" s="1366"/>
      <c r="AF1" s="1393"/>
      <c r="AG1" s="1393"/>
      <c r="AH1" s="1393"/>
      <c r="AI1" s="1393"/>
      <c r="AJ1" s="1393"/>
      <c r="AK1" s="1406" t="s">
        <v>1006</v>
      </c>
      <c r="AL1" s="1345" t="s">
        <v>55</v>
      </c>
      <c r="AM1" s="645"/>
      <c r="AN1" s="645"/>
      <c r="AO1" s="645"/>
    </row>
    <row r="2" spans="1:41" s="644" customFormat="1" x14ac:dyDescent="0.3">
      <c r="A2" s="1750"/>
      <c r="B2" s="1753"/>
      <c r="C2" s="436"/>
      <c r="D2" s="436"/>
      <c r="E2" s="1767"/>
      <c r="F2" s="1768"/>
      <c r="G2" s="436"/>
      <c r="H2" s="436"/>
      <c r="I2" s="436"/>
      <c r="J2" s="436"/>
      <c r="K2" s="1602" t="s">
        <v>98</v>
      </c>
      <c r="L2" s="1603" t="s">
        <v>177</v>
      </c>
      <c r="M2" s="1590" t="s">
        <v>178</v>
      </c>
      <c r="N2" s="1366" t="s">
        <v>179</v>
      </c>
      <c r="O2" s="1393"/>
      <c r="P2" s="1393"/>
      <c r="Q2" s="1393"/>
      <c r="R2" s="1393"/>
      <c r="S2" s="1393"/>
      <c r="T2" s="1755" t="s">
        <v>180</v>
      </c>
      <c r="U2" s="1760"/>
      <c r="V2" s="1761"/>
      <c r="W2" s="1761"/>
      <c r="X2" s="1761"/>
      <c r="Y2" s="1761"/>
      <c r="Z2" s="1761"/>
      <c r="AA2" s="1761"/>
      <c r="AB2" s="1761"/>
      <c r="AC2" s="1761"/>
      <c r="AD2" s="1762"/>
      <c r="AE2" s="1366"/>
      <c r="AF2" s="1393"/>
      <c r="AG2" s="1393"/>
      <c r="AH2" s="1393"/>
      <c r="AI2" s="1393"/>
      <c r="AJ2" s="1393"/>
      <c r="AK2" s="1406"/>
      <c r="AL2" s="1345"/>
      <c r="AM2" s="645"/>
      <c r="AN2" s="645"/>
      <c r="AO2" s="645"/>
    </row>
    <row r="3" spans="1:41" s="644" customFormat="1" x14ac:dyDescent="0.3">
      <c r="A3" s="1750"/>
      <c r="B3" s="1753"/>
      <c r="C3" s="436"/>
      <c r="D3" s="436"/>
      <c r="E3" s="1767"/>
      <c r="F3" s="1768"/>
      <c r="G3" s="436"/>
      <c r="H3" s="436"/>
      <c r="I3" s="436"/>
      <c r="J3" s="436"/>
      <c r="K3" s="1393"/>
      <c r="L3" s="1393"/>
      <c r="M3" s="1591"/>
      <c r="N3" s="1484" t="s">
        <v>182</v>
      </c>
      <c r="O3" s="1393"/>
      <c r="P3" s="1393"/>
      <c r="Q3" s="1393"/>
      <c r="R3" s="1603" t="s">
        <v>183</v>
      </c>
      <c r="S3" s="1603" t="s">
        <v>370</v>
      </c>
      <c r="T3" s="1756"/>
      <c r="U3" s="960"/>
      <c r="V3" s="960"/>
      <c r="W3" s="960"/>
      <c r="X3" s="960"/>
      <c r="Y3" s="436"/>
      <c r="Z3" s="436"/>
      <c r="AA3" s="436"/>
      <c r="AB3" s="436"/>
      <c r="AC3" s="961"/>
      <c r="AD3" s="961"/>
      <c r="AE3" s="961"/>
      <c r="AF3" s="961"/>
      <c r="AG3" s="962"/>
      <c r="AH3" s="962"/>
      <c r="AI3" s="962"/>
      <c r="AJ3" s="963"/>
      <c r="AK3" s="1406"/>
      <c r="AL3" s="1345"/>
      <c r="AM3" s="645"/>
      <c r="AN3" s="645"/>
      <c r="AO3" s="645"/>
    </row>
    <row r="4" spans="1:41" s="644" customFormat="1" ht="55.2" x14ac:dyDescent="0.3">
      <c r="A4" s="1750"/>
      <c r="B4" s="1753"/>
      <c r="C4" s="436" t="s">
        <v>149</v>
      </c>
      <c r="D4" s="436"/>
      <c r="E4" s="1767"/>
      <c r="F4" s="1768"/>
      <c r="G4" s="436"/>
      <c r="H4" s="436"/>
      <c r="I4" s="436"/>
      <c r="J4" s="436"/>
      <c r="K4" s="1393"/>
      <c r="L4" s="1393"/>
      <c r="M4" s="1591"/>
      <c r="N4" s="1603" t="s">
        <v>186</v>
      </c>
      <c r="O4" s="1484" t="s">
        <v>187</v>
      </c>
      <c r="P4" s="1393"/>
      <c r="Q4" s="1393"/>
      <c r="R4" s="1393"/>
      <c r="S4" s="1393"/>
      <c r="T4" s="1756"/>
      <c r="U4" s="1739" t="s">
        <v>769</v>
      </c>
      <c r="V4" s="1739"/>
      <c r="W4" s="1739"/>
      <c r="X4" s="1739"/>
      <c r="Y4" s="1740" t="s">
        <v>318</v>
      </c>
      <c r="Z4" s="1740"/>
      <c r="AA4" s="1740"/>
      <c r="AB4" s="1740"/>
      <c r="AC4" s="1741" t="s">
        <v>100</v>
      </c>
      <c r="AD4" s="1741"/>
      <c r="AE4" s="1741"/>
      <c r="AF4" s="1741"/>
      <c r="AG4" s="1742" t="s">
        <v>618</v>
      </c>
      <c r="AH4" s="1742"/>
      <c r="AI4" s="1742"/>
      <c r="AJ4" s="1742"/>
      <c r="AK4" s="1406"/>
      <c r="AL4" s="1345"/>
      <c r="AM4" s="645"/>
      <c r="AN4" s="645"/>
      <c r="AO4" s="645"/>
    </row>
    <row r="5" spans="1:41" s="644" customFormat="1" x14ac:dyDescent="0.3">
      <c r="A5" s="1750"/>
      <c r="B5" s="1753"/>
      <c r="C5" s="436"/>
      <c r="D5" s="436"/>
      <c r="E5" s="1767"/>
      <c r="F5" s="1768"/>
      <c r="G5" s="436"/>
      <c r="H5" s="436"/>
      <c r="I5" s="436"/>
      <c r="J5" s="436"/>
      <c r="K5" s="1393"/>
      <c r="L5" s="1393"/>
      <c r="M5" s="1591"/>
      <c r="N5" s="1393"/>
      <c r="O5" s="1603" t="s">
        <v>188</v>
      </c>
      <c r="P5" s="1603" t="s">
        <v>189</v>
      </c>
      <c r="Q5" s="1603" t="s">
        <v>190</v>
      </c>
      <c r="R5" s="1393"/>
      <c r="S5" s="1393"/>
      <c r="T5" s="1756"/>
      <c r="U5" s="1747"/>
      <c r="V5" s="1748"/>
      <c r="W5" s="964"/>
      <c r="X5" s="964"/>
      <c r="Y5" s="1743" t="s">
        <v>553</v>
      </c>
      <c r="Z5" s="1744"/>
      <c r="AA5" s="1529" t="s">
        <v>554</v>
      </c>
      <c r="AB5" s="1530"/>
      <c r="AC5" s="1745" t="s">
        <v>319</v>
      </c>
      <c r="AD5" s="1746"/>
      <c r="AE5" s="1745" t="s">
        <v>320</v>
      </c>
      <c r="AF5" s="1746"/>
      <c r="AG5" s="1725" t="s">
        <v>621</v>
      </c>
      <c r="AH5" s="1726"/>
      <c r="AI5" s="1725" t="s">
        <v>622</v>
      </c>
      <c r="AJ5" s="1726"/>
      <c r="AK5" s="1406"/>
      <c r="AL5" s="1345"/>
      <c r="AM5" s="645"/>
      <c r="AN5" s="645"/>
      <c r="AO5" s="645"/>
    </row>
    <row r="6" spans="1:41" s="644" customFormat="1" x14ac:dyDescent="0.3">
      <c r="A6" s="1750"/>
      <c r="B6" s="1753"/>
      <c r="C6" s="436"/>
      <c r="D6" s="436"/>
      <c r="E6" s="1769"/>
      <c r="F6" s="1770"/>
      <c r="G6" s="436"/>
      <c r="H6" s="436"/>
      <c r="I6" s="436"/>
      <c r="J6" s="436"/>
      <c r="K6" s="1393"/>
      <c r="L6" s="1393"/>
      <c r="M6" s="1591"/>
      <c r="N6" s="1393"/>
      <c r="O6" s="1393"/>
      <c r="P6" s="1393"/>
      <c r="Q6" s="1393"/>
      <c r="R6" s="1393"/>
      <c r="S6" s="1393"/>
      <c r="T6" s="1756"/>
      <c r="U6" s="1727" t="s">
        <v>990</v>
      </c>
      <c r="V6" s="1728"/>
      <c r="W6" s="1727" t="s">
        <v>991</v>
      </c>
      <c r="X6" s="1728"/>
      <c r="Y6" s="437">
        <v>448</v>
      </c>
      <c r="Z6" s="437">
        <v>56</v>
      </c>
      <c r="AA6" s="437">
        <v>384</v>
      </c>
      <c r="AB6" s="437">
        <v>48</v>
      </c>
      <c r="AC6" s="965">
        <v>448</v>
      </c>
      <c r="AD6" s="965">
        <v>56</v>
      </c>
      <c r="AE6" s="965">
        <v>480</v>
      </c>
      <c r="AF6" s="965">
        <v>60</v>
      </c>
      <c r="AG6" s="966">
        <v>352</v>
      </c>
      <c r="AH6" s="966">
        <v>44</v>
      </c>
      <c r="AI6" s="966">
        <v>320</v>
      </c>
      <c r="AJ6" s="966">
        <v>40</v>
      </c>
      <c r="AK6" s="1406"/>
      <c r="AL6" s="1345"/>
      <c r="AM6" s="645"/>
      <c r="AN6" s="645"/>
      <c r="AO6" s="645"/>
    </row>
    <row r="7" spans="1:41" s="644" customFormat="1" x14ac:dyDescent="0.3">
      <c r="A7" s="1751"/>
      <c r="B7" s="1754"/>
      <c r="C7" s="436">
        <v>1</v>
      </c>
      <c r="D7" s="436">
        <v>2</v>
      </c>
      <c r="E7" s="436">
        <v>3</v>
      </c>
      <c r="F7" s="436">
        <v>4</v>
      </c>
      <c r="G7" s="436">
        <v>5</v>
      </c>
      <c r="H7" s="436">
        <v>6</v>
      </c>
      <c r="I7" s="436">
        <v>7</v>
      </c>
      <c r="J7" s="436">
        <v>8</v>
      </c>
      <c r="K7" s="1393"/>
      <c r="L7" s="1393"/>
      <c r="M7" s="1592"/>
      <c r="N7" s="1393"/>
      <c r="O7" s="1393"/>
      <c r="P7" s="1393"/>
      <c r="Q7" s="1393"/>
      <c r="R7" s="1393"/>
      <c r="S7" s="1393"/>
      <c r="T7" s="1756"/>
      <c r="U7" s="967" t="s">
        <v>193</v>
      </c>
      <c r="V7" s="967" t="s">
        <v>194</v>
      </c>
      <c r="W7" s="967" t="s">
        <v>193</v>
      </c>
      <c r="X7" s="967" t="s">
        <v>194</v>
      </c>
      <c r="Y7" s="438" t="s">
        <v>193</v>
      </c>
      <c r="Z7" s="438" t="s">
        <v>194</v>
      </c>
      <c r="AA7" s="438" t="s">
        <v>193</v>
      </c>
      <c r="AB7" s="438" t="s">
        <v>194</v>
      </c>
      <c r="AC7" s="968" t="s">
        <v>193</v>
      </c>
      <c r="AD7" s="968" t="s">
        <v>194</v>
      </c>
      <c r="AE7" s="968" t="s">
        <v>193</v>
      </c>
      <c r="AF7" s="968" t="s">
        <v>194</v>
      </c>
      <c r="AG7" s="969" t="s">
        <v>193</v>
      </c>
      <c r="AH7" s="969" t="s">
        <v>194</v>
      </c>
      <c r="AI7" s="969" t="s">
        <v>193</v>
      </c>
      <c r="AJ7" s="969" t="s">
        <v>194</v>
      </c>
      <c r="AK7" s="1406"/>
      <c r="AL7" s="1345"/>
      <c r="AM7" s="645"/>
      <c r="AN7" s="645"/>
      <c r="AO7" s="645"/>
    </row>
    <row r="8" spans="1:41" s="644" customFormat="1" x14ac:dyDescent="0.3">
      <c r="A8" s="397">
        <v>1</v>
      </c>
      <c r="B8" s="439">
        <v>2</v>
      </c>
      <c r="C8" s="436">
        <v>3</v>
      </c>
      <c r="D8" s="436"/>
      <c r="E8" s="436"/>
      <c r="F8" s="436"/>
      <c r="G8" s="436"/>
      <c r="H8" s="436"/>
      <c r="I8" s="436"/>
      <c r="J8" s="436"/>
      <c r="K8" s="649">
        <v>4</v>
      </c>
      <c r="L8" s="649">
        <v>5</v>
      </c>
      <c r="M8" s="649">
        <v>6</v>
      </c>
      <c r="N8" s="649">
        <v>7</v>
      </c>
      <c r="O8" s="649">
        <v>8</v>
      </c>
      <c r="P8" s="649">
        <v>9</v>
      </c>
      <c r="Q8" s="649">
        <v>10</v>
      </c>
      <c r="R8" s="649">
        <v>11</v>
      </c>
      <c r="S8" s="649">
        <v>12</v>
      </c>
      <c r="T8" s="115">
        <v>13</v>
      </c>
      <c r="U8" s="1729">
        <v>14</v>
      </c>
      <c r="V8" s="1729"/>
      <c r="W8" s="1729">
        <v>15</v>
      </c>
      <c r="X8" s="1729"/>
      <c r="Y8" s="1730">
        <v>16</v>
      </c>
      <c r="Z8" s="1730"/>
      <c r="AA8" s="1730">
        <v>17</v>
      </c>
      <c r="AB8" s="1730"/>
      <c r="AC8" s="1731">
        <v>18</v>
      </c>
      <c r="AD8" s="1731"/>
      <c r="AE8" s="1731">
        <v>19</v>
      </c>
      <c r="AF8" s="1731"/>
      <c r="AG8" s="1732">
        <v>20</v>
      </c>
      <c r="AH8" s="1732"/>
      <c r="AI8" s="1732">
        <v>21</v>
      </c>
      <c r="AJ8" s="1732"/>
      <c r="AK8" s="1406"/>
      <c r="AL8" s="1345"/>
      <c r="AM8" s="645"/>
      <c r="AN8" s="645"/>
      <c r="AO8" s="645"/>
    </row>
    <row r="9" spans="1:41" s="644" customFormat="1" hidden="1" x14ac:dyDescent="0.3">
      <c r="A9" s="559" t="s">
        <v>374</v>
      </c>
      <c r="B9" s="272" t="s">
        <v>375</v>
      </c>
      <c r="C9" s="436"/>
      <c r="D9" s="436"/>
      <c r="E9" s="436"/>
      <c r="F9" s="436"/>
      <c r="G9" s="436"/>
      <c r="H9" s="436"/>
      <c r="I9" s="436"/>
      <c r="J9" s="436"/>
      <c r="K9" s="971">
        <f>K10+K30</f>
        <v>1476</v>
      </c>
      <c r="L9" s="971">
        <f t="shared" ref="L9:X9" si="0">L10+L30</f>
        <v>91</v>
      </c>
      <c r="M9" s="971">
        <f t="shared" si="0"/>
        <v>0</v>
      </c>
      <c r="N9" s="971">
        <f t="shared" si="0"/>
        <v>1365</v>
      </c>
      <c r="O9" s="971">
        <f t="shared" si="0"/>
        <v>826</v>
      </c>
      <c r="P9" s="971">
        <f t="shared" si="0"/>
        <v>539</v>
      </c>
      <c r="Q9" s="971">
        <f t="shared" si="0"/>
        <v>0</v>
      </c>
      <c r="R9" s="971">
        <f t="shared" si="0"/>
        <v>0</v>
      </c>
      <c r="S9" s="971">
        <f t="shared" si="0"/>
        <v>8</v>
      </c>
      <c r="T9" s="1039">
        <f t="shared" si="0"/>
        <v>12</v>
      </c>
      <c r="U9" s="972">
        <f t="shared" si="0"/>
        <v>560</v>
      </c>
      <c r="V9" s="972">
        <f t="shared" si="0"/>
        <v>16</v>
      </c>
      <c r="W9" s="972">
        <f t="shared" si="0"/>
        <v>805</v>
      </c>
      <c r="X9" s="972">
        <f t="shared" si="0"/>
        <v>0</v>
      </c>
      <c r="Y9" s="833"/>
      <c r="Z9" s="973"/>
      <c r="AA9" s="833"/>
      <c r="AB9" s="833"/>
      <c r="AC9" s="974"/>
      <c r="AD9" s="974"/>
      <c r="AE9" s="974"/>
      <c r="AF9" s="974"/>
      <c r="AG9" s="975"/>
      <c r="AH9" s="975"/>
      <c r="AI9" s="975"/>
      <c r="AJ9" s="975"/>
      <c r="AK9" s="810"/>
      <c r="AL9" s="268"/>
      <c r="AM9" s="976"/>
      <c r="AN9" s="976"/>
      <c r="AO9" s="976"/>
    </row>
    <row r="10" spans="1:41" s="644" customFormat="1" hidden="1" x14ac:dyDescent="0.3">
      <c r="A10" s="977"/>
      <c r="B10" s="272" t="s">
        <v>376</v>
      </c>
      <c r="C10" s="436"/>
      <c r="D10" s="436"/>
      <c r="E10" s="436"/>
      <c r="F10" s="436"/>
      <c r="G10" s="436"/>
      <c r="H10" s="436"/>
      <c r="I10" s="436"/>
      <c r="J10" s="436"/>
      <c r="K10" s="978">
        <f>SUM(K11:K29)</f>
        <v>1333</v>
      </c>
      <c r="L10" s="978">
        <f t="shared" ref="L10:X10" si="1">SUM(L11:L29)</f>
        <v>52</v>
      </c>
      <c r="M10" s="978">
        <f t="shared" si="1"/>
        <v>0</v>
      </c>
      <c r="N10" s="978">
        <f t="shared" si="1"/>
        <v>1261</v>
      </c>
      <c r="O10" s="978">
        <f t="shared" si="1"/>
        <v>794</v>
      </c>
      <c r="P10" s="978">
        <f t="shared" si="1"/>
        <v>467</v>
      </c>
      <c r="Q10" s="978">
        <f t="shared" si="1"/>
        <v>0</v>
      </c>
      <c r="R10" s="978">
        <f t="shared" si="1"/>
        <v>0</v>
      </c>
      <c r="S10" s="978">
        <f t="shared" si="1"/>
        <v>8</v>
      </c>
      <c r="T10" s="1039">
        <f t="shared" si="1"/>
        <v>12</v>
      </c>
      <c r="U10" s="979">
        <f t="shared" si="1"/>
        <v>504</v>
      </c>
      <c r="V10" s="979">
        <f t="shared" si="1"/>
        <v>0</v>
      </c>
      <c r="W10" s="979">
        <f t="shared" si="1"/>
        <v>757</v>
      </c>
      <c r="X10" s="979">
        <f t="shared" si="1"/>
        <v>0</v>
      </c>
      <c r="Y10" s="833"/>
      <c r="Z10" s="980"/>
      <c r="AA10" s="981"/>
      <c r="AB10" s="981"/>
      <c r="AC10" s="982"/>
      <c r="AD10" s="982"/>
      <c r="AE10" s="982"/>
      <c r="AF10" s="982"/>
      <c r="AG10" s="983"/>
      <c r="AH10" s="983"/>
      <c r="AI10" s="983"/>
      <c r="AJ10" s="983"/>
      <c r="AK10" s="269"/>
      <c r="AL10" s="269"/>
      <c r="AM10" s="984"/>
      <c r="AN10" s="984"/>
      <c r="AO10" s="984"/>
    </row>
    <row r="11" spans="1:41" s="644" customFormat="1" ht="26.4" hidden="1" x14ac:dyDescent="0.3">
      <c r="A11" s="985"/>
      <c r="B11" s="272" t="s">
        <v>377</v>
      </c>
      <c r="C11" s="436"/>
      <c r="D11" s="436"/>
      <c r="E11" s="436"/>
      <c r="F11" s="436"/>
      <c r="G11" s="436"/>
      <c r="H11" s="436"/>
      <c r="I11" s="436"/>
      <c r="J11" s="436"/>
      <c r="K11" s="986">
        <v>0</v>
      </c>
      <c r="L11" s="637"/>
      <c r="M11" s="637"/>
      <c r="N11" s="987"/>
      <c r="O11" s="637"/>
      <c r="P11" s="637"/>
      <c r="Q11" s="637"/>
      <c r="R11" s="637"/>
      <c r="S11" s="634"/>
      <c r="T11" s="1011"/>
      <c r="U11" s="988"/>
      <c r="V11" s="989"/>
      <c r="W11" s="988"/>
      <c r="X11" s="990"/>
      <c r="Y11" s="833"/>
      <c r="Z11" s="991"/>
      <c r="AA11" s="992"/>
      <c r="AB11" s="992"/>
      <c r="AC11" s="993"/>
      <c r="AD11" s="993"/>
      <c r="AE11" s="993"/>
      <c r="AF11" s="993"/>
      <c r="AG11" s="994"/>
      <c r="AH11" s="994"/>
      <c r="AI11" s="994"/>
      <c r="AJ11" s="969"/>
      <c r="AK11" s="254"/>
      <c r="AL11" s="254"/>
      <c r="AM11" s="681"/>
      <c r="AN11" s="995"/>
      <c r="AO11" s="995"/>
    </row>
    <row r="12" spans="1:41" s="644" customFormat="1" ht="27.6" hidden="1" x14ac:dyDescent="0.3">
      <c r="A12" s="996" t="s">
        <v>378</v>
      </c>
      <c r="B12" s="904" t="s">
        <v>379</v>
      </c>
      <c r="C12" s="436"/>
      <c r="D12" s="436" t="s">
        <v>399</v>
      </c>
      <c r="E12" s="436"/>
      <c r="F12" s="436"/>
      <c r="G12" s="436"/>
      <c r="H12" s="436"/>
      <c r="I12" s="436"/>
      <c r="J12" s="436"/>
      <c r="K12" s="442">
        <f>L12+N12+R12+S12+T12</f>
        <v>78</v>
      </c>
      <c r="L12" s="637"/>
      <c r="M12" s="637">
        <f t="shared" ref="M12:M29" si="2">SUM(AJ12:AO12)</f>
        <v>0</v>
      </c>
      <c r="N12" s="987">
        <f>U12+W12+Y12+AA12+AC12+AE12+AG12+AI12</f>
        <v>78</v>
      </c>
      <c r="O12" s="987">
        <f>N12-P12</f>
        <v>42</v>
      </c>
      <c r="P12" s="637">
        <v>36</v>
      </c>
      <c r="Q12" s="637"/>
      <c r="R12" s="637"/>
      <c r="S12" s="634"/>
      <c r="T12" s="1011"/>
      <c r="U12" s="988">
        <v>32</v>
      </c>
      <c r="V12" s="989"/>
      <c r="W12" s="988">
        <v>46</v>
      </c>
      <c r="X12" s="990"/>
      <c r="Y12" s="833"/>
      <c r="Z12" s="991"/>
      <c r="AA12" s="992"/>
      <c r="AB12" s="992"/>
      <c r="AC12" s="968"/>
      <c r="AD12" s="968"/>
      <c r="AE12" s="993"/>
      <c r="AF12" s="993"/>
      <c r="AG12" s="969"/>
      <c r="AH12" s="969"/>
      <c r="AI12" s="994"/>
      <c r="AJ12" s="969"/>
      <c r="AK12" s="254"/>
      <c r="AL12" s="254"/>
      <c r="AM12" s="681"/>
      <c r="AN12" s="995"/>
      <c r="AO12" s="995"/>
    </row>
    <row r="13" spans="1:41" s="644" customFormat="1" hidden="1" x14ac:dyDescent="0.3">
      <c r="A13" s="996" t="s">
        <v>381</v>
      </c>
      <c r="B13" s="904" t="s">
        <v>382</v>
      </c>
      <c r="C13" s="436"/>
      <c r="D13" s="436" t="s">
        <v>29</v>
      </c>
      <c r="E13" s="436"/>
      <c r="F13" s="436"/>
      <c r="G13" s="436"/>
      <c r="H13" s="436"/>
      <c r="I13" s="436"/>
      <c r="J13" s="436"/>
      <c r="K13" s="442">
        <f t="shared" ref="K13:K76" si="3">L13+N13+R13+S13+T13</f>
        <v>116</v>
      </c>
      <c r="L13" s="637"/>
      <c r="M13" s="637">
        <f t="shared" si="2"/>
        <v>0</v>
      </c>
      <c r="N13" s="987">
        <f t="shared" ref="N13:N73" si="4">U13+W13+Y13+AA13+AC13+AE13+AG13+AI13</f>
        <v>116</v>
      </c>
      <c r="O13" s="987">
        <f t="shared" ref="O13:O34" si="5">N13-P13</f>
        <v>116</v>
      </c>
      <c r="P13" s="637">
        <v>0</v>
      </c>
      <c r="Q13" s="637"/>
      <c r="R13" s="637"/>
      <c r="S13" s="634"/>
      <c r="T13" s="1011"/>
      <c r="U13" s="988">
        <v>38</v>
      </c>
      <c r="V13" s="989"/>
      <c r="W13" s="988">
        <v>78</v>
      </c>
      <c r="X13" s="990"/>
      <c r="Y13" s="833"/>
      <c r="Z13" s="991"/>
      <c r="AA13" s="992"/>
      <c r="AB13" s="992"/>
      <c r="AC13" s="968"/>
      <c r="AD13" s="968"/>
      <c r="AE13" s="993"/>
      <c r="AF13" s="993"/>
      <c r="AG13" s="969"/>
      <c r="AH13" s="969"/>
      <c r="AI13" s="994"/>
      <c r="AJ13" s="969"/>
      <c r="AK13" s="254"/>
      <c r="AL13" s="254"/>
      <c r="AM13" s="681"/>
      <c r="AN13" s="995"/>
      <c r="AO13" s="995"/>
    </row>
    <row r="14" spans="1:41" s="644" customFormat="1" ht="26.4" hidden="1" x14ac:dyDescent="0.3">
      <c r="A14" s="996"/>
      <c r="B14" s="272" t="s">
        <v>383</v>
      </c>
      <c r="C14" s="436"/>
      <c r="D14" s="436"/>
      <c r="E14" s="436"/>
      <c r="F14" s="436"/>
      <c r="G14" s="436"/>
      <c r="H14" s="436"/>
      <c r="I14" s="436"/>
      <c r="J14" s="436"/>
      <c r="K14" s="442">
        <f t="shared" si="3"/>
        <v>0</v>
      </c>
      <c r="L14" s="637"/>
      <c r="M14" s="637">
        <f t="shared" si="2"/>
        <v>0</v>
      </c>
      <c r="N14" s="987"/>
      <c r="O14" s="987">
        <f t="shared" si="5"/>
        <v>0</v>
      </c>
      <c r="P14" s="637"/>
      <c r="Q14" s="637"/>
      <c r="R14" s="637"/>
      <c r="S14" s="634"/>
      <c r="T14" s="1011"/>
      <c r="U14" s="988"/>
      <c r="V14" s="989"/>
      <c r="W14" s="988"/>
      <c r="X14" s="990"/>
      <c r="Y14" s="833"/>
      <c r="Z14" s="991"/>
      <c r="AA14" s="992"/>
      <c r="AB14" s="992"/>
      <c r="AC14" s="968"/>
      <c r="AD14" s="968"/>
      <c r="AE14" s="993"/>
      <c r="AF14" s="993"/>
      <c r="AG14" s="969"/>
      <c r="AH14" s="969"/>
      <c r="AI14" s="994"/>
      <c r="AJ14" s="969"/>
      <c r="AK14" s="254"/>
      <c r="AL14" s="254"/>
      <c r="AM14" s="681"/>
      <c r="AN14" s="995"/>
      <c r="AO14" s="995"/>
    </row>
    <row r="15" spans="1:41" s="644" customFormat="1" hidden="1" x14ac:dyDescent="0.3">
      <c r="A15" s="996" t="s">
        <v>384</v>
      </c>
      <c r="B15" s="904" t="s">
        <v>4</v>
      </c>
      <c r="C15" s="436"/>
      <c r="D15" s="436" t="s">
        <v>29</v>
      </c>
      <c r="E15" s="436"/>
      <c r="F15" s="436"/>
      <c r="G15" s="436"/>
      <c r="H15" s="436"/>
      <c r="I15" s="436"/>
      <c r="J15" s="436"/>
      <c r="K15" s="442">
        <f t="shared" si="3"/>
        <v>117</v>
      </c>
      <c r="L15" s="637"/>
      <c r="M15" s="637">
        <f t="shared" si="2"/>
        <v>0</v>
      </c>
      <c r="N15" s="987">
        <f t="shared" si="4"/>
        <v>117</v>
      </c>
      <c r="O15" s="987">
        <f t="shared" si="5"/>
        <v>0</v>
      </c>
      <c r="P15" s="637">
        <v>117</v>
      </c>
      <c r="Q15" s="637"/>
      <c r="R15" s="637"/>
      <c r="S15" s="634"/>
      <c r="T15" s="1011"/>
      <c r="U15" s="988">
        <v>48</v>
      </c>
      <c r="V15" s="989"/>
      <c r="W15" s="988">
        <v>69</v>
      </c>
      <c r="X15" s="990"/>
      <c r="Y15" s="833"/>
      <c r="Z15" s="991"/>
      <c r="AA15" s="992"/>
      <c r="AB15" s="992"/>
      <c r="AC15" s="968"/>
      <c r="AD15" s="968"/>
      <c r="AE15" s="993"/>
      <c r="AF15" s="993"/>
      <c r="AG15" s="969"/>
      <c r="AH15" s="969"/>
      <c r="AI15" s="994"/>
      <c r="AJ15" s="969"/>
      <c r="AK15" s="254"/>
      <c r="AL15" s="254"/>
      <c r="AM15" s="681"/>
      <c r="AN15" s="995"/>
      <c r="AO15" s="995"/>
    </row>
    <row r="16" spans="1:41" s="644" customFormat="1" ht="26.4" hidden="1" x14ac:dyDescent="0.3">
      <c r="A16" s="996"/>
      <c r="B16" s="272" t="s">
        <v>385</v>
      </c>
      <c r="C16" s="436"/>
      <c r="D16" s="436"/>
      <c r="E16" s="436"/>
      <c r="F16" s="436"/>
      <c r="G16" s="436"/>
      <c r="H16" s="436"/>
      <c r="I16" s="436"/>
      <c r="J16" s="436"/>
      <c r="K16" s="442">
        <f t="shared" si="3"/>
        <v>0</v>
      </c>
      <c r="L16" s="637"/>
      <c r="M16" s="637">
        <f t="shared" si="2"/>
        <v>0</v>
      </c>
      <c r="N16" s="987"/>
      <c r="O16" s="987">
        <f t="shared" si="5"/>
        <v>0</v>
      </c>
      <c r="P16" s="637"/>
      <c r="Q16" s="637"/>
      <c r="R16" s="637"/>
      <c r="S16" s="634"/>
      <c r="T16" s="1011"/>
      <c r="U16" s="988"/>
      <c r="V16" s="989"/>
      <c r="W16" s="988"/>
      <c r="X16" s="990"/>
      <c r="Y16" s="833"/>
      <c r="Z16" s="991"/>
      <c r="AA16" s="992"/>
      <c r="AB16" s="992"/>
      <c r="AC16" s="968"/>
      <c r="AD16" s="968"/>
      <c r="AE16" s="993"/>
      <c r="AF16" s="993"/>
      <c r="AG16" s="969"/>
      <c r="AH16" s="969"/>
      <c r="AI16" s="994"/>
      <c r="AJ16" s="969"/>
      <c r="AK16" s="254"/>
      <c r="AL16" s="254"/>
      <c r="AM16" s="681"/>
      <c r="AN16" s="995"/>
      <c r="AO16" s="995"/>
    </row>
    <row r="17" spans="1:41" s="644" customFormat="1" hidden="1" x14ac:dyDescent="0.3">
      <c r="A17" s="996" t="s">
        <v>386</v>
      </c>
      <c r="B17" s="904" t="s">
        <v>350</v>
      </c>
      <c r="C17" s="436"/>
      <c r="D17" s="436" t="s">
        <v>29</v>
      </c>
      <c r="E17" s="436"/>
      <c r="F17" s="436"/>
      <c r="G17" s="436"/>
      <c r="H17" s="436"/>
      <c r="I17" s="436"/>
      <c r="J17" s="436"/>
      <c r="K17" s="442">
        <f t="shared" si="3"/>
        <v>192</v>
      </c>
      <c r="L17" s="637"/>
      <c r="M17" s="637">
        <f t="shared" si="2"/>
        <v>0</v>
      </c>
      <c r="N17" s="987">
        <f t="shared" si="4"/>
        <v>192</v>
      </c>
      <c r="O17" s="987">
        <f t="shared" si="5"/>
        <v>164</v>
      </c>
      <c r="P17" s="637">
        <v>28</v>
      </c>
      <c r="Q17" s="637"/>
      <c r="R17" s="637"/>
      <c r="S17" s="634"/>
      <c r="T17" s="1011"/>
      <c r="U17" s="988">
        <v>76</v>
      </c>
      <c r="V17" s="989"/>
      <c r="W17" s="988">
        <v>116</v>
      </c>
      <c r="X17" s="990"/>
      <c r="Y17" s="833"/>
      <c r="Z17" s="991"/>
      <c r="AA17" s="992"/>
      <c r="AB17" s="992"/>
      <c r="AC17" s="968"/>
      <c r="AD17" s="968"/>
      <c r="AE17" s="993"/>
      <c r="AF17" s="993"/>
      <c r="AG17" s="969"/>
      <c r="AH17" s="969"/>
      <c r="AI17" s="994"/>
      <c r="AJ17" s="969"/>
      <c r="AK17" s="254"/>
      <c r="AL17" s="254"/>
      <c r="AM17" s="681"/>
      <c r="AN17" s="995"/>
      <c r="AO17" s="995"/>
    </row>
    <row r="18" spans="1:41" s="644" customFormat="1" hidden="1" x14ac:dyDescent="0.3">
      <c r="A18" s="996" t="s">
        <v>387</v>
      </c>
      <c r="B18" s="904" t="s">
        <v>388</v>
      </c>
      <c r="C18" s="436"/>
      <c r="D18" s="436" t="s">
        <v>29</v>
      </c>
      <c r="E18" s="436"/>
      <c r="F18" s="436"/>
      <c r="G18" s="436"/>
      <c r="H18" s="436"/>
      <c r="I18" s="436"/>
      <c r="J18" s="436"/>
      <c r="K18" s="442">
        <f t="shared" si="3"/>
        <v>118</v>
      </c>
      <c r="L18" s="637"/>
      <c r="M18" s="637">
        <f t="shared" si="2"/>
        <v>0</v>
      </c>
      <c r="N18" s="987">
        <f t="shared" si="4"/>
        <v>118</v>
      </c>
      <c r="O18" s="987">
        <f t="shared" si="5"/>
        <v>48</v>
      </c>
      <c r="P18" s="637">
        <v>70</v>
      </c>
      <c r="Q18" s="637"/>
      <c r="R18" s="637"/>
      <c r="S18" s="634"/>
      <c r="T18" s="1011"/>
      <c r="U18" s="988">
        <v>48</v>
      </c>
      <c r="V18" s="989"/>
      <c r="W18" s="988">
        <v>70</v>
      </c>
      <c r="X18" s="990"/>
      <c r="Y18" s="833"/>
      <c r="Z18" s="991"/>
      <c r="AA18" s="992"/>
      <c r="AB18" s="992"/>
      <c r="AC18" s="968"/>
      <c r="AD18" s="968"/>
      <c r="AE18" s="993"/>
      <c r="AF18" s="993"/>
      <c r="AG18" s="969"/>
      <c r="AH18" s="969"/>
      <c r="AI18" s="994"/>
      <c r="AJ18" s="969"/>
      <c r="AK18" s="254"/>
      <c r="AL18" s="254"/>
      <c r="AM18" s="681"/>
      <c r="AN18" s="995"/>
      <c r="AO18" s="995"/>
    </row>
    <row r="19" spans="1:41" s="644" customFormat="1" ht="26.4" hidden="1" x14ac:dyDescent="0.3">
      <c r="A19" s="996"/>
      <c r="B19" s="272" t="s">
        <v>389</v>
      </c>
      <c r="C19" s="436"/>
      <c r="D19" s="436"/>
      <c r="E19" s="436"/>
      <c r="F19" s="436"/>
      <c r="G19" s="436"/>
      <c r="H19" s="436"/>
      <c r="I19" s="436"/>
      <c r="J19" s="436"/>
      <c r="K19" s="442">
        <f t="shared" si="3"/>
        <v>0</v>
      </c>
      <c r="L19" s="637"/>
      <c r="M19" s="637">
        <f t="shared" si="2"/>
        <v>0</v>
      </c>
      <c r="N19" s="987"/>
      <c r="O19" s="987">
        <f t="shared" si="5"/>
        <v>0</v>
      </c>
      <c r="P19" s="637"/>
      <c r="Q19" s="637"/>
      <c r="R19" s="637"/>
      <c r="S19" s="634"/>
      <c r="T19" s="1011"/>
      <c r="U19" s="988"/>
      <c r="V19" s="989"/>
      <c r="W19" s="988"/>
      <c r="X19" s="990"/>
      <c r="Y19" s="833"/>
      <c r="Z19" s="991"/>
      <c r="AA19" s="992"/>
      <c r="AB19" s="992"/>
      <c r="AC19" s="968"/>
      <c r="AD19" s="968"/>
      <c r="AE19" s="993"/>
      <c r="AF19" s="993"/>
      <c r="AG19" s="969"/>
      <c r="AH19" s="969"/>
      <c r="AI19" s="994"/>
      <c r="AJ19" s="969"/>
      <c r="AK19" s="254"/>
      <c r="AL19" s="254"/>
      <c r="AM19" s="681"/>
      <c r="AN19" s="995"/>
      <c r="AO19" s="995"/>
    </row>
    <row r="20" spans="1:41" s="644" customFormat="1" hidden="1" x14ac:dyDescent="0.3">
      <c r="A20" s="996" t="s">
        <v>390</v>
      </c>
      <c r="B20" s="904" t="s">
        <v>166</v>
      </c>
      <c r="C20" s="436"/>
      <c r="D20" s="436" t="s">
        <v>29</v>
      </c>
      <c r="E20" s="436"/>
      <c r="F20" s="436"/>
      <c r="G20" s="436"/>
      <c r="H20" s="436"/>
      <c r="I20" s="436"/>
      <c r="J20" s="436"/>
      <c r="K20" s="442">
        <f t="shared" si="3"/>
        <v>78</v>
      </c>
      <c r="L20" s="637"/>
      <c r="M20" s="637">
        <f t="shared" si="2"/>
        <v>0</v>
      </c>
      <c r="N20" s="987">
        <f t="shared" si="4"/>
        <v>78</v>
      </c>
      <c r="O20" s="987">
        <f t="shared" si="5"/>
        <v>62</v>
      </c>
      <c r="P20" s="637">
        <v>16</v>
      </c>
      <c r="Q20" s="637"/>
      <c r="R20" s="637"/>
      <c r="S20" s="634"/>
      <c r="T20" s="1011"/>
      <c r="U20" s="988">
        <v>32</v>
      </c>
      <c r="V20" s="989"/>
      <c r="W20" s="988">
        <v>46</v>
      </c>
      <c r="X20" s="990"/>
      <c r="Y20" s="833"/>
      <c r="Z20" s="991"/>
      <c r="AA20" s="992"/>
      <c r="AB20" s="992"/>
      <c r="AC20" s="968"/>
      <c r="AD20" s="968"/>
      <c r="AE20" s="993"/>
      <c r="AF20" s="993"/>
      <c r="AG20" s="969"/>
      <c r="AH20" s="969"/>
      <c r="AI20" s="994"/>
      <c r="AJ20" s="969"/>
      <c r="AK20" s="254"/>
      <c r="AL20" s="254"/>
      <c r="AM20" s="681"/>
      <c r="AN20" s="995"/>
      <c r="AO20" s="995"/>
    </row>
    <row r="21" spans="1:41" s="644" customFormat="1" hidden="1" x14ac:dyDescent="0.3">
      <c r="A21" s="996" t="s">
        <v>415</v>
      </c>
      <c r="B21" s="904" t="s">
        <v>392</v>
      </c>
      <c r="C21" s="436"/>
      <c r="D21" s="436" t="s">
        <v>29</v>
      </c>
      <c r="E21" s="436"/>
      <c r="F21" s="436"/>
      <c r="G21" s="436"/>
      <c r="H21" s="436"/>
      <c r="I21" s="436"/>
      <c r="J21" s="436"/>
      <c r="K21" s="442">
        <f t="shared" si="3"/>
        <v>78</v>
      </c>
      <c r="L21" s="637"/>
      <c r="M21" s="637">
        <f t="shared" si="2"/>
        <v>0</v>
      </c>
      <c r="N21" s="987">
        <f t="shared" si="4"/>
        <v>78</v>
      </c>
      <c r="O21" s="987">
        <f t="shared" si="5"/>
        <v>64</v>
      </c>
      <c r="P21" s="637">
        <v>14</v>
      </c>
      <c r="Q21" s="637"/>
      <c r="R21" s="637"/>
      <c r="S21" s="634"/>
      <c r="T21" s="1011"/>
      <c r="U21" s="988">
        <v>32</v>
      </c>
      <c r="V21" s="989"/>
      <c r="W21" s="988">
        <v>46</v>
      </c>
      <c r="X21" s="990"/>
      <c r="Y21" s="833"/>
      <c r="Z21" s="991"/>
      <c r="AA21" s="992"/>
      <c r="AB21" s="992"/>
      <c r="AC21" s="968"/>
      <c r="AD21" s="968"/>
      <c r="AE21" s="993"/>
      <c r="AF21" s="993"/>
      <c r="AG21" s="969"/>
      <c r="AH21" s="969"/>
      <c r="AI21" s="994"/>
      <c r="AJ21" s="969"/>
      <c r="AK21" s="254"/>
      <c r="AL21" s="254"/>
      <c r="AM21" s="681"/>
      <c r="AN21" s="995"/>
      <c r="AO21" s="995"/>
    </row>
    <row r="22" spans="1:41" s="644" customFormat="1" hidden="1" x14ac:dyDescent="0.3">
      <c r="A22" s="996" t="s">
        <v>416</v>
      </c>
      <c r="B22" s="904" t="s">
        <v>394</v>
      </c>
      <c r="C22" s="436"/>
      <c r="D22" s="436" t="s">
        <v>29</v>
      </c>
      <c r="E22" s="436"/>
      <c r="F22" s="436"/>
      <c r="G22" s="436"/>
      <c r="H22" s="436"/>
      <c r="I22" s="436"/>
      <c r="J22" s="436"/>
      <c r="K22" s="442">
        <f t="shared" si="3"/>
        <v>40</v>
      </c>
      <c r="L22" s="637"/>
      <c r="M22" s="637">
        <f t="shared" si="2"/>
        <v>0</v>
      </c>
      <c r="N22" s="987">
        <f t="shared" si="4"/>
        <v>40</v>
      </c>
      <c r="O22" s="987">
        <f t="shared" si="5"/>
        <v>24</v>
      </c>
      <c r="P22" s="637">
        <v>16</v>
      </c>
      <c r="Q22" s="637"/>
      <c r="R22" s="637"/>
      <c r="S22" s="634"/>
      <c r="T22" s="1011"/>
      <c r="U22" s="988"/>
      <c r="V22" s="989"/>
      <c r="W22" s="988">
        <v>40</v>
      </c>
      <c r="X22" s="990"/>
      <c r="Y22" s="833"/>
      <c r="Z22" s="991"/>
      <c r="AA22" s="992"/>
      <c r="AB22" s="992"/>
      <c r="AC22" s="968"/>
      <c r="AD22" s="968"/>
      <c r="AE22" s="993"/>
      <c r="AF22" s="993"/>
      <c r="AG22" s="969"/>
      <c r="AH22" s="969"/>
      <c r="AI22" s="994"/>
      <c r="AJ22" s="969"/>
      <c r="AK22" s="254"/>
      <c r="AL22" s="254"/>
      <c r="AM22" s="681"/>
      <c r="AN22" s="995"/>
      <c r="AO22" s="995"/>
    </row>
    <row r="23" spans="1:41" s="644" customFormat="1" ht="26.4" hidden="1" x14ac:dyDescent="0.3">
      <c r="A23" s="996"/>
      <c r="B23" s="272" t="s">
        <v>417</v>
      </c>
      <c r="C23" s="436"/>
      <c r="D23" s="436"/>
      <c r="E23" s="436"/>
      <c r="F23" s="436"/>
      <c r="G23" s="436"/>
      <c r="H23" s="436"/>
      <c r="I23" s="436"/>
      <c r="J23" s="436"/>
      <c r="K23" s="442">
        <f t="shared" si="3"/>
        <v>0</v>
      </c>
      <c r="L23" s="637"/>
      <c r="M23" s="637">
        <f t="shared" si="2"/>
        <v>0</v>
      </c>
      <c r="N23" s="987"/>
      <c r="O23" s="987">
        <f t="shared" si="5"/>
        <v>0</v>
      </c>
      <c r="P23" s="637"/>
      <c r="Q23" s="637"/>
      <c r="R23" s="637"/>
      <c r="S23" s="634"/>
      <c r="T23" s="1011"/>
      <c r="U23" s="988"/>
      <c r="V23" s="989"/>
      <c r="W23" s="988"/>
      <c r="X23" s="990"/>
      <c r="Y23" s="833"/>
      <c r="Z23" s="991"/>
      <c r="AA23" s="992"/>
      <c r="AB23" s="992"/>
      <c r="AC23" s="968"/>
      <c r="AD23" s="968"/>
      <c r="AE23" s="993"/>
      <c r="AF23" s="993"/>
      <c r="AG23" s="969"/>
      <c r="AH23" s="969"/>
      <c r="AI23" s="994"/>
      <c r="AJ23" s="969"/>
      <c r="AK23" s="254"/>
      <c r="AL23" s="254"/>
      <c r="AM23" s="681"/>
      <c r="AN23" s="995"/>
      <c r="AO23" s="995"/>
    </row>
    <row r="24" spans="1:41" s="644" customFormat="1" hidden="1" x14ac:dyDescent="0.3">
      <c r="A24" s="996" t="s">
        <v>396</v>
      </c>
      <c r="B24" s="904" t="s">
        <v>397</v>
      </c>
      <c r="C24" s="436" t="s">
        <v>29</v>
      </c>
      <c r="D24" s="436"/>
      <c r="E24" s="436"/>
      <c r="F24" s="436"/>
      <c r="G24" s="436"/>
      <c r="H24" s="436"/>
      <c r="I24" s="436"/>
      <c r="J24" s="436"/>
      <c r="K24" s="442">
        <f t="shared" si="3"/>
        <v>40</v>
      </c>
      <c r="L24" s="637"/>
      <c r="M24" s="637">
        <f t="shared" si="2"/>
        <v>0</v>
      </c>
      <c r="N24" s="987">
        <f t="shared" si="4"/>
        <v>40</v>
      </c>
      <c r="O24" s="987">
        <f t="shared" si="5"/>
        <v>26</v>
      </c>
      <c r="P24" s="637">
        <v>14</v>
      </c>
      <c r="Q24" s="637"/>
      <c r="R24" s="637"/>
      <c r="S24" s="634"/>
      <c r="T24" s="1011"/>
      <c r="U24" s="988">
        <v>40</v>
      </c>
      <c r="V24" s="989"/>
      <c r="W24" s="988"/>
      <c r="X24" s="990"/>
      <c r="Y24" s="833"/>
      <c r="Z24" s="991"/>
      <c r="AA24" s="992"/>
      <c r="AB24" s="992"/>
      <c r="AC24" s="968"/>
      <c r="AD24" s="968"/>
      <c r="AE24" s="993"/>
      <c r="AF24" s="993"/>
      <c r="AG24" s="969"/>
      <c r="AH24" s="969"/>
      <c r="AI24" s="994"/>
      <c r="AJ24" s="969"/>
      <c r="AK24" s="254"/>
      <c r="AL24" s="254"/>
      <c r="AM24" s="681"/>
      <c r="AN24" s="995"/>
      <c r="AO24" s="995"/>
    </row>
    <row r="25" spans="1:41" s="644" customFormat="1" hidden="1" x14ac:dyDescent="0.3">
      <c r="A25" s="996" t="s">
        <v>418</v>
      </c>
      <c r="B25" s="904" t="s">
        <v>356</v>
      </c>
      <c r="C25" s="436" t="s">
        <v>40</v>
      </c>
      <c r="D25" s="436" t="s">
        <v>40</v>
      </c>
      <c r="E25" s="436"/>
      <c r="F25" s="436"/>
      <c r="G25" s="436"/>
      <c r="H25" s="436"/>
      <c r="I25" s="436"/>
      <c r="J25" s="436"/>
      <c r="K25" s="442">
        <f t="shared" si="3"/>
        <v>168</v>
      </c>
      <c r="L25" s="637">
        <v>26</v>
      </c>
      <c r="M25" s="637">
        <f t="shared" si="2"/>
        <v>0</v>
      </c>
      <c r="N25" s="987">
        <f t="shared" si="4"/>
        <v>132</v>
      </c>
      <c r="O25" s="987">
        <f t="shared" si="5"/>
        <v>98</v>
      </c>
      <c r="P25" s="637">
        <v>34</v>
      </c>
      <c r="Q25" s="637"/>
      <c r="R25" s="637"/>
      <c r="S25" s="634">
        <v>4</v>
      </c>
      <c r="T25" s="1011">
        <v>6</v>
      </c>
      <c r="U25" s="988">
        <v>46</v>
      </c>
      <c r="V25" s="989"/>
      <c r="W25" s="988">
        <v>86</v>
      </c>
      <c r="X25" s="990"/>
      <c r="Y25" s="833"/>
      <c r="Z25" s="991"/>
      <c r="AA25" s="992"/>
      <c r="AB25" s="992"/>
      <c r="AC25" s="968"/>
      <c r="AD25" s="968"/>
      <c r="AE25" s="993"/>
      <c r="AF25" s="993"/>
      <c r="AG25" s="969"/>
      <c r="AH25" s="969"/>
      <c r="AI25" s="994"/>
      <c r="AJ25" s="969"/>
      <c r="AK25" s="254"/>
      <c r="AL25" s="254"/>
      <c r="AM25" s="681"/>
      <c r="AN25" s="995"/>
      <c r="AO25" s="995"/>
    </row>
    <row r="26" spans="1:41" s="644" customFormat="1" hidden="1" x14ac:dyDescent="0.3">
      <c r="A26" s="997" t="s">
        <v>420</v>
      </c>
      <c r="B26" s="998" t="s">
        <v>401</v>
      </c>
      <c r="C26" s="436" t="s">
        <v>40</v>
      </c>
      <c r="D26" s="436" t="s">
        <v>40</v>
      </c>
      <c r="E26" s="436"/>
      <c r="F26" s="436"/>
      <c r="G26" s="436"/>
      <c r="H26" s="436"/>
      <c r="I26" s="436"/>
      <c r="J26" s="436"/>
      <c r="K26" s="442">
        <f t="shared" si="3"/>
        <v>152</v>
      </c>
      <c r="L26" s="999">
        <v>26</v>
      </c>
      <c r="M26" s="637">
        <f t="shared" si="2"/>
        <v>0</v>
      </c>
      <c r="N26" s="987">
        <f t="shared" si="4"/>
        <v>116</v>
      </c>
      <c r="O26" s="987">
        <f t="shared" si="5"/>
        <v>96</v>
      </c>
      <c r="P26" s="999">
        <v>20</v>
      </c>
      <c r="Q26" s="999"/>
      <c r="R26" s="999"/>
      <c r="S26" s="1000">
        <v>4</v>
      </c>
      <c r="T26" s="1011">
        <v>6</v>
      </c>
      <c r="U26" s="988">
        <v>48</v>
      </c>
      <c r="V26" s="988"/>
      <c r="W26" s="988">
        <v>68</v>
      </c>
      <c r="X26" s="1001"/>
      <c r="Y26" s="833"/>
      <c r="Z26" s="991"/>
      <c r="AA26" s="992"/>
      <c r="AB26" s="992"/>
      <c r="AC26" s="968"/>
      <c r="AD26" s="968"/>
      <c r="AE26" s="1002"/>
      <c r="AF26" s="1002"/>
      <c r="AG26" s="1003"/>
      <c r="AH26" s="1003"/>
      <c r="AI26" s="1002"/>
      <c r="AJ26" s="1003"/>
      <c r="AK26" s="1003"/>
      <c r="AL26" s="1003"/>
      <c r="AM26" s="1004"/>
      <c r="AN26" s="1005"/>
      <c r="AO26" s="1005"/>
    </row>
    <row r="27" spans="1:41" s="644" customFormat="1" ht="39.6" hidden="1" x14ac:dyDescent="0.3">
      <c r="A27" s="996"/>
      <c r="B27" s="272" t="s">
        <v>402</v>
      </c>
      <c r="C27" s="436"/>
      <c r="D27" s="436"/>
      <c r="E27" s="436"/>
      <c r="F27" s="436"/>
      <c r="G27" s="436"/>
      <c r="H27" s="436"/>
      <c r="I27" s="436"/>
      <c r="J27" s="436"/>
      <c r="K27" s="442">
        <f t="shared" si="3"/>
        <v>0</v>
      </c>
      <c r="L27" s="637"/>
      <c r="M27" s="637">
        <f t="shared" si="2"/>
        <v>0</v>
      </c>
      <c r="N27" s="987">
        <f t="shared" si="4"/>
        <v>0</v>
      </c>
      <c r="O27" s="987">
        <f t="shared" si="5"/>
        <v>0</v>
      </c>
      <c r="P27" s="637"/>
      <c r="Q27" s="637"/>
      <c r="R27" s="637"/>
      <c r="S27" s="634"/>
      <c r="T27" s="1011"/>
      <c r="U27" s="988"/>
      <c r="V27" s="988"/>
      <c r="W27" s="988"/>
      <c r="X27" s="967"/>
      <c r="Y27" s="833"/>
      <c r="Z27" s="991"/>
      <c r="AA27" s="992"/>
      <c r="AB27" s="992"/>
      <c r="AC27" s="968"/>
      <c r="AD27" s="968"/>
      <c r="AE27" s="968"/>
      <c r="AF27" s="968"/>
      <c r="AG27" s="969"/>
      <c r="AH27" s="969"/>
      <c r="AI27" s="969"/>
      <c r="AJ27" s="969"/>
      <c r="AK27" s="810"/>
      <c r="AL27" s="810"/>
      <c r="AM27" s="681"/>
      <c r="AN27" s="327"/>
      <c r="AO27" s="681"/>
    </row>
    <row r="28" spans="1:41" s="644" customFormat="1" hidden="1" x14ac:dyDescent="0.3">
      <c r="A28" s="996" t="s">
        <v>403</v>
      </c>
      <c r="B28" s="904" t="s">
        <v>6</v>
      </c>
      <c r="C28" s="436" t="s">
        <v>29</v>
      </c>
      <c r="D28" s="436" t="s">
        <v>29</v>
      </c>
      <c r="E28" s="436"/>
      <c r="F28" s="436"/>
      <c r="G28" s="436"/>
      <c r="H28" s="436"/>
      <c r="I28" s="436"/>
      <c r="J28" s="436"/>
      <c r="K28" s="442">
        <f t="shared" si="3"/>
        <v>78</v>
      </c>
      <c r="L28" s="637"/>
      <c r="M28" s="637">
        <f t="shared" si="2"/>
        <v>0</v>
      </c>
      <c r="N28" s="987">
        <f t="shared" si="4"/>
        <v>78</v>
      </c>
      <c r="O28" s="987">
        <f t="shared" si="5"/>
        <v>4</v>
      </c>
      <c r="P28" s="637">
        <v>74</v>
      </c>
      <c r="Q28" s="637"/>
      <c r="R28" s="637"/>
      <c r="S28" s="634"/>
      <c r="T28" s="1011"/>
      <c r="U28" s="988">
        <v>32</v>
      </c>
      <c r="V28" s="988"/>
      <c r="W28" s="988">
        <v>46</v>
      </c>
      <c r="X28" s="967"/>
      <c r="Y28" s="833"/>
      <c r="Z28" s="991"/>
      <c r="AA28" s="992"/>
      <c r="AB28" s="992"/>
      <c r="AC28" s="968"/>
      <c r="AD28" s="968"/>
      <c r="AE28" s="968"/>
      <c r="AF28" s="968"/>
      <c r="AG28" s="969"/>
      <c r="AH28" s="969"/>
      <c r="AI28" s="969"/>
      <c r="AJ28" s="969"/>
      <c r="AK28" s="810"/>
      <c r="AL28" s="810"/>
      <c r="AM28" s="681"/>
      <c r="AN28" s="327"/>
      <c r="AO28" s="681"/>
    </row>
    <row r="29" spans="1:41" s="644" customFormat="1" hidden="1" x14ac:dyDescent="0.3">
      <c r="A29" s="996" t="s">
        <v>404</v>
      </c>
      <c r="B29" s="904" t="s">
        <v>799</v>
      </c>
      <c r="C29" s="436"/>
      <c r="D29" s="436" t="s">
        <v>29</v>
      </c>
      <c r="E29" s="436"/>
      <c r="F29" s="436"/>
      <c r="G29" s="436"/>
      <c r="H29" s="436"/>
      <c r="I29" s="436"/>
      <c r="J29" s="436"/>
      <c r="K29" s="442">
        <f t="shared" si="3"/>
        <v>78</v>
      </c>
      <c r="L29" s="637"/>
      <c r="M29" s="637">
        <f t="shared" si="2"/>
        <v>0</v>
      </c>
      <c r="N29" s="987">
        <f t="shared" si="4"/>
        <v>78</v>
      </c>
      <c r="O29" s="987">
        <f t="shared" si="5"/>
        <v>50</v>
      </c>
      <c r="P29" s="637">
        <v>28</v>
      </c>
      <c r="Q29" s="637"/>
      <c r="R29" s="637"/>
      <c r="S29" s="634"/>
      <c r="T29" s="1011"/>
      <c r="U29" s="988">
        <v>32</v>
      </c>
      <c r="V29" s="988"/>
      <c r="W29" s="988">
        <v>46</v>
      </c>
      <c r="X29" s="967"/>
      <c r="Y29" s="833"/>
      <c r="Z29" s="991"/>
      <c r="AA29" s="992"/>
      <c r="AB29" s="992"/>
      <c r="AC29" s="968"/>
      <c r="AD29" s="968"/>
      <c r="AE29" s="968"/>
      <c r="AF29" s="968"/>
      <c r="AG29" s="969"/>
      <c r="AH29" s="969"/>
      <c r="AI29" s="969"/>
      <c r="AJ29" s="969"/>
      <c r="AK29" s="810"/>
      <c r="AL29" s="810"/>
      <c r="AM29" s="681"/>
      <c r="AN29" s="327"/>
      <c r="AO29" s="681"/>
    </row>
    <row r="30" spans="1:41" s="644" customFormat="1" ht="26.4" hidden="1" x14ac:dyDescent="0.3">
      <c r="A30" s="224"/>
      <c r="B30" s="272" t="s">
        <v>405</v>
      </c>
      <c r="C30" s="436"/>
      <c r="D30" s="436"/>
      <c r="E30" s="436"/>
      <c r="F30" s="436"/>
      <c r="G30" s="436"/>
      <c r="H30" s="436"/>
      <c r="I30" s="436"/>
      <c r="J30" s="436"/>
      <c r="K30" s="1006">
        <f t="shared" si="3"/>
        <v>143</v>
      </c>
      <c r="L30" s="1006">
        <f t="shared" ref="L30:X30" si="6">SUM(L31:L34)</f>
        <v>39</v>
      </c>
      <c r="M30" s="1006">
        <f t="shared" si="6"/>
        <v>0</v>
      </c>
      <c r="N30" s="1006">
        <f t="shared" si="6"/>
        <v>104</v>
      </c>
      <c r="O30" s="1006">
        <f t="shared" si="6"/>
        <v>32</v>
      </c>
      <c r="P30" s="1006">
        <f t="shared" si="6"/>
        <v>72</v>
      </c>
      <c r="Q30" s="1006">
        <f t="shared" si="6"/>
        <v>0</v>
      </c>
      <c r="R30" s="1006">
        <f t="shared" si="6"/>
        <v>0</v>
      </c>
      <c r="S30" s="1006">
        <f t="shared" si="6"/>
        <v>0</v>
      </c>
      <c r="T30" s="1007">
        <f t="shared" si="6"/>
        <v>0</v>
      </c>
      <c r="U30" s="989">
        <f t="shared" si="6"/>
        <v>56</v>
      </c>
      <c r="V30" s="989">
        <f t="shared" si="6"/>
        <v>16</v>
      </c>
      <c r="W30" s="989">
        <f t="shared" si="6"/>
        <v>48</v>
      </c>
      <c r="X30" s="989">
        <f t="shared" si="6"/>
        <v>0</v>
      </c>
      <c r="Y30" s="833"/>
      <c r="Z30" s="1008"/>
      <c r="AA30" s="1009"/>
      <c r="AB30" s="1009"/>
      <c r="AC30" s="993"/>
      <c r="AD30" s="993"/>
      <c r="AE30" s="993"/>
      <c r="AF30" s="993"/>
      <c r="AG30" s="994"/>
      <c r="AH30" s="994"/>
      <c r="AI30" s="994"/>
      <c r="AJ30" s="994"/>
      <c r="AK30" s="1063"/>
      <c r="AL30" s="1063"/>
      <c r="AM30" s="1010"/>
      <c r="AN30" s="1010"/>
      <c r="AO30" s="1010"/>
    </row>
    <row r="31" spans="1:41" s="644" customFormat="1" ht="27.6" hidden="1" x14ac:dyDescent="0.3">
      <c r="A31" s="133" t="s">
        <v>421</v>
      </c>
      <c r="B31" s="904" t="s">
        <v>411</v>
      </c>
      <c r="C31" s="436"/>
      <c r="D31" s="436" t="s">
        <v>399</v>
      </c>
      <c r="E31" s="436"/>
      <c r="F31" s="436"/>
      <c r="G31" s="436"/>
      <c r="H31" s="436"/>
      <c r="I31" s="436"/>
      <c r="J31" s="436"/>
      <c r="K31" s="442">
        <f t="shared" si="3"/>
        <v>36</v>
      </c>
      <c r="L31" s="637"/>
      <c r="M31" s="637">
        <f t="shared" ref="M31:M34" si="7">SUM(AJ31:AO31)</f>
        <v>0</v>
      </c>
      <c r="N31" s="637">
        <f t="shared" si="4"/>
        <v>36</v>
      </c>
      <c r="O31" s="637">
        <f t="shared" si="5"/>
        <v>6</v>
      </c>
      <c r="P31" s="637">
        <v>30</v>
      </c>
      <c r="Q31" s="637"/>
      <c r="R31" s="637"/>
      <c r="S31" s="637"/>
      <c r="T31" s="1011"/>
      <c r="U31" s="988">
        <v>24</v>
      </c>
      <c r="V31" s="988"/>
      <c r="W31" s="988">
        <v>12</v>
      </c>
      <c r="X31" s="988"/>
      <c r="Y31" s="833"/>
      <c r="Z31" s="1012"/>
      <c r="AA31" s="1013"/>
      <c r="AB31" s="1013"/>
      <c r="AC31" s="1014"/>
      <c r="AD31" s="1014"/>
      <c r="AE31" s="1014"/>
      <c r="AF31" s="1014"/>
      <c r="AG31" s="1015"/>
      <c r="AH31" s="1015"/>
      <c r="AI31" s="1015"/>
      <c r="AJ31" s="969"/>
      <c r="AK31" s="1064"/>
      <c r="AL31" s="1064"/>
      <c r="AM31" s="1016"/>
      <c r="AN31" s="1017"/>
      <c r="AO31" s="1018"/>
    </row>
    <row r="32" spans="1:41" s="644" customFormat="1" ht="39.6" hidden="1" x14ac:dyDescent="0.3">
      <c r="A32" s="133" t="s">
        <v>406</v>
      </c>
      <c r="B32" s="904" t="s">
        <v>407</v>
      </c>
      <c r="C32" s="436"/>
      <c r="D32" s="436" t="s">
        <v>29</v>
      </c>
      <c r="E32" s="436"/>
      <c r="F32" s="436"/>
      <c r="G32" s="436"/>
      <c r="H32" s="436"/>
      <c r="I32" s="436"/>
      <c r="J32" s="436"/>
      <c r="K32" s="442">
        <f t="shared" si="3"/>
        <v>36</v>
      </c>
      <c r="L32" s="637"/>
      <c r="M32" s="637">
        <f t="shared" si="7"/>
        <v>0</v>
      </c>
      <c r="N32" s="637">
        <f t="shared" si="4"/>
        <v>36</v>
      </c>
      <c r="O32" s="987">
        <f t="shared" si="5"/>
        <v>16</v>
      </c>
      <c r="P32" s="637">
        <v>20</v>
      </c>
      <c r="Q32" s="637"/>
      <c r="R32" s="637"/>
      <c r="S32" s="634"/>
      <c r="T32" s="1011"/>
      <c r="U32" s="988">
        <v>20</v>
      </c>
      <c r="V32" s="988"/>
      <c r="W32" s="988">
        <v>16</v>
      </c>
      <c r="X32" s="1019"/>
      <c r="Y32" s="833"/>
      <c r="Z32" s="991"/>
      <c r="AA32" s="992"/>
      <c r="AB32" s="992"/>
      <c r="AC32" s="968"/>
      <c r="AD32" s="968"/>
      <c r="AE32" s="968"/>
      <c r="AF32" s="968"/>
      <c r="AG32" s="969"/>
      <c r="AH32" s="969"/>
      <c r="AI32" s="969"/>
      <c r="AJ32" s="969"/>
      <c r="AK32" s="810"/>
      <c r="AL32" s="810"/>
      <c r="AM32" s="681"/>
      <c r="AN32" s="327"/>
      <c r="AO32" s="681"/>
    </row>
    <row r="33" spans="1:41" s="644" customFormat="1" ht="27.6" hidden="1" x14ac:dyDescent="0.3">
      <c r="A33" s="133" t="s">
        <v>408</v>
      </c>
      <c r="B33" s="904" t="s">
        <v>467</v>
      </c>
      <c r="C33" s="436"/>
      <c r="D33" s="436" t="s">
        <v>399</v>
      </c>
      <c r="E33" s="436"/>
      <c r="F33" s="436"/>
      <c r="G33" s="436"/>
      <c r="H33" s="436"/>
      <c r="I33" s="436"/>
      <c r="J33" s="436"/>
      <c r="K33" s="442">
        <f t="shared" si="3"/>
        <v>32</v>
      </c>
      <c r="L33" s="637"/>
      <c r="M33" s="637"/>
      <c r="N33" s="637">
        <f t="shared" si="4"/>
        <v>32</v>
      </c>
      <c r="O33" s="987">
        <v>10</v>
      </c>
      <c r="P33" s="637">
        <v>22</v>
      </c>
      <c r="Q33" s="637"/>
      <c r="R33" s="637"/>
      <c r="S33" s="634"/>
      <c r="T33" s="1011"/>
      <c r="U33" s="988">
        <v>12</v>
      </c>
      <c r="V33" s="988"/>
      <c r="W33" s="988">
        <v>20</v>
      </c>
      <c r="X33" s="1019"/>
      <c r="Y33" s="833"/>
      <c r="Z33" s="991"/>
      <c r="AA33" s="992"/>
      <c r="AB33" s="992"/>
      <c r="AC33" s="968"/>
      <c r="AD33" s="968"/>
      <c r="AE33" s="968"/>
      <c r="AF33" s="968"/>
      <c r="AG33" s="969"/>
      <c r="AH33" s="969"/>
      <c r="AI33" s="969"/>
      <c r="AJ33" s="969"/>
      <c r="AK33" s="810"/>
      <c r="AL33" s="810"/>
      <c r="AM33" s="681"/>
      <c r="AN33" s="327"/>
      <c r="AO33" s="681"/>
    </row>
    <row r="34" spans="1:41" s="644" customFormat="1" hidden="1" x14ac:dyDescent="0.3">
      <c r="A34" s="133"/>
      <c r="B34" s="156" t="s">
        <v>412</v>
      </c>
      <c r="C34" s="436"/>
      <c r="D34" s="436"/>
      <c r="E34" s="436"/>
      <c r="F34" s="436"/>
      <c r="G34" s="436"/>
      <c r="H34" s="436"/>
      <c r="I34" s="436"/>
      <c r="J34" s="436"/>
      <c r="K34" s="442">
        <f t="shared" si="3"/>
        <v>39</v>
      </c>
      <c r="L34" s="637">
        <v>39</v>
      </c>
      <c r="M34" s="637">
        <f t="shared" si="7"/>
        <v>0</v>
      </c>
      <c r="N34" s="637">
        <f t="shared" si="4"/>
        <v>0</v>
      </c>
      <c r="O34" s="987">
        <f t="shared" si="5"/>
        <v>0</v>
      </c>
      <c r="P34" s="637"/>
      <c r="Q34" s="637"/>
      <c r="R34" s="637"/>
      <c r="S34" s="634"/>
      <c r="T34" s="1011"/>
      <c r="U34" s="988"/>
      <c r="V34" s="988">
        <v>16</v>
      </c>
      <c r="W34" s="988"/>
      <c r="X34" s="1019"/>
      <c r="Y34" s="833"/>
      <c r="Z34" s="991"/>
      <c r="AA34" s="992"/>
      <c r="AB34" s="992"/>
      <c r="AC34" s="968"/>
      <c r="AD34" s="968"/>
      <c r="AE34" s="968"/>
      <c r="AF34" s="968"/>
      <c r="AG34" s="969"/>
      <c r="AH34" s="969"/>
      <c r="AI34" s="969"/>
      <c r="AJ34" s="969"/>
      <c r="AK34" s="810"/>
      <c r="AL34" s="810"/>
      <c r="AM34" s="681"/>
      <c r="AN34" s="327"/>
      <c r="AO34" s="681"/>
    </row>
    <row r="35" spans="1:41" s="644" customFormat="1" ht="41.4" x14ac:dyDescent="0.3">
      <c r="A35" s="673" t="s">
        <v>0</v>
      </c>
      <c r="B35" s="272" t="s">
        <v>66</v>
      </c>
      <c r="C35" s="436" t="s">
        <v>625</v>
      </c>
      <c r="D35" s="436"/>
      <c r="E35" s="436"/>
      <c r="F35" s="436"/>
      <c r="G35" s="436"/>
      <c r="H35" s="436"/>
      <c r="I35" s="436"/>
      <c r="J35" s="436"/>
      <c r="K35" s="442">
        <f>SUM(K36:K41)</f>
        <v>536</v>
      </c>
      <c r="L35" s="442">
        <f t="shared" ref="L35:AJ35" si="8">SUM(L36:L41)</f>
        <v>38</v>
      </c>
      <c r="M35" s="442">
        <f t="shared" si="8"/>
        <v>332</v>
      </c>
      <c r="N35" s="442">
        <f t="shared" si="8"/>
        <v>490</v>
      </c>
      <c r="O35" s="442">
        <f t="shared" si="8"/>
        <v>74</v>
      </c>
      <c r="P35" s="442">
        <f t="shared" si="8"/>
        <v>318</v>
      </c>
      <c r="Q35" s="442">
        <f t="shared" si="8"/>
        <v>0</v>
      </c>
      <c r="R35" s="442">
        <f t="shared" si="8"/>
        <v>0</v>
      </c>
      <c r="S35" s="442">
        <f t="shared" si="8"/>
        <v>2</v>
      </c>
      <c r="T35" s="1039">
        <f t="shared" si="8"/>
        <v>6</v>
      </c>
      <c r="U35" s="443">
        <f t="shared" si="8"/>
        <v>0</v>
      </c>
      <c r="V35" s="443">
        <f t="shared" si="8"/>
        <v>0</v>
      </c>
      <c r="W35" s="443">
        <f t="shared" si="8"/>
        <v>0</v>
      </c>
      <c r="X35" s="443">
        <f t="shared" si="8"/>
        <v>0</v>
      </c>
      <c r="Y35" s="447">
        <f t="shared" si="8"/>
        <v>56</v>
      </c>
      <c r="Z35" s="447">
        <f t="shared" si="8"/>
        <v>4</v>
      </c>
      <c r="AA35" s="447">
        <f t="shared" si="8"/>
        <v>84</v>
      </c>
      <c r="AB35" s="447">
        <f t="shared" si="8"/>
        <v>6</v>
      </c>
      <c r="AC35" s="443">
        <f t="shared" si="8"/>
        <v>104</v>
      </c>
      <c r="AD35" s="443">
        <f t="shared" si="8"/>
        <v>4</v>
      </c>
      <c r="AE35" s="443">
        <f t="shared" si="8"/>
        <v>60</v>
      </c>
      <c r="AF35" s="443">
        <f t="shared" si="8"/>
        <v>8</v>
      </c>
      <c r="AG35" s="443">
        <f t="shared" si="8"/>
        <v>88</v>
      </c>
      <c r="AH35" s="443">
        <f t="shared" si="8"/>
        <v>8</v>
      </c>
      <c r="AI35" s="443">
        <f t="shared" si="8"/>
        <v>98</v>
      </c>
      <c r="AJ35" s="443">
        <f t="shared" si="8"/>
        <v>8</v>
      </c>
      <c r="AK35" s="436">
        <f>Y35+AA35</f>
        <v>140</v>
      </c>
      <c r="AL35" s="255"/>
      <c r="AM35" s="302"/>
      <c r="AN35" s="444"/>
      <c r="AO35" s="302"/>
    </row>
    <row r="36" spans="1:41" s="644" customFormat="1" hidden="1" x14ac:dyDescent="0.3">
      <c r="A36" s="664" t="s">
        <v>1</v>
      </c>
      <c r="B36" s="273" t="s">
        <v>2</v>
      </c>
      <c r="C36" s="436"/>
      <c r="D36" s="436"/>
      <c r="E36" s="436"/>
      <c r="F36" s="436"/>
      <c r="G36" s="436"/>
      <c r="H36" s="436"/>
      <c r="I36" s="436" t="s">
        <v>67</v>
      </c>
      <c r="J36" s="436"/>
      <c r="K36" s="442">
        <f t="shared" si="3"/>
        <v>48</v>
      </c>
      <c r="L36" s="663">
        <f>Z36+AB36+AD36+AF36+AH36+AJ36</f>
        <v>4</v>
      </c>
      <c r="M36" s="663">
        <v>8</v>
      </c>
      <c r="N36" s="637">
        <f t="shared" si="4"/>
        <v>44</v>
      </c>
      <c r="O36" s="663">
        <v>36</v>
      </c>
      <c r="P36" s="663">
        <v>8</v>
      </c>
      <c r="Q36" s="663"/>
      <c r="R36" s="663"/>
      <c r="S36" s="663"/>
      <c r="T36" s="446"/>
      <c r="U36" s="1023"/>
      <c r="V36" s="1023"/>
      <c r="W36" s="1023"/>
      <c r="X36" s="1023"/>
      <c r="Y36" s="447"/>
      <c r="Z36" s="447"/>
      <c r="AA36" s="447"/>
      <c r="AB36" s="447"/>
      <c r="AC36" s="1024"/>
      <c r="AD36" s="1024"/>
      <c r="AE36" s="1024"/>
      <c r="AF36" s="1024"/>
      <c r="AG36" s="1025">
        <v>44</v>
      </c>
      <c r="AH36" s="1025">
        <v>4</v>
      </c>
      <c r="AI36" s="1025"/>
      <c r="AJ36" s="963"/>
      <c r="AK36" s="436">
        <f t="shared" ref="AK36:AK98" si="9">Y36+AA36</f>
        <v>0</v>
      </c>
      <c r="AL36" s="633"/>
      <c r="AM36" s="645"/>
      <c r="AN36" s="645"/>
      <c r="AO36" s="645"/>
    </row>
    <row r="37" spans="1:41" s="644" customFormat="1" x14ac:dyDescent="0.3">
      <c r="A37" s="664" t="s">
        <v>115</v>
      </c>
      <c r="B37" s="273" t="s">
        <v>113</v>
      </c>
      <c r="C37" s="436"/>
      <c r="D37" s="436"/>
      <c r="E37" s="436"/>
      <c r="F37" s="436" t="s">
        <v>29</v>
      </c>
      <c r="G37" s="436"/>
      <c r="H37" s="436"/>
      <c r="I37" s="436"/>
      <c r="J37" s="436"/>
      <c r="K37" s="442">
        <f t="shared" si="3"/>
        <v>38</v>
      </c>
      <c r="L37" s="663">
        <f t="shared" ref="L37:L100" si="10">Z37+AB37+AD37+AF37+AH37+AJ37</f>
        <v>2</v>
      </c>
      <c r="M37" s="663">
        <v>8</v>
      </c>
      <c r="N37" s="637">
        <f t="shared" si="4"/>
        <v>36</v>
      </c>
      <c r="O37" s="663">
        <v>36</v>
      </c>
      <c r="P37" s="663">
        <v>8</v>
      </c>
      <c r="Q37" s="663"/>
      <c r="R37" s="663"/>
      <c r="S37" s="663"/>
      <c r="T37" s="446"/>
      <c r="U37" s="1023"/>
      <c r="V37" s="1023"/>
      <c r="W37" s="1023"/>
      <c r="X37" s="1023"/>
      <c r="Y37" s="447"/>
      <c r="Z37" s="447"/>
      <c r="AA37" s="447">
        <v>36</v>
      </c>
      <c r="AB37" s="447">
        <v>2</v>
      </c>
      <c r="AC37" s="1024"/>
      <c r="AD37" s="1024"/>
      <c r="AE37" s="1024"/>
      <c r="AF37" s="1024"/>
      <c r="AG37" s="1025"/>
      <c r="AH37" s="1025"/>
      <c r="AI37" s="1025"/>
      <c r="AJ37" s="963"/>
      <c r="AK37" s="436">
        <f t="shared" si="9"/>
        <v>36</v>
      </c>
      <c r="AL37" s="633" t="s">
        <v>1070</v>
      </c>
      <c r="AM37" s="645"/>
      <c r="AN37" s="645"/>
      <c r="AO37" s="645"/>
    </row>
    <row r="38" spans="1:41" s="644" customFormat="1" ht="26.4" x14ac:dyDescent="0.3">
      <c r="A38" s="664" t="s">
        <v>3</v>
      </c>
      <c r="B38" s="273" t="s">
        <v>68</v>
      </c>
      <c r="C38" s="436"/>
      <c r="D38" s="436"/>
      <c r="E38" s="436"/>
      <c r="F38" s="436"/>
      <c r="G38" s="436"/>
      <c r="H38" s="436"/>
      <c r="I38" s="436"/>
      <c r="J38" s="436" t="s">
        <v>40</v>
      </c>
      <c r="K38" s="442">
        <f t="shared" si="3"/>
        <v>174</v>
      </c>
      <c r="L38" s="663">
        <f t="shared" si="10"/>
        <v>14</v>
      </c>
      <c r="M38" s="663">
        <v>152</v>
      </c>
      <c r="N38" s="637">
        <f t="shared" si="4"/>
        <v>152</v>
      </c>
      <c r="O38" s="663">
        <v>0</v>
      </c>
      <c r="P38" s="663">
        <v>152</v>
      </c>
      <c r="Q38" s="663"/>
      <c r="R38" s="663"/>
      <c r="S38" s="663">
        <v>2</v>
      </c>
      <c r="T38" s="446">
        <v>6</v>
      </c>
      <c r="U38" s="1023"/>
      <c r="V38" s="1023"/>
      <c r="W38" s="1023"/>
      <c r="X38" s="1023"/>
      <c r="Y38" s="1306">
        <v>28</v>
      </c>
      <c r="Z38" s="447">
        <v>2</v>
      </c>
      <c r="AA38" s="447">
        <v>24</v>
      </c>
      <c r="AB38" s="447">
        <v>2</v>
      </c>
      <c r="AC38" s="1024">
        <v>28</v>
      </c>
      <c r="AD38" s="1024">
        <v>2</v>
      </c>
      <c r="AE38" s="1024">
        <v>30</v>
      </c>
      <c r="AF38" s="1024">
        <v>4</v>
      </c>
      <c r="AG38" s="1025">
        <v>22</v>
      </c>
      <c r="AH38" s="1025">
        <v>2</v>
      </c>
      <c r="AI38" s="1025">
        <v>20</v>
      </c>
      <c r="AJ38" s="963">
        <v>2</v>
      </c>
      <c r="AK38" s="436">
        <f t="shared" si="9"/>
        <v>52</v>
      </c>
      <c r="AL38" s="599" t="s">
        <v>1113</v>
      </c>
      <c r="AM38" s="645"/>
      <c r="AN38" s="645"/>
      <c r="AO38" s="645"/>
    </row>
    <row r="39" spans="1:41" s="644" customFormat="1" x14ac:dyDescent="0.3">
      <c r="A39" s="664" t="s">
        <v>5</v>
      </c>
      <c r="B39" s="273" t="s">
        <v>6</v>
      </c>
      <c r="C39" s="436"/>
      <c r="D39" s="436"/>
      <c r="E39" s="436" t="s">
        <v>555</v>
      </c>
      <c r="F39" s="436" t="s">
        <v>67</v>
      </c>
      <c r="G39" s="436" t="s">
        <v>555</v>
      </c>
      <c r="H39" s="436" t="s">
        <v>67</v>
      </c>
      <c r="I39" s="436" t="s">
        <v>555</v>
      </c>
      <c r="J39" s="436" t="s">
        <v>67</v>
      </c>
      <c r="K39" s="442">
        <f t="shared" si="3"/>
        <v>166</v>
      </c>
      <c r="L39" s="663">
        <f t="shared" si="10"/>
        <v>14</v>
      </c>
      <c r="M39" s="663">
        <v>150</v>
      </c>
      <c r="N39" s="637">
        <f t="shared" si="4"/>
        <v>152</v>
      </c>
      <c r="O39" s="663">
        <v>2</v>
      </c>
      <c r="P39" s="663">
        <v>150</v>
      </c>
      <c r="Q39" s="663"/>
      <c r="R39" s="663"/>
      <c r="S39" s="663"/>
      <c r="T39" s="446"/>
      <c r="U39" s="1023"/>
      <c r="V39" s="1023"/>
      <c r="W39" s="1023"/>
      <c r="X39" s="1023"/>
      <c r="Y39" s="1306">
        <v>28</v>
      </c>
      <c r="Z39" s="447">
        <v>2</v>
      </c>
      <c r="AA39" s="447">
        <v>24</v>
      </c>
      <c r="AB39" s="447">
        <v>2</v>
      </c>
      <c r="AC39" s="1024">
        <v>28</v>
      </c>
      <c r="AD39" s="1024">
        <v>2</v>
      </c>
      <c r="AE39" s="1024">
        <v>30</v>
      </c>
      <c r="AF39" s="1024">
        <v>4</v>
      </c>
      <c r="AG39" s="1025">
        <v>22</v>
      </c>
      <c r="AH39" s="1025">
        <v>2</v>
      </c>
      <c r="AI39" s="1025">
        <v>20</v>
      </c>
      <c r="AJ39" s="963">
        <v>2</v>
      </c>
      <c r="AK39" s="436">
        <f t="shared" si="9"/>
        <v>52</v>
      </c>
      <c r="AL39" s="633" t="s">
        <v>1117</v>
      </c>
      <c r="AM39" s="645"/>
      <c r="AN39" s="645"/>
      <c r="AO39" s="645"/>
    </row>
    <row r="40" spans="1:41" s="644" customFormat="1" hidden="1" x14ac:dyDescent="0.3">
      <c r="A40" s="664" t="s">
        <v>7</v>
      </c>
      <c r="B40" s="273" t="s">
        <v>69</v>
      </c>
      <c r="C40" s="436"/>
      <c r="D40" s="436"/>
      <c r="E40" s="436"/>
      <c r="F40" s="436"/>
      <c r="G40" s="436"/>
      <c r="H40" s="436"/>
      <c r="I40" s="436"/>
      <c r="J40" s="436" t="s">
        <v>67</v>
      </c>
      <c r="K40" s="442">
        <f t="shared" si="3"/>
        <v>62</v>
      </c>
      <c r="L40" s="663">
        <f t="shared" si="10"/>
        <v>4</v>
      </c>
      <c r="M40" s="663">
        <v>4</v>
      </c>
      <c r="N40" s="637">
        <f t="shared" si="4"/>
        <v>58</v>
      </c>
      <c r="O40" s="663"/>
      <c r="P40" s="663"/>
      <c r="Q40" s="663"/>
      <c r="R40" s="663"/>
      <c r="S40" s="663"/>
      <c r="T40" s="446"/>
      <c r="U40" s="1023"/>
      <c r="V40" s="1023"/>
      <c r="W40" s="1023"/>
      <c r="X40" s="1023"/>
      <c r="Y40" s="447"/>
      <c r="Z40" s="447"/>
      <c r="AA40" s="447"/>
      <c r="AB40" s="447"/>
      <c r="AC40" s="1024"/>
      <c r="AD40" s="1024"/>
      <c r="AE40" s="1024"/>
      <c r="AF40" s="1024"/>
      <c r="AG40" s="1025"/>
      <c r="AH40" s="1025"/>
      <c r="AI40" s="1025">
        <v>58</v>
      </c>
      <c r="AJ40" s="963">
        <v>4</v>
      </c>
      <c r="AK40" s="436">
        <f t="shared" si="9"/>
        <v>0</v>
      </c>
      <c r="AL40" s="633"/>
      <c r="AM40" s="645"/>
      <c r="AN40" s="645"/>
      <c r="AO40" s="645"/>
    </row>
    <row r="41" spans="1:41" s="644" customFormat="1" hidden="1" x14ac:dyDescent="0.3">
      <c r="A41" s="664" t="s">
        <v>168</v>
      </c>
      <c r="B41" s="273" t="s">
        <v>207</v>
      </c>
      <c r="C41" s="436"/>
      <c r="D41" s="436"/>
      <c r="E41" s="436"/>
      <c r="F41" s="436"/>
      <c r="G41" s="436" t="s">
        <v>67</v>
      </c>
      <c r="H41" s="436"/>
      <c r="I41" s="436"/>
      <c r="J41" s="436"/>
      <c r="K41" s="442">
        <f t="shared" si="3"/>
        <v>48</v>
      </c>
      <c r="L41" s="663">
        <f t="shared" si="10"/>
        <v>0</v>
      </c>
      <c r="M41" s="663">
        <v>10</v>
      </c>
      <c r="N41" s="637">
        <f t="shared" si="4"/>
        <v>48</v>
      </c>
      <c r="O41" s="663"/>
      <c r="P41" s="663"/>
      <c r="Q41" s="663"/>
      <c r="R41" s="663"/>
      <c r="S41" s="663"/>
      <c r="T41" s="446"/>
      <c r="U41" s="1023"/>
      <c r="V41" s="1023"/>
      <c r="W41" s="1023"/>
      <c r="X41" s="1023"/>
      <c r="Y41" s="447"/>
      <c r="Z41" s="447"/>
      <c r="AA41" s="447"/>
      <c r="AB41" s="447"/>
      <c r="AC41" s="1024">
        <v>48</v>
      </c>
      <c r="AD41" s="1024"/>
      <c r="AE41" s="1024"/>
      <c r="AF41" s="1024"/>
      <c r="AG41" s="1025"/>
      <c r="AH41" s="1025"/>
      <c r="AI41" s="1025"/>
      <c r="AJ41" s="963"/>
      <c r="AK41" s="436">
        <f t="shared" si="9"/>
        <v>0</v>
      </c>
      <c r="AL41" s="633"/>
      <c r="AM41" s="645"/>
      <c r="AN41" s="645"/>
      <c r="AO41" s="645"/>
    </row>
    <row r="42" spans="1:41" s="644" customFormat="1" ht="27.6" x14ac:dyDescent="0.3">
      <c r="A42" s="673" t="s">
        <v>169</v>
      </c>
      <c r="B42" s="272" t="s">
        <v>355</v>
      </c>
      <c r="C42" s="436" t="s">
        <v>992</v>
      </c>
      <c r="D42" s="436"/>
      <c r="E42" s="436"/>
      <c r="F42" s="436"/>
      <c r="G42" s="436"/>
      <c r="H42" s="436"/>
      <c r="I42" s="436"/>
      <c r="J42" s="436"/>
      <c r="K42" s="442">
        <f>K43+K44</f>
        <v>168</v>
      </c>
      <c r="L42" s="442">
        <f t="shared" ref="L42:AJ42" si="11">L43+L44</f>
        <v>20</v>
      </c>
      <c r="M42" s="442">
        <f t="shared" si="11"/>
        <v>60</v>
      </c>
      <c r="N42" s="442">
        <f t="shared" si="11"/>
        <v>140</v>
      </c>
      <c r="O42" s="442">
        <f t="shared" si="11"/>
        <v>48</v>
      </c>
      <c r="P42" s="442">
        <f t="shared" si="11"/>
        <v>56</v>
      </c>
      <c r="Q42" s="442">
        <f t="shared" si="11"/>
        <v>0</v>
      </c>
      <c r="R42" s="442">
        <f t="shared" si="11"/>
        <v>0</v>
      </c>
      <c r="S42" s="442">
        <f t="shared" si="11"/>
        <v>2</v>
      </c>
      <c r="T42" s="1039">
        <f t="shared" si="11"/>
        <v>6</v>
      </c>
      <c r="U42" s="443">
        <f t="shared" si="11"/>
        <v>0</v>
      </c>
      <c r="V42" s="443">
        <f t="shared" si="11"/>
        <v>0</v>
      </c>
      <c r="W42" s="443">
        <f t="shared" si="11"/>
        <v>0</v>
      </c>
      <c r="X42" s="443">
        <f t="shared" si="11"/>
        <v>0</v>
      </c>
      <c r="Y42" s="447">
        <f t="shared" si="11"/>
        <v>56</v>
      </c>
      <c r="Z42" s="447">
        <f t="shared" si="11"/>
        <v>8</v>
      </c>
      <c r="AA42" s="447">
        <f t="shared" si="11"/>
        <v>48</v>
      </c>
      <c r="AB42" s="447">
        <f t="shared" si="11"/>
        <v>8</v>
      </c>
      <c r="AC42" s="443">
        <f t="shared" si="11"/>
        <v>36</v>
      </c>
      <c r="AD42" s="443">
        <f t="shared" si="11"/>
        <v>4</v>
      </c>
      <c r="AE42" s="443">
        <f t="shared" si="11"/>
        <v>0</v>
      </c>
      <c r="AF42" s="443">
        <f t="shared" si="11"/>
        <v>0</v>
      </c>
      <c r="AG42" s="443">
        <f t="shared" si="11"/>
        <v>0</v>
      </c>
      <c r="AH42" s="443">
        <f t="shared" si="11"/>
        <v>0</v>
      </c>
      <c r="AI42" s="443">
        <f t="shared" si="11"/>
        <v>0</v>
      </c>
      <c r="AJ42" s="443">
        <f t="shared" si="11"/>
        <v>0</v>
      </c>
      <c r="AK42" s="436">
        <f t="shared" si="9"/>
        <v>104</v>
      </c>
      <c r="AL42" s="633"/>
      <c r="AM42" s="645"/>
      <c r="AN42" s="645"/>
      <c r="AO42" s="645"/>
    </row>
    <row r="43" spans="1:41" s="644" customFormat="1" x14ac:dyDescent="0.3">
      <c r="A43" s="664" t="s">
        <v>170</v>
      </c>
      <c r="B43" s="273" t="s">
        <v>356</v>
      </c>
      <c r="C43" s="436"/>
      <c r="D43" s="436"/>
      <c r="E43" s="436"/>
      <c r="F43" s="436" t="s">
        <v>40</v>
      </c>
      <c r="G43" s="436"/>
      <c r="H43" s="436"/>
      <c r="I43" s="436"/>
      <c r="J43" s="436"/>
      <c r="K43" s="442">
        <f t="shared" si="3"/>
        <v>128</v>
      </c>
      <c r="L43" s="663">
        <f t="shared" si="10"/>
        <v>16</v>
      </c>
      <c r="M43" s="663">
        <v>56</v>
      </c>
      <c r="N43" s="637">
        <f t="shared" si="4"/>
        <v>104</v>
      </c>
      <c r="O43" s="663">
        <v>48</v>
      </c>
      <c r="P43" s="663">
        <v>56</v>
      </c>
      <c r="Q43" s="663"/>
      <c r="R43" s="663"/>
      <c r="S43" s="663">
        <v>2</v>
      </c>
      <c r="T43" s="446">
        <v>6</v>
      </c>
      <c r="U43" s="1023"/>
      <c r="V43" s="1023"/>
      <c r="W43" s="1023"/>
      <c r="X43" s="1023"/>
      <c r="Y43" s="1306">
        <v>56</v>
      </c>
      <c r="Z43" s="447">
        <v>8</v>
      </c>
      <c r="AA43" s="447">
        <v>48</v>
      </c>
      <c r="AB43" s="447">
        <v>8</v>
      </c>
      <c r="AC43" s="1020"/>
      <c r="AD43" s="1020"/>
      <c r="AE43" s="1020"/>
      <c r="AF43" s="1020"/>
      <c r="AG43" s="1021"/>
      <c r="AH43" s="1021"/>
      <c r="AI43" s="1021"/>
      <c r="AJ43" s="963"/>
      <c r="AK43" s="436">
        <f t="shared" si="9"/>
        <v>104</v>
      </c>
      <c r="AL43" s="633" t="s">
        <v>1155</v>
      </c>
      <c r="AM43" s="645"/>
      <c r="AN43" s="645"/>
      <c r="AO43" s="645"/>
    </row>
    <row r="44" spans="1:41" s="644" customFormat="1" ht="26.4" hidden="1" x14ac:dyDescent="0.3">
      <c r="A44" s="397" t="s">
        <v>171</v>
      </c>
      <c r="B44" s="273" t="s">
        <v>302</v>
      </c>
      <c r="C44" s="436"/>
      <c r="D44" s="436"/>
      <c r="E44" s="436"/>
      <c r="F44" s="436"/>
      <c r="G44" s="436" t="s">
        <v>67</v>
      </c>
      <c r="H44" s="436"/>
      <c r="I44" s="436"/>
      <c r="J44" s="436"/>
      <c r="K44" s="442">
        <f t="shared" si="3"/>
        <v>40</v>
      </c>
      <c r="L44" s="663">
        <f t="shared" si="10"/>
        <v>4</v>
      </c>
      <c r="M44" s="663">
        <v>4</v>
      </c>
      <c r="N44" s="637">
        <f t="shared" si="4"/>
        <v>36</v>
      </c>
      <c r="O44" s="663"/>
      <c r="P44" s="663"/>
      <c r="Q44" s="663"/>
      <c r="R44" s="663"/>
      <c r="S44" s="663"/>
      <c r="T44" s="446"/>
      <c r="U44" s="441"/>
      <c r="V44" s="441"/>
      <c r="W44" s="441"/>
      <c r="X44" s="441"/>
      <c r="Y44" s="447"/>
      <c r="Z44" s="447"/>
      <c r="AA44" s="447"/>
      <c r="AB44" s="447"/>
      <c r="AC44" s="1020">
        <v>36</v>
      </c>
      <c r="AD44" s="1020">
        <v>4</v>
      </c>
      <c r="AE44" s="1020"/>
      <c r="AF44" s="1020"/>
      <c r="AG44" s="1021"/>
      <c r="AH44" s="1021"/>
      <c r="AI44" s="1021"/>
      <c r="AJ44" s="963"/>
      <c r="AK44" s="436">
        <f t="shared" si="9"/>
        <v>0</v>
      </c>
      <c r="AL44" s="633"/>
      <c r="AM44" s="645"/>
      <c r="AN44" s="645"/>
      <c r="AO44" s="645"/>
    </row>
    <row r="45" spans="1:41" s="644" customFormat="1" ht="55.2" x14ac:dyDescent="0.3">
      <c r="A45" s="413" t="s">
        <v>10</v>
      </c>
      <c r="B45" s="272" t="s">
        <v>70</v>
      </c>
      <c r="C45" s="436" t="s">
        <v>993</v>
      </c>
      <c r="D45" s="436"/>
      <c r="E45" s="436"/>
      <c r="F45" s="436"/>
      <c r="G45" s="436"/>
      <c r="H45" s="436"/>
      <c r="I45" s="436"/>
      <c r="J45" s="436"/>
      <c r="K45" s="442">
        <f>SUM(K46:K57)</f>
        <v>786</v>
      </c>
      <c r="L45" s="442">
        <f t="shared" ref="L45:AJ45" si="12">SUM(L46:L57)</f>
        <v>90</v>
      </c>
      <c r="M45" s="442">
        <f t="shared" si="12"/>
        <v>282</v>
      </c>
      <c r="N45" s="442">
        <f t="shared" si="12"/>
        <v>680</v>
      </c>
      <c r="O45" s="442">
        <f t="shared" si="12"/>
        <v>164</v>
      </c>
      <c r="P45" s="442">
        <f t="shared" si="12"/>
        <v>114</v>
      </c>
      <c r="Q45" s="442">
        <f t="shared" si="12"/>
        <v>0</v>
      </c>
      <c r="R45" s="442">
        <f t="shared" si="12"/>
        <v>0</v>
      </c>
      <c r="S45" s="442">
        <f t="shared" si="12"/>
        <v>4</v>
      </c>
      <c r="T45" s="1039">
        <f t="shared" si="12"/>
        <v>12</v>
      </c>
      <c r="U45" s="443">
        <f t="shared" si="12"/>
        <v>0</v>
      </c>
      <c r="V45" s="443">
        <f t="shared" si="12"/>
        <v>0</v>
      </c>
      <c r="W45" s="443">
        <f t="shared" si="12"/>
        <v>0</v>
      </c>
      <c r="X45" s="443">
        <f t="shared" si="12"/>
        <v>0</v>
      </c>
      <c r="Y45" s="447">
        <f t="shared" si="12"/>
        <v>164</v>
      </c>
      <c r="Z45" s="447">
        <f t="shared" si="12"/>
        <v>18</v>
      </c>
      <c r="AA45" s="447">
        <f t="shared" si="12"/>
        <v>114</v>
      </c>
      <c r="AB45" s="447">
        <f t="shared" si="12"/>
        <v>14</v>
      </c>
      <c r="AC45" s="443">
        <f t="shared" si="12"/>
        <v>88</v>
      </c>
      <c r="AD45" s="443">
        <f t="shared" si="12"/>
        <v>12</v>
      </c>
      <c r="AE45" s="443">
        <f t="shared" si="12"/>
        <v>110</v>
      </c>
      <c r="AF45" s="443">
        <f t="shared" si="12"/>
        <v>16</v>
      </c>
      <c r="AG45" s="443">
        <f t="shared" si="12"/>
        <v>48</v>
      </c>
      <c r="AH45" s="443">
        <f t="shared" si="12"/>
        <v>8</v>
      </c>
      <c r="AI45" s="443">
        <f t="shared" si="12"/>
        <v>156</v>
      </c>
      <c r="AJ45" s="443">
        <f t="shared" si="12"/>
        <v>22</v>
      </c>
      <c r="AK45" s="436">
        <f t="shared" si="9"/>
        <v>278</v>
      </c>
      <c r="AL45" s="633"/>
      <c r="AM45" s="645"/>
      <c r="AN45" s="645"/>
      <c r="AO45" s="645"/>
    </row>
    <row r="46" spans="1:41" s="644" customFormat="1" ht="26.4" x14ac:dyDescent="0.3">
      <c r="A46" s="664" t="s">
        <v>117</v>
      </c>
      <c r="B46" s="273" t="s">
        <v>357</v>
      </c>
      <c r="C46" s="436"/>
      <c r="D46" s="436"/>
      <c r="E46" s="436"/>
      <c r="F46" s="436" t="s">
        <v>40</v>
      </c>
      <c r="G46" s="436"/>
      <c r="H46" s="436"/>
      <c r="I46" s="436"/>
      <c r="J46" s="436"/>
      <c r="K46" s="442">
        <f t="shared" si="3"/>
        <v>94</v>
      </c>
      <c r="L46" s="663">
        <f t="shared" si="10"/>
        <v>10</v>
      </c>
      <c r="M46" s="663">
        <v>28</v>
      </c>
      <c r="N46" s="637">
        <f t="shared" si="4"/>
        <v>76</v>
      </c>
      <c r="O46" s="663">
        <v>48</v>
      </c>
      <c r="P46" s="663">
        <v>28</v>
      </c>
      <c r="Q46" s="663"/>
      <c r="R46" s="663"/>
      <c r="S46" s="663">
        <v>2</v>
      </c>
      <c r="T46" s="446">
        <v>6</v>
      </c>
      <c r="U46" s="1023"/>
      <c r="V46" s="1023"/>
      <c r="W46" s="1023"/>
      <c r="X46" s="1023"/>
      <c r="Y46" s="1306">
        <v>28</v>
      </c>
      <c r="Z46" s="676">
        <v>4</v>
      </c>
      <c r="AA46" s="447">
        <v>48</v>
      </c>
      <c r="AB46" s="447">
        <v>6</v>
      </c>
      <c r="AC46" s="1024"/>
      <c r="AD46" s="1024"/>
      <c r="AE46" s="1024"/>
      <c r="AF46" s="1024"/>
      <c r="AG46" s="1025"/>
      <c r="AH46" s="1025"/>
      <c r="AI46" s="1025"/>
      <c r="AJ46" s="963"/>
      <c r="AK46" s="436">
        <f t="shared" si="9"/>
        <v>76</v>
      </c>
      <c r="AL46" s="633" t="s">
        <v>1154</v>
      </c>
      <c r="AM46" s="645"/>
      <c r="AN46" s="645"/>
      <c r="AO46" s="645"/>
    </row>
    <row r="47" spans="1:41" s="644" customFormat="1" ht="26.4" x14ac:dyDescent="0.3">
      <c r="A47" s="664" t="s">
        <v>12</v>
      </c>
      <c r="B47" s="273" t="s">
        <v>358</v>
      </c>
      <c r="C47" s="436"/>
      <c r="D47" s="436"/>
      <c r="E47" s="436" t="s">
        <v>29</v>
      </c>
      <c r="F47" s="436"/>
      <c r="G47" s="436"/>
      <c r="H47" s="436"/>
      <c r="I47" s="436"/>
      <c r="J47" s="436"/>
      <c r="K47" s="442">
        <f t="shared" si="3"/>
        <v>48</v>
      </c>
      <c r="L47" s="663">
        <f t="shared" si="10"/>
        <v>4</v>
      </c>
      <c r="M47" s="663">
        <v>32</v>
      </c>
      <c r="N47" s="637">
        <f t="shared" si="4"/>
        <v>44</v>
      </c>
      <c r="O47" s="663">
        <v>12</v>
      </c>
      <c r="P47" s="663">
        <v>32</v>
      </c>
      <c r="Q47" s="663"/>
      <c r="R47" s="663"/>
      <c r="S47" s="663"/>
      <c r="T47" s="446"/>
      <c r="U47" s="1023"/>
      <c r="V47" s="1023"/>
      <c r="W47" s="1023"/>
      <c r="X47" s="1023"/>
      <c r="Y47" s="1306">
        <v>14</v>
      </c>
      <c r="Z47" s="676">
        <v>2</v>
      </c>
      <c r="AA47" s="447">
        <v>30</v>
      </c>
      <c r="AB47" s="447">
        <v>2</v>
      </c>
      <c r="AC47" s="1024"/>
      <c r="AD47" s="1024"/>
      <c r="AE47" s="1024"/>
      <c r="AF47" s="1024"/>
      <c r="AG47" s="1025"/>
      <c r="AH47" s="1025"/>
      <c r="AI47" s="1025"/>
      <c r="AJ47" s="963"/>
      <c r="AK47" s="436">
        <f t="shared" si="9"/>
        <v>44</v>
      </c>
      <c r="AL47" s="633" t="s">
        <v>1102</v>
      </c>
      <c r="AM47" s="645"/>
      <c r="AN47" s="645"/>
      <c r="AO47" s="645"/>
    </row>
    <row r="48" spans="1:41" s="644" customFormat="1" ht="26.4" x14ac:dyDescent="0.3">
      <c r="A48" s="664" t="s">
        <v>13</v>
      </c>
      <c r="B48" s="273" t="s">
        <v>359</v>
      </c>
      <c r="C48" s="436"/>
      <c r="D48" s="436"/>
      <c r="E48" s="436" t="s">
        <v>67</v>
      </c>
      <c r="F48" s="436"/>
      <c r="G48" s="436"/>
      <c r="H48" s="436"/>
      <c r="I48" s="436"/>
      <c r="J48" s="436"/>
      <c r="K48" s="442">
        <f t="shared" si="3"/>
        <v>56</v>
      </c>
      <c r="L48" s="663">
        <f t="shared" si="10"/>
        <v>8</v>
      </c>
      <c r="M48" s="663">
        <v>24</v>
      </c>
      <c r="N48" s="637">
        <f t="shared" si="4"/>
        <v>48</v>
      </c>
      <c r="O48" s="663">
        <v>24</v>
      </c>
      <c r="P48" s="663">
        <v>24</v>
      </c>
      <c r="Q48" s="663"/>
      <c r="R48" s="663"/>
      <c r="S48" s="663"/>
      <c r="T48" s="446"/>
      <c r="U48" s="1023"/>
      <c r="V48" s="1023"/>
      <c r="W48" s="1023"/>
      <c r="X48" s="1023"/>
      <c r="Y48" s="1306">
        <v>48</v>
      </c>
      <c r="Z48" s="676">
        <v>8</v>
      </c>
      <c r="AA48" s="447"/>
      <c r="AB48" s="447"/>
      <c r="AC48" s="1024"/>
      <c r="AD48" s="1024"/>
      <c r="AE48" s="1024"/>
      <c r="AF48" s="1024"/>
      <c r="AG48" s="1025"/>
      <c r="AH48" s="1025"/>
      <c r="AI48" s="1025"/>
      <c r="AJ48" s="963"/>
      <c r="AK48" s="436">
        <f t="shared" si="9"/>
        <v>48</v>
      </c>
      <c r="AL48" s="599" t="s">
        <v>1129</v>
      </c>
      <c r="AM48" s="645"/>
      <c r="AN48" s="645"/>
      <c r="AO48" s="645"/>
    </row>
    <row r="49" spans="1:38" s="644" customFormat="1" hidden="1" x14ac:dyDescent="0.3">
      <c r="A49" s="664" t="s">
        <v>14</v>
      </c>
      <c r="B49" s="273" t="s">
        <v>628</v>
      </c>
      <c r="C49" s="436"/>
      <c r="D49" s="436"/>
      <c r="E49" s="436"/>
      <c r="F49" s="436"/>
      <c r="G49" s="436"/>
      <c r="H49" s="436"/>
      <c r="I49" s="436"/>
      <c r="J49" s="436" t="s">
        <v>40</v>
      </c>
      <c r="K49" s="442">
        <f t="shared" si="3"/>
        <v>86</v>
      </c>
      <c r="L49" s="663">
        <f t="shared" si="10"/>
        <v>12</v>
      </c>
      <c r="M49" s="663">
        <v>26</v>
      </c>
      <c r="N49" s="637">
        <f t="shared" si="4"/>
        <v>66</v>
      </c>
      <c r="O49" s="663"/>
      <c r="P49" s="663"/>
      <c r="Q49" s="663"/>
      <c r="R49" s="663"/>
      <c r="S49" s="663">
        <v>2</v>
      </c>
      <c r="T49" s="446">
        <v>6</v>
      </c>
      <c r="U49" s="1023"/>
      <c r="V49" s="1023"/>
      <c r="W49" s="1023"/>
      <c r="X49" s="1023"/>
      <c r="Y49" s="447"/>
      <c r="Z49" s="676"/>
      <c r="AA49" s="447"/>
      <c r="AB49" s="447"/>
      <c r="AC49" s="1024"/>
      <c r="AD49" s="1024"/>
      <c r="AE49" s="1024"/>
      <c r="AF49" s="1024"/>
      <c r="AG49" s="1025">
        <v>24</v>
      </c>
      <c r="AH49" s="1025">
        <v>4</v>
      </c>
      <c r="AI49" s="1025">
        <v>42</v>
      </c>
      <c r="AJ49" s="963">
        <v>8</v>
      </c>
      <c r="AK49" s="436">
        <f t="shared" si="9"/>
        <v>0</v>
      </c>
      <c r="AL49" s="633"/>
    </row>
    <row r="50" spans="1:38" s="644" customFormat="1" ht="26.4" hidden="1" x14ac:dyDescent="0.3">
      <c r="A50" s="664" t="s">
        <v>15</v>
      </c>
      <c r="B50" s="273" t="s">
        <v>303</v>
      </c>
      <c r="C50" s="436"/>
      <c r="D50" s="436"/>
      <c r="E50" s="436"/>
      <c r="F50" s="436"/>
      <c r="G50" s="436"/>
      <c r="H50" s="436" t="s">
        <v>67</v>
      </c>
      <c r="I50" s="436"/>
      <c r="J50" s="436"/>
      <c r="K50" s="442">
        <f t="shared" si="3"/>
        <v>80</v>
      </c>
      <c r="L50" s="663">
        <f t="shared" si="10"/>
        <v>8</v>
      </c>
      <c r="M50" s="663">
        <v>28</v>
      </c>
      <c r="N50" s="637">
        <f t="shared" si="4"/>
        <v>72</v>
      </c>
      <c r="O50" s="663"/>
      <c r="P50" s="663"/>
      <c r="Q50" s="663"/>
      <c r="R50" s="663"/>
      <c r="S50" s="663"/>
      <c r="T50" s="446"/>
      <c r="U50" s="1023"/>
      <c r="V50" s="1023"/>
      <c r="W50" s="1023"/>
      <c r="X50" s="1023"/>
      <c r="Y50" s="447"/>
      <c r="Z50" s="676"/>
      <c r="AA50" s="447"/>
      <c r="AB50" s="447"/>
      <c r="AC50" s="1024">
        <v>32</v>
      </c>
      <c r="AD50" s="1024">
        <v>4</v>
      </c>
      <c r="AE50" s="1024">
        <v>40</v>
      </c>
      <c r="AF50" s="1024">
        <v>4</v>
      </c>
      <c r="AG50" s="1025"/>
      <c r="AH50" s="1025"/>
      <c r="AI50" s="1025"/>
      <c r="AJ50" s="963"/>
      <c r="AK50" s="436">
        <f t="shared" si="9"/>
        <v>0</v>
      </c>
      <c r="AL50" s="633"/>
    </row>
    <row r="51" spans="1:38" s="644" customFormat="1" ht="26.4" hidden="1" x14ac:dyDescent="0.3">
      <c r="A51" s="664" t="s">
        <v>16</v>
      </c>
      <c r="B51" s="273" t="s">
        <v>630</v>
      </c>
      <c r="C51" s="436"/>
      <c r="D51" s="436"/>
      <c r="E51" s="436"/>
      <c r="F51" s="436"/>
      <c r="G51" s="436"/>
      <c r="H51" s="436"/>
      <c r="I51" s="436"/>
      <c r="J51" s="436" t="s">
        <v>67</v>
      </c>
      <c r="K51" s="442">
        <f t="shared" si="3"/>
        <v>72</v>
      </c>
      <c r="L51" s="663">
        <f t="shared" si="10"/>
        <v>8</v>
      </c>
      <c r="M51" s="663">
        <v>10</v>
      </c>
      <c r="N51" s="637">
        <f t="shared" si="4"/>
        <v>64</v>
      </c>
      <c r="O51" s="663"/>
      <c r="P51" s="663"/>
      <c r="Q51" s="663"/>
      <c r="R51" s="663"/>
      <c r="S51" s="663"/>
      <c r="T51" s="446"/>
      <c r="U51" s="1023"/>
      <c r="V51" s="1023"/>
      <c r="W51" s="1023"/>
      <c r="X51" s="1023"/>
      <c r="Y51" s="447"/>
      <c r="Z51" s="676"/>
      <c r="AA51" s="447"/>
      <c r="AB51" s="447"/>
      <c r="AC51" s="1024"/>
      <c r="AD51" s="1024"/>
      <c r="AE51" s="1024"/>
      <c r="AF51" s="1024"/>
      <c r="AG51" s="1025">
        <v>24</v>
      </c>
      <c r="AH51" s="1025">
        <v>4</v>
      </c>
      <c r="AI51" s="1025">
        <v>40</v>
      </c>
      <c r="AJ51" s="963">
        <v>4</v>
      </c>
      <c r="AK51" s="436">
        <f t="shared" si="9"/>
        <v>0</v>
      </c>
      <c r="AL51" s="633"/>
    </row>
    <row r="52" spans="1:38" s="644" customFormat="1" ht="26.4" hidden="1" x14ac:dyDescent="0.3">
      <c r="A52" s="664" t="s">
        <v>121</v>
      </c>
      <c r="B52" s="273" t="s">
        <v>285</v>
      </c>
      <c r="C52" s="436"/>
      <c r="D52" s="436"/>
      <c r="E52" s="436"/>
      <c r="F52" s="436"/>
      <c r="G52" s="436"/>
      <c r="H52" s="436" t="s">
        <v>67</v>
      </c>
      <c r="I52" s="436"/>
      <c r="J52" s="436"/>
      <c r="K52" s="442">
        <f t="shared" si="3"/>
        <v>78</v>
      </c>
      <c r="L52" s="663">
        <f t="shared" si="10"/>
        <v>12</v>
      </c>
      <c r="M52" s="663">
        <v>50</v>
      </c>
      <c r="N52" s="637">
        <f t="shared" si="4"/>
        <v>66</v>
      </c>
      <c r="O52" s="663"/>
      <c r="P52" s="663"/>
      <c r="Q52" s="663"/>
      <c r="R52" s="663"/>
      <c r="S52" s="663"/>
      <c r="T52" s="446"/>
      <c r="U52" s="1023"/>
      <c r="V52" s="1023"/>
      <c r="W52" s="1023"/>
      <c r="X52" s="1023"/>
      <c r="Y52" s="447"/>
      <c r="Z52" s="676"/>
      <c r="AA52" s="447"/>
      <c r="AB52" s="447"/>
      <c r="AC52" s="1024">
        <v>28</v>
      </c>
      <c r="AD52" s="1024">
        <v>4</v>
      </c>
      <c r="AE52" s="1024">
        <v>38</v>
      </c>
      <c r="AF52" s="1024">
        <v>8</v>
      </c>
      <c r="AG52" s="1025"/>
      <c r="AH52" s="1025"/>
      <c r="AI52" s="1025"/>
      <c r="AJ52" s="963"/>
      <c r="AK52" s="436">
        <f t="shared" si="9"/>
        <v>0</v>
      </c>
      <c r="AL52" s="633"/>
    </row>
    <row r="53" spans="1:38" s="644" customFormat="1" x14ac:dyDescent="0.3">
      <c r="A53" s="664" t="s">
        <v>17</v>
      </c>
      <c r="B53" s="273" t="s">
        <v>360</v>
      </c>
      <c r="C53" s="436"/>
      <c r="D53" s="436"/>
      <c r="E53" s="436" t="s">
        <v>67</v>
      </c>
      <c r="F53" s="436"/>
      <c r="G53" s="436"/>
      <c r="H53" s="436"/>
      <c r="I53" s="436"/>
      <c r="J53" s="436"/>
      <c r="K53" s="442">
        <f t="shared" si="3"/>
        <v>36</v>
      </c>
      <c r="L53" s="663">
        <f t="shared" si="10"/>
        <v>0</v>
      </c>
      <c r="M53" s="663">
        <v>6</v>
      </c>
      <c r="N53" s="637">
        <f t="shared" si="4"/>
        <v>36</v>
      </c>
      <c r="O53" s="663">
        <v>30</v>
      </c>
      <c r="P53" s="663">
        <v>6</v>
      </c>
      <c r="Q53" s="663"/>
      <c r="R53" s="663"/>
      <c r="S53" s="663"/>
      <c r="T53" s="446"/>
      <c r="U53" s="1023"/>
      <c r="V53" s="1023"/>
      <c r="W53" s="1023"/>
      <c r="X53" s="1023"/>
      <c r="Y53" s="1306">
        <v>36</v>
      </c>
      <c r="Z53" s="676"/>
      <c r="AA53" s="447"/>
      <c r="AB53" s="447"/>
      <c r="AC53" s="1024"/>
      <c r="AD53" s="1024"/>
      <c r="AE53" s="1024"/>
      <c r="AF53" s="1024"/>
      <c r="AG53" s="1025"/>
      <c r="AH53" s="1025"/>
      <c r="AI53" s="1025"/>
      <c r="AJ53" s="963"/>
      <c r="AK53" s="436">
        <f t="shared" si="9"/>
        <v>36</v>
      </c>
      <c r="AL53" s="633" t="s">
        <v>1133</v>
      </c>
    </row>
    <row r="54" spans="1:38" s="644" customFormat="1" hidden="1" x14ac:dyDescent="0.3">
      <c r="A54" s="664" t="s">
        <v>123</v>
      </c>
      <c r="B54" s="273" t="s">
        <v>124</v>
      </c>
      <c r="C54" s="436"/>
      <c r="D54" s="436"/>
      <c r="E54" s="436"/>
      <c r="F54" s="436"/>
      <c r="G54" s="436"/>
      <c r="H54" s="436" t="s">
        <v>67</v>
      </c>
      <c r="I54" s="436"/>
      <c r="J54" s="436"/>
      <c r="K54" s="442">
        <f t="shared" si="3"/>
        <v>68</v>
      </c>
      <c r="L54" s="663">
        <f t="shared" si="10"/>
        <v>8</v>
      </c>
      <c r="M54" s="663">
        <v>8</v>
      </c>
      <c r="N54" s="637">
        <f t="shared" si="4"/>
        <v>60</v>
      </c>
      <c r="O54" s="663"/>
      <c r="P54" s="663"/>
      <c r="Q54" s="663"/>
      <c r="R54" s="663"/>
      <c r="S54" s="663"/>
      <c r="T54" s="446"/>
      <c r="U54" s="1023"/>
      <c r="V54" s="1023"/>
      <c r="W54" s="1023"/>
      <c r="X54" s="1023"/>
      <c r="Y54" s="447"/>
      <c r="Z54" s="676"/>
      <c r="AA54" s="447"/>
      <c r="AB54" s="447"/>
      <c r="AC54" s="1024">
        <v>28</v>
      </c>
      <c r="AD54" s="1024">
        <v>4</v>
      </c>
      <c r="AE54" s="1024">
        <v>32</v>
      </c>
      <c r="AF54" s="1024">
        <v>4</v>
      </c>
      <c r="AG54" s="1025"/>
      <c r="AH54" s="1025"/>
      <c r="AI54" s="1025"/>
      <c r="AJ54" s="963"/>
      <c r="AK54" s="436">
        <f t="shared" si="9"/>
        <v>0</v>
      </c>
      <c r="AL54" s="633"/>
    </row>
    <row r="55" spans="1:38" s="644" customFormat="1" ht="26.4" hidden="1" x14ac:dyDescent="0.3">
      <c r="A55" s="664" t="s">
        <v>18</v>
      </c>
      <c r="B55" s="273" t="s">
        <v>72</v>
      </c>
      <c r="C55" s="436"/>
      <c r="D55" s="436"/>
      <c r="E55" s="436"/>
      <c r="F55" s="436"/>
      <c r="G55" s="436"/>
      <c r="H55" s="436"/>
      <c r="I55" s="436"/>
      <c r="J55" s="436" t="s">
        <v>67</v>
      </c>
      <c r="K55" s="442">
        <f t="shared" si="3"/>
        <v>48</v>
      </c>
      <c r="L55" s="663">
        <f t="shared" si="10"/>
        <v>6</v>
      </c>
      <c r="M55" s="663">
        <v>10</v>
      </c>
      <c r="N55" s="637">
        <f t="shared" si="4"/>
        <v>42</v>
      </c>
      <c r="O55" s="663"/>
      <c r="P55" s="663"/>
      <c r="Q55" s="663"/>
      <c r="R55" s="663"/>
      <c r="S55" s="663"/>
      <c r="T55" s="446"/>
      <c r="U55" s="1023"/>
      <c r="V55" s="1023"/>
      <c r="W55" s="1023"/>
      <c r="X55" s="1023"/>
      <c r="Y55" s="447"/>
      <c r="Z55" s="676"/>
      <c r="AA55" s="447"/>
      <c r="AB55" s="447"/>
      <c r="AC55" s="1024"/>
      <c r="AD55" s="1024"/>
      <c r="AE55" s="1024"/>
      <c r="AF55" s="1024"/>
      <c r="AG55" s="1025"/>
      <c r="AH55" s="1025"/>
      <c r="AI55" s="1025">
        <v>42</v>
      </c>
      <c r="AJ55" s="963">
        <v>6</v>
      </c>
      <c r="AK55" s="436">
        <f t="shared" si="9"/>
        <v>0</v>
      </c>
      <c r="AL55" s="633"/>
    </row>
    <row r="56" spans="1:38" s="644" customFormat="1" ht="26.4" x14ac:dyDescent="0.3">
      <c r="A56" s="664" t="s">
        <v>20</v>
      </c>
      <c r="B56" s="273" t="s">
        <v>361</v>
      </c>
      <c r="C56" s="436"/>
      <c r="D56" s="436"/>
      <c r="E56" s="436" t="s">
        <v>67</v>
      </c>
      <c r="F56" s="436"/>
      <c r="G56" s="436"/>
      <c r="H56" s="436"/>
      <c r="I56" s="436"/>
      <c r="J56" s="436"/>
      <c r="K56" s="442">
        <f t="shared" si="3"/>
        <v>84</v>
      </c>
      <c r="L56" s="663">
        <f t="shared" si="10"/>
        <v>10</v>
      </c>
      <c r="M56" s="663">
        <v>24</v>
      </c>
      <c r="N56" s="637">
        <f t="shared" si="4"/>
        <v>74</v>
      </c>
      <c r="O56" s="663">
        <v>50</v>
      </c>
      <c r="P56" s="663">
        <v>24</v>
      </c>
      <c r="Q56" s="663"/>
      <c r="R56" s="663"/>
      <c r="S56" s="663"/>
      <c r="T56" s="446"/>
      <c r="U56" s="1023"/>
      <c r="V56" s="1023"/>
      <c r="W56" s="1023"/>
      <c r="X56" s="1023"/>
      <c r="Y56" s="1306">
        <v>38</v>
      </c>
      <c r="Z56" s="676">
        <v>4</v>
      </c>
      <c r="AA56" s="447">
        <v>36</v>
      </c>
      <c r="AB56" s="447">
        <v>6</v>
      </c>
      <c r="AC56" s="1024"/>
      <c r="AD56" s="1024"/>
      <c r="AE56" s="1024"/>
      <c r="AF56" s="1024"/>
      <c r="AG56" s="1025"/>
      <c r="AH56" s="1025"/>
      <c r="AI56" s="1025"/>
      <c r="AJ56" s="963"/>
      <c r="AK56" s="436">
        <f t="shared" si="9"/>
        <v>74</v>
      </c>
      <c r="AL56" s="282" t="s">
        <v>1102</v>
      </c>
    </row>
    <row r="57" spans="1:38" s="644" customFormat="1" hidden="1" x14ac:dyDescent="0.3">
      <c r="A57" s="664" t="s">
        <v>22</v>
      </c>
      <c r="B57" s="273" t="s">
        <v>631</v>
      </c>
      <c r="C57" s="436"/>
      <c r="D57" s="436"/>
      <c r="E57" s="436"/>
      <c r="F57" s="436"/>
      <c r="G57" s="436"/>
      <c r="H57" s="436"/>
      <c r="I57" s="436"/>
      <c r="J57" s="436" t="s">
        <v>67</v>
      </c>
      <c r="K57" s="442">
        <f t="shared" si="3"/>
        <v>36</v>
      </c>
      <c r="L57" s="663">
        <f t="shared" si="10"/>
        <v>4</v>
      </c>
      <c r="M57" s="663">
        <v>36</v>
      </c>
      <c r="N57" s="637">
        <f t="shared" si="4"/>
        <v>32</v>
      </c>
      <c r="O57" s="663"/>
      <c r="P57" s="663"/>
      <c r="Q57" s="663"/>
      <c r="R57" s="663"/>
      <c r="S57" s="663"/>
      <c r="T57" s="446"/>
      <c r="U57" s="1023"/>
      <c r="V57" s="1023"/>
      <c r="W57" s="1023"/>
      <c r="X57" s="1023"/>
      <c r="Y57" s="447"/>
      <c r="Z57" s="676"/>
      <c r="AA57" s="447"/>
      <c r="AB57" s="447"/>
      <c r="AC57" s="1024"/>
      <c r="AD57" s="1024"/>
      <c r="AE57" s="1024"/>
      <c r="AF57" s="1024"/>
      <c r="AG57" s="1025"/>
      <c r="AH57" s="1025"/>
      <c r="AI57" s="1025">
        <v>32</v>
      </c>
      <c r="AJ57" s="963">
        <v>4</v>
      </c>
      <c r="AK57" s="436">
        <f t="shared" si="9"/>
        <v>0</v>
      </c>
      <c r="AL57" s="633"/>
    </row>
    <row r="58" spans="1:38" s="644" customFormat="1" x14ac:dyDescent="0.3">
      <c r="A58" s="673" t="s">
        <v>8</v>
      </c>
      <c r="B58" s="272" t="s">
        <v>9</v>
      </c>
      <c r="C58" s="436"/>
      <c r="D58" s="436"/>
      <c r="E58" s="436"/>
      <c r="F58" s="436"/>
      <c r="G58" s="436"/>
      <c r="H58" s="436"/>
      <c r="I58" s="436"/>
      <c r="J58" s="436"/>
      <c r="K58" s="442">
        <f>K59+K65+K71+K77+K83+K89+K93</f>
        <v>2578</v>
      </c>
      <c r="L58" s="442">
        <f t="shared" ref="L58:X58" si="13">L59+L65+L71+L77+L83+L89+L93</f>
        <v>204</v>
      </c>
      <c r="M58" s="442">
        <f t="shared" si="13"/>
        <v>530</v>
      </c>
      <c r="N58" s="442">
        <f t="shared" si="13"/>
        <v>1122</v>
      </c>
      <c r="O58" s="442">
        <f t="shared" si="13"/>
        <v>170</v>
      </c>
      <c r="P58" s="442">
        <f t="shared" si="13"/>
        <v>140</v>
      </c>
      <c r="Q58" s="442">
        <f t="shared" si="13"/>
        <v>0</v>
      </c>
      <c r="R58" s="442">
        <f t="shared" si="13"/>
        <v>1152</v>
      </c>
      <c r="S58" s="442">
        <f t="shared" si="13"/>
        <v>40</v>
      </c>
      <c r="T58" s="1039">
        <f t="shared" si="13"/>
        <v>60</v>
      </c>
      <c r="U58" s="443">
        <f t="shared" si="13"/>
        <v>0</v>
      </c>
      <c r="V58" s="443">
        <f t="shared" si="13"/>
        <v>0</v>
      </c>
      <c r="W58" s="443">
        <f t="shared" si="13"/>
        <v>0</v>
      </c>
      <c r="X58" s="443">
        <f t="shared" si="13"/>
        <v>0</v>
      </c>
      <c r="Y58" s="450">
        <f>Y59+Y65+Y71+Y77+Y83+Y89+Y93</f>
        <v>172</v>
      </c>
      <c r="Z58" s="450">
        <f t="shared" ref="Z58:AJ58" si="14">Z59+Z65+Z71+Z77+Z83+Z89+Z93</f>
        <v>26</v>
      </c>
      <c r="AA58" s="450">
        <f t="shared" si="14"/>
        <v>138</v>
      </c>
      <c r="AB58" s="450">
        <f t="shared" si="14"/>
        <v>20</v>
      </c>
      <c r="AC58" s="450">
        <f t="shared" si="14"/>
        <v>220</v>
      </c>
      <c r="AD58" s="450">
        <f t="shared" si="14"/>
        <v>36</v>
      </c>
      <c r="AE58" s="450">
        <f t="shared" si="14"/>
        <v>310</v>
      </c>
      <c r="AF58" s="450">
        <f t="shared" si="14"/>
        <v>36</v>
      </c>
      <c r="AG58" s="450">
        <f t="shared" si="14"/>
        <v>216</v>
      </c>
      <c r="AH58" s="450">
        <f t="shared" si="14"/>
        <v>28</v>
      </c>
      <c r="AI58" s="450">
        <f t="shared" si="14"/>
        <v>66</v>
      </c>
      <c r="AJ58" s="450">
        <f t="shared" si="14"/>
        <v>10</v>
      </c>
      <c r="AK58" s="436">
        <f t="shared" si="9"/>
        <v>310</v>
      </c>
      <c r="AL58" s="633"/>
    </row>
    <row r="59" spans="1:38" s="644" customFormat="1" ht="66" x14ac:dyDescent="0.3">
      <c r="A59" s="397" t="s">
        <v>321</v>
      </c>
      <c r="B59" s="439" t="s">
        <v>362</v>
      </c>
      <c r="C59" s="436"/>
      <c r="D59" s="436"/>
      <c r="E59" s="436"/>
      <c r="F59" s="436"/>
      <c r="G59" s="436"/>
      <c r="H59" s="436"/>
      <c r="I59" s="436"/>
      <c r="J59" s="436"/>
      <c r="K59" s="442">
        <f>SUM(K60:K64)</f>
        <v>260</v>
      </c>
      <c r="L59" s="442">
        <f t="shared" ref="L59:T59" si="15">SUM(L60:L64)</f>
        <v>16</v>
      </c>
      <c r="M59" s="442">
        <f t="shared" si="15"/>
        <v>80</v>
      </c>
      <c r="N59" s="442">
        <f t="shared" si="15"/>
        <v>126</v>
      </c>
      <c r="O59" s="442">
        <f t="shared" si="15"/>
        <v>46</v>
      </c>
      <c r="P59" s="442">
        <f t="shared" si="15"/>
        <v>80</v>
      </c>
      <c r="Q59" s="442">
        <f t="shared" si="15"/>
        <v>0</v>
      </c>
      <c r="R59" s="442">
        <f t="shared" si="15"/>
        <v>108</v>
      </c>
      <c r="S59" s="442">
        <f t="shared" si="15"/>
        <v>4</v>
      </c>
      <c r="T59" s="1039">
        <f t="shared" si="15"/>
        <v>6</v>
      </c>
      <c r="U59" s="443">
        <f t="shared" ref="U59:AJ59" si="16">U60+U61</f>
        <v>0</v>
      </c>
      <c r="V59" s="443">
        <f t="shared" si="16"/>
        <v>0</v>
      </c>
      <c r="W59" s="443">
        <f t="shared" si="16"/>
        <v>0</v>
      </c>
      <c r="X59" s="443">
        <f t="shared" si="16"/>
        <v>0</v>
      </c>
      <c r="Y59" s="447">
        <f t="shared" si="16"/>
        <v>66</v>
      </c>
      <c r="Z59" s="447">
        <f t="shared" si="16"/>
        <v>8</v>
      </c>
      <c r="AA59" s="450">
        <f t="shared" si="16"/>
        <v>60</v>
      </c>
      <c r="AB59" s="450">
        <f t="shared" si="16"/>
        <v>8</v>
      </c>
      <c r="AC59" s="1029">
        <f t="shared" si="16"/>
        <v>0</v>
      </c>
      <c r="AD59" s="1029">
        <f t="shared" si="16"/>
        <v>0</v>
      </c>
      <c r="AE59" s="1029">
        <f t="shared" si="16"/>
        <v>0</v>
      </c>
      <c r="AF59" s="1029">
        <f t="shared" si="16"/>
        <v>0</v>
      </c>
      <c r="AG59" s="1030">
        <f t="shared" si="16"/>
        <v>0</v>
      </c>
      <c r="AH59" s="1030">
        <f t="shared" si="16"/>
        <v>0</v>
      </c>
      <c r="AI59" s="1030">
        <f t="shared" si="16"/>
        <v>0</v>
      </c>
      <c r="AJ59" s="1030">
        <f t="shared" si="16"/>
        <v>0</v>
      </c>
      <c r="AK59" s="436">
        <f t="shared" si="9"/>
        <v>126</v>
      </c>
      <c r="AL59" s="633"/>
    </row>
    <row r="60" spans="1:38" s="644" customFormat="1" ht="39.6" x14ac:dyDescent="0.3">
      <c r="A60" s="397" t="s">
        <v>155</v>
      </c>
      <c r="B60" s="670" t="s">
        <v>363</v>
      </c>
      <c r="C60" s="436"/>
      <c r="D60" s="436"/>
      <c r="E60" s="436"/>
      <c r="F60" s="436" t="s">
        <v>556</v>
      </c>
      <c r="G60" s="436"/>
      <c r="H60" s="436"/>
      <c r="I60" s="436"/>
      <c r="J60" s="436"/>
      <c r="K60" s="442">
        <f t="shared" si="3"/>
        <v>32</v>
      </c>
      <c r="L60" s="663">
        <f t="shared" si="10"/>
        <v>2</v>
      </c>
      <c r="M60" s="663">
        <v>8</v>
      </c>
      <c r="N60" s="637">
        <f t="shared" si="4"/>
        <v>30</v>
      </c>
      <c r="O60" s="663">
        <v>22</v>
      </c>
      <c r="P60" s="663">
        <v>8</v>
      </c>
      <c r="Q60" s="663"/>
      <c r="R60" s="663"/>
      <c r="S60" s="663"/>
      <c r="T60" s="446"/>
      <c r="U60" s="1023"/>
      <c r="V60" s="1023"/>
      <c r="W60" s="1023"/>
      <c r="X60" s="1023"/>
      <c r="Y60" s="447">
        <v>30</v>
      </c>
      <c r="Z60" s="676">
        <v>2</v>
      </c>
      <c r="AA60" s="447"/>
      <c r="AB60" s="447"/>
      <c r="AC60" s="1024"/>
      <c r="AD60" s="1024"/>
      <c r="AE60" s="1024"/>
      <c r="AF60" s="1024"/>
      <c r="AG60" s="1025"/>
      <c r="AH60" s="1025"/>
      <c r="AI60" s="1025"/>
      <c r="AJ60" s="1031"/>
      <c r="AK60" s="436">
        <f t="shared" si="9"/>
        <v>30</v>
      </c>
      <c r="AL60" s="282" t="s">
        <v>1129</v>
      </c>
    </row>
    <row r="61" spans="1:38" s="644" customFormat="1" ht="26.4" x14ac:dyDescent="0.3">
      <c r="A61" s="664" t="s">
        <v>156</v>
      </c>
      <c r="B61" s="273" t="s">
        <v>557</v>
      </c>
      <c r="C61" s="436"/>
      <c r="D61" s="436"/>
      <c r="E61" s="436"/>
      <c r="F61" s="436"/>
      <c r="G61" s="436"/>
      <c r="H61" s="436"/>
      <c r="I61" s="436"/>
      <c r="J61" s="436"/>
      <c r="K61" s="442">
        <f t="shared" si="3"/>
        <v>110</v>
      </c>
      <c r="L61" s="663">
        <f t="shared" si="10"/>
        <v>14</v>
      </c>
      <c r="M61" s="663">
        <v>72</v>
      </c>
      <c r="N61" s="637">
        <f t="shared" si="4"/>
        <v>96</v>
      </c>
      <c r="O61" s="663">
        <v>24</v>
      </c>
      <c r="P61" s="663">
        <v>72</v>
      </c>
      <c r="Q61" s="663"/>
      <c r="R61" s="663"/>
      <c r="S61" s="663"/>
      <c r="T61" s="446"/>
      <c r="U61" s="1023"/>
      <c r="V61" s="1023"/>
      <c r="W61" s="1032"/>
      <c r="X61" s="1023"/>
      <c r="Y61" s="447">
        <v>36</v>
      </c>
      <c r="Z61" s="676">
        <v>6</v>
      </c>
      <c r="AA61" s="447">
        <v>60</v>
      </c>
      <c r="AB61" s="447">
        <v>8</v>
      </c>
      <c r="AC61" s="1024"/>
      <c r="AD61" s="1024"/>
      <c r="AE61" s="1024"/>
      <c r="AF61" s="1024"/>
      <c r="AG61" s="1025"/>
      <c r="AH61" s="1025"/>
      <c r="AI61" s="1025"/>
      <c r="AJ61" s="963"/>
      <c r="AK61" s="436">
        <f t="shared" si="9"/>
        <v>96</v>
      </c>
      <c r="AL61" s="282" t="s">
        <v>1129</v>
      </c>
    </row>
    <row r="62" spans="1:38" s="644" customFormat="1" x14ac:dyDescent="0.3">
      <c r="A62" s="664" t="s">
        <v>364</v>
      </c>
      <c r="B62" s="273" t="s">
        <v>43</v>
      </c>
      <c r="C62" s="436"/>
      <c r="D62" s="436"/>
      <c r="E62" s="436"/>
      <c r="F62" s="436" t="s">
        <v>67</v>
      </c>
      <c r="G62" s="436"/>
      <c r="H62" s="436"/>
      <c r="I62" s="436"/>
      <c r="J62" s="436"/>
      <c r="K62" s="442">
        <f t="shared" si="3"/>
        <v>36</v>
      </c>
      <c r="L62" s="663">
        <f t="shared" si="10"/>
        <v>0</v>
      </c>
      <c r="M62" s="663"/>
      <c r="N62" s="637"/>
      <c r="O62" s="663"/>
      <c r="P62" s="663"/>
      <c r="Q62" s="663"/>
      <c r="R62" s="663">
        <v>36</v>
      </c>
      <c r="S62" s="663"/>
      <c r="T62" s="446"/>
      <c r="U62" s="1023"/>
      <c r="V62" s="1023"/>
      <c r="W62" s="1032"/>
      <c r="X62" s="1023"/>
      <c r="Y62" s="447"/>
      <c r="Z62" s="676"/>
      <c r="AA62" s="447">
        <v>36</v>
      </c>
      <c r="AB62" s="447"/>
      <c r="AC62" s="1024"/>
      <c r="AD62" s="1024"/>
      <c r="AE62" s="1024"/>
      <c r="AF62" s="1024"/>
      <c r="AG62" s="1025"/>
      <c r="AH62" s="1025"/>
      <c r="AI62" s="1025"/>
      <c r="AJ62" s="963"/>
      <c r="AK62" s="436">
        <f t="shared" si="9"/>
        <v>36</v>
      </c>
      <c r="AL62" s="282" t="s">
        <v>1129</v>
      </c>
    </row>
    <row r="63" spans="1:38" s="644" customFormat="1" x14ac:dyDescent="0.3">
      <c r="A63" s="664" t="s">
        <v>365</v>
      </c>
      <c r="B63" s="273" t="s">
        <v>73</v>
      </c>
      <c r="C63" s="436"/>
      <c r="D63" s="436"/>
      <c r="E63" s="436"/>
      <c r="F63" s="436" t="s">
        <v>67</v>
      </c>
      <c r="G63" s="436"/>
      <c r="H63" s="436"/>
      <c r="I63" s="436"/>
      <c r="J63" s="436"/>
      <c r="K63" s="442">
        <f t="shared" si="3"/>
        <v>72</v>
      </c>
      <c r="L63" s="663">
        <f t="shared" si="10"/>
        <v>0</v>
      </c>
      <c r="M63" s="663"/>
      <c r="N63" s="637"/>
      <c r="O63" s="663"/>
      <c r="P63" s="663"/>
      <c r="Q63" s="663"/>
      <c r="R63" s="663">
        <v>72</v>
      </c>
      <c r="S63" s="663"/>
      <c r="T63" s="446"/>
      <c r="U63" s="1023"/>
      <c r="V63" s="1023"/>
      <c r="W63" s="1032"/>
      <c r="X63" s="1023"/>
      <c r="Y63" s="447"/>
      <c r="Z63" s="676"/>
      <c r="AA63" s="447">
        <v>72</v>
      </c>
      <c r="AB63" s="447"/>
      <c r="AC63" s="1024"/>
      <c r="AD63" s="1024"/>
      <c r="AE63" s="1024"/>
      <c r="AF63" s="1024"/>
      <c r="AG63" s="1025"/>
      <c r="AH63" s="1025"/>
      <c r="AI63" s="1025"/>
      <c r="AJ63" s="963"/>
      <c r="AK63" s="436">
        <f t="shared" si="9"/>
        <v>72</v>
      </c>
      <c r="AL63" s="282" t="s">
        <v>1129</v>
      </c>
    </row>
    <row r="64" spans="1:38" s="644" customFormat="1" x14ac:dyDescent="0.3">
      <c r="A64" s="664" t="s">
        <v>366</v>
      </c>
      <c r="B64" s="273" t="s">
        <v>75</v>
      </c>
      <c r="C64" s="436"/>
      <c r="D64" s="436"/>
      <c r="E64" s="436"/>
      <c r="F64" s="436" t="s">
        <v>40</v>
      </c>
      <c r="G64" s="436"/>
      <c r="H64" s="436"/>
      <c r="I64" s="436"/>
      <c r="J64" s="436"/>
      <c r="K64" s="442">
        <f t="shared" si="3"/>
        <v>10</v>
      </c>
      <c r="L64" s="663">
        <f t="shared" si="10"/>
        <v>0</v>
      </c>
      <c r="M64" s="663"/>
      <c r="N64" s="637"/>
      <c r="O64" s="663"/>
      <c r="P64" s="663"/>
      <c r="Q64" s="663"/>
      <c r="R64" s="663"/>
      <c r="S64" s="663">
        <v>4</v>
      </c>
      <c r="T64" s="446">
        <v>6</v>
      </c>
      <c r="U64" s="1023"/>
      <c r="V64" s="1023"/>
      <c r="W64" s="1032"/>
      <c r="X64" s="1023"/>
      <c r="Y64" s="447"/>
      <c r="Z64" s="676"/>
      <c r="AA64" s="447" t="s">
        <v>40</v>
      </c>
      <c r="AB64" s="447"/>
      <c r="AC64" s="1024"/>
      <c r="AD64" s="1024"/>
      <c r="AE64" s="1024"/>
      <c r="AF64" s="1024"/>
      <c r="AG64" s="1025"/>
      <c r="AH64" s="1025"/>
      <c r="AI64" s="1025"/>
      <c r="AJ64" s="963"/>
      <c r="AK64" s="436"/>
      <c r="AL64" s="282" t="s">
        <v>1129</v>
      </c>
    </row>
    <row r="65" spans="1:38" s="644" customFormat="1" ht="105.6" hidden="1" x14ac:dyDescent="0.3">
      <c r="A65" s="397" t="s">
        <v>304</v>
      </c>
      <c r="B65" s="439" t="s">
        <v>994</v>
      </c>
      <c r="C65" s="436"/>
      <c r="D65" s="436"/>
      <c r="E65" s="436"/>
      <c r="F65" s="436"/>
      <c r="G65" s="436"/>
      <c r="H65" s="436"/>
      <c r="I65" s="436"/>
      <c r="J65" s="436"/>
      <c r="K65" s="442">
        <f>SUM(K66:K70)</f>
        <v>466</v>
      </c>
      <c r="L65" s="442">
        <f t="shared" ref="L65:T65" si="17">SUM(L66:L70)</f>
        <v>54</v>
      </c>
      <c r="M65" s="442">
        <f t="shared" si="17"/>
        <v>80</v>
      </c>
      <c r="N65" s="442">
        <f t="shared" si="17"/>
        <v>210</v>
      </c>
      <c r="O65" s="442">
        <f t="shared" si="17"/>
        <v>0</v>
      </c>
      <c r="P65" s="442">
        <f t="shared" si="17"/>
        <v>0</v>
      </c>
      <c r="Q65" s="442">
        <f t="shared" si="17"/>
        <v>0</v>
      </c>
      <c r="R65" s="442">
        <f t="shared" si="17"/>
        <v>180</v>
      </c>
      <c r="S65" s="442">
        <f t="shared" si="17"/>
        <v>10</v>
      </c>
      <c r="T65" s="1039">
        <f t="shared" si="17"/>
        <v>12</v>
      </c>
      <c r="U65" s="443">
        <f t="shared" ref="U65:AJ65" si="18">U66+U67</f>
        <v>0</v>
      </c>
      <c r="V65" s="443">
        <f t="shared" si="18"/>
        <v>0</v>
      </c>
      <c r="W65" s="443">
        <f t="shared" si="18"/>
        <v>0</v>
      </c>
      <c r="X65" s="443">
        <f t="shared" si="18"/>
        <v>0</v>
      </c>
      <c r="Y65" s="450">
        <f t="shared" si="18"/>
        <v>0</v>
      </c>
      <c r="Z65" s="450">
        <f t="shared" si="18"/>
        <v>0</v>
      </c>
      <c r="AA65" s="450">
        <f t="shared" si="18"/>
        <v>0</v>
      </c>
      <c r="AB65" s="450">
        <f t="shared" si="18"/>
        <v>0</v>
      </c>
      <c r="AC65" s="1029">
        <f t="shared" si="18"/>
        <v>136</v>
      </c>
      <c r="AD65" s="1029">
        <f t="shared" si="18"/>
        <v>22</v>
      </c>
      <c r="AE65" s="1029">
        <f t="shared" si="18"/>
        <v>74</v>
      </c>
      <c r="AF65" s="1029">
        <f t="shared" si="18"/>
        <v>8</v>
      </c>
      <c r="AG65" s="1030">
        <f t="shared" si="18"/>
        <v>0</v>
      </c>
      <c r="AH65" s="1030">
        <f t="shared" si="18"/>
        <v>0</v>
      </c>
      <c r="AI65" s="1030">
        <f t="shared" si="18"/>
        <v>0</v>
      </c>
      <c r="AJ65" s="1030">
        <f t="shared" si="18"/>
        <v>0</v>
      </c>
      <c r="AK65" s="436">
        <f t="shared" si="9"/>
        <v>0</v>
      </c>
      <c r="AL65" s="1254" t="s">
        <v>1137</v>
      </c>
    </row>
    <row r="66" spans="1:38" s="644" customFormat="1" ht="52.8" hidden="1" x14ac:dyDescent="0.3">
      <c r="A66" s="397" t="s">
        <v>31</v>
      </c>
      <c r="B66" s="670" t="s">
        <v>305</v>
      </c>
      <c r="C66" s="436"/>
      <c r="D66" s="436"/>
      <c r="E66" s="436"/>
      <c r="F66" s="436"/>
      <c r="G66" s="436" t="s">
        <v>546</v>
      </c>
      <c r="H66" s="436"/>
      <c r="I66" s="436"/>
      <c r="J66" s="436"/>
      <c r="K66" s="442">
        <f t="shared" si="3"/>
        <v>32</v>
      </c>
      <c r="L66" s="663">
        <f t="shared" si="10"/>
        <v>2</v>
      </c>
      <c r="M66" s="663">
        <v>8</v>
      </c>
      <c r="N66" s="637">
        <f t="shared" si="4"/>
        <v>30</v>
      </c>
      <c r="O66" s="663"/>
      <c r="P66" s="663"/>
      <c r="Q66" s="663"/>
      <c r="R66" s="663"/>
      <c r="S66" s="663"/>
      <c r="T66" s="446"/>
      <c r="U66" s="1023"/>
      <c r="V66" s="1023"/>
      <c r="W66" s="1032"/>
      <c r="X66" s="1023"/>
      <c r="Y66" s="447"/>
      <c r="Z66" s="676"/>
      <c r="AA66" s="447"/>
      <c r="AB66" s="447"/>
      <c r="AC66" s="1024">
        <v>30</v>
      </c>
      <c r="AD66" s="1024">
        <v>2</v>
      </c>
      <c r="AE66" s="1024"/>
      <c r="AF66" s="1024"/>
      <c r="AG66" s="1025"/>
      <c r="AH66" s="1025"/>
      <c r="AI66" s="1025"/>
      <c r="AJ66" s="963"/>
      <c r="AK66" s="436">
        <f t="shared" si="9"/>
        <v>0</v>
      </c>
      <c r="AL66" s="1254" t="s">
        <v>1137</v>
      </c>
    </row>
    <row r="67" spans="1:38" s="644" customFormat="1" ht="39.6" hidden="1" x14ac:dyDescent="0.3">
      <c r="A67" s="664" t="s">
        <v>129</v>
      </c>
      <c r="B67" s="670" t="s">
        <v>306</v>
      </c>
      <c r="C67" s="436"/>
      <c r="D67" s="436"/>
      <c r="E67" s="436"/>
      <c r="F67" s="436"/>
      <c r="G67" s="436"/>
      <c r="H67" s="436"/>
      <c r="I67" s="436"/>
      <c r="J67" s="436"/>
      <c r="K67" s="442">
        <f t="shared" si="3"/>
        <v>244</v>
      </c>
      <c r="L67" s="663">
        <v>52</v>
      </c>
      <c r="M67" s="663">
        <v>72</v>
      </c>
      <c r="N67" s="637">
        <f t="shared" si="4"/>
        <v>180</v>
      </c>
      <c r="O67" s="663"/>
      <c r="P67" s="663"/>
      <c r="Q67" s="663"/>
      <c r="R67" s="663"/>
      <c r="S67" s="663">
        <v>6</v>
      </c>
      <c r="T67" s="446">
        <v>6</v>
      </c>
      <c r="U67" s="1023"/>
      <c r="V67" s="1023"/>
      <c r="W67" s="1032"/>
      <c r="X67" s="1023"/>
      <c r="Y67" s="447"/>
      <c r="Z67" s="676"/>
      <c r="AA67" s="447"/>
      <c r="AB67" s="447"/>
      <c r="AC67" s="1024">
        <v>106</v>
      </c>
      <c r="AD67" s="1024">
        <v>20</v>
      </c>
      <c r="AE67" s="1020">
        <v>74</v>
      </c>
      <c r="AF67" s="1020">
        <v>8</v>
      </c>
      <c r="AG67" s="1025"/>
      <c r="AH67" s="1025"/>
      <c r="AI67" s="1025"/>
      <c r="AJ67" s="963"/>
      <c r="AK67" s="436">
        <f t="shared" si="9"/>
        <v>0</v>
      </c>
      <c r="AL67" s="1254" t="s">
        <v>1137</v>
      </c>
    </row>
    <row r="68" spans="1:38" s="644" customFormat="1" hidden="1" x14ac:dyDescent="0.3">
      <c r="A68" s="664" t="s">
        <v>307</v>
      </c>
      <c r="B68" s="273" t="s">
        <v>43</v>
      </c>
      <c r="C68" s="436"/>
      <c r="D68" s="436"/>
      <c r="E68" s="436"/>
      <c r="F68" s="436"/>
      <c r="G68" s="436" t="s">
        <v>67</v>
      </c>
      <c r="H68" s="436"/>
      <c r="I68" s="436"/>
      <c r="J68" s="436"/>
      <c r="K68" s="442">
        <f t="shared" si="3"/>
        <v>36</v>
      </c>
      <c r="L68" s="663">
        <f t="shared" si="10"/>
        <v>0</v>
      </c>
      <c r="M68" s="663"/>
      <c r="N68" s="637"/>
      <c r="O68" s="663"/>
      <c r="P68" s="663"/>
      <c r="Q68" s="663"/>
      <c r="R68" s="663">
        <v>36</v>
      </c>
      <c r="S68" s="663"/>
      <c r="T68" s="446">
        <v>0</v>
      </c>
      <c r="U68" s="1023"/>
      <c r="V68" s="1023"/>
      <c r="W68" s="1032"/>
      <c r="X68" s="1023"/>
      <c r="Y68" s="447"/>
      <c r="Z68" s="676"/>
      <c r="AA68" s="447"/>
      <c r="AB68" s="447"/>
      <c r="AC68" s="1024">
        <v>36</v>
      </c>
      <c r="AD68" s="1024"/>
      <c r="AE68" s="1024"/>
      <c r="AF68" s="1024"/>
      <c r="AG68" s="1025"/>
      <c r="AH68" s="1025"/>
      <c r="AI68" s="1025"/>
      <c r="AJ68" s="963"/>
      <c r="AK68" s="436">
        <f t="shared" si="9"/>
        <v>0</v>
      </c>
      <c r="AL68" s="1254" t="s">
        <v>1137</v>
      </c>
    </row>
    <row r="69" spans="1:38" s="644" customFormat="1" hidden="1" x14ac:dyDescent="0.3">
      <c r="A69" s="664" t="s">
        <v>106</v>
      </c>
      <c r="B69" s="273" t="s">
        <v>73</v>
      </c>
      <c r="C69" s="436"/>
      <c r="D69" s="436"/>
      <c r="E69" s="436"/>
      <c r="F69" s="436"/>
      <c r="G69" s="436"/>
      <c r="H69" s="436" t="s">
        <v>67</v>
      </c>
      <c r="I69" s="436"/>
      <c r="J69" s="436"/>
      <c r="K69" s="442">
        <f t="shared" si="3"/>
        <v>144</v>
      </c>
      <c r="L69" s="663">
        <f t="shared" si="10"/>
        <v>0</v>
      </c>
      <c r="M69" s="663"/>
      <c r="N69" s="637"/>
      <c r="O69" s="663"/>
      <c r="P69" s="663"/>
      <c r="Q69" s="663"/>
      <c r="R69" s="663">
        <v>144</v>
      </c>
      <c r="S69" s="663"/>
      <c r="T69" s="446">
        <v>0</v>
      </c>
      <c r="U69" s="1023"/>
      <c r="V69" s="1023"/>
      <c r="W69" s="1032"/>
      <c r="X69" s="1023"/>
      <c r="Y69" s="447"/>
      <c r="Z69" s="676"/>
      <c r="AA69" s="447"/>
      <c r="AB69" s="447"/>
      <c r="AC69" s="1024"/>
      <c r="AD69" s="1024"/>
      <c r="AE69" s="1024">
        <v>144</v>
      </c>
      <c r="AF69" s="1024"/>
      <c r="AG69" s="1025"/>
      <c r="AH69" s="1025"/>
      <c r="AI69" s="1025"/>
      <c r="AJ69" s="963"/>
      <c r="AK69" s="436">
        <f t="shared" si="9"/>
        <v>0</v>
      </c>
      <c r="AL69" s="1254" t="s">
        <v>1137</v>
      </c>
    </row>
    <row r="70" spans="1:38" s="644" customFormat="1" hidden="1" x14ac:dyDescent="0.3">
      <c r="A70" s="664" t="s">
        <v>308</v>
      </c>
      <c r="B70" s="273" t="s">
        <v>75</v>
      </c>
      <c r="C70" s="436"/>
      <c r="D70" s="436"/>
      <c r="E70" s="436"/>
      <c r="F70" s="436"/>
      <c r="G70" s="436"/>
      <c r="H70" s="436" t="s">
        <v>419</v>
      </c>
      <c r="I70" s="436"/>
      <c r="J70" s="436"/>
      <c r="K70" s="442">
        <f t="shared" si="3"/>
        <v>10</v>
      </c>
      <c r="L70" s="663">
        <f t="shared" si="10"/>
        <v>0</v>
      </c>
      <c r="M70" s="663"/>
      <c r="N70" s="637"/>
      <c r="O70" s="663"/>
      <c r="P70" s="663"/>
      <c r="Q70" s="663"/>
      <c r="R70" s="663"/>
      <c r="S70" s="663">
        <v>4</v>
      </c>
      <c r="T70" s="446">
        <v>6</v>
      </c>
      <c r="U70" s="1023"/>
      <c r="V70" s="1023"/>
      <c r="W70" s="1032"/>
      <c r="X70" s="1023"/>
      <c r="Y70" s="447"/>
      <c r="Z70" s="676"/>
      <c r="AA70" s="447"/>
      <c r="AB70" s="447"/>
      <c r="AC70" s="1024"/>
      <c r="AD70" s="1024"/>
      <c r="AE70" s="1024" t="s">
        <v>40</v>
      </c>
      <c r="AF70" s="1024"/>
      <c r="AG70" s="1025"/>
      <c r="AH70" s="1025"/>
      <c r="AI70" s="1025"/>
      <c r="AJ70" s="963"/>
      <c r="AK70" s="436">
        <f t="shared" si="9"/>
        <v>0</v>
      </c>
      <c r="AL70" s="1254" t="s">
        <v>1137</v>
      </c>
    </row>
    <row r="71" spans="1:38" s="644" customFormat="1" ht="105.6" hidden="1" x14ac:dyDescent="0.3">
      <c r="A71" s="413" t="s">
        <v>309</v>
      </c>
      <c r="B71" s="439" t="s">
        <v>995</v>
      </c>
      <c r="C71" s="436"/>
      <c r="D71" s="436"/>
      <c r="E71" s="436"/>
      <c r="F71" s="436"/>
      <c r="G71" s="436"/>
      <c r="H71" s="436"/>
      <c r="I71" s="436"/>
      <c r="J71" s="436"/>
      <c r="K71" s="442">
        <f>SUM(K72:K76)</f>
        <v>248</v>
      </c>
      <c r="L71" s="442">
        <f t="shared" ref="L71:T71" si="19">SUM(L72:L76)</f>
        <v>20</v>
      </c>
      <c r="M71" s="442">
        <f t="shared" si="19"/>
        <v>60</v>
      </c>
      <c r="N71" s="442">
        <f t="shared" si="19"/>
        <v>110</v>
      </c>
      <c r="O71" s="442">
        <f t="shared" si="19"/>
        <v>0</v>
      </c>
      <c r="P71" s="442">
        <f t="shared" si="19"/>
        <v>0</v>
      </c>
      <c r="Q71" s="442">
        <f t="shared" si="19"/>
        <v>0</v>
      </c>
      <c r="R71" s="442">
        <f t="shared" si="19"/>
        <v>108</v>
      </c>
      <c r="S71" s="442">
        <f t="shared" si="19"/>
        <v>4</v>
      </c>
      <c r="T71" s="1039">
        <f t="shared" si="19"/>
        <v>6</v>
      </c>
      <c r="U71" s="443">
        <f t="shared" ref="U71:AJ71" si="20">U72+U73</f>
        <v>0</v>
      </c>
      <c r="V71" s="443">
        <f t="shared" si="20"/>
        <v>0</v>
      </c>
      <c r="W71" s="443">
        <f t="shared" si="20"/>
        <v>0</v>
      </c>
      <c r="X71" s="443">
        <f t="shared" si="20"/>
        <v>0</v>
      </c>
      <c r="Y71" s="450">
        <f t="shared" si="20"/>
        <v>0</v>
      </c>
      <c r="Z71" s="450">
        <f t="shared" si="20"/>
        <v>0</v>
      </c>
      <c r="AA71" s="450">
        <f t="shared" si="20"/>
        <v>0</v>
      </c>
      <c r="AB71" s="450">
        <f t="shared" si="20"/>
        <v>0</v>
      </c>
      <c r="AC71" s="1029">
        <f t="shared" si="20"/>
        <v>84</v>
      </c>
      <c r="AD71" s="1029">
        <f t="shared" si="20"/>
        <v>14</v>
      </c>
      <c r="AE71" s="1029">
        <f t="shared" si="20"/>
        <v>26</v>
      </c>
      <c r="AF71" s="1029">
        <f t="shared" si="20"/>
        <v>6</v>
      </c>
      <c r="AG71" s="1030">
        <f t="shared" si="20"/>
        <v>0</v>
      </c>
      <c r="AH71" s="1030">
        <f t="shared" si="20"/>
        <v>0</v>
      </c>
      <c r="AI71" s="1030">
        <f t="shared" si="20"/>
        <v>0</v>
      </c>
      <c r="AJ71" s="1030">
        <f t="shared" si="20"/>
        <v>0</v>
      </c>
      <c r="AK71" s="436">
        <f t="shared" si="9"/>
        <v>0</v>
      </c>
      <c r="AL71" s="1254" t="s">
        <v>1137</v>
      </c>
    </row>
    <row r="72" spans="1:38" s="644" customFormat="1" ht="52.8" hidden="1" x14ac:dyDescent="0.3">
      <c r="A72" s="397" t="s">
        <v>34</v>
      </c>
      <c r="B72" s="670" t="s">
        <v>310</v>
      </c>
      <c r="C72" s="436"/>
      <c r="D72" s="436"/>
      <c r="E72" s="436"/>
      <c r="F72" s="436"/>
      <c r="G72" s="436"/>
      <c r="H72" s="436" t="s">
        <v>556</v>
      </c>
      <c r="I72" s="436"/>
      <c r="J72" s="436"/>
      <c r="K72" s="442">
        <f t="shared" si="3"/>
        <v>32</v>
      </c>
      <c r="L72" s="663">
        <f t="shared" si="10"/>
        <v>2</v>
      </c>
      <c r="M72" s="663">
        <v>8</v>
      </c>
      <c r="N72" s="637">
        <f t="shared" si="4"/>
        <v>30</v>
      </c>
      <c r="O72" s="663"/>
      <c r="P72" s="663"/>
      <c r="Q72" s="663"/>
      <c r="R72" s="663"/>
      <c r="S72" s="663"/>
      <c r="T72" s="446">
        <v>0</v>
      </c>
      <c r="U72" s="1023"/>
      <c r="V72" s="1023"/>
      <c r="W72" s="1032"/>
      <c r="X72" s="1023"/>
      <c r="Y72" s="447"/>
      <c r="Z72" s="676"/>
      <c r="AA72" s="447"/>
      <c r="AB72" s="447"/>
      <c r="AC72" s="1024">
        <v>30</v>
      </c>
      <c r="AD72" s="1024">
        <v>2</v>
      </c>
      <c r="AE72" s="1024"/>
      <c r="AF72" s="1024"/>
      <c r="AG72" s="1025"/>
      <c r="AH72" s="1025"/>
      <c r="AI72" s="1025"/>
      <c r="AJ72" s="963"/>
      <c r="AK72" s="436">
        <f t="shared" si="9"/>
        <v>0</v>
      </c>
      <c r="AL72" s="1254" t="s">
        <v>1137</v>
      </c>
    </row>
    <row r="73" spans="1:38" s="644" customFormat="1" ht="39.6" hidden="1" x14ac:dyDescent="0.3">
      <c r="A73" s="397" t="s">
        <v>135</v>
      </c>
      <c r="B73" s="670" t="s">
        <v>311</v>
      </c>
      <c r="C73" s="436"/>
      <c r="D73" s="436"/>
      <c r="E73" s="436"/>
      <c r="F73" s="436"/>
      <c r="G73" s="436"/>
      <c r="H73" s="436"/>
      <c r="I73" s="436"/>
      <c r="J73" s="436"/>
      <c r="K73" s="442">
        <f t="shared" si="3"/>
        <v>98</v>
      </c>
      <c r="L73" s="663">
        <f t="shared" si="10"/>
        <v>18</v>
      </c>
      <c r="M73" s="666">
        <v>52</v>
      </c>
      <c r="N73" s="637">
        <f t="shared" si="4"/>
        <v>80</v>
      </c>
      <c r="O73" s="666"/>
      <c r="P73" s="666"/>
      <c r="Q73" s="663"/>
      <c r="R73" s="663"/>
      <c r="S73" s="663"/>
      <c r="T73" s="1033">
        <v>0</v>
      </c>
      <c r="U73" s="1034"/>
      <c r="V73" s="1023"/>
      <c r="W73" s="1034"/>
      <c r="X73" s="1023"/>
      <c r="Y73" s="1035"/>
      <c r="Z73" s="676"/>
      <c r="AA73" s="1035"/>
      <c r="AB73" s="447"/>
      <c r="AC73" s="1036">
        <v>54</v>
      </c>
      <c r="AD73" s="1024">
        <v>12</v>
      </c>
      <c r="AE73" s="1036">
        <v>26</v>
      </c>
      <c r="AF73" s="1024">
        <v>6</v>
      </c>
      <c r="AG73" s="1037"/>
      <c r="AH73" s="1025"/>
      <c r="AI73" s="1025"/>
      <c r="AJ73" s="1038"/>
      <c r="AK73" s="436">
        <f t="shared" si="9"/>
        <v>0</v>
      </c>
      <c r="AL73" s="1254" t="s">
        <v>1137</v>
      </c>
    </row>
    <row r="74" spans="1:38" s="644" customFormat="1" ht="27.6" hidden="1" x14ac:dyDescent="0.3">
      <c r="A74" s="664" t="s">
        <v>225</v>
      </c>
      <c r="B74" s="273" t="s">
        <v>43</v>
      </c>
      <c r="C74" s="436"/>
      <c r="D74" s="436"/>
      <c r="E74" s="436"/>
      <c r="F74" s="436"/>
      <c r="G74" s="436"/>
      <c r="H74" s="436" t="s">
        <v>556</v>
      </c>
      <c r="I74" s="436"/>
      <c r="J74" s="436"/>
      <c r="K74" s="442">
        <f t="shared" si="3"/>
        <v>36</v>
      </c>
      <c r="L74" s="663">
        <f t="shared" si="10"/>
        <v>0</v>
      </c>
      <c r="M74" s="663"/>
      <c r="N74" s="637"/>
      <c r="O74" s="663"/>
      <c r="P74" s="663"/>
      <c r="Q74" s="663"/>
      <c r="R74" s="663">
        <v>36</v>
      </c>
      <c r="S74" s="663"/>
      <c r="T74" s="446">
        <v>0</v>
      </c>
      <c r="U74" s="1023"/>
      <c r="V74" s="1023"/>
      <c r="W74" s="1032"/>
      <c r="X74" s="1023"/>
      <c r="Y74" s="447"/>
      <c r="Z74" s="676"/>
      <c r="AA74" s="447"/>
      <c r="AB74" s="447"/>
      <c r="AC74" s="1024">
        <v>36</v>
      </c>
      <c r="AD74" s="1024"/>
      <c r="AE74" s="1024"/>
      <c r="AF74" s="1024"/>
      <c r="AG74" s="1025"/>
      <c r="AH74" s="1025"/>
      <c r="AI74" s="1025"/>
      <c r="AJ74" s="963"/>
      <c r="AK74" s="436">
        <f t="shared" si="9"/>
        <v>0</v>
      </c>
      <c r="AL74" s="1254" t="s">
        <v>1137</v>
      </c>
    </row>
    <row r="75" spans="1:38" s="644" customFormat="1" hidden="1" x14ac:dyDescent="0.3">
      <c r="A75" s="664" t="s">
        <v>312</v>
      </c>
      <c r="B75" s="273" t="s">
        <v>73</v>
      </c>
      <c r="C75" s="436"/>
      <c r="D75" s="436"/>
      <c r="E75" s="436"/>
      <c r="F75" s="436"/>
      <c r="G75" s="436"/>
      <c r="H75" s="436"/>
      <c r="I75" s="436"/>
      <c r="J75" s="436"/>
      <c r="K75" s="442">
        <f t="shared" si="3"/>
        <v>72</v>
      </c>
      <c r="L75" s="663">
        <f t="shared" si="10"/>
        <v>0</v>
      </c>
      <c r="M75" s="663"/>
      <c r="N75" s="637"/>
      <c r="O75" s="663"/>
      <c r="P75" s="663"/>
      <c r="Q75" s="663"/>
      <c r="R75" s="663">
        <v>72</v>
      </c>
      <c r="S75" s="663"/>
      <c r="T75" s="446">
        <v>0</v>
      </c>
      <c r="U75" s="1023"/>
      <c r="V75" s="1023"/>
      <c r="W75" s="1032"/>
      <c r="X75" s="1023"/>
      <c r="Y75" s="447"/>
      <c r="Z75" s="676"/>
      <c r="AA75" s="447"/>
      <c r="AB75" s="447"/>
      <c r="AC75" s="1024"/>
      <c r="AD75" s="1024"/>
      <c r="AE75" s="1024">
        <v>72</v>
      </c>
      <c r="AF75" s="1024"/>
      <c r="AG75" s="1025"/>
      <c r="AH75" s="1025"/>
      <c r="AI75" s="1025"/>
      <c r="AJ75" s="963"/>
      <c r="AK75" s="436">
        <f t="shared" si="9"/>
        <v>0</v>
      </c>
      <c r="AL75" s="1254" t="s">
        <v>1137</v>
      </c>
    </row>
    <row r="76" spans="1:38" s="644" customFormat="1" hidden="1" x14ac:dyDescent="0.3">
      <c r="A76" s="664" t="s">
        <v>313</v>
      </c>
      <c r="B76" s="273" t="s">
        <v>75</v>
      </c>
      <c r="C76" s="436"/>
      <c r="D76" s="436"/>
      <c r="E76" s="436"/>
      <c r="F76" s="436"/>
      <c r="G76" s="436"/>
      <c r="H76" s="436" t="s">
        <v>419</v>
      </c>
      <c r="I76" s="436"/>
      <c r="J76" s="436"/>
      <c r="K76" s="442">
        <f t="shared" si="3"/>
        <v>10</v>
      </c>
      <c r="L76" s="663">
        <f t="shared" si="10"/>
        <v>0</v>
      </c>
      <c r="M76" s="663"/>
      <c r="N76" s="637"/>
      <c r="O76" s="663"/>
      <c r="P76" s="663"/>
      <c r="Q76" s="663"/>
      <c r="R76" s="663"/>
      <c r="S76" s="663">
        <v>4</v>
      </c>
      <c r="T76" s="446">
        <v>6</v>
      </c>
      <c r="U76" s="1023"/>
      <c r="V76" s="1023"/>
      <c r="W76" s="1032"/>
      <c r="X76" s="1023"/>
      <c r="Y76" s="447"/>
      <c r="Z76" s="676"/>
      <c r="AA76" s="447"/>
      <c r="AB76" s="447"/>
      <c r="AC76" s="1024"/>
      <c r="AD76" s="1024"/>
      <c r="AE76" s="1024" t="s">
        <v>40</v>
      </c>
      <c r="AF76" s="1024"/>
      <c r="AG76" s="1025"/>
      <c r="AH76" s="1025"/>
      <c r="AI76" s="1025"/>
      <c r="AJ76" s="963"/>
      <c r="AK76" s="436">
        <f t="shared" si="9"/>
        <v>0</v>
      </c>
      <c r="AL76" s="1254" t="s">
        <v>1137</v>
      </c>
    </row>
    <row r="77" spans="1:38" s="644" customFormat="1" ht="92.4" hidden="1" x14ac:dyDescent="0.3">
      <c r="A77" s="413" t="s">
        <v>95</v>
      </c>
      <c r="B77" s="439" t="s">
        <v>633</v>
      </c>
      <c r="C77" s="436"/>
      <c r="D77" s="436"/>
      <c r="E77" s="436"/>
      <c r="F77" s="436"/>
      <c r="G77" s="436"/>
      <c r="H77" s="436"/>
      <c r="I77" s="436"/>
      <c r="J77" s="436"/>
      <c r="K77" s="442">
        <f>SUM(K78:K82)</f>
        <v>308</v>
      </c>
      <c r="L77" s="442">
        <f t="shared" ref="L77:T77" si="21">SUM(L78:L82)</f>
        <v>24</v>
      </c>
      <c r="M77" s="442">
        <f t="shared" si="21"/>
        <v>80</v>
      </c>
      <c r="N77" s="442">
        <f t="shared" si="21"/>
        <v>156</v>
      </c>
      <c r="O77" s="442">
        <f t="shared" si="21"/>
        <v>0</v>
      </c>
      <c r="P77" s="442">
        <f t="shared" si="21"/>
        <v>0</v>
      </c>
      <c r="Q77" s="442">
        <f t="shared" si="21"/>
        <v>0</v>
      </c>
      <c r="R77" s="442">
        <f t="shared" si="21"/>
        <v>108</v>
      </c>
      <c r="S77" s="442">
        <f t="shared" si="21"/>
        <v>8</v>
      </c>
      <c r="T77" s="1039">
        <f t="shared" si="21"/>
        <v>12</v>
      </c>
      <c r="U77" s="443">
        <f t="shared" ref="U77:AJ77" si="22">U78+U79</f>
        <v>0</v>
      </c>
      <c r="V77" s="443">
        <f t="shared" si="22"/>
        <v>0</v>
      </c>
      <c r="W77" s="443">
        <f t="shared" si="22"/>
        <v>0</v>
      </c>
      <c r="X77" s="443">
        <f t="shared" si="22"/>
        <v>0</v>
      </c>
      <c r="Y77" s="450">
        <f t="shared" si="22"/>
        <v>0</v>
      </c>
      <c r="Z77" s="450">
        <f t="shared" si="22"/>
        <v>0</v>
      </c>
      <c r="AA77" s="450">
        <f t="shared" si="22"/>
        <v>0</v>
      </c>
      <c r="AB77" s="450">
        <f t="shared" si="22"/>
        <v>0</v>
      </c>
      <c r="AC77" s="1029">
        <f t="shared" si="22"/>
        <v>0</v>
      </c>
      <c r="AD77" s="1029">
        <f t="shared" si="22"/>
        <v>0</v>
      </c>
      <c r="AE77" s="1029">
        <f t="shared" si="22"/>
        <v>90</v>
      </c>
      <c r="AF77" s="1029">
        <f t="shared" si="22"/>
        <v>10</v>
      </c>
      <c r="AG77" s="1030">
        <f t="shared" si="22"/>
        <v>66</v>
      </c>
      <c r="AH77" s="1030">
        <f t="shared" si="22"/>
        <v>8</v>
      </c>
      <c r="AI77" s="1030">
        <f t="shared" si="22"/>
        <v>0</v>
      </c>
      <c r="AJ77" s="1030">
        <f t="shared" si="22"/>
        <v>0</v>
      </c>
      <c r="AK77" s="436">
        <f t="shared" si="9"/>
        <v>0</v>
      </c>
      <c r="AL77" s="1254" t="s">
        <v>1137</v>
      </c>
    </row>
    <row r="78" spans="1:38" s="644" customFormat="1" ht="52.8" hidden="1" x14ac:dyDescent="0.3">
      <c r="A78" s="397" t="s">
        <v>288</v>
      </c>
      <c r="B78" s="670" t="s">
        <v>314</v>
      </c>
      <c r="C78" s="436"/>
      <c r="D78" s="436"/>
      <c r="E78" s="436"/>
      <c r="F78" s="436"/>
      <c r="G78" s="436"/>
      <c r="H78" s="436" t="s">
        <v>996</v>
      </c>
      <c r="I78" s="436"/>
      <c r="J78" s="436"/>
      <c r="K78" s="442">
        <f t="shared" ref="K78:K109" si="23">L78+N78+R78+S78+T78</f>
        <v>32</v>
      </c>
      <c r="L78" s="663">
        <f t="shared" si="10"/>
        <v>2</v>
      </c>
      <c r="M78" s="663">
        <v>8</v>
      </c>
      <c r="N78" s="637">
        <f t="shared" ref="N78:N108" si="24">U78+W78+Y78+AA78+AC78+AE78+AG78+AI78</f>
        <v>30</v>
      </c>
      <c r="O78" s="663"/>
      <c r="P78" s="663"/>
      <c r="Q78" s="663"/>
      <c r="R78" s="663"/>
      <c r="S78" s="663"/>
      <c r="T78" s="446"/>
      <c r="U78" s="1023"/>
      <c r="V78" s="1023"/>
      <c r="W78" s="1032"/>
      <c r="X78" s="1023"/>
      <c r="Y78" s="447"/>
      <c r="Z78" s="676"/>
      <c r="AA78" s="447"/>
      <c r="AB78" s="447"/>
      <c r="AC78" s="1024"/>
      <c r="AD78" s="1024"/>
      <c r="AE78" s="1024">
        <v>30</v>
      </c>
      <c r="AF78" s="1024">
        <v>2</v>
      </c>
      <c r="AG78" s="1025"/>
      <c r="AH78" s="1025"/>
      <c r="AI78" s="1025"/>
      <c r="AJ78" s="963"/>
      <c r="AK78" s="436">
        <f t="shared" si="9"/>
        <v>0</v>
      </c>
      <c r="AL78" s="1254" t="s">
        <v>1137</v>
      </c>
    </row>
    <row r="79" spans="1:38" s="644" customFormat="1" ht="39.6" hidden="1" x14ac:dyDescent="0.3">
      <c r="A79" s="397" t="s">
        <v>59</v>
      </c>
      <c r="B79" s="670" t="s">
        <v>76</v>
      </c>
      <c r="C79" s="436"/>
      <c r="D79" s="436"/>
      <c r="E79" s="436"/>
      <c r="F79" s="436"/>
      <c r="G79" s="436"/>
      <c r="H79" s="436"/>
      <c r="I79" s="436"/>
      <c r="J79" s="436"/>
      <c r="K79" s="442">
        <f t="shared" si="23"/>
        <v>156</v>
      </c>
      <c r="L79" s="663">
        <v>22</v>
      </c>
      <c r="M79" s="663">
        <v>72</v>
      </c>
      <c r="N79" s="637">
        <f t="shared" si="24"/>
        <v>126</v>
      </c>
      <c r="O79" s="663"/>
      <c r="P79" s="663"/>
      <c r="Q79" s="663"/>
      <c r="R79" s="663"/>
      <c r="S79" s="663">
        <v>2</v>
      </c>
      <c r="T79" s="446">
        <v>6</v>
      </c>
      <c r="U79" s="1023"/>
      <c r="V79" s="1023"/>
      <c r="W79" s="1032"/>
      <c r="X79" s="1023"/>
      <c r="Y79" s="447"/>
      <c r="Z79" s="676"/>
      <c r="AA79" s="447"/>
      <c r="AB79" s="447"/>
      <c r="AC79" s="1024"/>
      <c r="AD79" s="1024"/>
      <c r="AE79" s="1024">
        <v>60</v>
      </c>
      <c r="AF79" s="1024">
        <v>8</v>
      </c>
      <c r="AG79" s="1025">
        <v>66</v>
      </c>
      <c r="AH79" s="1025">
        <v>8</v>
      </c>
      <c r="AI79" s="1025"/>
      <c r="AJ79" s="963"/>
      <c r="AK79" s="436">
        <f t="shared" si="9"/>
        <v>0</v>
      </c>
      <c r="AL79" s="1254" t="s">
        <v>1137</v>
      </c>
    </row>
    <row r="80" spans="1:38" s="644" customFormat="1" hidden="1" x14ac:dyDescent="0.3">
      <c r="A80" s="664" t="s">
        <v>315</v>
      </c>
      <c r="B80" s="273" t="s">
        <v>43</v>
      </c>
      <c r="C80" s="436"/>
      <c r="D80" s="436"/>
      <c r="E80" s="436"/>
      <c r="F80" s="436"/>
      <c r="G80" s="436"/>
      <c r="H80" s="436"/>
      <c r="I80" s="436" t="s">
        <v>67</v>
      </c>
      <c r="J80" s="436"/>
      <c r="K80" s="442">
        <f t="shared" si="23"/>
        <v>36</v>
      </c>
      <c r="L80" s="663">
        <f t="shared" si="10"/>
        <v>0</v>
      </c>
      <c r="M80" s="663"/>
      <c r="N80" s="637"/>
      <c r="O80" s="663"/>
      <c r="P80" s="663"/>
      <c r="Q80" s="663"/>
      <c r="R80" s="663">
        <v>36</v>
      </c>
      <c r="S80" s="663"/>
      <c r="T80" s="446">
        <v>0</v>
      </c>
      <c r="U80" s="1023"/>
      <c r="V80" s="1023"/>
      <c r="W80" s="1032"/>
      <c r="X80" s="1023"/>
      <c r="Y80" s="447"/>
      <c r="Z80" s="676"/>
      <c r="AA80" s="447"/>
      <c r="AB80" s="447"/>
      <c r="AC80" s="1024"/>
      <c r="AD80" s="1024"/>
      <c r="AE80" s="1024">
        <v>36</v>
      </c>
      <c r="AF80" s="1024"/>
      <c r="AG80" s="1025"/>
      <c r="AH80" s="1025"/>
      <c r="AI80" s="1025"/>
      <c r="AJ80" s="963"/>
      <c r="AK80" s="436">
        <f t="shared" si="9"/>
        <v>0</v>
      </c>
      <c r="AL80" s="1254" t="s">
        <v>1137</v>
      </c>
    </row>
    <row r="81" spans="1:38" s="644" customFormat="1" hidden="1" x14ac:dyDescent="0.3">
      <c r="A81" s="664" t="s">
        <v>77</v>
      </c>
      <c r="B81" s="273" t="s">
        <v>73</v>
      </c>
      <c r="C81" s="436"/>
      <c r="D81" s="436"/>
      <c r="E81" s="436"/>
      <c r="F81" s="436"/>
      <c r="G81" s="436"/>
      <c r="H81" s="436"/>
      <c r="I81" s="436" t="s">
        <v>67</v>
      </c>
      <c r="J81" s="436"/>
      <c r="K81" s="442">
        <f t="shared" si="23"/>
        <v>72</v>
      </c>
      <c r="L81" s="663">
        <f t="shared" si="10"/>
        <v>0</v>
      </c>
      <c r="M81" s="663"/>
      <c r="N81" s="637"/>
      <c r="O81" s="663"/>
      <c r="P81" s="663"/>
      <c r="Q81" s="663"/>
      <c r="R81" s="663">
        <v>72</v>
      </c>
      <c r="S81" s="663"/>
      <c r="T81" s="446">
        <v>0</v>
      </c>
      <c r="U81" s="1023"/>
      <c r="V81" s="1023"/>
      <c r="W81" s="1032"/>
      <c r="X81" s="1023"/>
      <c r="Y81" s="447"/>
      <c r="Z81" s="676"/>
      <c r="AA81" s="447"/>
      <c r="AB81" s="447"/>
      <c r="AC81" s="1024"/>
      <c r="AD81" s="1024"/>
      <c r="AE81" s="1024"/>
      <c r="AF81" s="1024"/>
      <c r="AG81" s="1025">
        <v>72</v>
      </c>
      <c r="AH81" s="1025"/>
      <c r="AI81" s="1025"/>
      <c r="AJ81" s="963"/>
      <c r="AK81" s="436">
        <f t="shared" si="9"/>
        <v>0</v>
      </c>
      <c r="AL81" s="1254" t="s">
        <v>1137</v>
      </c>
    </row>
    <row r="82" spans="1:38" s="644" customFormat="1" hidden="1" x14ac:dyDescent="0.3">
      <c r="A82" s="664" t="s">
        <v>634</v>
      </c>
      <c r="B82" s="273" t="s">
        <v>75</v>
      </c>
      <c r="C82" s="436"/>
      <c r="D82" s="436"/>
      <c r="E82" s="436"/>
      <c r="F82" s="436"/>
      <c r="G82" s="436"/>
      <c r="H82" s="436"/>
      <c r="I82" s="436" t="s">
        <v>419</v>
      </c>
      <c r="J82" s="436"/>
      <c r="K82" s="442">
        <f t="shared" si="23"/>
        <v>12</v>
      </c>
      <c r="L82" s="663">
        <f t="shared" si="10"/>
        <v>0</v>
      </c>
      <c r="M82" s="663"/>
      <c r="N82" s="637"/>
      <c r="O82" s="663"/>
      <c r="P82" s="663"/>
      <c r="Q82" s="663"/>
      <c r="R82" s="663"/>
      <c r="S82" s="663">
        <v>6</v>
      </c>
      <c r="T82" s="446">
        <v>6</v>
      </c>
      <c r="U82" s="1023"/>
      <c r="V82" s="1023"/>
      <c r="W82" s="1032"/>
      <c r="X82" s="1023"/>
      <c r="Y82" s="447"/>
      <c r="Z82" s="676"/>
      <c r="AA82" s="447"/>
      <c r="AB82" s="447"/>
      <c r="AC82" s="1024"/>
      <c r="AD82" s="1024"/>
      <c r="AE82" s="1024"/>
      <c r="AF82" s="1024"/>
      <c r="AG82" s="1025" t="s">
        <v>40</v>
      </c>
      <c r="AH82" s="1025"/>
      <c r="AI82" s="1025"/>
      <c r="AJ82" s="963"/>
      <c r="AK82" s="436">
        <f t="shared" si="9"/>
        <v>0</v>
      </c>
      <c r="AL82" s="1254" t="s">
        <v>1137</v>
      </c>
    </row>
    <row r="83" spans="1:38" s="644" customFormat="1" ht="105.6" hidden="1" x14ac:dyDescent="0.3">
      <c r="A83" s="413" t="s">
        <v>316</v>
      </c>
      <c r="B83" s="439" t="s">
        <v>635</v>
      </c>
      <c r="C83" s="436"/>
      <c r="D83" s="436"/>
      <c r="E83" s="436"/>
      <c r="F83" s="436"/>
      <c r="G83" s="436"/>
      <c r="H83" s="436"/>
      <c r="I83" s="436"/>
      <c r="J83" s="436"/>
      <c r="K83" s="442">
        <f>SUM(K84:K88)</f>
        <v>434</v>
      </c>
      <c r="L83" s="442">
        <f t="shared" ref="L83:T83" si="25">SUM(L84:L88)</f>
        <v>36</v>
      </c>
      <c r="M83" s="442">
        <f t="shared" si="25"/>
        <v>130</v>
      </c>
      <c r="N83" s="442">
        <f t="shared" si="25"/>
        <v>234</v>
      </c>
      <c r="O83" s="442">
        <f t="shared" si="25"/>
        <v>0</v>
      </c>
      <c r="P83" s="442">
        <f t="shared" si="25"/>
        <v>0</v>
      </c>
      <c r="Q83" s="442">
        <f t="shared" si="25"/>
        <v>0</v>
      </c>
      <c r="R83" s="442">
        <f t="shared" si="25"/>
        <v>144</v>
      </c>
      <c r="S83" s="442">
        <f t="shared" si="25"/>
        <v>8</v>
      </c>
      <c r="T83" s="1039">
        <f t="shared" si="25"/>
        <v>12</v>
      </c>
      <c r="U83" s="443">
        <f t="shared" ref="U83:AJ83" si="26">U84+U85</f>
        <v>0</v>
      </c>
      <c r="V83" s="443">
        <f t="shared" si="26"/>
        <v>0</v>
      </c>
      <c r="W83" s="443">
        <f t="shared" si="26"/>
        <v>0</v>
      </c>
      <c r="X83" s="443">
        <f t="shared" si="26"/>
        <v>0</v>
      </c>
      <c r="Y83" s="450">
        <f t="shared" si="26"/>
        <v>0</v>
      </c>
      <c r="Z83" s="450">
        <f t="shared" si="26"/>
        <v>0</v>
      </c>
      <c r="AA83" s="450">
        <f t="shared" si="26"/>
        <v>0</v>
      </c>
      <c r="AB83" s="450">
        <f t="shared" si="26"/>
        <v>0</v>
      </c>
      <c r="AC83" s="1029">
        <f t="shared" si="26"/>
        <v>0</v>
      </c>
      <c r="AD83" s="1029">
        <f t="shared" si="26"/>
        <v>0</v>
      </c>
      <c r="AE83" s="1029">
        <f t="shared" si="26"/>
        <v>120</v>
      </c>
      <c r="AF83" s="1029">
        <f t="shared" si="26"/>
        <v>12</v>
      </c>
      <c r="AG83" s="1030">
        <f t="shared" si="26"/>
        <v>114</v>
      </c>
      <c r="AH83" s="1030">
        <f t="shared" si="26"/>
        <v>18</v>
      </c>
      <c r="AI83" s="1030">
        <f t="shared" si="26"/>
        <v>0</v>
      </c>
      <c r="AJ83" s="1030">
        <f t="shared" si="26"/>
        <v>0</v>
      </c>
      <c r="AK83" s="436">
        <f t="shared" si="9"/>
        <v>0</v>
      </c>
      <c r="AL83" s="1254" t="s">
        <v>1137</v>
      </c>
    </row>
    <row r="84" spans="1:38" s="644" customFormat="1" ht="52.8" hidden="1" x14ac:dyDescent="0.3">
      <c r="A84" s="397" t="s">
        <v>78</v>
      </c>
      <c r="B84" s="670" t="s">
        <v>79</v>
      </c>
      <c r="C84" s="436"/>
      <c r="D84" s="436"/>
      <c r="E84" s="436"/>
      <c r="F84" s="436"/>
      <c r="G84" s="436"/>
      <c r="H84" s="436" t="s">
        <v>996</v>
      </c>
      <c r="I84" s="436"/>
      <c r="J84" s="436"/>
      <c r="K84" s="442">
        <f t="shared" si="23"/>
        <v>32</v>
      </c>
      <c r="L84" s="663">
        <f t="shared" si="10"/>
        <v>2</v>
      </c>
      <c r="M84" s="663">
        <v>8</v>
      </c>
      <c r="N84" s="637">
        <f t="shared" si="24"/>
        <v>30</v>
      </c>
      <c r="O84" s="663"/>
      <c r="P84" s="663"/>
      <c r="Q84" s="663"/>
      <c r="R84" s="663"/>
      <c r="S84" s="663"/>
      <c r="T84" s="446"/>
      <c r="U84" s="1023"/>
      <c r="V84" s="1023"/>
      <c r="W84" s="1032"/>
      <c r="X84" s="1023"/>
      <c r="Y84" s="447"/>
      <c r="Z84" s="676"/>
      <c r="AA84" s="447"/>
      <c r="AB84" s="447"/>
      <c r="AC84" s="1024"/>
      <c r="AD84" s="1024"/>
      <c r="AE84" s="1024">
        <v>30</v>
      </c>
      <c r="AF84" s="1024">
        <v>2</v>
      </c>
      <c r="AG84" s="1025"/>
      <c r="AH84" s="1025"/>
      <c r="AI84" s="1025"/>
      <c r="AJ84" s="963"/>
      <c r="AK84" s="436">
        <f t="shared" si="9"/>
        <v>0</v>
      </c>
      <c r="AL84" s="1254" t="s">
        <v>1137</v>
      </c>
    </row>
    <row r="85" spans="1:38" s="644" customFormat="1" ht="52.8" hidden="1" x14ac:dyDescent="0.3">
      <c r="A85" s="397" t="s">
        <v>80</v>
      </c>
      <c r="B85" s="670" t="s">
        <v>81</v>
      </c>
      <c r="C85" s="436"/>
      <c r="D85" s="436"/>
      <c r="E85" s="436"/>
      <c r="F85" s="436"/>
      <c r="G85" s="436"/>
      <c r="H85" s="436"/>
      <c r="I85" s="436"/>
      <c r="J85" s="436"/>
      <c r="K85" s="442">
        <f t="shared" si="23"/>
        <v>246</v>
      </c>
      <c r="L85" s="663">
        <v>34</v>
      </c>
      <c r="M85" s="663">
        <v>122</v>
      </c>
      <c r="N85" s="637">
        <f t="shared" si="24"/>
        <v>204</v>
      </c>
      <c r="O85" s="663"/>
      <c r="P85" s="663"/>
      <c r="Q85" s="663"/>
      <c r="R85" s="663"/>
      <c r="S85" s="663">
        <v>2</v>
      </c>
      <c r="T85" s="446">
        <v>6</v>
      </c>
      <c r="U85" s="1023"/>
      <c r="V85" s="1023"/>
      <c r="W85" s="1032"/>
      <c r="X85" s="1023"/>
      <c r="Y85" s="447"/>
      <c r="Z85" s="676"/>
      <c r="AA85" s="447"/>
      <c r="AB85" s="447"/>
      <c r="AC85" s="1024"/>
      <c r="AD85" s="1024"/>
      <c r="AE85" s="1024">
        <v>90</v>
      </c>
      <c r="AF85" s="1024">
        <v>10</v>
      </c>
      <c r="AG85" s="1025">
        <v>114</v>
      </c>
      <c r="AH85" s="1025">
        <v>18</v>
      </c>
      <c r="AI85" s="1025"/>
      <c r="AJ85" s="963"/>
      <c r="AK85" s="436">
        <f t="shared" si="9"/>
        <v>0</v>
      </c>
      <c r="AL85" s="1254" t="s">
        <v>1137</v>
      </c>
    </row>
    <row r="86" spans="1:38" s="644" customFormat="1" hidden="1" x14ac:dyDescent="0.3">
      <c r="A86" s="664" t="s">
        <v>83</v>
      </c>
      <c r="B86" s="273" t="s">
        <v>43</v>
      </c>
      <c r="C86" s="436"/>
      <c r="D86" s="436"/>
      <c r="E86" s="436"/>
      <c r="F86" s="436"/>
      <c r="G86" s="436"/>
      <c r="H86" s="436" t="s">
        <v>67</v>
      </c>
      <c r="I86" s="436"/>
      <c r="J86" s="436"/>
      <c r="K86" s="442">
        <f t="shared" si="23"/>
        <v>36</v>
      </c>
      <c r="L86" s="663">
        <f t="shared" si="10"/>
        <v>0</v>
      </c>
      <c r="M86" s="663"/>
      <c r="N86" s="637"/>
      <c r="O86" s="663"/>
      <c r="P86" s="663"/>
      <c r="Q86" s="663"/>
      <c r="R86" s="663">
        <v>36</v>
      </c>
      <c r="S86" s="663"/>
      <c r="T86" s="446">
        <v>0</v>
      </c>
      <c r="U86" s="1023"/>
      <c r="V86" s="1023"/>
      <c r="W86" s="1032"/>
      <c r="X86" s="1023"/>
      <c r="Y86" s="447"/>
      <c r="Z86" s="676"/>
      <c r="AA86" s="447"/>
      <c r="AB86" s="447"/>
      <c r="AC86" s="1024"/>
      <c r="AD86" s="1024"/>
      <c r="AE86" s="1024">
        <v>36</v>
      </c>
      <c r="AF86" s="1024"/>
      <c r="AG86" s="1025"/>
      <c r="AH86" s="1025"/>
      <c r="AI86" s="1025"/>
      <c r="AJ86" s="963"/>
      <c r="AK86" s="436">
        <f t="shared" si="9"/>
        <v>0</v>
      </c>
      <c r="AL86" s="1254" t="s">
        <v>1137</v>
      </c>
    </row>
    <row r="87" spans="1:38" s="644" customFormat="1" hidden="1" x14ac:dyDescent="0.3">
      <c r="A87" s="664" t="s">
        <v>84</v>
      </c>
      <c r="B87" s="273" t="s">
        <v>73</v>
      </c>
      <c r="C87" s="436"/>
      <c r="D87" s="436"/>
      <c r="E87" s="436"/>
      <c r="F87" s="436"/>
      <c r="G87" s="436"/>
      <c r="H87" s="436"/>
      <c r="I87" s="436" t="s">
        <v>67</v>
      </c>
      <c r="J87" s="436"/>
      <c r="K87" s="442">
        <f t="shared" si="23"/>
        <v>108</v>
      </c>
      <c r="L87" s="663">
        <f t="shared" si="10"/>
        <v>0</v>
      </c>
      <c r="M87" s="663"/>
      <c r="N87" s="637"/>
      <c r="O87" s="663"/>
      <c r="P87" s="663"/>
      <c r="Q87" s="663"/>
      <c r="R87" s="663">
        <v>108</v>
      </c>
      <c r="S87" s="663"/>
      <c r="T87" s="446">
        <v>0</v>
      </c>
      <c r="U87" s="1023"/>
      <c r="V87" s="1023"/>
      <c r="W87" s="1023"/>
      <c r="X87" s="1023"/>
      <c r="Y87" s="447"/>
      <c r="Z87" s="447"/>
      <c r="AA87" s="447"/>
      <c r="AB87" s="447"/>
      <c r="AC87" s="1024"/>
      <c r="AD87" s="1024"/>
      <c r="AE87" s="1024"/>
      <c r="AF87" s="1024"/>
      <c r="AG87" s="1025">
        <v>108</v>
      </c>
      <c r="AH87" s="1025"/>
      <c r="AI87" s="1025"/>
      <c r="AJ87" s="963"/>
      <c r="AK87" s="436">
        <f t="shared" si="9"/>
        <v>0</v>
      </c>
      <c r="AL87" s="1254" t="s">
        <v>1137</v>
      </c>
    </row>
    <row r="88" spans="1:38" s="644" customFormat="1" hidden="1" x14ac:dyDescent="0.3">
      <c r="A88" s="664" t="s">
        <v>636</v>
      </c>
      <c r="B88" s="273" t="s">
        <v>75</v>
      </c>
      <c r="C88" s="436"/>
      <c r="D88" s="436"/>
      <c r="E88" s="436"/>
      <c r="F88" s="436"/>
      <c r="G88" s="436"/>
      <c r="H88" s="436"/>
      <c r="I88" s="436" t="s">
        <v>419</v>
      </c>
      <c r="J88" s="436"/>
      <c r="K88" s="442">
        <f t="shared" si="23"/>
        <v>12</v>
      </c>
      <c r="L88" s="663">
        <f t="shared" si="10"/>
        <v>0</v>
      </c>
      <c r="M88" s="663"/>
      <c r="N88" s="637"/>
      <c r="O88" s="663"/>
      <c r="P88" s="663"/>
      <c r="Q88" s="663"/>
      <c r="R88" s="663"/>
      <c r="S88" s="663">
        <v>6</v>
      </c>
      <c r="T88" s="446">
        <v>6</v>
      </c>
      <c r="U88" s="1023"/>
      <c r="V88" s="1023"/>
      <c r="W88" s="1023"/>
      <c r="X88" s="1023"/>
      <c r="Y88" s="447"/>
      <c r="Z88" s="447"/>
      <c r="AA88" s="447"/>
      <c r="AB88" s="447"/>
      <c r="AC88" s="1024"/>
      <c r="AD88" s="1024"/>
      <c r="AE88" s="1024"/>
      <c r="AF88" s="1024"/>
      <c r="AG88" s="1025" t="s">
        <v>40</v>
      </c>
      <c r="AH88" s="1025"/>
      <c r="AI88" s="1025"/>
      <c r="AJ88" s="963"/>
      <c r="AK88" s="436">
        <f t="shared" si="9"/>
        <v>0</v>
      </c>
      <c r="AL88" s="1254" t="s">
        <v>1137</v>
      </c>
    </row>
    <row r="89" spans="1:38" s="644" customFormat="1" ht="39.6" hidden="1" x14ac:dyDescent="0.3">
      <c r="A89" s="673" t="s">
        <v>638</v>
      </c>
      <c r="B89" s="272" t="s">
        <v>639</v>
      </c>
      <c r="C89" s="436"/>
      <c r="D89" s="436"/>
      <c r="E89" s="436"/>
      <c r="F89" s="436"/>
      <c r="G89" s="436"/>
      <c r="H89" s="436"/>
      <c r="I89" s="436"/>
      <c r="J89" s="436"/>
      <c r="K89" s="442">
        <f>SUM(K90:K92)</f>
        <v>242</v>
      </c>
      <c r="L89" s="442">
        <f t="shared" ref="L89:T89" si="27">SUM(L90:L92)</f>
        <v>24</v>
      </c>
      <c r="M89" s="442">
        <f t="shared" si="27"/>
        <v>40</v>
      </c>
      <c r="N89" s="442">
        <f t="shared" si="27"/>
        <v>102</v>
      </c>
      <c r="O89" s="442">
        <f t="shared" si="27"/>
        <v>0</v>
      </c>
      <c r="P89" s="442">
        <f t="shared" si="27"/>
        <v>0</v>
      </c>
      <c r="Q89" s="442">
        <f t="shared" si="27"/>
        <v>0</v>
      </c>
      <c r="R89" s="442">
        <f t="shared" si="27"/>
        <v>108</v>
      </c>
      <c r="S89" s="442">
        <f t="shared" si="27"/>
        <v>2</v>
      </c>
      <c r="T89" s="1039">
        <f t="shared" si="27"/>
        <v>6</v>
      </c>
      <c r="U89" s="443">
        <f t="shared" ref="U89:AJ89" si="28">U90</f>
        <v>0</v>
      </c>
      <c r="V89" s="443">
        <f t="shared" si="28"/>
        <v>0</v>
      </c>
      <c r="W89" s="443">
        <f t="shared" si="28"/>
        <v>0</v>
      </c>
      <c r="X89" s="443">
        <f t="shared" si="28"/>
        <v>0</v>
      </c>
      <c r="Y89" s="450">
        <f t="shared" si="28"/>
        <v>0</v>
      </c>
      <c r="Z89" s="450">
        <f t="shared" si="28"/>
        <v>0</v>
      </c>
      <c r="AA89" s="450">
        <f t="shared" si="28"/>
        <v>0</v>
      </c>
      <c r="AB89" s="450">
        <f t="shared" si="28"/>
        <v>0</v>
      </c>
      <c r="AC89" s="1029">
        <f t="shared" si="28"/>
        <v>0</v>
      </c>
      <c r="AD89" s="1029">
        <f t="shared" si="28"/>
        <v>0</v>
      </c>
      <c r="AE89" s="1029">
        <f t="shared" si="28"/>
        <v>0</v>
      </c>
      <c r="AF89" s="1029">
        <f t="shared" si="28"/>
        <v>0</v>
      </c>
      <c r="AG89" s="1030">
        <f t="shared" si="28"/>
        <v>36</v>
      </c>
      <c r="AH89" s="1030">
        <f t="shared" si="28"/>
        <v>2</v>
      </c>
      <c r="AI89" s="1030">
        <f t="shared" si="28"/>
        <v>66</v>
      </c>
      <c r="AJ89" s="1030">
        <f t="shared" si="28"/>
        <v>10</v>
      </c>
      <c r="AK89" s="436">
        <f t="shared" si="9"/>
        <v>0</v>
      </c>
      <c r="AL89" s="1254" t="s">
        <v>1137</v>
      </c>
    </row>
    <row r="90" spans="1:38" s="644" customFormat="1" ht="26.4" hidden="1" x14ac:dyDescent="0.3">
      <c r="A90" s="664" t="s">
        <v>641</v>
      </c>
      <c r="B90" s="273" t="s">
        <v>642</v>
      </c>
      <c r="C90" s="436"/>
      <c r="D90" s="436"/>
      <c r="E90" s="436"/>
      <c r="F90" s="436"/>
      <c r="G90" s="436"/>
      <c r="H90" s="436"/>
      <c r="I90" s="436"/>
      <c r="J90" s="436" t="s">
        <v>67</v>
      </c>
      <c r="K90" s="442">
        <f t="shared" si="23"/>
        <v>126</v>
      </c>
      <c r="L90" s="663">
        <v>24</v>
      </c>
      <c r="M90" s="663">
        <v>40</v>
      </c>
      <c r="N90" s="637">
        <f t="shared" si="24"/>
        <v>102</v>
      </c>
      <c r="O90" s="663"/>
      <c r="P90" s="663"/>
      <c r="Q90" s="663"/>
      <c r="R90" s="663"/>
      <c r="S90" s="663"/>
      <c r="T90" s="446"/>
      <c r="U90" s="1023"/>
      <c r="V90" s="1023"/>
      <c r="W90" s="1023"/>
      <c r="X90" s="1023"/>
      <c r="Y90" s="447"/>
      <c r="Z90" s="447"/>
      <c r="AA90" s="447"/>
      <c r="AB90" s="447"/>
      <c r="AC90" s="1024"/>
      <c r="AD90" s="1024"/>
      <c r="AE90" s="1024"/>
      <c r="AF90" s="1024"/>
      <c r="AG90" s="1025">
        <v>36</v>
      </c>
      <c r="AH90" s="1025">
        <v>2</v>
      </c>
      <c r="AI90" s="1025">
        <v>66</v>
      </c>
      <c r="AJ90" s="1021">
        <v>10</v>
      </c>
      <c r="AK90" s="436">
        <f t="shared" si="9"/>
        <v>0</v>
      </c>
      <c r="AL90" s="633"/>
    </row>
    <row r="91" spans="1:38" s="644" customFormat="1" hidden="1" x14ac:dyDescent="0.3">
      <c r="A91" s="664" t="s">
        <v>643</v>
      </c>
      <c r="B91" s="273" t="s">
        <v>73</v>
      </c>
      <c r="C91" s="436"/>
      <c r="D91" s="436"/>
      <c r="E91" s="436"/>
      <c r="F91" s="436"/>
      <c r="G91" s="436"/>
      <c r="H91" s="436"/>
      <c r="I91" s="436"/>
      <c r="J91" s="436" t="s">
        <v>67</v>
      </c>
      <c r="K91" s="442">
        <f t="shared" si="23"/>
        <v>108</v>
      </c>
      <c r="L91" s="663">
        <f t="shared" si="10"/>
        <v>0</v>
      </c>
      <c r="M91" s="663"/>
      <c r="N91" s="637"/>
      <c r="O91" s="663"/>
      <c r="P91" s="663"/>
      <c r="Q91" s="663"/>
      <c r="R91" s="663">
        <v>108</v>
      </c>
      <c r="S91" s="663"/>
      <c r="T91" s="446">
        <v>0</v>
      </c>
      <c r="U91" s="1023"/>
      <c r="V91" s="1023"/>
      <c r="W91" s="1023"/>
      <c r="X91" s="1023"/>
      <c r="Y91" s="447"/>
      <c r="Z91" s="447"/>
      <c r="AA91" s="447"/>
      <c r="AB91" s="447"/>
      <c r="AC91" s="1024"/>
      <c r="AD91" s="1024"/>
      <c r="AE91" s="1024"/>
      <c r="AF91" s="1024"/>
      <c r="AG91" s="1025"/>
      <c r="AH91" s="1025"/>
      <c r="AI91" s="1025">
        <v>108</v>
      </c>
      <c r="AJ91" s="963"/>
      <c r="AK91" s="436">
        <f t="shared" si="9"/>
        <v>0</v>
      </c>
      <c r="AL91" s="633"/>
    </row>
    <row r="92" spans="1:38" s="644" customFormat="1" hidden="1" x14ac:dyDescent="0.3">
      <c r="A92" s="664" t="s">
        <v>85</v>
      </c>
      <c r="B92" s="273" t="s">
        <v>75</v>
      </c>
      <c r="C92" s="436"/>
      <c r="D92" s="436"/>
      <c r="E92" s="436"/>
      <c r="F92" s="436"/>
      <c r="G92" s="436"/>
      <c r="H92" s="436"/>
      <c r="I92" s="436"/>
      <c r="J92" s="436" t="s">
        <v>419</v>
      </c>
      <c r="K92" s="442">
        <f t="shared" si="23"/>
        <v>8</v>
      </c>
      <c r="L92" s="663">
        <f t="shared" si="10"/>
        <v>0</v>
      </c>
      <c r="M92" s="663"/>
      <c r="N92" s="637"/>
      <c r="O92" s="663"/>
      <c r="P92" s="663"/>
      <c r="Q92" s="663"/>
      <c r="R92" s="663"/>
      <c r="S92" s="663">
        <v>2</v>
      </c>
      <c r="T92" s="446">
        <v>6</v>
      </c>
      <c r="U92" s="1023"/>
      <c r="V92" s="1023"/>
      <c r="W92" s="1023"/>
      <c r="X92" s="1023"/>
      <c r="Y92" s="445"/>
      <c r="Z92" s="445"/>
      <c r="AA92" s="445"/>
      <c r="AB92" s="445"/>
      <c r="AC92" s="1020"/>
      <c r="AD92" s="1020"/>
      <c r="AE92" s="1020"/>
      <c r="AF92" s="1020"/>
      <c r="AG92" s="1021"/>
      <c r="AH92" s="1021"/>
      <c r="AI92" s="1021" t="s">
        <v>40</v>
      </c>
      <c r="AJ92" s="963"/>
      <c r="AK92" s="436">
        <f t="shared" si="9"/>
        <v>0</v>
      </c>
      <c r="AL92" s="633"/>
    </row>
    <row r="93" spans="1:38" s="644" customFormat="1" ht="39.6" x14ac:dyDescent="0.3">
      <c r="A93" s="413" t="s">
        <v>42</v>
      </c>
      <c r="B93" s="439" t="s">
        <v>86</v>
      </c>
      <c r="C93" s="436"/>
      <c r="D93" s="436"/>
      <c r="E93" s="436"/>
      <c r="F93" s="436"/>
      <c r="G93" s="436"/>
      <c r="H93" s="436"/>
      <c r="I93" s="436"/>
      <c r="J93" s="436"/>
      <c r="K93" s="442">
        <f>SUM(K94:K97)</f>
        <v>620</v>
      </c>
      <c r="L93" s="442">
        <f t="shared" ref="L93:T93" si="29">SUM(L94:L97)</f>
        <v>30</v>
      </c>
      <c r="M93" s="442">
        <f t="shared" si="29"/>
        <v>60</v>
      </c>
      <c r="N93" s="442">
        <f t="shared" si="29"/>
        <v>184</v>
      </c>
      <c r="O93" s="442">
        <f t="shared" si="29"/>
        <v>124</v>
      </c>
      <c r="P93" s="442">
        <f t="shared" si="29"/>
        <v>60</v>
      </c>
      <c r="Q93" s="442">
        <f t="shared" si="29"/>
        <v>0</v>
      </c>
      <c r="R93" s="442">
        <f t="shared" si="29"/>
        <v>396</v>
      </c>
      <c r="S93" s="442">
        <f t="shared" si="29"/>
        <v>4</v>
      </c>
      <c r="T93" s="1039">
        <f t="shared" si="29"/>
        <v>6</v>
      </c>
      <c r="U93" s="443">
        <f t="shared" ref="U93:AJ93" si="30">U94</f>
        <v>0</v>
      </c>
      <c r="V93" s="443">
        <f t="shared" si="30"/>
        <v>0</v>
      </c>
      <c r="W93" s="443">
        <f t="shared" si="30"/>
        <v>0</v>
      </c>
      <c r="X93" s="443">
        <f t="shared" si="30"/>
        <v>0</v>
      </c>
      <c r="Y93" s="450">
        <f t="shared" si="30"/>
        <v>106</v>
      </c>
      <c r="Z93" s="450">
        <f t="shared" si="30"/>
        <v>18</v>
      </c>
      <c r="AA93" s="450">
        <f t="shared" si="30"/>
        <v>78</v>
      </c>
      <c r="AB93" s="450">
        <f t="shared" si="30"/>
        <v>12</v>
      </c>
      <c r="AC93" s="1029">
        <f t="shared" si="30"/>
        <v>0</v>
      </c>
      <c r="AD93" s="1029">
        <f t="shared" si="30"/>
        <v>0</v>
      </c>
      <c r="AE93" s="1029">
        <f t="shared" si="30"/>
        <v>0</v>
      </c>
      <c r="AF93" s="1029">
        <f t="shared" si="30"/>
        <v>0</v>
      </c>
      <c r="AG93" s="1030">
        <f t="shared" si="30"/>
        <v>0</v>
      </c>
      <c r="AH93" s="1030">
        <f t="shared" si="30"/>
        <v>0</v>
      </c>
      <c r="AI93" s="1030">
        <f t="shared" si="30"/>
        <v>0</v>
      </c>
      <c r="AJ93" s="1030">
        <f t="shared" si="30"/>
        <v>0</v>
      </c>
      <c r="AK93" s="436">
        <f t="shared" si="9"/>
        <v>184</v>
      </c>
      <c r="AL93" s="633"/>
    </row>
    <row r="94" spans="1:38" s="644" customFormat="1" ht="26.4" x14ac:dyDescent="0.3">
      <c r="A94" s="664" t="s">
        <v>87</v>
      </c>
      <c r="B94" s="273" t="s">
        <v>88</v>
      </c>
      <c r="C94" s="436"/>
      <c r="D94" s="436"/>
      <c r="E94" s="436"/>
      <c r="F94" s="436" t="s">
        <v>67</v>
      </c>
      <c r="G94" s="436"/>
      <c r="H94" s="436"/>
      <c r="I94" s="436"/>
      <c r="J94" s="436"/>
      <c r="K94" s="442">
        <f t="shared" si="23"/>
        <v>214</v>
      </c>
      <c r="L94" s="663">
        <f t="shared" si="10"/>
        <v>30</v>
      </c>
      <c r="M94" s="663">
        <v>60</v>
      </c>
      <c r="N94" s="637">
        <f t="shared" si="24"/>
        <v>184</v>
      </c>
      <c r="O94" s="649">
        <v>124</v>
      </c>
      <c r="P94" s="663">
        <v>60</v>
      </c>
      <c r="Q94" s="663"/>
      <c r="R94" s="663"/>
      <c r="S94" s="663"/>
      <c r="T94" s="446"/>
      <c r="U94" s="1023"/>
      <c r="V94" s="1023"/>
      <c r="W94" s="1023"/>
      <c r="X94" s="1023"/>
      <c r="Y94" s="1306">
        <v>106</v>
      </c>
      <c r="Z94" s="447">
        <v>18</v>
      </c>
      <c r="AA94" s="447">
        <v>78</v>
      </c>
      <c r="AB94" s="447">
        <v>12</v>
      </c>
      <c r="AC94" s="1020"/>
      <c r="AD94" s="1020"/>
      <c r="AE94" s="1020"/>
      <c r="AF94" s="1020"/>
      <c r="AG94" s="1021"/>
      <c r="AH94" s="1021"/>
      <c r="AI94" s="1021"/>
      <c r="AJ94" s="963"/>
      <c r="AK94" s="436">
        <f t="shared" si="9"/>
        <v>184</v>
      </c>
      <c r="AL94" s="599" t="s">
        <v>1137</v>
      </c>
    </row>
    <row r="95" spans="1:38" s="644" customFormat="1" ht="27.6" x14ac:dyDescent="0.3">
      <c r="A95" s="664" t="s">
        <v>89</v>
      </c>
      <c r="B95" s="273" t="s">
        <v>43</v>
      </c>
      <c r="C95" s="436"/>
      <c r="D95" s="436"/>
      <c r="E95" s="436"/>
      <c r="F95" s="436" t="s">
        <v>556</v>
      </c>
      <c r="G95" s="436"/>
      <c r="H95" s="436"/>
      <c r="I95" s="436"/>
      <c r="J95" s="436"/>
      <c r="K95" s="442">
        <f t="shared" si="23"/>
        <v>252</v>
      </c>
      <c r="L95" s="663">
        <f t="shared" si="10"/>
        <v>0</v>
      </c>
      <c r="M95" s="663">
        <v>0</v>
      </c>
      <c r="N95" s="637"/>
      <c r="O95" s="663"/>
      <c r="P95" s="663"/>
      <c r="Q95" s="663"/>
      <c r="R95" s="663">
        <v>252</v>
      </c>
      <c r="S95" s="663"/>
      <c r="T95" s="446"/>
      <c r="U95" s="1023"/>
      <c r="V95" s="1023"/>
      <c r="W95" s="1023"/>
      <c r="X95" s="1023"/>
      <c r="Y95" s="445">
        <v>108</v>
      </c>
      <c r="Z95" s="445"/>
      <c r="AA95" s="447">
        <v>144</v>
      </c>
      <c r="AB95" s="447"/>
      <c r="AC95" s="1020"/>
      <c r="AD95" s="1020"/>
      <c r="AE95" s="1020"/>
      <c r="AF95" s="1020"/>
      <c r="AG95" s="1021"/>
      <c r="AH95" s="1021"/>
      <c r="AI95" s="1021"/>
      <c r="AJ95" s="963"/>
      <c r="AK95" s="436">
        <f t="shared" si="9"/>
        <v>252</v>
      </c>
      <c r="AL95" s="1249"/>
    </row>
    <row r="96" spans="1:38" s="644" customFormat="1" x14ac:dyDescent="0.3">
      <c r="A96" s="664" t="s">
        <v>90</v>
      </c>
      <c r="B96" s="273" t="s">
        <v>73</v>
      </c>
      <c r="C96" s="436"/>
      <c r="D96" s="436"/>
      <c r="E96" s="436"/>
      <c r="F96" s="436"/>
      <c r="G96" s="436"/>
      <c r="H96" s="436"/>
      <c r="I96" s="436"/>
      <c r="J96" s="436"/>
      <c r="K96" s="442">
        <f t="shared" si="23"/>
        <v>144</v>
      </c>
      <c r="L96" s="663">
        <f t="shared" si="10"/>
        <v>0</v>
      </c>
      <c r="M96" s="663">
        <v>0</v>
      </c>
      <c r="N96" s="637"/>
      <c r="O96" s="663"/>
      <c r="P96" s="663"/>
      <c r="Q96" s="663"/>
      <c r="R96" s="663">
        <v>144</v>
      </c>
      <c r="S96" s="663"/>
      <c r="T96" s="446"/>
      <c r="U96" s="1023"/>
      <c r="V96" s="1023"/>
      <c r="W96" s="1023"/>
      <c r="X96" s="1023"/>
      <c r="Y96" s="445"/>
      <c r="Z96" s="445"/>
      <c r="AA96" s="447">
        <v>144</v>
      </c>
      <c r="AB96" s="447"/>
      <c r="AC96" s="1020"/>
      <c r="AD96" s="1020"/>
      <c r="AE96" s="1020"/>
      <c r="AF96" s="1020"/>
      <c r="AG96" s="1021"/>
      <c r="AH96" s="1021"/>
      <c r="AI96" s="1021"/>
      <c r="AJ96" s="963"/>
      <c r="AK96" s="436">
        <f t="shared" si="9"/>
        <v>144</v>
      </c>
      <c r="AL96" s="1249"/>
    </row>
    <row r="97" spans="1:38" s="644" customFormat="1" x14ac:dyDescent="0.3">
      <c r="A97" s="664" t="s">
        <v>91</v>
      </c>
      <c r="B97" s="273" t="s">
        <v>75</v>
      </c>
      <c r="C97" s="436"/>
      <c r="D97" s="436"/>
      <c r="E97" s="436"/>
      <c r="F97" s="436" t="s">
        <v>40</v>
      </c>
      <c r="G97" s="436"/>
      <c r="H97" s="436"/>
      <c r="I97" s="436"/>
      <c r="J97" s="436"/>
      <c r="K97" s="442">
        <f t="shared" si="23"/>
        <v>10</v>
      </c>
      <c r="L97" s="663">
        <f t="shared" si="10"/>
        <v>0</v>
      </c>
      <c r="M97" s="663"/>
      <c r="N97" s="637"/>
      <c r="O97" s="663"/>
      <c r="P97" s="663"/>
      <c r="Q97" s="663"/>
      <c r="R97" s="663"/>
      <c r="S97" s="663">
        <v>4</v>
      </c>
      <c r="T97" s="446">
        <v>6</v>
      </c>
      <c r="U97" s="441"/>
      <c r="V97" s="441"/>
      <c r="W97" s="441"/>
      <c r="X97" s="441"/>
      <c r="Y97" s="445"/>
      <c r="Z97" s="445"/>
      <c r="AA97" s="445" t="s">
        <v>40</v>
      </c>
      <c r="AB97" s="445"/>
      <c r="AC97" s="1020"/>
      <c r="AD97" s="1020"/>
      <c r="AE97" s="1020"/>
      <c r="AF97" s="1020"/>
      <c r="AG97" s="1021"/>
      <c r="AH97" s="1021"/>
      <c r="AI97" s="1021"/>
      <c r="AJ97" s="963"/>
      <c r="AK97" s="436"/>
      <c r="AL97" s="599" t="s">
        <v>1137</v>
      </c>
    </row>
    <row r="98" spans="1:38" s="644" customFormat="1" x14ac:dyDescent="0.3">
      <c r="A98" s="1723" t="s">
        <v>92</v>
      </c>
      <c r="B98" s="1724"/>
      <c r="C98" s="436"/>
      <c r="D98" s="436"/>
      <c r="E98" s="436"/>
      <c r="F98" s="436"/>
      <c r="G98" s="436"/>
      <c r="H98" s="436"/>
      <c r="I98" s="436"/>
      <c r="J98" s="436"/>
      <c r="K98" s="442">
        <f>K9+K35+K42+K45+K58</f>
        <v>5544</v>
      </c>
      <c r="L98" s="442">
        <f t="shared" ref="L98:X98" si="31">L58+L45+L42+L35+L9</f>
        <v>443</v>
      </c>
      <c r="M98" s="442">
        <f t="shared" si="31"/>
        <v>1204</v>
      </c>
      <c r="N98" s="442">
        <f t="shared" si="31"/>
        <v>3797</v>
      </c>
      <c r="O98" s="442">
        <f t="shared" si="31"/>
        <v>1282</v>
      </c>
      <c r="P98" s="442">
        <f t="shared" si="31"/>
        <v>1167</v>
      </c>
      <c r="Q98" s="442">
        <f t="shared" si="31"/>
        <v>0</v>
      </c>
      <c r="R98" s="442">
        <f t="shared" si="31"/>
        <v>1152</v>
      </c>
      <c r="S98" s="442">
        <f t="shared" si="31"/>
        <v>56</v>
      </c>
      <c r="T98" s="1039">
        <f t="shared" si="31"/>
        <v>96</v>
      </c>
      <c r="U98" s="443">
        <f t="shared" si="31"/>
        <v>560</v>
      </c>
      <c r="V98" s="443">
        <f t="shared" si="31"/>
        <v>16</v>
      </c>
      <c r="W98" s="443">
        <f t="shared" si="31"/>
        <v>805</v>
      </c>
      <c r="X98" s="443">
        <f t="shared" si="31"/>
        <v>0</v>
      </c>
      <c r="Y98" s="450">
        <f>Y35+Y42+Y45+Y58</f>
        <v>448</v>
      </c>
      <c r="Z98" s="450">
        <f t="shared" ref="Z98:AJ98" si="32">Z35+Z42+Z45+Z58</f>
        <v>56</v>
      </c>
      <c r="AA98" s="450">
        <f t="shared" si="32"/>
        <v>384</v>
      </c>
      <c r="AB98" s="450">
        <f t="shared" si="32"/>
        <v>48</v>
      </c>
      <c r="AC98" s="450">
        <f t="shared" si="32"/>
        <v>448</v>
      </c>
      <c r="AD98" s="450">
        <f t="shared" si="32"/>
        <v>56</v>
      </c>
      <c r="AE98" s="450">
        <f t="shared" si="32"/>
        <v>480</v>
      </c>
      <c r="AF98" s="450">
        <f t="shared" si="32"/>
        <v>60</v>
      </c>
      <c r="AG98" s="450">
        <f t="shared" si="32"/>
        <v>352</v>
      </c>
      <c r="AH98" s="450">
        <f t="shared" si="32"/>
        <v>44</v>
      </c>
      <c r="AI98" s="450">
        <f t="shared" si="32"/>
        <v>320</v>
      </c>
      <c r="AJ98" s="450">
        <f t="shared" si="32"/>
        <v>40</v>
      </c>
      <c r="AK98" s="436">
        <f t="shared" si="9"/>
        <v>832</v>
      </c>
      <c r="AL98" s="633"/>
    </row>
    <row r="99" spans="1:38" s="644" customFormat="1" x14ac:dyDescent="0.3">
      <c r="A99" s="649" t="s">
        <v>62</v>
      </c>
      <c r="B99" s="956" t="s">
        <v>216</v>
      </c>
      <c r="C99" s="436"/>
      <c r="D99" s="436"/>
      <c r="E99" s="436"/>
      <c r="F99" s="436"/>
      <c r="G99" s="436"/>
      <c r="H99" s="436"/>
      <c r="I99" s="436"/>
      <c r="J99" s="436"/>
      <c r="K99" s="442">
        <f>SUM(U99:AJ99)</f>
        <v>252</v>
      </c>
      <c r="L99" s="663">
        <f t="shared" si="10"/>
        <v>0</v>
      </c>
      <c r="M99" s="663"/>
      <c r="N99" s="637"/>
      <c r="O99" s="663"/>
      <c r="P99" s="663"/>
      <c r="Q99" s="663"/>
      <c r="R99" s="663"/>
      <c r="S99" s="663"/>
      <c r="T99" s="446"/>
      <c r="U99" s="441">
        <v>36</v>
      </c>
      <c r="V99" s="441"/>
      <c r="W99" s="441">
        <v>36</v>
      </c>
      <c r="X99" s="441"/>
      <c r="Y99" s="445"/>
      <c r="Z99" s="445"/>
      <c r="AA99" s="445">
        <v>36</v>
      </c>
      <c r="AB99" s="445"/>
      <c r="AC99" s="1020">
        <v>36</v>
      </c>
      <c r="AD99" s="1020"/>
      <c r="AE99" s="1020">
        <v>36</v>
      </c>
      <c r="AF99" s="1020"/>
      <c r="AG99" s="1021">
        <v>36</v>
      </c>
      <c r="AH99" s="1021"/>
      <c r="AI99" s="1021">
        <v>36</v>
      </c>
      <c r="AJ99" s="963"/>
      <c r="AK99" s="436">
        <f>Y99+AA99</f>
        <v>36</v>
      </c>
      <c r="AL99" s="633"/>
    </row>
    <row r="100" spans="1:38" s="644" customFormat="1" ht="52.8" hidden="1" x14ac:dyDescent="0.3">
      <c r="A100" s="649" t="s">
        <v>997</v>
      </c>
      <c r="B100" s="956" t="s">
        <v>140</v>
      </c>
      <c r="C100" s="436"/>
      <c r="D100" s="436"/>
      <c r="E100" s="436"/>
      <c r="F100" s="436"/>
      <c r="G100" s="436"/>
      <c r="H100" s="436"/>
      <c r="I100" s="436"/>
      <c r="J100" s="436"/>
      <c r="K100" s="442">
        <v>144</v>
      </c>
      <c r="L100" s="663">
        <f t="shared" si="10"/>
        <v>0</v>
      </c>
      <c r="M100" s="663"/>
      <c r="N100" s="637">
        <f t="shared" si="24"/>
        <v>0</v>
      </c>
      <c r="O100" s="663"/>
      <c r="P100" s="663"/>
      <c r="Q100" s="663"/>
      <c r="R100" s="663">
        <v>144</v>
      </c>
      <c r="S100" s="663"/>
      <c r="T100" s="446"/>
      <c r="U100" s="441"/>
      <c r="V100" s="441"/>
      <c r="W100" s="441"/>
      <c r="X100" s="441"/>
      <c r="Y100" s="445"/>
      <c r="Z100" s="445"/>
      <c r="AA100" s="445"/>
      <c r="AB100" s="445"/>
      <c r="AC100" s="1020"/>
      <c r="AD100" s="1020"/>
      <c r="AE100" s="1020"/>
      <c r="AF100" s="1020"/>
      <c r="AG100" s="1021"/>
      <c r="AH100" s="1021"/>
      <c r="AI100" s="1021"/>
      <c r="AJ100" s="963"/>
      <c r="AK100" s="1073">
        <f t="shared" ref="AK100:AK109" si="33">Y100+AA100</f>
        <v>0</v>
      </c>
      <c r="AL100" s="633"/>
    </row>
    <row r="101" spans="1:38" s="644" customFormat="1" hidden="1" x14ac:dyDescent="0.3">
      <c r="A101" s="649" t="s">
        <v>526</v>
      </c>
      <c r="B101" s="956" t="s">
        <v>527</v>
      </c>
      <c r="C101" s="436"/>
      <c r="D101" s="436"/>
      <c r="E101" s="436"/>
      <c r="F101" s="436"/>
      <c r="G101" s="436"/>
      <c r="H101" s="436"/>
      <c r="I101" s="436"/>
      <c r="J101" s="436"/>
      <c r="K101" s="442">
        <v>216</v>
      </c>
      <c r="L101" s="663">
        <f t="shared" ref="L101:L109" si="34">Z101+AB101+AD101+AF101+AH101+AJ101</f>
        <v>0</v>
      </c>
      <c r="M101" s="663"/>
      <c r="N101" s="637">
        <f t="shared" si="24"/>
        <v>0</v>
      </c>
      <c r="O101" s="663">
        <v>0</v>
      </c>
      <c r="P101" s="663"/>
      <c r="Q101" s="663"/>
      <c r="R101" s="663"/>
      <c r="S101" s="663"/>
      <c r="T101" s="446"/>
      <c r="U101" s="441"/>
      <c r="V101" s="441"/>
      <c r="W101" s="441"/>
      <c r="X101" s="441"/>
      <c r="Y101" s="445"/>
      <c r="Z101" s="445"/>
      <c r="AA101" s="445"/>
      <c r="AB101" s="445"/>
      <c r="AC101" s="1020"/>
      <c r="AD101" s="1020"/>
      <c r="AE101" s="1020"/>
      <c r="AF101" s="1020"/>
      <c r="AG101" s="1021"/>
      <c r="AH101" s="1021"/>
      <c r="AI101" s="1021"/>
      <c r="AJ101" s="963"/>
      <c r="AK101" s="1073">
        <f t="shared" si="33"/>
        <v>0</v>
      </c>
      <c r="AL101" s="633"/>
    </row>
    <row r="102" spans="1:38" s="644" customFormat="1" hidden="1" x14ac:dyDescent="0.3">
      <c r="A102" s="649"/>
      <c r="B102" s="956" t="s">
        <v>998</v>
      </c>
      <c r="C102" s="436"/>
      <c r="D102" s="436"/>
      <c r="E102" s="436"/>
      <c r="F102" s="436"/>
      <c r="G102" s="436"/>
      <c r="H102" s="436"/>
      <c r="I102" s="436"/>
      <c r="J102" s="436"/>
      <c r="K102" s="1042">
        <f>K35+K42+K45+K58</f>
        <v>4068</v>
      </c>
      <c r="L102" s="1042">
        <f t="shared" ref="L102:S102" si="35">L35+L42+L45+L58</f>
        <v>352</v>
      </c>
      <c r="M102" s="1042">
        <f t="shared" si="35"/>
        <v>1204</v>
      </c>
      <c r="N102" s="1042">
        <f t="shared" si="35"/>
        <v>2432</v>
      </c>
      <c r="O102" s="1042">
        <f t="shared" si="35"/>
        <v>456</v>
      </c>
      <c r="P102" s="1042">
        <f t="shared" si="35"/>
        <v>628</v>
      </c>
      <c r="Q102" s="1042">
        <f t="shared" si="35"/>
        <v>0</v>
      </c>
      <c r="R102" s="1042">
        <f t="shared" si="35"/>
        <v>1152</v>
      </c>
      <c r="S102" s="1042">
        <f t="shared" si="35"/>
        <v>48</v>
      </c>
      <c r="T102" s="1072">
        <f>T35+T42+T45+T58</f>
        <v>84</v>
      </c>
      <c r="U102" s="1042">
        <f t="shared" ref="U102:X102" si="36">U35+U42+U58</f>
        <v>0</v>
      </c>
      <c r="V102" s="1042">
        <f t="shared" si="36"/>
        <v>0</v>
      </c>
      <c r="W102" s="1042">
        <f t="shared" si="36"/>
        <v>0</v>
      </c>
      <c r="X102" s="1042">
        <f t="shared" si="36"/>
        <v>0</v>
      </c>
      <c r="Y102" s="1042">
        <f>Y35+Y42+Y45+Y58</f>
        <v>448</v>
      </c>
      <c r="Z102" s="1042">
        <f>Z35+Z42+Z45+Z58</f>
        <v>56</v>
      </c>
      <c r="AA102" s="1042">
        <f t="shared" ref="AA102:AJ102" si="37">AA35+AA42+AA45+AA58</f>
        <v>384</v>
      </c>
      <c r="AB102" s="1042">
        <f t="shared" si="37"/>
        <v>48</v>
      </c>
      <c r="AC102" s="1042">
        <f t="shared" si="37"/>
        <v>448</v>
      </c>
      <c r="AD102" s="1042">
        <f t="shared" si="37"/>
        <v>56</v>
      </c>
      <c r="AE102" s="1042">
        <f t="shared" si="37"/>
        <v>480</v>
      </c>
      <c r="AF102" s="1042">
        <f t="shared" si="37"/>
        <v>60</v>
      </c>
      <c r="AG102" s="1042">
        <f t="shared" si="37"/>
        <v>352</v>
      </c>
      <c r="AH102" s="1042">
        <f t="shared" si="37"/>
        <v>44</v>
      </c>
      <c r="AI102" s="1042">
        <f t="shared" si="37"/>
        <v>320</v>
      </c>
      <c r="AJ102" s="1042">
        <f t="shared" si="37"/>
        <v>40</v>
      </c>
      <c r="AK102" s="1073">
        <f t="shared" si="33"/>
        <v>832</v>
      </c>
      <c r="AL102" s="633"/>
    </row>
    <row r="103" spans="1:38" s="644" customFormat="1" hidden="1" x14ac:dyDescent="0.3">
      <c r="A103" s="649"/>
      <c r="B103" s="955" t="s">
        <v>999</v>
      </c>
      <c r="C103" s="436"/>
      <c r="D103" s="436"/>
      <c r="E103" s="436"/>
      <c r="F103" s="436"/>
      <c r="G103" s="436"/>
      <c r="H103" s="436"/>
      <c r="I103" s="436"/>
      <c r="J103" s="436"/>
      <c r="K103" s="442">
        <f t="shared" si="23"/>
        <v>432</v>
      </c>
      <c r="L103" s="663">
        <f t="shared" si="34"/>
        <v>0</v>
      </c>
      <c r="M103" s="649"/>
      <c r="N103" s="637">
        <f t="shared" si="24"/>
        <v>432</v>
      </c>
      <c r="O103" s="649"/>
      <c r="P103" s="649"/>
      <c r="Q103" s="649"/>
      <c r="R103" s="649"/>
      <c r="S103" s="649"/>
      <c r="T103" s="115"/>
      <c r="U103" s="1023"/>
      <c r="V103" s="1023"/>
      <c r="W103" s="1023"/>
      <c r="X103" s="1023"/>
      <c r="Y103" s="447">
        <v>108</v>
      </c>
      <c r="Z103" s="447"/>
      <c r="AA103" s="447">
        <v>180</v>
      </c>
      <c r="AB103" s="447"/>
      <c r="AC103" s="1024">
        <v>72</v>
      </c>
      <c r="AD103" s="1024"/>
      <c r="AE103" s="1024">
        <v>72</v>
      </c>
      <c r="AF103" s="1024"/>
      <c r="AG103" s="1025">
        <v>0</v>
      </c>
      <c r="AH103" s="1025"/>
      <c r="AI103" s="1025">
        <v>0</v>
      </c>
      <c r="AJ103" s="963"/>
      <c r="AK103" s="1073">
        <f t="shared" si="33"/>
        <v>288</v>
      </c>
      <c r="AL103" s="633"/>
    </row>
    <row r="104" spans="1:38" s="644" customFormat="1" hidden="1" x14ac:dyDescent="0.3">
      <c r="A104" s="649"/>
      <c r="B104" s="955" t="s">
        <v>1000</v>
      </c>
      <c r="C104" s="436"/>
      <c r="D104" s="436"/>
      <c r="E104" s="436"/>
      <c r="F104" s="436"/>
      <c r="G104" s="436"/>
      <c r="H104" s="436"/>
      <c r="I104" s="436"/>
      <c r="J104" s="436"/>
      <c r="K104" s="442">
        <f t="shared" si="23"/>
        <v>720</v>
      </c>
      <c r="L104" s="663">
        <f t="shared" si="34"/>
        <v>0</v>
      </c>
      <c r="M104" s="649"/>
      <c r="N104" s="637">
        <f t="shared" si="24"/>
        <v>720</v>
      </c>
      <c r="O104" s="649"/>
      <c r="P104" s="649"/>
      <c r="Q104" s="649"/>
      <c r="R104" s="649"/>
      <c r="S104" s="649"/>
      <c r="T104" s="1065"/>
      <c r="U104" s="1023"/>
      <c r="V104" s="1023"/>
      <c r="W104" s="1023"/>
      <c r="X104" s="1023"/>
      <c r="Y104" s="447">
        <v>0</v>
      </c>
      <c r="Z104" s="447"/>
      <c r="AA104" s="447">
        <v>216</v>
      </c>
      <c r="AB104" s="447"/>
      <c r="AC104" s="1024"/>
      <c r="AD104" s="1024"/>
      <c r="AE104" s="1024">
        <v>216</v>
      </c>
      <c r="AF104" s="1024"/>
      <c r="AG104" s="1025">
        <v>180</v>
      </c>
      <c r="AH104" s="1025"/>
      <c r="AI104" s="1025">
        <v>108</v>
      </c>
      <c r="AJ104" s="963"/>
      <c r="AK104" s="1073">
        <f t="shared" si="33"/>
        <v>216</v>
      </c>
      <c r="AL104" s="633"/>
    </row>
    <row r="105" spans="1:38" s="644" customFormat="1" hidden="1" x14ac:dyDescent="0.3">
      <c r="A105" s="649"/>
      <c r="B105" s="955" t="s">
        <v>322</v>
      </c>
      <c r="C105" s="436"/>
      <c r="D105" s="436"/>
      <c r="E105" s="436"/>
      <c r="F105" s="436"/>
      <c r="G105" s="436"/>
      <c r="H105" s="436"/>
      <c r="I105" s="436"/>
      <c r="J105" s="436"/>
      <c r="K105" s="442">
        <f t="shared" si="23"/>
        <v>304</v>
      </c>
      <c r="L105" s="663">
        <f t="shared" si="34"/>
        <v>0</v>
      </c>
      <c r="M105" s="649"/>
      <c r="N105" s="637">
        <f t="shared" si="24"/>
        <v>304</v>
      </c>
      <c r="O105" s="649"/>
      <c r="P105" s="649"/>
      <c r="Q105" s="649"/>
      <c r="R105" s="649"/>
      <c r="S105" s="649"/>
      <c r="T105" s="1065"/>
      <c r="U105" s="1023"/>
      <c r="V105" s="1023"/>
      <c r="W105" s="1023"/>
      <c r="X105" s="1023"/>
      <c r="Y105" s="447">
        <v>56</v>
      </c>
      <c r="Z105" s="447"/>
      <c r="AA105" s="447">
        <v>48</v>
      </c>
      <c r="AB105" s="447"/>
      <c r="AC105" s="1024">
        <v>56</v>
      </c>
      <c r="AD105" s="1024"/>
      <c r="AE105" s="1024">
        <v>60</v>
      </c>
      <c r="AF105" s="1024"/>
      <c r="AG105" s="1025">
        <v>44</v>
      </c>
      <c r="AH105" s="1025"/>
      <c r="AI105" s="1025">
        <v>40</v>
      </c>
      <c r="AJ105" s="963"/>
      <c r="AK105" s="1073">
        <f t="shared" si="33"/>
        <v>104</v>
      </c>
      <c r="AL105" s="633"/>
    </row>
    <row r="106" spans="1:38" s="644" customFormat="1" hidden="1" x14ac:dyDescent="0.3">
      <c r="A106" s="655"/>
      <c r="B106" s="1044"/>
      <c r="C106" s="436"/>
      <c r="D106" s="436"/>
      <c r="E106" s="436"/>
      <c r="F106" s="436"/>
      <c r="G106" s="436"/>
      <c r="H106" s="436"/>
      <c r="I106" s="436"/>
      <c r="J106" s="436"/>
      <c r="K106" s="442"/>
      <c r="L106" s="663"/>
      <c r="M106" s="655"/>
      <c r="N106" s="637"/>
      <c r="O106" s="655"/>
      <c r="P106" s="649"/>
      <c r="Q106" s="649"/>
      <c r="R106" s="649"/>
      <c r="S106" s="649"/>
      <c r="T106" s="1070"/>
      <c r="U106" s="1034"/>
      <c r="V106" s="1023"/>
      <c r="W106" s="1034"/>
      <c r="X106" s="1023"/>
      <c r="Y106" s="1047">
        <f>Y98+Y99+Y103+Y104+Y105</f>
        <v>612</v>
      </c>
      <c r="Z106" s="1047">
        <f t="shared" ref="Z106:AJ106" si="38">Z98+Z99+Z103+Z104+Z105</f>
        <v>56</v>
      </c>
      <c r="AA106" s="1047">
        <f t="shared" si="38"/>
        <v>864</v>
      </c>
      <c r="AB106" s="1047">
        <f t="shared" si="38"/>
        <v>48</v>
      </c>
      <c r="AC106" s="1047">
        <f t="shared" si="38"/>
        <v>612</v>
      </c>
      <c r="AD106" s="1047">
        <f t="shared" si="38"/>
        <v>56</v>
      </c>
      <c r="AE106" s="1047">
        <f t="shared" si="38"/>
        <v>864</v>
      </c>
      <c r="AF106" s="1047">
        <f t="shared" si="38"/>
        <v>60</v>
      </c>
      <c r="AG106" s="1047">
        <f t="shared" si="38"/>
        <v>612</v>
      </c>
      <c r="AH106" s="1047">
        <f t="shared" si="38"/>
        <v>44</v>
      </c>
      <c r="AI106" s="1047">
        <f t="shared" si="38"/>
        <v>504</v>
      </c>
      <c r="AJ106" s="1047">
        <f t="shared" si="38"/>
        <v>40</v>
      </c>
      <c r="AK106" s="1073">
        <f t="shared" si="33"/>
        <v>1476</v>
      </c>
      <c r="AL106" s="633"/>
    </row>
    <row r="107" spans="1:38" s="644" customFormat="1" ht="26.4" hidden="1" x14ac:dyDescent="0.3">
      <c r="A107" s="655"/>
      <c r="B107" s="1048" t="s">
        <v>1001</v>
      </c>
      <c r="C107" s="436"/>
      <c r="D107" s="436"/>
      <c r="E107" s="436"/>
      <c r="F107" s="436"/>
      <c r="G107" s="436"/>
      <c r="H107" s="436"/>
      <c r="I107" s="436"/>
      <c r="J107" s="436"/>
      <c r="K107" s="442">
        <f t="shared" si="23"/>
        <v>5444</v>
      </c>
      <c r="L107" s="663">
        <f t="shared" si="34"/>
        <v>0</v>
      </c>
      <c r="M107" s="655">
        <v>1667</v>
      </c>
      <c r="N107" s="637">
        <f t="shared" si="24"/>
        <v>5292</v>
      </c>
      <c r="O107" s="655">
        <v>1296</v>
      </c>
      <c r="P107" s="649">
        <v>252</v>
      </c>
      <c r="Q107" s="649"/>
      <c r="R107" s="649"/>
      <c r="S107" s="649"/>
      <c r="T107" s="1070">
        <v>152</v>
      </c>
      <c r="U107" s="1051">
        <v>576</v>
      </c>
      <c r="V107" s="452"/>
      <c r="W107" s="1051">
        <v>828</v>
      </c>
      <c r="X107" s="452"/>
      <c r="Y107" s="1052">
        <v>612</v>
      </c>
      <c r="Z107" s="1053"/>
      <c r="AA107" s="1052">
        <v>828</v>
      </c>
      <c r="AB107" s="1053"/>
      <c r="AC107" s="1054">
        <v>576</v>
      </c>
      <c r="AD107" s="1055"/>
      <c r="AE107" s="1054">
        <v>828</v>
      </c>
      <c r="AF107" s="1055"/>
      <c r="AG107" s="1056">
        <v>576</v>
      </c>
      <c r="AH107" s="1057"/>
      <c r="AI107" s="1057">
        <v>468</v>
      </c>
      <c r="AJ107" s="1038"/>
      <c r="AK107" s="1073">
        <f t="shared" si="33"/>
        <v>1440</v>
      </c>
      <c r="AL107" s="633"/>
    </row>
    <row r="108" spans="1:38" s="644" customFormat="1" hidden="1" x14ac:dyDescent="0.3">
      <c r="A108" s="649"/>
      <c r="B108" s="956" t="s">
        <v>67</v>
      </c>
      <c r="C108" s="436"/>
      <c r="D108" s="436"/>
      <c r="E108" s="436"/>
      <c r="F108" s="436"/>
      <c r="G108" s="436"/>
      <c r="H108" s="436"/>
      <c r="I108" s="436"/>
      <c r="J108" s="436"/>
      <c r="K108" s="442">
        <f t="shared" si="23"/>
        <v>36</v>
      </c>
      <c r="L108" s="663">
        <f t="shared" si="34"/>
        <v>0</v>
      </c>
      <c r="M108" s="649"/>
      <c r="N108" s="637">
        <f t="shared" si="24"/>
        <v>36</v>
      </c>
      <c r="O108" s="649"/>
      <c r="P108" s="663"/>
      <c r="Q108" s="663"/>
      <c r="R108" s="663"/>
      <c r="S108" s="663"/>
      <c r="T108" s="114"/>
      <c r="U108" s="452">
        <v>2</v>
      </c>
      <c r="V108" s="452"/>
      <c r="W108" s="452">
        <v>8</v>
      </c>
      <c r="X108" s="452"/>
      <c r="Y108" s="1053">
        <v>2</v>
      </c>
      <c r="Z108" s="1053"/>
      <c r="AA108" s="1053">
        <v>6</v>
      </c>
      <c r="AB108" s="1053"/>
      <c r="AC108" s="1055">
        <v>4</v>
      </c>
      <c r="AD108" s="1055"/>
      <c r="AE108" s="1055">
        <v>6</v>
      </c>
      <c r="AF108" s="1055"/>
      <c r="AG108" s="1057">
        <v>3</v>
      </c>
      <c r="AH108" s="1057"/>
      <c r="AI108" s="1057">
        <v>5</v>
      </c>
      <c r="AJ108" s="963"/>
      <c r="AK108" s="1073">
        <f t="shared" si="33"/>
        <v>8</v>
      </c>
      <c r="AL108" s="633"/>
    </row>
    <row r="109" spans="1:38" s="644" customFormat="1" ht="39.6" hidden="1" x14ac:dyDescent="0.3">
      <c r="A109" s="649"/>
      <c r="B109" s="956" t="s">
        <v>40</v>
      </c>
      <c r="C109" s="436"/>
      <c r="D109" s="436"/>
      <c r="E109" s="436"/>
      <c r="F109" s="436"/>
      <c r="G109" s="436"/>
      <c r="H109" s="436"/>
      <c r="I109" s="436"/>
      <c r="J109" s="436"/>
      <c r="K109" s="442">
        <f t="shared" si="23"/>
        <v>0</v>
      </c>
      <c r="L109" s="663">
        <f t="shared" si="34"/>
        <v>0</v>
      </c>
      <c r="M109" s="649"/>
      <c r="N109" s="637"/>
      <c r="O109" s="649"/>
      <c r="P109" s="663"/>
      <c r="Q109" s="663"/>
      <c r="R109" s="663"/>
      <c r="S109" s="663"/>
      <c r="T109" s="114"/>
      <c r="U109" s="452">
        <v>1</v>
      </c>
      <c r="V109" s="452"/>
      <c r="W109" s="452">
        <v>3</v>
      </c>
      <c r="X109" s="452"/>
      <c r="Y109" s="1053">
        <v>2</v>
      </c>
      <c r="Z109" s="1053"/>
      <c r="AA109" s="1053" t="s">
        <v>1002</v>
      </c>
      <c r="AB109" s="1053"/>
      <c r="AC109" s="1055">
        <v>1</v>
      </c>
      <c r="AD109" s="1055"/>
      <c r="AE109" s="1055" t="s">
        <v>1003</v>
      </c>
      <c r="AF109" s="1055"/>
      <c r="AG109" s="1057" t="s">
        <v>1004</v>
      </c>
      <c r="AH109" s="1057"/>
      <c r="AI109" s="1057" t="s">
        <v>1005</v>
      </c>
      <c r="AJ109" s="963"/>
      <c r="AK109" s="1073" t="e">
        <f t="shared" si="33"/>
        <v>#VALUE!</v>
      </c>
      <c r="AL109" s="633"/>
    </row>
    <row r="110" spans="1:38" s="644" customFormat="1" x14ac:dyDescent="0.3">
      <c r="B110" s="284"/>
      <c r="C110" s="831"/>
      <c r="D110" s="831"/>
      <c r="E110" s="647"/>
      <c r="F110" s="647"/>
      <c r="G110" s="1058"/>
      <c r="H110" s="1058"/>
      <c r="I110" s="1059"/>
      <c r="J110" s="1059"/>
      <c r="T110" s="647"/>
      <c r="AK110" s="1073"/>
      <c r="AL110" s="645"/>
    </row>
    <row r="111" spans="1:38" s="644" customFormat="1" x14ac:dyDescent="0.3">
      <c r="B111" s="284"/>
      <c r="C111" s="831"/>
      <c r="D111" s="831"/>
      <c r="E111" s="647"/>
      <c r="F111" s="647"/>
      <c r="G111" s="1058"/>
      <c r="H111" s="1058"/>
      <c r="I111" s="1059"/>
      <c r="J111" s="1059"/>
      <c r="T111" s="647"/>
      <c r="AK111" s="645"/>
      <c r="AL111" s="645"/>
    </row>
    <row r="112" spans="1:38" s="644" customFormat="1" x14ac:dyDescent="0.3">
      <c r="B112" s="284"/>
      <c r="C112" s="831"/>
      <c r="D112" s="831"/>
      <c r="E112" s="647"/>
      <c r="F112" s="647"/>
      <c r="G112" s="1058"/>
      <c r="H112" s="1058"/>
      <c r="I112" s="1059"/>
      <c r="J112" s="1059"/>
      <c r="T112" s="647"/>
      <c r="Y112" s="399"/>
      <c r="Z112" s="1060"/>
      <c r="AA112" s="399"/>
      <c r="AB112" s="1060"/>
      <c r="AC112" s="399"/>
      <c r="AD112" s="1060"/>
      <c r="AE112" s="399"/>
      <c r="AF112" s="1060"/>
      <c r="AG112" s="399"/>
      <c r="AH112" s="1060"/>
      <c r="AI112" s="399"/>
      <c r="AJ112" s="1060"/>
      <c r="AK112" s="1061"/>
      <c r="AL112" s="1062"/>
    </row>
    <row r="113" spans="5:38" s="644" customFormat="1" x14ac:dyDescent="0.3">
      <c r="E113" s="647"/>
      <c r="F113" s="647"/>
      <c r="T113" s="647"/>
      <c r="Y113" s="399"/>
      <c r="Z113" s="399"/>
      <c r="AA113" s="399"/>
      <c r="AB113" s="399"/>
      <c r="AC113" s="399"/>
      <c r="AD113" s="399"/>
      <c r="AE113" s="399"/>
      <c r="AF113" s="399"/>
      <c r="AG113" s="399"/>
      <c r="AH113" s="399"/>
      <c r="AI113" s="399"/>
      <c r="AJ113" s="399"/>
      <c r="AK113" s="1061"/>
      <c r="AL113" s="645"/>
    </row>
  </sheetData>
  <mergeCells count="44">
    <mergeCell ref="A1:A7"/>
    <mergeCell ref="B1:B7"/>
    <mergeCell ref="K1:T1"/>
    <mergeCell ref="U1:AD2"/>
    <mergeCell ref="AE1:AJ1"/>
    <mergeCell ref="U6:V6"/>
    <mergeCell ref="W6:X6"/>
    <mergeCell ref="Q5:Q7"/>
    <mergeCell ref="U5:V5"/>
    <mergeCell ref="Y5:Z5"/>
    <mergeCell ref="AA5:AB5"/>
    <mergeCell ref="AC5:AD5"/>
    <mergeCell ref="AK1:AK8"/>
    <mergeCell ref="AL1:AL8"/>
    <mergeCell ref="K2:K7"/>
    <mergeCell ref="L2:L7"/>
    <mergeCell ref="M2:M7"/>
    <mergeCell ref="N2:S2"/>
    <mergeCell ref="T2:T7"/>
    <mergeCell ref="AE2:AJ2"/>
    <mergeCell ref="N3:Q3"/>
    <mergeCell ref="R3:R7"/>
    <mergeCell ref="S3:S7"/>
    <mergeCell ref="N4:N7"/>
    <mergeCell ref="O4:Q4"/>
    <mergeCell ref="AE5:AF5"/>
    <mergeCell ref="AG5:AH5"/>
    <mergeCell ref="AI5:AJ5"/>
    <mergeCell ref="AE8:AF8"/>
    <mergeCell ref="AG8:AH8"/>
    <mergeCell ref="AI8:AJ8"/>
    <mergeCell ref="A98:B98"/>
    <mergeCell ref="E1:F6"/>
    <mergeCell ref="U8:V8"/>
    <mergeCell ref="W8:X8"/>
    <mergeCell ref="Y8:Z8"/>
    <mergeCell ref="AA8:AB8"/>
    <mergeCell ref="AC8:AD8"/>
    <mergeCell ref="U4:X4"/>
    <mergeCell ref="Y4:AB4"/>
    <mergeCell ref="AC4:AF4"/>
    <mergeCell ref="AG4:AJ4"/>
    <mergeCell ref="O5:O7"/>
    <mergeCell ref="P5:P7"/>
  </mergeCells>
  <conditionalFormatting sqref="A34:B34 AK9 X7 K9:X10">
    <cfRule type="cellIs" dxfId="1379" priority="40" operator="equal">
      <formula>0</formula>
    </cfRule>
  </conditionalFormatting>
  <conditionalFormatting sqref="A30:A33">
    <cfRule type="cellIs" dxfId="1378" priority="41" operator="equal">
      <formula>0</formula>
    </cfRule>
  </conditionalFormatting>
  <conditionalFormatting sqref="A9:A10">
    <cfRule type="cellIs" dxfId="1377" priority="42" operator="equal">
      <formula>0</formula>
    </cfRule>
  </conditionalFormatting>
  <conditionalFormatting sqref="A19:A29">
    <cfRule type="cellIs" dxfId="1376" priority="43" operator="equal">
      <formula>0</formula>
    </cfRule>
  </conditionalFormatting>
  <conditionalFormatting sqref="A11">
    <cfRule type="cellIs" dxfId="1375" priority="44" operator="equal">
      <formula>0</formula>
    </cfRule>
  </conditionalFormatting>
  <conditionalFormatting sqref="A12:A13">
    <cfRule type="cellIs" dxfId="1374" priority="45" operator="equal">
      <formula>0</formula>
    </cfRule>
  </conditionalFormatting>
  <conditionalFormatting sqref="A14 A16">
    <cfRule type="cellIs" dxfId="1373" priority="46" operator="equal">
      <formula>0</formula>
    </cfRule>
  </conditionalFormatting>
  <conditionalFormatting sqref="A17:A18">
    <cfRule type="cellIs" dxfId="1372" priority="47" operator="equal">
      <formula>0</formula>
    </cfRule>
  </conditionalFormatting>
  <conditionalFormatting sqref="B12:B13">
    <cfRule type="cellIs" dxfId="1371" priority="48" operator="equal">
      <formula>0</formula>
    </cfRule>
  </conditionalFormatting>
  <conditionalFormatting sqref="B26">
    <cfRule type="cellIs" dxfId="1370" priority="49" operator="equal">
      <formula>0</formula>
    </cfRule>
  </conditionalFormatting>
  <conditionalFormatting sqref="B24">
    <cfRule type="cellIs" dxfId="1369" priority="50" operator="equal">
      <formula>0</formula>
    </cfRule>
  </conditionalFormatting>
  <conditionalFormatting sqref="B25">
    <cfRule type="cellIs" dxfId="1368" priority="51" operator="equal">
      <formula>0</formula>
    </cfRule>
  </conditionalFormatting>
  <conditionalFormatting sqref="A15">
    <cfRule type="cellIs" dxfId="1367" priority="52" operator="equal">
      <formula>0</formula>
    </cfRule>
  </conditionalFormatting>
  <conditionalFormatting sqref="B17">
    <cfRule type="cellIs" dxfId="1366" priority="53" operator="equal">
      <formula>0</formula>
    </cfRule>
  </conditionalFormatting>
  <conditionalFormatting sqref="B15">
    <cfRule type="cellIs" dxfId="1365" priority="54" operator="equal">
      <formula>0</formula>
    </cfRule>
  </conditionalFormatting>
  <conditionalFormatting sqref="B18">
    <cfRule type="cellIs" dxfId="1364" priority="55" operator="equal">
      <formula>0</formula>
    </cfRule>
  </conditionalFormatting>
  <conditionalFormatting sqref="B20:B22">
    <cfRule type="cellIs" dxfId="1363" priority="56" operator="equal">
      <formula>0</formula>
    </cfRule>
  </conditionalFormatting>
  <conditionalFormatting sqref="B24:B26">
    <cfRule type="cellIs" dxfId="1362" priority="57" operator="equal">
      <formula>0</formula>
    </cfRule>
  </conditionalFormatting>
  <conditionalFormatting sqref="B28:B29">
    <cfRule type="cellIs" dxfId="1361" priority="58" operator="equal">
      <formula>0</formula>
    </cfRule>
  </conditionalFormatting>
  <conditionalFormatting sqref="B31:B33">
    <cfRule type="cellIs" dxfId="1360" priority="39" operator="equal">
      <formula>0</formula>
    </cfRule>
  </conditionalFormatting>
  <conditionalFormatting sqref="O11 P11:R23 P24:Q24 P25:R29 P32:R34 K11:N29 L32:M34">
    <cfRule type="cellIs" dxfId="1359" priority="14" operator="equal">
      <formula>0</formula>
    </cfRule>
  </conditionalFormatting>
  <conditionalFormatting sqref="R3:S3 N5:Q7 N4:O4 L2:L7 N2:N3 K1">
    <cfRule type="cellIs" dxfId="1358" priority="38" operator="equal">
      <formula>0</formula>
    </cfRule>
  </conditionalFormatting>
  <conditionalFormatting sqref="Z10:AO10 AL9:AO9">
    <cfRule type="cellIs" dxfId="1357" priority="37" operator="equal">
      <formula>0</formula>
    </cfRule>
  </conditionalFormatting>
  <conditionalFormatting sqref="AI12:AO25 AI27:AO29 AE27:AF29 AC31:AD33 AG31:AH33 AE31:AF34 AI31:AO34 T11:T29 Z30:AO30 Z31:AB34 Z12:AB29 Z11:AO11 T32:T34 AL35:AO35 AK100:AK110">
    <cfRule type="cellIs" dxfId="1356" priority="17" operator="equal">
      <formula>0</formula>
    </cfRule>
  </conditionalFormatting>
  <conditionalFormatting sqref="AE12:AF25">
    <cfRule type="cellIs" dxfId="1355" priority="18" operator="equal">
      <formula>0</formula>
    </cfRule>
  </conditionalFormatting>
  <conditionalFormatting sqref="AC12:AD17">
    <cfRule type="cellIs" dxfId="1354" priority="19" operator="equal">
      <formula>0</formula>
    </cfRule>
  </conditionalFormatting>
  <conditionalFormatting sqref="AC19:AD22">
    <cfRule type="cellIs" dxfId="1353" priority="20" operator="equal">
      <formula>0</formula>
    </cfRule>
  </conditionalFormatting>
  <conditionalFormatting sqref="AC18:AD18">
    <cfRule type="cellIs" dxfId="1352" priority="21" operator="equal">
      <formula>0</formula>
    </cfRule>
  </conditionalFormatting>
  <conditionalFormatting sqref="AC25:AD25">
    <cfRule type="cellIs" dxfId="1351" priority="22" operator="equal">
      <formula>0</formula>
    </cfRule>
  </conditionalFormatting>
  <conditionalFormatting sqref="AC23:AD23">
    <cfRule type="cellIs" dxfId="1350" priority="23" operator="equal">
      <formula>0</formula>
    </cfRule>
  </conditionalFormatting>
  <conditionalFormatting sqref="AC24:AD24">
    <cfRule type="cellIs" dxfId="1349" priority="24" operator="equal">
      <formula>0</formula>
    </cfRule>
  </conditionalFormatting>
  <conditionalFormatting sqref="AC27:AD29">
    <cfRule type="cellIs" dxfId="1348" priority="25" operator="equal">
      <formula>0</formula>
    </cfRule>
  </conditionalFormatting>
  <conditionalFormatting sqref="AC26:AD26">
    <cfRule type="cellIs" dxfId="1347" priority="26" operator="equal">
      <formula>0</formula>
    </cfRule>
  </conditionalFormatting>
  <conditionalFormatting sqref="AC34:AD34">
    <cfRule type="cellIs" dxfId="1346" priority="27" operator="equal">
      <formula>0</formula>
    </cfRule>
  </conditionalFormatting>
  <conditionalFormatting sqref="AG12:AH17">
    <cfRule type="cellIs" dxfId="1345" priority="28" operator="equal">
      <formula>0</formula>
    </cfRule>
  </conditionalFormatting>
  <conditionalFormatting sqref="AG19:AH22">
    <cfRule type="cellIs" dxfId="1344" priority="29" operator="equal">
      <formula>0</formula>
    </cfRule>
  </conditionalFormatting>
  <conditionalFormatting sqref="AG18:AH18">
    <cfRule type="cellIs" dxfId="1343" priority="30" operator="equal">
      <formula>0</formula>
    </cfRule>
  </conditionalFormatting>
  <conditionalFormatting sqref="AG25:AH25">
    <cfRule type="cellIs" dxfId="1342" priority="31" operator="equal">
      <formula>0</formula>
    </cfRule>
  </conditionalFormatting>
  <conditionalFormatting sqref="AG23:AH23">
    <cfRule type="cellIs" dxfId="1341" priority="32" operator="equal">
      <formula>0</formula>
    </cfRule>
  </conditionalFormatting>
  <conditionalFormatting sqref="AG24:AH24">
    <cfRule type="cellIs" dxfId="1340" priority="33" operator="equal">
      <formula>0</formula>
    </cfRule>
  </conditionalFormatting>
  <conditionalFormatting sqref="AG27:AH29">
    <cfRule type="cellIs" dxfId="1339" priority="34" operator="equal">
      <formula>0</formula>
    </cfRule>
  </conditionalFormatting>
  <conditionalFormatting sqref="AG26:AH26">
    <cfRule type="cellIs" dxfId="1338" priority="35" operator="equal">
      <formula>0</formula>
    </cfRule>
  </conditionalFormatting>
  <conditionalFormatting sqref="AG34:AH34">
    <cfRule type="cellIs" dxfId="1337" priority="36" operator="equal">
      <formula>0</formula>
    </cfRule>
  </conditionalFormatting>
  <conditionalFormatting sqref="U7:W7">
    <cfRule type="cellIs" dxfId="1336" priority="13" operator="equal">
      <formula>0</formula>
    </cfRule>
  </conditionalFormatting>
  <conditionalFormatting sqref="O12:O29 O32:O34">
    <cfRule type="cellIs" dxfId="1335" priority="15" operator="equal">
      <formula>0</formula>
    </cfRule>
  </conditionalFormatting>
  <conditionalFormatting sqref="R24">
    <cfRule type="cellIs" dxfId="1334" priority="16" operator="equal">
      <formula>0</formula>
    </cfRule>
  </conditionalFormatting>
  <conditionalFormatting sqref="Y7:Z7">
    <cfRule type="cellIs" dxfId="1333" priority="12" operator="equal">
      <formula>0</formula>
    </cfRule>
  </conditionalFormatting>
  <conditionalFormatting sqref="AA7:AB7">
    <cfRule type="cellIs" dxfId="1332" priority="11" operator="equal">
      <formula>0</formula>
    </cfRule>
  </conditionalFormatting>
  <conditionalFormatting sqref="AC7:AD7">
    <cfRule type="cellIs" dxfId="1331" priority="10" operator="equal">
      <formula>0</formula>
    </cfRule>
  </conditionalFormatting>
  <conditionalFormatting sqref="AE7:AF7">
    <cfRule type="cellIs" dxfId="1330" priority="9" operator="equal">
      <formula>0</formula>
    </cfRule>
  </conditionalFormatting>
  <conditionalFormatting sqref="AG7:AH7">
    <cfRule type="cellIs" dxfId="1329" priority="8" operator="equal">
      <formula>0</formula>
    </cfRule>
  </conditionalFormatting>
  <conditionalFormatting sqref="AI7:AJ7">
    <cfRule type="cellIs" dxfId="1328" priority="7" operator="equal">
      <formula>0</formula>
    </cfRule>
  </conditionalFormatting>
  <conditionalFormatting sqref="W32:X34 W27:X29 W11:X25">
    <cfRule type="cellIs" dxfId="1327" priority="4" operator="equal">
      <formula>0</formula>
    </cfRule>
  </conditionalFormatting>
  <conditionalFormatting sqref="U27:U29 U32:U34 U11:U25">
    <cfRule type="cellIs" dxfId="1326" priority="6" operator="equal">
      <formula>0</formula>
    </cfRule>
  </conditionalFormatting>
  <conditionalFormatting sqref="V27:V29 V32:V34 V11:V25">
    <cfRule type="cellIs" dxfId="1325" priority="5" operator="equal">
      <formula>0</formula>
    </cfRule>
  </conditionalFormatting>
  <conditionalFormatting sqref="K30:X30 L31:X31 N32:N34 N36:N41 N43:N44 N46:N57 N60:N64 N94:N97 N90:N92 N84:N88 N78:N82 N72:N76 N66:N70 N99:N101 N103:N109">
    <cfRule type="cellIs" dxfId="1324" priority="3" operator="equal">
      <formula>0</formula>
    </cfRule>
  </conditionalFormatting>
  <conditionalFormatting sqref="K31:K101 K103:K109 L98:AJ98 L93:AJ93 L89:AJ89 L83:AJ83 L77:AJ77 L71:AJ71 L65:AJ65 L58:AJ58 L45:AJ45 L42:AJ42 L35:AJ35 L59:X59 AA59:AJ59">
    <cfRule type="cellIs" dxfId="1323" priority="2" operator="equal">
      <formula>0</formula>
    </cfRule>
  </conditionalFormatting>
  <conditionalFormatting sqref="U1 AE1:AE2">
    <cfRule type="cellIs" dxfId="1322" priority="1" operator="equal">
      <formula>0</formula>
    </cfRule>
  </conditionalFormatting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Y78"/>
  <sheetViews>
    <sheetView topLeftCell="A7" workbookViewId="0">
      <selection activeCell="AA40" sqref="AA40"/>
    </sheetView>
  </sheetViews>
  <sheetFormatPr defaultRowHeight="14.4" x14ac:dyDescent="0.3"/>
  <cols>
    <col min="1" max="1" width="12.44140625" customWidth="1"/>
    <col min="2" max="2" width="36.5546875" customWidth="1"/>
    <col min="3" max="4" width="4.5546875" style="473" hidden="1" customWidth="1"/>
    <col min="5" max="5" width="3.6640625" style="473" customWidth="1"/>
    <col min="6" max="6" width="5" style="473" customWidth="1"/>
    <col min="7" max="7" width="9.109375" style="16"/>
    <col min="11" max="11" width="6.5546875" customWidth="1"/>
    <col min="12" max="12" width="5.5546875" customWidth="1"/>
    <col min="13" max="13" width="6.33203125" customWidth="1"/>
    <col min="14" max="14" width="5.109375" customWidth="1"/>
    <col min="15" max="15" width="5.44140625" customWidth="1"/>
    <col min="16" max="19" width="0" hidden="1" customWidth="1"/>
    <col min="24" max="24" width="8.6640625" customWidth="1"/>
    <col min="25" max="25" width="21" customWidth="1"/>
  </cols>
  <sheetData>
    <row r="1" spans="1:25" ht="25.5" customHeight="1" x14ac:dyDescent="0.3">
      <c r="A1" s="1373" t="s">
        <v>45</v>
      </c>
      <c r="B1" s="1373" t="s">
        <v>96</v>
      </c>
      <c r="C1" s="1411" t="s">
        <v>146</v>
      </c>
      <c r="D1" s="1412"/>
      <c r="E1" s="1412"/>
      <c r="F1" s="1413"/>
      <c r="G1" s="1344" t="s">
        <v>147</v>
      </c>
      <c r="H1" s="1344" t="s">
        <v>564</v>
      </c>
      <c r="I1" s="1373" t="s">
        <v>479</v>
      </c>
      <c r="J1" s="1373"/>
      <c r="K1" s="1373"/>
      <c r="L1" s="1373"/>
      <c r="M1" s="1373"/>
      <c r="N1" s="1373"/>
      <c r="O1" s="1373"/>
      <c r="P1" s="1366" t="s">
        <v>176</v>
      </c>
      <c r="Q1" s="1366"/>
      <c r="R1" s="1366"/>
      <c r="S1" s="1366"/>
      <c r="T1" s="1366"/>
      <c r="U1" s="1366"/>
      <c r="V1" s="1366"/>
      <c r="W1" s="1366"/>
      <c r="X1" s="1774" t="s">
        <v>754</v>
      </c>
      <c r="Y1" s="1365" t="s">
        <v>55</v>
      </c>
    </row>
    <row r="2" spans="1:25" ht="33" customHeight="1" x14ac:dyDescent="0.3">
      <c r="A2" s="1373"/>
      <c r="B2" s="1373"/>
      <c r="C2" s="1414"/>
      <c r="D2" s="1415"/>
      <c r="E2" s="1415"/>
      <c r="F2" s="1416"/>
      <c r="G2" s="1344"/>
      <c r="H2" s="1344"/>
      <c r="I2" s="1373" t="s">
        <v>480</v>
      </c>
      <c r="J2" s="1373" t="s">
        <v>481</v>
      </c>
      <c r="K2" s="1373" t="s">
        <v>482</v>
      </c>
      <c r="L2" s="1373" t="s">
        <v>483</v>
      </c>
      <c r="M2" s="1373" t="s">
        <v>109</v>
      </c>
      <c r="N2" s="1617" t="s">
        <v>484</v>
      </c>
      <c r="O2" s="1373" t="s">
        <v>216</v>
      </c>
      <c r="P2" s="1372" t="s">
        <v>181</v>
      </c>
      <c r="Q2" s="1372"/>
      <c r="R2" s="1372"/>
      <c r="S2" s="1372"/>
      <c r="T2" s="1372" t="s">
        <v>509</v>
      </c>
      <c r="U2" s="1389"/>
      <c r="V2" s="1389"/>
      <c r="W2" s="1389"/>
      <c r="X2" s="1775"/>
      <c r="Y2" s="1365"/>
    </row>
    <row r="3" spans="1:25" ht="15" customHeight="1" x14ac:dyDescent="0.3">
      <c r="A3" s="1373"/>
      <c r="B3" s="1373"/>
      <c r="C3" s="1414"/>
      <c r="D3" s="1415"/>
      <c r="E3" s="1415"/>
      <c r="F3" s="1416"/>
      <c r="G3" s="1344"/>
      <c r="H3" s="1344"/>
      <c r="I3" s="1373"/>
      <c r="J3" s="1373"/>
      <c r="K3" s="1373"/>
      <c r="L3" s="1373"/>
      <c r="M3" s="1373"/>
      <c r="N3" s="1618"/>
      <c r="O3" s="1373"/>
      <c r="P3" s="1366" t="s">
        <v>184</v>
      </c>
      <c r="Q3" s="1366"/>
      <c r="R3" s="1366" t="s">
        <v>185</v>
      </c>
      <c r="S3" s="1366"/>
      <c r="T3" s="1366" t="s">
        <v>164</v>
      </c>
      <c r="U3" s="1393"/>
      <c r="V3" s="1366" t="s">
        <v>165</v>
      </c>
      <c r="W3" s="1393"/>
      <c r="X3" s="1775"/>
      <c r="Y3" s="1365"/>
    </row>
    <row r="4" spans="1:25" ht="26.25" customHeight="1" x14ac:dyDescent="0.3">
      <c r="A4" s="1373"/>
      <c r="B4" s="1373"/>
      <c r="C4" s="1417"/>
      <c r="D4" s="1418"/>
      <c r="E4" s="1418"/>
      <c r="F4" s="1419"/>
      <c r="G4" s="1344"/>
      <c r="H4" s="1344"/>
      <c r="I4" s="1373"/>
      <c r="J4" s="1373"/>
      <c r="K4" s="1373"/>
      <c r="L4" s="1373"/>
      <c r="M4" s="1373"/>
      <c r="N4" s="1619"/>
      <c r="O4" s="1373"/>
      <c r="P4" s="1372" t="s">
        <v>565</v>
      </c>
      <c r="Q4" s="1372"/>
      <c r="R4" s="1372" t="s">
        <v>566</v>
      </c>
      <c r="S4" s="1372"/>
      <c r="T4" s="1372" t="s">
        <v>732</v>
      </c>
      <c r="U4" s="1393"/>
      <c r="V4" s="1372" t="s">
        <v>733</v>
      </c>
      <c r="W4" s="1393"/>
      <c r="X4" s="1775"/>
      <c r="Y4" s="1365"/>
    </row>
    <row r="5" spans="1:25" ht="19.5" customHeight="1" x14ac:dyDescent="0.3">
      <c r="A5" s="564">
        <v>1</v>
      </c>
      <c r="B5" s="564">
        <v>2</v>
      </c>
      <c r="C5" s="1367">
        <v>3</v>
      </c>
      <c r="D5" s="1368"/>
      <c r="E5" s="1368"/>
      <c r="F5" s="1369"/>
      <c r="G5" s="564">
        <v>4</v>
      </c>
      <c r="H5" s="564">
        <v>5</v>
      </c>
      <c r="I5" s="564">
        <v>6</v>
      </c>
      <c r="J5" s="564">
        <v>7</v>
      </c>
      <c r="K5" s="564">
        <v>8</v>
      </c>
      <c r="L5" s="564">
        <v>9</v>
      </c>
      <c r="M5" s="564">
        <v>10</v>
      </c>
      <c r="N5" s="564">
        <v>11</v>
      </c>
      <c r="O5" s="564">
        <v>12</v>
      </c>
      <c r="P5" s="1372" t="s">
        <v>567</v>
      </c>
      <c r="Q5" s="1372"/>
      <c r="R5" s="1372" t="s">
        <v>568</v>
      </c>
      <c r="S5" s="1372"/>
      <c r="T5" s="1372" t="s">
        <v>706</v>
      </c>
      <c r="U5" s="1372"/>
      <c r="V5" s="1372" t="s">
        <v>734</v>
      </c>
      <c r="W5" s="1372"/>
      <c r="X5" s="1775"/>
      <c r="Y5" s="1365"/>
    </row>
    <row r="6" spans="1:25" x14ac:dyDescent="0.3">
      <c r="A6" s="564"/>
      <c r="B6" s="564"/>
      <c r="C6" s="564"/>
      <c r="D6" s="564"/>
      <c r="E6" s="564"/>
      <c r="F6" s="564"/>
      <c r="G6" s="564"/>
      <c r="H6" s="564"/>
      <c r="I6" s="564"/>
      <c r="J6" s="564"/>
      <c r="K6" s="564"/>
      <c r="L6" s="564"/>
      <c r="M6" s="564"/>
      <c r="N6" s="564"/>
      <c r="O6" s="564"/>
      <c r="P6" s="1370" t="s">
        <v>192</v>
      </c>
      <c r="Q6" s="1370"/>
      <c r="R6" s="1370" t="s">
        <v>192</v>
      </c>
      <c r="S6" s="1370"/>
      <c r="T6" s="1370" t="s">
        <v>192</v>
      </c>
      <c r="U6" s="1393"/>
      <c r="V6" s="1370" t="s">
        <v>373</v>
      </c>
      <c r="W6" s="1393"/>
      <c r="X6" s="1775"/>
      <c r="Y6" s="1365"/>
    </row>
    <row r="7" spans="1:25" x14ac:dyDescent="0.3">
      <c r="A7" s="564"/>
      <c r="B7" s="564"/>
      <c r="C7" s="564"/>
      <c r="D7" s="564"/>
      <c r="E7" s="564"/>
      <c r="F7" s="564"/>
      <c r="G7" s="564"/>
      <c r="H7" s="564"/>
      <c r="I7" s="564"/>
      <c r="J7" s="564"/>
      <c r="K7" s="564"/>
      <c r="L7" s="564"/>
      <c r="M7" s="564"/>
      <c r="N7" s="564"/>
      <c r="O7" s="564"/>
      <c r="P7" s="563" t="s">
        <v>193</v>
      </c>
      <c r="Q7" s="563" t="s">
        <v>194</v>
      </c>
      <c r="R7" s="563" t="s">
        <v>193</v>
      </c>
      <c r="S7" s="563" t="s">
        <v>194</v>
      </c>
      <c r="T7" s="563" t="s">
        <v>193</v>
      </c>
      <c r="U7" s="563" t="s">
        <v>194</v>
      </c>
      <c r="V7" s="563" t="s">
        <v>193</v>
      </c>
      <c r="W7" s="563" t="s">
        <v>194</v>
      </c>
      <c r="X7" s="1776"/>
      <c r="Y7" s="1365"/>
    </row>
    <row r="8" spans="1:25" ht="38.25" customHeight="1" x14ac:dyDescent="0.3">
      <c r="A8" s="454" t="s">
        <v>44</v>
      </c>
      <c r="B8" s="455"/>
      <c r="C8" s="455"/>
      <c r="D8" s="455"/>
      <c r="E8" s="455"/>
      <c r="F8" s="455"/>
      <c r="G8" s="455">
        <f>G9+G15+G28+G56</f>
        <v>3026</v>
      </c>
      <c r="H8" s="455">
        <f t="shared" ref="H8:W8" si="0">H9+H15+H28+H56</f>
        <v>1094</v>
      </c>
      <c r="I8" s="455">
        <f t="shared" si="0"/>
        <v>876</v>
      </c>
      <c r="J8" s="455">
        <f t="shared" si="0"/>
        <v>1094</v>
      </c>
      <c r="K8" s="455">
        <f t="shared" si="0"/>
        <v>20</v>
      </c>
      <c r="L8" s="455">
        <f t="shared" si="0"/>
        <v>396</v>
      </c>
      <c r="M8" s="455">
        <f t="shared" si="0"/>
        <v>250</v>
      </c>
      <c r="N8" s="455">
        <f t="shared" si="0"/>
        <v>20</v>
      </c>
      <c r="O8" s="455">
        <f t="shared" si="0"/>
        <v>66</v>
      </c>
      <c r="P8" s="455">
        <f t="shared" si="0"/>
        <v>544</v>
      </c>
      <c r="Q8" s="455">
        <f t="shared" si="0"/>
        <v>68</v>
      </c>
      <c r="R8" s="455">
        <f t="shared" si="0"/>
        <v>608</v>
      </c>
      <c r="S8" s="455">
        <f t="shared" si="0"/>
        <v>76</v>
      </c>
      <c r="T8" s="455">
        <f t="shared" si="0"/>
        <v>448</v>
      </c>
      <c r="U8" s="455">
        <f t="shared" si="0"/>
        <v>56</v>
      </c>
      <c r="V8" s="455">
        <f t="shared" si="0"/>
        <v>384</v>
      </c>
      <c r="W8" s="455">
        <f t="shared" si="0"/>
        <v>48</v>
      </c>
      <c r="X8" s="5">
        <f>T8+V8</f>
        <v>832</v>
      </c>
      <c r="Y8" s="5"/>
    </row>
    <row r="9" spans="1:25" ht="27" customHeight="1" x14ac:dyDescent="0.3">
      <c r="A9" s="455" t="s">
        <v>195</v>
      </c>
      <c r="B9" s="455" t="s">
        <v>196</v>
      </c>
      <c r="C9" s="455"/>
      <c r="D9" s="455"/>
      <c r="E9" s="455"/>
      <c r="F9" s="455"/>
      <c r="G9" s="455">
        <f>SUM(G10:G14)</f>
        <v>452</v>
      </c>
      <c r="H9" s="455">
        <f t="shared" ref="H9:W9" si="1">SUM(H10:H14)</f>
        <v>308</v>
      </c>
      <c r="I9" s="455">
        <f t="shared" si="1"/>
        <v>92</v>
      </c>
      <c r="J9" s="455">
        <f t="shared" si="1"/>
        <v>308</v>
      </c>
      <c r="K9" s="455">
        <f t="shared" si="1"/>
        <v>0</v>
      </c>
      <c r="L9" s="455">
        <f t="shared" si="1"/>
        <v>0</v>
      </c>
      <c r="M9" s="455">
        <f t="shared" si="1"/>
        <v>52</v>
      </c>
      <c r="N9" s="455">
        <f t="shared" si="1"/>
        <v>0</v>
      </c>
      <c r="O9" s="455">
        <f t="shared" si="1"/>
        <v>0</v>
      </c>
      <c r="P9" s="455">
        <f t="shared" si="1"/>
        <v>170</v>
      </c>
      <c r="Q9" s="455">
        <f t="shared" si="1"/>
        <v>24</v>
      </c>
      <c r="R9" s="455">
        <f t="shared" si="1"/>
        <v>114</v>
      </c>
      <c r="S9" s="455">
        <f t="shared" si="1"/>
        <v>16</v>
      </c>
      <c r="T9" s="455">
        <f t="shared" si="1"/>
        <v>56</v>
      </c>
      <c r="U9" s="455">
        <f t="shared" si="1"/>
        <v>8</v>
      </c>
      <c r="V9" s="455">
        <f t="shared" si="1"/>
        <v>60</v>
      </c>
      <c r="W9" s="455">
        <f t="shared" si="1"/>
        <v>4</v>
      </c>
      <c r="X9" s="5">
        <f t="shared" ref="X9:X55" si="2">T9+V9</f>
        <v>116</v>
      </c>
      <c r="Y9" s="5"/>
    </row>
    <row r="10" spans="1:25" hidden="1" x14ac:dyDescent="0.3">
      <c r="A10" s="8" t="s">
        <v>197</v>
      </c>
      <c r="B10" s="8" t="s">
        <v>198</v>
      </c>
      <c r="C10" s="457"/>
      <c r="D10" s="114" t="s">
        <v>29</v>
      </c>
      <c r="E10" s="114"/>
      <c r="F10" s="114"/>
      <c r="G10" s="353">
        <f>SUM(I10:O10)</f>
        <v>80</v>
      </c>
      <c r="H10" s="114">
        <v>24</v>
      </c>
      <c r="I10" s="114">
        <f>P10+R10+T10+V10-J10</f>
        <v>48</v>
      </c>
      <c r="J10" s="114">
        <v>24</v>
      </c>
      <c r="K10" s="114"/>
      <c r="L10" s="114"/>
      <c r="M10" s="114">
        <f>Q10+S10+U10+W10</f>
        <v>8</v>
      </c>
      <c r="N10" s="114"/>
      <c r="O10" s="114"/>
      <c r="P10" s="48">
        <v>34</v>
      </c>
      <c r="Q10" s="562">
        <v>4</v>
      </c>
      <c r="R10" s="48">
        <v>38</v>
      </c>
      <c r="S10" s="562">
        <v>4</v>
      </c>
      <c r="T10" s="48"/>
      <c r="U10" s="562"/>
      <c r="V10" s="48"/>
      <c r="W10" s="562"/>
      <c r="X10" s="5">
        <f t="shared" si="2"/>
        <v>0</v>
      </c>
      <c r="Y10" s="5"/>
    </row>
    <row r="11" spans="1:25" ht="29.25" hidden="1" customHeight="1" x14ac:dyDescent="0.3">
      <c r="A11" s="8" t="s">
        <v>199</v>
      </c>
      <c r="B11" s="8" t="s">
        <v>68</v>
      </c>
      <c r="C11" s="457"/>
      <c r="D11" s="114" t="s">
        <v>29</v>
      </c>
      <c r="E11" s="114"/>
      <c r="F11" s="114"/>
      <c r="G11" s="353">
        <f t="shared" ref="G11:G27" si="3">SUM(I11:O11)</f>
        <v>84</v>
      </c>
      <c r="H11" s="114">
        <v>68</v>
      </c>
      <c r="I11" s="114">
        <f t="shared" ref="I11:I14" si="4">P11+R11+T11+V11-J11</f>
        <v>4</v>
      </c>
      <c r="J11" s="114">
        <v>68</v>
      </c>
      <c r="K11" s="114"/>
      <c r="L11" s="114"/>
      <c r="M11" s="114">
        <f t="shared" ref="M11:M14" si="5">Q11+S11+U11+W11</f>
        <v>12</v>
      </c>
      <c r="N11" s="114"/>
      <c r="O11" s="114"/>
      <c r="P11" s="48">
        <v>34</v>
      </c>
      <c r="Q11" s="562">
        <v>6</v>
      </c>
      <c r="R11" s="48">
        <v>38</v>
      </c>
      <c r="S11" s="562">
        <v>6</v>
      </c>
      <c r="T11" s="48"/>
      <c r="U11" s="562"/>
      <c r="V11" s="48"/>
      <c r="W11" s="562"/>
      <c r="X11" s="5">
        <f t="shared" si="2"/>
        <v>0</v>
      </c>
      <c r="Y11" s="5"/>
    </row>
    <row r="12" spans="1:25" ht="18.75" customHeight="1" x14ac:dyDescent="0.3">
      <c r="A12" s="8" t="s">
        <v>513</v>
      </c>
      <c r="B12" s="8" t="s">
        <v>124</v>
      </c>
      <c r="C12" s="457"/>
      <c r="D12" s="114"/>
      <c r="E12" s="114"/>
      <c r="F12" s="114" t="s">
        <v>29</v>
      </c>
      <c r="G12" s="353">
        <f t="shared" si="3"/>
        <v>70</v>
      </c>
      <c r="H12" s="114">
        <v>48</v>
      </c>
      <c r="I12" s="114">
        <f t="shared" si="4"/>
        <v>16</v>
      </c>
      <c r="J12" s="114">
        <v>48</v>
      </c>
      <c r="K12" s="114"/>
      <c r="L12" s="114"/>
      <c r="M12" s="114">
        <f t="shared" si="5"/>
        <v>6</v>
      </c>
      <c r="N12" s="114"/>
      <c r="O12" s="114"/>
      <c r="P12" s="48"/>
      <c r="Q12" s="562"/>
      <c r="R12" s="48"/>
      <c r="S12" s="562"/>
      <c r="T12" s="282">
        <v>28</v>
      </c>
      <c r="U12" s="562">
        <v>4</v>
      </c>
      <c r="V12" s="48">
        <v>36</v>
      </c>
      <c r="W12" s="562">
        <v>2</v>
      </c>
      <c r="X12" s="5">
        <f t="shared" si="2"/>
        <v>64</v>
      </c>
      <c r="Y12" s="5" t="s">
        <v>1141</v>
      </c>
    </row>
    <row r="13" spans="1:25" ht="26.25" customHeight="1" x14ac:dyDescent="0.3">
      <c r="A13" s="458" t="s">
        <v>200</v>
      </c>
      <c r="B13" s="458" t="s">
        <v>6</v>
      </c>
      <c r="C13" s="457" t="s">
        <v>201</v>
      </c>
      <c r="D13" s="114" t="s">
        <v>29</v>
      </c>
      <c r="E13" s="114" t="s">
        <v>201</v>
      </c>
      <c r="F13" s="114" t="s">
        <v>29</v>
      </c>
      <c r="G13" s="353">
        <f t="shared" si="3"/>
        <v>142</v>
      </c>
      <c r="H13" s="114">
        <v>120</v>
      </c>
      <c r="I13" s="114">
        <f t="shared" si="4"/>
        <v>4</v>
      </c>
      <c r="J13" s="114">
        <v>120</v>
      </c>
      <c r="K13" s="114"/>
      <c r="L13" s="114"/>
      <c r="M13" s="114">
        <f t="shared" si="5"/>
        <v>18</v>
      </c>
      <c r="N13" s="114"/>
      <c r="O13" s="114"/>
      <c r="P13" s="48">
        <v>34</v>
      </c>
      <c r="Q13" s="562">
        <v>6</v>
      </c>
      <c r="R13" s="48">
        <v>38</v>
      </c>
      <c r="S13" s="562">
        <v>6</v>
      </c>
      <c r="T13" s="282">
        <v>28</v>
      </c>
      <c r="U13" s="562">
        <v>4</v>
      </c>
      <c r="V13" s="48">
        <v>24</v>
      </c>
      <c r="W13" s="562">
        <v>2</v>
      </c>
      <c r="X13" s="5">
        <f t="shared" si="2"/>
        <v>52</v>
      </c>
      <c r="Y13" s="5" t="s">
        <v>1075</v>
      </c>
    </row>
    <row r="14" spans="1:25" ht="33" hidden="1" customHeight="1" x14ac:dyDescent="0.3">
      <c r="A14" s="458" t="s">
        <v>202</v>
      </c>
      <c r="B14" s="458" t="s">
        <v>207</v>
      </c>
      <c r="C14" s="424" t="s">
        <v>29</v>
      </c>
      <c r="D14" s="355"/>
      <c r="E14" s="355"/>
      <c r="F14" s="355"/>
      <c r="G14" s="353">
        <f t="shared" si="3"/>
        <v>76</v>
      </c>
      <c r="H14" s="114">
        <v>48</v>
      </c>
      <c r="I14" s="114">
        <f t="shared" si="4"/>
        <v>20</v>
      </c>
      <c r="J14" s="114">
        <v>48</v>
      </c>
      <c r="K14" s="114"/>
      <c r="L14" s="114"/>
      <c r="M14" s="114">
        <f t="shared" si="5"/>
        <v>8</v>
      </c>
      <c r="N14" s="114"/>
      <c r="O14" s="114"/>
      <c r="P14" s="48">
        <v>68</v>
      </c>
      <c r="Q14" s="562">
        <v>8</v>
      </c>
      <c r="R14" s="48"/>
      <c r="S14" s="562"/>
      <c r="T14" s="48"/>
      <c r="U14" s="562"/>
      <c r="V14" s="48"/>
      <c r="W14" s="562"/>
      <c r="X14" s="5">
        <f t="shared" si="2"/>
        <v>0</v>
      </c>
      <c r="Y14" s="5"/>
    </row>
    <row r="15" spans="1:25" ht="34.5" customHeight="1" x14ac:dyDescent="0.3">
      <c r="A15" s="455" t="s">
        <v>10</v>
      </c>
      <c r="B15" s="455" t="s">
        <v>70</v>
      </c>
      <c r="C15" s="455"/>
      <c r="D15" s="455">
        <f>SUM(D16:D27)</f>
        <v>0</v>
      </c>
      <c r="E15" s="455">
        <f>SUM(E16:E27)</f>
        <v>0</v>
      </c>
      <c r="F15" s="455">
        <f>SUM(F16:F27)</f>
        <v>0</v>
      </c>
      <c r="G15" s="455">
        <f>SUM(G16:G27)</f>
        <v>866</v>
      </c>
      <c r="H15" s="455">
        <f t="shared" ref="H15:W15" si="6">SUM(H16:H27)</f>
        <v>358</v>
      </c>
      <c r="I15" s="455">
        <f t="shared" si="6"/>
        <v>390</v>
      </c>
      <c r="J15" s="455">
        <f t="shared" si="6"/>
        <v>358</v>
      </c>
      <c r="K15" s="455">
        <f t="shared" si="6"/>
        <v>0</v>
      </c>
      <c r="L15" s="455">
        <f t="shared" si="6"/>
        <v>0</v>
      </c>
      <c r="M15" s="455">
        <f t="shared" si="6"/>
        <v>88</v>
      </c>
      <c r="N15" s="455">
        <f t="shared" si="6"/>
        <v>6</v>
      </c>
      <c r="O15" s="455">
        <f t="shared" si="6"/>
        <v>24</v>
      </c>
      <c r="P15" s="455">
        <f t="shared" si="6"/>
        <v>170</v>
      </c>
      <c r="Q15" s="455">
        <f t="shared" si="6"/>
        <v>20</v>
      </c>
      <c r="R15" s="455">
        <f t="shared" si="6"/>
        <v>228</v>
      </c>
      <c r="S15" s="455">
        <f t="shared" si="6"/>
        <v>26</v>
      </c>
      <c r="T15" s="455">
        <f t="shared" si="6"/>
        <v>182</v>
      </c>
      <c r="U15" s="455">
        <f t="shared" si="6"/>
        <v>16</v>
      </c>
      <c r="V15" s="455">
        <f t="shared" si="6"/>
        <v>168</v>
      </c>
      <c r="W15" s="455">
        <f t="shared" si="6"/>
        <v>24</v>
      </c>
      <c r="X15" s="5">
        <f t="shared" si="2"/>
        <v>350</v>
      </c>
      <c r="Y15" s="5"/>
    </row>
    <row r="16" spans="1:25" ht="19.5" hidden="1" customHeight="1" x14ac:dyDescent="0.3">
      <c r="A16" s="458" t="s">
        <v>117</v>
      </c>
      <c r="B16" s="458" t="s">
        <v>423</v>
      </c>
      <c r="C16" s="575" t="s">
        <v>29</v>
      </c>
      <c r="D16" s="573"/>
      <c r="E16" s="573"/>
      <c r="F16" s="573"/>
      <c r="G16" s="353">
        <f t="shared" si="3"/>
        <v>76</v>
      </c>
      <c r="H16" s="573">
        <f>J16</f>
        <v>38</v>
      </c>
      <c r="I16" s="114">
        <f>P16+R16+T16+V16-J16</f>
        <v>30</v>
      </c>
      <c r="J16" s="573">
        <v>38</v>
      </c>
      <c r="K16" s="573"/>
      <c r="L16" s="573"/>
      <c r="M16" s="114">
        <f>Q16+S16+U16+W16</f>
        <v>8</v>
      </c>
      <c r="N16" s="573"/>
      <c r="O16" s="573"/>
      <c r="P16" s="356">
        <v>68</v>
      </c>
      <c r="Q16" s="564">
        <v>8</v>
      </c>
      <c r="R16" s="356"/>
      <c r="S16" s="564"/>
      <c r="T16" s="356"/>
      <c r="U16" s="564"/>
      <c r="V16" s="356"/>
      <c r="W16" s="564"/>
      <c r="X16" s="5">
        <f t="shared" si="2"/>
        <v>0</v>
      </c>
      <c r="Y16" s="5"/>
    </row>
    <row r="17" spans="1:25" hidden="1" x14ac:dyDescent="0.3">
      <c r="A17" s="458" t="s">
        <v>12</v>
      </c>
      <c r="B17" s="458" t="s">
        <v>569</v>
      </c>
      <c r="C17" s="575"/>
      <c r="D17" s="573" t="s">
        <v>40</v>
      </c>
      <c r="E17" s="573"/>
      <c r="F17" s="573"/>
      <c r="G17" s="353">
        <f t="shared" si="3"/>
        <v>94</v>
      </c>
      <c r="H17" s="573">
        <f t="shared" ref="H17:H27" si="7">J17</f>
        <v>26</v>
      </c>
      <c r="I17" s="114">
        <f t="shared" ref="I17:I27" si="8">P17+R17+T17+V17-J17</f>
        <v>50</v>
      </c>
      <c r="J17" s="573">
        <v>26</v>
      </c>
      <c r="K17" s="573"/>
      <c r="L17" s="573"/>
      <c r="M17" s="114">
        <f t="shared" ref="M17:M27" si="9">Q17+S17+U17+W17</f>
        <v>10</v>
      </c>
      <c r="N17" s="573">
        <v>2</v>
      </c>
      <c r="O17" s="573">
        <v>6</v>
      </c>
      <c r="P17" s="48"/>
      <c r="Q17" s="562"/>
      <c r="R17" s="48">
        <v>76</v>
      </c>
      <c r="S17" s="562">
        <v>10</v>
      </c>
      <c r="T17" s="48"/>
      <c r="U17" s="562"/>
      <c r="V17" s="48"/>
      <c r="W17" s="562"/>
      <c r="X17" s="5">
        <f t="shared" si="2"/>
        <v>0</v>
      </c>
      <c r="Y17" s="5"/>
    </row>
    <row r="18" spans="1:25" ht="39.6" x14ac:dyDescent="0.3">
      <c r="A18" s="458" t="s">
        <v>13</v>
      </c>
      <c r="B18" s="458" t="s">
        <v>735</v>
      </c>
      <c r="C18" s="575"/>
      <c r="D18" s="573"/>
      <c r="E18" s="573"/>
      <c r="F18" s="573" t="s">
        <v>40</v>
      </c>
      <c r="G18" s="353">
        <f t="shared" si="3"/>
        <v>92</v>
      </c>
      <c r="H18" s="573">
        <f t="shared" si="7"/>
        <v>36</v>
      </c>
      <c r="I18" s="114">
        <f t="shared" si="8"/>
        <v>40</v>
      </c>
      <c r="J18" s="573">
        <v>36</v>
      </c>
      <c r="K18" s="573"/>
      <c r="L18" s="573"/>
      <c r="M18" s="114">
        <v>10</v>
      </c>
      <c r="N18" s="573"/>
      <c r="O18" s="573">
        <v>6</v>
      </c>
      <c r="P18" s="48"/>
      <c r="Q18" s="562"/>
      <c r="R18" s="48"/>
      <c r="S18" s="562"/>
      <c r="T18" s="282">
        <v>28</v>
      </c>
      <c r="U18" s="562">
        <v>2</v>
      </c>
      <c r="V18" s="48">
        <v>48</v>
      </c>
      <c r="W18" s="562">
        <v>6</v>
      </c>
      <c r="X18" s="5">
        <f t="shared" si="2"/>
        <v>76</v>
      </c>
      <c r="Y18" s="1260" t="s">
        <v>1109</v>
      </c>
    </row>
    <row r="19" spans="1:25" ht="26.4" hidden="1" x14ac:dyDescent="0.3">
      <c r="A19" s="458" t="s">
        <v>14</v>
      </c>
      <c r="B19" s="458" t="s">
        <v>570</v>
      </c>
      <c r="C19" s="575"/>
      <c r="D19" s="573" t="s">
        <v>40</v>
      </c>
      <c r="E19" s="573"/>
      <c r="F19" s="573"/>
      <c r="G19" s="353">
        <f t="shared" si="3"/>
        <v>88</v>
      </c>
      <c r="H19" s="573">
        <f t="shared" si="7"/>
        <v>32</v>
      </c>
      <c r="I19" s="114">
        <f t="shared" si="8"/>
        <v>40</v>
      </c>
      <c r="J19" s="573">
        <v>32</v>
      </c>
      <c r="K19" s="573"/>
      <c r="L19" s="573"/>
      <c r="M19" s="114">
        <f t="shared" si="9"/>
        <v>8</v>
      </c>
      <c r="N19" s="573">
        <v>2</v>
      </c>
      <c r="O19" s="573">
        <v>6</v>
      </c>
      <c r="P19" s="48">
        <v>34</v>
      </c>
      <c r="Q19" s="562">
        <v>4</v>
      </c>
      <c r="R19" s="48">
        <v>38</v>
      </c>
      <c r="S19" s="562">
        <v>4</v>
      </c>
      <c r="T19" s="48"/>
      <c r="U19" s="562"/>
      <c r="V19" s="48"/>
      <c r="W19" s="562"/>
      <c r="X19" s="5">
        <f t="shared" si="2"/>
        <v>0</v>
      </c>
      <c r="Y19" s="5"/>
    </row>
    <row r="20" spans="1:25" x14ac:dyDescent="0.3">
      <c r="A20" s="458" t="s">
        <v>15</v>
      </c>
      <c r="B20" s="458" t="s">
        <v>241</v>
      </c>
      <c r="C20" s="575"/>
      <c r="D20" s="573"/>
      <c r="E20" s="573"/>
      <c r="F20" s="573" t="s">
        <v>29</v>
      </c>
      <c r="G20" s="353">
        <f t="shared" si="3"/>
        <v>70</v>
      </c>
      <c r="H20" s="573">
        <f t="shared" si="7"/>
        <v>24</v>
      </c>
      <c r="I20" s="114">
        <f t="shared" si="8"/>
        <v>40</v>
      </c>
      <c r="J20" s="573">
        <v>24</v>
      </c>
      <c r="K20" s="573"/>
      <c r="L20" s="573"/>
      <c r="M20" s="114">
        <f t="shared" si="9"/>
        <v>6</v>
      </c>
      <c r="N20" s="573"/>
      <c r="O20" s="573"/>
      <c r="P20" s="48"/>
      <c r="Q20" s="562"/>
      <c r="R20" s="48"/>
      <c r="S20" s="562"/>
      <c r="T20" s="282">
        <v>28</v>
      </c>
      <c r="U20" s="562">
        <v>2</v>
      </c>
      <c r="V20" s="48">
        <v>36</v>
      </c>
      <c r="W20" s="562">
        <v>4</v>
      </c>
      <c r="X20" s="5">
        <f t="shared" si="2"/>
        <v>64</v>
      </c>
      <c r="Y20" s="1260" t="s">
        <v>1103</v>
      </c>
    </row>
    <row r="21" spans="1:25" ht="26.4" hidden="1" x14ac:dyDescent="0.3">
      <c r="A21" s="458" t="s">
        <v>16</v>
      </c>
      <c r="B21" s="458" t="s">
        <v>571</v>
      </c>
      <c r="C21" s="575"/>
      <c r="D21" s="573" t="s">
        <v>29</v>
      </c>
      <c r="E21" s="573"/>
      <c r="F21" s="573"/>
      <c r="G21" s="353">
        <f t="shared" si="3"/>
        <v>80</v>
      </c>
      <c r="H21" s="573">
        <f t="shared" si="7"/>
        <v>32</v>
      </c>
      <c r="I21" s="114">
        <f t="shared" si="8"/>
        <v>40</v>
      </c>
      <c r="J21" s="573">
        <v>32</v>
      </c>
      <c r="K21" s="74"/>
      <c r="L21" s="74"/>
      <c r="M21" s="114">
        <f t="shared" si="9"/>
        <v>8</v>
      </c>
      <c r="N21" s="74"/>
      <c r="O21" s="74"/>
      <c r="P21" s="48">
        <v>34</v>
      </c>
      <c r="Q21" s="562">
        <v>4</v>
      </c>
      <c r="R21" s="48">
        <v>38</v>
      </c>
      <c r="S21" s="562">
        <v>4</v>
      </c>
      <c r="T21" s="48"/>
      <c r="U21" s="562"/>
      <c r="V21" s="48"/>
      <c r="W21" s="562"/>
      <c r="X21" s="5">
        <f t="shared" si="2"/>
        <v>0</v>
      </c>
      <c r="Y21" s="5"/>
    </row>
    <row r="22" spans="1:25" ht="26.4" x14ac:dyDescent="0.3">
      <c r="A22" s="458" t="s">
        <v>121</v>
      </c>
      <c r="B22" s="458" t="s">
        <v>285</v>
      </c>
      <c r="C22" s="575"/>
      <c r="D22" s="573"/>
      <c r="E22" s="573"/>
      <c r="F22" s="573" t="s">
        <v>29</v>
      </c>
      <c r="G22" s="353">
        <f t="shared" si="3"/>
        <v>100</v>
      </c>
      <c r="H22" s="573">
        <f t="shared" si="7"/>
        <v>70</v>
      </c>
      <c r="I22" s="114">
        <f t="shared" si="8"/>
        <v>20</v>
      </c>
      <c r="J22" s="573">
        <v>70</v>
      </c>
      <c r="K22" s="74"/>
      <c r="L22" s="74"/>
      <c r="M22" s="114">
        <f t="shared" si="9"/>
        <v>10</v>
      </c>
      <c r="N22" s="74"/>
      <c r="O22" s="74"/>
      <c r="P22" s="48"/>
      <c r="Q22" s="562"/>
      <c r="R22" s="48">
        <v>38</v>
      </c>
      <c r="S22" s="562">
        <v>4</v>
      </c>
      <c r="T22" s="48">
        <v>28</v>
      </c>
      <c r="U22" s="562">
        <v>2</v>
      </c>
      <c r="V22" s="48">
        <v>24</v>
      </c>
      <c r="W22" s="562">
        <v>4</v>
      </c>
      <c r="X22" s="5">
        <f t="shared" si="2"/>
        <v>52</v>
      </c>
      <c r="Y22" s="5" t="s">
        <v>1147</v>
      </c>
    </row>
    <row r="23" spans="1:25" hidden="1" x14ac:dyDescent="0.3">
      <c r="A23" s="458" t="s">
        <v>17</v>
      </c>
      <c r="B23" s="458" t="s">
        <v>411</v>
      </c>
      <c r="C23" s="575"/>
      <c r="D23" s="573" t="s">
        <v>29</v>
      </c>
      <c r="E23" s="573"/>
      <c r="F23" s="573"/>
      <c r="G23" s="353">
        <f t="shared" si="3"/>
        <v>38</v>
      </c>
      <c r="H23" s="573">
        <f t="shared" si="7"/>
        <v>14</v>
      </c>
      <c r="I23" s="114">
        <f t="shared" si="8"/>
        <v>20</v>
      </c>
      <c r="J23" s="573">
        <v>14</v>
      </c>
      <c r="K23" s="74"/>
      <c r="L23" s="74"/>
      <c r="M23" s="114">
        <f t="shared" si="9"/>
        <v>4</v>
      </c>
      <c r="N23" s="74"/>
      <c r="O23" s="74"/>
      <c r="P23" s="48">
        <v>34</v>
      </c>
      <c r="Q23" s="562">
        <v>4</v>
      </c>
      <c r="R23" s="48"/>
      <c r="S23" s="562"/>
      <c r="T23" s="48"/>
      <c r="U23" s="562"/>
      <c r="V23" s="48"/>
      <c r="W23" s="562"/>
      <c r="X23" s="5">
        <f t="shared" si="2"/>
        <v>0</v>
      </c>
      <c r="Y23" s="5"/>
    </row>
    <row r="24" spans="1:25" ht="26.4" x14ac:dyDescent="0.3">
      <c r="A24" s="458" t="s">
        <v>123</v>
      </c>
      <c r="B24" s="458" t="s">
        <v>736</v>
      </c>
      <c r="C24" s="575"/>
      <c r="D24" s="573"/>
      <c r="E24" s="573"/>
      <c r="F24" s="573" t="s">
        <v>29</v>
      </c>
      <c r="G24" s="353">
        <f t="shared" si="3"/>
        <v>58</v>
      </c>
      <c r="H24" s="573">
        <f t="shared" si="7"/>
        <v>22</v>
      </c>
      <c r="I24" s="114">
        <f t="shared" si="8"/>
        <v>30</v>
      </c>
      <c r="J24" s="573">
        <v>22</v>
      </c>
      <c r="K24" s="74"/>
      <c r="L24" s="74"/>
      <c r="M24" s="114">
        <f t="shared" si="9"/>
        <v>6</v>
      </c>
      <c r="N24" s="74"/>
      <c r="O24" s="74"/>
      <c r="P24" s="48"/>
      <c r="Q24" s="562"/>
      <c r="R24" s="48"/>
      <c r="S24" s="562"/>
      <c r="T24" s="282">
        <v>28</v>
      </c>
      <c r="U24" s="562">
        <v>2</v>
      </c>
      <c r="V24" s="48">
        <v>24</v>
      </c>
      <c r="W24" s="562">
        <v>4</v>
      </c>
      <c r="X24" s="5">
        <f t="shared" si="2"/>
        <v>52</v>
      </c>
      <c r="Y24" s="37" t="s">
        <v>1146</v>
      </c>
    </row>
    <row r="25" spans="1:25" x14ac:dyDescent="0.3">
      <c r="A25" s="458" t="s">
        <v>18</v>
      </c>
      <c r="B25" s="458" t="s">
        <v>737</v>
      </c>
      <c r="C25" s="575"/>
      <c r="D25" s="573" t="s">
        <v>29</v>
      </c>
      <c r="E25" s="573"/>
      <c r="F25" s="573"/>
      <c r="G25" s="353">
        <f t="shared" si="3"/>
        <v>48</v>
      </c>
      <c r="H25" s="573">
        <f t="shared" si="7"/>
        <v>22</v>
      </c>
      <c r="I25" s="114">
        <f t="shared" si="8"/>
        <v>20</v>
      </c>
      <c r="J25" s="573">
        <v>22</v>
      </c>
      <c r="K25" s="74"/>
      <c r="L25" s="74"/>
      <c r="M25" s="114">
        <f t="shared" si="9"/>
        <v>6</v>
      </c>
      <c r="N25" s="74"/>
      <c r="O25" s="74"/>
      <c r="P25" s="48"/>
      <c r="Q25" s="562"/>
      <c r="R25" s="48"/>
      <c r="S25" s="562"/>
      <c r="T25" s="282">
        <v>42</v>
      </c>
      <c r="U25" s="562">
        <v>6</v>
      </c>
      <c r="V25" s="48"/>
      <c r="W25" s="562"/>
      <c r="X25" s="5">
        <f t="shared" si="2"/>
        <v>42</v>
      </c>
      <c r="Y25" s="1260" t="s">
        <v>1099</v>
      </c>
    </row>
    <row r="26" spans="1:25" x14ac:dyDescent="0.3">
      <c r="A26" s="458" t="s">
        <v>20</v>
      </c>
      <c r="B26" s="458" t="s">
        <v>294</v>
      </c>
      <c r="C26" s="575"/>
      <c r="D26" s="573"/>
      <c r="E26" s="573"/>
      <c r="F26" s="573" t="s">
        <v>40</v>
      </c>
      <c r="G26" s="353">
        <f t="shared" si="3"/>
        <v>80</v>
      </c>
      <c r="H26" s="573">
        <f t="shared" si="7"/>
        <v>24</v>
      </c>
      <c r="I26" s="114">
        <f t="shared" si="8"/>
        <v>40</v>
      </c>
      <c r="J26" s="573">
        <v>24</v>
      </c>
      <c r="K26" s="74"/>
      <c r="L26" s="74"/>
      <c r="M26" s="114">
        <f t="shared" si="9"/>
        <v>8</v>
      </c>
      <c r="N26" s="573">
        <v>2</v>
      </c>
      <c r="O26" s="573">
        <v>6</v>
      </c>
      <c r="P26" s="48"/>
      <c r="Q26" s="54"/>
      <c r="R26" s="48"/>
      <c r="S26" s="54"/>
      <c r="T26" s="282">
        <v>28</v>
      </c>
      <c r="U26" s="54">
        <v>2</v>
      </c>
      <c r="V26" s="48">
        <v>36</v>
      </c>
      <c r="W26" s="54">
        <v>6</v>
      </c>
      <c r="X26" s="5">
        <f t="shared" si="2"/>
        <v>64</v>
      </c>
      <c r="Y26" s="1248" t="s">
        <v>1123</v>
      </c>
    </row>
    <row r="27" spans="1:25" ht="26.4" hidden="1" x14ac:dyDescent="0.3">
      <c r="A27" s="458" t="s">
        <v>22</v>
      </c>
      <c r="B27" s="459" t="s">
        <v>25</v>
      </c>
      <c r="C27" s="575"/>
      <c r="D27" s="573" t="s">
        <v>29</v>
      </c>
      <c r="E27" s="573"/>
      <c r="F27" s="573"/>
      <c r="G27" s="353">
        <f t="shared" si="3"/>
        <v>42</v>
      </c>
      <c r="H27" s="573">
        <f t="shared" si="7"/>
        <v>18</v>
      </c>
      <c r="I27" s="114">
        <f t="shared" si="8"/>
        <v>20</v>
      </c>
      <c r="J27" s="573">
        <v>18</v>
      </c>
      <c r="K27" s="74"/>
      <c r="L27" s="74"/>
      <c r="M27" s="114">
        <f t="shared" si="9"/>
        <v>4</v>
      </c>
      <c r="N27" s="74"/>
      <c r="O27" s="74"/>
      <c r="P27" s="48"/>
      <c r="Q27" s="562"/>
      <c r="R27" s="48">
        <v>38</v>
      </c>
      <c r="S27" s="562">
        <v>4</v>
      </c>
      <c r="T27" s="48"/>
      <c r="U27" s="562"/>
      <c r="V27" s="48"/>
      <c r="W27" s="562"/>
      <c r="X27" s="5">
        <f t="shared" si="2"/>
        <v>0</v>
      </c>
      <c r="Y27" s="5"/>
    </row>
    <row r="28" spans="1:25" x14ac:dyDescent="0.3">
      <c r="A28" s="460" t="s">
        <v>8</v>
      </c>
      <c r="B28" s="461" t="s">
        <v>9</v>
      </c>
      <c r="C28" s="462"/>
      <c r="D28" s="462"/>
      <c r="E28" s="462"/>
      <c r="F28" s="462"/>
      <c r="G28" s="463">
        <f t="shared" ref="G28:W28" si="10">G29+G35+G41+G46+G52</f>
        <v>1492</v>
      </c>
      <c r="H28" s="463">
        <f t="shared" si="10"/>
        <v>428</v>
      </c>
      <c r="I28" s="463">
        <f t="shared" si="10"/>
        <v>394</v>
      </c>
      <c r="J28" s="463">
        <f t="shared" si="10"/>
        <v>428</v>
      </c>
      <c r="K28" s="463">
        <f t="shared" si="10"/>
        <v>20</v>
      </c>
      <c r="L28" s="463">
        <f t="shared" si="10"/>
        <v>396</v>
      </c>
      <c r="M28" s="463">
        <f t="shared" si="10"/>
        <v>110</v>
      </c>
      <c r="N28" s="463">
        <f t="shared" si="10"/>
        <v>14</v>
      </c>
      <c r="O28" s="463">
        <f t="shared" si="10"/>
        <v>42</v>
      </c>
      <c r="P28" s="463">
        <f t="shared" si="10"/>
        <v>204</v>
      </c>
      <c r="Q28" s="463">
        <f t="shared" si="10"/>
        <v>24</v>
      </c>
      <c r="R28" s="463">
        <f t="shared" si="10"/>
        <v>266</v>
      </c>
      <c r="S28" s="463">
        <f t="shared" si="10"/>
        <v>34</v>
      </c>
      <c r="T28" s="463">
        <f t="shared" si="10"/>
        <v>210</v>
      </c>
      <c r="U28" s="463">
        <f t="shared" si="10"/>
        <v>32</v>
      </c>
      <c r="V28" s="463">
        <f t="shared" si="10"/>
        <v>156</v>
      </c>
      <c r="W28" s="463">
        <f t="shared" si="10"/>
        <v>20</v>
      </c>
      <c r="X28" s="5">
        <f t="shared" si="2"/>
        <v>366</v>
      </c>
      <c r="Y28" s="5"/>
    </row>
    <row r="29" spans="1:25" ht="26.4" hidden="1" x14ac:dyDescent="0.3">
      <c r="A29" s="460" t="s">
        <v>153</v>
      </c>
      <c r="B29" s="460" t="s">
        <v>572</v>
      </c>
      <c r="C29" s="464"/>
      <c r="D29" s="465"/>
      <c r="E29" s="465"/>
      <c r="F29" s="465"/>
      <c r="G29" s="466">
        <f>SUM(G30:G34)</f>
        <v>322</v>
      </c>
      <c r="H29" s="466">
        <f t="shared" ref="H29:O29" si="11">SUM(H30:H34)</f>
        <v>90</v>
      </c>
      <c r="I29" s="466">
        <f t="shared" si="11"/>
        <v>92</v>
      </c>
      <c r="J29" s="466">
        <f t="shared" si="11"/>
        <v>90</v>
      </c>
      <c r="K29" s="466">
        <f t="shared" si="11"/>
        <v>0</v>
      </c>
      <c r="L29" s="466">
        <f t="shared" si="11"/>
        <v>108</v>
      </c>
      <c r="M29" s="466">
        <f t="shared" si="11"/>
        <v>24</v>
      </c>
      <c r="N29" s="466">
        <f t="shared" si="11"/>
        <v>2</v>
      </c>
      <c r="O29" s="466">
        <f t="shared" si="11"/>
        <v>6</v>
      </c>
      <c r="P29" s="466">
        <f>SUM(P30:P31)</f>
        <v>68</v>
      </c>
      <c r="Q29" s="466">
        <v>8</v>
      </c>
      <c r="R29" s="466">
        <f t="shared" ref="R29:W29" si="12">SUM(R30:R31)</f>
        <v>114</v>
      </c>
      <c r="S29" s="466">
        <f t="shared" si="12"/>
        <v>16</v>
      </c>
      <c r="T29" s="466">
        <f t="shared" si="12"/>
        <v>0</v>
      </c>
      <c r="U29" s="466">
        <f t="shared" si="12"/>
        <v>0</v>
      </c>
      <c r="V29" s="466">
        <f t="shared" si="12"/>
        <v>0</v>
      </c>
      <c r="W29" s="466">
        <f t="shared" si="12"/>
        <v>0</v>
      </c>
      <c r="X29" s="5">
        <f t="shared" si="2"/>
        <v>0</v>
      </c>
      <c r="Y29" s="5"/>
    </row>
    <row r="30" spans="1:25" hidden="1" x14ac:dyDescent="0.3">
      <c r="A30" s="8" t="s">
        <v>352</v>
      </c>
      <c r="B30" s="8" t="s">
        <v>573</v>
      </c>
      <c r="C30" s="353"/>
      <c r="D30" s="353" t="s">
        <v>29</v>
      </c>
      <c r="E30" s="353"/>
      <c r="F30" s="353"/>
      <c r="G30" s="353">
        <f>I30+J30+K30+M30+N30+O30</f>
        <v>120</v>
      </c>
      <c r="H30" s="353">
        <v>50</v>
      </c>
      <c r="I30" s="353">
        <v>56</v>
      </c>
      <c r="J30" s="353">
        <v>50</v>
      </c>
      <c r="K30" s="359">
        <v>0</v>
      </c>
      <c r="L30" s="359"/>
      <c r="M30" s="358">
        <f t="shared" ref="M30:M34" si="13">Q30+S30+U30+W30</f>
        <v>14</v>
      </c>
      <c r="N30" s="359"/>
      <c r="O30" s="359"/>
      <c r="P30" s="48">
        <v>68</v>
      </c>
      <c r="Q30" s="562">
        <v>8</v>
      </c>
      <c r="R30" s="48">
        <v>38</v>
      </c>
      <c r="S30" s="562">
        <v>6</v>
      </c>
      <c r="T30" s="48"/>
      <c r="U30" s="562"/>
      <c r="V30" s="48"/>
      <c r="W30" s="562"/>
      <c r="X30" s="5">
        <f t="shared" si="2"/>
        <v>0</v>
      </c>
      <c r="Y30" s="5"/>
    </row>
    <row r="31" spans="1:25" ht="26.4" hidden="1" x14ac:dyDescent="0.3">
      <c r="A31" s="8" t="s">
        <v>502</v>
      </c>
      <c r="B31" s="8" t="s">
        <v>574</v>
      </c>
      <c r="C31" s="353"/>
      <c r="D31" s="353" t="s">
        <v>29</v>
      </c>
      <c r="E31" s="353"/>
      <c r="F31" s="353"/>
      <c r="G31" s="353">
        <f>I31+J31+K31+M31+N31+O31</f>
        <v>86</v>
      </c>
      <c r="H31" s="353">
        <v>40</v>
      </c>
      <c r="I31" s="353">
        <v>36</v>
      </c>
      <c r="J31" s="353">
        <v>40</v>
      </c>
      <c r="K31" s="359"/>
      <c r="L31" s="359"/>
      <c r="M31" s="358">
        <f t="shared" si="13"/>
        <v>10</v>
      </c>
      <c r="N31" s="359"/>
      <c r="O31" s="359"/>
      <c r="P31" s="48"/>
      <c r="Q31" s="562"/>
      <c r="R31" s="48">
        <v>76</v>
      </c>
      <c r="S31" s="562">
        <v>10</v>
      </c>
      <c r="T31" s="48"/>
      <c r="U31" s="562"/>
      <c r="V31" s="48"/>
      <c r="W31" s="562"/>
      <c r="X31" s="5">
        <f t="shared" si="2"/>
        <v>0</v>
      </c>
      <c r="Y31" s="5"/>
    </row>
    <row r="32" spans="1:25" s="468" customFormat="1" hidden="1" x14ac:dyDescent="0.3">
      <c r="A32" s="460" t="s">
        <v>157</v>
      </c>
      <c r="B32" s="460" t="s">
        <v>43</v>
      </c>
      <c r="C32" s="353"/>
      <c r="D32" s="1607" t="s">
        <v>283</v>
      </c>
      <c r="E32" s="353"/>
      <c r="F32" s="353"/>
      <c r="G32" s="467">
        <f>SUM(H32:O32)</f>
        <v>36</v>
      </c>
      <c r="H32" s="358"/>
      <c r="I32" s="358"/>
      <c r="J32" s="358"/>
      <c r="K32" s="358"/>
      <c r="L32" s="358">
        <v>36</v>
      </c>
      <c r="M32" s="358">
        <f t="shared" si="13"/>
        <v>0</v>
      </c>
      <c r="N32" s="358"/>
      <c r="O32" s="358"/>
      <c r="P32" s="455"/>
      <c r="Q32" s="406"/>
      <c r="R32" s="455">
        <v>36</v>
      </c>
      <c r="S32" s="406"/>
      <c r="T32" s="455"/>
      <c r="U32" s="406"/>
      <c r="V32" s="455"/>
      <c r="W32" s="406"/>
      <c r="X32" s="5">
        <f t="shared" si="2"/>
        <v>0</v>
      </c>
      <c r="Y32" s="628"/>
    </row>
    <row r="33" spans="1:25" hidden="1" x14ac:dyDescent="0.3">
      <c r="A33" s="460" t="s">
        <v>281</v>
      </c>
      <c r="B33" s="460" t="s">
        <v>73</v>
      </c>
      <c r="C33" s="353"/>
      <c r="D33" s="1608"/>
      <c r="E33" s="353"/>
      <c r="F33" s="353"/>
      <c r="G33" s="467">
        <f t="shared" ref="G33:G34" si="14">SUM(H33:O33)</f>
        <v>72</v>
      </c>
      <c r="H33" s="359"/>
      <c r="I33" s="359"/>
      <c r="J33" s="359"/>
      <c r="K33" s="359"/>
      <c r="L33" s="359">
        <v>72</v>
      </c>
      <c r="M33" s="358">
        <f t="shared" si="13"/>
        <v>0</v>
      </c>
      <c r="N33" s="359"/>
      <c r="O33" s="359"/>
      <c r="P33" s="47"/>
      <c r="Q33" s="47"/>
      <c r="R33" s="47">
        <v>72</v>
      </c>
      <c r="S33" s="47"/>
      <c r="T33" s="47"/>
      <c r="U33" s="47"/>
      <c r="V33" s="47"/>
      <c r="W33" s="47"/>
      <c r="X33" s="5">
        <f t="shared" si="2"/>
        <v>0</v>
      </c>
      <c r="Y33" s="5"/>
    </row>
    <row r="34" spans="1:25" hidden="1" x14ac:dyDescent="0.3">
      <c r="A34" s="8" t="s">
        <v>575</v>
      </c>
      <c r="B34" s="8" t="s">
        <v>216</v>
      </c>
      <c r="C34" s="353"/>
      <c r="D34" s="353" t="s">
        <v>40</v>
      </c>
      <c r="E34" s="353"/>
      <c r="F34" s="353"/>
      <c r="G34" s="467">
        <f t="shared" si="14"/>
        <v>8</v>
      </c>
      <c r="H34" s="359"/>
      <c r="I34" s="359"/>
      <c r="J34" s="359"/>
      <c r="K34" s="359"/>
      <c r="L34" s="359"/>
      <c r="M34" s="358">
        <f t="shared" si="13"/>
        <v>0</v>
      </c>
      <c r="N34" s="359">
        <v>2</v>
      </c>
      <c r="O34" s="359">
        <v>6</v>
      </c>
      <c r="P34" s="47"/>
      <c r="Q34" s="47"/>
      <c r="R34" s="47">
        <v>6</v>
      </c>
      <c r="S34" s="47"/>
      <c r="T34" s="47"/>
      <c r="U34" s="47"/>
      <c r="V34" s="47"/>
      <c r="W34" s="47"/>
      <c r="X34" s="5">
        <f t="shared" si="2"/>
        <v>0</v>
      </c>
      <c r="Y34" s="5"/>
    </row>
    <row r="35" spans="1:25" ht="39.6" x14ac:dyDescent="0.3">
      <c r="A35" s="460" t="s">
        <v>30</v>
      </c>
      <c r="B35" s="460" t="s">
        <v>576</v>
      </c>
      <c r="C35" s="464"/>
      <c r="D35" s="465"/>
      <c r="E35" s="465"/>
      <c r="F35" s="465"/>
      <c r="G35" s="466">
        <f>SUM(G36:G40)</f>
        <v>472</v>
      </c>
      <c r="H35" s="466">
        <f t="shared" ref="H35:S35" si="15">SUM(H36:H40)</f>
        <v>124</v>
      </c>
      <c r="I35" s="466">
        <f t="shared" si="15"/>
        <v>112</v>
      </c>
      <c r="J35" s="466">
        <f t="shared" si="15"/>
        <v>124</v>
      </c>
      <c r="K35" s="466">
        <f t="shared" si="15"/>
        <v>20</v>
      </c>
      <c r="L35" s="466">
        <f t="shared" si="15"/>
        <v>72</v>
      </c>
      <c r="M35" s="466">
        <f t="shared" si="15"/>
        <v>32</v>
      </c>
      <c r="N35" s="466">
        <f t="shared" si="15"/>
        <v>6</v>
      </c>
      <c r="O35" s="466">
        <f t="shared" si="15"/>
        <v>18</v>
      </c>
      <c r="P35" s="466">
        <f t="shared" si="15"/>
        <v>68</v>
      </c>
      <c r="Q35" s="466">
        <f t="shared" si="15"/>
        <v>8</v>
      </c>
      <c r="R35" s="466">
        <f t="shared" si="15"/>
        <v>76</v>
      </c>
      <c r="S35" s="466">
        <f t="shared" si="15"/>
        <v>8</v>
      </c>
      <c r="T35" s="466">
        <f>T37+T38</f>
        <v>112</v>
      </c>
      <c r="U35" s="466">
        <f t="shared" ref="U35:W35" si="16">U37+U38</f>
        <v>16</v>
      </c>
      <c r="V35" s="466">
        <f t="shared" si="16"/>
        <v>0</v>
      </c>
      <c r="W35" s="466">
        <f t="shared" si="16"/>
        <v>0</v>
      </c>
      <c r="X35" s="5">
        <f t="shared" si="2"/>
        <v>112</v>
      </c>
      <c r="Y35" s="5"/>
    </row>
    <row r="36" spans="1:25" hidden="1" x14ac:dyDescent="0.3">
      <c r="A36" s="8" t="s">
        <v>246</v>
      </c>
      <c r="B36" s="8" t="s">
        <v>577</v>
      </c>
      <c r="C36" s="353"/>
      <c r="D36" s="353" t="s">
        <v>40</v>
      </c>
      <c r="E36" s="353"/>
      <c r="F36" s="353"/>
      <c r="G36" s="353">
        <f>I36+J36+K36+M36+N36+O36</f>
        <v>88</v>
      </c>
      <c r="H36" s="353">
        <v>36</v>
      </c>
      <c r="I36" s="353">
        <v>36</v>
      </c>
      <c r="J36" s="353">
        <v>36</v>
      </c>
      <c r="K36" s="359"/>
      <c r="L36" s="359"/>
      <c r="M36" s="359">
        <f>Q36+S36+U36+W36</f>
        <v>8</v>
      </c>
      <c r="N36" s="353">
        <v>2</v>
      </c>
      <c r="O36" s="353">
        <v>6</v>
      </c>
      <c r="P36" s="48">
        <v>34</v>
      </c>
      <c r="Q36" s="562">
        <v>4</v>
      </c>
      <c r="R36" s="48">
        <v>38</v>
      </c>
      <c r="S36" s="562">
        <v>4</v>
      </c>
      <c r="T36" s="48"/>
      <c r="U36" s="562"/>
      <c r="V36" s="48"/>
      <c r="W36" s="562"/>
      <c r="X36" s="5">
        <f t="shared" si="2"/>
        <v>0</v>
      </c>
      <c r="Y36" s="5"/>
    </row>
    <row r="37" spans="1:25" s="39" customFormat="1" x14ac:dyDescent="0.3">
      <c r="A37" s="629" t="s">
        <v>354</v>
      </c>
      <c r="B37" s="629" t="s">
        <v>578</v>
      </c>
      <c r="C37" s="630"/>
      <c r="D37" s="630" t="s">
        <v>40</v>
      </c>
      <c r="E37" s="353" t="s">
        <v>29</v>
      </c>
      <c r="F37" s="353"/>
      <c r="G37" s="353">
        <f t="shared" ref="G37:G38" si="17">SUM(H37:O37)</f>
        <v>210</v>
      </c>
      <c r="H37" s="353">
        <v>58</v>
      </c>
      <c r="I37" s="353">
        <v>50</v>
      </c>
      <c r="J37" s="353">
        <v>58</v>
      </c>
      <c r="K37" s="353">
        <v>20</v>
      </c>
      <c r="L37" s="353"/>
      <c r="M37" s="353">
        <f t="shared" ref="M37:M38" si="18">Q37+S37+U37+W37</f>
        <v>16</v>
      </c>
      <c r="N37" s="353">
        <v>2</v>
      </c>
      <c r="O37" s="353">
        <v>6</v>
      </c>
      <c r="P37" s="348">
        <v>34</v>
      </c>
      <c r="Q37" s="348">
        <v>4</v>
      </c>
      <c r="R37" s="348">
        <v>38</v>
      </c>
      <c r="S37" s="348">
        <v>4</v>
      </c>
      <c r="T37" s="282">
        <v>56</v>
      </c>
      <c r="U37" s="348">
        <v>8</v>
      </c>
      <c r="V37" s="48"/>
      <c r="W37" s="348"/>
      <c r="X37" s="293">
        <f t="shared" si="2"/>
        <v>56</v>
      </c>
      <c r="Y37" s="293" t="s">
        <v>1165</v>
      </c>
    </row>
    <row r="38" spans="1:25" x14ac:dyDescent="0.3">
      <c r="A38" s="8" t="s">
        <v>738</v>
      </c>
      <c r="B38" s="8" t="s">
        <v>739</v>
      </c>
      <c r="C38" s="353"/>
      <c r="D38" s="353"/>
      <c r="E38" s="353" t="s">
        <v>29</v>
      </c>
      <c r="F38" s="353"/>
      <c r="G38" s="353">
        <f t="shared" si="17"/>
        <v>94</v>
      </c>
      <c r="H38" s="353">
        <v>30</v>
      </c>
      <c r="I38" s="353">
        <v>26</v>
      </c>
      <c r="J38" s="353">
        <v>30</v>
      </c>
      <c r="K38" s="359"/>
      <c r="L38" s="359"/>
      <c r="M38" s="353">
        <f t="shared" si="18"/>
        <v>8</v>
      </c>
      <c r="N38" s="359"/>
      <c r="O38" s="359"/>
      <c r="P38" s="48"/>
      <c r="Q38" s="562"/>
      <c r="R38" s="48"/>
      <c r="S38" s="562"/>
      <c r="T38" s="282">
        <v>56</v>
      </c>
      <c r="U38" s="562">
        <v>8</v>
      </c>
      <c r="V38" s="48"/>
      <c r="W38" s="562"/>
      <c r="X38" s="5">
        <f t="shared" si="2"/>
        <v>56</v>
      </c>
      <c r="Y38" s="5" t="s">
        <v>1165</v>
      </c>
    </row>
    <row r="39" spans="1:25" x14ac:dyDescent="0.3">
      <c r="A39" s="460" t="s">
        <v>32</v>
      </c>
      <c r="B39" s="460" t="s">
        <v>73</v>
      </c>
      <c r="C39" s="469"/>
      <c r="D39" s="353"/>
      <c r="E39" s="353" t="s">
        <v>29</v>
      </c>
      <c r="F39" s="353"/>
      <c r="G39" s="353">
        <f>SUM(H39:O39)</f>
        <v>72</v>
      </c>
      <c r="H39" s="353"/>
      <c r="I39" s="353"/>
      <c r="J39" s="353"/>
      <c r="K39" s="353"/>
      <c r="L39" s="353">
        <f>T39</f>
        <v>72</v>
      </c>
      <c r="M39" s="353"/>
      <c r="N39" s="353"/>
      <c r="O39" s="353"/>
      <c r="P39" s="48"/>
      <c r="Q39" s="562"/>
      <c r="R39" s="48"/>
      <c r="S39" s="562"/>
      <c r="T39" s="48">
        <v>72</v>
      </c>
      <c r="U39" s="562"/>
      <c r="V39" s="356"/>
      <c r="W39" s="562"/>
      <c r="X39" s="5">
        <f t="shared" si="2"/>
        <v>72</v>
      </c>
      <c r="Y39" s="5" t="s">
        <v>1165</v>
      </c>
    </row>
    <row r="40" spans="1:25" x14ac:dyDescent="0.3">
      <c r="A40" s="8" t="s">
        <v>740</v>
      </c>
      <c r="B40" s="8" t="s">
        <v>216</v>
      </c>
      <c r="C40" s="469"/>
      <c r="D40" s="353"/>
      <c r="E40" s="353" t="s">
        <v>40</v>
      </c>
      <c r="F40" s="353"/>
      <c r="G40" s="353">
        <f>SUM(H40:O40)</f>
        <v>8</v>
      </c>
      <c r="H40" s="353"/>
      <c r="I40" s="353"/>
      <c r="J40" s="353"/>
      <c r="K40" s="353"/>
      <c r="L40" s="353"/>
      <c r="M40" s="353"/>
      <c r="N40" s="353">
        <v>2</v>
      </c>
      <c r="O40" s="353">
        <v>6</v>
      </c>
      <c r="P40" s="48"/>
      <c r="Q40" s="562"/>
      <c r="R40" s="48"/>
      <c r="S40" s="562"/>
      <c r="T40" s="455">
        <v>6</v>
      </c>
      <c r="U40" s="562"/>
      <c r="V40" s="356"/>
      <c r="W40" s="562"/>
      <c r="X40" s="5">
        <f t="shared" si="2"/>
        <v>6</v>
      </c>
      <c r="Y40" s="5" t="s">
        <v>1165</v>
      </c>
    </row>
    <row r="41" spans="1:25" ht="39.6" hidden="1" x14ac:dyDescent="0.3">
      <c r="A41" s="460" t="s">
        <v>33</v>
      </c>
      <c r="B41" s="460" t="s">
        <v>579</v>
      </c>
      <c r="C41" s="470"/>
      <c r="D41" s="471"/>
      <c r="E41" s="471"/>
      <c r="F41" s="471"/>
      <c r="G41" s="466">
        <f>SUM(G42:G45)</f>
        <v>206</v>
      </c>
      <c r="H41" s="466">
        <f t="shared" ref="H41:O41" si="19">SUM(H42:H45)</f>
        <v>78</v>
      </c>
      <c r="I41" s="466">
        <f t="shared" si="19"/>
        <v>66</v>
      </c>
      <c r="J41" s="466">
        <f t="shared" si="19"/>
        <v>78</v>
      </c>
      <c r="K41" s="466">
        <f t="shared" si="19"/>
        <v>0</v>
      </c>
      <c r="L41" s="466">
        <f t="shared" si="19"/>
        <v>36</v>
      </c>
      <c r="M41" s="466">
        <f t="shared" si="19"/>
        <v>18</v>
      </c>
      <c r="N41" s="466">
        <f t="shared" si="19"/>
        <v>2</v>
      </c>
      <c r="O41" s="466">
        <f t="shared" si="19"/>
        <v>6</v>
      </c>
      <c r="P41" s="466">
        <f t="shared" ref="P41:W41" si="20">P42+P43</f>
        <v>68</v>
      </c>
      <c r="Q41" s="466">
        <f t="shared" si="20"/>
        <v>8</v>
      </c>
      <c r="R41" s="466">
        <f t="shared" si="20"/>
        <v>76</v>
      </c>
      <c r="S41" s="466">
        <f t="shared" si="20"/>
        <v>10</v>
      </c>
      <c r="T41" s="466">
        <f t="shared" si="20"/>
        <v>0</v>
      </c>
      <c r="U41" s="466">
        <f t="shared" si="20"/>
        <v>0</v>
      </c>
      <c r="V41" s="466">
        <f t="shared" si="20"/>
        <v>0</v>
      </c>
      <c r="W41" s="466">
        <f t="shared" si="20"/>
        <v>0</v>
      </c>
      <c r="X41" s="5">
        <f t="shared" si="2"/>
        <v>0</v>
      </c>
      <c r="Y41" s="5"/>
    </row>
    <row r="42" spans="1:25" ht="26.4" hidden="1" x14ac:dyDescent="0.3">
      <c r="A42" s="8" t="s">
        <v>221</v>
      </c>
      <c r="B42" s="8" t="s">
        <v>580</v>
      </c>
      <c r="C42" s="353" t="s">
        <v>29</v>
      </c>
      <c r="D42" s="353"/>
      <c r="E42" s="353"/>
      <c r="F42" s="353"/>
      <c r="G42" s="353">
        <f>I42+J42+K42+M42+N42+O42</f>
        <v>76</v>
      </c>
      <c r="H42" s="353">
        <v>38</v>
      </c>
      <c r="I42" s="353">
        <v>30</v>
      </c>
      <c r="J42" s="353">
        <v>38</v>
      </c>
      <c r="K42" s="358"/>
      <c r="L42" s="358"/>
      <c r="M42" s="358">
        <f t="shared" ref="M42:M43" si="21">Q42+S42+U42+W42</f>
        <v>8</v>
      </c>
      <c r="N42" s="358"/>
      <c r="O42" s="358"/>
      <c r="P42" s="48">
        <v>68</v>
      </c>
      <c r="Q42" s="45">
        <v>8</v>
      </c>
      <c r="R42" s="455"/>
      <c r="T42" s="455"/>
      <c r="V42" s="455"/>
      <c r="W42" s="5"/>
      <c r="X42" s="5">
        <f t="shared" si="2"/>
        <v>0</v>
      </c>
      <c r="Y42" s="5"/>
    </row>
    <row r="43" spans="1:25" ht="26.4" hidden="1" x14ac:dyDescent="0.3">
      <c r="A43" s="8" t="s">
        <v>223</v>
      </c>
      <c r="B43" s="8" t="s">
        <v>581</v>
      </c>
      <c r="C43" s="353"/>
      <c r="D43" s="353" t="s">
        <v>29</v>
      </c>
      <c r="E43" s="353"/>
      <c r="F43" s="353"/>
      <c r="G43" s="353">
        <f>I43+J43+K43+M43+N43+O43</f>
        <v>86</v>
      </c>
      <c r="H43" s="353">
        <v>40</v>
      </c>
      <c r="I43" s="353">
        <v>36</v>
      </c>
      <c r="J43" s="353">
        <v>40</v>
      </c>
      <c r="K43" s="353"/>
      <c r="L43" s="353"/>
      <c r="M43" s="358">
        <f t="shared" si="21"/>
        <v>10</v>
      </c>
      <c r="N43" s="353"/>
      <c r="O43" s="353"/>
      <c r="P43" s="56"/>
      <c r="Q43" s="562"/>
      <c r="R43" s="361">
        <v>76</v>
      </c>
      <c r="S43" s="562">
        <v>10</v>
      </c>
      <c r="T43" s="361"/>
      <c r="U43" s="562"/>
      <c r="V43" s="361"/>
      <c r="W43" s="562"/>
      <c r="X43" s="5">
        <f t="shared" si="2"/>
        <v>0</v>
      </c>
      <c r="Y43" s="5"/>
    </row>
    <row r="44" spans="1:25" hidden="1" x14ac:dyDescent="0.3">
      <c r="A44" s="460" t="s">
        <v>136</v>
      </c>
      <c r="B44" s="460" t="s">
        <v>43</v>
      </c>
      <c r="C44" s="353"/>
      <c r="D44" s="353" t="s">
        <v>29</v>
      </c>
      <c r="E44" s="353"/>
      <c r="F44" s="353"/>
      <c r="G44" s="353">
        <f>SUM(H44:O44)</f>
        <v>36</v>
      </c>
      <c r="H44" s="353"/>
      <c r="I44" s="353"/>
      <c r="J44" s="353"/>
      <c r="K44" s="353"/>
      <c r="L44" s="353">
        <v>36</v>
      </c>
      <c r="M44" s="353"/>
      <c r="N44" s="353"/>
      <c r="O44" s="353"/>
      <c r="P44" s="48"/>
      <c r="Q44" s="562"/>
      <c r="R44" s="48">
        <v>36</v>
      </c>
      <c r="S44" s="562"/>
      <c r="T44" s="48"/>
      <c r="U44" s="562"/>
      <c r="V44" s="48"/>
      <c r="W44" s="562"/>
      <c r="X44" s="5">
        <f t="shared" si="2"/>
        <v>0</v>
      </c>
      <c r="Y44" s="5"/>
    </row>
    <row r="45" spans="1:25" hidden="1" x14ac:dyDescent="0.3">
      <c r="A45" s="8" t="s">
        <v>582</v>
      </c>
      <c r="B45" s="8" t="s">
        <v>216</v>
      </c>
      <c r="C45" s="353"/>
      <c r="D45" s="353" t="s">
        <v>40</v>
      </c>
      <c r="E45" s="353"/>
      <c r="F45" s="353"/>
      <c r="G45" s="353">
        <f>SUM(H45:O45)</f>
        <v>8</v>
      </c>
      <c r="H45" s="353"/>
      <c r="I45" s="353"/>
      <c r="J45" s="353"/>
      <c r="K45" s="353"/>
      <c r="L45" s="353"/>
      <c r="M45" s="353"/>
      <c r="N45" s="353">
        <v>2</v>
      </c>
      <c r="O45" s="353">
        <v>6</v>
      </c>
      <c r="P45" s="48"/>
      <c r="Q45" s="562"/>
      <c r="R45" s="48">
        <v>6</v>
      </c>
      <c r="S45" s="562"/>
      <c r="T45" s="48"/>
      <c r="U45" s="562"/>
      <c r="V45" s="48"/>
      <c r="W45" s="562"/>
      <c r="X45" s="5">
        <f t="shared" si="2"/>
        <v>0</v>
      </c>
      <c r="Y45" s="5"/>
    </row>
    <row r="46" spans="1:25" ht="26.4" x14ac:dyDescent="0.3">
      <c r="A46" s="460" t="s">
        <v>36</v>
      </c>
      <c r="B46" s="460" t="s">
        <v>741</v>
      </c>
      <c r="C46" s="470"/>
      <c r="D46" s="471"/>
      <c r="E46" s="471"/>
      <c r="F46" s="471"/>
      <c r="G46" s="466">
        <f>SUM(G47:G50)</f>
        <v>270</v>
      </c>
      <c r="H46" s="466">
        <f t="shared" ref="H46:O46" si="22">SUM(H47:H50)</f>
        <v>86</v>
      </c>
      <c r="I46" s="466">
        <f t="shared" si="22"/>
        <v>82</v>
      </c>
      <c r="J46" s="466">
        <f t="shared" si="22"/>
        <v>86</v>
      </c>
      <c r="K46" s="466">
        <f t="shared" si="22"/>
        <v>0</v>
      </c>
      <c r="L46" s="466">
        <f t="shared" si="22"/>
        <v>72</v>
      </c>
      <c r="M46" s="466">
        <f t="shared" si="22"/>
        <v>22</v>
      </c>
      <c r="N46" s="466">
        <f t="shared" si="22"/>
        <v>2</v>
      </c>
      <c r="O46" s="466">
        <f t="shared" si="22"/>
        <v>6</v>
      </c>
      <c r="P46" s="466">
        <f>SUM(P47:P48)</f>
        <v>0</v>
      </c>
      <c r="Q46" s="466">
        <f t="shared" ref="Q46:W46" si="23">SUM(Q47:Q48)</f>
        <v>0</v>
      </c>
      <c r="R46" s="466">
        <f t="shared" si="23"/>
        <v>0</v>
      </c>
      <c r="S46" s="466">
        <f t="shared" si="23"/>
        <v>0</v>
      </c>
      <c r="T46" s="466">
        <f t="shared" si="23"/>
        <v>56</v>
      </c>
      <c r="U46" s="466">
        <f t="shared" si="23"/>
        <v>8</v>
      </c>
      <c r="V46" s="466">
        <f t="shared" si="23"/>
        <v>108</v>
      </c>
      <c r="W46" s="466">
        <f t="shared" si="23"/>
        <v>14</v>
      </c>
      <c r="X46" s="5">
        <f t="shared" si="2"/>
        <v>164</v>
      </c>
      <c r="Y46" s="5"/>
    </row>
    <row r="47" spans="1:25" x14ac:dyDescent="0.3">
      <c r="A47" s="8" t="s">
        <v>742</v>
      </c>
      <c r="B47" s="8" t="s">
        <v>743</v>
      </c>
      <c r="C47" s="469"/>
      <c r="D47" s="353"/>
      <c r="E47" s="353"/>
      <c r="F47" s="353" t="s">
        <v>29</v>
      </c>
      <c r="G47" s="353">
        <f>I47+J47+K47+M47+N47+O47</f>
        <v>88</v>
      </c>
      <c r="H47" s="353">
        <v>40</v>
      </c>
      <c r="I47" s="353">
        <v>38</v>
      </c>
      <c r="J47" s="353">
        <v>40</v>
      </c>
      <c r="K47" s="353"/>
      <c r="L47" s="353"/>
      <c r="M47" s="358">
        <f t="shared" ref="M47:M48" si="24">Q47+S47+U47+W47</f>
        <v>10</v>
      </c>
      <c r="N47" s="353"/>
      <c r="O47" s="353"/>
      <c r="P47" s="48"/>
      <c r="Q47" s="562"/>
      <c r="R47" s="48"/>
      <c r="S47" s="562"/>
      <c r="T47" s="446">
        <v>28</v>
      </c>
      <c r="U47" s="562">
        <v>4</v>
      </c>
      <c r="V47" s="48">
        <v>48</v>
      </c>
      <c r="W47" s="562">
        <v>6</v>
      </c>
      <c r="X47" s="5">
        <f t="shared" si="2"/>
        <v>76</v>
      </c>
      <c r="Y47" s="1248" t="s">
        <v>1116</v>
      </c>
    </row>
    <row r="48" spans="1:25" ht="26.4" x14ac:dyDescent="0.3">
      <c r="A48" s="8" t="s">
        <v>744</v>
      </c>
      <c r="B48" s="8" t="s">
        <v>745</v>
      </c>
      <c r="C48" s="469"/>
      <c r="D48" s="353"/>
      <c r="E48" s="353"/>
      <c r="F48" s="353" t="s">
        <v>29</v>
      </c>
      <c r="G48" s="353">
        <f>I48+J48+K48+M48+N48+O48</f>
        <v>102</v>
      </c>
      <c r="H48" s="353">
        <v>46</v>
      </c>
      <c r="I48" s="353">
        <v>44</v>
      </c>
      <c r="J48" s="353">
        <v>46</v>
      </c>
      <c r="K48" s="353"/>
      <c r="L48" s="353"/>
      <c r="M48" s="358">
        <f t="shared" si="24"/>
        <v>12</v>
      </c>
      <c r="N48" s="353"/>
      <c r="O48" s="353"/>
      <c r="P48" s="48"/>
      <c r="Q48" s="562"/>
      <c r="R48" s="48"/>
      <c r="S48" s="562"/>
      <c r="T48" s="446">
        <v>28</v>
      </c>
      <c r="U48" s="562">
        <v>4</v>
      </c>
      <c r="V48" s="48">
        <v>60</v>
      </c>
      <c r="W48" s="562">
        <v>8</v>
      </c>
      <c r="X48" s="5">
        <f t="shared" si="2"/>
        <v>88</v>
      </c>
      <c r="Y48" s="5" t="s">
        <v>1166</v>
      </c>
    </row>
    <row r="49" spans="1:25" x14ac:dyDescent="0.3">
      <c r="A49" s="460" t="s">
        <v>37</v>
      </c>
      <c r="B49" s="460" t="s">
        <v>73</v>
      </c>
      <c r="C49" s="469"/>
      <c r="D49" s="353"/>
      <c r="E49" s="353"/>
      <c r="F49" s="353" t="s">
        <v>29</v>
      </c>
      <c r="G49" s="353">
        <f>SUM(H49:O49)</f>
        <v>72</v>
      </c>
      <c r="H49" s="353"/>
      <c r="I49" s="353"/>
      <c r="J49" s="353"/>
      <c r="K49" s="353"/>
      <c r="L49" s="353">
        <v>72</v>
      </c>
      <c r="M49" s="353"/>
      <c r="N49" s="353"/>
      <c r="O49" s="353"/>
      <c r="P49" s="48"/>
      <c r="Q49" s="562"/>
      <c r="R49" s="48"/>
      <c r="S49" s="562"/>
      <c r="T49" s="361"/>
      <c r="U49" s="562"/>
      <c r="V49" s="48">
        <v>72</v>
      </c>
      <c r="W49" s="562"/>
      <c r="X49" s="5">
        <f t="shared" si="2"/>
        <v>72</v>
      </c>
      <c r="Y49" s="5" t="s">
        <v>1165</v>
      </c>
    </row>
    <row r="50" spans="1:25" x14ac:dyDescent="0.3">
      <c r="A50" s="8" t="s">
        <v>746</v>
      </c>
      <c r="B50" s="8" t="s">
        <v>216</v>
      </c>
      <c r="C50" s="469"/>
      <c r="D50" s="353"/>
      <c r="E50" s="353"/>
      <c r="F50" s="353" t="s">
        <v>40</v>
      </c>
      <c r="G50" s="353">
        <f>SUM(H50:O50)</f>
        <v>8</v>
      </c>
      <c r="H50" s="353"/>
      <c r="I50" s="353"/>
      <c r="J50" s="353"/>
      <c r="K50" s="353"/>
      <c r="L50" s="353"/>
      <c r="M50" s="353"/>
      <c r="N50" s="353">
        <v>2</v>
      </c>
      <c r="O50" s="353">
        <v>6</v>
      </c>
      <c r="P50" s="48"/>
      <c r="Q50" s="562"/>
      <c r="R50" s="48"/>
      <c r="S50" s="562"/>
      <c r="T50" s="361"/>
      <c r="U50" s="562"/>
      <c r="V50" s="48">
        <v>6</v>
      </c>
      <c r="W50" s="562"/>
      <c r="X50" s="5">
        <f t="shared" si="2"/>
        <v>6</v>
      </c>
      <c r="Y50" s="5" t="s">
        <v>1167</v>
      </c>
    </row>
    <row r="51" spans="1:25" x14ac:dyDescent="0.3">
      <c r="A51" s="460"/>
      <c r="B51" s="460" t="s">
        <v>747</v>
      </c>
      <c r="C51" s="469"/>
      <c r="D51" s="353"/>
      <c r="E51" s="353"/>
      <c r="F51" s="353"/>
      <c r="G51" s="353"/>
      <c r="H51" s="353"/>
      <c r="I51" s="353"/>
      <c r="J51" s="353"/>
      <c r="K51" s="353"/>
      <c r="L51" s="353"/>
      <c r="M51" s="353"/>
      <c r="N51" s="353"/>
      <c r="O51" s="353"/>
      <c r="P51" s="48"/>
      <c r="Q51" s="562"/>
      <c r="R51" s="48"/>
      <c r="S51" s="562"/>
      <c r="T51" s="361"/>
      <c r="U51" s="562"/>
      <c r="V51" s="48"/>
      <c r="W51" s="562"/>
      <c r="X51" s="5">
        <f t="shared" si="2"/>
        <v>0</v>
      </c>
      <c r="Y51" s="5"/>
    </row>
    <row r="52" spans="1:25" ht="28.8" x14ac:dyDescent="0.3">
      <c r="A52" s="460" t="s">
        <v>38</v>
      </c>
      <c r="B52" s="460" t="s">
        <v>748</v>
      </c>
      <c r="C52" s="470"/>
      <c r="D52" s="471"/>
      <c r="E52" s="471"/>
      <c r="F52" s="471"/>
      <c r="G52" s="466">
        <f>SUM(G53:G55)</f>
        <v>222</v>
      </c>
      <c r="H52" s="466">
        <f t="shared" ref="H52:O52" si="25">SUM(H53:H55)</f>
        <v>50</v>
      </c>
      <c r="I52" s="466">
        <f t="shared" si="25"/>
        <v>42</v>
      </c>
      <c r="J52" s="466">
        <f t="shared" si="25"/>
        <v>50</v>
      </c>
      <c r="K52" s="466">
        <f t="shared" si="25"/>
        <v>0</v>
      </c>
      <c r="L52" s="466">
        <f t="shared" si="25"/>
        <v>108</v>
      </c>
      <c r="M52" s="466">
        <f t="shared" si="25"/>
        <v>14</v>
      </c>
      <c r="N52" s="466">
        <f t="shared" si="25"/>
        <v>2</v>
      </c>
      <c r="O52" s="466">
        <f t="shared" si="25"/>
        <v>6</v>
      </c>
      <c r="P52" s="466">
        <f>P53</f>
        <v>0</v>
      </c>
      <c r="Q52" s="466">
        <f t="shared" ref="Q52:W52" si="26">Q53</f>
        <v>0</v>
      </c>
      <c r="R52" s="466">
        <f t="shared" si="26"/>
        <v>0</v>
      </c>
      <c r="S52" s="466">
        <f t="shared" si="26"/>
        <v>0</v>
      </c>
      <c r="T52" s="466">
        <f t="shared" si="26"/>
        <v>42</v>
      </c>
      <c r="U52" s="466">
        <f t="shared" si="26"/>
        <v>8</v>
      </c>
      <c r="V52" s="466">
        <f t="shared" si="26"/>
        <v>48</v>
      </c>
      <c r="W52" s="466">
        <f t="shared" si="26"/>
        <v>6</v>
      </c>
      <c r="X52" s="5">
        <f>SUM(X53:X55)</f>
        <v>204</v>
      </c>
      <c r="Y52" s="5"/>
    </row>
    <row r="53" spans="1:25" ht="26.4" x14ac:dyDescent="0.3">
      <c r="A53" s="8" t="s">
        <v>749</v>
      </c>
      <c r="B53" s="8" t="s">
        <v>750</v>
      </c>
      <c r="C53" s="469"/>
      <c r="D53" s="353"/>
      <c r="E53" s="353"/>
      <c r="F53" s="353" t="s">
        <v>29</v>
      </c>
      <c r="G53" s="353">
        <f>I53+J53+K53+M53+N53+O53</f>
        <v>106</v>
      </c>
      <c r="H53" s="353">
        <v>50</v>
      </c>
      <c r="I53" s="353">
        <v>42</v>
      </c>
      <c r="J53" s="353">
        <v>50</v>
      </c>
      <c r="K53" s="627"/>
      <c r="L53" s="627"/>
      <c r="M53" s="358">
        <f t="shared" ref="M53" si="27">Q53+S53+U53+W53</f>
        <v>14</v>
      </c>
      <c r="N53" s="627"/>
      <c r="O53" s="627"/>
      <c r="P53" s="48"/>
      <c r="Q53" s="562"/>
      <c r="R53" s="48"/>
      <c r="S53" s="562"/>
      <c r="T53" s="282">
        <v>42</v>
      </c>
      <c r="U53" s="562">
        <v>8</v>
      </c>
      <c r="V53" s="48">
        <v>48</v>
      </c>
      <c r="W53" s="562">
        <v>6</v>
      </c>
      <c r="X53" s="5">
        <f t="shared" si="2"/>
        <v>90</v>
      </c>
      <c r="Y53" s="5" t="s">
        <v>1166</v>
      </c>
    </row>
    <row r="54" spans="1:25" x14ac:dyDescent="0.3">
      <c r="A54" s="460" t="s">
        <v>751</v>
      </c>
      <c r="B54" s="460" t="s">
        <v>73</v>
      </c>
      <c r="C54" s="469"/>
      <c r="D54" s="353"/>
      <c r="E54" s="353"/>
      <c r="F54" s="353" t="s">
        <v>29</v>
      </c>
      <c r="G54" s="353">
        <f>SUM(H54:O54)</f>
        <v>108</v>
      </c>
      <c r="H54" s="353"/>
      <c r="I54" s="353"/>
      <c r="J54" s="353"/>
      <c r="K54" s="353"/>
      <c r="L54" s="353">
        <v>108</v>
      </c>
      <c r="M54" s="353"/>
      <c r="N54" s="353"/>
      <c r="O54" s="353"/>
      <c r="P54" s="48"/>
      <c r="Q54" s="562"/>
      <c r="R54" s="48"/>
      <c r="S54" s="562"/>
      <c r="T54" s="48"/>
      <c r="U54" s="562"/>
      <c r="V54" s="48">
        <v>108</v>
      </c>
      <c r="W54" s="562"/>
      <c r="X54" s="5">
        <f t="shared" si="2"/>
        <v>108</v>
      </c>
      <c r="Y54" s="5" t="s">
        <v>1165</v>
      </c>
    </row>
    <row r="55" spans="1:25" x14ac:dyDescent="0.3">
      <c r="A55" s="8" t="s">
        <v>752</v>
      </c>
      <c r="B55" s="8" t="s">
        <v>216</v>
      </c>
      <c r="C55" s="469"/>
      <c r="D55" s="353"/>
      <c r="E55" s="353"/>
      <c r="F55" s="353" t="s">
        <v>40</v>
      </c>
      <c r="G55" s="353">
        <f>SUM(H55:O55)</f>
        <v>8</v>
      </c>
      <c r="H55" s="353"/>
      <c r="I55" s="353"/>
      <c r="J55" s="353"/>
      <c r="K55" s="353"/>
      <c r="L55" s="353"/>
      <c r="M55" s="353"/>
      <c r="N55" s="353">
        <v>2</v>
      </c>
      <c r="O55" s="353">
        <v>6</v>
      </c>
      <c r="P55" s="48"/>
      <c r="Q55" s="562"/>
      <c r="R55" s="48"/>
      <c r="S55" s="562"/>
      <c r="T55" s="48"/>
      <c r="U55" s="562"/>
      <c r="V55" s="48">
        <v>6</v>
      </c>
      <c r="W55" s="562"/>
      <c r="X55" s="5">
        <f t="shared" si="2"/>
        <v>6</v>
      </c>
      <c r="Y55" s="5" t="s">
        <v>1168</v>
      </c>
    </row>
    <row r="56" spans="1:25" x14ac:dyDescent="0.3">
      <c r="A56" s="460" t="s">
        <v>259</v>
      </c>
      <c r="B56" s="460" t="s">
        <v>753</v>
      </c>
      <c r="C56" s="466"/>
      <c r="D56" s="466"/>
      <c r="E56" s="466"/>
      <c r="F56" s="466"/>
      <c r="G56" s="466">
        <v>216</v>
      </c>
      <c r="H56" s="466"/>
      <c r="I56" s="466"/>
      <c r="J56" s="466"/>
      <c r="K56" s="466"/>
      <c r="L56" s="466"/>
      <c r="M56" s="466"/>
      <c r="N56" s="466"/>
      <c r="O56" s="466"/>
      <c r="P56" s="466"/>
      <c r="Q56" s="466"/>
      <c r="R56" s="466"/>
      <c r="S56" s="466"/>
      <c r="T56" s="466"/>
      <c r="U56" s="466"/>
      <c r="V56" s="466"/>
      <c r="W56" s="466"/>
      <c r="X56" s="5"/>
      <c r="Y56" s="5"/>
    </row>
    <row r="58" spans="1:25" x14ac:dyDescent="0.3">
      <c r="P58" s="472"/>
    </row>
    <row r="59" spans="1:25" x14ac:dyDescent="0.3">
      <c r="P59" s="472"/>
      <c r="T59">
        <f>T37+T38+T48+T53</f>
        <v>182</v>
      </c>
      <c r="V59">
        <f>V48+V53</f>
        <v>108</v>
      </c>
    </row>
    <row r="60" spans="1:25" x14ac:dyDescent="0.3">
      <c r="P60" s="472"/>
    </row>
    <row r="61" spans="1:25" x14ac:dyDescent="0.3">
      <c r="P61" s="472"/>
    </row>
    <row r="62" spans="1:25" x14ac:dyDescent="0.3">
      <c r="P62" s="472"/>
    </row>
    <row r="63" spans="1:25" x14ac:dyDescent="0.3">
      <c r="C63"/>
      <c r="D63"/>
      <c r="E63"/>
      <c r="F63"/>
      <c r="G63"/>
      <c r="P63" s="472"/>
    </row>
    <row r="64" spans="1:25" x14ac:dyDescent="0.3">
      <c r="C64"/>
      <c r="D64"/>
      <c r="E64"/>
      <c r="F64"/>
      <c r="G64"/>
      <c r="P64" s="472"/>
    </row>
    <row r="65" spans="3:16" x14ac:dyDescent="0.3">
      <c r="C65"/>
      <c r="D65"/>
      <c r="E65"/>
      <c r="F65"/>
      <c r="G65"/>
      <c r="P65" s="472"/>
    </row>
    <row r="66" spans="3:16" x14ac:dyDescent="0.3">
      <c r="C66"/>
      <c r="D66"/>
      <c r="E66"/>
      <c r="F66"/>
      <c r="G66"/>
      <c r="P66" s="472"/>
    </row>
    <row r="67" spans="3:16" x14ac:dyDescent="0.3">
      <c r="C67"/>
      <c r="D67"/>
      <c r="E67"/>
      <c r="F67"/>
      <c r="G67"/>
      <c r="P67" s="472"/>
    </row>
    <row r="68" spans="3:16" x14ac:dyDescent="0.3">
      <c r="C68"/>
      <c r="D68"/>
      <c r="E68"/>
      <c r="F68"/>
      <c r="G68"/>
      <c r="P68" s="472"/>
    </row>
    <row r="69" spans="3:16" x14ac:dyDescent="0.3">
      <c r="C69"/>
      <c r="D69"/>
      <c r="E69"/>
      <c r="F69"/>
      <c r="G69"/>
      <c r="P69" s="472"/>
    </row>
    <row r="70" spans="3:16" x14ac:dyDescent="0.3">
      <c r="C70"/>
      <c r="D70"/>
      <c r="E70"/>
      <c r="F70"/>
      <c r="G70"/>
      <c r="P70" s="472"/>
    </row>
    <row r="71" spans="3:16" x14ac:dyDescent="0.3">
      <c r="C71"/>
      <c r="D71"/>
      <c r="E71"/>
      <c r="F71"/>
      <c r="G71"/>
      <c r="P71" s="472"/>
    </row>
    <row r="72" spans="3:16" x14ac:dyDescent="0.3">
      <c r="C72"/>
      <c r="D72"/>
      <c r="E72"/>
      <c r="F72"/>
      <c r="G72"/>
      <c r="P72" s="472"/>
    </row>
    <row r="73" spans="3:16" x14ac:dyDescent="0.3">
      <c r="C73"/>
      <c r="D73"/>
      <c r="E73"/>
      <c r="F73"/>
      <c r="G73"/>
      <c r="P73" s="472"/>
    </row>
    <row r="74" spans="3:16" x14ac:dyDescent="0.3">
      <c r="C74"/>
      <c r="D74"/>
      <c r="E74"/>
      <c r="F74"/>
      <c r="G74"/>
      <c r="P74" s="472"/>
    </row>
    <row r="75" spans="3:16" x14ac:dyDescent="0.3">
      <c r="C75"/>
      <c r="D75"/>
      <c r="E75"/>
      <c r="F75"/>
      <c r="G75"/>
      <c r="P75" s="472"/>
    </row>
    <row r="76" spans="3:16" x14ac:dyDescent="0.3">
      <c r="C76"/>
      <c r="D76"/>
      <c r="E76"/>
      <c r="F76"/>
      <c r="G76"/>
      <c r="P76" s="472"/>
    </row>
    <row r="77" spans="3:16" x14ac:dyDescent="0.3">
      <c r="C77"/>
      <c r="D77"/>
      <c r="E77"/>
      <c r="F77"/>
      <c r="G77"/>
      <c r="P77" s="472"/>
    </row>
    <row r="78" spans="3:16" x14ac:dyDescent="0.3">
      <c r="C78"/>
      <c r="D78"/>
      <c r="E78"/>
      <c r="F78"/>
      <c r="G78"/>
      <c r="P78" s="472"/>
    </row>
  </sheetData>
  <mergeCells count="36">
    <mergeCell ref="I1:O1"/>
    <mergeCell ref="A1:A4"/>
    <mergeCell ref="B1:B4"/>
    <mergeCell ref="C1:F4"/>
    <mergeCell ref="G1:G4"/>
    <mergeCell ref="H1:H4"/>
    <mergeCell ref="D32:D33"/>
    <mergeCell ref="T4:U4"/>
    <mergeCell ref="V4:W4"/>
    <mergeCell ref="C5:F5"/>
    <mergeCell ref="P5:Q5"/>
    <mergeCell ref="R5:S5"/>
    <mergeCell ref="T5:U5"/>
    <mergeCell ref="V5:W5"/>
    <mergeCell ref="I2:I4"/>
    <mergeCell ref="J2:J4"/>
    <mergeCell ref="K2:K4"/>
    <mergeCell ref="L2:L4"/>
    <mergeCell ref="M2:M4"/>
    <mergeCell ref="N2:N4"/>
    <mergeCell ref="O2:O4"/>
    <mergeCell ref="P2:S2"/>
    <mergeCell ref="X1:X7"/>
    <mergeCell ref="Y1:Y7"/>
    <mergeCell ref="P6:Q6"/>
    <mergeCell ref="R6:S6"/>
    <mergeCell ref="T6:U6"/>
    <mergeCell ref="V6:W6"/>
    <mergeCell ref="P1:W1"/>
    <mergeCell ref="T2:W2"/>
    <mergeCell ref="P3:Q3"/>
    <mergeCell ref="R3:S3"/>
    <mergeCell ref="T3:U3"/>
    <mergeCell ref="V3:W3"/>
    <mergeCell ref="P4:Q4"/>
    <mergeCell ref="R4:S4"/>
  </mergeCells>
  <conditionalFormatting sqref="T5">
    <cfRule type="cellIs" dxfId="1321" priority="2" operator="equal">
      <formula>0</formula>
    </cfRule>
  </conditionalFormatting>
  <conditionalFormatting sqref="P1:Q1 T7:W7 R5:R6 R3 V6 V3 T6 T2:T3 P5:P6 P2:P3">
    <cfRule type="cellIs" dxfId="1320" priority="5" operator="equal">
      <formula>0</formula>
    </cfRule>
  </conditionalFormatting>
  <conditionalFormatting sqref="P7:S7">
    <cfRule type="cellIs" dxfId="1319" priority="4" operator="equal">
      <formula>0</formula>
    </cfRule>
  </conditionalFormatting>
  <conditionalFormatting sqref="R4 V4 T4 P4">
    <cfRule type="cellIs" dxfId="1318" priority="3" operator="equal">
      <formula>0</formula>
    </cfRule>
  </conditionalFormatting>
  <conditionalFormatting sqref="V5">
    <cfRule type="cellIs" dxfId="1317" priority="1" operator="equal">
      <formula>0</formula>
    </cfRule>
  </conditionalFormatting>
  <pageMargins left="0.7" right="0.7" top="0.75" bottom="0.75" header="0.3" footer="0.3"/>
  <pageSetup paperSize="9" scale="63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T59"/>
  <sheetViews>
    <sheetView topLeftCell="A17" workbookViewId="0">
      <selection activeCell="C45" sqref="C45"/>
    </sheetView>
  </sheetViews>
  <sheetFormatPr defaultRowHeight="14.4" x14ac:dyDescent="0.3"/>
  <cols>
    <col min="1" max="1" width="9.109375" style="75"/>
    <col min="2" max="2" width="44.44140625" customWidth="1"/>
    <col min="3" max="6" width="9.109375" style="45"/>
    <col min="7" max="7" width="7.109375" style="45" customWidth="1"/>
    <col min="8" max="8" width="7.88671875" customWidth="1"/>
    <col min="10" max="10" width="9.109375" style="45"/>
    <col min="11" max="11" width="9.109375" style="45" hidden="1" customWidth="1"/>
    <col min="12" max="12" width="0" style="45" hidden="1" customWidth="1"/>
    <col min="13" max="13" width="9.109375" style="45" hidden="1" customWidth="1"/>
    <col min="14" max="14" width="0" style="45" hidden="1" customWidth="1"/>
    <col min="15" max="15" width="9.109375" style="45" customWidth="1"/>
    <col min="16" max="16" width="9.109375" style="45"/>
    <col min="17" max="17" width="9.109375" style="45" customWidth="1"/>
    <col min="18" max="18" width="9.109375" style="45"/>
    <col min="20" max="20" width="22.109375" customWidth="1"/>
  </cols>
  <sheetData>
    <row r="1" spans="1:20" x14ac:dyDescent="0.3">
      <c r="A1" s="1587" t="s">
        <v>45</v>
      </c>
      <c r="B1" s="1777" t="s">
        <v>96</v>
      </c>
      <c r="C1" s="1781" t="s">
        <v>174</v>
      </c>
      <c r="D1" s="1784" t="s">
        <v>97</v>
      </c>
      <c r="E1" s="1784"/>
      <c r="F1" s="1784"/>
      <c r="G1" s="1784"/>
      <c r="H1" s="1784"/>
      <c r="I1" s="1784"/>
      <c r="J1" s="1784"/>
      <c r="K1" s="1779" t="s">
        <v>340</v>
      </c>
      <c r="L1" s="1779"/>
      <c r="M1" s="1779"/>
      <c r="N1" s="1779"/>
      <c r="O1" s="1779"/>
      <c r="P1" s="1779"/>
      <c r="Q1" s="1779"/>
      <c r="R1" s="1779"/>
      <c r="S1" s="1541" t="s">
        <v>668</v>
      </c>
      <c r="T1" s="1365" t="s">
        <v>159</v>
      </c>
    </row>
    <row r="2" spans="1:20" ht="15" customHeight="1" x14ac:dyDescent="0.3">
      <c r="A2" s="1588"/>
      <c r="B2" s="1780"/>
      <c r="C2" s="1782"/>
      <c r="D2" s="1781" t="s">
        <v>341</v>
      </c>
      <c r="E2" s="1779" t="s">
        <v>63</v>
      </c>
      <c r="F2" s="1779"/>
      <c r="G2" s="1779"/>
      <c r="H2" s="1779"/>
      <c r="I2" s="1777" t="s">
        <v>322</v>
      </c>
      <c r="J2" s="1777" t="s">
        <v>62</v>
      </c>
      <c r="K2" s="1791" t="s">
        <v>442</v>
      </c>
      <c r="L2" s="1792"/>
      <c r="M2" s="1792"/>
      <c r="N2" s="1793"/>
      <c r="O2" s="1787" t="s">
        <v>318</v>
      </c>
      <c r="P2" s="1788"/>
      <c r="Q2" s="1788"/>
      <c r="R2" s="1789"/>
      <c r="S2" s="1541"/>
      <c r="T2" s="1365"/>
    </row>
    <row r="3" spans="1:20" ht="15" customHeight="1" x14ac:dyDescent="0.3">
      <c r="A3" s="1588"/>
      <c r="B3" s="1780"/>
      <c r="C3" s="1782"/>
      <c r="D3" s="1782"/>
      <c r="E3" s="1779" t="s">
        <v>99</v>
      </c>
      <c r="F3" s="1779"/>
      <c r="G3" s="1779"/>
      <c r="H3" s="1587" t="s">
        <v>342</v>
      </c>
      <c r="I3" s="1780"/>
      <c r="J3" s="1780"/>
      <c r="K3" s="1779" t="s">
        <v>443</v>
      </c>
      <c r="L3" s="1779"/>
      <c r="M3" s="1779" t="s">
        <v>444</v>
      </c>
      <c r="N3" s="1779"/>
      <c r="O3" s="1779" t="s">
        <v>343</v>
      </c>
      <c r="P3" s="1779"/>
      <c r="Q3" s="1779" t="s">
        <v>344</v>
      </c>
      <c r="R3" s="1779"/>
      <c r="S3" s="1541"/>
      <c r="T3" s="1365"/>
    </row>
    <row r="4" spans="1:20" ht="15" customHeight="1" x14ac:dyDescent="0.3">
      <c r="A4" s="1588"/>
      <c r="B4" s="1780"/>
      <c r="C4" s="1782"/>
      <c r="D4" s="1782"/>
      <c r="E4" s="1777" t="s">
        <v>345</v>
      </c>
      <c r="F4" s="1777" t="s">
        <v>346</v>
      </c>
      <c r="G4" s="1777" t="s">
        <v>317</v>
      </c>
      <c r="H4" s="1588"/>
      <c r="I4" s="1780"/>
      <c r="J4" s="1780"/>
      <c r="K4" s="1787" t="s">
        <v>1007</v>
      </c>
      <c r="L4" s="1789"/>
      <c r="M4" s="1787" t="s">
        <v>1008</v>
      </c>
      <c r="N4" s="1789"/>
      <c r="O4" s="1787" t="s">
        <v>1009</v>
      </c>
      <c r="P4" s="1789"/>
      <c r="Q4" s="1787" t="s">
        <v>1010</v>
      </c>
      <c r="R4" s="1789"/>
      <c r="S4" s="1541"/>
      <c r="T4" s="1365"/>
    </row>
    <row r="5" spans="1:20" ht="22.5" customHeight="1" x14ac:dyDescent="0.3">
      <c r="A5" s="1589"/>
      <c r="B5" s="1778"/>
      <c r="C5" s="1783"/>
      <c r="D5" s="1783"/>
      <c r="E5" s="1778"/>
      <c r="F5" s="1778"/>
      <c r="G5" s="1778"/>
      <c r="H5" s="1589"/>
      <c r="I5" s="1778"/>
      <c r="J5" s="1778"/>
      <c r="K5" s="805" t="s">
        <v>194</v>
      </c>
      <c r="L5" s="804" t="s">
        <v>347</v>
      </c>
      <c r="M5" s="805" t="s">
        <v>194</v>
      </c>
      <c r="N5" s="804" t="s">
        <v>347</v>
      </c>
      <c r="O5" s="805" t="s">
        <v>194</v>
      </c>
      <c r="P5" s="804" t="s">
        <v>347</v>
      </c>
      <c r="Q5" s="805" t="s">
        <v>194</v>
      </c>
      <c r="R5" s="804" t="s">
        <v>347</v>
      </c>
      <c r="S5" s="1541"/>
      <c r="T5" s="1365"/>
    </row>
    <row r="6" spans="1:20" x14ac:dyDescent="0.3">
      <c r="A6" s="1790" t="s">
        <v>348</v>
      </c>
      <c r="B6" s="1790"/>
      <c r="C6" s="1790"/>
      <c r="D6" s="1790"/>
      <c r="E6" s="1790"/>
      <c r="F6" s="1790"/>
      <c r="G6" s="1790"/>
      <c r="H6" s="1790"/>
      <c r="I6" s="1790"/>
      <c r="J6" s="1790"/>
      <c r="K6" s="805">
        <v>64</v>
      </c>
      <c r="L6" s="805">
        <v>512</v>
      </c>
      <c r="M6" s="805">
        <v>84</v>
      </c>
      <c r="N6" s="805">
        <v>672</v>
      </c>
      <c r="O6" s="805">
        <v>48</v>
      </c>
      <c r="P6" s="805">
        <v>384</v>
      </c>
      <c r="Q6" s="805">
        <v>32</v>
      </c>
      <c r="R6" s="805">
        <v>288</v>
      </c>
      <c r="S6" s="1128">
        <f>P6+R6</f>
        <v>672</v>
      </c>
      <c r="T6" s="5"/>
    </row>
    <row r="7" spans="1:20" ht="28.5" customHeight="1" x14ac:dyDescent="0.3">
      <c r="A7" s="799" t="s">
        <v>0</v>
      </c>
      <c r="B7" s="107" t="s">
        <v>66</v>
      </c>
      <c r="C7" s="286"/>
      <c r="D7" s="805">
        <f>SUM(D8:D13)</f>
        <v>500</v>
      </c>
      <c r="E7" s="805">
        <f t="shared" ref="E7:J7" si="0">SUM(E8:E13)</f>
        <v>420</v>
      </c>
      <c r="F7" s="805">
        <f t="shared" si="0"/>
        <v>272</v>
      </c>
      <c r="G7" s="805">
        <f t="shared" si="0"/>
        <v>0</v>
      </c>
      <c r="H7" s="805">
        <f t="shared" si="0"/>
        <v>0</v>
      </c>
      <c r="I7" s="805">
        <f t="shared" si="0"/>
        <v>74</v>
      </c>
      <c r="J7" s="805">
        <f t="shared" si="0"/>
        <v>6</v>
      </c>
      <c r="K7" s="805">
        <f>SUM(K8:K13)</f>
        <v>20</v>
      </c>
      <c r="L7" s="805">
        <f t="shared" ref="L7:R7" si="1">SUM(L8:L13)</f>
        <v>112</v>
      </c>
      <c r="M7" s="805">
        <f t="shared" si="1"/>
        <v>24</v>
      </c>
      <c r="N7" s="805">
        <f t="shared" si="1"/>
        <v>132</v>
      </c>
      <c r="O7" s="805">
        <f t="shared" si="1"/>
        <v>12</v>
      </c>
      <c r="P7" s="805">
        <f t="shared" si="1"/>
        <v>36</v>
      </c>
      <c r="Q7" s="805">
        <f t="shared" si="1"/>
        <v>18</v>
      </c>
      <c r="R7" s="805">
        <f t="shared" si="1"/>
        <v>140</v>
      </c>
      <c r="S7" s="1128">
        <f t="shared" ref="S7:S59" si="2">P7+R7</f>
        <v>176</v>
      </c>
      <c r="T7" s="5"/>
    </row>
    <row r="8" spans="1:20" ht="15.6" x14ac:dyDescent="0.3">
      <c r="A8" s="797" t="s">
        <v>1</v>
      </c>
      <c r="B8" s="3" t="s">
        <v>2</v>
      </c>
      <c r="C8" s="110" t="s">
        <v>67</v>
      </c>
      <c r="D8" s="802">
        <f>E8+I8+J8</f>
        <v>54</v>
      </c>
      <c r="E8" s="802">
        <f>L8+N8+P8+R8</f>
        <v>48</v>
      </c>
      <c r="F8" s="802">
        <v>8</v>
      </c>
      <c r="G8" s="802"/>
      <c r="H8" s="802"/>
      <c r="I8" s="802">
        <f>K8+M8+O8+Q8</f>
        <v>6</v>
      </c>
      <c r="J8" s="110"/>
      <c r="K8" s="110">
        <v>0</v>
      </c>
      <c r="L8" s="111">
        <v>0</v>
      </c>
      <c r="M8" s="111">
        <v>0</v>
      </c>
      <c r="N8" s="111">
        <v>0</v>
      </c>
      <c r="O8" s="111">
        <v>0</v>
      </c>
      <c r="P8" s="111">
        <v>0</v>
      </c>
      <c r="Q8" s="111">
        <v>6</v>
      </c>
      <c r="R8" s="111">
        <v>48</v>
      </c>
      <c r="S8" s="1128">
        <f t="shared" si="2"/>
        <v>48</v>
      </c>
      <c r="T8" s="5" t="s">
        <v>1067</v>
      </c>
    </row>
    <row r="9" spans="1:20" ht="15.6" hidden="1" x14ac:dyDescent="0.3">
      <c r="A9" s="797" t="s">
        <v>115</v>
      </c>
      <c r="B9" s="3" t="s">
        <v>113</v>
      </c>
      <c r="C9" s="110" t="s">
        <v>67</v>
      </c>
      <c r="D9" s="802">
        <f t="shared" ref="D9:D11" si="3">E9+I9+J9</f>
        <v>50</v>
      </c>
      <c r="E9" s="802">
        <f t="shared" ref="E9:E28" si="4">L9+N9+P9+R9</f>
        <v>48</v>
      </c>
      <c r="F9" s="802">
        <v>8</v>
      </c>
      <c r="G9" s="802"/>
      <c r="H9" s="802"/>
      <c r="I9" s="802">
        <f t="shared" ref="I9:I33" si="5">K9+M9+O9+Q9</f>
        <v>2</v>
      </c>
      <c r="J9" s="110"/>
      <c r="K9" s="110">
        <v>0</v>
      </c>
      <c r="L9" s="111">
        <v>0</v>
      </c>
      <c r="M9" s="111">
        <v>2</v>
      </c>
      <c r="N9" s="111">
        <v>48</v>
      </c>
      <c r="O9" s="111">
        <v>0</v>
      </c>
      <c r="P9" s="111">
        <v>0</v>
      </c>
      <c r="Q9" s="111">
        <v>0</v>
      </c>
      <c r="R9" s="111">
        <v>0</v>
      </c>
      <c r="S9" s="1128">
        <f t="shared" si="2"/>
        <v>0</v>
      </c>
      <c r="T9" s="5"/>
    </row>
    <row r="10" spans="1:20" ht="27.6" x14ac:dyDescent="0.3">
      <c r="A10" s="797" t="s">
        <v>3</v>
      </c>
      <c r="B10" s="3" t="s">
        <v>68</v>
      </c>
      <c r="C10" s="110" t="s">
        <v>324</v>
      </c>
      <c r="D10" s="802">
        <f t="shared" si="3"/>
        <v>134</v>
      </c>
      <c r="E10" s="802">
        <f t="shared" si="4"/>
        <v>114</v>
      </c>
      <c r="F10" s="802">
        <v>114</v>
      </c>
      <c r="G10" s="802"/>
      <c r="H10" s="271"/>
      <c r="I10" s="802">
        <f t="shared" si="5"/>
        <v>14</v>
      </c>
      <c r="J10" s="110">
        <v>6</v>
      </c>
      <c r="K10" s="110">
        <v>2</v>
      </c>
      <c r="L10" s="111">
        <v>32</v>
      </c>
      <c r="M10" s="111">
        <v>4</v>
      </c>
      <c r="N10" s="111">
        <v>42</v>
      </c>
      <c r="O10" s="111">
        <v>4</v>
      </c>
      <c r="P10" s="1316">
        <v>18</v>
      </c>
      <c r="Q10" s="111">
        <v>4</v>
      </c>
      <c r="R10" s="111">
        <v>22</v>
      </c>
      <c r="S10" s="1128">
        <f t="shared" si="2"/>
        <v>40</v>
      </c>
      <c r="T10" s="1248" t="s">
        <v>1082</v>
      </c>
    </row>
    <row r="11" spans="1:20" ht="31.2" x14ac:dyDescent="0.3">
      <c r="A11" s="797" t="s">
        <v>5</v>
      </c>
      <c r="B11" s="3" t="s">
        <v>325</v>
      </c>
      <c r="C11" s="110" t="s">
        <v>326</v>
      </c>
      <c r="D11" s="802">
        <f t="shared" si="3"/>
        <v>156</v>
      </c>
      <c r="E11" s="802">
        <f t="shared" si="4"/>
        <v>114</v>
      </c>
      <c r="F11" s="798">
        <v>114</v>
      </c>
      <c r="G11" s="798"/>
      <c r="H11" s="798"/>
      <c r="I11" s="802">
        <f t="shared" si="5"/>
        <v>42</v>
      </c>
      <c r="J11" s="110"/>
      <c r="K11" s="110">
        <v>12</v>
      </c>
      <c r="L11" s="111">
        <v>32</v>
      </c>
      <c r="M11" s="111">
        <v>18</v>
      </c>
      <c r="N11" s="111">
        <v>42</v>
      </c>
      <c r="O11" s="111">
        <v>8</v>
      </c>
      <c r="P11" s="1316">
        <v>18</v>
      </c>
      <c r="Q11" s="111">
        <v>4</v>
      </c>
      <c r="R11" s="111">
        <v>22</v>
      </c>
      <c r="S11" s="1128">
        <f t="shared" si="2"/>
        <v>40</v>
      </c>
      <c r="T11" s="5" t="s">
        <v>1075</v>
      </c>
    </row>
    <row r="12" spans="1:20" ht="15.6" x14ac:dyDescent="0.3">
      <c r="A12" s="797" t="s">
        <v>284</v>
      </c>
      <c r="B12" s="22" t="s">
        <v>69</v>
      </c>
      <c r="C12" s="110" t="s">
        <v>67</v>
      </c>
      <c r="D12" s="802">
        <f>E12+I12+J12</f>
        <v>52</v>
      </c>
      <c r="E12" s="802">
        <f t="shared" si="4"/>
        <v>48</v>
      </c>
      <c r="F12" s="795">
        <v>18</v>
      </c>
      <c r="G12" s="795"/>
      <c r="H12" s="795"/>
      <c r="I12" s="802">
        <f t="shared" si="5"/>
        <v>4</v>
      </c>
      <c r="J12" s="110"/>
      <c r="K12" s="110">
        <v>0</v>
      </c>
      <c r="L12" s="111">
        <v>0</v>
      </c>
      <c r="M12" s="111">
        <v>0</v>
      </c>
      <c r="N12" s="111">
        <v>0</v>
      </c>
      <c r="O12" s="111">
        <v>0</v>
      </c>
      <c r="P12" s="111">
        <v>0</v>
      </c>
      <c r="Q12" s="111">
        <v>4</v>
      </c>
      <c r="R12" s="111">
        <v>48</v>
      </c>
      <c r="S12" s="1128">
        <f t="shared" si="2"/>
        <v>48</v>
      </c>
      <c r="T12" s="37" t="s">
        <v>1146</v>
      </c>
    </row>
    <row r="13" spans="1:20" ht="15.6" hidden="1" x14ac:dyDescent="0.3">
      <c r="A13" s="797" t="s">
        <v>168</v>
      </c>
      <c r="B13" s="3" t="s">
        <v>207</v>
      </c>
      <c r="C13" s="110" t="s">
        <v>67</v>
      </c>
      <c r="D13" s="802">
        <f>E13+I13+J13</f>
        <v>54</v>
      </c>
      <c r="E13" s="802">
        <f t="shared" si="4"/>
        <v>48</v>
      </c>
      <c r="F13" s="802">
        <v>10</v>
      </c>
      <c r="G13" s="802"/>
      <c r="H13" s="802"/>
      <c r="I13" s="802">
        <f t="shared" si="5"/>
        <v>6</v>
      </c>
      <c r="J13" s="110"/>
      <c r="K13" s="110">
        <v>6</v>
      </c>
      <c r="L13" s="111">
        <v>48</v>
      </c>
      <c r="M13" s="111">
        <v>0</v>
      </c>
      <c r="N13" s="111">
        <v>0</v>
      </c>
      <c r="O13" s="111">
        <v>0</v>
      </c>
      <c r="P13" s="111">
        <v>0</v>
      </c>
      <c r="Q13" s="111">
        <v>0</v>
      </c>
      <c r="R13" s="111">
        <v>0</v>
      </c>
      <c r="S13" s="1128">
        <f t="shared" si="2"/>
        <v>0</v>
      </c>
      <c r="T13" s="5"/>
    </row>
    <row r="14" spans="1:20" ht="31.2" hidden="1" x14ac:dyDescent="0.3">
      <c r="A14" s="799" t="s">
        <v>169</v>
      </c>
      <c r="B14" s="107" t="s">
        <v>355</v>
      </c>
      <c r="C14" s="801" t="s">
        <v>445</v>
      </c>
      <c r="D14" s="805">
        <v>108</v>
      </c>
      <c r="E14" s="802">
        <f t="shared" si="4"/>
        <v>104</v>
      </c>
      <c r="F14" s="805">
        <v>38</v>
      </c>
      <c r="G14" s="805"/>
      <c r="H14" s="805"/>
      <c r="I14" s="802">
        <f t="shared" si="5"/>
        <v>8</v>
      </c>
      <c r="J14" s="801"/>
      <c r="K14" s="1122">
        <f t="shared" ref="K14:R14" si="6">SUM(K15:K16)</f>
        <v>2</v>
      </c>
      <c r="L14" s="1122">
        <f t="shared" si="6"/>
        <v>36</v>
      </c>
      <c r="M14" s="1122">
        <f t="shared" si="6"/>
        <v>6</v>
      </c>
      <c r="N14" s="1122">
        <f t="shared" si="6"/>
        <v>68</v>
      </c>
      <c r="O14" s="1122">
        <f t="shared" si="6"/>
        <v>0</v>
      </c>
      <c r="P14" s="1122">
        <f t="shared" si="6"/>
        <v>0</v>
      </c>
      <c r="Q14" s="1122">
        <f t="shared" si="6"/>
        <v>0</v>
      </c>
      <c r="R14" s="1122">
        <f t="shared" si="6"/>
        <v>0</v>
      </c>
      <c r="S14" s="1128">
        <f t="shared" si="2"/>
        <v>0</v>
      </c>
      <c r="T14" s="5"/>
    </row>
    <row r="15" spans="1:20" ht="15.6" hidden="1" x14ac:dyDescent="0.3">
      <c r="A15" s="797" t="s">
        <v>446</v>
      </c>
      <c r="B15" s="3" t="s">
        <v>447</v>
      </c>
      <c r="C15" s="110" t="s">
        <v>40</v>
      </c>
      <c r="D15" s="798">
        <v>72</v>
      </c>
      <c r="E15" s="802">
        <f t="shared" si="4"/>
        <v>68</v>
      </c>
      <c r="F15" s="798">
        <v>34</v>
      </c>
      <c r="G15" s="798"/>
      <c r="H15" s="798"/>
      <c r="I15" s="802">
        <f t="shared" si="5"/>
        <v>4</v>
      </c>
      <c r="J15" s="110">
        <v>6</v>
      </c>
      <c r="K15" s="110">
        <v>2</v>
      </c>
      <c r="L15" s="110">
        <v>36</v>
      </c>
      <c r="M15" s="110">
        <v>2</v>
      </c>
      <c r="N15" s="110">
        <v>32</v>
      </c>
      <c r="O15" s="110">
        <v>0</v>
      </c>
      <c r="P15" s="110">
        <v>0</v>
      </c>
      <c r="Q15" s="110">
        <v>0</v>
      </c>
      <c r="R15" s="110">
        <v>0</v>
      </c>
      <c r="S15" s="1128">
        <f t="shared" si="2"/>
        <v>0</v>
      </c>
      <c r="T15" s="5"/>
    </row>
    <row r="16" spans="1:20" ht="15.6" hidden="1" x14ac:dyDescent="0.3">
      <c r="A16" s="797" t="s">
        <v>448</v>
      </c>
      <c r="B16" s="3" t="s">
        <v>302</v>
      </c>
      <c r="C16" s="110" t="s">
        <v>67</v>
      </c>
      <c r="D16" s="798">
        <v>36</v>
      </c>
      <c r="E16" s="802">
        <f t="shared" si="4"/>
        <v>36</v>
      </c>
      <c r="F16" s="798">
        <v>0</v>
      </c>
      <c r="G16" s="798"/>
      <c r="H16" s="798"/>
      <c r="I16" s="802">
        <f t="shared" si="5"/>
        <v>4</v>
      </c>
      <c r="J16" s="110"/>
      <c r="K16" s="110">
        <v>0</v>
      </c>
      <c r="L16" s="110">
        <v>0</v>
      </c>
      <c r="M16" s="110">
        <v>4</v>
      </c>
      <c r="N16" s="110">
        <v>36</v>
      </c>
      <c r="O16" s="110">
        <v>0</v>
      </c>
      <c r="P16" s="110">
        <v>0</v>
      </c>
      <c r="Q16" s="110">
        <v>0</v>
      </c>
      <c r="R16" s="110">
        <v>0</v>
      </c>
      <c r="S16" s="1128">
        <f t="shared" si="2"/>
        <v>0</v>
      </c>
      <c r="T16" s="5"/>
    </row>
    <row r="17" spans="1:20" ht="31.2" x14ac:dyDescent="0.3">
      <c r="A17" s="799" t="s">
        <v>10</v>
      </c>
      <c r="B17" s="107" t="s">
        <v>70</v>
      </c>
      <c r="C17" s="801" t="s">
        <v>449</v>
      </c>
      <c r="D17" s="805">
        <f>SUM(D18:D28)</f>
        <v>820</v>
      </c>
      <c r="E17" s="805">
        <f t="shared" ref="E17:R17" si="7">SUM(E18:E28)</f>
        <v>720</v>
      </c>
      <c r="F17" s="805">
        <f t="shared" si="7"/>
        <v>242</v>
      </c>
      <c r="G17" s="805">
        <f t="shared" si="7"/>
        <v>20</v>
      </c>
      <c r="H17" s="805">
        <f t="shared" si="7"/>
        <v>0</v>
      </c>
      <c r="I17" s="805">
        <f t="shared" si="7"/>
        <v>76</v>
      </c>
      <c r="J17" s="805">
        <f t="shared" si="7"/>
        <v>24</v>
      </c>
      <c r="K17" s="805">
        <f t="shared" si="7"/>
        <v>26</v>
      </c>
      <c r="L17" s="805">
        <f t="shared" si="7"/>
        <v>246</v>
      </c>
      <c r="M17" s="805">
        <f t="shared" si="7"/>
        <v>28</v>
      </c>
      <c r="N17" s="805">
        <f t="shared" si="7"/>
        <v>262</v>
      </c>
      <c r="O17" s="805">
        <f t="shared" si="7"/>
        <v>16</v>
      </c>
      <c r="P17" s="805">
        <f t="shared" si="7"/>
        <v>160</v>
      </c>
      <c r="Q17" s="805">
        <f t="shared" si="7"/>
        <v>6</v>
      </c>
      <c r="R17" s="805">
        <f t="shared" si="7"/>
        <v>52</v>
      </c>
      <c r="S17" s="1128">
        <f t="shared" si="2"/>
        <v>212</v>
      </c>
      <c r="T17" s="5"/>
    </row>
    <row r="18" spans="1:20" ht="15.6" hidden="1" x14ac:dyDescent="0.3">
      <c r="A18" s="797" t="s">
        <v>117</v>
      </c>
      <c r="B18" s="3" t="s">
        <v>41</v>
      </c>
      <c r="C18" s="110" t="s">
        <v>40</v>
      </c>
      <c r="D18" s="802">
        <f>E18+I18+J18</f>
        <v>100</v>
      </c>
      <c r="E18" s="802">
        <f t="shared" si="4"/>
        <v>82</v>
      </c>
      <c r="F18" s="798">
        <v>28</v>
      </c>
      <c r="G18" s="798"/>
      <c r="H18" s="798"/>
      <c r="I18" s="802">
        <f t="shared" si="5"/>
        <v>12</v>
      </c>
      <c r="J18" s="110">
        <v>6</v>
      </c>
      <c r="K18" s="110">
        <v>12</v>
      </c>
      <c r="L18" s="841">
        <v>82</v>
      </c>
      <c r="M18" s="841">
        <v>0</v>
      </c>
      <c r="N18" s="841">
        <v>0</v>
      </c>
      <c r="O18" s="110">
        <v>0</v>
      </c>
      <c r="P18" s="110">
        <v>0</v>
      </c>
      <c r="Q18" s="110">
        <v>0</v>
      </c>
      <c r="R18" s="110">
        <v>0</v>
      </c>
      <c r="S18" s="1128">
        <f t="shared" si="2"/>
        <v>0</v>
      </c>
      <c r="T18" s="5"/>
    </row>
    <row r="19" spans="1:20" ht="15.6" hidden="1" x14ac:dyDescent="0.3">
      <c r="A19" s="797" t="s">
        <v>12</v>
      </c>
      <c r="B19" s="3" t="s">
        <v>450</v>
      </c>
      <c r="C19" s="110" t="s">
        <v>40</v>
      </c>
      <c r="D19" s="802">
        <f t="shared" ref="D19:D28" si="8">E19+I19+J19</f>
        <v>64</v>
      </c>
      <c r="E19" s="802">
        <f t="shared" si="4"/>
        <v>52</v>
      </c>
      <c r="F19" s="798">
        <v>12</v>
      </c>
      <c r="G19" s="798"/>
      <c r="H19" s="798"/>
      <c r="I19" s="802">
        <f t="shared" si="5"/>
        <v>6</v>
      </c>
      <c r="J19" s="110">
        <v>6</v>
      </c>
      <c r="K19" s="796">
        <v>0</v>
      </c>
      <c r="L19" s="1123">
        <v>0</v>
      </c>
      <c r="M19" s="841">
        <v>6</v>
      </c>
      <c r="N19" s="841">
        <v>52</v>
      </c>
      <c r="O19" s="110"/>
      <c r="P19" s="110"/>
      <c r="Q19" s="110"/>
      <c r="R19" s="110"/>
      <c r="S19" s="1128">
        <f t="shared" si="2"/>
        <v>0</v>
      </c>
      <c r="T19" s="5"/>
    </row>
    <row r="20" spans="1:20" ht="15.6" x14ac:dyDescent="0.3">
      <c r="A20" s="797" t="s">
        <v>13</v>
      </c>
      <c r="B20" s="3" t="s">
        <v>279</v>
      </c>
      <c r="C20" s="110" t="s">
        <v>67</v>
      </c>
      <c r="D20" s="802">
        <f t="shared" si="8"/>
        <v>68</v>
      </c>
      <c r="E20" s="802">
        <f t="shared" si="4"/>
        <v>62</v>
      </c>
      <c r="F20" s="798">
        <v>12</v>
      </c>
      <c r="G20" s="798"/>
      <c r="H20" s="798"/>
      <c r="I20" s="802">
        <f t="shared" si="5"/>
        <v>6</v>
      </c>
      <c r="J20" s="110"/>
      <c r="K20" s="110">
        <v>0</v>
      </c>
      <c r="L20" s="110">
        <v>0</v>
      </c>
      <c r="M20" s="110">
        <v>0</v>
      </c>
      <c r="N20" s="110">
        <v>0</v>
      </c>
      <c r="O20" s="110">
        <v>4</v>
      </c>
      <c r="P20" s="1316">
        <v>42</v>
      </c>
      <c r="Q20" s="110">
        <v>2</v>
      </c>
      <c r="R20" s="110">
        <v>20</v>
      </c>
      <c r="S20" s="1128">
        <f t="shared" si="2"/>
        <v>62</v>
      </c>
      <c r="T20" s="1248" t="s">
        <v>1123</v>
      </c>
    </row>
    <row r="21" spans="1:20" ht="15.6" hidden="1" x14ac:dyDescent="0.3">
      <c r="A21" s="7" t="s">
        <v>14</v>
      </c>
      <c r="B21" s="271" t="s">
        <v>120</v>
      </c>
      <c r="C21" s="110" t="s">
        <v>67</v>
      </c>
      <c r="D21" s="802">
        <f t="shared" si="8"/>
        <v>58</v>
      </c>
      <c r="E21" s="802">
        <f t="shared" si="4"/>
        <v>54</v>
      </c>
      <c r="F21" s="802">
        <v>24</v>
      </c>
      <c r="G21" s="802"/>
      <c r="H21" s="802"/>
      <c r="I21" s="802">
        <f t="shared" si="5"/>
        <v>4</v>
      </c>
      <c r="J21" s="110"/>
      <c r="K21" s="110">
        <v>2</v>
      </c>
      <c r="L21" s="110">
        <v>22</v>
      </c>
      <c r="M21" s="110">
        <v>2</v>
      </c>
      <c r="N21" s="110">
        <v>32</v>
      </c>
      <c r="O21" s="110"/>
      <c r="P21" s="110"/>
      <c r="Q21" s="110"/>
      <c r="R21" s="110"/>
      <c r="S21" s="1128">
        <f t="shared" si="2"/>
        <v>0</v>
      </c>
      <c r="T21" s="5"/>
    </row>
    <row r="22" spans="1:20" ht="15.6" x14ac:dyDescent="0.3">
      <c r="A22" s="7" t="s">
        <v>15</v>
      </c>
      <c r="B22" s="271" t="s">
        <v>72</v>
      </c>
      <c r="C22" s="110" t="s">
        <v>67</v>
      </c>
      <c r="D22" s="802">
        <f t="shared" si="8"/>
        <v>52</v>
      </c>
      <c r="E22" s="802">
        <f t="shared" si="4"/>
        <v>48</v>
      </c>
      <c r="F22" s="802">
        <v>16</v>
      </c>
      <c r="G22" s="802"/>
      <c r="H22" s="802"/>
      <c r="I22" s="802">
        <f t="shared" si="5"/>
        <v>4</v>
      </c>
      <c r="J22" s="110"/>
      <c r="K22" s="110">
        <v>0</v>
      </c>
      <c r="L22" s="110">
        <v>0</v>
      </c>
      <c r="M22" s="110">
        <v>0</v>
      </c>
      <c r="N22" s="110">
        <v>0</v>
      </c>
      <c r="O22" s="110">
        <v>4</v>
      </c>
      <c r="P22" s="1316">
        <v>48</v>
      </c>
      <c r="Q22" s="796"/>
      <c r="R22" s="796"/>
      <c r="S22" s="1128">
        <f t="shared" si="2"/>
        <v>48</v>
      </c>
      <c r="T22" s="1248" t="s">
        <v>1107</v>
      </c>
    </row>
    <row r="23" spans="1:20" ht="15.6" hidden="1" x14ac:dyDescent="0.3">
      <c r="A23" s="797" t="s">
        <v>16</v>
      </c>
      <c r="B23" s="3" t="s">
        <v>241</v>
      </c>
      <c r="C23" s="798" t="s">
        <v>40</v>
      </c>
      <c r="D23" s="802">
        <f t="shared" si="8"/>
        <v>118</v>
      </c>
      <c r="E23" s="802">
        <f t="shared" si="4"/>
        <v>98</v>
      </c>
      <c r="F23" s="798">
        <v>28</v>
      </c>
      <c r="G23" s="798">
        <v>20</v>
      </c>
      <c r="H23" s="798"/>
      <c r="I23" s="802">
        <f t="shared" si="5"/>
        <v>14</v>
      </c>
      <c r="J23" s="110">
        <v>6</v>
      </c>
      <c r="K23" s="110">
        <v>0</v>
      </c>
      <c r="L23" s="110">
        <v>0</v>
      </c>
      <c r="M23" s="110">
        <v>14</v>
      </c>
      <c r="N23" s="841">
        <v>98</v>
      </c>
      <c r="O23" s="112"/>
      <c r="P23" s="110"/>
      <c r="Q23" s="110"/>
      <c r="R23" s="110"/>
      <c r="S23" s="1128">
        <f t="shared" si="2"/>
        <v>0</v>
      </c>
      <c r="T23" s="1260"/>
    </row>
    <row r="24" spans="1:20" ht="15.6" hidden="1" x14ac:dyDescent="0.3">
      <c r="A24" s="797" t="s">
        <v>121</v>
      </c>
      <c r="B24" s="3" t="s">
        <v>24</v>
      </c>
      <c r="C24" s="110" t="s">
        <v>40</v>
      </c>
      <c r="D24" s="802">
        <f t="shared" si="8"/>
        <v>84</v>
      </c>
      <c r="E24" s="802">
        <f t="shared" si="4"/>
        <v>70</v>
      </c>
      <c r="F24" s="798">
        <v>44</v>
      </c>
      <c r="G24" s="798"/>
      <c r="H24" s="798"/>
      <c r="I24" s="802">
        <f t="shared" si="5"/>
        <v>8</v>
      </c>
      <c r="J24" s="110">
        <v>6</v>
      </c>
      <c r="K24" s="110">
        <v>8</v>
      </c>
      <c r="L24" s="110">
        <v>70</v>
      </c>
      <c r="M24" s="110">
        <v>0</v>
      </c>
      <c r="O24" s="110"/>
      <c r="P24" s="110"/>
      <c r="Q24" s="110"/>
      <c r="R24" s="110"/>
      <c r="S24" s="1128">
        <f t="shared" si="2"/>
        <v>0</v>
      </c>
      <c r="T24" s="1260"/>
    </row>
    <row r="25" spans="1:20" ht="15.6" hidden="1" x14ac:dyDescent="0.3">
      <c r="A25" s="797" t="s">
        <v>17</v>
      </c>
      <c r="B25" s="3" t="s">
        <v>124</v>
      </c>
      <c r="C25" s="110" t="s">
        <v>67</v>
      </c>
      <c r="D25" s="802">
        <f t="shared" si="8"/>
        <v>70</v>
      </c>
      <c r="E25" s="802">
        <f t="shared" si="4"/>
        <v>66</v>
      </c>
      <c r="F25" s="798">
        <v>20</v>
      </c>
      <c r="G25" s="798"/>
      <c r="H25" s="798"/>
      <c r="I25" s="802">
        <f t="shared" si="5"/>
        <v>4</v>
      </c>
      <c r="J25" s="110"/>
      <c r="K25" s="110">
        <v>2</v>
      </c>
      <c r="L25" s="110">
        <v>28</v>
      </c>
      <c r="M25" s="110">
        <v>2</v>
      </c>
      <c r="N25" s="110">
        <v>38</v>
      </c>
      <c r="O25" s="110"/>
      <c r="P25" s="110"/>
      <c r="Q25" s="110"/>
      <c r="R25" s="110"/>
      <c r="S25" s="1128">
        <f t="shared" si="2"/>
        <v>0</v>
      </c>
      <c r="T25" s="1260"/>
    </row>
    <row r="26" spans="1:20" ht="61.5" hidden="1" customHeight="1" x14ac:dyDescent="0.3">
      <c r="A26" s="797" t="s">
        <v>123</v>
      </c>
      <c r="B26" s="3" t="s">
        <v>451</v>
      </c>
      <c r="C26" s="110" t="s">
        <v>67</v>
      </c>
      <c r="D26" s="802">
        <f t="shared" si="8"/>
        <v>92</v>
      </c>
      <c r="E26" s="802">
        <f>L26+N26+P26+R26</f>
        <v>86</v>
      </c>
      <c r="F26" s="798">
        <v>40</v>
      </c>
      <c r="G26" s="798"/>
      <c r="H26" s="798"/>
      <c r="I26" s="802">
        <f>K26+M26+O26+Q26</f>
        <v>6</v>
      </c>
      <c r="J26" s="110"/>
      <c r="K26" s="110">
        <v>2</v>
      </c>
      <c r="L26" s="110">
        <v>44</v>
      </c>
      <c r="M26" s="110">
        <v>4</v>
      </c>
      <c r="N26" s="110">
        <v>42</v>
      </c>
      <c r="O26" s="110"/>
      <c r="P26" s="110"/>
      <c r="Q26" s="110"/>
      <c r="R26" s="110"/>
      <c r="S26" s="1128">
        <f t="shared" si="2"/>
        <v>0</v>
      </c>
      <c r="T26" s="1260"/>
    </row>
    <row r="27" spans="1:20" ht="27.6" x14ac:dyDescent="0.3">
      <c r="A27" s="797" t="s">
        <v>18</v>
      </c>
      <c r="B27" s="3" t="s">
        <v>57</v>
      </c>
      <c r="C27" s="110" t="s">
        <v>67</v>
      </c>
      <c r="D27" s="802">
        <f t="shared" si="8"/>
        <v>70</v>
      </c>
      <c r="E27" s="802">
        <f t="shared" si="4"/>
        <v>62</v>
      </c>
      <c r="F27" s="798">
        <v>10</v>
      </c>
      <c r="G27" s="798"/>
      <c r="H27" s="798"/>
      <c r="I27" s="802">
        <f t="shared" si="5"/>
        <v>8</v>
      </c>
      <c r="J27" s="110"/>
      <c r="K27" s="110"/>
      <c r="L27" s="110"/>
      <c r="M27" s="110"/>
      <c r="N27" s="110"/>
      <c r="O27" s="110">
        <v>4</v>
      </c>
      <c r="P27" s="1316">
        <v>30</v>
      </c>
      <c r="Q27" s="110">
        <v>4</v>
      </c>
      <c r="R27" s="110">
        <v>32</v>
      </c>
      <c r="S27" s="1128">
        <f t="shared" si="2"/>
        <v>62</v>
      </c>
      <c r="T27" s="1248" t="s">
        <v>1107</v>
      </c>
    </row>
    <row r="28" spans="1:20" ht="15.6" x14ac:dyDescent="0.3">
      <c r="A28" s="797" t="s">
        <v>20</v>
      </c>
      <c r="B28" s="3" t="s">
        <v>101</v>
      </c>
      <c r="C28" s="110" t="s">
        <v>67</v>
      </c>
      <c r="D28" s="802">
        <f t="shared" si="8"/>
        <v>44</v>
      </c>
      <c r="E28" s="802">
        <f t="shared" si="4"/>
        <v>40</v>
      </c>
      <c r="F28" s="798">
        <v>8</v>
      </c>
      <c r="G28" s="798"/>
      <c r="H28" s="798"/>
      <c r="I28" s="802">
        <f t="shared" si="5"/>
        <v>4</v>
      </c>
      <c r="J28" s="110"/>
      <c r="K28" s="110"/>
      <c r="L28" s="110"/>
      <c r="M28" s="110"/>
      <c r="N28" s="110"/>
      <c r="O28" s="110">
        <v>4</v>
      </c>
      <c r="P28" s="1316">
        <v>40</v>
      </c>
      <c r="Q28" s="110"/>
      <c r="R28" s="110"/>
      <c r="S28" s="1128">
        <f t="shared" si="2"/>
        <v>40</v>
      </c>
      <c r="T28" s="1260" t="s">
        <v>1099</v>
      </c>
    </row>
    <row r="29" spans="1:20" ht="26.25" customHeight="1" x14ac:dyDescent="0.3">
      <c r="A29" s="799" t="s">
        <v>452</v>
      </c>
      <c r="B29" s="107" t="s">
        <v>27</v>
      </c>
      <c r="C29" s="801" t="s">
        <v>453</v>
      </c>
      <c r="D29" s="805">
        <f>SUM(D30:D40)</f>
        <v>2022</v>
      </c>
      <c r="E29" s="805">
        <f t="shared" ref="E29:G30" si="9">SUM(E30:E40)</f>
        <v>952</v>
      </c>
      <c r="F29" s="805">
        <f t="shared" si="9"/>
        <v>416</v>
      </c>
      <c r="G29" s="805">
        <f t="shared" si="9"/>
        <v>20</v>
      </c>
      <c r="H29" s="805"/>
      <c r="I29" s="805">
        <f t="shared" ref="I29:R29" si="10">I30+I37+I46+I41</f>
        <v>70</v>
      </c>
      <c r="J29" s="805">
        <f t="shared" si="10"/>
        <v>18</v>
      </c>
      <c r="K29" s="805">
        <f t="shared" si="10"/>
        <v>16</v>
      </c>
      <c r="L29" s="805">
        <f t="shared" si="10"/>
        <v>118</v>
      </c>
      <c r="M29" s="805">
        <f t="shared" si="10"/>
        <v>26</v>
      </c>
      <c r="N29" s="805">
        <f t="shared" si="10"/>
        <v>210</v>
      </c>
      <c r="O29" s="805">
        <f t="shared" si="10"/>
        <v>20</v>
      </c>
      <c r="P29" s="805">
        <f t="shared" si="10"/>
        <v>188</v>
      </c>
      <c r="Q29" s="805">
        <f t="shared" si="10"/>
        <v>8</v>
      </c>
      <c r="R29" s="805">
        <f t="shared" si="10"/>
        <v>64</v>
      </c>
      <c r="S29" s="1128">
        <f t="shared" si="2"/>
        <v>252</v>
      </c>
      <c r="T29" s="5"/>
    </row>
    <row r="30" spans="1:20" ht="81" customHeight="1" x14ac:dyDescent="0.3">
      <c r="A30" s="799" t="s">
        <v>321</v>
      </c>
      <c r="B30" s="107" t="s">
        <v>454</v>
      </c>
      <c r="C30" s="110" t="s">
        <v>455</v>
      </c>
      <c r="D30" s="805">
        <f>SUM(D31:D41)</f>
        <v>1176</v>
      </c>
      <c r="E30" s="805">
        <f t="shared" si="9"/>
        <v>476</v>
      </c>
      <c r="F30" s="805">
        <f t="shared" si="9"/>
        <v>236</v>
      </c>
      <c r="G30" s="805">
        <f t="shared" si="9"/>
        <v>20</v>
      </c>
      <c r="H30" s="805">
        <f>H34+H35</f>
        <v>144</v>
      </c>
      <c r="I30" s="805">
        <f>SUM(I31:I33)</f>
        <v>20</v>
      </c>
      <c r="J30" s="805">
        <f t="shared" ref="J30:R30" si="11">SUM(J31:J33)</f>
        <v>6</v>
      </c>
      <c r="K30" s="805">
        <f t="shared" si="11"/>
        <v>6</v>
      </c>
      <c r="L30" s="805">
        <f t="shared" si="11"/>
        <v>66</v>
      </c>
      <c r="M30" s="805">
        <f t="shared" si="11"/>
        <v>14</v>
      </c>
      <c r="N30" s="805">
        <f t="shared" si="11"/>
        <v>150</v>
      </c>
      <c r="O30" s="805">
        <f t="shared" si="11"/>
        <v>0</v>
      </c>
      <c r="P30" s="805">
        <f t="shared" si="11"/>
        <v>0</v>
      </c>
      <c r="Q30" s="805">
        <f t="shared" si="11"/>
        <v>0</v>
      </c>
      <c r="R30" s="805">
        <f t="shared" si="11"/>
        <v>0</v>
      </c>
      <c r="S30" s="1128">
        <f t="shared" si="2"/>
        <v>0</v>
      </c>
      <c r="T30" s="5"/>
    </row>
    <row r="31" spans="1:20" ht="30" hidden="1" customHeight="1" x14ac:dyDescent="0.3">
      <c r="A31" s="797" t="s">
        <v>155</v>
      </c>
      <c r="B31" s="3" t="s">
        <v>456</v>
      </c>
      <c r="C31" s="110" t="s">
        <v>40</v>
      </c>
      <c r="D31" s="802">
        <f t="shared" ref="D31:D33" si="12">E31+I31+J31</f>
        <v>90</v>
      </c>
      <c r="E31" s="802">
        <f t="shared" ref="E31:E33" si="13">L31+N31+P31+R31</f>
        <v>78</v>
      </c>
      <c r="F31" s="798">
        <v>32</v>
      </c>
      <c r="G31" s="798"/>
      <c r="H31" s="798"/>
      <c r="I31" s="802">
        <f t="shared" si="5"/>
        <v>6</v>
      </c>
      <c r="J31" s="110">
        <v>6</v>
      </c>
      <c r="K31" s="110">
        <v>4</v>
      </c>
      <c r="L31" s="110">
        <v>42</v>
      </c>
      <c r="M31" s="110">
        <v>2</v>
      </c>
      <c r="N31" s="110">
        <v>36</v>
      </c>
      <c r="O31" s="110"/>
      <c r="P31" s="110"/>
      <c r="Q31" s="110"/>
      <c r="R31" s="110"/>
      <c r="S31" s="1128">
        <f t="shared" si="2"/>
        <v>0</v>
      </c>
      <c r="T31" s="5"/>
    </row>
    <row r="32" spans="1:20" ht="45" hidden="1" customHeight="1" x14ac:dyDescent="0.3">
      <c r="A32" s="797" t="s">
        <v>156</v>
      </c>
      <c r="B32" s="3" t="s">
        <v>457</v>
      </c>
      <c r="C32" s="110" t="s">
        <v>458</v>
      </c>
      <c r="D32" s="802">
        <f t="shared" si="12"/>
        <v>78</v>
      </c>
      <c r="E32" s="802">
        <f t="shared" si="13"/>
        <v>72</v>
      </c>
      <c r="F32" s="798">
        <v>28</v>
      </c>
      <c r="G32" s="798"/>
      <c r="H32" s="798"/>
      <c r="I32" s="802">
        <f t="shared" si="5"/>
        <v>6</v>
      </c>
      <c r="J32" s="110"/>
      <c r="K32" s="110">
        <v>2</v>
      </c>
      <c r="L32" s="110">
        <v>24</v>
      </c>
      <c r="M32" s="110">
        <v>4</v>
      </c>
      <c r="N32" s="110">
        <v>48</v>
      </c>
      <c r="O32" s="110"/>
      <c r="P32" s="110"/>
      <c r="Q32" s="110"/>
      <c r="R32" s="110"/>
      <c r="S32" s="1128">
        <f t="shared" si="2"/>
        <v>0</v>
      </c>
      <c r="T32" s="5"/>
    </row>
    <row r="33" spans="1:20" ht="30" hidden="1" customHeight="1" x14ac:dyDescent="0.3">
      <c r="A33" s="797" t="s">
        <v>280</v>
      </c>
      <c r="B33" s="3" t="s">
        <v>459</v>
      </c>
      <c r="C33" s="110" t="s">
        <v>327</v>
      </c>
      <c r="D33" s="802">
        <f t="shared" si="12"/>
        <v>74</v>
      </c>
      <c r="E33" s="802">
        <f t="shared" si="13"/>
        <v>66</v>
      </c>
      <c r="F33" s="798">
        <v>16</v>
      </c>
      <c r="G33" s="798"/>
      <c r="H33" s="798"/>
      <c r="I33" s="802">
        <f t="shared" si="5"/>
        <v>8</v>
      </c>
      <c r="J33" s="110"/>
      <c r="K33" s="110">
        <v>0</v>
      </c>
      <c r="L33" s="110">
        <v>0</v>
      </c>
      <c r="M33" s="110">
        <v>8</v>
      </c>
      <c r="N33" s="841">
        <v>66</v>
      </c>
      <c r="O33" s="796"/>
      <c r="P33" s="796"/>
      <c r="Q33" s="110"/>
      <c r="R33" s="110"/>
      <c r="S33" s="1128">
        <f t="shared" si="2"/>
        <v>0</v>
      </c>
      <c r="T33" s="5"/>
    </row>
    <row r="34" spans="1:20" ht="15.6" x14ac:dyDescent="0.3">
      <c r="A34" s="799" t="s">
        <v>328</v>
      </c>
      <c r="B34" s="107" t="s">
        <v>43</v>
      </c>
      <c r="C34" s="110" t="s">
        <v>327</v>
      </c>
      <c r="D34" s="805">
        <v>72</v>
      </c>
      <c r="E34" s="798"/>
      <c r="F34" s="798"/>
      <c r="G34" s="798"/>
      <c r="H34" s="805">
        <v>72</v>
      </c>
      <c r="I34" s="798"/>
      <c r="J34" s="110"/>
      <c r="K34" s="110"/>
      <c r="L34" s="110">
        <v>0</v>
      </c>
      <c r="M34" s="110"/>
      <c r="O34" s="796"/>
      <c r="P34" s="28">
        <v>72</v>
      </c>
      <c r="Q34" s="110"/>
      <c r="R34" s="110"/>
      <c r="S34" s="1128">
        <f t="shared" si="2"/>
        <v>72</v>
      </c>
      <c r="T34" s="1260" t="s">
        <v>1103</v>
      </c>
    </row>
    <row r="35" spans="1:20" ht="26.4" x14ac:dyDescent="0.3">
      <c r="A35" s="799" t="s">
        <v>329</v>
      </c>
      <c r="B35" s="107" t="s">
        <v>73</v>
      </c>
      <c r="C35" s="110" t="s">
        <v>327</v>
      </c>
      <c r="D35" s="805">
        <v>72</v>
      </c>
      <c r="E35" s="805">
        <v>0</v>
      </c>
      <c r="F35" s="805">
        <v>0</v>
      </c>
      <c r="G35" s="805"/>
      <c r="H35" s="805">
        <v>72</v>
      </c>
      <c r="I35" s="805">
        <v>0</v>
      </c>
      <c r="J35" s="110"/>
      <c r="K35" s="110"/>
      <c r="L35" s="110">
        <v>0</v>
      </c>
      <c r="M35" s="110"/>
      <c r="N35" s="796"/>
      <c r="O35" s="112"/>
      <c r="P35" s="28">
        <v>72</v>
      </c>
      <c r="Q35" s="110"/>
      <c r="R35" s="110"/>
      <c r="S35" s="1128">
        <f t="shared" si="2"/>
        <v>72</v>
      </c>
      <c r="T35" s="1260" t="s">
        <v>1103</v>
      </c>
    </row>
    <row r="36" spans="1:20" ht="15.6" x14ac:dyDescent="0.3">
      <c r="A36" s="799" t="s">
        <v>330</v>
      </c>
      <c r="B36" s="107" t="s">
        <v>75</v>
      </c>
      <c r="C36" s="110" t="s">
        <v>40</v>
      </c>
      <c r="D36" s="805">
        <v>12</v>
      </c>
      <c r="E36" s="805">
        <v>12</v>
      </c>
      <c r="F36" s="805"/>
      <c r="G36" s="805"/>
      <c r="H36" s="805"/>
      <c r="I36" s="805"/>
      <c r="J36" s="110">
        <v>12</v>
      </c>
      <c r="K36" s="110"/>
      <c r="L36" s="110">
        <v>0</v>
      </c>
      <c r="M36" s="110"/>
      <c r="O36" s="112"/>
      <c r="P36" s="842">
        <v>12</v>
      </c>
      <c r="Q36" s="110"/>
      <c r="R36" s="110"/>
      <c r="S36" s="1128">
        <f t="shared" si="2"/>
        <v>12</v>
      </c>
      <c r="T36" s="1260" t="s">
        <v>1103</v>
      </c>
    </row>
    <row r="37" spans="1:20" ht="66.75" hidden="1" customHeight="1" x14ac:dyDescent="0.3">
      <c r="A37" s="799" t="s">
        <v>105</v>
      </c>
      <c r="B37" s="107" t="s">
        <v>460</v>
      </c>
      <c r="C37" s="110" t="s">
        <v>368</v>
      </c>
      <c r="D37" s="805">
        <f>SUM(D38:D40)</f>
        <v>224</v>
      </c>
      <c r="E37" s="805">
        <f t="shared" ref="E37:G37" si="14">SUM(E38:E40)</f>
        <v>124</v>
      </c>
      <c r="F37" s="805">
        <f t="shared" si="14"/>
        <v>52</v>
      </c>
      <c r="G37" s="805">
        <f t="shared" si="14"/>
        <v>0</v>
      </c>
      <c r="H37" s="805">
        <f>H39</f>
        <v>72</v>
      </c>
      <c r="I37" s="805">
        <f>I38</f>
        <v>22</v>
      </c>
      <c r="J37" s="805">
        <f t="shared" ref="J37:R37" si="15">J38</f>
        <v>6</v>
      </c>
      <c r="K37" s="805">
        <f t="shared" si="15"/>
        <v>10</v>
      </c>
      <c r="L37" s="805">
        <f t="shared" si="15"/>
        <v>52</v>
      </c>
      <c r="M37" s="805">
        <f t="shared" si="15"/>
        <v>12</v>
      </c>
      <c r="N37" s="805">
        <f t="shared" si="15"/>
        <v>60</v>
      </c>
      <c r="O37" s="805">
        <f t="shared" si="15"/>
        <v>0</v>
      </c>
      <c r="P37" s="805">
        <f t="shared" si="15"/>
        <v>0</v>
      </c>
      <c r="Q37" s="805">
        <f t="shared" si="15"/>
        <v>0</v>
      </c>
      <c r="R37" s="805">
        <f t="shared" si="15"/>
        <v>0</v>
      </c>
      <c r="S37" s="1128">
        <f t="shared" si="2"/>
        <v>0</v>
      </c>
      <c r="T37" s="5"/>
    </row>
    <row r="38" spans="1:20" ht="27.6" hidden="1" x14ac:dyDescent="0.3">
      <c r="A38" s="797" t="s">
        <v>31</v>
      </c>
      <c r="B38" s="3" t="s">
        <v>461</v>
      </c>
      <c r="C38" s="110" t="s">
        <v>82</v>
      </c>
      <c r="D38" s="802">
        <f t="shared" ref="D38" si="16">E38+I38+J38</f>
        <v>140</v>
      </c>
      <c r="E38" s="802">
        <f t="shared" ref="E38" si="17">L38+N38+P38+R38</f>
        <v>112</v>
      </c>
      <c r="F38" s="798">
        <v>52</v>
      </c>
      <c r="G38" s="798"/>
      <c r="H38" s="798"/>
      <c r="I38" s="802">
        <f t="shared" ref="I38" si="18">K38+M38+O38+Q38</f>
        <v>22</v>
      </c>
      <c r="J38" s="110">
        <v>6</v>
      </c>
      <c r="K38" s="110">
        <v>10</v>
      </c>
      <c r="L38" s="110">
        <v>52</v>
      </c>
      <c r="M38" s="110">
        <v>12</v>
      </c>
      <c r="N38" s="110">
        <v>60</v>
      </c>
      <c r="O38" s="110"/>
      <c r="P38" s="110"/>
      <c r="Q38" s="110"/>
      <c r="R38" s="110"/>
      <c r="S38" s="1128">
        <f t="shared" si="2"/>
        <v>0</v>
      </c>
      <c r="T38" s="5"/>
    </row>
    <row r="39" spans="1:20" ht="15.6" hidden="1" x14ac:dyDescent="0.3">
      <c r="A39" s="799" t="s">
        <v>462</v>
      </c>
      <c r="B39" s="107" t="s">
        <v>73</v>
      </c>
      <c r="C39" s="110" t="s">
        <v>67</v>
      </c>
      <c r="D39" s="805">
        <v>72</v>
      </c>
      <c r="E39" s="805"/>
      <c r="F39" s="805"/>
      <c r="G39" s="805"/>
      <c r="H39" s="805">
        <v>72</v>
      </c>
      <c r="I39" s="805"/>
      <c r="J39" s="110"/>
      <c r="K39" s="110"/>
      <c r="L39" s="110">
        <v>0</v>
      </c>
      <c r="M39" s="110"/>
      <c r="N39" s="112">
        <v>72</v>
      </c>
      <c r="O39" s="110"/>
      <c r="P39" s="110"/>
      <c r="Q39" s="110"/>
      <c r="R39" s="110"/>
      <c r="S39" s="1128">
        <f t="shared" si="2"/>
        <v>0</v>
      </c>
      <c r="T39" s="5"/>
    </row>
    <row r="40" spans="1:20" ht="15.6" hidden="1" x14ac:dyDescent="0.3">
      <c r="A40" s="799" t="s">
        <v>463</v>
      </c>
      <c r="B40" s="107" t="s">
        <v>75</v>
      </c>
      <c r="C40" s="110" t="s">
        <v>40</v>
      </c>
      <c r="D40" s="805">
        <v>12</v>
      </c>
      <c r="E40" s="805">
        <v>12</v>
      </c>
      <c r="F40" s="805"/>
      <c r="G40" s="805"/>
      <c r="H40" s="805"/>
      <c r="I40" s="805"/>
      <c r="J40" s="110">
        <v>12</v>
      </c>
      <c r="K40" s="110"/>
      <c r="L40" s="110">
        <v>0</v>
      </c>
      <c r="M40" s="110"/>
      <c r="N40" s="110">
        <v>12</v>
      </c>
      <c r="O40" s="110"/>
      <c r="P40" s="110"/>
      <c r="Q40" s="110"/>
      <c r="R40" s="110"/>
      <c r="S40" s="1128">
        <f t="shared" si="2"/>
        <v>0</v>
      </c>
      <c r="T40" s="5"/>
    </row>
    <row r="41" spans="1:20" ht="64.5" customHeight="1" x14ac:dyDescent="0.3">
      <c r="A41" s="799" t="s">
        <v>331</v>
      </c>
      <c r="B41" s="107" t="s">
        <v>1011</v>
      </c>
      <c r="C41" s="801" t="s">
        <v>455</v>
      </c>
      <c r="D41" s="805">
        <v>330</v>
      </c>
      <c r="E41" s="805" t="s">
        <v>1012</v>
      </c>
      <c r="F41" s="805">
        <v>56</v>
      </c>
      <c r="G41" s="805">
        <v>20</v>
      </c>
      <c r="H41" s="805">
        <f>H44</f>
        <v>108</v>
      </c>
      <c r="I41" s="800">
        <f>SUM(I42:I43)</f>
        <v>18</v>
      </c>
      <c r="J41" s="800">
        <f t="shared" ref="J41:R41" si="19">SUM(J42:J43)</f>
        <v>6</v>
      </c>
      <c r="K41" s="800">
        <f t="shared" si="19"/>
        <v>0</v>
      </c>
      <c r="L41" s="800">
        <f t="shared" si="19"/>
        <v>0</v>
      </c>
      <c r="M41" s="800">
        <f t="shared" si="19"/>
        <v>0</v>
      </c>
      <c r="N41" s="800">
        <f t="shared" si="19"/>
        <v>0</v>
      </c>
      <c r="O41" s="800">
        <f t="shared" si="19"/>
        <v>14</v>
      </c>
      <c r="P41" s="800">
        <f t="shared" si="19"/>
        <v>128</v>
      </c>
      <c r="Q41" s="800">
        <f t="shared" si="19"/>
        <v>4</v>
      </c>
      <c r="R41" s="800">
        <f t="shared" si="19"/>
        <v>32</v>
      </c>
      <c r="S41" s="1128">
        <f t="shared" si="2"/>
        <v>160</v>
      </c>
      <c r="T41" s="5"/>
    </row>
    <row r="42" spans="1:20" ht="26.4" x14ac:dyDescent="0.3">
      <c r="A42" s="797" t="s">
        <v>34</v>
      </c>
      <c r="B42" s="3" t="s">
        <v>332</v>
      </c>
      <c r="C42" s="110" t="s">
        <v>82</v>
      </c>
      <c r="D42" s="802">
        <f t="shared" ref="D42:D43" si="20">E42+I42+J42</f>
        <v>92</v>
      </c>
      <c r="E42" s="802">
        <f t="shared" ref="E42:E43" si="21">L42+N42+P42+R42</f>
        <v>74</v>
      </c>
      <c r="F42" s="798">
        <v>32</v>
      </c>
      <c r="G42" s="798"/>
      <c r="H42" s="798"/>
      <c r="I42" s="802">
        <f t="shared" ref="I42:I47" si="22">K42+M42+O42+Q42</f>
        <v>12</v>
      </c>
      <c r="J42" s="110">
        <v>6</v>
      </c>
      <c r="K42" s="110"/>
      <c r="L42" s="110"/>
      <c r="M42" s="110"/>
      <c r="N42" s="112"/>
      <c r="O42" s="841">
        <v>8</v>
      </c>
      <c r="P42" s="1316">
        <v>42</v>
      </c>
      <c r="Q42" s="110">
        <v>4</v>
      </c>
      <c r="R42" s="110">
        <v>32</v>
      </c>
      <c r="S42" s="1128">
        <f t="shared" si="2"/>
        <v>74</v>
      </c>
      <c r="T42" s="1248" t="s">
        <v>1107</v>
      </c>
    </row>
    <row r="43" spans="1:20" ht="26.4" x14ac:dyDescent="0.3">
      <c r="A43" s="797" t="s">
        <v>135</v>
      </c>
      <c r="B43" s="271" t="s">
        <v>273</v>
      </c>
      <c r="C43" s="110" t="s">
        <v>67</v>
      </c>
      <c r="D43" s="802">
        <f t="shared" si="20"/>
        <v>92</v>
      </c>
      <c r="E43" s="802">
        <f t="shared" si="21"/>
        <v>86</v>
      </c>
      <c r="F43" s="798">
        <v>24</v>
      </c>
      <c r="G43" s="798">
        <v>20</v>
      </c>
      <c r="H43" s="798"/>
      <c r="I43" s="802">
        <f t="shared" si="22"/>
        <v>6</v>
      </c>
      <c r="J43" s="110"/>
      <c r="K43" s="110"/>
      <c r="L43" s="110"/>
      <c r="M43" s="110"/>
      <c r="N43" s="112"/>
      <c r="O43" s="841">
        <v>6</v>
      </c>
      <c r="P43" s="1316">
        <v>86</v>
      </c>
      <c r="Q43" s="110">
        <v>0</v>
      </c>
      <c r="R43" s="110">
        <v>0</v>
      </c>
      <c r="S43" s="1128">
        <f t="shared" si="2"/>
        <v>86</v>
      </c>
      <c r="T43" s="1260" t="s">
        <v>1106</v>
      </c>
    </row>
    <row r="44" spans="1:20" ht="39" customHeight="1" x14ac:dyDescent="0.3">
      <c r="A44" s="799" t="s">
        <v>333</v>
      </c>
      <c r="B44" s="107" t="s">
        <v>73</v>
      </c>
      <c r="C44" s="110" t="s">
        <v>67</v>
      </c>
      <c r="D44" s="805">
        <v>108</v>
      </c>
      <c r="E44" s="805"/>
      <c r="F44" s="805"/>
      <c r="G44" s="805"/>
      <c r="H44" s="805">
        <v>108</v>
      </c>
      <c r="I44" s="802">
        <f t="shared" si="22"/>
        <v>0</v>
      </c>
      <c r="J44" s="110"/>
      <c r="K44" s="110"/>
      <c r="L44" s="110"/>
      <c r="M44" s="110"/>
      <c r="N44" s="110"/>
      <c r="O44" s="110"/>
      <c r="P44" s="796"/>
      <c r="Q44" s="110"/>
      <c r="R44" s="112">
        <v>108</v>
      </c>
      <c r="S44" s="1128">
        <f t="shared" si="2"/>
        <v>108</v>
      </c>
      <c r="T44" s="1260" t="s">
        <v>1106</v>
      </c>
    </row>
    <row r="45" spans="1:20" ht="15.6" x14ac:dyDescent="0.3">
      <c r="A45" s="799" t="s">
        <v>334</v>
      </c>
      <c r="B45" s="107" t="s">
        <v>75</v>
      </c>
      <c r="C45" s="110" t="s">
        <v>40</v>
      </c>
      <c r="D45" s="805">
        <v>12</v>
      </c>
      <c r="E45" s="805">
        <v>12</v>
      </c>
      <c r="F45" s="805"/>
      <c r="G45" s="805"/>
      <c r="H45" s="805"/>
      <c r="I45" s="802">
        <f t="shared" si="22"/>
        <v>0</v>
      </c>
      <c r="J45" s="110">
        <v>12</v>
      </c>
      <c r="K45" s="110"/>
      <c r="L45" s="110"/>
      <c r="M45" s="110"/>
      <c r="N45" s="110"/>
      <c r="O45" s="110"/>
      <c r="Q45" s="110"/>
      <c r="R45" s="110">
        <v>12</v>
      </c>
      <c r="S45" s="1128">
        <f t="shared" si="2"/>
        <v>12</v>
      </c>
      <c r="T45" s="1260" t="s">
        <v>1108</v>
      </c>
    </row>
    <row r="46" spans="1:20" ht="50.25" customHeight="1" x14ac:dyDescent="0.3">
      <c r="A46" s="799" t="s">
        <v>335</v>
      </c>
      <c r="B46" s="107" t="s">
        <v>1013</v>
      </c>
      <c r="C46" s="801" t="s">
        <v>445</v>
      </c>
      <c r="D46" s="805">
        <v>180</v>
      </c>
      <c r="E46" s="805" t="s">
        <v>1014</v>
      </c>
      <c r="F46" s="1124">
        <v>44</v>
      </c>
      <c r="G46" s="805"/>
      <c r="H46" s="805">
        <f>H48</f>
        <v>72</v>
      </c>
      <c r="I46" s="800">
        <f>I47</f>
        <v>10</v>
      </c>
      <c r="J46" s="800">
        <f t="shared" ref="J46:R46" si="23">J47</f>
        <v>0</v>
      </c>
      <c r="K46" s="800">
        <f t="shared" si="23"/>
        <v>0</v>
      </c>
      <c r="L46" s="800">
        <f t="shared" si="23"/>
        <v>0</v>
      </c>
      <c r="M46" s="800">
        <f t="shared" si="23"/>
        <v>0</v>
      </c>
      <c r="N46" s="800">
        <f t="shared" si="23"/>
        <v>0</v>
      </c>
      <c r="O46" s="800">
        <f t="shared" si="23"/>
        <v>6</v>
      </c>
      <c r="P46" s="800">
        <f t="shared" si="23"/>
        <v>60</v>
      </c>
      <c r="Q46" s="800">
        <f t="shared" si="23"/>
        <v>4</v>
      </c>
      <c r="R46" s="800">
        <f t="shared" si="23"/>
        <v>32</v>
      </c>
      <c r="S46" s="1128">
        <f t="shared" si="2"/>
        <v>92</v>
      </c>
      <c r="T46" s="5"/>
    </row>
    <row r="47" spans="1:20" ht="27.6" x14ac:dyDescent="0.3">
      <c r="A47" s="797" t="s">
        <v>288</v>
      </c>
      <c r="B47" s="3" t="s">
        <v>336</v>
      </c>
      <c r="C47" s="798"/>
      <c r="D47" s="802">
        <f t="shared" ref="D47" si="24">E47+I47+J47</f>
        <v>102</v>
      </c>
      <c r="E47" s="798">
        <v>92</v>
      </c>
      <c r="F47" s="798">
        <v>44</v>
      </c>
      <c r="G47" s="798"/>
      <c r="H47" s="798"/>
      <c r="I47" s="802">
        <f t="shared" si="22"/>
        <v>10</v>
      </c>
      <c r="J47" s="110"/>
      <c r="K47" s="110"/>
      <c r="L47" s="110"/>
      <c r="M47" s="110"/>
      <c r="N47" s="110"/>
      <c r="O47" s="110">
        <v>6</v>
      </c>
      <c r="P47" s="1316">
        <v>60</v>
      </c>
      <c r="Q47" s="110">
        <v>4</v>
      </c>
      <c r="R47" s="110">
        <v>32</v>
      </c>
      <c r="S47" s="1128">
        <f t="shared" si="2"/>
        <v>92</v>
      </c>
      <c r="T47" s="1260" t="s">
        <v>1106</v>
      </c>
    </row>
    <row r="48" spans="1:20" ht="27.6" x14ac:dyDescent="0.3">
      <c r="A48" s="799" t="s">
        <v>337</v>
      </c>
      <c r="B48" s="107" t="s">
        <v>28</v>
      </c>
      <c r="C48" s="110" t="s">
        <v>67</v>
      </c>
      <c r="D48" s="805">
        <v>72</v>
      </c>
      <c r="E48" s="805"/>
      <c r="F48" s="805"/>
      <c r="G48" s="805"/>
      <c r="H48" s="109">
        <v>72</v>
      </c>
      <c r="I48" s="805"/>
      <c r="J48" s="110"/>
      <c r="K48" s="110"/>
      <c r="L48" s="110"/>
      <c r="M48" s="110"/>
      <c r="N48" s="110"/>
      <c r="O48" s="110"/>
      <c r="Q48" s="110"/>
      <c r="R48" s="112">
        <v>72</v>
      </c>
      <c r="S48" s="1128">
        <f t="shared" si="2"/>
        <v>72</v>
      </c>
      <c r="T48" s="1260" t="s">
        <v>1106</v>
      </c>
    </row>
    <row r="49" spans="1:20" ht="15.6" x14ac:dyDescent="0.3">
      <c r="A49" s="799" t="s">
        <v>338</v>
      </c>
      <c r="B49" s="107" t="s">
        <v>75</v>
      </c>
      <c r="C49" s="110" t="s">
        <v>40</v>
      </c>
      <c r="D49" s="805">
        <v>12</v>
      </c>
      <c r="E49" s="805"/>
      <c r="F49" s="805"/>
      <c r="G49" s="805"/>
      <c r="H49" s="805"/>
      <c r="I49" s="805"/>
      <c r="J49" s="110">
        <v>12</v>
      </c>
      <c r="K49" s="110"/>
      <c r="L49" s="110"/>
      <c r="M49" s="110"/>
      <c r="N49" s="110"/>
      <c r="O49" s="110"/>
      <c r="P49" s="110" t="s">
        <v>65</v>
      </c>
      <c r="Q49" s="110"/>
      <c r="R49" s="110">
        <v>12</v>
      </c>
      <c r="S49" s="1128"/>
      <c r="T49" s="1260" t="s">
        <v>1106</v>
      </c>
    </row>
    <row r="50" spans="1:20" ht="15.6" x14ac:dyDescent="0.3">
      <c r="A50" s="799"/>
      <c r="B50" s="107"/>
      <c r="C50" s="110"/>
      <c r="D50" s="805"/>
      <c r="E50" s="805"/>
      <c r="F50" s="805"/>
      <c r="G50" s="805"/>
      <c r="H50" s="805"/>
      <c r="I50" s="805"/>
      <c r="J50" s="110"/>
      <c r="K50" s="1125">
        <f t="shared" ref="K50:R50" si="25">K7+K14+K17+K29</f>
        <v>64</v>
      </c>
      <c r="L50" s="1125">
        <f t="shared" si="25"/>
        <v>512</v>
      </c>
      <c r="M50" s="1125">
        <f t="shared" si="25"/>
        <v>84</v>
      </c>
      <c r="N50" s="1125">
        <f t="shared" si="25"/>
        <v>672</v>
      </c>
      <c r="O50" s="500">
        <f t="shared" si="25"/>
        <v>48</v>
      </c>
      <c r="P50" s="500">
        <f t="shared" si="25"/>
        <v>384</v>
      </c>
      <c r="Q50" s="500">
        <f t="shared" si="25"/>
        <v>32</v>
      </c>
      <c r="R50" s="500">
        <f t="shared" si="25"/>
        <v>256</v>
      </c>
      <c r="S50" s="1128">
        <f t="shared" si="2"/>
        <v>640</v>
      </c>
      <c r="T50" s="500"/>
    </row>
    <row r="51" spans="1:20" ht="15.6" x14ac:dyDescent="0.3">
      <c r="A51" s="799" t="s">
        <v>863</v>
      </c>
      <c r="B51" s="107" t="s">
        <v>140</v>
      </c>
      <c r="C51" s="805"/>
      <c r="D51" s="805">
        <v>144</v>
      </c>
      <c r="E51" s="805"/>
      <c r="F51" s="805"/>
      <c r="G51" s="805"/>
      <c r="H51" s="805">
        <v>144</v>
      </c>
      <c r="I51" s="805"/>
      <c r="J51" s="110"/>
      <c r="K51" s="110"/>
      <c r="L51" s="110"/>
      <c r="M51" s="110"/>
      <c r="N51" s="110"/>
      <c r="O51" s="110"/>
      <c r="P51" s="110"/>
      <c r="Q51" s="110"/>
      <c r="R51" s="110"/>
      <c r="S51" s="1128">
        <f t="shared" si="2"/>
        <v>0</v>
      </c>
      <c r="T51" s="5"/>
    </row>
    <row r="52" spans="1:20" ht="21" customHeight="1" x14ac:dyDescent="0.3">
      <c r="A52" s="1785" t="s">
        <v>935</v>
      </c>
      <c r="B52" s="1786"/>
      <c r="C52" s="805"/>
      <c r="D52" s="805">
        <v>144</v>
      </c>
      <c r="E52" s="805"/>
      <c r="F52" s="800"/>
      <c r="G52" s="800"/>
      <c r="H52" s="800"/>
      <c r="I52" s="109"/>
      <c r="J52" s="1126"/>
      <c r="K52" s="1126"/>
      <c r="L52" s="1126">
        <v>36</v>
      </c>
      <c r="M52" s="1126"/>
      <c r="N52" s="1126">
        <v>36</v>
      </c>
      <c r="O52" s="1126"/>
      <c r="P52" s="1126">
        <v>36</v>
      </c>
      <c r="Q52" s="1126"/>
      <c r="R52" s="1126">
        <v>36</v>
      </c>
      <c r="S52" s="1128">
        <f t="shared" si="2"/>
        <v>72</v>
      </c>
      <c r="T52" s="5"/>
    </row>
    <row r="53" spans="1:20" ht="15.6" x14ac:dyDescent="0.3">
      <c r="A53" s="799" t="s">
        <v>526</v>
      </c>
      <c r="B53" s="107" t="s">
        <v>527</v>
      </c>
      <c r="C53" s="805"/>
      <c r="D53" s="805">
        <v>216</v>
      </c>
      <c r="E53" s="805"/>
      <c r="F53" s="798" t="s">
        <v>1015</v>
      </c>
      <c r="G53" s="798" t="s">
        <v>1015</v>
      </c>
      <c r="H53" s="798" t="s">
        <v>1015</v>
      </c>
      <c r="I53" s="798" t="s">
        <v>1015</v>
      </c>
      <c r="J53" s="110"/>
      <c r="K53" s="110"/>
      <c r="L53" s="110"/>
      <c r="M53" s="110"/>
      <c r="N53" s="110"/>
      <c r="O53" s="110"/>
      <c r="P53" s="110"/>
      <c r="Q53" s="110"/>
      <c r="R53" s="110"/>
      <c r="S53" s="1128">
        <f t="shared" si="2"/>
        <v>0</v>
      </c>
      <c r="T53" s="5"/>
    </row>
    <row r="54" spans="1:20" ht="15" customHeight="1" x14ac:dyDescent="0.3">
      <c r="A54" s="799"/>
      <c r="B54" s="107" t="s">
        <v>1016</v>
      </c>
      <c r="C54" s="805"/>
      <c r="D54" s="805">
        <v>2952</v>
      </c>
      <c r="E54" s="805">
        <v>1938</v>
      </c>
      <c r="F54" s="805">
        <v>692</v>
      </c>
      <c r="G54" s="805">
        <v>40</v>
      </c>
      <c r="H54" s="805" t="s">
        <v>1017</v>
      </c>
      <c r="I54" s="107">
        <v>114</v>
      </c>
      <c r="J54" s="801"/>
      <c r="K54" s="801"/>
      <c r="L54" s="801"/>
      <c r="M54" s="801"/>
      <c r="N54" s="801"/>
      <c r="O54" s="801"/>
      <c r="P54" s="801"/>
      <c r="Q54" s="801"/>
      <c r="R54" s="801"/>
      <c r="S54" s="1128">
        <f t="shared" si="2"/>
        <v>0</v>
      </c>
      <c r="T54" s="5"/>
    </row>
    <row r="55" spans="1:20" ht="15.75" customHeight="1" x14ac:dyDescent="0.3">
      <c r="A55" s="799"/>
      <c r="B55" s="107"/>
      <c r="C55" s="805"/>
      <c r="D55" s="805"/>
      <c r="E55" s="805"/>
      <c r="F55" s="805"/>
      <c r="G55" s="805"/>
      <c r="H55" s="805">
        <v>510</v>
      </c>
      <c r="I55" s="107"/>
      <c r="J55" s="801"/>
      <c r="K55" s="801"/>
      <c r="L55" s="801"/>
      <c r="M55" s="801"/>
      <c r="N55" s="801"/>
      <c r="O55" s="801"/>
      <c r="P55" s="801"/>
      <c r="Q55" s="801"/>
      <c r="R55" s="801"/>
      <c r="S55" s="1128">
        <f t="shared" si="2"/>
        <v>0</v>
      </c>
      <c r="T55" s="5"/>
    </row>
    <row r="56" spans="1:20" ht="15.6" x14ac:dyDescent="0.3">
      <c r="A56" s="799"/>
      <c r="B56" s="107" t="s">
        <v>29</v>
      </c>
      <c r="C56" s="805"/>
      <c r="D56" s="801">
        <v>19</v>
      </c>
      <c r="E56" s="805"/>
      <c r="F56" s="805"/>
      <c r="G56" s="805"/>
      <c r="H56" s="805"/>
      <c r="I56" s="805"/>
      <c r="J56" s="801"/>
      <c r="K56" s="801"/>
      <c r="L56" s="801">
        <v>2</v>
      </c>
      <c r="M56" s="801"/>
      <c r="N56" s="801">
        <v>7</v>
      </c>
      <c r="O56" s="801"/>
      <c r="P56" s="801">
        <v>4</v>
      </c>
      <c r="Q56" s="801"/>
      <c r="R56" s="801"/>
      <c r="S56" s="1128">
        <f t="shared" si="2"/>
        <v>4</v>
      </c>
      <c r="T56" s="5"/>
    </row>
    <row r="57" spans="1:20" ht="15.6" x14ac:dyDescent="0.3">
      <c r="A57" s="799"/>
      <c r="B57" s="107" t="s">
        <v>40</v>
      </c>
      <c r="C57" s="805"/>
      <c r="D57" s="801">
        <v>12</v>
      </c>
      <c r="E57" s="805"/>
      <c r="F57" s="805"/>
      <c r="G57" s="805"/>
      <c r="H57" s="805"/>
      <c r="I57" s="805"/>
      <c r="J57" s="801"/>
      <c r="K57" s="801"/>
      <c r="L57" s="801">
        <v>2</v>
      </c>
      <c r="M57" s="801"/>
      <c r="N57" s="801">
        <v>6</v>
      </c>
      <c r="O57" s="801"/>
      <c r="P57" s="801">
        <v>2</v>
      </c>
      <c r="Q57" s="801"/>
      <c r="R57" s="801"/>
      <c r="S57" s="1128">
        <f t="shared" si="2"/>
        <v>2</v>
      </c>
      <c r="T57" s="5"/>
    </row>
    <row r="58" spans="1:20" ht="15.6" x14ac:dyDescent="0.3">
      <c r="A58" s="799"/>
      <c r="B58" s="1127" t="s">
        <v>1018</v>
      </c>
      <c r="C58" s="801" t="s">
        <v>1019</v>
      </c>
      <c r="D58" s="801" t="s">
        <v>1020</v>
      </c>
      <c r="E58" s="805"/>
      <c r="F58" s="805"/>
      <c r="G58" s="805"/>
      <c r="H58" s="805"/>
      <c r="I58" s="805"/>
      <c r="J58" s="801"/>
      <c r="K58" s="801"/>
      <c r="L58" s="801"/>
      <c r="M58" s="801"/>
      <c r="N58" s="801"/>
      <c r="O58" s="801"/>
      <c r="P58" s="801">
        <v>2</v>
      </c>
      <c r="Q58" s="801"/>
      <c r="R58" s="801"/>
      <c r="S58" s="1128">
        <f t="shared" si="2"/>
        <v>2</v>
      </c>
      <c r="T58" s="5"/>
    </row>
    <row r="59" spans="1:20" ht="15.6" x14ac:dyDescent="0.3">
      <c r="A59" s="799"/>
      <c r="B59" s="1127" t="s">
        <v>1000</v>
      </c>
      <c r="C59" s="801" t="s">
        <v>1021</v>
      </c>
      <c r="D59" s="801" t="s">
        <v>1022</v>
      </c>
      <c r="E59" s="805"/>
      <c r="F59" s="805"/>
      <c r="G59" s="805"/>
      <c r="H59" s="805"/>
      <c r="I59" s="805"/>
      <c r="J59" s="801"/>
      <c r="K59" s="801"/>
      <c r="L59" s="801"/>
      <c r="M59" s="801"/>
      <c r="N59" s="801">
        <v>2</v>
      </c>
      <c r="O59" s="801"/>
      <c r="P59" s="801">
        <v>5</v>
      </c>
      <c r="Q59" s="801"/>
      <c r="R59" s="801"/>
      <c r="S59" s="1128">
        <f t="shared" si="2"/>
        <v>5</v>
      </c>
      <c r="T59" s="5"/>
    </row>
  </sheetData>
  <mergeCells count="28">
    <mergeCell ref="S1:S5"/>
    <mergeCell ref="T1:T5"/>
    <mergeCell ref="A52:B52"/>
    <mergeCell ref="O2:R2"/>
    <mergeCell ref="O3:P3"/>
    <mergeCell ref="Q3:R3"/>
    <mergeCell ref="O4:P4"/>
    <mergeCell ref="Q4:R4"/>
    <mergeCell ref="K4:L4"/>
    <mergeCell ref="M4:N4"/>
    <mergeCell ref="A6:J6"/>
    <mergeCell ref="K2:N2"/>
    <mergeCell ref="E3:G3"/>
    <mergeCell ref="H3:H5"/>
    <mergeCell ref="K3:L3"/>
    <mergeCell ref="M3:N3"/>
    <mergeCell ref="E4:E5"/>
    <mergeCell ref="F4:F5"/>
    <mergeCell ref="G4:G5"/>
    <mergeCell ref="A1:A5"/>
    <mergeCell ref="K1:R1"/>
    <mergeCell ref="B1:B5"/>
    <mergeCell ref="C1:C5"/>
    <mergeCell ref="D1:J1"/>
    <mergeCell ref="D2:D5"/>
    <mergeCell ref="E2:H2"/>
    <mergeCell ref="I2:I5"/>
    <mergeCell ref="J2:J5"/>
  </mergeCells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AG244"/>
  <sheetViews>
    <sheetView zoomScale="130" zoomScaleNormal="130" workbookViewId="0">
      <selection activeCell="AG33" sqref="AG33"/>
    </sheetView>
  </sheetViews>
  <sheetFormatPr defaultColWidth="14.44140625" defaultRowHeight="14.4" x14ac:dyDescent="0.3"/>
  <cols>
    <col min="1" max="1" width="9.44140625" style="252" customWidth="1"/>
    <col min="2" max="2" width="34.5546875" style="252" customWidth="1"/>
    <col min="3" max="4" width="2.6640625" style="252" hidden="1" customWidth="1"/>
    <col min="5" max="5" width="3.44140625" style="252" customWidth="1"/>
    <col min="6" max="6" width="4" style="252" customWidth="1"/>
    <col min="7" max="8" width="2.6640625" style="252" hidden="1" customWidth="1"/>
    <col min="9" max="9" width="5" style="252" hidden="1" customWidth="1"/>
    <col min="10" max="10" width="5.109375" style="252" customWidth="1"/>
    <col min="11" max="13" width="4.88671875" style="252" customWidth="1"/>
    <col min="14" max="15" width="4.6640625" style="252" customWidth="1"/>
    <col min="16" max="16" width="5" style="252" customWidth="1"/>
    <col min="17" max="18" width="4.6640625" style="252" customWidth="1"/>
    <col min="19" max="19" width="5" style="252" hidden="1" customWidth="1"/>
    <col min="20" max="20" width="4.109375" style="252" hidden="1" customWidth="1"/>
    <col min="21" max="21" width="4.88671875" style="252" hidden="1" customWidth="1"/>
    <col min="22" max="22" width="3.88671875" style="252" hidden="1" customWidth="1"/>
    <col min="23" max="23" width="5.44140625" style="252" hidden="1" customWidth="1"/>
    <col min="24" max="25" width="4.5546875" style="252" hidden="1" customWidth="1"/>
    <col min="26" max="26" width="5" style="252" hidden="1" customWidth="1"/>
    <col min="27" max="27" width="4.5546875" style="252" hidden="1" customWidth="1"/>
    <col min="28" max="28" width="5.33203125" style="252" customWidth="1"/>
    <col min="29" max="29" width="4.88671875" style="252" customWidth="1"/>
    <col min="30" max="30" width="4.6640625" style="252" customWidth="1"/>
    <col min="31" max="31" width="4.88671875" style="252" customWidth="1"/>
    <col min="32" max="32" width="8.44140625" style="252" customWidth="1"/>
    <col min="33" max="33" width="18.88671875" style="252" customWidth="1"/>
    <col min="34" max="16384" width="14.44140625" style="252"/>
  </cols>
  <sheetData>
    <row r="1" spans="1:33" ht="36.75" customHeight="1" x14ac:dyDescent="0.3">
      <c r="A1" s="1826" t="s">
        <v>45</v>
      </c>
      <c r="B1" s="1826" t="s">
        <v>173</v>
      </c>
      <c r="C1" s="1812" t="s">
        <v>174</v>
      </c>
      <c r="D1" s="1813"/>
      <c r="E1" s="1813"/>
      <c r="F1" s="1813"/>
      <c r="G1" s="1813"/>
      <c r="H1" s="1814"/>
      <c r="I1" s="119"/>
      <c r="J1" s="1804" t="s">
        <v>175</v>
      </c>
      <c r="K1" s="1801"/>
      <c r="L1" s="1801"/>
      <c r="M1" s="1801"/>
      <c r="N1" s="1801"/>
      <c r="O1" s="1801"/>
      <c r="P1" s="1801"/>
      <c r="Q1" s="1801"/>
      <c r="R1" s="1802"/>
      <c r="S1" s="199"/>
      <c r="T1" s="1830" t="s">
        <v>176</v>
      </c>
      <c r="U1" s="1831"/>
      <c r="V1" s="1831"/>
      <c r="W1" s="1831"/>
      <c r="X1" s="1831"/>
      <c r="Y1" s="1831"/>
      <c r="Z1" s="1831"/>
      <c r="AA1" s="1831"/>
      <c r="AB1" s="1831"/>
      <c r="AC1" s="1831"/>
      <c r="AD1" s="1831"/>
      <c r="AE1" s="1832"/>
      <c r="AF1" s="1837" t="s">
        <v>161</v>
      </c>
      <c r="AG1" s="1836" t="s">
        <v>159</v>
      </c>
    </row>
    <row r="2" spans="1:33" ht="15" customHeight="1" x14ac:dyDescent="0.3">
      <c r="A2" s="1795"/>
      <c r="B2" s="1795"/>
      <c r="C2" s="1815"/>
      <c r="D2" s="1816"/>
      <c r="E2" s="1816"/>
      <c r="F2" s="1816"/>
      <c r="G2" s="1816"/>
      <c r="H2" s="1817"/>
      <c r="I2" s="119"/>
      <c r="J2" s="1821" t="s">
        <v>98</v>
      </c>
      <c r="K2" s="1794" t="s">
        <v>177</v>
      </c>
      <c r="L2" s="1804" t="s">
        <v>179</v>
      </c>
      <c r="M2" s="1801"/>
      <c r="N2" s="1801"/>
      <c r="O2" s="1801"/>
      <c r="P2" s="1801"/>
      <c r="Q2" s="1801"/>
      <c r="R2" s="1794" t="s">
        <v>180</v>
      </c>
      <c r="S2" s="121"/>
      <c r="T2" s="1797" t="s">
        <v>181</v>
      </c>
      <c r="U2" s="1798"/>
      <c r="V2" s="1799"/>
      <c r="W2" s="200"/>
      <c r="X2" s="1819" t="s">
        <v>181</v>
      </c>
      <c r="Y2" s="1798"/>
      <c r="Z2" s="1798"/>
      <c r="AA2" s="1820"/>
      <c r="AB2" s="1819" t="s">
        <v>181</v>
      </c>
      <c r="AC2" s="1798"/>
      <c r="AD2" s="1798"/>
      <c r="AE2" s="1798"/>
      <c r="AF2" s="1837"/>
      <c r="AG2" s="1836"/>
    </row>
    <row r="3" spans="1:33" x14ac:dyDescent="0.3">
      <c r="A3" s="1795"/>
      <c r="B3" s="1795"/>
      <c r="C3" s="1815"/>
      <c r="D3" s="1816"/>
      <c r="E3" s="1816"/>
      <c r="F3" s="1816"/>
      <c r="G3" s="1816"/>
      <c r="H3" s="1817"/>
      <c r="I3" s="119"/>
      <c r="J3" s="1795"/>
      <c r="K3" s="1795"/>
      <c r="L3" s="1800" t="s">
        <v>182</v>
      </c>
      <c r="M3" s="1801"/>
      <c r="N3" s="1801"/>
      <c r="O3" s="1802"/>
      <c r="P3" s="1794" t="s">
        <v>183</v>
      </c>
      <c r="Q3" s="1822" t="s">
        <v>370</v>
      </c>
      <c r="R3" s="1795"/>
      <c r="S3" s="121"/>
      <c r="T3" s="123"/>
      <c r="U3" s="123"/>
      <c r="V3" s="123"/>
      <c r="W3" s="251"/>
      <c r="X3" s="1810"/>
      <c r="Y3" s="1802"/>
      <c r="Z3" s="1811"/>
      <c r="AA3" s="1805"/>
      <c r="AB3" s="1803"/>
      <c r="AC3" s="1802"/>
      <c r="AD3" s="1804"/>
      <c r="AE3" s="1801"/>
      <c r="AF3" s="1837"/>
      <c r="AG3" s="1836"/>
    </row>
    <row r="4" spans="1:33" x14ac:dyDescent="0.3">
      <c r="A4" s="1795"/>
      <c r="B4" s="1795"/>
      <c r="C4" s="1815"/>
      <c r="D4" s="1816"/>
      <c r="E4" s="1816"/>
      <c r="F4" s="1816"/>
      <c r="G4" s="1816"/>
      <c r="H4" s="1817"/>
      <c r="I4" s="119"/>
      <c r="J4" s="1795"/>
      <c r="K4" s="1795"/>
      <c r="L4" s="1794" t="s">
        <v>186</v>
      </c>
      <c r="M4" s="1800" t="s">
        <v>187</v>
      </c>
      <c r="N4" s="1801"/>
      <c r="O4" s="1802"/>
      <c r="P4" s="1795"/>
      <c r="Q4" s="1815"/>
      <c r="R4" s="1795"/>
      <c r="S4" s="121"/>
      <c r="T4" s="123" t="s">
        <v>184</v>
      </c>
      <c r="U4" s="121"/>
      <c r="V4" s="123" t="s">
        <v>185</v>
      </c>
      <c r="W4" s="251"/>
      <c r="X4" s="1803" t="s">
        <v>371</v>
      </c>
      <c r="Y4" s="1802"/>
      <c r="Z4" s="1804" t="s">
        <v>372</v>
      </c>
      <c r="AA4" s="1805"/>
      <c r="AB4" s="1803" t="s">
        <v>371</v>
      </c>
      <c r="AC4" s="1802"/>
      <c r="AD4" s="1804" t="s">
        <v>372</v>
      </c>
      <c r="AE4" s="1801"/>
      <c r="AF4" s="1837"/>
      <c r="AG4" s="1836"/>
    </row>
    <row r="5" spans="1:33" x14ac:dyDescent="0.3">
      <c r="A5" s="1795"/>
      <c r="B5" s="1795"/>
      <c r="C5" s="1818"/>
      <c r="D5" s="1798"/>
      <c r="E5" s="1798"/>
      <c r="F5" s="1798"/>
      <c r="G5" s="1798"/>
      <c r="H5" s="1799"/>
      <c r="I5" s="119"/>
      <c r="J5" s="1795"/>
      <c r="K5" s="1795"/>
      <c r="L5" s="1795"/>
      <c r="M5" s="1794" t="s">
        <v>188</v>
      </c>
      <c r="N5" s="1794" t="s">
        <v>189</v>
      </c>
      <c r="O5" s="1794" t="s">
        <v>190</v>
      </c>
      <c r="P5" s="1795"/>
      <c r="Q5" s="1815"/>
      <c r="R5" s="1795"/>
      <c r="S5" s="119"/>
      <c r="T5" s="124">
        <v>17</v>
      </c>
      <c r="U5" s="125"/>
      <c r="V5" s="124">
        <v>22</v>
      </c>
      <c r="W5" s="251"/>
      <c r="X5" s="1810">
        <v>17</v>
      </c>
      <c r="Y5" s="1802"/>
      <c r="Z5" s="1811">
        <v>22</v>
      </c>
      <c r="AA5" s="1805"/>
      <c r="AB5" s="1810">
        <v>16</v>
      </c>
      <c r="AC5" s="1802"/>
      <c r="AD5" s="1811">
        <v>23</v>
      </c>
      <c r="AE5" s="1801"/>
      <c r="AF5" s="1837"/>
      <c r="AG5" s="1836"/>
    </row>
    <row r="6" spans="1:33" x14ac:dyDescent="0.3">
      <c r="A6" s="1795"/>
      <c r="B6" s="1795"/>
      <c r="C6" s="1804" t="s">
        <v>149</v>
      </c>
      <c r="D6" s="1801"/>
      <c r="E6" s="1801"/>
      <c r="F6" s="1801"/>
      <c r="G6" s="1801"/>
      <c r="H6" s="1802"/>
      <c r="I6" s="119"/>
      <c r="J6" s="1795"/>
      <c r="K6" s="1795"/>
      <c r="L6" s="1795"/>
      <c r="M6" s="1795"/>
      <c r="N6" s="1795"/>
      <c r="O6" s="1795"/>
      <c r="P6" s="1795"/>
      <c r="Q6" s="1815"/>
      <c r="R6" s="1795"/>
      <c r="S6" s="119"/>
      <c r="T6" s="125"/>
      <c r="U6" s="125"/>
      <c r="V6" s="125"/>
      <c r="W6" s="251"/>
      <c r="X6" s="1806"/>
      <c r="Y6" s="1802"/>
      <c r="Z6" s="1807"/>
      <c r="AA6" s="1805"/>
      <c r="AB6" s="1808"/>
      <c r="AC6" s="1802"/>
      <c r="AD6" s="1809"/>
      <c r="AE6" s="1801"/>
      <c r="AF6" s="1837"/>
      <c r="AG6" s="1836"/>
    </row>
    <row r="7" spans="1:33" x14ac:dyDescent="0.3">
      <c r="A7" s="1796"/>
      <c r="B7" s="1796"/>
      <c r="C7" s="123">
        <v>1</v>
      </c>
      <c r="D7" s="123">
        <v>2</v>
      </c>
      <c r="E7" s="123">
        <v>1</v>
      </c>
      <c r="F7" s="250">
        <v>2</v>
      </c>
      <c r="G7" s="123">
        <v>5</v>
      </c>
      <c r="H7" s="123">
        <v>6</v>
      </c>
      <c r="I7" s="119"/>
      <c r="J7" s="1796"/>
      <c r="K7" s="1796"/>
      <c r="L7" s="1796"/>
      <c r="M7" s="1796"/>
      <c r="N7" s="1796"/>
      <c r="O7" s="1796"/>
      <c r="P7" s="1796"/>
      <c r="Q7" s="1818"/>
      <c r="R7" s="1796"/>
      <c r="S7" s="119"/>
      <c r="T7" s="128" t="s">
        <v>192</v>
      </c>
      <c r="U7" s="125"/>
      <c r="V7" s="128" t="s">
        <v>192</v>
      </c>
      <c r="W7" s="251"/>
      <c r="X7" s="1808" t="s">
        <v>192</v>
      </c>
      <c r="Y7" s="1802"/>
      <c r="Z7" s="1809" t="s">
        <v>373</v>
      </c>
      <c r="AA7" s="1805"/>
      <c r="AB7" s="1808" t="s">
        <v>192</v>
      </c>
      <c r="AC7" s="1802"/>
      <c r="AD7" s="1809" t="s">
        <v>192</v>
      </c>
      <c r="AE7" s="1801"/>
      <c r="AF7" s="1837"/>
      <c r="AG7" s="1836"/>
    </row>
    <row r="8" spans="1:33" x14ac:dyDescent="0.3">
      <c r="A8" s="123"/>
      <c r="B8" s="123"/>
      <c r="C8" s="123"/>
      <c r="D8" s="123"/>
      <c r="E8" s="123"/>
      <c r="F8" s="127"/>
      <c r="G8" s="123"/>
      <c r="H8" s="123"/>
      <c r="I8" s="119"/>
      <c r="J8" s="129"/>
      <c r="K8" s="130"/>
      <c r="L8" s="130"/>
      <c r="M8" s="130"/>
      <c r="N8" s="131"/>
      <c r="O8" s="130"/>
      <c r="P8" s="130"/>
      <c r="Q8" s="130"/>
      <c r="R8" s="130"/>
      <c r="S8" s="119"/>
      <c r="T8" s="128"/>
      <c r="U8" s="125"/>
      <c r="V8" s="128"/>
      <c r="W8" s="251"/>
      <c r="X8" s="132" t="s">
        <v>193</v>
      </c>
      <c r="Y8" s="133" t="s">
        <v>194</v>
      </c>
      <c r="Z8" s="133" t="s">
        <v>193</v>
      </c>
      <c r="AA8" s="134" t="s">
        <v>194</v>
      </c>
      <c r="AB8" s="132" t="s">
        <v>193</v>
      </c>
      <c r="AC8" s="133" t="s">
        <v>194</v>
      </c>
      <c r="AD8" s="133" t="s">
        <v>193</v>
      </c>
      <c r="AE8" s="249" t="s">
        <v>194</v>
      </c>
      <c r="AF8" s="1837"/>
      <c r="AG8" s="1836"/>
    </row>
    <row r="9" spans="1:33" x14ac:dyDescent="0.3">
      <c r="A9" s="137" t="s">
        <v>374</v>
      </c>
      <c r="B9" s="137" t="s">
        <v>375</v>
      </c>
      <c r="C9" s="138"/>
      <c r="D9" s="138"/>
      <c r="E9" s="138"/>
      <c r="F9" s="139"/>
      <c r="G9" s="138"/>
      <c r="H9" s="138"/>
      <c r="I9" s="140"/>
      <c r="J9" s="141">
        <f>J10+J30</f>
        <v>1476</v>
      </c>
      <c r="K9" s="141">
        <f t="shared" ref="K9:AF9" si="0">K10+K30</f>
        <v>91</v>
      </c>
      <c r="L9" s="141">
        <f t="shared" si="0"/>
        <v>1365</v>
      </c>
      <c r="M9" s="141">
        <f t="shared" si="0"/>
        <v>761</v>
      </c>
      <c r="N9" s="141">
        <f t="shared" si="0"/>
        <v>602</v>
      </c>
      <c r="O9" s="141">
        <f t="shared" si="0"/>
        <v>0</v>
      </c>
      <c r="P9" s="141">
        <f t="shared" si="0"/>
        <v>0</v>
      </c>
      <c r="Q9" s="141">
        <f t="shared" si="0"/>
        <v>8</v>
      </c>
      <c r="R9" s="141">
        <f t="shared" si="0"/>
        <v>12</v>
      </c>
      <c r="S9" s="141">
        <f t="shared" si="0"/>
        <v>23</v>
      </c>
      <c r="T9" s="141">
        <f t="shared" si="0"/>
        <v>391</v>
      </c>
      <c r="U9" s="141">
        <f t="shared" si="0"/>
        <v>26</v>
      </c>
      <c r="V9" s="141">
        <f t="shared" si="0"/>
        <v>572</v>
      </c>
      <c r="W9" s="141">
        <f t="shared" si="0"/>
        <v>0</v>
      </c>
      <c r="X9" s="141">
        <f t="shared" si="0"/>
        <v>0</v>
      </c>
      <c r="Y9" s="141">
        <f t="shared" si="0"/>
        <v>0</v>
      </c>
      <c r="Z9" s="141">
        <f t="shared" si="0"/>
        <v>0</v>
      </c>
      <c r="AA9" s="141">
        <f t="shared" si="0"/>
        <v>0</v>
      </c>
      <c r="AB9" s="141">
        <f t="shared" si="0"/>
        <v>560</v>
      </c>
      <c r="AC9" s="141">
        <f t="shared" si="0"/>
        <v>16</v>
      </c>
      <c r="AD9" s="141">
        <f t="shared" si="0"/>
        <v>805</v>
      </c>
      <c r="AE9" s="141">
        <f t="shared" si="0"/>
        <v>23</v>
      </c>
      <c r="AF9" s="141">
        <f t="shared" si="0"/>
        <v>1365</v>
      </c>
      <c r="AG9" s="238"/>
    </row>
    <row r="10" spans="1:33" x14ac:dyDescent="0.3">
      <c r="A10" s="144"/>
      <c r="B10" s="145" t="s">
        <v>376</v>
      </c>
      <c r="C10" s="146"/>
      <c r="D10" s="146"/>
      <c r="E10" s="146"/>
      <c r="F10" s="147"/>
      <c r="G10" s="146"/>
      <c r="H10" s="146"/>
      <c r="I10" s="148"/>
      <c r="J10" s="149">
        <f>SUM(J12:J29)</f>
        <v>1317</v>
      </c>
      <c r="K10" s="149">
        <f t="shared" ref="K10:AF10" si="1">SUM(K12:K29)</f>
        <v>52</v>
      </c>
      <c r="L10" s="149">
        <f t="shared" si="1"/>
        <v>1245</v>
      </c>
      <c r="M10" s="149">
        <f t="shared" si="1"/>
        <v>721</v>
      </c>
      <c r="N10" s="149">
        <f t="shared" si="1"/>
        <v>524</v>
      </c>
      <c r="O10" s="149">
        <f t="shared" si="1"/>
        <v>0</v>
      </c>
      <c r="P10" s="149">
        <f t="shared" si="1"/>
        <v>0</v>
      </c>
      <c r="Q10" s="149">
        <f t="shared" si="1"/>
        <v>8</v>
      </c>
      <c r="R10" s="149">
        <f t="shared" si="1"/>
        <v>12</v>
      </c>
      <c r="S10" s="149">
        <f t="shared" si="1"/>
        <v>23</v>
      </c>
      <c r="T10" s="149">
        <f t="shared" si="1"/>
        <v>391</v>
      </c>
      <c r="U10" s="149">
        <f t="shared" si="1"/>
        <v>26</v>
      </c>
      <c r="V10" s="149">
        <f t="shared" si="1"/>
        <v>572</v>
      </c>
      <c r="W10" s="149">
        <f t="shared" si="1"/>
        <v>0</v>
      </c>
      <c r="X10" s="149">
        <f t="shared" si="1"/>
        <v>0</v>
      </c>
      <c r="Y10" s="149">
        <f t="shared" si="1"/>
        <v>0</v>
      </c>
      <c r="Z10" s="149">
        <f t="shared" si="1"/>
        <v>0</v>
      </c>
      <c r="AA10" s="149">
        <f t="shared" si="1"/>
        <v>0</v>
      </c>
      <c r="AB10" s="149">
        <f t="shared" si="1"/>
        <v>488</v>
      </c>
      <c r="AC10" s="149">
        <f t="shared" si="1"/>
        <v>0</v>
      </c>
      <c r="AD10" s="149">
        <f t="shared" si="1"/>
        <v>757</v>
      </c>
      <c r="AE10" s="149">
        <f t="shared" si="1"/>
        <v>0</v>
      </c>
      <c r="AF10" s="149">
        <f t="shared" si="1"/>
        <v>1245</v>
      </c>
      <c r="AG10" s="238"/>
    </row>
    <row r="11" spans="1:33" ht="22.5" customHeight="1" x14ac:dyDescent="0.3">
      <c r="A11" s="155"/>
      <c r="B11" s="156" t="s">
        <v>377</v>
      </c>
      <c r="C11" s="133"/>
      <c r="D11" s="136" t="s">
        <v>40</v>
      </c>
      <c r="E11" s="136"/>
      <c r="F11" s="157"/>
      <c r="G11" s="123"/>
      <c r="H11" s="123"/>
      <c r="I11" s="119"/>
      <c r="J11" s="136"/>
      <c r="K11" s="133"/>
      <c r="L11" s="133"/>
      <c r="M11" s="158"/>
      <c r="N11" s="133"/>
      <c r="O11" s="133"/>
      <c r="P11" s="133"/>
      <c r="Q11" s="133"/>
      <c r="R11" s="127"/>
      <c r="S11" s="159">
        <v>2</v>
      </c>
      <c r="T11" s="133">
        <f t="shared" ref="T11:T14" si="2">$T$5*S11</f>
        <v>34</v>
      </c>
      <c r="U11" s="160">
        <v>2</v>
      </c>
      <c r="V11" s="133">
        <f t="shared" ref="V11:V14" si="3">$V$5*U11</f>
        <v>44</v>
      </c>
      <c r="W11" s="161"/>
      <c r="X11" s="162"/>
      <c r="Y11" s="136"/>
      <c r="Z11" s="136"/>
      <c r="AA11" s="157"/>
      <c r="AB11" s="132"/>
      <c r="AC11" s="136"/>
      <c r="AD11" s="133"/>
      <c r="AE11" s="248"/>
      <c r="AF11" s="254"/>
      <c r="AG11" s="386"/>
    </row>
    <row r="12" spans="1:33" ht="12" customHeight="1" x14ac:dyDescent="0.3">
      <c r="A12" s="163" t="s">
        <v>378</v>
      </c>
      <c r="B12" s="163" t="s">
        <v>379</v>
      </c>
      <c r="C12" s="133"/>
      <c r="D12" s="133" t="s">
        <v>67</v>
      </c>
      <c r="E12" s="136"/>
      <c r="F12" s="165" t="s">
        <v>29</v>
      </c>
      <c r="G12" s="123"/>
      <c r="H12" s="123"/>
      <c r="I12" s="119"/>
      <c r="J12" s="136">
        <f t="shared" ref="J12:J34" si="4">SUM(K12,L12,Q12,R12)</f>
        <v>78</v>
      </c>
      <c r="K12" s="133"/>
      <c r="L12" s="133">
        <f>SUM(AB12:AE12)</f>
        <v>78</v>
      </c>
      <c r="M12" s="158">
        <f>L12-N12</f>
        <v>38</v>
      </c>
      <c r="N12" s="133">
        <v>40</v>
      </c>
      <c r="O12" s="133"/>
      <c r="P12" s="133"/>
      <c r="Q12" s="133"/>
      <c r="R12" s="127"/>
      <c r="S12" s="159">
        <v>3</v>
      </c>
      <c r="T12" s="133">
        <f t="shared" si="2"/>
        <v>51</v>
      </c>
      <c r="U12" s="160">
        <v>3</v>
      </c>
      <c r="V12" s="133">
        <f t="shared" si="3"/>
        <v>66</v>
      </c>
      <c r="W12" s="161"/>
      <c r="X12" s="133"/>
      <c r="Y12" s="136"/>
      <c r="Z12" s="133"/>
      <c r="AA12" s="157"/>
      <c r="AB12" s="132">
        <v>32</v>
      </c>
      <c r="AC12" s="136"/>
      <c r="AD12" s="133">
        <v>46</v>
      </c>
      <c r="AE12" s="248"/>
      <c r="AF12" s="254">
        <f>AB12+AD12</f>
        <v>78</v>
      </c>
      <c r="AG12" s="1288" t="s">
        <v>1086</v>
      </c>
    </row>
    <row r="13" spans="1:33" ht="12.75" customHeight="1" x14ac:dyDescent="0.3">
      <c r="A13" s="163" t="s">
        <v>381</v>
      </c>
      <c r="B13" s="163" t="s">
        <v>382</v>
      </c>
      <c r="C13" s="133"/>
      <c r="D13" s="133" t="s">
        <v>67</v>
      </c>
      <c r="E13" s="136"/>
      <c r="F13" s="165" t="s">
        <v>29</v>
      </c>
      <c r="G13" s="123"/>
      <c r="H13" s="123"/>
      <c r="I13" s="119"/>
      <c r="J13" s="136">
        <f t="shared" si="4"/>
        <v>116</v>
      </c>
      <c r="K13" s="133"/>
      <c r="L13" s="133">
        <f>SUM(AB13:AE13)</f>
        <v>116</v>
      </c>
      <c r="M13" s="158">
        <f t="shared" ref="M13:M34" si="5">L13-N13</f>
        <v>116</v>
      </c>
      <c r="N13" s="133"/>
      <c r="O13" s="133"/>
      <c r="P13" s="133"/>
      <c r="Q13" s="133"/>
      <c r="R13" s="127"/>
      <c r="S13" s="159">
        <v>2</v>
      </c>
      <c r="T13" s="133">
        <f t="shared" si="2"/>
        <v>34</v>
      </c>
      <c r="U13" s="160">
        <v>2</v>
      </c>
      <c r="V13" s="133">
        <f t="shared" si="3"/>
        <v>44</v>
      </c>
      <c r="W13" s="161"/>
      <c r="X13" s="133"/>
      <c r="Y13" s="136"/>
      <c r="Z13" s="133"/>
      <c r="AA13" s="157"/>
      <c r="AB13" s="132">
        <v>48</v>
      </c>
      <c r="AC13" s="136"/>
      <c r="AD13" s="133">
        <v>68</v>
      </c>
      <c r="AE13" s="248"/>
      <c r="AF13" s="254">
        <f>AB13+AD13</f>
        <v>116</v>
      </c>
      <c r="AG13" s="1288" t="s">
        <v>1086</v>
      </c>
    </row>
    <row r="14" spans="1:33" ht="21.6" customHeight="1" x14ac:dyDescent="0.3">
      <c r="A14" s="163"/>
      <c r="B14" s="156" t="s">
        <v>383</v>
      </c>
      <c r="C14" s="133"/>
      <c r="D14" s="133" t="s">
        <v>67</v>
      </c>
      <c r="E14" s="136"/>
      <c r="F14" s="157"/>
      <c r="G14" s="123"/>
      <c r="H14" s="123"/>
      <c r="I14" s="119"/>
      <c r="J14" s="136"/>
      <c r="K14" s="133"/>
      <c r="L14" s="133"/>
      <c r="M14" s="158"/>
      <c r="N14" s="133"/>
      <c r="O14" s="133"/>
      <c r="P14" s="133"/>
      <c r="Q14" s="133"/>
      <c r="R14" s="127"/>
      <c r="S14" s="159">
        <v>3</v>
      </c>
      <c r="T14" s="133">
        <f t="shared" si="2"/>
        <v>51</v>
      </c>
      <c r="U14" s="160">
        <v>3</v>
      </c>
      <c r="V14" s="133">
        <f t="shared" si="3"/>
        <v>66</v>
      </c>
      <c r="W14" s="161"/>
      <c r="X14" s="133"/>
      <c r="Y14" s="136"/>
      <c r="Z14" s="133"/>
      <c r="AA14" s="157"/>
      <c r="AB14" s="132"/>
      <c r="AC14" s="136"/>
      <c r="AD14" s="133"/>
      <c r="AE14" s="248"/>
      <c r="AF14" s="254">
        <f>AB14+AD14</f>
        <v>0</v>
      </c>
      <c r="AG14" s="386"/>
    </row>
    <row r="15" spans="1:33" ht="12" customHeight="1" x14ac:dyDescent="0.3">
      <c r="A15" s="163" t="s">
        <v>384</v>
      </c>
      <c r="B15" s="163" t="s">
        <v>4</v>
      </c>
      <c r="C15" s="133"/>
      <c r="D15" s="133"/>
      <c r="E15" s="136"/>
      <c r="F15" s="165" t="s">
        <v>67</v>
      </c>
      <c r="G15" s="123"/>
      <c r="H15" s="123"/>
      <c r="I15" s="119"/>
      <c r="J15" s="136">
        <f t="shared" si="4"/>
        <v>116</v>
      </c>
      <c r="K15" s="133"/>
      <c r="L15" s="133">
        <f>SUM(AB15:AE15)</f>
        <v>116</v>
      </c>
      <c r="M15" s="158">
        <f t="shared" si="5"/>
        <v>0</v>
      </c>
      <c r="N15" s="133">
        <v>116</v>
      </c>
      <c r="O15" s="133"/>
      <c r="P15" s="133"/>
      <c r="Q15" s="133"/>
      <c r="R15" s="127"/>
      <c r="S15" s="159"/>
      <c r="T15" s="133"/>
      <c r="U15" s="160"/>
      <c r="V15" s="133"/>
      <c r="W15" s="161"/>
      <c r="X15" s="133"/>
      <c r="Y15" s="136"/>
      <c r="Z15" s="133"/>
      <c r="AA15" s="157"/>
      <c r="AB15" s="132">
        <v>48</v>
      </c>
      <c r="AC15" s="136"/>
      <c r="AD15" s="133">
        <v>68</v>
      </c>
      <c r="AE15" s="248"/>
      <c r="AF15" s="254">
        <f>AB15+AD15</f>
        <v>116</v>
      </c>
      <c r="AG15" s="386" t="s">
        <v>1100</v>
      </c>
    </row>
    <row r="16" spans="1:33" ht="18.75" customHeight="1" x14ac:dyDescent="0.3">
      <c r="A16" s="163"/>
      <c r="B16" s="156" t="s">
        <v>385</v>
      </c>
      <c r="C16" s="136"/>
      <c r="D16" s="133" t="s">
        <v>67</v>
      </c>
      <c r="E16" s="136"/>
      <c r="F16" s="157"/>
      <c r="G16" s="123"/>
      <c r="H16" s="123"/>
      <c r="I16" s="119"/>
      <c r="J16" s="136"/>
      <c r="K16" s="133"/>
      <c r="L16" s="133"/>
      <c r="M16" s="158"/>
      <c r="N16" s="133"/>
      <c r="O16" s="133"/>
      <c r="P16" s="133"/>
      <c r="Q16" s="133"/>
      <c r="R16" s="127"/>
      <c r="S16" s="159">
        <v>2</v>
      </c>
      <c r="T16" s="133">
        <f t="shared" ref="T16:T19" si="6">$T$5*S16</f>
        <v>34</v>
      </c>
      <c r="U16" s="160">
        <v>2</v>
      </c>
      <c r="V16" s="133">
        <f t="shared" ref="V16:V19" si="7">$V$5*U16</f>
        <v>44</v>
      </c>
      <c r="W16" s="161"/>
      <c r="X16" s="133"/>
      <c r="Y16" s="136"/>
      <c r="Z16" s="133"/>
      <c r="AA16" s="157"/>
      <c r="AB16" s="132"/>
      <c r="AC16" s="136"/>
      <c r="AD16" s="133"/>
      <c r="AE16" s="248"/>
      <c r="AF16" s="254"/>
      <c r="AG16" s="386"/>
    </row>
    <row r="17" spans="1:33" ht="11.25" customHeight="1" x14ac:dyDescent="0.3">
      <c r="A17" s="163" t="s">
        <v>472</v>
      </c>
      <c r="B17" s="163" t="s">
        <v>350</v>
      </c>
      <c r="C17" s="133"/>
      <c r="D17" s="133" t="s">
        <v>67</v>
      </c>
      <c r="E17" s="136" t="s">
        <v>40</v>
      </c>
      <c r="F17" s="165" t="s">
        <v>40</v>
      </c>
      <c r="G17" s="123"/>
      <c r="H17" s="123"/>
      <c r="I17" s="130"/>
      <c r="J17" s="136">
        <f t="shared" si="4"/>
        <v>306</v>
      </c>
      <c r="K17" s="133">
        <v>26</v>
      </c>
      <c r="L17" s="133">
        <f>SUM(AB17:AE17)</f>
        <v>270</v>
      </c>
      <c r="M17" s="158">
        <f t="shared" si="5"/>
        <v>202</v>
      </c>
      <c r="N17" s="133">
        <v>68</v>
      </c>
      <c r="O17" s="133"/>
      <c r="P17" s="133"/>
      <c r="Q17" s="133">
        <v>4</v>
      </c>
      <c r="R17" s="127">
        <v>6</v>
      </c>
      <c r="S17" s="159">
        <v>1</v>
      </c>
      <c r="T17" s="133">
        <f t="shared" si="6"/>
        <v>17</v>
      </c>
      <c r="U17" s="160">
        <v>1</v>
      </c>
      <c r="V17" s="133">
        <f t="shared" si="7"/>
        <v>22</v>
      </c>
      <c r="W17" s="161"/>
      <c r="X17" s="133"/>
      <c r="Y17" s="136"/>
      <c r="Z17" s="133"/>
      <c r="AA17" s="157"/>
      <c r="AB17" s="132">
        <v>96</v>
      </c>
      <c r="AC17" s="136"/>
      <c r="AD17" s="133">
        <v>174</v>
      </c>
      <c r="AE17" s="248"/>
      <c r="AF17" s="254">
        <f>AB17+AD17</f>
        <v>270</v>
      </c>
      <c r="AG17" s="1265" t="s">
        <v>1105</v>
      </c>
    </row>
    <row r="18" spans="1:33" ht="11.25" customHeight="1" x14ac:dyDescent="0.3">
      <c r="A18" s="163" t="s">
        <v>473</v>
      </c>
      <c r="B18" s="163" t="s">
        <v>388</v>
      </c>
      <c r="C18" s="133"/>
      <c r="D18" s="133" t="s">
        <v>67</v>
      </c>
      <c r="E18" s="136" t="s">
        <v>40</v>
      </c>
      <c r="F18" s="165" t="s">
        <v>40</v>
      </c>
      <c r="G18" s="123"/>
      <c r="H18" s="123"/>
      <c r="I18" s="119"/>
      <c r="J18" s="136">
        <f t="shared" si="4"/>
        <v>153</v>
      </c>
      <c r="K18" s="133">
        <v>26</v>
      </c>
      <c r="L18" s="133">
        <f>SUM(AB18:AE18)</f>
        <v>117</v>
      </c>
      <c r="M18" s="158">
        <f t="shared" si="5"/>
        <v>57</v>
      </c>
      <c r="N18" s="133">
        <v>60</v>
      </c>
      <c r="O18" s="133"/>
      <c r="P18" s="133"/>
      <c r="Q18" s="133">
        <v>4</v>
      </c>
      <c r="R18" s="127">
        <v>6</v>
      </c>
      <c r="S18" s="159">
        <v>3</v>
      </c>
      <c r="T18" s="133">
        <f t="shared" si="6"/>
        <v>51</v>
      </c>
      <c r="U18" s="160">
        <v>3</v>
      </c>
      <c r="V18" s="133">
        <f t="shared" si="7"/>
        <v>66</v>
      </c>
      <c r="W18" s="161"/>
      <c r="X18" s="133"/>
      <c r="Y18" s="136"/>
      <c r="Z18" s="133"/>
      <c r="AA18" s="157"/>
      <c r="AB18" s="132">
        <v>48</v>
      </c>
      <c r="AC18" s="136"/>
      <c r="AD18" s="133">
        <v>69</v>
      </c>
      <c r="AE18" s="248"/>
      <c r="AF18" s="254">
        <f>AB18+AD18</f>
        <v>117</v>
      </c>
      <c r="AG18" s="1288" t="s">
        <v>1147</v>
      </c>
    </row>
    <row r="19" spans="1:33" ht="11.25" customHeight="1" x14ac:dyDescent="0.3">
      <c r="A19" s="163"/>
      <c r="B19" s="156" t="s">
        <v>389</v>
      </c>
      <c r="C19" s="133" t="s">
        <v>67</v>
      </c>
      <c r="D19" s="133" t="s">
        <v>67</v>
      </c>
      <c r="E19" s="136"/>
      <c r="F19" s="157"/>
      <c r="G19" s="123"/>
      <c r="H19" s="123"/>
      <c r="I19" s="119"/>
      <c r="J19" s="136">
        <f t="shared" si="4"/>
        <v>0</v>
      </c>
      <c r="K19" s="133"/>
      <c r="L19" s="133"/>
      <c r="M19" s="158"/>
      <c r="N19" s="133"/>
      <c r="O19" s="133"/>
      <c r="P19" s="133"/>
      <c r="Q19" s="133"/>
      <c r="R19" s="127"/>
      <c r="S19" s="159">
        <v>3</v>
      </c>
      <c r="T19" s="133">
        <f t="shared" si="6"/>
        <v>51</v>
      </c>
      <c r="U19" s="160">
        <v>3</v>
      </c>
      <c r="V19" s="133">
        <f t="shared" si="7"/>
        <v>66</v>
      </c>
      <c r="W19" s="161"/>
      <c r="X19" s="133"/>
      <c r="Y19" s="136"/>
      <c r="Z19" s="133"/>
      <c r="AA19" s="157"/>
      <c r="AB19" s="132"/>
      <c r="AC19" s="136"/>
      <c r="AD19" s="133"/>
      <c r="AE19" s="248"/>
      <c r="AF19" s="254"/>
      <c r="AG19" s="386"/>
    </row>
    <row r="20" spans="1:33" ht="11.25" customHeight="1" x14ac:dyDescent="0.3">
      <c r="A20" s="163" t="s">
        <v>390</v>
      </c>
      <c r="B20" s="163" t="s">
        <v>166</v>
      </c>
      <c r="C20" s="133"/>
      <c r="D20" s="133"/>
      <c r="E20" s="136"/>
      <c r="F20" s="165" t="s">
        <v>29</v>
      </c>
      <c r="G20" s="123"/>
      <c r="H20" s="123"/>
      <c r="I20" s="119"/>
      <c r="J20" s="136">
        <f t="shared" si="4"/>
        <v>116</v>
      </c>
      <c r="K20" s="133"/>
      <c r="L20" s="133">
        <f>SUM(AB20:AE20)</f>
        <v>116</v>
      </c>
      <c r="M20" s="158">
        <f t="shared" si="5"/>
        <v>80</v>
      </c>
      <c r="N20" s="133">
        <v>36</v>
      </c>
      <c r="O20" s="133"/>
      <c r="P20" s="133"/>
      <c r="Q20" s="133"/>
      <c r="R20" s="127"/>
      <c r="S20" s="159"/>
      <c r="T20" s="133"/>
      <c r="U20" s="160"/>
      <c r="V20" s="133"/>
      <c r="W20" s="161"/>
      <c r="X20" s="133"/>
      <c r="Y20" s="136"/>
      <c r="Z20" s="133"/>
      <c r="AA20" s="157"/>
      <c r="AB20" s="132">
        <v>48</v>
      </c>
      <c r="AC20" s="136"/>
      <c r="AD20" s="133">
        <v>68</v>
      </c>
      <c r="AE20" s="248"/>
      <c r="AF20" s="254">
        <f>AB20+AD20</f>
        <v>116</v>
      </c>
      <c r="AG20" s="386" t="s">
        <v>1070</v>
      </c>
    </row>
    <row r="21" spans="1:33" ht="20.25" customHeight="1" x14ac:dyDescent="0.3">
      <c r="A21" s="163" t="s">
        <v>415</v>
      </c>
      <c r="B21" s="163" t="s">
        <v>392</v>
      </c>
      <c r="C21" s="133"/>
      <c r="D21" s="133"/>
      <c r="E21" s="136"/>
      <c r="F21" s="157" t="s">
        <v>29</v>
      </c>
      <c r="G21" s="123"/>
      <c r="H21" s="123"/>
      <c r="I21" s="119"/>
      <c r="J21" s="136">
        <f t="shared" si="4"/>
        <v>78</v>
      </c>
      <c r="K21" s="133"/>
      <c r="L21" s="133">
        <f>SUM(AB21:AE21)</f>
        <v>78</v>
      </c>
      <c r="M21" s="158">
        <f t="shared" si="5"/>
        <v>34</v>
      </c>
      <c r="N21" s="133">
        <v>44</v>
      </c>
      <c r="O21" s="133"/>
      <c r="P21" s="133"/>
      <c r="Q21" s="133"/>
      <c r="R21" s="127"/>
      <c r="S21" s="159"/>
      <c r="T21" s="133"/>
      <c r="U21" s="160"/>
      <c r="V21" s="133"/>
      <c r="W21" s="161"/>
      <c r="X21" s="133"/>
      <c r="Y21" s="136"/>
      <c r="Z21" s="133"/>
      <c r="AA21" s="157"/>
      <c r="AB21" s="132">
        <v>32</v>
      </c>
      <c r="AC21" s="136"/>
      <c r="AD21" s="133">
        <v>46</v>
      </c>
      <c r="AE21" s="248"/>
      <c r="AF21" s="254">
        <f>AB21+AD21</f>
        <v>78</v>
      </c>
      <c r="AG21" s="1231" t="s">
        <v>1136</v>
      </c>
    </row>
    <row r="22" spans="1:33" ht="11.25" customHeight="1" x14ac:dyDescent="0.3">
      <c r="A22" s="163" t="s">
        <v>416</v>
      </c>
      <c r="B22" s="163" t="s">
        <v>394</v>
      </c>
      <c r="C22" s="133"/>
      <c r="D22" s="133"/>
      <c r="E22" s="136"/>
      <c r="F22" s="157" t="s">
        <v>29</v>
      </c>
      <c r="G22" s="123"/>
      <c r="H22" s="123"/>
      <c r="I22" s="130"/>
      <c r="J22" s="136">
        <f t="shared" si="4"/>
        <v>78</v>
      </c>
      <c r="K22" s="133"/>
      <c r="L22" s="133">
        <f>SUM(AB22:AE22)</f>
        <v>78</v>
      </c>
      <c r="M22" s="158">
        <f t="shared" si="5"/>
        <v>34</v>
      </c>
      <c r="N22" s="133">
        <v>44</v>
      </c>
      <c r="O22" s="133"/>
      <c r="P22" s="133"/>
      <c r="Q22" s="133"/>
      <c r="R22" s="127"/>
      <c r="S22" s="159"/>
      <c r="T22" s="133"/>
      <c r="U22" s="160"/>
      <c r="V22" s="133"/>
      <c r="W22" s="161"/>
      <c r="X22" s="133"/>
      <c r="Y22" s="136"/>
      <c r="Z22" s="133"/>
      <c r="AA22" s="157"/>
      <c r="AB22" s="132">
        <v>32</v>
      </c>
      <c r="AC22" s="136"/>
      <c r="AD22" s="133">
        <v>46</v>
      </c>
      <c r="AE22" s="248"/>
      <c r="AF22" s="254">
        <f>AB22+AD22</f>
        <v>78</v>
      </c>
      <c r="AG22" s="386" t="s">
        <v>1067</v>
      </c>
    </row>
    <row r="23" spans="1:33" ht="22.5" customHeight="1" x14ac:dyDescent="0.3">
      <c r="A23" s="163"/>
      <c r="B23" s="156" t="s">
        <v>395</v>
      </c>
      <c r="C23" s="133"/>
      <c r="D23" s="133" t="s">
        <v>67</v>
      </c>
      <c r="E23" s="136"/>
      <c r="F23" s="157"/>
      <c r="G23" s="123"/>
      <c r="H23" s="123"/>
      <c r="I23" s="130"/>
      <c r="J23" s="136"/>
      <c r="K23" s="133"/>
      <c r="L23" s="133"/>
      <c r="M23" s="158"/>
      <c r="N23" s="133"/>
      <c r="O23" s="133"/>
      <c r="P23" s="133"/>
      <c r="Q23" s="133"/>
      <c r="R23" s="127"/>
      <c r="S23" s="159">
        <v>2</v>
      </c>
      <c r="T23" s="133">
        <f t="shared" ref="T23:T25" si="8">$T$5*S23</f>
        <v>34</v>
      </c>
      <c r="U23" s="160">
        <v>3</v>
      </c>
      <c r="V23" s="133">
        <f t="shared" ref="V23:V25" si="9">$V$5*U23</f>
        <v>66</v>
      </c>
      <c r="W23" s="161"/>
      <c r="X23" s="133"/>
      <c r="Y23" s="136"/>
      <c r="Z23" s="133"/>
      <c r="AA23" s="157"/>
      <c r="AB23" s="132"/>
      <c r="AC23" s="136"/>
      <c r="AD23" s="133"/>
      <c r="AE23" s="248"/>
      <c r="AF23" s="254"/>
      <c r="AG23" s="386"/>
    </row>
    <row r="24" spans="1:33" ht="22.5" customHeight="1" x14ac:dyDescent="0.3">
      <c r="A24" s="163" t="s">
        <v>396</v>
      </c>
      <c r="B24" s="163" t="s">
        <v>397</v>
      </c>
      <c r="C24" s="133"/>
      <c r="D24" s="136" t="s">
        <v>40</v>
      </c>
      <c r="E24" s="136" t="s">
        <v>29</v>
      </c>
      <c r="F24" s="165"/>
      <c r="G24" s="123"/>
      <c r="H24" s="123"/>
      <c r="I24" s="130"/>
      <c r="J24" s="136">
        <f t="shared" si="4"/>
        <v>40</v>
      </c>
      <c r="K24" s="133"/>
      <c r="L24" s="133">
        <f>SUM(AB24:AE24)</f>
        <v>40</v>
      </c>
      <c r="M24" s="158">
        <f t="shared" si="5"/>
        <v>34</v>
      </c>
      <c r="N24" s="133">
        <v>6</v>
      </c>
      <c r="O24" s="133"/>
      <c r="P24" s="133"/>
      <c r="Q24" s="133"/>
      <c r="R24" s="127"/>
      <c r="S24" s="159">
        <v>2</v>
      </c>
      <c r="T24" s="133">
        <f t="shared" si="8"/>
        <v>34</v>
      </c>
      <c r="U24" s="160">
        <v>3</v>
      </c>
      <c r="V24" s="133">
        <f t="shared" si="9"/>
        <v>66</v>
      </c>
      <c r="W24" s="161"/>
      <c r="X24" s="133"/>
      <c r="Y24" s="136"/>
      <c r="Z24" s="133"/>
      <c r="AA24" s="157"/>
      <c r="AB24" s="132">
        <v>40</v>
      </c>
      <c r="AC24" s="136"/>
      <c r="AD24" s="133">
        <v>0</v>
      </c>
      <c r="AE24" s="248"/>
      <c r="AF24" s="254">
        <f t="shared" ref="AF24:AF29" si="10">AB24+AD24</f>
        <v>40</v>
      </c>
      <c r="AG24" s="1288" t="s">
        <v>1142</v>
      </c>
    </row>
    <row r="25" spans="1:33" ht="12" customHeight="1" x14ac:dyDescent="0.3">
      <c r="A25" s="163" t="s">
        <v>398</v>
      </c>
      <c r="B25" s="163" t="s">
        <v>356</v>
      </c>
      <c r="C25" s="133"/>
      <c r="D25" s="133" t="s">
        <v>67</v>
      </c>
      <c r="E25" s="136" t="s">
        <v>29</v>
      </c>
      <c r="F25" s="164"/>
      <c r="G25" s="123"/>
      <c r="H25" s="123"/>
      <c r="I25" s="130"/>
      <c r="J25" s="136">
        <f t="shared" si="4"/>
        <v>40</v>
      </c>
      <c r="K25" s="133"/>
      <c r="L25" s="133">
        <f>SUM(AB25:AE25)</f>
        <v>40</v>
      </c>
      <c r="M25" s="158">
        <f t="shared" si="5"/>
        <v>32</v>
      </c>
      <c r="N25" s="133">
        <v>8</v>
      </c>
      <c r="O25" s="133"/>
      <c r="P25" s="133"/>
      <c r="Q25" s="133"/>
      <c r="R25" s="127"/>
      <c r="S25" s="159">
        <v>2</v>
      </c>
      <c r="T25" s="133">
        <f t="shared" si="8"/>
        <v>34</v>
      </c>
      <c r="U25" s="160">
        <v>3</v>
      </c>
      <c r="V25" s="133">
        <f t="shared" si="9"/>
        <v>66</v>
      </c>
      <c r="W25" s="161"/>
      <c r="X25" s="133"/>
      <c r="Y25" s="136"/>
      <c r="Z25" s="133"/>
      <c r="AA25" s="157"/>
      <c r="AB25" s="132">
        <v>0</v>
      </c>
      <c r="AC25" s="136"/>
      <c r="AD25" s="133">
        <v>40</v>
      </c>
      <c r="AE25" s="248"/>
      <c r="AF25" s="254">
        <f t="shared" si="10"/>
        <v>40</v>
      </c>
      <c r="AG25" s="386" t="s">
        <v>1145</v>
      </c>
    </row>
    <row r="26" spans="1:33" ht="11.25" customHeight="1" x14ac:dyDescent="0.3">
      <c r="A26" s="163" t="s">
        <v>400</v>
      </c>
      <c r="B26" s="163" t="s">
        <v>401</v>
      </c>
      <c r="C26" s="133"/>
      <c r="D26" s="133"/>
      <c r="E26" s="136"/>
      <c r="F26" s="165" t="s">
        <v>29</v>
      </c>
      <c r="G26" s="123"/>
      <c r="H26" s="123"/>
      <c r="I26" s="130"/>
      <c r="J26" s="136">
        <f t="shared" si="4"/>
        <v>40</v>
      </c>
      <c r="K26" s="133"/>
      <c r="L26" s="133">
        <f>SUM(AB26:AE26)</f>
        <v>40</v>
      </c>
      <c r="M26" s="158">
        <f t="shared" si="5"/>
        <v>30</v>
      </c>
      <c r="N26" s="133">
        <v>10</v>
      </c>
      <c r="O26" s="133"/>
      <c r="P26" s="133"/>
      <c r="Q26" s="133"/>
      <c r="R26" s="127"/>
      <c r="S26" s="159"/>
      <c r="T26" s="133"/>
      <c r="U26" s="160"/>
      <c r="V26" s="133"/>
      <c r="W26" s="135"/>
      <c r="X26" s="133"/>
      <c r="Y26" s="123"/>
      <c r="Z26" s="133"/>
      <c r="AA26" s="127"/>
      <c r="AB26" s="166">
        <v>0</v>
      </c>
      <c r="AC26" s="133"/>
      <c r="AD26" s="133">
        <v>40</v>
      </c>
      <c r="AE26" s="250"/>
      <c r="AF26" s="254">
        <f t="shared" si="10"/>
        <v>40</v>
      </c>
      <c r="AG26" s="1288" t="s">
        <v>1114</v>
      </c>
    </row>
    <row r="27" spans="1:33" ht="22.5" customHeight="1" x14ac:dyDescent="0.3">
      <c r="A27" s="163"/>
      <c r="B27" s="156" t="s">
        <v>402</v>
      </c>
      <c r="C27" s="133"/>
      <c r="D27" s="133"/>
      <c r="E27" s="136"/>
      <c r="F27" s="157"/>
      <c r="G27" s="123"/>
      <c r="H27" s="123"/>
      <c r="I27" s="119"/>
      <c r="J27" s="136"/>
      <c r="K27" s="133"/>
      <c r="L27" s="133"/>
      <c r="M27" s="158"/>
      <c r="N27" s="133"/>
      <c r="O27" s="133"/>
      <c r="P27" s="133"/>
      <c r="Q27" s="133"/>
      <c r="R27" s="127"/>
      <c r="S27" s="159"/>
      <c r="T27" s="133"/>
      <c r="U27" s="160"/>
      <c r="V27" s="133"/>
      <c r="W27" s="161"/>
      <c r="X27" s="133"/>
      <c r="Y27" s="133"/>
      <c r="Z27" s="133"/>
      <c r="AA27" s="134"/>
      <c r="AB27" s="132"/>
      <c r="AC27" s="133"/>
      <c r="AD27" s="133"/>
      <c r="AE27" s="249"/>
      <c r="AF27" s="254">
        <f t="shared" si="10"/>
        <v>0</v>
      </c>
      <c r="AG27" s="386"/>
    </row>
    <row r="28" spans="1:33" ht="11.25" customHeight="1" x14ac:dyDescent="0.3">
      <c r="A28" s="163" t="s">
        <v>403</v>
      </c>
      <c r="B28" s="163" t="s">
        <v>6</v>
      </c>
      <c r="C28" s="133"/>
      <c r="D28" s="133"/>
      <c r="E28" s="124" t="s">
        <v>29</v>
      </c>
      <c r="F28" s="165" t="s">
        <v>29</v>
      </c>
      <c r="G28" s="123"/>
      <c r="H28" s="123"/>
      <c r="I28" s="119"/>
      <c r="J28" s="136">
        <f t="shared" si="4"/>
        <v>78</v>
      </c>
      <c r="K28" s="133"/>
      <c r="L28" s="133">
        <f>SUM(AB28:AE28)</f>
        <v>78</v>
      </c>
      <c r="M28" s="158">
        <f t="shared" si="5"/>
        <v>4</v>
      </c>
      <c r="N28" s="133">
        <v>74</v>
      </c>
      <c r="O28" s="133"/>
      <c r="P28" s="133"/>
      <c r="Q28" s="133"/>
      <c r="R28" s="127"/>
      <c r="S28" s="159"/>
      <c r="T28" s="133"/>
      <c r="U28" s="160"/>
      <c r="V28" s="133"/>
      <c r="W28" s="161"/>
      <c r="X28" s="133"/>
      <c r="Y28" s="133"/>
      <c r="Z28" s="133"/>
      <c r="AA28" s="134"/>
      <c r="AB28" s="132">
        <v>32</v>
      </c>
      <c r="AC28" s="133"/>
      <c r="AD28" s="133">
        <v>46</v>
      </c>
      <c r="AE28" s="249"/>
      <c r="AF28" s="254">
        <f t="shared" si="10"/>
        <v>78</v>
      </c>
      <c r="AG28" s="386" t="s">
        <v>1135</v>
      </c>
    </row>
    <row r="29" spans="1:33" ht="11.25" customHeight="1" x14ac:dyDescent="0.3">
      <c r="A29" s="163" t="s">
        <v>404</v>
      </c>
      <c r="B29" s="163" t="s">
        <v>531</v>
      </c>
      <c r="C29" s="133"/>
      <c r="D29" s="133"/>
      <c r="E29" s="124"/>
      <c r="F29" s="165" t="s">
        <v>29</v>
      </c>
      <c r="G29" s="123"/>
      <c r="H29" s="123"/>
      <c r="I29" s="130"/>
      <c r="J29" s="136">
        <f t="shared" si="4"/>
        <v>78</v>
      </c>
      <c r="K29" s="133"/>
      <c r="L29" s="133">
        <f>SUM(AB29:AE29)</f>
        <v>78</v>
      </c>
      <c r="M29" s="158">
        <f t="shared" si="5"/>
        <v>60</v>
      </c>
      <c r="N29" s="133">
        <v>18</v>
      </c>
      <c r="O29" s="133"/>
      <c r="P29" s="133"/>
      <c r="Q29" s="133"/>
      <c r="R29" s="127"/>
      <c r="S29" s="159"/>
      <c r="T29" s="133"/>
      <c r="U29" s="160"/>
      <c r="V29" s="133"/>
      <c r="W29" s="161"/>
      <c r="X29" s="133"/>
      <c r="Y29" s="133"/>
      <c r="Z29" s="133"/>
      <c r="AA29" s="134"/>
      <c r="AB29" s="132">
        <v>32</v>
      </c>
      <c r="AC29" s="133"/>
      <c r="AD29" s="133">
        <v>46</v>
      </c>
      <c r="AE29" s="249"/>
      <c r="AF29" s="254">
        <f t="shared" si="10"/>
        <v>78</v>
      </c>
      <c r="AG29" s="386" t="s">
        <v>1141</v>
      </c>
    </row>
    <row r="30" spans="1:33" s="298" customFormat="1" ht="11.25" customHeight="1" x14ac:dyDescent="0.3">
      <c r="A30" s="167"/>
      <c r="B30" s="145" t="s">
        <v>405</v>
      </c>
      <c r="C30" s="168"/>
      <c r="D30" s="168"/>
      <c r="E30" s="145"/>
      <c r="F30" s="145"/>
      <c r="G30" s="145"/>
      <c r="H30" s="145"/>
      <c r="I30" s="145"/>
      <c r="J30" s="151">
        <f t="shared" ref="J30:AF30" si="11">SUM(J31:J34)</f>
        <v>159</v>
      </c>
      <c r="K30" s="151">
        <f t="shared" si="11"/>
        <v>39</v>
      </c>
      <c r="L30" s="151">
        <f t="shared" si="11"/>
        <v>120</v>
      </c>
      <c r="M30" s="151">
        <f t="shared" si="11"/>
        <v>40</v>
      </c>
      <c r="N30" s="151">
        <f t="shared" si="11"/>
        <v>78</v>
      </c>
      <c r="O30" s="151">
        <f t="shared" si="11"/>
        <v>0</v>
      </c>
      <c r="P30" s="151">
        <f t="shared" si="11"/>
        <v>0</v>
      </c>
      <c r="Q30" s="151">
        <f t="shared" si="11"/>
        <v>0</v>
      </c>
      <c r="R30" s="151">
        <f t="shared" si="11"/>
        <v>0</v>
      </c>
      <c r="S30" s="151">
        <f t="shared" si="11"/>
        <v>0</v>
      </c>
      <c r="T30" s="151">
        <f t="shared" si="11"/>
        <v>0</v>
      </c>
      <c r="U30" s="151">
        <f t="shared" si="11"/>
        <v>0</v>
      </c>
      <c r="V30" s="151">
        <f t="shared" si="11"/>
        <v>0</v>
      </c>
      <c r="W30" s="151">
        <f t="shared" si="11"/>
        <v>0</v>
      </c>
      <c r="X30" s="151">
        <f t="shared" si="11"/>
        <v>0</v>
      </c>
      <c r="Y30" s="151">
        <f t="shared" si="11"/>
        <v>0</v>
      </c>
      <c r="Z30" s="151">
        <f t="shared" si="11"/>
        <v>0</v>
      </c>
      <c r="AA30" s="151">
        <f t="shared" si="11"/>
        <v>0</v>
      </c>
      <c r="AB30" s="151">
        <f t="shared" si="11"/>
        <v>72</v>
      </c>
      <c r="AC30" s="151">
        <f t="shared" si="11"/>
        <v>16</v>
      </c>
      <c r="AD30" s="151">
        <f t="shared" si="11"/>
        <v>48</v>
      </c>
      <c r="AE30" s="151">
        <f t="shared" si="11"/>
        <v>23</v>
      </c>
      <c r="AF30" s="151">
        <f t="shared" si="11"/>
        <v>120</v>
      </c>
      <c r="AG30" s="386"/>
    </row>
    <row r="31" spans="1:33" s="298" customFormat="1" ht="11.25" customHeight="1" x14ac:dyDescent="0.3">
      <c r="A31" s="163" t="s">
        <v>406</v>
      </c>
      <c r="B31" s="163" t="s">
        <v>407</v>
      </c>
      <c r="C31" s="133"/>
      <c r="D31" s="133"/>
      <c r="E31" s="136"/>
      <c r="F31" s="165" t="s">
        <v>399</v>
      </c>
      <c r="G31" s="123"/>
      <c r="H31" s="123"/>
      <c r="I31" s="119"/>
      <c r="J31" s="136">
        <f>K31+L31</f>
        <v>36</v>
      </c>
      <c r="K31" s="133"/>
      <c r="L31" s="133">
        <f>SUM(AB31:AE31)</f>
        <v>36</v>
      </c>
      <c r="M31" s="158">
        <f t="shared" ref="M31" si="12">L31-N31</f>
        <v>0</v>
      </c>
      <c r="N31" s="133">
        <v>36</v>
      </c>
      <c r="O31" s="133"/>
      <c r="P31" s="133"/>
      <c r="Q31" s="133"/>
      <c r="R31" s="127"/>
      <c r="S31" s="159"/>
      <c r="T31" s="133"/>
      <c r="U31" s="160"/>
      <c r="V31" s="133"/>
      <c r="W31" s="161"/>
      <c r="X31" s="133"/>
      <c r="Y31" s="133"/>
      <c r="Z31" s="133"/>
      <c r="AA31" s="134"/>
      <c r="AB31" s="132">
        <v>20</v>
      </c>
      <c r="AC31" s="133"/>
      <c r="AD31" s="133">
        <v>16</v>
      </c>
      <c r="AE31" s="299"/>
      <c r="AF31" s="254">
        <f>AB31+AD31</f>
        <v>36</v>
      </c>
      <c r="AG31" s="1265" t="s">
        <v>1070</v>
      </c>
    </row>
    <row r="32" spans="1:33" s="298" customFormat="1" ht="11.25" customHeight="1" x14ac:dyDescent="0.3">
      <c r="A32" s="163" t="s">
        <v>408</v>
      </c>
      <c r="B32" s="163" t="s">
        <v>409</v>
      </c>
      <c r="C32" s="133"/>
      <c r="D32" s="133"/>
      <c r="E32" s="136"/>
      <c r="F32" s="165" t="s">
        <v>399</v>
      </c>
      <c r="G32" s="123"/>
      <c r="H32" s="123"/>
      <c r="I32" s="119"/>
      <c r="J32" s="136">
        <f t="shared" ref="J32:J33" si="13">K32+L32</f>
        <v>52</v>
      </c>
      <c r="K32" s="133"/>
      <c r="L32" s="133">
        <f>SUM(AB32:AE32)</f>
        <v>52</v>
      </c>
      <c r="M32" s="158">
        <v>30</v>
      </c>
      <c r="N32" s="133">
        <v>20</v>
      </c>
      <c r="O32" s="133"/>
      <c r="P32" s="133"/>
      <c r="Q32" s="133"/>
      <c r="R32" s="127"/>
      <c r="S32" s="159"/>
      <c r="T32" s="133"/>
      <c r="U32" s="160"/>
      <c r="V32" s="133"/>
      <c r="W32" s="161"/>
      <c r="X32" s="133"/>
      <c r="Y32" s="133"/>
      <c r="Z32" s="133"/>
      <c r="AA32" s="134"/>
      <c r="AB32" s="132">
        <v>32</v>
      </c>
      <c r="AC32" s="133"/>
      <c r="AD32" s="133">
        <v>20</v>
      </c>
      <c r="AE32" s="299"/>
      <c r="AF32" s="254">
        <f>AB32+AD32</f>
        <v>52</v>
      </c>
      <c r="AG32" s="1265" t="s">
        <v>1104</v>
      </c>
    </row>
    <row r="33" spans="1:33" s="298" customFormat="1" ht="11.25" customHeight="1" x14ac:dyDescent="0.3">
      <c r="A33" s="163" t="s">
        <v>410</v>
      </c>
      <c r="B33" s="163" t="s">
        <v>467</v>
      </c>
      <c r="C33" s="133"/>
      <c r="D33" s="133"/>
      <c r="E33" s="136"/>
      <c r="F33" s="165" t="s">
        <v>399</v>
      </c>
      <c r="G33" s="123"/>
      <c r="H33" s="123"/>
      <c r="I33" s="119"/>
      <c r="J33" s="136">
        <f t="shared" si="13"/>
        <v>32</v>
      </c>
      <c r="K33" s="133"/>
      <c r="L33" s="133">
        <f>SUM(AB33:AE33)</f>
        <v>32</v>
      </c>
      <c r="M33" s="158">
        <v>10</v>
      </c>
      <c r="N33" s="133">
        <v>22</v>
      </c>
      <c r="O33" s="133"/>
      <c r="P33" s="133"/>
      <c r="Q33" s="133"/>
      <c r="R33" s="127"/>
      <c r="S33" s="159"/>
      <c r="T33" s="133"/>
      <c r="U33" s="160"/>
      <c r="V33" s="133"/>
      <c r="W33" s="161"/>
      <c r="X33" s="133"/>
      <c r="Y33" s="133"/>
      <c r="Z33" s="133"/>
      <c r="AA33" s="134"/>
      <c r="AB33" s="132">
        <v>20</v>
      </c>
      <c r="AC33" s="133"/>
      <c r="AD33" s="133">
        <v>12</v>
      </c>
      <c r="AE33" s="299"/>
      <c r="AF33" s="254">
        <f>AB33+AD33</f>
        <v>32</v>
      </c>
      <c r="AG33" s="386" t="s">
        <v>1135</v>
      </c>
    </row>
    <row r="34" spans="1:33" ht="11.25" customHeight="1" x14ac:dyDescent="0.3">
      <c r="A34" s="163"/>
      <c r="B34" s="156" t="s">
        <v>412</v>
      </c>
      <c r="C34" s="133"/>
      <c r="D34" s="133"/>
      <c r="E34" s="171"/>
      <c r="F34" s="157"/>
      <c r="G34" s="123"/>
      <c r="H34" s="123"/>
      <c r="I34" s="119"/>
      <c r="J34" s="136">
        <f t="shared" si="4"/>
        <v>39</v>
      </c>
      <c r="K34" s="172">
        <v>39</v>
      </c>
      <c r="L34" s="172">
        <f>X34 +Z34</f>
        <v>0</v>
      </c>
      <c r="M34" s="158">
        <f t="shared" si="5"/>
        <v>0</v>
      </c>
      <c r="N34" s="172">
        <v>0</v>
      </c>
      <c r="O34" s="172"/>
      <c r="P34" s="172"/>
      <c r="Q34" s="172"/>
      <c r="R34" s="173"/>
      <c r="S34" s="174"/>
      <c r="T34" s="172"/>
      <c r="U34" s="175"/>
      <c r="V34" s="172"/>
      <c r="W34" s="176"/>
      <c r="X34" s="172"/>
      <c r="Y34" s="172"/>
      <c r="Z34" s="172"/>
      <c r="AA34" s="177"/>
      <c r="AB34" s="178"/>
      <c r="AC34" s="172">
        <v>16</v>
      </c>
      <c r="AD34" s="172"/>
      <c r="AE34" s="237">
        <v>23</v>
      </c>
      <c r="AF34" s="255"/>
      <c r="AG34" s="386"/>
    </row>
    <row r="35" spans="1:33" ht="13.5" hidden="1" customHeight="1" x14ac:dyDescent="0.3">
      <c r="A35" s="1827"/>
      <c r="B35" s="1801"/>
      <c r="C35" s="1801"/>
      <c r="D35" s="1801"/>
      <c r="E35" s="1801"/>
      <c r="F35" s="1801"/>
      <c r="G35" s="180"/>
      <c r="H35" s="180"/>
      <c r="I35" s="181"/>
      <c r="J35" s="1821"/>
      <c r="K35" s="1828"/>
      <c r="L35" s="1801"/>
      <c r="M35" s="1801"/>
      <c r="N35" s="1801"/>
      <c r="O35" s="1801"/>
      <c r="P35" s="1801"/>
      <c r="Q35" s="1801"/>
      <c r="R35" s="1802"/>
      <c r="S35" s="182"/>
      <c r="T35" s="133"/>
      <c r="U35" s="135"/>
      <c r="V35" s="133"/>
      <c r="W35" s="161"/>
      <c r="X35" s="1825"/>
      <c r="Y35" s="1802"/>
      <c r="Z35" s="1829"/>
      <c r="AA35" s="1805"/>
      <c r="AB35" s="1825"/>
      <c r="AC35" s="1802"/>
      <c r="AD35" s="1829"/>
      <c r="AE35" s="1805"/>
      <c r="AF35" s="246"/>
    </row>
    <row r="36" spans="1:33" ht="11.25" hidden="1" customHeight="1" x14ac:dyDescent="0.3">
      <c r="A36" s="1829"/>
      <c r="B36" s="1801"/>
      <c r="C36" s="1801"/>
      <c r="D36" s="1801"/>
      <c r="E36" s="1801"/>
      <c r="F36" s="1801"/>
      <c r="G36" s="247"/>
      <c r="H36" s="184"/>
      <c r="I36" s="181"/>
      <c r="J36" s="1795"/>
      <c r="K36" s="1828"/>
      <c r="L36" s="1801"/>
      <c r="M36" s="1801"/>
      <c r="N36" s="1801"/>
      <c r="O36" s="1801"/>
      <c r="P36" s="1801"/>
      <c r="Q36" s="1801"/>
      <c r="R36" s="1805"/>
      <c r="S36" s="185"/>
      <c r="T36" s="133"/>
      <c r="U36" s="135"/>
      <c r="V36" s="133"/>
      <c r="W36" s="161"/>
      <c r="X36" s="1824"/>
      <c r="Y36" s="1802"/>
      <c r="Z36" s="1829"/>
      <c r="AA36" s="1805"/>
      <c r="AB36" s="1824"/>
      <c r="AC36" s="1802"/>
      <c r="AD36" s="1829"/>
      <c r="AE36" s="1805"/>
      <c r="AF36" s="246"/>
    </row>
    <row r="37" spans="1:33" ht="11.25" hidden="1" customHeight="1" x14ac:dyDescent="0.3">
      <c r="A37" s="1827"/>
      <c r="B37" s="1801"/>
      <c r="C37" s="1801"/>
      <c r="D37" s="1801"/>
      <c r="E37" s="1801"/>
      <c r="F37" s="1801"/>
      <c r="G37" s="1835"/>
      <c r="H37" s="1802"/>
      <c r="I37" s="181"/>
      <c r="J37" s="1796"/>
      <c r="K37" s="1828"/>
      <c r="L37" s="1801"/>
      <c r="M37" s="1801"/>
      <c r="N37" s="1801"/>
      <c r="O37" s="1801"/>
      <c r="P37" s="1801"/>
      <c r="Q37" s="1801"/>
      <c r="R37" s="1805"/>
      <c r="S37" s="185"/>
      <c r="T37" s="133"/>
      <c r="U37" s="135"/>
      <c r="V37" s="133"/>
      <c r="W37" s="161"/>
      <c r="X37" s="1823"/>
      <c r="Y37" s="1802"/>
      <c r="Z37" s="1823"/>
      <c r="AA37" s="1805"/>
      <c r="AB37" s="1824"/>
      <c r="AC37" s="1802"/>
      <c r="AD37" s="1829"/>
      <c r="AE37" s="1805"/>
      <c r="AF37" s="246"/>
    </row>
    <row r="38" spans="1:33" ht="24.75" hidden="1" customHeight="1" x14ac:dyDescent="0.3">
      <c r="A38" s="186"/>
      <c r="B38" s="187"/>
      <c r="C38" s="188"/>
      <c r="D38" s="188"/>
      <c r="E38" s="188"/>
      <c r="F38" s="188"/>
      <c r="G38" s="188"/>
      <c r="H38" s="188"/>
      <c r="I38" s="188"/>
      <c r="J38" s="188"/>
      <c r="K38" s="188"/>
      <c r="L38" s="189"/>
      <c r="M38" s="188"/>
      <c r="N38" s="188"/>
      <c r="O38" s="188"/>
      <c r="P38" s="188"/>
      <c r="Q38" s="188"/>
      <c r="R38" s="188"/>
      <c r="S38" s="190"/>
      <c r="T38" s="191"/>
      <c r="U38" s="190"/>
      <c r="V38" s="191"/>
      <c r="W38" s="190" t="e">
        <f>SUM(#REF!,#REF!,#REF!,#REF!,#REF!,#REF!)</f>
        <v>#REF!</v>
      </c>
      <c r="X38" s="190"/>
      <c r="Y38" s="190"/>
      <c r="Z38" s="190"/>
      <c r="AA38" s="190"/>
      <c r="AB38" s="191"/>
      <c r="AC38" s="190"/>
      <c r="AD38" s="191"/>
      <c r="AE38" s="190"/>
      <c r="AF38" s="190"/>
    </row>
    <row r="39" spans="1:33" ht="11.25" customHeight="1" x14ac:dyDescent="0.3">
      <c r="A39" s="117"/>
      <c r="B39" s="117"/>
      <c r="C39" s="117"/>
      <c r="D39" s="117"/>
      <c r="E39" s="117"/>
      <c r="F39" s="117"/>
      <c r="G39" s="117"/>
      <c r="H39" s="117"/>
      <c r="I39" s="117"/>
      <c r="J39" s="117"/>
      <c r="K39" s="117"/>
      <c r="L39" s="117"/>
      <c r="M39" s="117"/>
      <c r="N39" s="117"/>
      <c r="O39" s="117"/>
      <c r="P39" s="117"/>
      <c r="Q39" s="117"/>
      <c r="R39" s="117"/>
      <c r="S39" s="117"/>
      <c r="T39" s="117"/>
      <c r="U39" s="117"/>
      <c r="V39" s="117"/>
      <c r="W39" s="117"/>
      <c r="X39" s="117"/>
      <c r="Y39" s="117"/>
      <c r="Z39" s="117"/>
      <c r="AA39" s="117"/>
      <c r="AB39" s="117"/>
      <c r="AC39" s="117"/>
      <c r="AD39" s="117"/>
      <c r="AE39" s="117"/>
      <c r="AF39" s="117"/>
    </row>
    <row r="40" spans="1:33" ht="11.25" hidden="1" customHeight="1" x14ac:dyDescent="0.3">
      <c r="A40" s="192"/>
      <c r="B40" s="193"/>
      <c r="C40" s="188"/>
      <c r="D40" s="188"/>
      <c r="E40" s="188"/>
      <c r="F40" s="117"/>
      <c r="G40" s="117"/>
      <c r="H40" s="117"/>
      <c r="I40" s="117"/>
      <c r="J40" s="117"/>
      <c r="K40" s="117"/>
      <c r="L40" s="117"/>
      <c r="M40" s="117"/>
      <c r="N40" s="117"/>
      <c r="O40" s="117"/>
      <c r="P40" s="117"/>
      <c r="Q40" s="117"/>
      <c r="R40" s="117"/>
      <c r="S40" s="117"/>
      <c r="T40" s="117"/>
      <c r="U40" s="117"/>
      <c r="V40" s="117"/>
      <c r="W40" s="117"/>
      <c r="X40" s="117"/>
      <c r="Y40" s="117"/>
      <c r="Z40" s="117"/>
      <c r="AA40" s="117"/>
      <c r="AB40" s="117"/>
      <c r="AC40" s="117"/>
      <c r="AD40" s="117"/>
      <c r="AE40" s="117"/>
      <c r="AF40" s="117"/>
    </row>
    <row r="41" spans="1:33" ht="11.25" hidden="1" customHeight="1" x14ac:dyDescent="0.3">
      <c r="A41" s="192"/>
      <c r="B41" s="193"/>
      <c r="C41" s="188"/>
      <c r="D41" s="188"/>
      <c r="E41" s="188"/>
      <c r="F41" s="117"/>
      <c r="G41" s="117"/>
      <c r="H41" s="117"/>
      <c r="I41" s="117"/>
      <c r="J41" s="117"/>
      <c r="K41" s="117"/>
      <c r="L41" s="117"/>
      <c r="M41" s="117"/>
      <c r="N41" s="117"/>
      <c r="O41" s="117"/>
      <c r="P41" s="117"/>
      <c r="Q41" s="117"/>
      <c r="R41" s="117"/>
      <c r="S41" s="117"/>
      <c r="T41" s="117"/>
      <c r="U41" s="117"/>
      <c r="V41" s="117"/>
      <c r="W41" s="117"/>
      <c r="X41" s="117"/>
      <c r="Y41" s="117"/>
      <c r="Z41" s="117"/>
      <c r="AA41" s="117"/>
      <c r="AB41" s="117"/>
      <c r="AC41" s="117"/>
      <c r="AD41" s="117"/>
      <c r="AE41" s="117"/>
      <c r="AF41" s="117"/>
    </row>
    <row r="42" spans="1:33" ht="11.25" hidden="1" customHeight="1" x14ac:dyDescent="0.3">
      <c r="A42" s="192"/>
      <c r="B42" s="117"/>
      <c r="C42" s="117"/>
      <c r="D42" s="117"/>
      <c r="E42" s="117"/>
      <c r="F42" s="117"/>
      <c r="G42" s="117"/>
      <c r="H42" s="117"/>
      <c r="I42" s="117"/>
      <c r="J42" s="117"/>
      <c r="K42" s="117"/>
      <c r="L42" s="117"/>
      <c r="M42" s="117"/>
      <c r="N42" s="117"/>
      <c r="O42" s="117"/>
      <c r="P42" s="117"/>
      <c r="Q42" s="117"/>
      <c r="R42" s="117"/>
      <c r="S42" s="117"/>
      <c r="T42" s="117"/>
      <c r="U42" s="117"/>
      <c r="V42" s="117"/>
      <c r="W42" s="117"/>
      <c r="X42" s="117"/>
      <c r="Y42" s="117"/>
      <c r="Z42" s="117"/>
      <c r="AA42" s="117"/>
      <c r="AB42" s="117"/>
      <c r="AC42" s="117"/>
      <c r="AD42" s="117"/>
      <c r="AE42" s="117"/>
      <c r="AF42" s="117"/>
    </row>
    <row r="43" spans="1:33" ht="11.25" customHeight="1" x14ac:dyDescent="0.3">
      <c r="A43" s="192"/>
      <c r="B43" s="253" t="s">
        <v>413</v>
      </c>
      <c r="C43" s="117"/>
      <c r="D43" s="117"/>
      <c r="E43" s="117"/>
      <c r="F43" s="117"/>
      <c r="G43" s="117"/>
      <c r="H43" s="117"/>
      <c r="I43" s="117"/>
      <c r="J43" s="117"/>
      <c r="K43" s="117"/>
      <c r="L43" s="117"/>
      <c r="M43" s="117"/>
      <c r="N43" s="117"/>
      <c r="O43" s="117"/>
      <c r="P43" s="117"/>
      <c r="Q43" s="117"/>
      <c r="R43" s="117"/>
      <c r="S43" s="117"/>
      <c r="T43" s="117"/>
      <c r="U43" s="117"/>
      <c r="V43" s="117"/>
      <c r="W43" s="117"/>
      <c r="X43" s="117"/>
      <c r="Y43" s="117"/>
      <c r="Z43" s="117"/>
      <c r="AA43" s="117"/>
      <c r="AB43" s="117"/>
      <c r="AC43" s="117"/>
      <c r="AD43" s="117"/>
      <c r="AE43" s="117"/>
      <c r="AF43" s="117"/>
    </row>
    <row r="44" spans="1:33" ht="24" customHeight="1" x14ac:dyDescent="0.3">
      <c r="A44" s="192"/>
      <c r="B44" s="1833" t="s">
        <v>414</v>
      </c>
      <c r="C44" s="1834"/>
      <c r="D44" s="1834"/>
      <c r="E44" s="1834"/>
      <c r="F44" s="117"/>
      <c r="G44" s="117"/>
      <c r="H44" s="117"/>
      <c r="I44" s="117"/>
      <c r="J44" s="117"/>
      <c r="K44" s="117"/>
      <c r="L44" s="117"/>
      <c r="M44" s="117"/>
      <c r="N44" s="117"/>
      <c r="O44" s="117"/>
      <c r="P44" s="117"/>
      <c r="Q44" s="117"/>
      <c r="R44" s="117"/>
      <c r="S44" s="117"/>
      <c r="T44" s="117"/>
      <c r="U44" s="117"/>
      <c r="V44" s="117"/>
      <c r="W44" s="117"/>
      <c r="X44" s="117"/>
      <c r="Y44" s="117"/>
      <c r="Z44" s="117"/>
      <c r="AA44" s="117"/>
      <c r="AB44" s="117"/>
      <c r="AC44" s="117"/>
      <c r="AD44" s="117"/>
      <c r="AE44" s="117"/>
      <c r="AF44" s="117"/>
    </row>
    <row r="45" spans="1:33" x14ac:dyDescent="0.3">
      <c r="A45" s="192"/>
      <c r="B45" s="117"/>
      <c r="C45" s="117"/>
      <c r="D45" s="117"/>
      <c r="E45" s="117"/>
      <c r="F45" s="117"/>
      <c r="G45" s="117"/>
      <c r="H45" s="117"/>
      <c r="I45" s="117"/>
      <c r="J45" s="117"/>
      <c r="K45" s="117"/>
      <c r="L45" s="117"/>
      <c r="M45" s="117"/>
      <c r="N45" s="117"/>
      <c r="O45" s="117"/>
      <c r="P45" s="117"/>
      <c r="Q45" s="117"/>
      <c r="R45" s="117"/>
      <c r="S45" s="117"/>
      <c r="T45" s="117"/>
      <c r="U45" s="117"/>
      <c r="V45" s="117"/>
      <c r="W45" s="117"/>
      <c r="X45" s="117"/>
      <c r="Y45" s="117"/>
      <c r="Z45" s="117"/>
      <c r="AA45" s="117"/>
      <c r="AB45" s="117"/>
      <c r="AC45" s="117"/>
      <c r="AD45" s="117"/>
      <c r="AE45" s="117"/>
      <c r="AF45" s="117"/>
    </row>
    <row r="46" spans="1:33" x14ac:dyDescent="0.3">
      <c r="A46" s="192"/>
      <c r="B46" s="117"/>
      <c r="C46" s="117"/>
      <c r="D46" s="117"/>
      <c r="E46" s="117"/>
      <c r="F46" s="117"/>
      <c r="G46" s="117"/>
      <c r="H46" s="117"/>
      <c r="I46" s="117"/>
      <c r="J46" s="117"/>
      <c r="K46" s="117"/>
      <c r="L46" s="117"/>
      <c r="M46" s="117"/>
      <c r="N46" s="117"/>
      <c r="O46" s="117"/>
      <c r="P46" s="117"/>
      <c r="Q46" s="117"/>
      <c r="R46" s="117"/>
      <c r="S46" s="117"/>
      <c r="T46" s="117"/>
      <c r="U46" s="117"/>
      <c r="V46" s="117"/>
      <c r="W46" s="117"/>
      <c r="X46" s="117"/>
      <c r="Y46" s="117"/>
      <c r="Z46" s="117"/>
      <c r="AA46" s="117"/>
      <c r="AB46" s="117"/>
      <c r="AC46" s="117"/>
      <c r="AD46" s="117"/>
      <c r="AE46" s="117"/>
      <c r="AF46" s="117"/>
    </row>
    <row r="47" spans="1:33" x14ac:dyDescent="0.3">
      <c r="A47" s="192"/>
      <c r="B47" s="117"/>
      <c r="C47" s="117"/>
      <c r="D47" s="117"/>
      <c r="E47" s="117"/>
      <c r="F47" s="117"/>
      <c r="G47" s="117"/>
      <c r="H47" s="117"/>
      <c r="I47" s="117"/>
      <c r="J47" s="117"/>
      <c r="K47" s="117"/>
      <c r="L47" s="117"/>
      <c r="M47" s="117"/>
      <c r="N47" s="117"/>
      <c r="O47" s="117"/>
      <c r="P47" s="117"/>
      <c r="Q47" s="117"/>
      <c r="R47" s="117"/>
      <c r="S47" s="117"/>
      <c r="T47" s="117"/>
      <c r="U47" s="117"/>
      <c r="V47" s="117"/>
      <c r="W47" s="117"/>
      <c r="X47" s="117"/>
      <c r="Y47" s="117"/>
      <c r="Z47" s="117"/>
      <c r="AA47" s="117"/>
      <c r="AB47" s="117"/>
      <c r="AC47" s="117"/>
      <c r="AD47" s="117"/>
      <c r="AE47" s="117"/>
      <c r="AF47" s="117"/>
    </row>
    <row r="48" spans="1:33" x14ac:dyDescent="0.3">
      <c r="A48" s="192"/>
      <c r="B48" s="117"/>
      <c r="C48" s="117"/>
      <c r="D48" s="117"/>
      <c r="E48" s="117"/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7"/>
      <c r="AC48" s="117"/>
      <c r="AD48" s="117"/>
      <c r="AE48" s="117"/>
      <c r="AF48" s="117"/>
    </row>
    <row r="49" spans="1:32" x14ac:dyDescent="0.3">
      <c r="A49" s="192"/>
      <c r="B49" s="117"/>
      <c r="C49" s="117"/>
      <c r="D49" s="117"/>
      <c r="E49" s="117"/>
      <c r="F49" s="117"/>
      <c r="G49" s="117"/>
      <c r="H49" s="117"/>
      <c r="I49" s="117"/>
      <c r="J49" s="117"/>
      <c r="K49" s="117"/>
      <c r="L49" s="117"/>
      <c r="M49" s="117"/>
      <c r="N49" s="117"/>
      <c r="O49" s="117"/>
      <c r="P49" s="117"/>
      <c r="Q49" s="117"/>
      <c r="R49" s="117"/>
      <c r="S49" s="117"/>
      <c r="T49" s="117"/>
      <c r="U49" s="117"/>
      <c r="V49" s="117"/>
      <c r="W49" s="117"/>
      <c r="X49" s="117"/>
      <c r="Y49" s="117"/>
      <c r="Z49" s="117"/>
      <c r="AA49" s="117"/>
      <c r="AB49" s="117"/>
      <c r="AC49" s="117"/>
      <c r="AD49" s="117"/>
      <c r="AE49" s="117"/>
      <c r="AF49" s="117"/>
    </row>
    <row r="50" spans="1:32" x14ac:dyDescent="0.3">
      <c r="A50" s="192"/>
      <c r="B50" s="117"/>
      <c r="C50" s="117"/>
      <c r="D50" s="117"/>
      <c r="E50" s="117"/>
      <c r="F50" s="117"/>
      <c r="G50" s="117"/>
      <c r="H50" s="117"/>
      <c r="I50" s="117"/>
      <c r="J50" s="117"/>
      <c r="K50" s="117"/>
      <c r="L50" s="117"/>
      <c r="M50" s="117"/>
      <c r="N50" s="117"/>
      <c r="O50" s="117"/>
      <c r="P50" s="117"/>
      <c r="Q50" s="117"/>
      <c r="R50" s="117"/>
      <c r="S50" s="117"/>
      <c r="T50" s="117"/>
      <c r="U50" s="117"/>
      <c r="V50" s="117"/>
      <c r="W50" s="117"/>
      <c r="X50" s="117"/>
      <c r="Y50" s="117"/>
      <c r="Z50" s="117"/>
      <c r="AA50" s="117"/>
      <c r="AB50" s="117"/>
      <c r="AC50" s="117"/>
      <c r="AD50" s="117"/>
      <c r="AE50" s="117"/>
      <c r="AF50" s="117"/>
    </row>
    <row r="51" spans="1:32" x14ac:dyDescent="0.3">
      <c r="A51" s="192"/>
      <c r="B51" s="117"/>
      <c r="C51" s="117"/>
      <c r="D51" s="117"/>
      <c r="E51" s="117"/>
      <c r="F51" s="117"/>
      <c r="G51" s="117"/>
      <c r="H51" s="117"/>
      <c r="I51" s="117"/>
      <c r="J51" s="117"/>
      <c r="K51" s="117"/>
      <c r="L51" s="117"/>
      <c r="M51" s="117"/>
      <c r="N51" s="117"/>
      <c r="O51" s="117"/>
      <c r="P51" s="117"/>
      <c r="Q51" s="117"/>
      <c r="R51" s="117"/>
      <c r="S51" s="117"/>
      <c r="T51" s="117"/>
      <c r="U51" s="117"/>
      <c r="V51" s="117"/>
      <c r="W51" s="117"/>
      <c r="X51" s="117"/>
      <c r="Y51" s="117"/>
      <c r="Z51" s="117"/>
      <c r="AA51" s="117"/>
      <c r="AB51" s="117"/>
      <c r="AC51" s="117"/>
      <c r="AD51" s="117"/>
      <c r="AE51" s="117"/>
      <c r="AF51" s="117"/>
    </row>
    <row r="52" spans="1:32" x14ac:dyDescent="0.3">
      <c r="A52" s="192"/>
      <c r="B52" s="117"/>
      <c r="C52" s="117"/>
      <c r="D52" s="117"/>
      <c r="E52" s="117"/>
      <c r="F52" s="117"/>
      <c r="G52" s="117"/>
      <c r="H52" s="117"/>
      <c r="I52" s="117"/>
      <c r="J52" s="117"/>
      <c r="K52" s="117"/>
      <c r="L52" s="117"/>
      <c r="M52" s="117"/>
      <c r="N52" s="117"/>
      <c r="O52" s="117"/>
      <c r="P52" s="117"/>
      <c r="Q52" s="117"/>
      <c r="R52" s="117"/>
      <c r="S52" s="117"/>
      <c r="T52" s="117"/>
      <c r="U52" s="117"/>
      <c r="V52" s="117"/>
      <c r="W52" s="117"/>
      <c r="X52" s="117"/>
      <c r="Y52" s="117"/>
      <c r="Z52" s="117"/>
      <c r="AA52" s="117"/>
      <c r="AB52" s="117"/>
      <c r="AC52" s="117"/>
      <c r="AD52" s="117"/>
      <c r="AE52" s="117"/>
      <c r="AF52" s="117"/>
    </row>
    <row r="53" spans="1:32" x14ac:dyDescent="0.3">
      <c r="A53" s="192"/>
      <c r="B53" s="117"/>
      <c r="C53" s="117"/>
      <c r="D53" s="117"/>
      <c r="E53" s="117"/>
      <c r="F53" s="117"/>
      <c r="G53" s="117"/>
      <c r="H53" s="117"/>
      <c r="I53" s="117"/>
      <c r="J53" s="117"/>
      <c r="K53" s="117"/>
      <c r="L53" s="117"/>
      <c r="M53" s="117"/>
      <c r="N53" s="117"/>
      <c r="O53" s="117"/>
      <c r="P53" s="117"/>
      <c r="Q53" s="117"/>
      <c r="R53" s="117"/>
      <c r="S53" s="117"/>
      <c r="T53" s="117"/>
      <c r="U53" s="117"/>
      <c r="V53" s="117"/>
      <c r="W53" s="117"/>
      <c r="X53" s="117"/>
      <c r="Y53" s="117"/>
      <c r="Z53" s="117"/>
      <c r="AA53" s="117"/>
      <c r="AB53" s="117"/>
      <c r="AC53" s="117"/>
      <c r="AD53" s="117"/>
      <c r="AE53" s="117"/>
      <c r="AF53" s="117"/>
    </row>
    <row r="54" spans="1:32" x14ac:dyDescent="0.3">
      <c r="A54" s="192"/>
      <c r="B54" s="117"/>
      <c r="C54" s="117"/>
      <c r="D54" s="117"/>
      <c r="E54" s="117"/>
      <c r="F54" s="117"/>
      <c r="G54" s="117"/>
      <c r="H54" s="117"/>
      <c r="I54" s="117"/>
      <c r="J54" s="117"/>
      <c r="K54" s="117"/>
      <c r="L54" s="117"/>
      <c r="M54" s="117"/>
      <c r="N54" s="117"/>
      <c r="O54" s="117"/>
      <c r="P54" s="117"/>
      <c r="Q54" s="117"/>
      <c r="R54" s="117"/>
      <c r="S54" s="117"/>
      <c r="T54" s="117"/>
      <c r="U54" s="117"/>
      <c r="V54" s="117"/>
      <c r="W54" s="117"/>
      <c r="X54" s="117"/>
      <c r="Y54" s="117"/>
      <c r="Z54" s="117"/>
      <c r="AA54" s="117"/>
      <c r="AB54" s="117"/>
      <c r="AC54" s="117"/>
      <c r="AD54" s="117"/>
      <c r="AE54" s="117"/>
      <c r="AF54" s="117"/>
    </row>
    <row r="55" spans="1:32" x14ac:dyDescent="0.3">
      <c r="A55" s="192"/>
      <c r="B55" s="117"/>
      <c r="C55" s="117"/>
      <c r="D55" s="117"/>
      <c r="E55" s="117"/>
      <c r="F55" s="117"/>
      <c r="G55" s="117"/>
      <c r="H55" s="117"/>
      <c r="I55" s="117"/>
      <c r="J55" s="117"/>
      <c r="K55" s="117"/>
      <c r="L55" s="117"/>
      <c r="M55" s="117"/>
      <c r="N55" s="117"/>
      <c r="O55" s="117"/>
      <c r="P55" s="117"/>
      <c r="Q55" s="117"/>
      <c r="R55" s="117"/>
      <c r="S55" s="117"/>
      <c r="T55" s="117"/>
      <c r="U55" s="117"/>
      <c r="V55" s="117"/>
      <c r="W55" s="117"/>
      <c r="X55" s="117"/>
      <c r="Y55" s="117"/>
      <c r="Z55" s="117"/>
      <c r="AA55" s="117"/>
      <c r="AB55" s="117"/>
      <c r="AC55" s="117"/>
      <c r="AD55" s="117"/>
      <c r="AE55" s="117"/>
      <c r="AF55" s="117"/>
    </row>
    <row r="56" spans="1:32" x14ac:dyDescent="0.3">
      <c r="A56" s="192"/>
      <c r="B56" s="117"/>
      <c r="C56" s="117"/>
      <c r="D56" s="117"/>
      <c r="E56" s="117"/>
      <c r="F56" s="117"/>
      <c r="G56" s="117"/>
      <c r="H56" s="117"/>
      <c r="I56" s="117"/>
      <c r="J56" s="117"/>
      <c r="K56" s="117"/>
      <c r="L56" s="117"/>
      <c r="M56" s="117"/>
      <c r="N56" s="117"/>
      <c r="O56" s="117"/>
      <c r="P56" s="117"/>
      <c r="Q56" s="117"/>
      <c r="R56" s="117"/>
      <c r="S56" s="117"/>
      <c r="T56" s="117"/>
      <c r="U56" s="117"/>
      <c r="V56" s="117"/>
      <c r="W56" s="117"/>
      <c r="X56" s="117"/>
      <c r="Y56" s="117"/>
      <c r="Z56" s="117"/>
      <c r="AA56" s="117"/>
      <c r="AB56" s="117"/>
      <c r="AC56" s="117"/>
      <c r="AD56" s="117"/>
      <c r="AE56" s="117"/>
      <c r="AF56" s="117"/>
    </row>
    <row r="57" spans="1:32" x14ac:dyDescent="0.3">
      <c r="A57" s="192"/>
      <c r="B57" s="117"/>
      <c r="C57" s="117"/>
      <c r="D57" s="117"/>
      <c r="E57" s="117"/>
      <c r="F57" s="117"/>
      <c r="G57" s="117"/>
      <c r="H57" s="117"/>
      <c r="I57" s="117"/>
      <c r="J57" s="117"/>
      <c r="K57" s="117"/>
      <c r="L57" s="117"/>
      <c r="M57" s="117"/>
      <c r="N57" s="117"/>
      <c r="O57" s="117"/>
      <c r="P57" s="117"/>
      <c r="Q57" s="117"/>
      <c r="R57" s="117"/>
      <c r="S57" s="117"/>
      <c r="T57" s="117"/>
      <c r="U57" s="117"/>
      <c r="V57" s="117"/>
      <c r="W57" s="117"/>
      <c r="X57" s="117"/>
      <c r="Y57" s="117"/>
      <c r="Z57" s="117"/>
      <c r="AA57" s="117"/>
      <c r="AB57" s="117"/>
      <c r="AC57" s="117"/>
      <c r="AD57" s="117"/>
      <c r="AE57" s="117"/>
      <c r="AF57" s="117"/>
    </row>
    <row r="58" spans="1:32" x14ac:dyDescent="0.3">
      <c r="A58" s="192"/>
      <c r="B58" s="117"/>
      <c r="C58" s="117"/>
      <c r="D58" s="117"/>
      <c r="E58" s="117"/>
      <c r="F58" s="117"/>
      <c r="G58" s="117"/>
      <c r="H58" s="117"/>
      <c r="I58" s="117"/>
      <c r="J58" s="117"/>
      <c r="K58" s="117"/>
      <c r="L58" s="117"/>
      <c r="M58" s="117"/>
      <c r="N58" s="117"/>
      <c r="O58" s="117"/>
      <c r="P58" s="117"/>
      <c r="Q58" s="117"/>
      <c r="R58" s="117"/>
      <c r="S58" s="117"/>
      <c r="T58" s="117"/>
      <c r="U58" s="117"/>
      <c r="V58" s="117"/>
      <c r="W58" s="117"/>
      <c r="X58" s="117"/>
      <c r="Y58" s="117"/>
      <c r="Z58" s="117"/>
      <c r="AA58" s="117"/>
      <c r="AB58" s="117"/>
      <c r="AC58" s="117"/>
      <c r="AD58" s="117"/>
      <c r="AE58" s="117"/>
      <c r="AF58" s="117"/>
    </row>
    <row r="59" spans="1:32" x14ac:dyDescent="0.3">
      <c r="A59" s="192"/>
      <c r="B59" s="117"/>
      <c r="C59" s="117"/>
      <c r="D59" s="117"/>
      <c r="E59" s="117"/>
      <c r="F59" s="117"/>
      <c r="G59" s="117"/>
      <c r="H59" s="117"/>
      <c r="I59" s="117"/>
      <c r="J59" s="117"/>
      <c r="K59" s="117"/>
      <c r="L59" s="117"/>
      <c r="M59" s="117"/>
      <c r="N59" s="117"/>
      <c r="O59" s="117"/>
      <c r="P59" s="117"/>
      <c r="Q59" s="117"/>
      <c r="R59" s="117"/>
      <c r="S59" s="117"/>
      <c r="T59" s="117"/>
      <c r="U59" s="117"/>
      <c r="V59" s="117"/>
      <c r="W59" s="117"/>
      <c r="X59" s="117"/>
      <c r="Y59" s="117"/>
      <c r="Z59" s="117"/>
      <c r="AA59" s="117"/>
      <c r="AB59" s="117"/>
      <c r="AC59" s="117"/>
      <c r="AD59" s="117"/>
      <c r="AE59" s="117"/>
      <c r="AF59" s="117"/>
    </row>
    <row r="60" spans="1:32" x14ac:dyDescent="0.3">
      <c r="A60" s="192"/>
      <c r="B60" s="117"/>
      <c r="C60" s="117"/>
      <c r="D60" s="117"/>
      <c r="E60" s="117"/>
      <c r="F60" s="117"/>
      <c r="G60" s="117"/>
      <c r="H60" s="117"/>
      <c r="I60" s="117"/>
      <c r="J60" s="117"/>
      <c r="K60" s="117"/>
      <c r="L60" s="117"/>
      <c r="M60" s="117"/>
      <c r="N60" s="117"/>
      <c r="O60" s="117"/>
      <c r="P60" s="117"/>
      <c r="Q60" s="117"/>
      <c r="R60" s="117"/>
      <c r="S60" s="117"/>
      <c r="T60" s="117"/>
      <c r="U60" s="117"/>
      <c r="V60" s="117"/>
      <c r="W60" s="117"/>
      <c r="X60" s="117"/>
      <c r="Y60" s="117"/>
      <c r="Z60" s="117"/>
      <c r="AA60" s="117"/>
      <c r="AB60" s="117"/>
      <c r="AC60" s="117"/>
      <c r="AD60" s="117"/>
      <c r="AE60" s="117"/>
      <c r="AF60" s="117"/>
    </row>
    <row r="61" spans="1:32" x14ac:dyDescent="0.3">
      <c r="A61" s="192"/>
      <c r="B61" s="117"/>
      <c r="C61" s="117"/>
      <c r="D61" s="117"/>
      <c r="E61" s="117"/>
      <c r="F61" s="117"/>
      <c r="G61" s="117"/>
      <c r="H61" s="117"/>
      <c r="I61" s="117"/>
      <c r="J61" s="117"/>
      <c r="K61" s="117"/>
      <c r="L61" s="117"/>
      <c r="M61" s="117"/>
      <c r="N61" s="117"/>
      <c r="O61" s="117"/>
      <c r="P61" s="117"/>
      <c r="Q61" s="117"/>
      <c r="R61" s="117"/>
      <c r="S61" s="117"/>
      <c r="T61" s="117"/>
      <c r="U61" s="117"/>
      <c r="V61" s="117"/>
      <c r="W61" s="117"/>
      <c r="X61" s="117"/>
      <c r="Y61" s="117"/>
      <c r="Z61" s="117"/>
      <c r="AA61" s="117"/>
      <c r="AB61" s="117"/>
      <c r="AC61" s="117"/>
      <c r="AD61" s="117"/>
      <c r="AE61" s="117"/>
      <c r="AF61" s="117"/>
    </row>
    <row r="62" spans="1:32" x14ac:dyDescent="0.3">
      <c r="A62" s="192"/>
      <c r="B62" s="117"/>
      <c r="C62" s="117"/>
      <c r="D62" s="117"/>
      <c r="E62" s="117"/>
      <c r="F62" s="117"/>
      <c r="G62" s="117"/>
      <c r="H62" s="117"/>
      <c r="I62" s="117"/>
      <c r="J62" s="117"/>
      <c r="K62" s="117"/>
      <c r="L62" s="117"/>
      <c r="M62" s="117"/>
      <c r="N62" s="117"/>
      <c r="O62" s="117"/>
      <c r="P62" s="117"/>
      <c r="Q62" s="117"/>
      <c r="R62" s="117"/>
      <c r="S62" s="117"/>
      <c r="T62" s="117"/>
      <c r="U62" s="117"/>
      <c r="V62" s="117"/>
      <c r="W62" s="117"/>
      <c r="X62" s="117"/>
      <c r="Y62" s="117"/>
      <c r="Z62" s="117"/>
      <c r="AA62" s="117"/>
      <c r="AB62" s="117"/>
      <c r="AC62" s="117"/>
      <c r="AD62" s="117"/>
      <c r="AE62" s="117"/>
      <c r="AF62" s="117"/>
    </row>
    <row r="63" spans="1:32" x14ac:dyDescent="0.3">
      <c r="A63" s="192"/>
      <c r="B63" s="117"/>
      <c r="C63" s="117"/>
      <c r="D63" s="117"/>
      <c r="E63" s="117"/>
      <c r="F63" s="117"/>
      <c r="G63" s="117"/>
      <c r="H63" s="117"/>
      <c r="I63" s="117"/>
      <c r="J63" s="117"/>
      <c r="K63" s="117"/>
      <c r="L63" s="117"/>
      <c r="M63" s="117"/>
      <c r="N63" s="117"/>
      <c r="O63" s="117"/>
      <c r="P63" s="117"/>
      <c r="Q63" s="117"/>
      <c r="R63" s="117"/>
      <c r="S63" s="117"/>
      <c r="T63" s="117"/>
      <c r="U63" s="117"/>
      <c r="V63" s="117"/>
      <c r="W63" s="117"/>
      <c r="X63" s="117"/>
      <c r="Y63" s="117"/>
      <c r="Z63" s="117"/>
      <c r="AA63" s="117"/>
      <c r="AB63" s="117"/>
      <c r="AC63" s="117"/>
      <c r="AD63" s="117"/>
      <c r="AE63" s="117"/>
      <c r="AF63" s="117"/>
    </row>
    <row r="64" spans="1:32" x14ac:dyDescent="0.3">
      <c r="A64" s="192"/>
      <c r="B64" s="117"/>
      <c r="C64" s="117"/>
      <c r="D64" s="117"/>
      <c r="E64" s="117"/>
      <c r="F64" s="117"/>
      <c r="G64" s="117"/>
      <c r="H64" s="117"/>
      <c r="I64" s="117"/>
      <c r="J64" s="117"/>
      <c r="K64" s="117"/>
      <c r="L64" s="117"/>
      <c r="M64" s="117"/>
      <c r="N64" s="117"/>
      <c r="O64" s="117"/>
      <c r="P64" s="117"/>
      <c r="Q64" s="117"/>
      <c r="R64" s="117"/>
      <c r="S64" s="117"/>
      <c r="T64" s="117"/>
      <c r="U64" s="117"/>
      <c r="V64" s="117"/>
      <c r="W64" s="117"/>
      <c r="X64" s="117"/>
      <c r="Y64" s="117"/>
      <c r="Z64" s="117"/>
      <c r="AA64" s="117"/>
      <c r="AB64" s="117"/>
      <c r="AC64" s="117"/>
      <c r="AD64" s="117"/>
      <c r="AE64" s="117"/>
      <c r="AF64" s="117"/>
    </row>
    <row r="65" spans="1:32" x14ac:dyDescent="0.3">
      <c r="A65" s="192"/>
      <c r="B65" s="117"/>
      <c r="C65" s="117"/>
      <c r="D65" s="117"/>
      <c r="E65" s="117"/>
      <c r="F65" s="117"/>
      <c r="G65" s="117"/>
      <c r="H65" s="117"/>
      <c r="I65" s="117"/>
      <c r="J65" s="117"/>
      <c r="K65" s="117"/>
      <c r="L65" s="117"/>
      <c r="M65" s="117"/>
      <c r="N65" s="117"/>
      <c r="O65" s="117"/>
      <c r="P65" s="117"/>
      <c r="Q65" s="117"/>
      <c r="R65" s="117"/>
      <c r="S65" s="117"/>
      <c r="T65" s="117"/>
      <c r="U65" s="117"/>
      <c r="V65" s="117"/>
      <c r="W65" s="117"/>
      <c r="X65" s="117"/>
      <c r="Y65" s="117"/>
      <c r="Z65" s="117"/>
      <c r="AA65" s="117"/>
      <c r="AB65" s="117"/>
      <c r="AC65" s="117"/>
      <c r="AD65" s="117"/>
      <c r="AE65" s="117"/>
      <c r="AF65" s="117"/>
    </row>
    <row r="66" spans="1:32" x14ac:dyDescent="0.3">
      <c r="A66" s="192"/>
      <c r="B66" s="117"/>
      <c r="C66" s="117"/>
      <c r="D66" s="117"/>
      <c r="E66" s="117"/>
      <c r="F66" s="117"/>
      <c r="G66" s="117"/>
      <c r="H66" s="117"/>
      <c r="I66" s="117"/>
      <c r="J66" s="117"/>
      <c r="K66" s="117"/>
      <c r="L66" s="117"/>
      <c r="M66" s="117"/>
      <c r="N66" s="117"/>
      <c r="O66" s="117"/>
      <c r="P66" s="117"/>
      <c r="Q66" s="117"/>
      <c r="R66" s="117"/>
      <c r="S66" s="117"/>
      <c r="T66" s="117"/>
      <c r="U66" s="117"/>
      <c r="V66" s="117"/>
      <c r="W66" s="117"/>
      <c r="X66" s="117"/>
      <c r="Y66" s="117"/>
      <c r="Z66" s="117"/>
      <c r="AA66" s="117"/>
      <c r="AB66" s="117"/>
      <c r="AC66" s="117"/>
      <c r="AD66" s="117"/>
      <c r="AE66" s="117"/>
      <c r="AF66" s="117"/>
    </row>
    <row r="67" spans="1:32" x14ac:dyDescent="0.3">
      <c r="A67" s="192"/>
      <c r="B67" s="117"/>
      <c r="C67" s="117"/>
      <c r="D67" s="117"/>
      <c r="E67" s="117"/>
      <c r="F67" s="117"/>
      <c r="G67" s="117"/>
      <c r="H67" s="117"/>
      <c r="I67" s="117"/>
      <c r="J67" s="117"/>
      <c r="K67" s="117"/>
      <c r="L67" s="117"/>
      <c r="M67" s="117"/>
      <c r="N67" s="117"/>
      <c r="O67" s="117"/>
      <c r="P67" s="117"/>
      <c r="Q67" s="117"/>
      <c r="R67" s="117"/>
      <c r="S67" s="117"/>
      <c r="T67" s="117"/>
      <c r="U67" s="117"/>
      <c r="V67" s="117"/>
      <c r="W67" s="117"/>
      <c r="X67" s="117"/>
      <c r="Y67" s="117"/>
      <c r="Z67" s="117"/>
      <c r="AA67" s="117"/>
      <c r="AB67" s="117"/>
      <c r="AC67" s="117"/>
      <c r="AD67" s="117"/>
      <c r="AE67" s="117"/>
      <c r="AF67" s="117"/>
    </row>
    <row r="68" spans="1:32" x14ac:dyDescent="0.3">
      <c r="A68" s="192"/>
      <c r="B68" s="117"/>
      <c r="C68" s="117"/>
      <c r="D68" s="117"/>
      <c r="E68" s="117"/>
      <c r="F68" s="117"/>
      <c r="G68" s="117"/>
      <c r="H68" s="117"/>
      <c r="I68" s="117"/>
      <c r="J68" s="117"/>
      <c r="K68" s="117"/>
      <c r="L68" s="117"/>
      <c r="M68" s="117"/>
      <c r="N68" s="117"/>
      <c r="O68" s="117"/>
      <c r="P68" s="117"/>
      <c r="Q68" s="117"/>
      <c r="R68" s="117"/>
      <c r="S68" s="117"/>
      <c r="T68" s="117"/>
      <c r="U68" s="117"/>
      <c r="V68" s="117"/>
      <c r="W68" s="117"/>
      <c r="X68" s="117"/>
      <c r="Y68" s="117"/>
      <c r="Z68" s="117"/>
      <c r="AA68" s="117"/>
      <c r="AB68" s="117"/>
      <c r="AC68" s="117"/>
      <c r="AD68" s="117"/>
      <c r="AE68" s="117"/>
      <c r="AF68" s="117"/>
    </row>
    <row r="69" spans="1:32" x14ac:dyDescent="0.3">
      <c r="A69" s="192"/>
      <c r="B69" s="117"/>
      <c r="C69" s="117"/>
      <c r="D69" s="117"/>
      <c r="E69" s="117"/>
      <c r="F69" s="117"/>
      <c r="G69" s="117"/>
      <c r="H69" s="117"/>
      <c r="I69" s="117"/>
      <c r="J69" s="117"/>
      <c r="K69" s="117"/>
      <c r="L69" s="117"/>
      <c r="M69" s="117"/>
      <c r="N69" s="117"/>
      <c r="O69" s="117"/>
      <c r="P69" s="117"/>
      <c r="Q69" s="117"/>
      <c r="R69" s="117"/>
      <c r="S69" s="117"/>
      <c r="T69" s="117"/>
      <c r="U69" s="117"/>
      <c r="V69" s="117"/>
      <c r="W69" s="117"/>
      <c r="X69" s="117"/>
      <c r="Y69" s="117"/>
      <c r="Z69" s="117"/>
      <c r="AA69" s="117"/>
      <c r="AB69" s="117"/>
      <c r="AC69" s="117"/>
      <c r="AD69" s="117"/>
      <c r="AE69" s="117"/>
      <c r="AF69" s="117"/>
    </row>
    <row r="70" spans="1:32" x14ac:dyDescent="0.3">
      <c r="A70" s="192"/>
      <c r="B70" s="117"/>
      <c r="C70" s="117"/>
      <c r="D70" s="117"/>
      <c r="E70" s="117"/>
      <c r="F70" s="117"/>
      <c r="G70" s="117"/>
      <c r="H70" s="117"/>
      <c r="I70" s="117"/>
      <c r="J70" s="117"/>
      <c r="K70" s="117"/>
      <c r="L70" s="117"/>
      <c r="M70" s="117"/>
      <c r="N70" s="117"/>
      <c r="O70" s="117"/>
      <c r="P70" s="117"/>
      <c r="Q70" s="117"/>
      <c r="R70" s="117"/>
      <c r="S70" s="117"/>
      <c r="T70" s="117"/>
      <c r="U70" s="117"/>
      <c r="V70" s="117"/>
      <c r="W70" s="117"/>
      <c r="X70" s="117"/>
      <c r="Y70" s="117"/>
      <c r="Z70" s="117"/>
      <c r="AA70" s="117"/>
      <c r="AB70" s="117"/>
      <c r="AC70" s="117"/>
      <c r="AD70" s="117"/>
      <c r="AE70" s="117"/>
      <c r="AF70" s="117"/>
    </row>
    <row r="71" spans="1:32" x14ac:dyDescent="0.3">
      <c r="A71" s="192"/>
      <c r="B71" s="117"/>
      <c r="C71" s="117"/>
      <c r="D71" s="117"/>
      <c r="E71" s="117"/>
      <c r="F71" s="117"/>
      <c r="G71" s="117"/>
      <c r="H71" s="117"/>
      <c r="I71" s="117"/>
      <c r="J71" s="117"/>
      <c r="K71" s="117"/>
      <c r="L71" s="117"/>
      <c r="M71" s="117"/>
      <c r="N71" s="117"/>
      <c r="O71" s="117"/>
      <c r="P71" s="117"/>
      <c r="Q71" s="117"/>
      <c r="R71" s="117"/>
      <c r="S71" s="117"/>
      <c r="T71" s="117"/>
      <c r="U71" s="117"/>
      <c r="V71" s="117"/>
      <c r="W71" s="117"/>
      <c r="X71" s="117"/>
      <c r="Y71" s="117"/>
      <c r="Z71" s="117"/>
      <c r="AA71" s="117"/>
      <c r="AB71" s="117"/>
      <c r="AC71" s="117"/>
      <c r="AD71" s="117"/>
      <c r="AE71" s="117"/>
      <c r="AF71" s="117"/>
    </row>
    <row r="72" spans="1:32" x14ac:dyDescent="0.3">
      <c r="A72" s="192"/>
      <c r="B72" s="117"/>
      <c r="C72" s="117"/>
      <c r="D72" s="117"/>
      <c r="E72" s="117"/>
      <c r="F72" s="117"/>
      <c r="G72" s="117"/>
      <c r="H72" s="117"/>
      <c r="I72" s="117"/>
      <c r="J72" s="117"/>
      <c r="K72" s="117"/>
      <c r="L72" s="117"/>
      <c r="M72" s="117"/>
      <c r="N72" s="117"/>
      <c r="O72" s="117"/>
      <c r="P72" s="117"/>
      <c r="Q72" s="117"/>
      <c r="R72" s="117"/>
      <c r="S72" s="117"/>
      <c r="T72" s="117"/>
      <c r="U72" s="117"/>
      <c r="V72" s="117"/>
      <c r="W72" s="117"/>
      <c r="X72" s="117"/>
      <c r="Y72" s="117"/>
      <c r="Z72" s="117"/>
      <c r="AA72" s="117"/>
      <c r="AB72" s="117"/>
      <c r="AC72" s="117"/>
      <c r="AD72" s="117"/>
      <c r="AE72" s="117"/>
      <c r="AF72" s="117"/>
    </row>
    <row r="73" spans="1:32" x14ac:dyDescent="0.3">
      <c r="A73" s="192"/>
      <c r="B73" s="117"/>
      <c r="C73" s="117"/>
      <c r="D73" s="117"/>
      <c r="E73" s="117"/>
      <c r="F73" s="117"/>
      <c r="G73" s="117"/>
      <c r="H73" s="117"/>
      <c r="I73" s="117"/>
      <c r="J73" s="117"/>
      <c r="K73" s="117"/>
      <c r="L73" s="117"/>
      <c r="M73" s="117"/>
      <c r="N73" s="117"/>
      <c r="O73" s="117"/>
      <c r="P73" s="117"/>
      <c r="Q73" s="117"/>
      <c r="R73" s="117"/>
      <c r="S73" s="117"/>
      <c r="T73" s="117"/>
      <c r="U73" s="117"/>
      <c r="V73" s="117"/>
      <c r="W73" s="117"/>
      <c r="X73" s="117"/>
      <c r="Y73" s="117"/>
      <c r="Z73" s="117"/>
      <c r="AA73" s="117"/>
      <c r="AB73" s="117"/>
      <c r="AC73" s="117"/>
      <c r="AD73" s="117"/>
      <c r="AE73" s="117"/>
      <c r="AF73" s="117"/>
    </row>
    <row r="74" spans="1:32" x14ac:dyDescent="0.3">
      <c r="A74" s="192"/>
      <c r="B74" s="117"/>
      <c r="C74" s="117"/>
      <c r="D74" s="117"/>
      <c r="E74" s="117"/>
      <c r="F74" s="117"/>
      <c r="G74" s="117"/>
      <c r="H74" s="117"/>
      <c r="I74" s="195"/>
      <c r="J74" s="117"/>
      <c r="K74" s="117"/>
      <c r="L74" s="117"/>
      <c r="M74" s="117"/>
      <c r="N74" s="117"/>
      <c r="O74" s="117"/>
      <c r="P74" s="117"/>
      <c r="Q74" s="117"/>
      <c r="R74" s="117"/>
      <c r="S74" s="195"/>
      <c r="T74" s="117"/>
      <c r="U74" s="195"/>
      <c r="V74" s="117"/>
      <c r="W74" s="196"/>
      <c r="X74" s="197"/>
      <c r="Y74" s="197"/>
      <c r="Z74" s="197"/>
      <c r="AA74" s="197"/>
      <c r="AB74" s="188"/>
      <c r="AC74" s="197"/>
      <c r="AD74" s="188"/>
      <c r="AE74" s="197"/>
      <c r="AF74" s="197"/>
    </row>
    <row r="75" spans="1:32" x14ac:dyDescent="0.3">
      <c r="A75" s="192"/>
      <c r="B75" s="117"/>
      <c r="C75" s="117"/>
      <c r="D75" s="117"/>
      <c r="E75" s="117"/>
      <c r="F75" s="117"/>
      <c r="G75" s="117"/>
      <c r="H75" s="117"/>
      <c r="I75" s="195"/>
      <c r="J75" s="117"/>
      <c r="K75" s="117"/>
      <c r="L75" s="117"/>
      <c r="M75" s="117"/>
      <c r="N75" s="117"/>
      <c r="O75" s="117"/>
      <c r="P75" s="117"/>
      <c r="Q75" s="117"/>
      <c r="R75" s="117"/>
      <c r="S75" s="195"/>
      <c r="T75" s="117"/>
      <c r="U75" s="195"/>
      <c r="V75" s="117"/>
      <c r="W75" s="196"/>
      <c r="X75" s="197"/>
      <c r="Y75" s="197"/>
      <c r="Z75" s="197"/>
      <c r="AA75" s="197"/>
      <c r="AB75" s="188"/>
      <c r="AC75" s="197"/>
      <c r="AD75" s="188"/>
      <c r="AE75" s="197"/>
      <c r="AF75" s="197"/>
    </row>
    <row r="76" spans="1:32" x14ac:dyDescent="0.3">
      <c r="A76" s="192"/>
      <c r="B76" s="117"/>
      <c r="C76" s="117"/>
      <c r="D76" s="117"/>
      <c r="E76" s="117"/>
      <c r="F76" s="117"/>
      <c r="G76" s="117"/>
      <c r="H76" s="117"/>
      <c r="I76" s="195"/>
      <c r="J76" s="117"/>
      <c r="K76" s="117"/>
      <c r="L76" s="117"/>
      <c r="M76" s="117"/>
      <c r="N76" s="117"/>
      <c r="O76" s="117"/>
      <c r="P76" s="117"/>
      <c r="Q76" s="117"/>
      <c r="R76" s="117"/>
      <c r="S76" s="195"/>
      <c r="T76" s="117"/>
      <c r="U76" s="195"/>
      <c r="V76" s="117"/>
      <c r="W76" s="196"/>
      <c r="X76" s="197"/>
      <c r="Y76" s="197"/>
      <c r="Z76" s="197"/>
      <c r="AA76" s="197"/>
      <c r="AB76" s="188"/>
      <c r="AC76" s="197"/>
      <c r="AD76" s="188"/>
      <c r="AE76" s="197"/>
      <c r="AF76" s="197"/>
    </row>
    <row r="77" spans="1:32" x14ac:dyDescent="0.3">
      <c r="A77" s="192"/>
      <c r="B77" s="117"/>
      <c r="C77" s="117"/>
      <c r="D77" s="117"/>
      <c r="E77" s="117"/>
      <c r="F77" s="117"/>
      <c r="G77" s="117"/>
      <c r="H77" s="117"/>
      <c r="I77" s="195"/>
      <c r="J77" s="117"/>
      <c r="K77" s="117"/>
      <c r="L77" s="117"/>
      <c r="M77" s="117"/>
      <c r="N77" s="117"/>
      <c r="O77" s="117"/>
      <c r="P77" s="117"/>
      <c r="Q77" s="117"/>
      <c r="R77" s="117"/>
      <c r="S77" s="195"/>
      <c r="T77" s="117"/>
      <c r="U77" s="195"/>
      <c r="V77" s="117"/>
      <c r="W77" s="196"/>
      <c r="X77" s="197"/>
      <c r="Y77" s="197"/>
      <c r="Z77" s="197"/>
      <c r="AA77" s="197"/>
      <c r="AB77" s="188"/>
      <c r="AC77" s="197"/>
      <c r="AD77" s="188"/>
      <c r="AE77" s="197"/>
      <c r="AF77" s="197"/>
    </row>
    <row r="78" spans="1:32" x14ac:dyDescent="0.3">
      <c r="A78" s="192"/>
      <c r="B78" s="117"/>
      <c r="C78" s="117"/>
      <c r="D78" s="117"/>
      <c r="E78" s="117"/>
      <c r="F78" s="117"/>
      <c r="G78" s="117"/>
      <c r="H78" s="117"/>
      <c r="I78" s="195"/>
      <c r="J78" s="117"/>
      <c r="K78" s="117"/>
      <c r="L78" s="117"/>
      <c r="M78" s="117"/>
      <c r="N78" s="117"/>
      <c r="O78" s="117"/>
      <c r="P78" s="117"/>
      <c r="Q78" s="117"/>
      <c r="R78" s="117"/>
      <c r="S78" s="195"/>
      <c r="T78" s="117"/>
      <c r="U78" s="195"/>
      <c r="V78" s="117"/>
      <c r="W78" s="196"/>
      <c r="X78" s="197"/>
      <c r="Y78" s="197"/>
      <c r="Z78" s="197"/>
      <c r="AA78" s="197"/>
      <c r="AB78" s="188"/>
      <c r="AC78" s="197"/>
      <c r="AD78" s="188"/>
      <c r="AE78" s="197"/>
      <c r="AF78" s="197"/>
    </row>
    <row r="79" spans="1:32" x14ac:dyDescent="0.3">
      <c r="A79" s="192"/>
      <c r="B79" s="117"/>
      <c r="C79" s="117"/>
      <c r="D79" s="117"/>
      <c r="E79" s="117"/>
      <c r="F79" s="117"/>
      <c r="G79" s="117"/>
      <c r="H79" s="117"/>
      <c r="I79" s="195"/>
      <c r="J79" s="117"/>
      <c r="K79" s="117"/>
      <c r="L79" s="117"/>
      <c r="M79" s="117"/>
      <c r="N79" s="117"/>
      <c r="O79" s="117"/>
      <c r="P79" s="117"/>
      <c r="Q79" s="117"/>
      <c r="R79" s="117"/>
      <c r="S79" s="195"/>
      <c r="T79" s="117"/>
      <c r="U79" s="195"/>
      <c r="V79" s="117"/>
      <c r="W79" s="196"/>
      <c r="X79" s="197"/>
      <c r="Y79" s="197"/>
      <c r="Z79" s="197"/>
      <c r="AA79" s="197"/>
      <c r="AB79" s="188"/>
      <c r="AC79" s="197"/>
      <c r="AD79" s="188"/>
      <c r="AE79" s="197"/>
      <c r="AF79" s="197"/>
    </row>
    <row r="80" spans="1:32" x14ac:dyDescent="0.3">
      <c r="A80" s="192"/>
      <c r="B80" s="117"/>
      <c r="C80" s="117"/>
      <c r="D80" s="117"/>
      <c r="E80" s="117"/>
      <c r="F80" s="117"/>
      <c r="G80" s="117"/>
      <c r="H80" s="117"/>
      <c r="I80" s="195"/>
      <c r="J80" s="117"/>
      <c r="K80" s="117"/>
      <c r="L80" s="117"/>
      <c r="M80" s="117"/>
      <c r="N80" s="117"/>
      <c r="O80" s="117"/>
      <c r="P80" s="117"/>
      <c r="Q80" s="117"/>
      <c r="R80" s="117"/>
      <c r="S80" s="195"/>
      <c r="T80" s="117"/>
      <c r="U80" s="195"/>
      <c r="V80" s="117"/>
      <c r="W80" s="196"/>
      <c r="X80" s="197"/>
      <c r="Y80" s="197"/>
      <c r="Z80" s="197"/>
      <c r="AA80" s="197"/>
      <c r="AB80" s="188"/>
      <c r="AC80" s="197"/>
      <c r="AD80" s="188"/>
      <c r="AE80" s="197"/>
      <c r="AF80" s="197"/>
    </row>
    <row r="81" spans="1:32" x14ac:dyDescent="0.3">
      <c r="A81" s="192"/>
      <c r="B81" s="117"/>
      <c r="C81" s="117"/>
      <c r="D81" s="117"/>
      <c r="E81" s="117"/>
      <c r="F81" s="117"/>
      <c r="G81" s="117"/>
      <c r="H81" s="117"/>
      <c r="I81" s="195"/>
      <c r="J81" s="117"/>
      <c r="K81" s="117"/>
      <c r="L81" s="117"/>
      <c r="M81" s="117"/>
      <c r="N81" s="117"/>
      <c r="O81" s="117"/>
      <c r="P81" s="117"/>
      <c r="Q81" s="117"/>
      <c r="R81" s="117"/>
      <c r="S81" s="195"/>
      <c r="T81" s="117"/>
      <c r="U81" s="195"/>
      <c r="V81" s="117"/>
      <c r="W81" s="196"/>
      <c r="X81" s="197"/>
      <c r="Y81" s="197"/>
      <c r="Z81" s="197"/>
      <c r="AA81" s="197"/>
      <c r="AB81" s="188"/>
      <c r="AC81" s="197"/>
      <c r="AD81" s="188"/>
      <c r="AE81" s="197"/>
      <c r="AF81" s="197"/>
    </row>
    <row r="82" spans="1:32" x14ac:dyDescent="0.3">
      <c r="A82" s="192"/>
      <c r="B82" s="117"/>
      <c r="C82" s="117"/>
      <c r="D82" s="117"/>
      <c r="E82" s="117"/>
      <c r="F82" s="117"/>
      <c r="G82" s="117"/>
      <c r="H82" s="117"/>
      <c r="I82" s="195"/>
      <c r="J82" s="117"/>
      <c r="K82" s="117"/>
      <c r="L82" s="117"/>
      <c r="M82" s="117"/>
      <c r="N82" s="117"/>
      <c r="O82" s="117"/>
      <c r="P82" s="117"/>
      <c r="Q82" s="117"/>
      <c r="R82" s="117"/>
      <c r="S82" s="195"/>
      <c r="T82" s="117"/>
      <c r="U82" s="195"/>
      <c r="V82" s="117"/>
      <c r="W82" s="196"/>
      <c r="X82" s="197"/>
      <c r="Y82" s="197"/>
      <c r="Z82" s="197"/>
      <c r="AA82" s="197"/>
      <c r="AB82" s="188"/>
      <c r="AC82" s="197"/>
      <c r="AD82" s="188"/>
      <c r="AE82" s="197"/>
      <c r="AF82" s="197"/>
    </row>
    <row r="83" spans="1:32" x14ac:dyDescent="0.3">
      <c r="A83" s="192"/>
      <c r="B83" s="117"/>
      <c r="C83" s="117"/>
      <c r="D83" s="117"/>
      <c r="E83" s="117"/>
      <c r="F83" s="117"/>
      <c r="G83" s="117"/>
      <c r="H83" s="117"/>
      <c r="I83" s="195"/>
      <c r="J83" s="117"/>
      <c r="K83" s="117"/>
      <c r="L83" s="117"/>
      <c r="M83" s="117"/>
      <c r="N83" s="117"/>
      <c r="O83" s="117"/>
      <c r="P83" s="117"/>
      <c r="Q83" s="117"/>
      <c r="R83" s="117"/>
      <c r="S83" s="195"/>
      <c r="T83" s="117"/>
      <c r="U83" s="195"/>
      <c r="V83" s="117"/>
      <c r="W83" s="196"/>
      <c r="X83" s="197"/>
      <c r="Y83" s="197"/>
      <c r="Z83" s="197"/>
      <c r="AA83" s="197"/>
      <c r="AB83" s="188"/>
      <c r="AC83" s="197"/>
      <c r="AD83" s="188"/>
      <c r="AE83" s="197"/>
      <c r="AF83" s="197"/>
    </row>
    <row r="84" spans="1:32" x14ac:dyDescent="0.3">
      <c r="A84" s="192"/>
      <c r="B84" s="117"/>
      <c r="C84" s="117"/>
      <c r="D84" s="117"/>
      <c r="E84" s="117"/>
      <c r="F84" s="117"/>
      <c r="G84" s="117"/>
      <c r="H84" s="117"/>
      <c r="I84" s="195"/>
      <c r="J84" s="117"/>
      <c r="K84" s="117"/>
      <c r="L84" s="117"/>
      <c r="M84" s="117"/>
      <c r="N84" s="117"/>
      <c r="O84" s="117"/>
      <c r="P84" s="117"/>
      <c r="Q84" s="117"/>
      <c r="R84" s="117"/>
      <c r="S84" s="195"/>
      <c r="T84" s="117"/>
      <c r="U84" s="195"/>
      <c r="V84" s="117"/>
      <c r="W84" s="196"/>
      <c r="X84" s="197"/>
      <c r="Y84" s="197"/>
      <c r="Z84" s="197"/>
      <c r="AA84" s="197"/>
      <c r="AB84" s="188"/>
      <c r="AC84" s="197"/>
      <c r="AD84" s="188"/>
      <c r="AE84" s="197"/>
      <c r="AF84" s="197"/>
    </row>
    <row r="85" spans="1:32" x14ac:dyDescent="0.3">
      <c r="A85" s="192"/>
      <c r="B85" s="117"/>
      <c r="C85" s="117"/>
      <c r="D85" s="117"/>
      <c r="E85" s="117"/>
      <c r="F85" s="117"/>
      <c r="G85" s="117"/>
      <c r="H85" s="117"/>
      <c r="I85" s="195"/>
      <c r="J85" s="117"/>
      <c r="K85" s="117"/>
      <c r="L85" s="117"/>
      <c r="M85" s="117"/>
      <c r="N85" s="117"/>
      <c r="O85" s="117"/>
      <c r="P85" s="117"/>
      <c r="Q85" s="117"/>
      <c r="R85" s="117"/>
      <c r="S85" s="195"/>
      <c r="T85" s="117"/>
      <c r="U85" s="195"/>
      <c r="V85" s="117"/>
      <c r="W85" s="196"/>
      <c r="X85" s="197"/>
      <c r="Y85" s="197"/>
      <c r="Z85" s="197"/>
      <c r="AA85" s="197"/>
      <c r="AB85" s="188"/>
      <c r="AC85" s="197"/>
      <c r="AD85" s="188"/>
      <c r="AE85" s="197"/>
      <c r="AF85" s="197"/>
    </row>
    <row r="86" spans="1:32" x14ac:dyDescent="0.3">
      <c r="A86" s="192"/>
      <c r="B86" s="117"/>
      <c r="C86" s="117"/>
      <c r="D86" s="117"/>
      <c r="E86" s="117"/>
      <c r="F86" s="117"/>
      <c r="G86" s="117"/>
      <c r="H86" s="117"/>
      <c r="I86" s="195"/>
      <c r="J86" s="117"/>
      <c r="K86" s="117"/>
      <c r="L86" s="117"/>
      <c r="M86" s="117"/>
      <c r="N86" s="117"/>
      <c r="O86" s="117"/>
      <c r="P86" s="117"/>
      <c r="Q86" s="117"/>
      <c r="R86" s="117"/>
      <c r="S86" s="195"/>
      <c r="T86" s="117"/>
      <c r="U86" s="195"/>
      <c r="V86" s="117"/>
      <c r="W86" s="196"/>
      <c r="X86" s="197"/>
      <c r="Y86" s="197"/>
      <c r="Z86" s="197"/>
      <c r="AA86" s="197"/>
      <c r="AB86" s="188"/>
      <c r="AC86" s="197"/>
      <c r="AD86" s="188"/>
      <c r="AE86" s="197"/>
      <c r="AF86" s="197"/>
    </row>
    <row r="87" spans="1:32" x14ac:dyDescent="0.3">
      <c r="A87" s="192"/>
      <c r="B87" s="117"/>
      <c r="C87" s="117"/>
      <c r="D87" s="117"/>
      <c r="E87" s="117"/>
      <c r="F87" s="117"/>
      <c r="G87" s="117"/>
      <c r="H87" s="117"/>
      <c r="I87" s="195"/>
      <c r="J87" s="117"/>
      <c r="K87" s="117"/>
      <c r="L87" s="117"/>
      <c r="M87" s="117"/>
      <c r="N87" s="117"/>
      <c r="O87" s="117"/>
      <c r="P87" s="117"/>
      <c r="Q87" s="117"/>
      <c r="R87" s="117"/>
      <c r="S87" s="195"/>
      <c r="T87" s="117"/>
      <c r="U87" s="195"/>
      <c r="V87" s="117"/>
      <c r="W87" s="196"/>
      <c r="X87" s="197"/>
      <c r="Y87" s="197"/>
      <c r="Z87" s="197"/>
      <c r="AA87" s="197"/>
      <c r="AB87" s="188"/>
      <c r="AC87" s="197"/>
      <c r="AD87" s="188"/>
      <c r="AE87" s="197"/>
      <c r="AF87" s="197"/>
    </row>
    <row r="88" spans="1:32" x14ac:dyDescent="0.3">
      <c r="A88" s="192"/>
      <c r="B88" s="117"/>
      <c r="C88" s="117"/>
      <c r="D88" s="117"/>
      <c r="E88" s="117"/>
      <c r="F88" s="117"/>
      <c r="G88" s="117"/>
      <c r="H88" s="117"/>
      <c r="I88" s="195"/>
      <c r="J88" s="117"/>
      <c r="K88" s="117"/>
      <c r="L88" s="117"/>
      <c r="M88" s="117"/>
      <c r="N88" s="117"/>
      <c r="O88" s="117"/>
      <c r="P88" s="117"/>
      <c r="Q88" s="117"/>
      <c r="R88" s="117"/>
      <c r="S88" s="195"/>
      <c r="T88" s="117"/>
      <c r="U88" s="195"/>
      <c r="V88" s="117"/>
      <c r="W88" s="196"/>
      <c r="X88" s="197"/>
      <c r="Y88" s="197"/>
      <c r="Z88" s="197"/>
      <c r="AA88" s="197"/>
      <c r="AB88" s="188"/>
      <c r="AC88" s="197"/>
      <c r="AD88" s="188"/>
      <c r="AE88" s="197"/>
      <c r="AF88" s="197"/>
    </row>
    <row r="89" spans="1:32" x14ac:dyDescent="0.3">
      <c r="A89" s="192"/>
      <c r="B89" s="117"/>
      <c r="C89" s="117"/>
      <c r="D89" s="117"/>
      <c r="E89" s="117"/>
      <c r="F89" s="117"/>
      <c r="G89" s="117"/>
      <c r="H89" s="117"/>
      <c r="I89" s="195"/>
      <c r="J89" s="117"/>
      <c r="K89" s="117"/>
      <c r="L89" s="117"/>
      <c r="M89" s="117"/>
      <c r="N89" s="117"/>
      <c r="O89" s="117"/>
      <c r="P89" s="117"/>
      <c r="Q89" s="117"/>
      <c r="R89" s="117"/>
      <c r="S89" s="195"/>
      <c r="T89" s="117"/>
      <c r="U89" s="195"/>
      <c r="V89" s="117"/>
      <c r="W89" s="196"/>
      <c r="X89" s="197"/>
      <c r="Y89" s="197"/>
      <c r="Z89" s="197"/>
      <c r="AA89" s="197"/>
      <c r="AB89" s="188"/>
      <c r="AC89" s="197"/>
      <c r="AD89" s="188"/>
      <c r="AE89" s="197"/>
      <c r="AF89" s="197"/>
    </row>
    <row r="90" spans="1:32" x14ac:dyDescent="0.3">
      <c r="A90" s="192"/>
      <c r="B90" s="117"/>
      <c r="C90" s="117"/>
      <c r="D90" s="117"/>
      <c r="E90" s="117"/>
      <c r="F90" s="117"/>
      <c r="G90" s="117"/>
      <c r="H90" s="117"/>
      <c r="I90" s="195"/>
      <c r="J90" s="117"/>
      <c r="K90" s="117"/>
      <c r="L90" s="117"/>
      <c r="M90" s="117"/>
      <c r="N90" s="117"/>
      <c r="O90" s="117"/>
      <c r="P90" s="117"/>
      <c r="Q90" s="117"/>
      <c r="R90" s="117"/>
      <c r="S90" s="195"/>
      <c r="T90" s="117"/>
      <c r="U90" s="195"/>
      <c r="V90" s="117"/>
      <c r="W90" s="196"/>
      <c r="X90" s="197"/>
      <c r="Y90" s="197"/>
      <c r="Z90" s="197"/>
      <c r="AA90" s="197"/>
      <c r="AB90" s="188"/>
      <c r="AC90" s="197"/>
      <c r="AD90" s="188"/>
      <c r="AE90" s="197"/>
      <c r="AF90" s="197"/>
    </row>
    <row r="91" spans="1:32" x14ac:dyDescent="0.3">
      <c r="A91" s="192"/>
      <c r="B91" s="117"/>
      <c r="C91" s="117"/>
      <c r="D91" s="117"/>
      <c r="E91" s="117"/>
      <c r="F91" s="117"/>
      <c r="G91" s="117"/>
      <c r="H91" s="117"/>
      <c r="I91" s="195"/>
      <c r="J91" s="117"/>
      <c r="K91" s="117"/>
      <c r="L91" s="117"/>
      <c r="M91" s="117"/>
      <c r="N91" s="117"/>
      <c r="O91" s="117"/>
      <c r="P91" s="117"/>
      <c r="Q91" s="117"/>
      <c r="R91" s="117"/>
      <c r="S91" s="195"/>
      <c r="T91" s="117"/>
      <c r="U91" s="195"/>
      <c r="V91" s="117"/>
      <c r="W91" s="196"/>
      <c r="X91" s="197"/>
      <c r="Y91" s="197"/>
      <c r="Z91" s="197"/>
      <c r="AA91" s="197"/>
      <c r="AB91" s="188"/>
      <c r="AC91" s="197"/>
      <c r="AD91" s="188"/>
      <c r="AE91" s="197"/>
      <c r="AF91" s="197"/>
    </row>
    <row r="92" spans="1:32" x14ac:dyDescent="0.3">
      <c r="A92" s="192"/>
      <c r="B92" s="117"/>
      <c r="C92" s="117"/>
      <c r="D92" s="117"/>
      <c r="E92" s="117"/>
      <c r="F92" s="117"/>
      <c r="G92" s="117"/>
      <c r="H92" s="117"/>
      <c r="I92" s="195"/>
      <c r="J92" s="117"/>
      <c r="K92" s="117"/>
      <c r="L92" s="117"/>
      <c r="M92" s="117"/>
      <c r="N92" s="117"/>
      <c r="O92" s="117"/>
      <c r="P92" s="117"/>
      <c r="Q92" s="117"/>
      <c r="R92" s="117"/>
      <c r="S92" s="195"/>
      <c r="T92" s="117"/>
      <c r="U92" s="195"/>
      <c r="V92" s="117"/>
      <c r="W92" s="196"/>
      <c r="X92" s="197"/>
      <c r="Y92" s="197"/>
      <c r="Z92" s="197"/>
      <c r="AA92" s="197"/>
      <c r="AB92" s="188"/>
      <c r="AC92" s="197"/>
      <c r="AD92" s="188"/>
      <c r="AE92" s="197"/>
      <c r="AF92" s="197"/>
    </row>
    <row r="93" spans="1:32" x14ac:dyDescent="0.3">
      <c r="A93" s="192"/>
      <c r="B93" s="117"/>
      <c r="C93" s="117"/>
      <c r="D93" s="117"/>
      <c r="E93" s="117"/>
      <c r="F93" s="117"/>
      <c r="G93" s="117"/>
      <c r="H93" s="117"/>
      <c r="I93" s="195"/>
      <c r="J93" s="117"/>
      <c r="K93" s="117"/>
      <c r="L93" s="117"/>
      <c r="M93" s="117"/>
      <c r="N93" s="117"/>
      <c r="O93" s="117"/>
      <c r="P93" s="117"/>
      <c r="Q93" s="117"/>
      <c r="R93" s="117"/>
      <c r="S93" s="195"/>
      <c r="T93" s="117"/>
      <c r="U93" s="195"/>
      <c r="V93" s="117"/>
      <c r="W93" s="196"/>
      <c r="X93" s="197"/>
      <c r="Y93" s="197"/>
      <c r="Z93" s="197"/>
      <c r="AA93" s="197"/>
      <c r="AB93" s="188"/>
      <c r="AC93" s="197"/>
      <c r="AD93" s="188"/>
      <c r="AE93" s="197"/>
      <c r="AF93" s="197"/>
    </row>
    <row r="94" spans="1:32" x14ac:dyDescent="0.3">
      <c r="A94" s="192"/>
      <c r="B94" s="117"/>
      <c r="C94" s="117"/>
      <c r="D94" s="117"/>
      <c r="E94" s="117"/>
      <c r="F94" s="117"/>
      <c r="G94" s="117"/>
      <c r="H94" s="117"/>
      <c r="I94" s="195"/>
      <c r="J94" s="117"/>
      <c r="K94" s="117"/>
      <c r="L94" s="117"/>
      <c r="M94" s="117"/>
      <c r="N94" s="117"/>
      <c r="O94" s="117"/>
      <c r="P94" s="117"/>
      <c r="Q94" s="117"/>
      <c r="R94" s="117"/>
      <c r="S94" s="195"/>
      <c r="T94" s="117"/>
      <c r="U94" s="195"/>
      <c r="V94" s="117"/>
      <c r="W94" s="196"/>
      <c r="X94" s="197"/>
      <c r="Y94" s="197"/>
      <c r="Z94" s="197"/>
      <c r="AA94" s="197"/>
      <c r="AB94" s="188"/>
      <c r="AC94" s="197"/>
      <c r="AD94" s="188"/>
      <c r="AE94" s="197"/>
      <c r="AF94" s="197"/>
    </row>
    <row r="95" spans="1:32" x14ac:dyDescent="0.3">
      <c r="A95" s="192"/>
      <c r="B95" s="117"/>
      <c r="C95" s="117"/>
      <c r="D95" s="117"/>
      <c r="E95" s="117"/>
      <c r="F95" s="117"/>
      <c r="G95" s="117"/>
      <c r="H95" s="117"/>
      <c r="I95" s="195"/>
      <c r="J95" s="117"/>
      <c r="K95" s="117"/>
      <c r="L95" s="117"/>
      <c r="M95" s="117"/>
      <c r="N95" s="117"/>
      <c r="O95" s="117"/>
      <c r="P95" s="117"/>
      <c r="Q95" s="117"/>
      <c r="R95" s="117"/>
      <c r="S95" s="195"/>
      <c r="T95" s="117"/>
      <c r="U95" s="195"/>
      <c r="V95" s="117"/>
      <c r="W95" s="196"/>
      <c r="X95" s="197"/>
      <c r="Y95" s="197"/>
      <c r="Z95" s="197"/>
      <c r="AA95" s="197"/>
      <c r="AB95" s="188"/>
      <c r="AC95" s="197"/>
      <c r="AD95" s="188"/>
      <c r="AE95" s="197"/>
      <c r="AF95" s="197"/>
    </row>
    <row r="96" spans="1:32" x14ac:dyDescent="0.3">
      <c r="A96" s="192"/>
      <c r="B96" s="117"/>
      <c r="C96" s="117"/>
      <c r="D96" s="117"/>
      <c r="E96" s="117"/>
      <c r="F96" s="117"/>
      <c r="G96" s="117"/>
      <c r="H96" s="117"/>
      <c r="I96" s="195"/>
      <c r="J96" s="117"/>
      <c r="K96" s="117"/>
      <c r="L96" s="117"/>
      <c r="M96" s="117"/>
      <c r="N96" s="117"/>
      <c r="O96" s="117"/>
      <c r="P96" s="117"/>
      <c r="Q96" s="117"/>
      <c r="R96" s="117"/>
      <c r="S96" s="195"/>
      <c r="T96" s="117"/>
      <c r="U96" s="195"/>
      <c r="V96" s="117"/>
      <c r="W96" s="196"/>
      <c r="X96" s="197"/>
      <c r="Y96" s="197"/>
      <c r="Z96" s="197"/>
      <c r="AA96" s="197"/>
      <c r="AB96" s="188"/>
      <c r="AC96" s="197"/>
      <c r="AD96" s="188"/>
      <c r="AE96" s="197"/>
      <c r="AF96" s="197"/>
    </row>
    <row r="97" spans="1:32" x14ac:dyDescent="0.3">
      <c r="A97" s="192"/>
      <c r="B97" s="117"/>
      <c r="C97" s="117"/>
      <c r="D97" s="117"/>
      <c r="E97" s="117"/>
      <c r="F97" s="117"/>
      <c r="G97" s="117"/>
      <c r="H97" s="117"/>
      <c r="I97" s="195"/>
      <c r="J97" s="117"/>
      <c r="K97" s="117"/>
      <c r="L97" s="117"/>
      <c r="M97" s="117"/>
      <c r="N97" s="117"/>
      <c r="O97" s="117"/>
      <c r="P97" s="117"/>
      <c r="Q97" s="117"/>
      <c r="R97" s="117"/>
      <c r="S97" s="195"/>
      <c r="T97" s="117"/>
      <c r="U97" s="195"/>
      <c r="V97" s="117"/>
      <c r="W97" s="196"/>
      <c r="X97" s="197"/>
      <c r="Y97" s="197"/>
      <c r="Z97" s="197"/>
      <c r="AA97" s="197"/>
      <c r="AB97" s="188"/>
      <c r="AC97" s="197"/>
      <c r="AD97" s="188"/>
      <c r="AE97" s="197"/>
      <c r="AF97" s="197"/>
    </row>
    <row r="98" spans="1:32" x14ac:dyDescent="0.3">
      <c r="A98" s="192"/>
      <c r="B98" s="117"/>
      <c r="C98" s="117"/>
      <c r="D98" s="117"/>
      <c r="E98" s="117"/>
      <c r="F98" s="117"/>
      <c r="G98" s="117"/>
      <c r="H98" s="117"/>
      <c r="I98" s="195"/>
      <c r="J98" s="117"/>
      <c r="K98" s="117"/>
      <c r="L98" s="117"/>
      <c r="M98" s="117"/>
      <c r="N98" s="117"/>
      <c r="O98" s="117"/>
      <c r="P98" s="117"/>
      <c r="Q98" s="117"/>
      <c r="R98" s="117"/>
      <c r="S98" s="195"/>
      <c r="T98" s="117"/>
      <c r="U98" s="195"/>
      <c r="V98" s="117"/>
      <c r="W98" s="196"/>
      <c r="X98" s="197"/>
      <c r="Y98" s="197"/>
      <c r="Z98" s="197"/>
      <c r="AA98" s="197"/>
      <c r="AB98" s="188"/>
      <c r="AC98" s="197"/>
      <c r="AD98" s="188"/>
      <c r="AE98" s="197"/>
      <c r="AF98" s="197"/>
    </row>
    <row r="99" spans="1:32" x14ac:dyDescent="0.3">
      <c r="A99" s="192"/>
      <c r="B99" s="117"/>
      <c r="C99" s="117"/>
      <c r="D99" s="117"/>
      <c r="E99" s="117"/>
      <c r="F99" s="117"/>
      <c r="G99" s="117"/>
      <c r="H99" s="117"/>
      <c r="I99" s="195"/>
      <c r="J99" s="117"/>
      <c r="K99" s="117"/>
      <c r="L99" s="117"/>
      <c r="M99" s="117"/>
      <c r="N99" s="117"/>
      <c r="O99" s="117"/>
      <c r="P99" s="117"/>
      <c r="Q99" s="117"/>
      <c r="R99" s="117"/>
      <c r="S99" s="195"/>
      <c r="T99" s="117"/>
      <c r="U99" s="195"/>
      <c r="V99" s="117"/>
      <c r="W99" s="196"/>
      <c r="X99" s="197"/>
      <c r="Y99" s="197"/>
      <c r="Z99" s="197"/>
      <c r="AA99" s="197"/>
      <c r="AB99" s="188"/>
      <c r="AC99" s="197"/>
      <c r="AD99" s="188"/>
      <c r="AE99" s="197"/>
      <c r="AF99" s="197"/>
    </row>
    <row r="100" spans="1:32" x14ac:dyDescent="0.3">
      <c r="A100" s="192"/>
      <c r="B100" s="117"/>
      <c r="C100" s="117"/>
      <c r="D100" s="117"/>
      <c r="E100" s="117"/>
      <c r="F100" s="117"/>
      <c r="G100" s="117"/>
      <c r="H100" s="117"/>
      <c r="I100" s="195"/>
      <c r="J100" s="117"/>
      <c r="K100" s="117"/>
      <c r="L100" s="117"/>
      <c r="M100" s="117"/>
      <c r="N100" s="117"/>
      <c r="O100" s="117"/>
      <c r="P100" s="117"/>
      <c r="Q100" s="117"/>
      <c r="R100" s="117"/>
      <c r="S100" s="195"/>
      <c r="T100" s="117"/>
      <c r="U100" s="195"/>
      <c r="V100" s="117"/>
      <c r="W100" s="196"/>
      <c r="X100" s="197"/>
      <c r="Y100" s="197"/>
      <c r="Z100" s="197"/>
      <c r="AA100" s="197"/>
      <c r="AB100" s="188"/>
      <c r="AC100" s="197"/>
      <c r="AD100" s="188"/>
      <c r="AE100" s="197"/>
      <c r="AF100" s="197"/>
    </row>
    <row r="101" spans="1:32" x14ac:dyDescent="0.3">
      <c r="A101" s="192"/>
      <c r="B101" s="117"/>
      <c r="C101" s="117"/>
      <c r="D101" s="117"/>
      <c r="E101" s="117"/>
      <c r="F101" s="117"/>
      <c r="G101" s="117"/>
      <c r="H101" s="117"/>
      <c r="I101" s="195"/>
      <c r="J101" s="117"/>
      <c r="K101" s="117"/>
      <c r="L101" s="117"/>
      <c r="M101" s="117"/>
      <c r="N101" s="117"/>
      <c r="O101" s="117"/>
      <c r="P101" s="117"/>
      <c r="Q101" s="117"/>
      <c r="R101" s="117"/>
      <c r="S101" s="195"/>
      <c r="T101" s="117"/>
      <c r="U101" s="195"/>
      <c r="V101" s="117"/>
      <c r="W101" s="196"/>
      <c r="X101" s="197"/>
      <c r="Y101" s="197"/>
      <c r="Z101" s="197"/>
      <c r="AA101" s="197"/>
      <c r="AB101" s="188"/>
      <c r="AC101" s="197"/>
      <c r="AD101" s="188"/>
      <c r="AE101" s="197"/>
      <c r="AF101" s="197"/>
    </row>
    <row r="102" spans="1:32" x14ac:dyDescent="0.3">
      <c r="A102" s="192"/>
      <c r="B102" s="117"/>
      <c r="C102" s="117"/>
      <c r="D102" s="117"/>
      <c r="E102" s="117"/>
      <c r="F102" s="117"/>
      <c r="G102" s="117"/>
      <c r="H102" s="117"/>
      <c r="I102" s="195"/>
      <c r="J102" s="117"/>
      <c r="K102" s="117"/>
      <c r="L102" s="117"/>
      <c r="M102" s="117"/>
      <c r="N102" s="117"/>
      <c r="O102" s="117"/>
      <c r="P102" s="117"/>
      <c r="Q102" s="117"/>
      <c r="R102" s="117"/>
      <c r="S102" s="195"/>
      <c r="T102" s="117"/>
      <c r="U102" s="195"/>
      <c r="V102" s="117"/>
      <c r="W102" s="196"/>
      <c r="X102" s="197"/>
      <c r="Y102" s="197"/>
      <c r="Z102" s="197"/>
      <c r="AA102" s="197"/>
      <c r="AB102" s="188"/>
      <c r="AC102" s="197"/>
      <c r="AD102" s="188"/>
      <c r="AE102" s="197"/>
      <c r="AF102" s="197"/>
    </row>
    <row r="103" spans="1:32" x14ac:dyDescent="0.3">
      <c r="A103" s="192"/>
      <c r="B103" s="117"/>
      <c r="C103" s="117"/>
      <c r="D103" s="117"/>
      <c r="E103" s="117"/>
      <c r="F103" s="117"/>
      <c r="G103" s="117"/>
      <c r="H103" s="117"/>
      <c r="I103" s="195"/>
      <c r="J103" s="117"/>
      <c r="K103" s="117"/>
      <c r="L103" s="117"/>
      <c r="M103" s="117"/>
      <c r="N103" s="117"/>
      <c r="O103" s="117"/>
      <c r="P103" s="117"/>
      <c r="Q103" s="117"/>
      <c r="R103" s="117"/>
      <c r="S103" s="195"/>
      <c r="T103" s="117"/>
      <c r="U103" s="195"/>
      <c r="V103" s="117"/>
      <c r="W103" s="196"/>
      <c r="X103" s="197"/>
      <c r="Y103" s="197"/>
      <c r="Z103" s="197"/>
      <c r="AA103" s="197"/>
      <c r="AB103" s="188"/>
      <c r="AC103" s="197"/>
      <c r="AD103" s="188"/>
      <c r="AE103" s="197"/>
      <c r="AF103" s="197"/>
    </row>
    <row r="104" spans="1:32" x14ac:dyDescent="0.3">
      <c r="A104" s="192"/>
      <c r="B104" s="117"/>
      <c r="C104" s="117"/>
      <c r="D104" s="117"/>
      <c r="E104" s="117"/>
      <c r="F104" s="117"/>
      <c r="G104" s="117"/>
      <c r="H104" s="117"/>
      <c r="I104" s="195"/>
      <c r="J104" s="117"/>
      <c r="K104" s="117"/>
      <c r="L104" s="117"/>
      <c r="M104" s="117"/>
      <c r="N104" s="117"/>
      <c r="O104" s="117"/>
      <c r="P104" s="117"/>
      <c r="Q104" s="117"/>
      <c r="R104" s="117"/>
      <c r="S104" s="195"/>
      <c r="T104" s="117"/>
      <c r="U104" s="195"/>
      <c r="V104" s="117"/>
      <c r="W104" s="196"/>
      <c r="X104" s="197"/>
      <c r="Y104" s="197"/>
      <c r="Z104" s="197"/>
      <c r="AA104" s="197"/>
      <c r="AB104" s="188"/>
      <c r="AC104" s="197"/>
      <c r="AD104" s="188"/>
      <c r="AE104" s="197"/>
      <c r="AF104" s="197"/>
    </row>
    <row r="105" spans="1:32" x14ac:dyDescent="0.3">
      <c r="A105" s="192"/>
      <c r="B105" s="117"/>
      <c r="C105" s="117"/>
      <c r="D105" s="117"/>
      <c r="E105" s="117"/>
      <c r="F105" s="117"/>
      <c r="G105" s="117"/>
      <c r="H105" s="117"/>
      <c r="I105" s="195"/>
      <c r="J105" s="117"/>
      <c r="K105" s="117"/>
      <c r="L105" s="117"/>
      <c r="M105" s="117"/>
      <c r="N105" s="117"/>
      <c r="O105" s="117"/>
      <c r="P105" s="117"/>
      <c r="Q105" s="117"/>
      <c r="R105" s="117"/>
      <c r="S105" s="195"/>
      <c r="T105" s="117"/>
      <c r="U105" s="195"/>
      <c r="V105" s="117"/>
      <c r="W105" s="196"/>
      <c r="X105" s="197"/>
      <c r="Y105" s="197"/>
      <c r="Z105" s="197"/>
      <c r="AA105" s="197"/>
      <c r="AB105" s="188"/>
      <c r="AC105" s="197"/>
      <c r="AD105" s="188"/>
      <c r="AE105" s="197"/>
      <c r="AF105" s="197"/>
    </row>
    <row r="106" spans="1:32" x14ac:dyDescent="0.3">
      <c r="A106" s="192"/>
      <c r="B106" s="117"/>
      <c r="C106" s="117"/>
      <c r="D106" s="117"/>
      <c r="E106" s="117"/>
      <c r="F106" s="117"/>
      <c r="G106" s="117"/>
      <c r="H106" s="117"/>
      <c r="I106" s="195"/>
      <c r="J106" s="117"/>
      <c r="K106" s="117"/>
      <c r="L106" s="117"/>
      <c r="M106" s="117"/>
      <c r="N106" s="117"/>
      <c r="O106" s="117"/>
      <c r="P106" s="117"/>
      <c r="Q106" s="117"/>
      <c r="R106" s="117"/>
      <c r="S106" s="195"/>
      <c r="T106" s="117"/>
      <c r="U106" s="195"/>
      <c r="V106" s="117"/>
      <c r="W106" s="196"/>
      <c r="X106" s="197"/>
      <c r="Y106" s="197"/>
      <c r="Z106" s="197"/>
      <c r="AA106" s="197"/>
      <c r="AB106" s="188"/>
      <c r="AC106" s="197"/>
      <c r="AD106" s="188"/>
      <c r="AE106" s="197"/>
      <c r="AF106" s="197"/>
    </row>
    <row r="107" spans="1:32" x14ac:dyDescent="0.3">
      <c r="A107" s="192"/>
      <c r="B107" s="117"/>
      <c r="C107" s="117"/>
      <c r="D107" s="117"/>
      <c r="E107" s="117"/>
      <c r="F107" s="117"/>
      <c r="G107" s="117"/>
      <c r="H107" s="117"/>
      <c r="I107" s="195"/>
      <c r="J107" s="117"/>
      <c r="K107" s="117"/>
      <c r="L107" s="117"/>
      <c r="M107" s="117"/>
      <c r="N107" s="117"/>
      <c r="O107" s="117"/>
      <c r="P107" s="117"/>
      <c r="Q107" s="117"/>
      <c r="R107" s="117"/>
      <c r="S107" s="195"/>
      <c r="T107" s="117"/>
      <c r="U107" s="195"/>
      <c r="V107" s="117"/>
      <c r="W107" s="196"/>
      <c r="X107" s="197"/>
      <c r="Y107" s="197"/>
      <c r="Z107" s="197"/>
      <c r="AA107" s="197"/>
      <c r="AB107" s="188"/>
      <c r="AC107" s="197"/>
      <c r="AD107" s="188"/>
      <c r="AE107" s="197"/>
      <c r="AF107" s="197"/>
    </row>
    <row r="108" spans="1:32" x14ac:dyDescent="0.3">
      <c r="A108" s="192"/>
      <c r="B108" s="117"/>
      <c r="C108" s="117"/>
      <c r="D108" s="117"/>
      <c r="E108" s="117"/>
      <c r="F108" s="117"/>
      <c r="G108" s="117"/>
      <c r="H108" s="117"/>
      <c r="I108" s="195"/>
      <c r="J108" s="117"/>
      <c r="K108" s="117"/>
      <c r="L108" s="117"/>
      <c r="M108" s="117"/>
      <c r="N108" s="117"/>
      <c r="O108" s="117"/>
      <c r="P108" s="117"/>
      <c r="Q108" s="117"/>
      <c r="R108" s="117"/>
      <c r="S108" s="195"/>
      <c r="T108" s="117"/>
      <c r="U108" s="195"/>
      <c r="V108" s="117"/>
      <c r="W108" s="196"/>
      <c r="X108" s="197"/>
      <c r="Y108" s="197"/>
      <c r="Z108" s="197"/>
      <c r="AA108" s="197"/>
      <c r="AB108" s="188"/>
      <c r="AC108" s="197"/>
      <c r="AD108" s="188"/>
      <c r="AE108" s="197"/>
      <c r="AF108" s="197"/>
    </row>
    <row r="109" spans="1:32" x14ac:dyDescent="0.3">
      <c r="A109" s="192"/>
      <c r="B109" s="117"/>
      <c r="C109" s="117"/>
      <c r="D109" s="117"/>
      <c r="E109" s="117"/>
      <c r="F109" s="117"/>
      <c r="G109" s="117"/>
      <c r="H109" s="117"/>
      <c r="I109" s="195"/>
      <c r="J109" s="117"/>
      <c r="K109" s="117"/>
      <c r="L109" s="117"/>
      <c r="M109" s="117"/>
      <c r="N109" s="117"/>
      <c r="O109" s="117"/>
      <c r="P109" s="117"/>
      <c r="Q109" s="117"/>
      <c r="R109" s="117"/>
      <c r="S109" s="195"/>
      <c r="T109" s="117"/>
      <c r="U109" s="195"/>
      <c r="V109" s="117"/>
      <c r="W109" s="196"/>
      <c r="X109" s="197"/>
      <c r="Y109" s="197"/>
      <c r="Z109" s="197"/>
      <c r="AA109" s="197"/>
      <c r="AB109" s="188"/>
      <c r="AC109" s="197"/>
      <c r="AD109" s="188"/>
      <c r="AE109" s="197"/>
      <c r="AF109" s="197"/>
    </row>
    <row r="110" spans="1:32" x14ac:dyDescent="0.3">
      <c r="A110" s="192"/>
      <c r="B110" s="117"/>
      <c r="C110" s="117"/>
      <c r="D110" s="117"/>
      <c r="E110" s="117"/>
      <c r="F110" s="117"/>
      <c r="G110" s="117"/>
      <c r="H110" s="117"/>
      <c r="I110" s="195"/>
      <c r="J110" s="117"/>
      <c r="K110" s="117"/>
      <c r="L110" s="117"/>
      <c r="M110" s="117"/>
      <c r="N110" s="117"/>
      <c r="O110" s="117"/>
      <c r="P110" s="117"/>
      <c r="Q110" s="117"/>
      <c r="R110" s="117"/>
      <c r="S110" s="195"/>
      <c r="T110" s="117"/>
      <c r="U110" s="195"/>
      <c r="V110" s="117"/>
      <c r="W110" s="196"/>
      <c r="X110" s="197"/>
      <c r="Y110" s="197"/>
      <c r="Z110" s="197"/>
      <c r="AA110" s="197"/>
      <c r="AB110" s="188"/>
      <c r="AC110" s="197"/>
      <c r="AD110" s="188"/>
      <c r="AE110" s="197"/>
      <c r="AF110" s="197"/>
    </row>
    <row r="111" spans="1:32" x14ac:dyDescent="0.3">
      <c r="A111" s="192"/>
      <c r="B111" s="117"/>
      <c r="C111" s="117"/>
      <c r="D111" s="117"/>
      <c r="E111" s="117"/>
      <c r="F111" s="117"/>
      <c r="G111" s="117"/>
      <c r="H111" s="117"/>
      <c r="I111" s="195"/>
      <c r="J111" s="117"/>
      <c r="K111" s="117"/>
      <c r="L111" s="117"/>
      <c r="M111" s="117"/>
      <c r="N111" s="117"/>
      <c r="O111" s="117"/>
      <c r="P111" s="117"/>
      <c r="Q111" s="117"/>
      <c r="R111" s="117"/>
      <c r="S111" s="195"/>
      <c r="T111" s="117"/>
      <c r="U111" s="195"/>
      <c r="V111" s="117"/>
      <c r="W111" s="196"/>
      <c r="X111" s="197"/>
      <c r="Y111" s="197"/>
      <c r="Z111" s="197"/>
      <c r="AA111" s="197"/>
      <c r="AB111" s="188"/>
      <c r="AC111" s="197"/>
      <c r="AD111" s="188"/>
      <c r="AE111" s="197"/>
      <c r="AF111" s="197"/>
    </row>
    <row r="112" spans="1:32" x14ac:dyDescent="0.3">
      <c r="A112" s="192"/>
      <c r="B112" s="117"/>
      <c r="C112" s="117"/>
      <c r="D112" s="117"/>
      <c r="E112" s="117"/>
      <c r="F112" s="117"/>
      <c r="G112" s="117"/>
      <c r="H112" s="117"/>
      <c r="I112" s="195"/>
      <c r="J112" s="117"/>
      <c r="K112" s="117"/>
      <c r="L112" s="117"/>
      <c r="M112" s="117"/>
      <c r="N112" s="117"/>
      <c r="O112" s="117"/>
      <c r="P112" s="117"/>
      <c r="Q112" s="117"/>
      <c r="R112" s="117"/>
      <c r="S112" s="195"/>
      <c r="T112" s="117"/>
      <c r="U112" s="195"/>
      <c r="V112" s="117"/>
      <c r="W112" s="196"/>
      <c r="X112" s="197"/>
      <c r="Y112" s="197"/>
      <c r="Z112" s="197"/>
      <c r="AA112" s="197"/>
      <c r="AB112" s="188"/>
      <c r="AC112" s="197"/>
      <c r="AD112" s="188"/>
      <c r="AE112" s="197"/>
      <c r="AF112" s="197"/>
    </row>
    <row r="113" spans="1:32" x14ac:dyDescent="0.3">
      <c r="A113" s="192"/>
      <c r="B113" s="117"/>
      <c r="C113" s="117"/>
      <c r="D113" s="117"/>
      <c r="E113" s="117"/>
      <c r="F113" s="117"/>
      <c r="G113" s="117"/>
      <c r="H113" s="117"/>
      <c r="I113" s="195"/>
      <c r="J113" s="117"/>
      <c r="K113" s="117"/>
      <c r="L113" s="117"/>
      <c r="M113" s="117"/>
      <c r="N113" s="117"/>
      <c r="O113" s="117"/>
      <c r="P113" s="117"/>
      <c r="Q113" s="117"/>
      <c r="R113" s="117"/>
      <c r="S113" s="195"/>
      <c r="T113" s="117"/>
      <c r="U113" s="195"/>
      <c r="V113" s="117"/>
      <c r="W113" s="196"/>
      <c r="X113" s="197"/>
      <c r="Y113" s="197"/>
      <c r="Z113" s="197"/>
      <c r="AA113" s="197"/>
      <c r="AB113" s="188"/>
      <c r="AC113" s="197"/>
      <c r="AD113" s="188"/>
      <c r="AE113" s="197"/>
      <c r="AF113" s="197"/>
    </row>
    <row r="114" spans="1:32" x14ac:dyDescent="0.3">
      <c r="A114" s="192"/>
      <c r="B114" s="117"/>
      <c r="C114" s="117"/>
      <c r="D114" s="117"/>
      <c r="E114" s="117"/>
      <c r="F114" s="117"/>
      <c r="G114" s="117"/>
      <c r="H114" s="117"/>
      <c r="I114" s="195"/>
      <c r="J114" s="117"/>
      <c r="K114" s="117"/>
      <c r="L114" s="117"/>
      <c r="M114" s="117"/>
      <c r="N114" s="117"/>
      <c r="O114" s="117"/>
      <c r="P114" s="117"/>
      <c r="Q114" s="117"/>
      <c r="R114" s="117"/>
      <c r="S114" s="195"/>
      <c r="T114" s="117"/>
      <c r="U114" s="195"/>
      <c r="V114" s="117"/>
      <c r="W114" s="196"/>
      <c r="X114" s="197"/>
      <c r="Y114" s="197"/>
      <c r="Z114" s="197"/>
      <c r="AA114" s="197"/>
      <c r="AB114" s="188"/>
      <c r="AC114" s="197"/>
      <c r="AD114" s="188"/>
      <c r="AE114" s="197"/>
      <c r="AF114" s="197"/>
    </row>
    <row r="115" spans="1:32" x14ac:dyDescent="0.3">
      <c r="A115" s="192"/>
      <c r="B115" s="117"/>
      <c r="C115" s="117"/>
      <c r="D115" s="117"/>
      <c r="E115" s="117"/>
      <c r="F115" s="117"/>
      <c r="G115" s="117"/>
      <c r="H115" s="117"/>
      <c r="I115" s="195"/>
      <c r="J115" s="117"/>
      <c r="K115" s="117"/>
      <c r="L115" s="117"/>
      <c r="M115" s="117"/>
      <c r="N115" s="117"/>
      <c r="O115" s="117"/>
      <c r="P115" s="117"/>
      <c r="Q115" s="117"/>
      <c r="R115" s="117"/>
      <c r="S115" s="195"/>
      <c r="T115" s="117"/>
      <c r="U115" s="195"/>
      <c r="V115" s="117"/>
      <c r="W115" s="196"/>
      <c r="X115" s="197"/>
      <c r="Y115" s="197"/>
      <c r="Z115" s="197"/>
      <c r="AA115" s="197"/>
      <c r="AB115" s="188"/>
      <c r="AC115" s="197"/>
      <c r="AD115" s="188"/>
      <c r="AE115" s="197"/>
      <c r="AF115" s="197"/>
    </row>
    <row r="116" spans="1:32" x14ac:dyDescent="0.3">
      <c r="A116" s="192"/>
      <c r="B116" s="117"/>
      <c r="C116" s="117"/>
      <c r="D116" s="117"/>
      <c r="E116" s="117"/>
      <c r="F116" s="117"/>
      <c r="G116" s="117"/>
      <c r="H116" s="117"/>
      <c r="I116" s="195"/>
      <c r="J116" s="117"/>
      <c r="K116" s="117"/>
      <c r="L116" s="117"/>
      <c r="M116" s="117"/>
      <c r="N116" s="117"/>
      <c r="O116" s="117"/>
      <c r="P116" s="117"/>
      <c r="Q116" s="117"/>
      <c r="R116" s="117"/>
      <c r="S116" s="195"/>
      <c r="T116" s="117"/>
      <c r="U116" s="195"/>
      <c r="V116" s="117"/>
      <c r="W116" s="196"/>
      <c r="X116" s="197"/>
      <c r="Y116" s="197"/>
      <c r="Z116" s="197"/>
      <c r="AA116" s="197"/>
      <c r="AB116" s="188"/>
      <c r="AC116" s="197"/>
      <c r="AD116" s="188"/>
      <c r="AE116" s="197"/>
      <c r="AF116" s="197"/>
    </row>
    <row r="117" spans="1:32" x14ac:dyDescent="0.3">
      <c r="A117" s="192"/>
      <c r="B117" s="117"/>
      <c r="C117" s="117"/>
      <c r="D117" s="117"/>
      <c r="E117" s="117"/>
      <c r="F117" s="117"/>
      <c r="G117" s="117"/>
      <c r="H117" s="117"/>
      <c r="I117" s="195"/>
      <c r="J117" s="117"/>
      <c r="K117" s="117"/>
      <c r="L117" s="117"/>
      <c r="M117" s="117"/>
      <c r="N117" s="117"/>
      <c r="O117" s="117"/>
      <c r="P117" s="117"/>
      <c r="Q117" s="117"/>
      <c r="R117" s="117"/>
      <c r="S117" s="195"/>
      <c r="T117" s="117"/>
      <c r="U117" s="195"/>
      <c r="V117" s="117"/>
      <c r="W117" s="196"/>
      <c r="X117" s="197"/>
      <c r="Y117" s="197"/>
      <c r="Z117" s="197"/>
      <c r="AA117" s="197"/>
      <c r="AB117" s="188"/>
      <c r="AC117" s="197"/>
      <c r="AD117" s="188"/>
      <c r="AE117" s="197"/>
      <c r="AF117" s="197"/>
    </row>
    <row r="118" spans="1:32" x14ac:dyDescent="0.3">
      <c r="A118" s="192"/>
      <c r="B118" s="117"/>
      <c r="C118" s="117"/>
      <c r="D118" s="117"/>
      <c r="E118" s="117"/>
      <c r="F118" s="117"/>
      <c r="G118" s="117"/>
      <c r="H118" s="117"/>
      <c r="I118" s="195"/>
      <c r="J118" s="117"/>
      <c r="K118" s="117"/>
      <c r="L118" s="117"/>
      <c r="M118" s="117"/>
      <c r="N118" s="117"/>
      <c r="O118" s="117"/>
      <c r="P118" s="117"/>
      <c r="Q118" s="117"/>
      <c r="R118" s="117"/>
      <c r="S118" s="195"/>
      <c r="T118" s="117"/>
      <c r="U118" s="195"/>
      <c r="V118" s="117"/>
      <c r="W118" s="196"/>
      <c r="X118" s="197"/>
      <c r="Y118" s="197"/>
      <c r="Z118" s="197"/>
      <c r="AA118" s="197"/>
      <c r="AB118" s="188"/>
      <c r="AC118" s="197"/>
      <c r="AD118" s="188"/>
      <c r="AE118" s="197"/>
      <c r="AF118" s="197"/>
    </row>
    <row r="119" spans="1:32" x14ac:dyDescent="0.3">
      <c r="A119" s="192"/>
      <c r="B119" s="117"/>
      <c r="C119" s="117"/>
      <c r="D119" s="117"/>
      <c r="E119" s="117"/>
      <c r="F119" s="117"/>
      <c r="G119" s="117"/>
      <c r="H119" s="117"/>
      <c r="I119" s="195"/>
      <c r="J119" s="117"/>
      <c r="K119" s="117"/>
      <c r="L119" s="117"/>
      <c r="M119" s="117"/>
      <c r="N119" s="117"/>
      <c r="O119" s="117"/>
      <c r="P119" s="117"/>
      <c r="Q119" s="117"/>
      <c r="R119" s="117"/>
      <c r="S119" s="195"/>
      <c r="T119" s="117"/>
      <c r="U119" s="195"/>
      <c r="V119" s="117"/>
      <c r="W119" s="196"/>
      <c r="X119" s="197"/>
      <c r="Y119" s="197"/>
      <c r="Z119" s="197"/>
      <c r="AA119" s="197"/>
      <c r="AB119" s="188"/>
      <c r="AC119" s="197"/>
      <c r="AD119" s="188"/>
      <c r="AE119" s="197"/>
      <c r="AF119" s="197"/>
    </row>
    <row r="120" spans="1:32" x14ac:dyDescent="0.3">
      <c r="A120" s="192"/>
      <c r="B120" s="117"/>
      <c r="C120" s="117"/>
      <c r="D120" s="117"/>
      <c r="E120" s="117"/>
      <c r="F120" s="117"/>
      <c r="G120" s="117"/>
      <c r="H120" s="117"/>
      <c r="I120" s="195"/>
      <c r="J120" s="117"/>
      <c r="K120" s="117"/>
      <c r="L120" s="117"/>
      <c r="M120" s="117"/>
      <c r="N120" s="117"/>
      <c r="O120" s="117"/>
      <c r="P120" s="117"/>
      <c r="Q120" s="117"/>
      <c r="R120" s="117"/>
      <c r="S120" s="195"/>
      <c r="T120" s="117"/>
      <c r="U120" s="195"/>
      <c r="V120" s="117"/>
      <c r="W120" s="196"/>
      <c r="X120" s="197"/>
      <c r="Y120" s="197"/>
      <c r="Z120" s="197"/>
      <c r="AA120" s="197"/>
      <c r="AB120" s="188"/>
      <c r="AC120" s="197"/>
      <c r="AD120" s="188"/>
      <c r="AE120" s="197"/>
      <c r="AF120" s="197"/>
    </row>
    <row r="121" spans="1:32" x14ac:dyDescent="0.3">
      <c r="A121" s="192"/>
      <c r="B121" s="117"/>
      <c r="C121" s="117"/>
      <c r="D121" s="117"/>
      <c r="E121" s="117"/>
      <c r="F121" s="117"/>
      <c r="G121" s="117"/>
      <c r="H121" s="117"/>
      <c r="I121" s="195"/>
      <c r="J121" s="117"/>
      <c r="K121" s="117"/>
      <c r="L121" s="117"/>
      <c r="M121" s="117"/>
      <c r="N121" s="117"/>
      <c r="O121" s="117"/>
      <c r="P121" s="117"/>
      <c r="Q121" s="117"/>
      <c r="R121" s="117"/>
      <c r="S121" s="195"/>
      <c r="T121" s="117"/>
      <c r="U121" s="195"/>
      <c r="V121" s="117"/>
      <c r="W121" s="196"/>
      <c r="X121" s="197"/>
      <c r="Y121" s="197"/>
      <c r="Z121" s="197"/>
      <c r="AA121" s="197"/>
      <c r="AB121" s="188"/>
      <c r="AC121" s="197"/>
      <c r="AD121" s="188"/>
      <c r="AE121" s="197"/>
      <c r="AF121" s="197"/>
    </row>
    <row r="122" spans="1:32" x14ac:dyDescent="0.3">
      <c r="A122" s="192"/>
      <c r="B122" s="117"/>
      <c r="C122" s="117"/>
      <c r="D122" s="117"/>
      <c r="E122" s="117"/>
      <c r="F122" s="117"/>
      <c r="G122" s="117"/>
      <c r="H122" s="117"/>
      <c r="I122" s="195"/>
      <c r="J122" s="117"/>
      <c r="K122" s="117"/>
      <c r="L122" s="117"/>
      <c r="M122" s="117"/>
      <c r="N122" s="117"/>
      <c r="O122" s="117"/>
      <c r="P122" s="117"/>
      <c r="Q122" s="117"/>
      <c r="R122" s="117"/>
      <c r="S122" s="195"/>
      <c r="T122" s="117"/>
      <c r="U122" s="195"/>
      <c r="V122" s="117"/>
      <c r="W122" s="196"/>
      <c r="X122" s="197"/>
      <c r="Y122" s="197"/>
      <c r="Z122" s="197"/>
      <c r="AA122" s="197"/>
      <c r="AB122" s="188"/>
      <c r="AC122" s="197"/>
      <c r="AD122" s="188"/>
      <c r="AE122" s="197"/>
      <c r="AF122" s="197"/>
    </row>
    <row r="123" spans="1:32" x14ac:dyDescent="0.3">
      <c r="A123" s="192"/>
      <c r="B123" s="117"/>
      <c r="C123" s="117"/>
      <c r="D123" s="117"/>
      <c r="E123" s="117"/>
      <c r="F123" s="117"/>
      <c r="G123" s="117"/>
      <c r="H123" s="117"/>
      <c r="I123" s="195"/>
      <c r="J123" s="117"/>
      <c r="K123" s="117"/>
      <c r="L123" s="117"/>
      <c r="M123" s="117"/>
      <c r="N123" s="117"/>
      <c r="O123" s="117"/>
      <c r="P123" s="117"/>
      <c r="Q123" s="117"/>
      <c r="R123" s="117"/>
      <c r="S123" s="195"/>
      <c r="T123" s="117"/>
      <c r="U123" s="195"/>
      <c r="V123" s="117"/>
      <c r="W123" s="196"/>
      <c r="X123" s="197"/>
      <c r="Y123" s="197"/>
      <c r="Z123" s="197"/>
      <c r="AA123" s="197"/>
      <c r="AB123" s="188"/>
      <c r="AC123" s="197"/>
      <c r="AD123" s="188"/>
      <c r="AE123" s="197"/>
      <c r="AF123" s="197"/>
    </row>
    <row r="124" spans="1:32" x14ac:dyDescent="0.3">
      <c r="A124" s="192"/>
      <c r="B124" s="117"/>
      <c r="C124" s="117"/>
      <c r="D124" s="117"/>
      <c r="E124" s="117"/>
      <c r="F124" s="117"/>
      <c r="G124" s="117"/>
      <c r="H124" s="117"/>
      <c r="I124" s="195"/>
      <c r="J124" s="117"/>
      <c r="K124" s="117"/>
      <c r="L124" s="117"/>
      <c r="M124" s="117"/>
      <c r="N124" s="117"/>
      <c r="O124" s="117"/>
      <c r="P124" s="117"/>
      <c r="Q124" s="117"/>
      <c r="R124" s="117"/>
      <c r="S124" s="195"/>
      <c r="T124" s="117"/>
      <c r="U124" s="195"/>
      <c r="V124" s="117"/>
      <c r="W124" s="196"/>
      <c r="X124" s="197"/>
      <c r="Y124" s="197"/>
      <c r="Z124" s="197"/>
      <c r="AA124" s="197"/>
      <c r="AB124" s="188"/>
      <c r="AC124" s="197"/>
      <c r="AD124" s="188"/>
      <c r="AE124" s="197"/>
      <c r="AF124" s="197"/>
    </row>
    <row r="125" spans="1:32" x14ac:dyDescent="0.3">
      <c r="A125" s="192"/>
      <c r="B125" s="117"/>
      <c r="C125" s="117"/>
      <c r="D125" s="117"/>
      <c r="E125" s="117"/>
      <c r="F125" s="117"/>
      <c r="G125" s="117"/>
      <c r="H125" s="117"/>
      <c r="I125" s="195"/>
      <c r="J125" s="117"/>
      <c r="K125" s="117"/>
      <c r="L125" s="117"/>
      <c r="M125" s="117"/>
      <c r="N125" s="117"/>
      <c r="O125" s="117"/>
      <c r="P125" s="117"/>
      <c r="Q125" s="117"/>
      <c r="R125" s="117"/>
      <c r="S125" s="195"/>
      <c r="T125" s="117"/>
      <c r="U125" s="195"/>
      <c r="V125" s="117"/>
      <c r="W125" s="196"/>
      <c r="X125" s="197"/>
      <c r="Y125" s="197"/>
      <c r="Z125" s="197"/>
      <c r="AA125" s="197"/>
      <c r="AB125" s="188"/>
      <c r="AC125" s="197"/>
      <c r="AD125" s="188"/>
      <c r="AE125" s="197"/>
      <c r="AF125" s="197"/>
    </row>
    <row r="126" spans="1:32" x14ac:dyDescent="0.3">
      <c r="A126" s="192"/>
      <c r="B126" s="117"/>
      <c r="C126" s="117"/>
      <c r="D126" s="117"/>
      <c r="E126" s="117"/>
      <c r="F126" s="117"/>
      <c r="G126" s="117"/>
      <c r="H126" s="117"/>
      <c r="I126" s="195"/>
      <c r="J126" s="117"/>
      <c r="K126" s="117"/>
      <c r="L126" s="117"/>
      <c r="M126" s="117"/>
      <c r="N126" s="117"/>
      <c r="O126" s="117"/>
      <c r="P126" s="117"/>
      <c r="Q126" s="117"/>
      <c r="R126" s="117"/>
      <c r="S126" s="195"/>
      <c r="T126" s="117"/>
      <c r="U126" s="195"/>
      <c r="V126" s="117"/>
      <c r="W126" s="196"/>
      <c r="X126" s="197"/>
      <c r="Y126" s="197"/>
      <c r="Z126" s="197"/>
      <c r="AA126" s="197"/>
      <c r="AB126" s="188"/>
      <c r="AC126" s="197"/>
      <c r="AD126" s="188"/>
      <c r="AE126" s="197"/>
      <c r="AF126" s="197"/>
    </row>
    <row r="127" spans="1:32" x14ac:dyDescent="0.3">
      <c r="A127" s="192"/>
      <c r="B127" s="117"/>
      <c r="C127" s="117"/>
      <c r="D127" s="117"/>
      <c r="E127" s="117"/>
      <c r="F127" s="117"/>
      <c r="G127" s="117"/>
      <c r="H127" s="117"/>
      <c r="I127" s="195"/>
      <c r="J127" s="117"/>
      <c r="K127" s="117"/>
      <c r="L127" s="117"/>
      <c r="M127" s="117"/>
      <c r="N127" s="117"/>
      <c r="O127" s="117"/>
      <c r="P127" s="117"/>
      <c r="Q127" s="117"/>
      <c r="R127" s="117"/>
      <c r="S127" s="195"/>
      <c r="T127" s="117"/>
      <c r="U127" s="195"/>
      <c r="V127" s="117"/>
      <c r="W127" s="196"/>
      <c r="X127" s="197"/>
      <c r="Y127" s="197"/>
      <c r="Z127" s="197"/>
      <c r="AA127" s="197"/>
      <c r="AB127" s="188"/>
      <c r="AC127" s="197"/>
      <c r="AD127" s="188"/>
      <c r="AE127" s="197"/>
      <c r="AF127" s="197"/>
    </row>
    <row r="128" spans="1:32" x14ac:dyDescent="0.3">
      <c r="A128" s="192"/>
      <c r="B128" s="117"/>
      <c r="C128" s="117"/>
      <c r="D128" s="117"/>
      <c r="E128" s="117"/>
      <c r="F128" s="117"/>
      <c r="G128" s="117"/>
      <c r="H128" s="117"/>
      <c r="I128" s="195"/>
      <c r="J128" s="117"/>
      <c r="K128" s="117"/>
      <c r="L128" s="117"/>
      <c r="M128" s="117"/>
      <c r="N128" s="117"/>
      <c r="O128" s="117"/>
      <c r="P128" s="117"/>
      <c r="Q128" s="117"/>
      <c r="R128" s="117"/>
      <c r="S128" s="195"/>
      <c r="T128" s="117"/>
      <c r="U128" s="195"/>
      <c r="V128" s="117"/>
      <c r="W128" s="196"/>
      <c r="X128" s="197"/>
      <c r="Y128" s="197"/>
      <c r="Z128" s="197"/>
      <c r="AA128" s="197"/>
      <c r="AB128" s="188"/>
      <c r="AC128" s="197"/>
      <c r="AD128" s="188"/>
      <c r="AE128" s="197"/>
      <c r="AF128" s="197"/>
    </row>
    <row r="129" spans="1:32" x14ac:dyDescent="0.3">
      <c r="A129" s="192"/>
      <c r="B129" s="117"/>
      <c r="C129" s="117"/>
      <c r="D129" s="117"/>
      <c r="E129" s="117"/>
      <c r="F129" s="117"/>
      <c r="G129" s="117"/>
      <c r="H129" s="117"/>
      <c r="I129" s="195"/>
      <c r="J129" s="117"/>
      <c r="K129" s="117"/>
      <c r="L129" s="117"/>
      <c r="M129" s="117"/>
      <c r="N129" s="117"/>
      <c r="O129" s="117"/>
      <c r="P129" s="117"/>
      <c r="Q129" s="117"/>
      <c r="R129" s="117"/>
      <c r="S129" s="195"/>
      <c r="T129" s="117"/>
      <c r="U129" s="195"/>
      <c r="V129" s="117"/>
      <c r="W129" s="196"/>
      <c r="X129" s="197"/>
      <c r="Y129" s="197"/>
      <c r="Z129" s="197"/>
      <c r="AA129" s="197"/>
      <c r="AB129" s="188"/>
      <c r="AC129" s="197"/>
      <c r="AD129" s="188"/>
      <c r="AE129" s="197"/>
      <c r="AF129" s="197"/>
    </row>
    <row r="130" spans="1:32" x14ac:dyDescent="0.3">
      <c r="A130" s="192"/>
      <c r="B130" s="117"/>
      <c r="C130" s="117"/>
      <c r="D130" s="117"/>
      <c r="E130" s="117"/>
      <c r="F130" s="117"/>
      <c r="G130" s="117"/>
      <c r="H130" s="117"/>
      <c r="I130" s="195"/>
      <c r="J130" s="117"/>
      <c r="K130" s="117"/>
      <c r="L130" s="117"/>
      <c r="M130" s="117"/>
      <c r="N130" s="117"/>
      <c r="O130" s="117"/>
      <c r="P130" s="117"/>
      <c r="Q130" s="117"/>
      <c r="R130" s="117"/>
      <c r="S130" s="195"/>
      <c r="T130" s="117"/>
      <c r="U130" s="195"/>
      <c r="V130" s="117"/>
      <c r="W130" s="196"/>
      <c r="X130" s="197"/>
      <c r="Y130" s="197"/>
      <c r="Z130" s="197"/>
      <c r="AA130" s="197"/>
      <c r="AB130" s="188"/>
      <c r="AC130" s="197"/>
      <c r="AD130" s="188"/>
      <c r="AE130" s="197"/>
      <c r="AF130" s="197"/>
    </row>
    <row r="131" spans="1:32" x14ac:dyDescent="0.3">
      <c r="A131" s="192"/>
      <c r="B131" s="117"/>
      <c r="C131" s="117"/>
      <c r="D131" s="117"/>
      <c r="E131" s="117"/>
      <c r="F131" s="117"/>
      <c r="G131" s="117"/>
      <c r="H131" s="117"/>
      <c r="I131" s="195"/>
      <c r="J131" s="117"/>
      <c r="K131" s="117"/>
      <c r="L131" s="117"/>
      <c r="M131" s="117"/>
      <c r="N131" s="117"/>
      <c r="O131" s="117"/>
      <c r="P131" s="117"/>
      <c r="Q131" s="117"/>
      <c r="R131" s="117"/>
      <c r="S131" s="195"/>
      <c r="T131" s="117"/>
      <c r="U131" s="195"/>
      <c r="V131" s="117"/>
      <c r="W131" s="196"/>
      <c r="X131" s="197"/>
      <c r="Y131" s="197"/>
      <c r="Z131" s="197"/>
      <c r="AA131" s="197"/>
      <c r="AB131" s="188"/>
      <c r="AC131" s="197"/>
      <c r="AD131" s="188"/>
      <c r="AE131" s="197"/>
      <c r="AF131" s="197"/>
    </row>
    <row r="132" spans="1:32" x14ac:dyDescent="0.3">
      <c r="A132" s="192"/>
      <c r="B132" s="117"/>
      <c r="C132" s="117"/>
      <c r="D132" s="117"/>
      <c r="E132" s="117"/>
      <c r="F132" s="117"/>
      <c r="G132" s="117"/>
      <c r="H132" s="117"/>
      <c r="I132" s="195"/>
      <c r="J132" s="117"/>
      <c r="K132" s="117"/>
      <c r="L132" s="117"/>
      <c r="M132" s="117"/>
      <c r="N132" s="117"/>
      <c r="O132" s="117"/>
      <c r="P132" s="117"/>
      <c r="Q132" s="117"/>
      <c r="R132" s="117"/>
      <c r="S132" s="195"/>
      <c r="T132" s="117"/>
      <c r="U132" s="195"/>
      <c r="V132" s="117"/>
      <c r="W132" s="196"/>
      <c r="X132" s="197"/>
      <c r="Y132" s="197"/>
      <c r="Z132" s="197"/>
      <c r="AA132" s="197"/>
      <c r="AB132" s="188"/>
      <c r="AC132" s="197"/>
      <c r="AD132" s="188"/>
      <c r="AE132" s="197"/>
      <c r="AF132" s="197"/>
    </row>
    <row r="133" spans="1:32" x14ac:dyDescent="0.3">
      <c r="A133" s="192"/>
      <c r="B133" s="117"/>
      <c r="C133" s="117"/>
      <c r="D133" s="117"/>
      <c r="E133" s="117"/>
      <c r="F133" s="117"/>
      <c r="G133" s="117"/>
      <c r="H133" s="117"/>
      <c r="I133" s="195"/>
      <c r="J133" s="117"/>
      <c r="K133" s="117"/>
      <c r="L133" s="117"/>
      <c r="M133" s="117"/>
      <c r="N133" s="117"/>
      <c r="O133" s="117"/>
      <c r="P133" s="117"/>
      <c r="Q133" s="117"/>
      <c r="R133" s="117"/>
      <c r="S133" s="195"/>
      <c r="T133" s="117"/>
      <c r="U133" s="195"/>
      <c r="V133" s="117"/>
      <c r="W133" s="196"/>
      <c r="X133" s="197"/>
      <c r="Y133" s="197"/>
      <c r="Z133" s="197"/>
      <c r="AA133" s="197"/>
      <c r="AB133" s="188"/>
      <c r="AC133" s="197"/>
      <c r="AD133" s="188"/>
      <c r="AE133" s="197"/>
      <c r="AF133" s="197"/>
    </row>
    <row r="134" spans="1:32" x14ac:dyDescent="0.3">
      <c r="A134" s="192"/>
      <c r="B134" s="117"/>
      <c r="C134" s="117"/>
      <c r="D134" s="117"/>
      <c r="E134" s="117"/>
      <c r="F134" s="117"/>
      <c r="G134" s="117"/>
      <c r="H134" s="117"/>
      <c r="I134" s="195"/>
      <c r="J134" s="117"/>
      <c r="K134" s="117"/>
      <c r="L134" s="117"/>
      <c r="M134" s="117"/>
      <c r="N134" s="117"/>
      <c r="O134" s="117"/>
      <c r="P134" s="117"/>
      <c r="Q134" s="117"/>
      <c r="R134" s="117"/>
      <c r="S134" s="195"/>
      <c r="T134" s="117"/>
      <c r="U134" s="195"/>
      <c r="V134" s="117"/>
      <c r="W134" s="196"/>
      <c r="X134" s="197"/>
      <c r="Y134" s="197"/>
      <c r="Z134" s="197"/>
      <c r="AA134" s="197"/>
      <c r="AB134" s="188"/>
      <c r="AC134" s="197"/>
      <c r="AD134" s="188"/>
      <c r="AE134" s="197"/>
      <c r="AF134" s="197"/>
    </row>
    <row r="135" spans="1:32" x14ac:dyDescent="0.3">
      <c r="A135" s="192"/>
      <c r="B135" s="117"/>
      <c r="C135" s="117"/>
      <c r="D135" s="117"/>
      <c r="E135" s="117"/>
      <c r="F135" s="117"/>
      <c r="G135" s="117"/>
      <c r="H135" s="117"/>
      <c r="I135" s="195"/>
      <c r="J135" s="117"/>
      <c r="K135" s="117"/>
      <c r="L135" s="117"/>
      <c r="M135" s="117"/>
      <c r="N135" s="117"/>
      <c r="O135" s="117"/>
      <c r="P135" s="117"/>
      <c r="Q135" s="117"/>
      <c r="R135" s="117"/>
      <c r="S135" s="195"/>
      <c r="T135" s="117"/>
      <c r="U135" s="195"/>
      <c r="V135" s="117"/>
      <c r="W135" s="196"/>
      <c r="X135" s="197"/>
      <c r="Y135" s="197"/>
      <c r="Z135" s="197"/>
      <c r="AA135" s="197"/>
      <c r="AB135" s="188"/>
      <c r="AC135" s="197"/>
      <c r="AD135" s="188"/>
      <c r="AE135" s="197"/>
      <c r="AF135" s="197"/>
    </row>
    <row r="136" spans="1:32" x14ac:dyDescent="0.3">
      <c r="A136" s="192"/>
      <c r="B136" s="117"/>
      <c r="C136" s="117"/>
      <c r="D136" s="117"/>
      <c r="E136" s="117"/>
      <c r="F136" s="117"/>
      <c r="G136" s="117"/>
      <c r="H136" s="117"/>
      <c r="I136" s="195"/>
      <c r="J136" s="117"/>
      <c r="K136" s="117"/>
      <c r="L136" s="117"/>
      <c r="M136" s="117"/>
      <c r="N136" s="117"/>
      <c r="O136" s="117"/>
      <c r="P136" s="117"/>
      <c r="Q136" s="117"/>
      <c r="R136" s="117"/>
      <c r="S136" s="195"/>
      <c r="T136" s="117"/>
      <c r="U136" s="195"/>
      <c r="V136" s="117"/>
      <c r="W136" s="196"/>
      <c r="X136" s="197"/>
      <c r="Y136" s="197"/>
      <c r="Z136" s="197"/>
      <c r="AA136" s="197"/>
      <c r="AB136" s="188"/>
      <c r="AC136" s="197"/>
      <c r="AD136" s="188"/>
      <c r="AE136" s="197"/>
      <c r="AF136" s="197"/>
    </row>
    <row r="137" spans="1:32" x14ac:dyDescent="0.3">
      <c r="A137" s="192"/>
      <c r="B137" s="117"/>
      <c r="C137" s="117"/>
      <c r="D137" s="117"/>
      <c r="E137" s="117"/>
      <c r="F137" s="117"/>
      <c r="G137" s="117"/>
      <c r="H137" s="117"/>
      <c r="I137" s="195"/>
      <c r="J137" s="117"/>
      <c r="K137" s="117"/>
      <c r="L137" s="117"/>
      <c r="M137" s="117"/>
      <c r="N137" s="117"/>
      <c r="O137" s="117"/>
      <c r="P137" s="117"/>
      <c r="Q137" s="117"/>
      <c r="R137" s="117"/>
      <c r="S137" s="195"/>
      <c r="T137" s="117"/>
      <c r="U137" s="195"/>
      <c r="V137" s="117"/>
      <c r="W137" s="196"/>
      <c r="X137" s="197"/>
      <c r="Y137" s="197"/>
      <c r="Z137" s="197"/>
      <c r="AA137" s="197"/>
      <c r="AB137" s="188"/>
      <c r="AC137" s="197"/>
      <c r="AD137" s="188"/>
      <c r="AE137" s="197"/>
      <c r="AF137" s="197"/>
    </row>
    <row r="138" spans="1:32" x14ac:dyDescent="0.3">
      <c r="A138" s="192"/>
      <c r="B138" s="117"/>
      <c r="C138" s="117"/>
      <c r="D138" s="117"/>
      <c r="E138" s="117"/>
      <c r="F138" s="117"/>
      <c r="G138" s="117"/>
      <c r="H138" s="117"/>
      <c r="I138" s="195"/>
      <c r="J138" s="117"/>
      <c r="K138" s="117"/>
      <c r="L138" s="117"/>
      <c r="M138" s="117"/>
      <c r="N138" s="117"/>
      <c r="O138" s="117"/>
      <c r="P138" s="117"/>
      <c r="Q138" s="117"/>
      <c r="R138" s="117"/>
      <c r="S138" s="195"/>
      <c r="T138" s="117"/>
      <c r="U138" s="195"/>
      <c r="V138" s="117"/>
      <c r="W138" s="196"/>
      <c r="X138" s="197"/>
      <c r="Y138" s="197"/>
      <c r="Z138" s="197"/>
      <c r="AA138" s="197"/>
      <c r="AB138" s="188"/>
      <c r="AC138" s="197"/>
      <c r="AD138" s="188"/>
      <c r="AE138" s="197"/>
      <c r="AF138" s="197"/>
    </row>
    <row r="139" spans="1:32" x14ac:dyDescent="0.3">
      <c r="A139" s="192"/>
      <c r="B139" s="117"/>
      <c r="C139" s="117"/>
      <c r="D139" s="117"/>
      <c r="E139" s="117"/>
      <c r="F139" s="117"/>
      <c r="G139" s="117"/>
      <c r="H139" s="117"/>
      <c r="I139" s="195"/>
      <c r="J139" s="117"/>
      <c r="K139" s="117"/>
      <c r="L139" s="117"/>
      <c r="M139" s="117"/>
      <c r="N139" s="117"/>
      <c r="O139" s="117"/>
      <c r="P139" s="117"/>
      <c r="Q139" s="117"/>
      <c r="R139" s="117"/>
      <c r="S139" s="195"/>
      <c r="T139" s="117"/>
      <c r="U139" s="195"/>
      <c r="V139" s="117"/>
      <c r="W139" s="196"/>
      <c r="X139" s="197"/>
      <c r="Y139" s="197"/>
      <c r="Z139" s="197"/>
      <c r="AA139" s="197"/>
      <c r="AB139" s="188"/>
      <c r="AC139" s="197"/>
      <c r="AD139" s="188"/>
      <c r="AE139" s="197"/>
      <c r="AF139" s="197"/>
    </row>
    <row r="140" spans="1:32" x14ac:dyDescent="0.3">
      <c r="A140" s="192"/>
      <c r="B140" s="117"/>
      <c r="C140" s="117"/>
      <c r="D140" s="117"/>
      <c r="E140" s="117"/>
      <c r="F140" s="117"/>
      <c r="G140" s="117"/>
      <c r="H140" s="117"/>
      <c r="I140" s="195"/>
      <c r="J140" s="117"/>
      <c r="K140" s="117"/>
      <c r="L140" s="117"/>
      <c r="M140" s="117"/>
      <c r="N140" s="117"/>
      <c r="O140" s="117"/>
      <c r="P140" s="117"/>
      <c r="Q140" s="117"/>
      <c r="R140" s="117"/>
      <c r="S140" s="195"/>
      <c r="T140" s="117"/>
      <c r="U140" s="195"/>
      <c r="V140" s="117"/>
      <c r="W140" s="196"/>
      <c r="X140" s="197"/>
      <c r="Y140" s="197"/>
      <c r="Z140" s="197"/>
      <c r="AA140" s="197"/>
      <c r="AB140" s="188"/>
      <c r="AC140" s="197"/>
      <c r="AD140" s="188"/>
      <c r="AE140" s="197"/>
      <c r="AF140" s="197"/>
    </row>
    <row r="141" spans="1:32" x14ac:dyDescent="0.3">
      <c r="A141" s="192"/>
      <c r="B141" s="117"/>
      <c r="C141" s="117"/>
      <c r="D141" s="117"/>
      <c r="E141" s="117"/>
      <c r="F141" s="117"/>
      <c r="G141" s="117"/>
      <c r="H141" s="117"/>
      <c r="I141" s="195"/>
      <c r="J141" s="117"/>
      <c r="K141" s="117"/>
      <c r="L141" s="117"/>
      <c r="M141" s="117"/>
      <c r="N141" s="117"/>
      <c r="O141" s="117"/>
      <c r="P141" s="117"/>
      <c r="Q141" s="117"/>
      <c r="R141" s="117"/>
      <c r="S141" s="195"/>
      <c r="T141" s="117"/>
      <c r="U141" s="195"/>
      <c r="V141" s="117"/>
      <c r="W141" s="196"/>
      <c r="X141" s="197"/>
      <c r="Y141" s="197"/>
      <c r="Z141" s="197"/>
      <c r="AA141" s="197"/>
      <c r="AB141" s="188"/>
      <c r="AC141" s="197"/>
      <c r="AD141" s="188"/>
      <c r="AE141" s="197"/>
      <c r="AF141" s="197"/>
    </row>
    <row r="142" spans="1:32" x14ac:dyDescent="0.3">
      <c r="A142" s="192"/>
      <c r="B142" s="117"/>
      <c r="C142" s="117"/>
      <c r="D142" s="117"/>
      <c r="E142" s="117"/>
      <c r="F142" s="117"/>
      <c r="G142" s="117"/>
      <c r="H142" s="117"/>
      <c r="I142" s="195"/>
      <c r="J142" s="117"/>
      <c r="K142" s="117"/>
      <c r="L142" s="117"/>
      <c r="M142" s="117"/>
      <c r="N142" s="117"/>
      <c r="O142" s="117"/>
      <c r="P142" s="117"/>
      <c r="Q142" s="117"/>
      <c r="R142" s="117"/>
      <c r="S142" s="195"/>
      <c r="T142" s="117"/>
      <c r="U142" s="195"/>
      <c r="V142" s="117"/>
      <c r="W142" s="196"/>
      <c r="X142" s="197"/>
      <c r="Y142" s="197"/>
      <c r="Z142" s="197"/>
      <c r="AA142" s="197"/>
      <c r="AB142" s="188"/>
      <c r="AC142" s="197"/>
      <c r="AD142" s="188"/>
      <c r="AE142" s="197"/>
      <c r="AF142" s="197"/>
    </row>
    <row r="143" spans="1:32" x14ac:dyDescent="0.3">
      <c r="A143" s="192"/>
      <c r="B143" s="117"/>
      <c r="C143" s="117"/>
      <c r="D143" s="117"/>
      <c r="E143" s="117"/>
      <c r="F143" s="117"/>
      <c r="G143" s="117"/>
      <c r="H143" s="117"/>
      <c r="I143" s="195"/>
      <c r="J143" s="117"/>
      <c r="K143" s="117"/>
      <c r="L143" s="117"/>
      <c r="M143" s="117"/>
      <c r="N143" s="117"/>
      <c r="O143" s="117"/>
      <c r="P143" s="117"/>
      <c r="Q143" s="117"/>
      <c r="R143" s="117"/>
      <c r="S143" s="195"/>
      <c r="T143" s="117"/>
      <c r="U143" s="195"/>
      <c r="V143" s="117"/>
      <c r="W143" s="196"/>
      <c r="X143" s="197"/>
      <c r="Y143" s="197"/>
      <c r="Z143" s="197"/>
      <c r="AA143" s="197"/>
      <c r="AB143" s="188"/>
      <c r="AC143" s="197"/>
      <c r="AD143" s="188"/>
      <c r="AE143" s="197"/>
      <c r="AF143" s="197"/>
    </row>
    <row r="144" spans="1:32" x14ac:dyDescent="0.3">
      <c r="A144" s="192"/>
      <c r="B144" s="117"/>
      <c r="C144" s="117"/>
      <c r="D144" s="117"/>
      <c r="E144" s="117"/>
      <c r="F144" s="117"/>
      <c r="G144" s="117"/>
      <c r="H144" s="117"/>
      <c r="I144" s="195"/>
      <c r="J144" s="117"/>
      <c r="K144" s="117"/>
      <c r="L144" s="117"/>
      <c r="M144" s="117"/>
      <c r="N144" s="117"/>
      <c r="O144" s="117"/>
      <c r="P144" s="117"/>
      <c r="Q144" s="117"/>
      <c r="R144" s="117"/>
      <c r="S144" s="195"/>
      <c r="T144" s="117"/>
      <c r="U144" s="195"/>
      <c r="V144" s="117"/>
      <c r="W144" s="196"/>
      <c r="X144" s="197"/>
      <c r="Y144" s="197"/>
      <c r="Z144" s="197"/>
      <c r="AA144" s="197"/>
      <c r="AB144" s="188"/>
      <c r="AC144" s="197"/>
      <c r="AD144" s="188"/>
      <c r="AE144" s="197"/>
      <c r="AF144" s="197"/>
    </row>
    <row r="145" spans="1:32" x14ac:dyDescent="0.3">
      <c r="A145" s="192"/>
      <c r="B145" s="117"/>
      <c r="C145" s="117"/>
      <c r="D145" s="117"/>
      <c r="E145" s="117"/>
      <c r="F145" s="117"/>
      <c r="G145" s="117"/>
      <c r="H145" s="117"/>
      <c r="I145" s="195"/>
      <c r="J145" s="117"/>
      <c r="K145" s="117"/>
      <c r="L145" s="117"/>
      <c r="M145" s="117"/>
      <c r="N145" s="117"/>
      <c r="O145" s="117"/>
      <c r="P145" s="117"/>
      <c r="Q145" s="117"/>
      <c r="R145" s="117"/>
      <c r="S145" s="195"/>
      <c r="T145" s="117"/>
      <c r="U145" s="195"/>
      <c r="V145" s="117"/>
      <c r="W145" s="196"/>
      <c r="X145" s="197"/>
      <c r="Y145" s="197"/>
      <c r="Z145" s="197"/>
      <c r="AA145" s="197"/>
      <c r="AB145" s="188"/>
      <c r="AC145" s="197"/>
      <c r="AD145" s="188"/>
      <c r="AE145" s="197"/>
      <c r="AF145" s="197"/>
    </row>
    <row r="146" spans="1:32" x14ac:dyDescent="0.3">
      <c r="A146" s="192"/>
      <c r="B146" s="117"/>
      <c r="C146" s="117"/>
      <c r="D146" s="117"/>
      <c r="E146" s="117"/>
      <c r="F146" s="117"/>
      <c r="G146" s="117"/>
      <c r="H146" s="117"/>
      <c r="I146" s="195"/>
      <c r="J146" s="117"/>
      <c r="K146" s="117"/>
      <c r="L146" s="117"/>
      <c r="M146" s="117"/>
      <c r="N146" s="117"/>
      <c r="O146" s="117"/>
      <c r="P146" s="117"/>
      <c r="Q146" s="117"/>
      <c r="R146" s="117"/>
      <c r="S146" s="195"/>
      <c r="T146" s="117"/>
      <c r="U146" s="195"/>
      <c r="V146" s="117"/>
      <c r="W146" s="196"/>
      <c r="X146" s="197"/>
      <c r="Y146" s="197"/>
      <c r="Z146" s="197"/>
      <c r="AA146" s="197"/>
      <c r="AB146" s="188"/>
      <c r="AC146" s="197"/>
      <c r="AD146" s="188"/>
      <c r="AE146" s="197"/>
      <c r="AF146" s="197"/>
    </row>
    <row r="147" spans="1:32" x14ac:dyDescent="0.3">
      <c r="A147" s="192"/>
      <c r="B147" s="117"/>
      <c r="C147" s="117"/>
      <c r="D147" s="117"/>
      <c r="E147" s="117"/>
      <c r="F147" s="117"/>
      <c r="G147" s="117"/>
      <c r="H147" s="117"/>
      <c r="I147" s="195"/>
      <c r="J147" s="117"/>
      <c r="K147" s="117"/>
      <c r="L147" s="117"/>
      <c r="M147" s="117"/>
      <c r="N147" s="117"/>
      <c r="O147" s="117"/>
      <c r="P147" s="117"/>
      <c r="Q147" s="117"/>
      <c r="R147" s="117"/>
      <c r="S147" s="195"/>
      <c r="T147" s="117"/>
      <c r="U147" s="195"/>
      <c r="V147" s="117"/>
      <c r="W147" s="196"/>
      <c r="X147" s="197"/>
      <c r="Y147" s="197"/>
      <c r="Z147" s="197"/>
      <c r="AA147" s="197"/>
      <c r="AB147" s="188"/>
      <c r="AC147" s="197"/>
      <c r="AD147" s="188"/>
      <c r="AE147" s="197"/>
      <c r="AF147" s="197"/>
    </row>
    <row r="148" spans="1:32" x14ac:dyDescent="0.3">
      <c r="A148" s="192"/>
      <c r="B148" s="117"/>
      <c r="C148" s="117"/>
      <c r="D148" s="117"/>
      <c r="E148" s="117"/>
      <c r="F148" s="117"/>
      <c r="G148" s="117"/>
      <c r="H148" s="117"/>
      <c r="I148" s="195"/>
      <c r="J148" s="117"/>
      <c r="K148" s="117"/>
      <c r="L148" s="117"/>
      <c r="M148" s="117"/>
      <c r="N148" s="117"/>
      <c r="O148" s="117"/>
      <c r="P148" s="117"/>
      <c r="Q148" s="117"/>
      <c r="R148" s="117"/>
      <c r="S148" s="195"/>
      <c r="T148" s="117"/>
      <c r="U148" s="195"/>
      <c r="V148" s="117"/>
      <c r="W148" s="196"/>
      <c r="X148" s="197"/>
      <c r="Y148" s="197"/>
      <c r="Z148" s="197"/>
      <c r="AA148" s="197"/>
      <c r="AB148" s="188"/>
      <c r="AC148" s="197"/>
      <c r="AD148" s="188"/>
      <c r="AE148" s="197"/>
      <c r="AF148" s="197"/>
    </row>
    <row r="149" spans="1:32" x14ac:dyDescent="0.3">
      <c r="A149" s="192"/>
      <c r="B149" s="117"/>
      <c r="C149" s="117"/>
      <c r="D149" s="117"/>
      <c r="E149" s="117"/>
      <c r="F149" s="117"/>
      <c r="G149" s="117"/>
      <c r="H149" s="117"/>
      <c r="I149" s="195"/>
      <c r="J149" s="117"/>
      <c r="K149" s="117"/>
      <c r="L149" s="117"/>
      <c r="M149" s="117"/>
      <c r="N149" s="117"/>
      <c r="O149" s="117"/>
      <c r="P149" s="117"/>
      <c r="Q149" s="117"/>
      <c r="R149" s="117"/>
      <c r="S149" s="195"/>
      <c r="T149" s="117"/>
      <c r="U149" s="195"/>
      <c r="V149" s="117"/>
      <c r="W149" s="196"/>
      <c r="X149" s="197"/>
      <c r="Y149" s="197"/>
      <c r="Z149" s="197"/>
      <c r="AA149" s="197"/>
      <c r="AB149" s="188"/>
      <c r="AC149" s="197"/>
      <c r="AD149" s="188"/>
      <c r="AE149" s="197"/>
      <c r="AF149" s="197"/>
    </row>
    <row r="150" spans="1:32" x14ac:dyDescent="0.3">
      <c r="A150" s="192"/>
      <c r="B150" s="117"/>
      <c r="C150" s="117"/>
      <c r="D150" s="117"/>
      <c r="E150" s="117"/>
      <c r="F150" s="117"/>
      <c r="G150" s="117"/>
      <c r="H150" s="117"/>
      <c r="I150" s="195"/>
      <c r="J150" s="117"/>
      <c r="K150" s="117"/>
      <c r="L150" s="117"/>
      <c r="M150" s="117"/>
      <c r="N150" s="117"/>
      <c r="O150" s="117"/>
      <c r="P150" s="117"/>
      <c r="Q150" s="117"/>
      <c r="R150" s="117"/>
      <c r="S150" s="195"/>
      <c r="T150" s="117"/>
      <c r="U150" s="195"/>
      <c r="V150" s="117"/>
      <c r="W150" s="196"/>
      <c r="X150" s="197"/>
      <c r="Y150" s="197"/>
      <c r="Z150" s="197"/>
      <c r="AA150" s="197"/>
      <c r="AB150" s="188"/>
      <c r="AC150" s="197"/>
      <c r="AD150" s="188"/>
      <c r="AE150" s="197"/>
      <c r="AF150" s="197"/>
    </row>
    <row r="151" spans="1:32" x14ac:dyDescent="0.3">
      <c r="A151" s="192"/>
      <c r="B151" s="117"/>
      <c r="C151" s="117"/>
      <c r="D151" s="117"/>
      <c r="E151" s="117"/>
      <c r="F151" s="117"/>
      <c r="G151" s="117"/>
      <c r="H151" s="117"/>
      <c r="I151" s="195"/>
      <c r="J151" s="117"/>
      <c r="K151" s="117"/>
      <c r="L151" s="117"/>
      <c r="M151" s="117"/>
      <c r="N151" s="117"/>
      <c r="O151" s="117"/>
      <c r="P151" s="117"/>
      <c r="Q151" s="117"/>
      <c r="R151" s="117"/>
      <c r="S151" s="195"/>
      <c r="T151" s="117"/>
      <c r="U151" s="195"/>
      <c r="V151" s="117"/>
      <c r="W151" s="196"/>
      <c r="X151" s="197"/>
      <c r="Y151" s="197"/>
      <c r="Z151" s="197"/>
      <c r="AA151" s="197"/>
      <c r="AB151" s="188"/>
      <c r="AC151" s="197"/>
      <c r="AD151" s="188"/>
      <c r="AE151" s="197"/>
      <c r="AF151" s="197"/>
    </row>
    <row r="152" spans="1:32" x14ac:dyDescent="0.3">
      <c r="A152" s="192"/>
      <c r="B152" s="117"/>
      <c r="C152" s="117"/>
      <c r="D152" s="117"/>
      <c r="E152" s="117"/>
      <c r="F152" s="117"/>
      <c r="G152" s="117"/>
      <c r="H152" s="117"/>
      <c r="I152" s="195"/>
      <c r="J152" s="117"/>
      <c r="K152" s="117"/>
      <c r="L152" s="117"/>
      <c r="M152" s="117"/>
      <c r="N152" s="117"/>
      <c r="O152" s="117"/>
      <c r="P152" s="117"/>
      <c r="Q152" s="117"/>
      <c r="R152" s="117"/>
      <c r="S152" s="195"/>
      <c r="T152" s="117"/>
      <c r="U152" s="195"/>
      <c r="V152" s="117"/>
      <c r="W152" s="196"/>
      <c r="X152" s="197"/>
      <c r="Y152" s="197"/>
      <c r="Z152" s="197"/>
      <c r="AA152" s="197"/>
      <c r="AB152" s="188"/>
      <c r="AC152" s="197"/>
      <c r="AD152" s="188"/>
      <c r="AE152" s="197"/>
      <c r="AF152" s="197"/>
    </row>
    <row r="153" spans="1:32" x14ac:dyDescent="0.3">
      <c r="A153" s="192"/>
      <c r="B153" s="117"/>
      <c r="C153" s="117"/>
      <c r="D153" s="117"/>
      <c r="E153" s="117"/>
      <c r="F153" s="117"/>
      <c r="G153" s="117"/>
      <c r="H153" s="117"/>
      <c r="I153" s="195"/>
      <c r="J153" s="117"/>
      <c r="K153" s="117"/>
      <c r="L153" s="117"/>
      <c r="M153" s="117"/>
      <c r="N153" s="117"/>
      <c r="O153" s="117"/>
      <c r="P153" s="117"/>
      <c r="Q153" s="117"/>
      <c r="R153" s="117"/>
      <c r="S153" s="195"/>
      <c r="T153" s="117"/>
      <c r="U153" s="195"/>
      <c r="V153" s="117"/>
      <c r="W153" s="196"/>
      <c r="X153" s="197"/>
      <c r="Y153" s="197"/>
      <c r="Z153" s="197"/>
      <c r="AA153" s="197"/>
      <c r="AB153" s="188"/>
      <c r="AC153" s="197"/>
      <c r="AD153" s="188"/>
      <c r="AE153" s="197"/>
      <c r="AF153" s="197"/>
    </row>
    <row r="154" spans="1:32" x14ac:dyDescent="0.3">
      <c r="A154" s="192"/>
      <c r="B154" s="117"/>
      <c r="C154" s="117"/>
      <c r="D154" s="117"/>
      <c r="E154" s="117"/>
      <c r="F154" s="117"/>
      <c r="G154" s="117"/>
      <c r="H154" s="117"/>
      <c r="I154" s="195"/>
      <c r="J154" s="117"/>
      <c r="K154" s="117"/>
      <c r="L154" s="117"/>
      <c r="M154" s="117"/>
      <c r="N154" s="117"/>
      <c r="O154" s="117"/>
      <c r="P154" s="117"/>
      <c r="Q154" s="117"/>
      <c r="R154" s="117"/>
      <c r="S154" s="195"/>
      <c r="T154" s="117"/>
      <c r="U154" s="195"/>
      <c r="V154" s="117"/>
      <c r="W154" s="196"/>
      <c r="X154" s="197"/>
      <c r="Y154" s="197"/>
      <c r="Z154" s="197"/>
      <c r="AA154" s="197"/>
      <c r="AB154" s="188"/>
      <c r="AC154" s="197"/>
      <c r="AD154" s="188"/>
      <c r="AE154" s="197"/>
      <c r="AF154" s="197"/>
    </row>
    <row r="155" spans="1:32" x14ac:dyDescent="0.3">
      <c r="A155" s="192"/>
      <c r="B155" s="117"/>
      <c r="C155" s="117"/>
      <c r="D155" s="117"/>
      <c r="E155" s="117"/>
      <c r="F155" s="117"/>
      <c r="G155" s="117"/>
      <c r="H155" s="117"/>
      <c r="I155" s="195"/>
      <c r="J155" s="117"/>
      <c r="K155" s="117"/>
      <c r="L155" s="117"/>
      <c r="M155" s="117"/>
      <c r="N155" s="117"/>
      <c r="O155" s="117"/>
      <c r="P155" s="117"/>
      <c r="Q155" s="117"/>
      <c r="R155" s="117"/>
      <c r="S155" s="195"/>
      <c r="T155" s="117"/>
      <c r="U155" s="195"/>
      <c r="V155" s="117"/>
      <c r="W155" s="196"/>
      <c r="X155" s="197"/>
      <c r="Y155" s="197"/>
      <c r="Z155" s="197"/>
      <c r="AA155" s="197"/>
      <c r="AB155" s="188"/>
      <c r="AC155" s="197"/>
      <c r="AD155" s="188"/>
      <c r="AE155" s="197"/>
      <c r="AF155" s="197"/>
    </row>
    <row r="156" spans="1:32" x14ac:dyDescent="0.3">
      <c r="A156" s="192"/>
      <c r="B156" s="117"/>
      <c r="C156" s="117"/>
      <c r="D156" s="117"/>
      <c r="E156" s="117"/>
      <c r="F156" s="117"/>
      <c r="G156" s="117"/>
      <c r="H156" s="117"/>
      <c r="I156" s="195"/>
      <c r="J156" s="117"/>
      <c r="K156" s="117"/>
      <c r="L156" s="117"/>
      <c r="M156" s="117"/>
      <c r="N156" s="117"/>
      <c r="O156" s="117"/>
      <c r="P156" s="117"/>
      <c r="Q156" s="117"/>
      <c r="R156" s="117"/>
      <c r="S156" s="195"/>
      <c r="T156" s="117"/>
      <c r="U156" s="195"/>
      <c r="V156" s="117"/>
      <c r="W156" s="196"/>
      <c r="X156" s="197"/>
      <c r="Y156" s="197"/>
      <c r="Z156" s="197"/>
      <c r="AA156" s="197"/>
      <c r="AB156" s="188"/>
      <c r="AC156" s="197"/>
      <c r="AD156" s="188"/>
      <c r="AE156" s="197"/>
      <c r="AF156" s="197"/>
    </row>
    <row r="157" spans="1:32" x14ac:dyDescent="0.3">
      <c r="A157" s="192"/>
      <c r="B157" s="117"/>
      <c r="C157" s="117"/>
      <c r="D157" s="117"/>
      <c r="E157" s="117"/>
      <c r="F157" s="117"/>
      <c r="G157" s="117"/>
      <c r="H157" s="117"/>
      <c r="I157" s="195"/>
      <c r="J157" s="117"/>
      <c r="K157" s="117"/>
      <c r="L157" s="117"/>
      <c r="M157" s="117"/>
      <c r="N157" s="117"/>
      <c r="O157" s="117"/>
      <c r="P157" s="117"/>
      <c r="Q157" s="117"/>
      <c r="R157" s="117"/>
      <c r="S157" s="195"/>
      <c r="T157" s="117"/>
      <c r="U157" s="195"/>
      <c r="V157" s="117"/>
      <c r="W157" s="196"/>
      <c r="X157" s="197"/>
      <c r="Y157" s="197"/>
      <c r="Z157" s="197"/>
      <c r="AA157" s="197"/>
      <c r="AB157" s="188"/>
      <c r="AC157" s="197"/>
      <c r="AD157" s="188"/>
      <c r="AE157" s="197"/>
      <c r="AF157" s="197"/>
    </row>
    <row r="158" spans="1:32" x14ac:dyDescent="0.3">
      <c r="A158" s="192"/>
      <c r="B158" s="117"/>
      <c r="C158" s="117"/>
      <c r="D158" s="117"/>
      <c r="E158" s="117"/>
      <c r="F158" s="117"/>
      <c r="G158" s="117"/>
      <c r="H158" s="117"/>
      <c r="I158" s="195"/>
      <c r="J158" s="117"/>
      <c r="K158" s="117"/>
      <c r="L158" s="117"/>
      <c r="M158" s="117"/>
      <c r="N158" s="117"/>
      <c r="O158" s="117"/>
      <c r="P158" s="117"/>
      <c r="Q158" s="117"/>
      <c r="R158" s="117"/>
      <c r="S158" s="195"/>
      <c r="T158" s="117"/>
      <c r="U158" s="195"/>
      <c r="V158" s="117"/>
      <c r="W158" s="196"/>
      <c r="X158" s="197"/>
      <c r="Y158" s="197"/>
      <c r="Z158" s="197"/>
      <c r="AA158" s="197"/>
      <c r="AB158" s="188"/>
      <c r="AC158" s="197"/>
      <c r="AD158" s="188"/>
      <c r="AE158" s="197"/>
      <c r="AF158" s="197"/>
    </row>
    <row r="159" spans="1:32" x14ac:dyDescent="0.3">
      <c r="A159" s="192"/>
      <c r="B159" s="117"/>
      <c r="C159" s="117"/>
      <c r="D159" s="117"/>
      <c r="E159" s="117"/>
      <c r="F159" s="117"/>
      <c r="G159" s="117"/>
      <c r="H159" s="117"/>
      <c r="I159" s="195"/>
      <c r="J159" s="117"/>
      <c r="K159" s="117"/>
      <c r="L159" s="117"/>
      <c r="M159" s="117"/>
      <c r="N159" s="117"/>
      <c r="O159" s="117"/>
      <c r="P159" s="117"/>
      <c r="Q159" s="117"/>
      <c r="R159" s="117"/>
      <c r="S159" s="195"/>
      <c r="T159" s="117"/>
      <c r="U159" s="195"/>
      <c r="V159" s="117"/>
      <c r="W159" s="196"/>
      <c r="X159" s="197"/>
      <c r="Y159" s="197"/>
      <c r="Z159" s="197"/>
      <c r="AA159" s="197"/>
      <c r="AB159" s="188"/>
      <c r="AC159" s="197"/>
      <c r="AD159" s="188"/>
      <c r="AE159" s="197"/>
      <c r="AF159" s="197"/>
    </row>
    <row r="160" spans="1:32" x14ac:dyDescent="0.3">
      <c r="A160" s="192"/>
      <c r="B160" s="117"/>
      <c r="C160" s="117"/>
      <c r="D160" s="117"/>
      <c r="E160" s="117"/>
      <c r="F160" s="117"/>
      <c r="G160" s="117"/>
      <c r="H160" s="117"/>
      <c r="I160" s="195"/>
      <c r="J160" s="117"/>
      <c r="K160" s="117"/>
      <c r="L160" s="117"/>
      <c r="M160" s="117"/>
      <c r="N160" s="117"/>
      <c r="O160" s="117"/>
      <c r="P160" s="117"/>
      <c r="Q160" s="117"/>
      <c r="R160" s="117"/>
      <c r="S160" s="195"/>
      <c r="T160" s="117"/>
      <c r="U160" s="195"/>
      <c r="V160" s="117"/>
      <c r="W160" s="196"/>
      <c r="X160" s="197"/>
      <c r="Y160" s="197"/>
      <c r="Z160" s="197"/>
      <c r="AA160" s="197"/>
      <c r="AB160" s="188"/>
      <c r="AC160" s="197"/>
      <c r="AD160" s="188"/>
      <c r="AE160" s="197"/>
      <c r="AF160" s="197"/>
    </row>
    <row r="161" spans="1:32" x14ac:dyDescent="0.3">
      <c r="A161" s="192"/>
      <c r="B161" s="117"/>
      <c r="C161" s="117"/>
      <c r="D161" s="117"/>
      <c r="E161" s="117"/>
      <c r="F161" s="117"/>
      <c r="G161" s="117"/>
      <c r="H161" s="117"/>
      <c r="I161" s="195"/>
      <c r="J161" s="117"/>
      <c r="K161" s="117"/>
      <c r="L161" s="117"/>
      <c r="M161" s="117"/>
      <c r="N161" s="117"/>
      <c r="O161" s="117"/>
      <c r="P161" s="117"/>
      <c r="Q161" s="117"/>
      <c r="R161" s="117"/>
      <c r="S161" s="195"/>
      <c r="T161" s="117"/>
      <c r="U161" s="195"/>
      <c r="V161" s="117"/>
      <c r="W161" s="196"/>
      <c r="X161" s="197"/>
      <c r="Y161" s="197"/>
      <c r="Z161" s="197"/>
      <c r="AA161" s="197"/>
      <c r="AB161" s="188"/>
      <c r="AC161" s="197"/>
      <c r="AD161" s="188"/>
      <c r="AE161" s="197"/>
      <c r="AF161" s="197"/>
    </row>
    <row r="162" spans="1:32" x14ac:dyDescent="0.3">
      <c r="A162" s="192"/>
      <c r="B162" s="117"/>
      <c r="C162" s="117"/>
      <c r="D162" s="117"/>
      <c r="E162" s="117"/>
      <c r="F162" s="117"/>
      <c r="G162" s="117"/>
      <c r="H162" s="117"/>
      <c r="I162" s="195"/>
      <c r="J162" s="117"/>
      <c r="K162" s="117"/>
      <c r="L162" s="117"/>
      <c r="M162" s="117"/>
      <c r="N162" s="117"/>
      <c r="O162" s="117"/>
      <c r="P162" s="117"/>
      <c r="Q162" s="117"/>
      <c r="R162" s="117"/>
      <c r="S162" s="195"/>
      <c r="T162" s="117"/>
      <c r="U162" s="195"/>
      <c r="V162" s="117"/>
      <c r="W162" s="196"/>
      <c r="X162" s="197"/>
      <c r="Y162" s="197"/>
      <c r="Z162" s="197"/>
      <c r="AA162" s="197"/>
      <c r="AB162" s="188"/>
      <c r="AC162" s="197"/>
      <c r="AD162" s="188"/>
      <c r="AE162" s="197"/>
      <c r="AF162" s="197"/>
    </row>
    <row r="163" spans="1:32" x14ac:dyDescent="0.3">
      <c r="A163" s="192"/>
      <c r="B163" s="117"/>
      <c r="C163" s="117"/>
      <c r="D163" s="117"/>
      <c r="E163" s="117"/>
      <c r="F163" s="117"/>
      <c r="G163" s="117"/>
      <c r="H163" s="117"/>
      <c r="I163" s="195"/>
      <c r="J163" s="117"/>
      <c r="K163" s="117"/>
      <c r="L163" s="117"/>
      <c r="M163" s="117"/>
      <c r="N163" s="117"/>
      <c r="O163" s="117"/>
      <c r="P163" s="117"/>
      <c r="Q163" s="117"/>
      <c r="R163" s="117"/>
      <c r="S163" s="195"/>
      <c r="T163" s="117"/>
      <c r="U163" s="195"/>
      <c r="V163" s="117"/>
      <c r="W163" s="196"/>
      <c r="X163" s="197"/>
      <c r="Y163" s="197"/>
      <c r="Z163" s="197"/>
      <c r="AA163" s="197"/>
      <c r="AB163" s="188"/>
      <c r="AC163" s="197"/>
      <c r="AD163" s="188"/>
      <c r="AE163" s="197"/>
      <c r="AF163" s="197"/>
    </row>
    <row r="164" spans="1:32" x14ac:dyDescent="0.3">
      <c r="A164" s="192"/>
      <c r="B164" s="117"/>
      <c r="C164" s="117"/>
      <c r="D164" s="117"/>
      <c r="E164" s="117"/>
      <c r="F164" s="117"/>
      <c r="G164" s="117"/>
      <c r="H164" s="117"/>
      <c r="I164" s="195"/>
      <c r="J164" s="117"/>
      <c r="K164" s="117"/>
      <c r="L164" s="117"/>
      <c r="M164" s="117"/>
      <c r="N164" s="117"/>
      <c r="O164" s="117"/>
      <c r="P164" s="117"/>
      <c r="Q164" s="117"/>
      <c r="R164" s="117"/>
      <c r="S164" s="195"/>
      <c r="T164" s="117"/>
      <c r="U164" s="195"/>
      <c r="V164" s="117"/>
      <c r="W164" s="196"/>
      <c r="X164" s="197"/>
      <c r="Y164" s="197"/>
      <c r="Z164" s="197"/>
      <c r="AA164" s="197"/>
      <c r="AB164" s="188"/>
      <c r="AC164" s="197"/>
      <c r="AD164" s="188"/>
      <c r="AE164" s="197"/>
      <c r="AF164" s="197"/>
    </row>
    <row r="165" spans="1:32" x14ac:dyDescent="0.3">
      <c r="A165" s="192"/>
      <c r="B165" s="117"/>
      <c r="C165" s="117"/>
      <c r="D165" s="117"/>
      <c r="E165" s="117"/>
      <c r="F165" s="117"/>
      <c r="G165" s="117"/>
      <c r="H165" s="117"/>
      <c r="I165" s="195"/>
      <c r="J165" s="117"/>
      <c r="K165" s="117"/>
      <c r="L165" s="117"/>
      <c r="M165" s="117"/>
      <c r="N165" s="117"/>
      <c r="O165" s="117"/>
      <c r="P165" s="117"/>
      <c r="Q165" s="117"/>
      <c r="R165" s="117"/>
      <c r="S165" s="195"/>
      <c r="T165" s="117"/>
      <c r="U165" s="195"/>
      <c r="V165" s="117"/>
      <c r="W165" s="196"/>
      <c r="X165" s="197"/>
      <c r="Y165" s="197"/>
      <c r="Z165" s="197"/>
      <c r="AA165" s="197"/>
      <c r="AB165" s="188"/>
      <c r="AC165" s="197"/>
      <c r="AD165" s="188"/>
      <c r="AE165" s="197"/>
      <c r="AF165" s="197"/>
    </row>
    <row r="166" spans="1:32" x14ac:dyDescent="0.3">
      <c r="A166" s="192"/>
      <c r="B166" s="117"/>
      <c r="C166" s="117"/>
      <c r="D166" s="117"/>
      <c r="E166" s="117"/>
      <c r="F166" s="117"/>
      <c r="G166" s="117"/>
      <c r="H166" s="117"/>
      <c r="I166" s="195"/>
      <c r="J166" s="117"/>
      <c r="K166" s="117"/>
      <c r="L166" s="117"/>
      <c r="M166" s="117"/>
      <c r="N166" s="117"/>
      <c r="O166" s="117"/>
      <c r="P166" s="117"/>
      <c r="Q166" s="117"/>
      <c r="R166" s="117"/>
      <c r="S166" s="195"/>
      <c r="T166" s="117"/>
      <c r="U166" s="195"/>
      <c r="V166" s="117"/>
      <c r="W166" s="196"/>
      <c r="X166" s="197"/>
      <c r="Y166" s="197"/>
      <c r="Z166" s="197"/>
      <c r="AA166" s="197"/>
      <c r="AB166" s="188"/>
      <c r="AC166" s="197"/>
      <c r="AD166" s="188"/>
      <c r="AE166" s="197"/>
      <c r="AF166" s="197"/>
    </row>
    <row r="167" spans="1:32" x14ac:dyDescent="0.3">
      <c r="A167" s="192"/>
      <c r="B167" s="117"/>
      <c r="C167" s="117"/>
      <c r="D167" s="117"/>
      <c r="E167" s="117"/>
      <c r="F167" s="117"/>
      <c r="G167" s="117"/>
      <c r="H167" s="117"/>
      <c r="I167" s="195"/>
      <c r="J167" s="117"/>
      <c r="K167" s="117"/>
      <c r="L167" s="117"/>
      <c r="M167" s="117"/>
      <c r="N167" s="117"/>
      <c r="O167" s="117"/>
      <c r="P167" s="117"/>
      <c r="Q167" s="117"/>
      <c r="R167" s="117"/>
      <c r="S167" s="195"/>
      <c r="T167" s="117"/>
      <c r="U167" s="195"/>
      <c r="V167" s="117"/>
      <c r="W167" s="196"/>
      <c r="X167" s="197"/>
      <c r="Y167" s="197"/>
      <c r="Z167" s="197"/>
      <c r="AA167" s="197"/>
      <c r="AB167" s="188"/>
      <c r="AC167" s="197"/>
      <c r="AD167" s="188"/>
      <c r="AE167" s="197"/>
      <c r="AF167" s="197"/>
    </row>
    <row r="168" spans="1:32" x14ac:dyDescent="0.3">
      <c r="A168" s="192"/>
      <c r="B168" s="117"/>
      <c r="C168" s="117"/>
      <c r="D168" s="117"/>
      <c r="E168" s="117"/>
      <c r="F168" s="117"/>
      <c r="G168" s="117"/>
      <c r="H168" s="117"/>
      <c r="I168" s="195"/>
      <c r="J168" s="117"/>
      <c r="K168" s="117"/>
      <c r="L168" s="117"/>
      <c r="M168" s="117"/>
      <c r="N168" s="117"/>
      <c r="O168" s="117"/>
      <c r="P168" s="117"/>
      <c r="Q168" s="117"/>
      <c r="R168" s="117"/>
      <c r="S168" s="195"/>
      <c r="T168" s="117"/>
      <c r="U168" s="195"/>
      <c r="V168" s="117"/>
      <c r="W168" s="196"/>
      <c r="X168" s="197"/>
      <c r="Y168" s="197"/>
      <c r="Z168" s="197"/>
      <c r="AA168" s="197"/>
      <c r="AB168" s="188"/>
      <c r="AC168" s="197"/>
      <c r="AD168" s="188"/>
      <c r="AE168" s="197"/>
      <c r="AF168" s="197"/>
    </row>
    <row r="169" spans="1:32" x14ac:dyDescent="0.3">
      <c r="A169" s="192"/>
      <c r="B169" s="117"/>
      <c r="C169" s="117"/>
      <c r="D169" s="117"/>
      <c r="E169" s="117"/>
      <c r="F169" s="117"/>
      <c r="G169" s="117"/>
      <c r="H169" s="117"/>
      <c r="I169" s="195"/>
      <c r="J169" s="117"/>
      <c r="K169" s="117"/>
      <c r="L169" s="117"/>
      <c r="M169" s="117"/>
      <c r="N169" s="117"/>
      <c r="O169" s="117"/>
      <c r="P169" s="117"/>
      <c r="Q169" s="117"/>
      <c r="R169" s="117"/>
      <c r="S169" s="195"/>
      <c r="T169" s="117"/>
      <c r="U169" s="195"/>
      <c r="V169" s="117"/>
      <c r="W169" s="196"/>
      <c r="X169" s="197"/>
      <c r="Y169" s="197"/>
      <c r="Z169" s="197"/>
      <c r="AA169" s="197"/>
      <c r="AB169" s="188"/>
      <c r="AC169" s="197"/>
      <c r="AD169" s="188"/>
      <c r="AE169" s="197"/>
      <c r="AF169" s="197"/>
    </row>
    <row r="170" spans="1:32" x14ac:dyDescent="0.3">
      <c r="A170" s="192"/>
      <c r="B170" s="117"/>
      <c r="C170" s="117"/>
      <c r="D170" s="117"/>
      <c r="E170" s="117"/>
      <c r="F170" s="117"/>
      <c r="G170" s="117"/>
      <c r="H170" s="117"/>
      <c r="I170" s="195"/>
      <c r="J170" s="117"/>
      <c r="K170" s="117"/>
      <c r="L170" s="117"/>
      <c r="M170" s="117"/>
      <c r="N170" s="117"/>
      <c r="O170" s="117"/>
      <c r="P170" s="117"/>
      <c r="Q170" s="117"/>
      <c r="R170" s="117"/>
      <c r="S170" s="195"/>
      <c r="T170" s="117"/>
      <c r="U170" s="195"/>
      <c r="V170" s="117"/>
      <c r="W170" s="196"/>
      <c r="X170" s="197"/>
      <c r="Y170" s="197"/>
      <c r="Z170" s="197"/>
      <c r="AA170" s="197"/>
      <c r="AB170" s="188"/>
      <c r="AC170" s="197"/>
      <c r="AD170" s="188"/>
      <c r="AE170" s="197"/>
      <c r="AF170" s="197"/>
    </row>
    <row r="171" spans="1:32" x14ac:dyDescent="0.3">
      <c r="A171" s="192"/>
      <c r="B171" s="117"/>
      <c r="C171" s="117"/>
      <c r="D171" s="117"/>
      <c r="E171" s="117"/>
      <c r="F171" s="117"/>
      <c r="G171" s="117"/>
      <c r="H171" s="117"/>
      <c r="I171" s="195"/>
      <c r="J171" s="117"/>
      <c r="K171" s="117"/>
      <c r="L171" s="117"/>
      <c r="M171" s="117"/>
      <c r="N171" s="117"/>
      <c r="O171" s="117"/>
      <c r="P171" s="117"/>
      <c r="Q171" s="117"/>
      <c r="R171" s="117"/>
      <c r="S171" s="195"/>
      <c r="T171" s="117"/>
      <c r="U171" s="195"/>
      <c r="V171" s="117"/>
      <c r="W171" s="196"/>
      <c r="X171" s="197"/>
      <c r="Y171" s="197"/>
      <c r="Z171" s="197"/>
      <c r="AA171" s="197"/>
      <c r="AB171" s="188"/>
      <c r="AC171" s="197"/>
      <c r="AD171" s="188"/>
      <c r="AE171" s="197"/>
      <c r="AF171" s="197"/>
    </row>
    <row r="172" spans="1:32" x14ac:dyDescent="0.3">
      <c r="A172" s="192"/>
      <c r="B172" s="117"/>
      <c r="C172" s="117"/>
      <c r="D172" s="117"/>
      <c r="E172" s="117"/>
      <c r="F172" s="117"/>
      <c r="G172" s="117"/>
      <c r="H172" s="117"/>
      <c r="I172" s="195"/>
      <c r="J172" s="117"/>
      <c r="K172" s="117"/>
      <c r="L172" s="117"/>
      <c r="M172" s="117"/>
      <c r="N172" s="117"/>
      <c r="O172" s="117"/>
      <c r="P172" s="117"/>
      <c r="Q172" s="117"/>
      <c r="R172" s="117"/>
      <c r="S172" s="195"/>
      <c r="T172" s="117"/>
      <c r="U172" s="195"/>
      <c r="V172" s="117"/>
      <c r="W172" s="196"/>
      <c r="X172" s="197"/>
      <c r="Y172" s="197"/>
      <c r="Z172" s="197"/>
      <c r="AA172" s="197"/>
      <c r="AB172" s="188"/>
      <c r="AC172" s="197"/>
      <c r="AD172" s="188"/>
      <c r="AE172" s="197"/>
      <c r="AF172" s="197"/>
    </row>
    <row r="173" spans="1:32" x14ac:dyDescent="0.3">
      <c r="A173" s="192"/>
      <c r="B173" s="117"/>
      <c r="C173" s="117"/>
      <c r="D173" s="117"/>
      <c r="E173" s="117"/>
      <c r="F173" s="117"/>
      <c r="G173" s="117"/>
      <c r="H173" s="117"/>
      <c r="I173" s="195"/>
      <c r="J173" s="117"/>
      <c r="K173" s="117"/>
      <c r="L173" s="117"/>
      <c r="M173" s="117"/>
      <c r="N173" s="117"/>
      <c r="O173" s="117"/>
      <c r="P173" s="117"/>
      <c r="Q173" s="117"/>
      <c r="R173" s="117"/>
      <c r="S173" s="195"/>
      <c r="T173" s="117"/>
      <c r="U173" s="195"/>
      <c r="V173" s="117"/>
      <c r="W173" s="196"/>
      <c r="X173" s="197"/>
      <c r="Y173" s="197"/>
      <c r="Z173" s="197"/>
      <c r="AA173" s="197"/>
      <c r="AB173" s="188"/>
      <c r="AC173" s="197"/>
      <c r="AD173" s="188"/>
      <c r="AE173" s="197"/>
      <c r="AF173" s="197"/>
    </row>
    <row r="174" spans="1:32" x14ac:dyDescent="0.3">
      <c r="A174" s="192"/>
      <c r="B174" s="117"/>
      <c r="C174" s="117"/>
      <c r="D174" s="117"/>
      <c r="E174" s="117"/>
      <c r="F174" s="117"/>
      <c r="G174" s="117"/>
      <c r="H174" s="117"/>
      <c r="I174" s="195"/>
      <c r="J174" s="117"/>
      <c r="K174" s="117"/>
      <c r="L174" s="117"/>
      <c r="M174" s="117"/>
      <c r="N174" s="117"/>
      <c r="O174" s="117"/>
      <c r="P174" s="117"/>
      <c r="Q174" s="117"/>
      <c r="R174" s="117"/>
      <c r="S174" s="195"/>
      <c r="T174" s="117"/>
      <c r="U174" s="195"/>
      <c r="V174" s="117"/>
      <c r="W174" s="196"/>
      <c r="X174" s="197"/>
      <c r="Y174" s="197"/>
      <c r="Z174" s="197"/>
      <c r="AA174" s="197"/>
      <c r="AB174" s="188"/>
      <c r="AC174" s="197"/>
      <c r="AD174" s="188"/>
      <c r="AE174" s="197"/>
      <c r="AF174" s="197"/>
    </row>
    <row r="175" spans="1:32" x14ac:dyDescent="0.3">
      <c r="A175" s="192"/>
      <c r="B175" s="117"/>
      <c r="C175" s="117"/>
      <c r="D175" s="117"/>
      <c r="E175" s="117"/>
      <c r="F175" s="117"/>
      <c r="G175" s="117"/>
      <c r="H175" s="117"/>
      <c r="I175" s="195"/>
      <c r="J175" s="117"/>
      <c r="K175" s="117"/>
      <c r="L175" s="117"/>
      <c r="M175" s="117"/>
      <c r="N175" s="117"/>
      <c r="O175" s="117"/>
      <c r="P175" s="117"/>
      <c r="Q175" s="117"/>
      <c r="R175" s="117"/>
      <c r="S175" s="195"/>
      <c r="T175" s="117"/>
      <c r="U175" s="195"/>
      <c r="V175" s="117"/>
      <c r="W175" s="196"/>
      <c r="X175" s="197"/>
      <c r="Y175" s="197"/>
      <c r="Z175" s="197"/>
      <c r="AA175" s="197"/>
      <c r="AB175" s="188"/>
      <c r="AC175" s="197"/>
      <c r="AD175" s="188"/>
      <c r="AE175" s="197"/>
      <c r="AF175" s="197"/>
    </row>
    <row r="176" spans="1:32" x14ac:dyDescent="0.3">
      <c r="A176" s="192"/>
      <c r="B176" s="117"/>
      <c r="C176" s="117"/>
      <c r="D176" s="117"/>
      <c r="E176" s="117"/>
      <c r="F176" s="117"/>
      <c r="G176" s="117"/>
      <c r="H176" s="117"/>
      <c r="I176" s="195"/>
      <c r="J176" s="117"/>
      <c r="K176" s="117"/>
      <c r="L176" s="117"/>
      <c r="M176" s="117"/>
      <c r="N176" s="117"/>
      <c r="O176" s="117"/>
      <c r="P176" s="117"/>
      <c r="Q176" s="117"/>
      <c r="R176" s="117"/>
      <c r="S176" s="195"/>
      <c r="T176" s="117"/>
      <c r="U176" s="195"/>
      <c r="V176" s="117"/>
      <c r="W176" s="196"/>
      <c r="X176" s="197"/>
      <c r="Y176" s="197"/>
      <c r="Z176" s="197"/>
      <c r="AA176" s="197"/>
      <c r="AB176" s="188"/>
      <c r="AC176" s="197"/>
      <c r="AD176" s="188"/>
      <c r="AE176" s="197"/>
      <c r="AF176" s="197"/>
    </row>
    <row r="177" spans="1:32" x14ac:dyDescent="0.3">
      <c r="A177" s="192"/>
      <c r="B177" s="117"/>
      <c r="C177" s="117"/>
      <c r="D177" s="117"/>
      <c r="E177" s="117"/>
      <c r="F177" s="117"/>
      <c r="G177" s="117"/>
      <c r="H177" s="117"/>
      <c r="I177" s="195"/>
      <c r="J177" s="117"/>
      <c r="K177" s="117"/>
      <c r="L177" s="117"/>
      <c r="M177" s="117"/>
      <c r="N177" s="117"/>
      <c r="O177" s="117"/>
      <c r="P177" s="117"/>
      <c r="Q177" s="117"/>
      <c r="R177" s="117"/>
      <c r="S177" s="195"/>
      <c r="T177" s="117"/>
      <c r="U177" s="195"/>
      <c r="V177" s="117"/>
      <c r="W177" s="196"/>
      <c r="X177" s="197"/>
      <c r="Y177" s="197"/>
      <c r="Z177" s="197"/>
      <c r="AA177" s="197"/>
      <c r="AB177" s="188"/>
      <c r="AC177" s="197"/>
      <c r="AD177" s="188"/>
      <c r="AE177" s="197"/>
      <c r="AF177" s="197"/>
    </row>
    <row r="178" spans="1:32" x14ac:dyDescent="0.3">
      <c r="A178" s="192"/>
      <c r="B178" s="117"/>
      <c r="C178" s="117"/>
      <c r="D178" s="117"/>
      <c r="E178" s="117"/>
      <c r="F178" s="117"/>
      <c r="G178" s="117"/>
      <c r="H178" s="117"/>
      <c r="I178" s="195"/>
      <c r="J178" s="117"/>
      <c r="K178" s="117"/>
      <c r="L178" s="117"/>
      <c r="M178" s="117"/>
      <c r="N178" s="117"/>
      <c r="O178" s="117"/>
      <c r="P178" s="117"/>
      <c r="Q178" s="117"/>
      <c r="R178" s="117"/>
      <c r="S178" s="195"/>
      <c r="T178" s="117"/>
      <c r="U178" s="195"/>
      <c r="V178" s="117"/>
      <c r="W178" s="196"/>
      <c r="X178" s="197"/>
      <c r="Y178" s="197"/>
      <c r="Z178" s="197"/>
      <c r="AA178" s="197"/>
      <c r="AB178" s="188"/>
      <c r="AC178" s="197"/>
      <c r="AD178" s="188"/>
      <c r="AE178" s="197"/>
      <c r="AF178" s="197"/>
    </row>
    <row r="179" spans="1:32" x14ac:dyDescent="0.3">
      <c r="A179" s="192"/>
      <c r="B179" s="117"/>
      <c r="C179" s="117"/>
      <c r="D179" s="117"/>
      <c r="E179" s="117"/>
      <c r="F179" s="117"/>
      <c r="G179" s="117"/>
      <c r="H179" s="117"/>
      <c r="I179" s="195"/>
      <c r="J179" s="117"/>
      <c r="K179" s="117"/>
      <c r="L179" s="117"/>
      <c r="M179" s="117"/>
      <c r="N179" s="117"/>
      <c r="O179" s="117"/>
      <c r="P179" s="117"/>
      <c r="Q179" s="117"/>
      <c r="R179" s="117"/>
      <c r="S179" s="195"/>
      <c r="T179" s="117"/>
      <c r="U179" s="195"/>
      <c r="V179" s="117"/>
      <c r="W179" s="196"/>
      <c r="X179" s="197"/>
      <c r="Y179" s="197"/>
      <c r="Z179" s="197"/>
      <c r="AA179" s="197"/>
      <c r="AB179" s="188"/>
      <c r="AC179" s="197"/>
      <c r="AD179" s="188"/>
      <c r="AE179" s="197"/>
      <c r="AF179" s="197"/>
    </row>
    <row r="180" spans="1:32" x14ac:dyDescent="0.3">
      <c r="A180" s="192"/>
      <c r="B180" s="117"/>
      <c r="C180" s="117"/>
      <c r="D180" s="117"/>
      <c r="E180" s="117"/>
      <c r="F180" s="117"/>
      <c r="G180" s="117"/>
      <c r="H180" s="117"/>
      <c r="I180" s="195"/>
      <c r="J180" s="117"/>
      <c r="K180" s="117"/>
      <c r="L180" s="117"/>
      <c r="M180" s="117"/>
      <c r="N180" s="117"/>
      <c r="O180" s="117"/>
      <c r="P180" s="117"/>
      <c r="Q180" s="117"/>
      <c r="R180" s="117"/>
      <c r="S180" s="195"/>
      <c r="T180" s="117"/>
      <c r="U180" s="195"/>
      <c r="V180" s="117"/>
      <c r="W180" s="196"/>
      <c r="X180" s="197"/>
      <c r="Y180" s="197"/>
      <c r="Z180" s="197"/>
      <c r="AA180" s="197"/>
      <c r="AB180" s="188"/>
      <c r="AC180" s="197"/>
      <c r="AD180" s="188"/>
      <c r="AE180" s="197"/>
      <c r="AF180" s="197"/>
    </row>
    <row r="181" spans="1:32" x14ac:dyDescent="0.3">
      <c r="A181" s="192"/>
      <c r="B181" s="117"/>
      <c r="C181" s="117"/>
      <c r="D181" s="117"/>
      <c r="E181" s="117"/>
      <c r="F181" s="117"/>
      <c r="G181" s="117"/>
      <c r="H181" s="117"/>
      <c r="I181" s="195"/>
      <c r="J181" s="117"/>
      <c r="K181" s="117"/>
      <c r="L181" s="117"/>
      <c r="M181" s="117"/>
      <c r="N181" s="117"/>
      <c r="O181" s="117"/>
      <c r="P181" s="117"/>
      <c r="Q181" s="117"/>
      <c r="R181" s="117"/>
      <c r="S181" s="195"/>
      <c r="T181" s="117"/>
      <c r="U181" s="195"/>
      <c r="V181" s="117"/>
      <c r="W181" s="196"/>
      <c r="X181" s="197"/>
      <c r="Y181" s="197"/>
      <c r="Z181" s="197"/>
      <c r="AA181" s="197"/>
      <c r="AB181" s="188"/>
      <c r="AC181" s="197"/>
      <c r="AD181" s="188"/>
      <c r="AE181" s="197"/>
      <c r="AF181" s="197"/>
    </row>
    <row r="182" spans="1:32" x14ac:dyDescent="0.3">
      <c r="A182" s="192"/>
      <c r="B182" s="117"/>
      <c r="C182" s="117"/>
      <c r="D182" s="117"/>
      <c r="E182" s="117"/>
      <c r="F182" s="117"/>
      <c r="G182" s="117"/>
      <c r="H182" s="117"/>
      <c r="I182" s="195"/>
      <c r="J182" s="117"/>
      <c r="K182" s="117"/>
      <c r="L182" s="117"/>
      <c r="M182" s="117"/>
      <c r="N182" s="117"/>
      <c r="O182" s="117"/>
      <c r="P182" s="117"/>
      <c r="Q182" s="117"/>
      <c r="R182" s="117"/>
      <c r="S182" s="195"/>
      <c r="T182" s="117"/>
      <c r="U182" s="195"/>
      <c r="V182" s="117"/>
      <c r="W182" s="196"/>
      <c r="X182" s="197"/>
      <c r="Y182" s="197"/>
      <c r="Z182" s="197"/>
      <c r="AA182" s="197"/>
      <c r="AB182" s="188"/>
      <c r="AC182" s="197"/>
      <c r="AD182" s="188"/>
      <c r="AE182" s="197"/>
      <c r="AF182" s="197"/>
    </row>
    <row r="183" spans="1:32" x14ac:dyDescent="0.3">
      <c r="A183" s="192"/>
      <c r="B183" s="117"/>
      <c r="C183" s="117"/>
      <c r="D183" s="117"/>
      <c r="E183" s="117"/>
      <c r="F183" s="117"/>
      <c r="G183" s="117"/>
      <c r="H183" s="117"/>
      <c r="I183" s="195"/>
      <c r="J183" s="117"/>
      <c r="K183" s="117"/>
      <c r="L183" s="117"/>
      <c r="M183" s="117"/>
      <c r="N183" s="117"/>
      <c r="O183" s="117"/>
      <c r="P183" s="117"/>
      <c r="Q183" s="117"/>
      <c r="R183" s="117"/>
      <c r="S183" s="195"/>
      <c r="T183" s="117"/>
      <c r="U183" s="195"/>
      <c r="V183" s="117"/>
      <c r="W183" s="196"/>
      <c r="X183" s="197"/>
      <c r="Y183" s="197"/>
      <c r="Z183" s="197"/>
      <c r="AA183" s="197"/>
      <c r="AB183" s="188"/>
      <c r="AC183" s="197"/>
      <c r="AD183" s="188"/>
      <c r="AE183" s="197"/>
      <c r="AF183" s="197"/>
    </row>
    <row r="184" spans="1:32" x14ac:dyDescent="0.3">
      <c r="A184" s="192"/>
      <c r="B184" s="117"/>
      <c r="C184" s="117"/>
      <c r="D184" s="117"/>
      <c r="E184" s="117"/>
      <c r="F184" s="117"/>
      <c r="G184" s="117"/>
      <c r="H184" s="117"/>
      <c r="I184" s="195"/>
      <c r="J184" s="117"/>
      <c r="K184" s="117"/>
      <c r="L184" s="117"/>
      <c r="M184" s="117"/>
      <c r="N184" s="117"/>
      <c r="O184" s="117"/>
      <c r="P184" s="117"/>
      <c r="Q184" s="117"/>
      <c r="R184" s="117"/>
      <c r="S184" s="195"/>
      <c r="T184" s="117"/>
      <c r="U184" s="195"/>
      <c r="V184" s="117"/>
      <c r="W184" s="196"/>
      <c r="X184" s="197"/>
      <c r="Y184" s="197"/>
      <c r="Z184" s="197"/>
      <c r="AA184" s="197"/>
      <c r="AB184" s="188"/>
      <c r="AC184" s="197"/>
      <c r="AD184" s="188"/>
      <c r="AE184" s="197"/>
      <c r="AF184" s="197"/>
    </row>
    <row r="185" spans="1:32" x14ac:dyDescent="0.3">
      <c r="A185" s="192"/>
      <c r="B185" s="117"/>
      <c r="C185" s="117"/>
      <c r="D185" s="117"/>
      <c r="E185" s="117"/>
      <c r="F185" s="117"/>
      <c r="G185" s="117"/>
      <c r="H185" s="117"/>
      <c r="I185" s="195"/>
      <c r="J185" s="117"/>
      <c r="K185" s="117"/>
      <c r="L185" s="117"/>
      <c r="M185" s="117"/>
      <c r="N185" s="117"/>
      <c r="O185" s="117"/>
      <c r="P185" s="117"/>
      <c r="Q185" s="117"/>
      <c r="R185" s="117"/>
      <c r="S185" s="195"/>
      <c r="T185" s="117"/>
      <c r="U185" s="195"/>
      <c r="V185" s="117"/>
      <c r="W185" s="196"/>
      <c r="X185" s="197"/>
      <c r="Y185" s="197"/>
      <c r="Z185" s="197"/>
      <c r="AA185" s="197"/>
      <c r="AB185" s="188"/>
      <c r="AC185" s="197"/>
      <c r="AD185" s="188"/>
      <c r="AE185" s="197"/>
      <c r="AF185" s="197"/>
    </row>
    <row r="186" spans="1:32" x14ac:dyDescent="0.3">
      <c r="A186" s="192"/>
      <c r="B186" s="117"/>
      <c r="C186" s="117"/>
      <c r="D186" s="117"/>
      <c r="E186" s="117"/>
      <c r="F186" s="117"/>
      <c r="G186" s="117"/>
      <c r="H186" s="117"/>
      <c r="I186" s="195"/>
      <c r="J186" s="117"/>
      <c r="K186" s="117"/>
      <c r="L186" s="117"/>
      <c r="M186" s="117"/>
      <c r="N186" s="117"/>
      <c r="O186" s="117"/>
      <c r="P186" s="117"/>
      <c r="Q186" s="117"/>
      <c r="R186" s="117"/>
      <c r="S186" s="195"/>
      <c r="T186" s="117"/>
      <c r="U186" s="195"/>
      <c r="V186" s="117"/>
      <c r="W186" s="196"/>
      <c r="X186" s="197"/>
      <c r="Y186" s="197"/>
      <c r="Z186" s="197"/>
      <c r="AA186" s="197"/>
      <c r="AB186" s="188"/>
      <c r="AC186" s="197"/>
      <c r="AD186" s="188"/>
      <c r="AE186" s="197"/>
      <c r="AF186" s="197"/>
    </row>
    <row r="187" spans="1:32" x14ac:dyDescent="0.3">
      <c r="A187" s="192"/>
      <c r="B187" s="117"/>
      <c r="C187" s="117"/>
      <c r="D187" s="117"/>
      <c r="E187" s="117"/>
      <c r="F187" s="117"/>
      <c r="G187" s="117"/>
      <c r="H187" s="117"/>
      <c r="I187" s="195"/>
      <c r="J187" s="117"/>
      <c r="K187" s="117"/>
      <c r="L187" s="117"/>
      <c r="M187" s="117"/>
      <c r="N187" s="117"/>
      <c r="O187" s="117"/>
      <c r="P187" s="117"/>
      <c r="Q187" s="117"/>
      <c r="R187" s="117"/>
      <c r="S187" s="195"/>
      <c r="T187" s="117"/>
      <c r="U187" s="195"/>
      <c r="V187" s="117"/>
      <c r="W187" s="196"/>
      <c r="X187" s="197"/>
      <c r="Y187" s="197"/>
      <c r="Z187" s="197"/>
      <c r="AA187" s="197"/>
      <c r="AB187" s="188"/>
      <c r="AC187" s="197"/>
      <c r="AD187" s="188"/>
      <c r="AE187" s="197"/>
      <c r="AF187" s="197"/>
    </row>
    <row r="188" spans="1:32" x14ac:dyDescent="0.3">
      <c r="A188" s="192"/>
      <c r="B188" s="117"/>
      <c r="C188" s="117"/>
      <c r="D188" s="117"/>
      <c r="E188" s="117"/>
      <c r="F188" s="117"/>
      <c r="G188" s="117"/>
      <c r="H188" s="117"/>
      <c r="I188" s="195"/>
      <c r="J188" s="117"/>
      <c r="K188" s="117"/>
      <c r="L188" s="117"/>
      <c r="M188" s="117"/>
      <c r="N188" s="117"/>
      <c r="O188" s="117"/>
      <c r="P188" s="117"/>
      <c r="Q188" s="117"/>
      <c r="R188" s="117"/>
      <c r="S188" s="195"/>
      <c r="T188" s="117"/>
      <c r="U188" s="195"/>
      <c r="V188" s="117"/>
      <c r="W188" s="196"/>
      <c r="X188" s="197"/>
      <c r="Y188" s="197"/>
      <c r="Z188" s="197"/>
      <c r="AA188" s="197"/>
      <c r="AB188" s="188"/>
      <c r="AC188" s="197"/>
      <c r="AD188" s="188"/>
      <c r="AE188" s="197"/>
      <c r="AF188" s="197"/>
    </row>
    <row r="189" spans="1:32" x14ac:dyDescent="0.3">
      <c r="A189" s="192"/>
      <c r="B189" s="117"/>
      <c r="C189" s="117"/>
      <c r="D189" s="117"/>
      <c r="E189" s="117"/>
      <c r="F189" s="117"/>
      <c r="G189" s="117"/>
      <c r="H189" s="117"/>
      <c r="I189" s="195"/>
      <c r="J189" s="117"/>
      <c r="K189" s="117"/>
      <c r="L189" s="117"/>
      <c r="M189" s="117"/>
      <c r="N189" s="117"/>
      <c r="O189" s="117"/>
      <c r="P189" s="117"/>
      <c r="Q189" s="117"/>
      <c r="R189" s="117"/>
      <c r="S189" s="195"/>
      <c r="T189" s="117"/>
      <c r="U189" s="195"/>
      <c r="V189" s="117"/>
      <c r="W189" s="196"/>
      <c r="X189" s="197"/>
      <c r="Y189" s="197"/>
      <c r="Z189" s="197"/>
      <c r="AA189" s="197"/>
      <c r="AB189" s="188"/>
      <c r="AC189" s="197"/>
      <c r="AD189" s="188"/>
      <c r="AE189" s="197"/>
      <c r="AF189" s="197"/>
    </row>
    <row r="190" spans="1:32" x14ac:dyDescent="0.3">
      <c r="A190" s="192"/>
      <c r="B190" s="117"/>
      <c r="C190" s="117"/>
      <c r="D190" s="117"/>
      <c r="E190" s="117"/>
      <c r="F190" s="117"/>
      <c r="G190" s="117"/>
      <c r="H190" s="117"/>
      <c r="I190" s="195"/>
      <c r="J190" s="117"/>
      <c r="K190" s="117"/>
      <c r="L190" s="117"/>
      <c r="M190" s="117"/>
      <c r="N190" s="117"/>
      <c r="O190" s="117"/>
      <c r="P190" s="117"/>
      <c r="Q190" s="117"/>
      <c r="R190" s="117"/>
      <c r="S190" s="195"/>
      <c r="T190" s="117"/>
      <c r="U190" s="195"/>
      <c r="V190" s="117"/>
      <c r="W190" s="196"/>
      <c r="X190" s="197"/>
      <c r="Y190" s="197"/>
      <c r="Z190" s="197"/>
      <c r="AA190" s="197"/>
      <c r="AB190" s="188"/>
      <c r="AC190" s="197"/>
      <c r="AD190" s="188"/>
      <c r="AE190" s="197"/>
      <c r="AF190" s="197"/>
    </row>
    <row r="191" spans="1:32" x14ac:dyDescent="0.3">
      <c r="A191" s="192"/>
      <c r="B191" s="117"/>
      <c r="C191" s="117"/>
      <c r="D191" s="117"/>
      <c r="E191" s="117"/>
      <c r="F191" s="117"/>
      <c r="G191" s="117"/>
      <c r="H191" s="117"/>
      <c r="I191" s="195"/>
      <c r="J191" s="117"/>
      <c r="K191" s="117"/>
      <c r="L191" s="117"/>
      <c r="M191" s="117"/>
      <c r="N191" s="117"/>
      <c r="O191" s="117"/>
      <c r="P191" s="117"/>
      <c r="Q191" s="117"/>
      <c r="R191" s="117"/>
      <c r="S191" s="195"/>
      <c r="T191" s="117"/>
      <c r="U191" s="195"/>
      <c r="V191" s="117"/>
      <c r="W191" s="196"/>
      <c r="X191" s="197"/>
      <c r="Y191" s="197"/>
      <c r="Z191" s="197"/>
      <c r="AA191" s="197"/>
      <c r="AB191" s="188"/>
      <c r="AC191" s="197"/>
      <c r="AD191" s="188"/>
      <c r="AE191" s="197"/>
      <c r="AF191" s="197"/>
    </row>
    <row r="192" spans="1:32" x14ac:dyDescent="0.3">
      <c r="A192" s="192"/>
      <c r="B192" s="117"/>
      <c r="C192" s="117"/>
      <c r="D192" s="117"/>
      <c r="E192" s="117"/>
      <c r="F192" s="117"/>
      <c r="G192" s="117"/>
      <c r="H192" s="117"/>
      <c r="I192" s="195"/>
      <c r="J192" s="117"/>
      <c r="K192" s="117"/>
      <c r="L192" s="117"/>
      <c r="M192" s="117"/>
      <c r="N192" s="117"/>
      <c r="O192" s="117"/>
      <c r="P192" s="117"/>
      <c r="Q192" s="117"/>
      <c r="R192" s="117"/>
      <c r="S192" s="195"/>
      <c r="T192" s="117"/>
      <c r="U192" s="195"/>
      <c r="V192" s="117"/>
      <c r="W192" s="196"/>
      <c r="X192" s="197"/>
      <c r="Y192" s="197"/>
      <c r="Z192" s="197"/>
      <c r="AA192" s="197"/>
      <c r="AB192" s="188"/>
      <c r="AC192" s="197"/>
      <c r="AD192" s="188"/>
      <c r="AE192" s="197"/>
      <c r="AF192" s="197"/>
    </row>
    <row r="193" spans="1:32" x14ac:dyDescent="0.3">
      <c r="A193" s="192"/>
      <c r="B193" s="117"/>
      <c r="C193" s="117"/>
      <c r="D193" s="117"/>
      <c r="E193" s="117"/>
      <c r="F193" s="117"/>
      <c r="G193" s="117"/>
      <c r="H193" s="117"/>
      <c r="I193" s="195"/>
      <c r="J193" s="117"/>
      <c r="K193" s="117"/>
      <c r="L193" s="117"/>
      <c r="M193" s="117"/>
      <c r="N193" s="117"/>
      <c r="O193" s="117"/>
      <c r="P193" s="117"/>
      <c r="Q193" s="117"/>
      <c r="R193" s="117"/>
      <c r="S193" s="195"/>
      <c r="T193" s="117"/>
      <c r="U193" s="195"/>
      <c r="V193" s="117"/>
      <c r="W193" s="196"/>
      <c r="X193" s="197"/>
      <c r="Y193" s="197"/>
      <c r="Z193" s="197"/>
      <c r="AA193" s="197"/>
      <c r="AB193" s="188"/>
      <c r="AC193" s="197"/>
      <c r="AD193" s="188"/>
      <c r="AE193" s="197"/>
      <c r="AF193" s="197"/>
    </row>
    <row r="194" spans="1:32" x14ac:dyDescent="0.3">
      <c r="A194" s="192"/>
      <c r="B194" s="117"/>
      <c r="C194" s="117"/>
      <c r="D194" s="117"/>
      <c r="E194" s="117"/>
      <c r="F194" s="117"/>
      <c r="G194" s="117"/>
      <c r="H194" s="117"/>
      <c r="I194" s="195"/>
      <c r="J194" s="117"/>
      <c r="K194" s="117"/>
      <c r="L194" s="117"/>
      <c r="M194" s="117"/>
      <c r="N194" s="117"/>
      <c r="O194" s="117"/>
      <c r="P194" s="117"/>
      <c r="Q194" s="117"/>
      <c r="R194" s="117"/>
      <c r="S194" s="195"/>
      <c r="T194" s="117"/>
      <c r="U194" s="195"/>
      <c r="V194" s="117"/>
      <c r="W194" s="196"/>
      <c r="X194" s="197"/>
      <c r="Y194" s="197"/>
      <c r="Z194" s="197"/>
      <c r="AA194" s="197"/>
      <c r="AB194" s="188"/>
      <c r="AC194" s="197"/>
      <c r="AD194" s="188"/>
      <c r="AE194" s="197"/>
      <c r="AF194" s="197"/>
    </row>
    <row r="195" spans="1:32" x14ac:dyDescent="0.3">
      <c r="A195" s="192"/>
      <c r="B195" s="117"/>
      <c r="C195" s="117"/>
      <c r="D195" s="117"/>
      <c r="E195" s="117"/>
      <c r="F195" s="117"/>
      <c r="G195" s="117"/>
      <c r="H195" s="117"/>
      <c r="I195" s="195"/>
      <c r="J195" s="117"/>
      <c r="K195" s="117"/>
      <c r="L195" s="117"/>
      <c r="M195" s="117"/>
      <c r="N195" s="117"/>
      <c r="O195" s="117"/>
      <c r="P195" s="117"/>
      <c r="Q195" s="117"/>
      <c r="R195" s="117"/>
      <c r="S195" s="195"/>
      <c r="T195" s="117"/>
      <c r="U195" s="195"/>
      <c r="V195" s="117"/>
      <c r="W195" s="196"/>
      <c r="X195" s="197"/>
      <c r="Y195" s="197"/>
      <c r="Z195" s="197"/>
      <c r="AA195" s="197"/>
      <c r="AB195" s="188"/>
      <c r="AC195" s="197"/>
      <c r="AD195" s="188"/>
      <c r="AE195" s="197"/>
      <c r="AF195" s="197"/>
    </row>
    <row r="196" spans="1:32" x14ac:dyDescent="0.3">
      <c r="A196" s="192"/>
      <c r="B196" s="117"/>
      <c r="C196" s="117"/>
      <c r="D196" s="117"/>
      <c r="E196" s="117"/>
      <c r="F196" s="117"/>
      <c r="G196" s="117"/>
      <c r="H196" s="117"/>
      <c r="I196" s="195"/>
      <c r="J196" s="117"/>
      <c r="K196" s="117"/>
      <c r="L196" s="117"/>
      <c r="M196" s="117"/>
      <c r="N196" s="117"/>
      <c r="O196" s="117"/>
      <c r="P196" s="117"/>
      <c r="Q196" s="117"/>
      <c r="R196" s="117"/>
      <c r="S196" s="195"/>
      <c r="T196" s="117"/>
      <c r="U196" s="195"/>
      <c r="V196" s="117"/>
      <c r="W196" s="196"/>
      <c r="X196" s="197"/>
      <c r="Y196" s="197"/>
      <c r="Z196" s="197"/>
      <c r="AA196" s="197"/>
      <c r="AB196" s="188"/>
      <c r="AC196" s="197"/>
      <c r="AD196" s="188"/>
      <c r="AE196" s="197"/>
      <c r="AF196" s="197"/>
    </row>
    <row r="197" spans="1:32" x14ac:dyDescent="0.3">
      <c r="A197" s="192"/>
      <c r="B197" s="117"/>
      <c r="C197" s="117"/>
      <c r="D197" s="117"/>
      <c r="E197" s="117"/>
      <c r="F197" s="117"/>
      <c r="G197" s="117"/>
      <c r="H197" s="117"/>
      <c r="I197" s="195"/>
      <c r="J197" s="117"/>
      <c r="K197" s="117"/>
      <c r="L197" s="117"/>
      <c r="M197" s="117"/>
      <c r="N197" s="117"/>
      <c r="O197" s="117"/>
      <c r="P197" s="117"/>
      <c r="Q197" s="117"/>
      <c r="R197" s="117"/>
      <c r="S197" s="195"/>
      <c r="T197" s="117"/>
      <c r="U197" s="195"/>
      <c r="V197" s="117"/>
      <c r="W197" s="196"/>
      <c r="X197" s="197"/>
      <c r="Y197" s="197"/>
      <c r="Z197" s="197"/>
      <c r="AA197" s="197"/>
      <c r="AB197" s="188"/>
      <c r="AC197" s="197"/>
      <c r="AD197" s="188"/>
      <c r="AE197" s="197"/>
      <c r="AF197" s="197"/>
    </row>
    <row r="198" spans="1:32" x14ac:dyDescent="0.3">
      <c r="A198" s="192"/>
      <c r="B198" s="117"/>
      <c r="C198" s="117"/>
      <c r="D198" s="117"/>
      <c r="E198" s="117"/>
      <c r="F198" s="117"/>
      <c r="G198" s="117"/>
      <c r="H198" s="117"/>
      <c r="I198" s="195"/>
      <c r="J198" s="117"/>
      <c r="K198" s="117"/>
      <c r="L198" s="117"/>
      <c r="M198" s="117"/>
      <c r="N198" s="117"/>
      <c r="O198" s="117"/>
      <c r="P198" s="117"/>
      <c r="Q198" s="117"/>
      <c r="R198" s="117"/>
      <c r="S198" s="195"/>
      <c r="T198" s="117"/>
      <c r="U198" s="195"/>
      <c r="V198" s="117"/>
      <c r="W198" s="196"/>
      <c r="X198" s="197"/>
      <c r="Y198" s="197"/>
      <c r="Z198" s="197"/>
      <c r="AA198" s="197"/>
      <c r="AB198" s="188"/>
      <c r="AC198" s="197"/>
      <c r="AD198" s="188"/>
      <c r="AE198" s="197"/>
      <c r="AF198" s="197"/>
    </row>
    <row r="199" spans="1:32" x14ac:dyDescent="0.3">
      <c r="A199" s="192"/>
      <c r="B199" s="117"/>
      <c r="C199" s="117"/>
      <c r="D199" s="117"/>
      <c r="E199" s="117"/>
      <c r="F199" s="117"/>
      <c r="G199" s="117"/>
      <c r="H199" s="117"/>
      <c r="I199" s="195"/>
      <c r="J199" s="117"/>
      <c r="K199" s="117"/>
      <c r="L199" s="117"/>
      <c r="M199" s="117"/>
      <c r="N199" s="117"/>
      <c r="O199" s="117"/>
      <c r="P199" s="117"/>
      <c r="Q199" s="117"/>
      <c r="R199" s="117"/>
      <c r="S199" s="195"/>
      <c r="T199" s="117"/>
      <c r="U199" s="195"/>
      <c r="V199" s="117"/>
      <c r="W199" s="196"/>
      <c r="X199" s="197"/>
      <c r="Y199" s="197"/>
      <c r="Z199" s="197"/>
      <c r="AA199" s="197"/>
      <c r="AB199" s="188"/>
      <c r="AC199" s="197"/>
      <c r="AD199" s="188"/>
      <c r="AE199" s="197"/>
      <c r="AF199" s="197"/>
    </row>
    <row r="200" spans="1:32" x14ac:dyDescent="0.3">
      <c r="A200" s="192"/>
      <c r="B200" s="117"/>
      <c r="C200" s="117"/>
      <c r="D200" s="117"/>
      <c r="E200" s="117"/>
      <c r="F200" s="117"/>
      <c r="G200" s="117"/>
      <c r="H200" s="117"/>
      <c r="I200" s="195"/>
      <c r="J200" s="117"/>
      <c r="K200" s="117"/>
      <c r="L200" s="117"/>
      <c r="M200" s="117"/>
      <c r="N200" s="117"/>
      <c r="O200" s="117"/>
      <c r="P200" s="117"/>
      <c r="Q200" s="117"/>
      <c r="R200" s="117"/>
      <c r="S200" s="195"/>
      <c r="T200" s="117"/>
      <c r="U200" s="195"/>
      <c r="V200" s="117"/>
      <c r="W200" s="196"/>
      <c r="X200" s="197"/>
      <c r="Y200" s="197"/>
      <c r="Z200" s="197"/>
      <c r="AA200" s="197"/>
      <c r="AB200" s="188"/>
      <c r="AC200" s="197"/>
      <c r="AD200" s="188"/>
      <c r="AE200" s="197"/>
      <c r="AF200" s="197"/>
    </row>
    <row r="201" spans="1:32" x14ac:dyDescent="0.3">
      <c r="A201" s="192"/>
      <c r="B201" s="117"/>
      <c r="C201" s="117"/>
      <c r="D201" s="117"/>
      <c r="E201" s="117"/>
      <c r="F201" s="117"/>
      <c r="G201" s="117"/>
      <c r="H201" s="117"/>
      <c r="I201" s="195"/>
      <c r="J201" s="117"/>
      <c r="K201" s="117"/>
      <c r="L201" s="117"/>
      <c r="M201" s="117"/>
      <c r="N201" s="117"/>
      <c r="O201" s="117"/>
      <c r="P201" s="117"/>
      <c r="Q201" s="117"/>
      <c r="R201" s="117"/>
      <c r="S201" s="195"/>
      <c r="T201" s="117"/>
      <c r="U201" s="195"/>
      <c r="V201" s="117"/>
      <c r="W201" s="196"/>
      <c r="X201" s="197"/>
      <c r="Y201" s="197"/>
      <c r="Z201" s="197"/>
      <c r="AA201" s="197"/>
      <c r="AB201" s="188"/>
      <c r="AC201" s="197"/>
      <c r="AD201" s="188"/>
      <c r="AE201" s="197"/>
      <c r="AF201" s="197"/>
    </row>
    <row r="202" spans="1:32" x14ac:dyDescent="0.3">
      <c r="A202" s="192"/>
      <c r="B202" s="117"/>
      <c r="C202" s="117"/>
      <c r="D202" s="117"/>
      <c r="E202" s="117"/>
      <c r="F202" s="117"/>
      <c r="G202" s="117"/>
      <c r="H202" s="117"/>
      <c r="I202" s="195"/>
      <c r="J202" s="117"/>
      <c r="K202" s="117"/>
      <c r="L202" s="117"/>
      <c r="M202" s="117"/>
      <c r="N202" s="117"/>
      <c r="O202" s="117"/>
      <c r="P202" s="117"/>
      <c r="Q202" s="117"/>
      <c r="R202" s="117"/>
      <c r="S202" s="195"/>
      <c r="T202" s="117"/>
      <c r="U202" s="195"/>
      <c r="V202" s="117"/>
      <c r="W202" s="196"/>
      <c r="X202" s="197"/>
      <c r="Y202" s="197"/>
      <c r="Z202" s="197"/>
      <c r="AA202" s="197"/>
      <c r="AB202" s="188"/>
      <c r="AC202" s="197"/>
      <c r="AD202" s="188"/>
      <c r="AE202" s="197"/>
      <c r="AF202" s="197"/>
    </row>
    <row r="203" spans="1:32" x14ac:dyDescent="0.3">
      <c r="A203" s="192"/>
      <c r="B203" s="117"/>
      <c r="C203" s="117"/>
      <c r="D203" s="117"/>
      <c r="E203" s="117"/>
      <c r="F203" s="117"/>
      <c r="G203" s="117"/>
      <c r="H203" s="117"/>
      <c r="I203" s="195"/>
      <c r="J203" s="117"/>
      <c r="K203" s="117"/>
      <c r="L203" s="117"/>
      <c r="M203" s="117"/>
      <c r="N203" s="117"/>
      <c r="O203" s="117"/>
      <c r="P203" s="117"/>
      <c r="Q203" s="117"/>
      <c r="R203" s="117"/>
      <c r="S203" s="195"/>
      <c r="T203" s="117"/>
      <c r="U203" s="195"/>
      <c r="V203" s="117"/>
      <c r="W203" s="196"/>
      <c r="X203" s="197"/>
      <c r="Y203" s="197"/>
      <c r="Z203" s="197"/>
      <c r="AA203" s="197"/>
      <c r="AB203" s="188"/>
      <c r="AC203" s="197"/>
      <c r="AD203" s="188"/>
      <c r="AE203" s="197"/>
      <c r="AF203" s="197"/>
    </row>
    <row r="204" spans="1:32" x14ac:dyDescent="0.3">
      <c r="A204" s="192"/>
      <c r="B204" s="117"/>
      <c r="C204" s="117"/>
      <c r="D204" s="117"/>
      <c r="E204" s="117"/>
      <c r="F204" s="117"/>
      <c r="G204" s="117"/>
      <c r="H204" s="117"/>
      <c r="I204" s="195"/>
      <c r="J204" s="117"/>
      <c r="K204" s="117"/>
      <c r="L204" s="117"/>
      <c r="M204" s="117"/>
      <c r="N204" s="117"/>
      <c r="O204" s="117"/>
      <c r="P204" s="117"/>
      <c r="Q204" s="117"/>
      <c r="R204" s="117"/>
      <c r="S204" s="195"/>
      <c r="T204" s="117"/>
      <c r="U204" s="195"/>
      <c r="V204" s="117"/>
      <c r="W204" s="196"/>
      <c r="X204" s="197"/>
      <c r="Y204" s="197"/>
      <c r="Z204" s="197"/>
      <c r="AA204" s="197"/>
      <c r="AB204" s="188"/>
      <c r="AC204" s="197"/>
      <c r="AD204" s="188"/>
      <c r="AE204" s="197"/>
      <c r="AF204" s="197"/>
    </row>
    <row r="205" spans="1:32" x14ac:dyDescent="0.3">
      <c r="A205" s="192"/>
      <c r="B205" s="117"/>
      <c r="C205" s="117"/>
      <c r="D205" s="117"/>
      <c r="E205" s="117"/>
      <c r="F205" s="117"/>
      <c r="G205" s="117"/>
      <c r="H205" s="117"/>
      <c r="I205" s="195"/>
      <c r="J205" s="117"/>
      <c r="K205" s="117"/>
      <c r="L205" s="117"/>
      <c r="M205" s="117"/>
      <c r="N205" s="117"/>
      <c r="O205" s="117"/>
      <c r="P205" s="117"/>
      <c r="Q205" s="117"/>
      <c r="R205" s="117"/>
      <c r="S205" s="195"/>
      <c r="T205" s="117"/>
      <c r="U205" s="195"/>
      <c r="V205" s="117"/>
      <c r="W205" s="196"/>
      <c r="X205" s="197"/>
      <c r="Y205" s="197"/>
      <c r="Z205" s="197"/>
      <c r="AA205" s="197"/>
      <c r="AB205" s="188"/>
      <c r="AC205" s="197"/>
      <c r="AD205" s="188"/>
      <c r="AE205" s="197"/>
      <c r="AF205" s="197"/>
    </row>
    <row r="206" spans="1:32" x14ac:dyDescent="0.3">
      <c r="A206" s="192"/>
      <c r="B206" s="117"/>
      <c r="C206" s="117"/>
      <c r="D206" s="117"/>
      <c r="E206" s="117"/>
      <c r="F206" s="117"/>
      <c r="G206" s="117"/>
      <c r="H206" s="117"/>
      <c r="I206" s="195"/>
      <c r="J206" s="117"/>
      <c r="K206" s="117"/>
      <c r="L206" s="117"/>
      <c r="M206" s="117"/>
      <c r="N206" s="117"/>
      <c r="O206" s="117"/>
      <c r="P206" s="117"/>
      <c r="Q206" s="117"/>
      <c r="R206" s="117"/>
      <c r="S206" s="195"/>
      <c r="T206" s="117"/>
      <c r="U206" s="195"/>
      <c r="V206" s="117"/>
      <c r="W206" s="196"/>
      <c r="X206" s="197"/>
      <c r="Y206" s="197"/>
      <c r="Z206" s="197"/>
      <c r="AA206" s="197"/>
      <c r="AB206" s="188"/>
      <c r="AC206" s="197"/>
      <c r="AD206" s="188"/>
      <c r="AE206" s="197"/>
      <c r="AF206" s="197"/>
    </row>
    <row r="207" spans="1:32" x14ac:dyDescent="0.3">
      <c r="A207" s="192"/>
      <c r="B207" s="117"/>
      <c r="C207" s="117"/>
      <c r="D207" s="117"/>
      <c r="E207" s="117"/>
      <c r="F207" s="117"/>
      <c r="G207" s="117"/>
      <c r="H207" s="117"/>
      <c r="I207" s="195"/>
      <c r="J207" s="117"/>
      <c r="K207" s="117"/>
      <c r="L207" s="117"/>
      <c r="M207" s="117"/>
      <c r="N207" s="117"/>
      <c r="O207" s="117"/>
      <c r="P207" s="117"/>
      <c r="Q207" s="117"/>
      <c r="R207" s="117"/>
      <c r="S207" s="195"/>
      <c r="T207" s="117"/>
      <c r="U207" s="195"/>
      <c r="V207" s="117"/>
      <c r="W207" s="196"/>
      <c r="X207" s="197"/>
      <c r="Y207" s="197"/>
      <c r="Z207" s="197"/>
      <c r="AA207" s="197"/>
      <c r="AB207" s="188"/>
      <c r="AC207" s="197"/>
      <c r="AD207" s="188"/>
      <c r="AE207" s="197"/>
      <c r="AF207" s="197"/>
    </row>
    <row r="208" spans="1:32" x14ac:dyDescent="0.3">
      <c r="A208" s="192"/>
      <c r="B208" s="117"/>
      <c r="C208" s="117"/>
      <c r="D208" s="117"/>
      <c r="E208" s="117"/>
      <c r="F208" s="117"/>
      <c r="G208" s="117"/>
      <c r="H208" s="117"/>
      <c r="I208" s="195"/>
      <c r="J208" s="117"/>
      <c r="K208" s="117"/>
      <c r="L208" s="117"/>
      <c r="M208" s="117"/>
      <c r="N208" s="117"/>
      <c r="O208" s="117"/>
      <c r="P208" s="117"/>
      <c r="Q208" s="117"/>
      <c r="R208" s="117"/>
      <c r="S208" s="195"/>
      <c r="T208" s="117"/>
      <c r="U208" s="195"/>
      <c r="V208" s="117"/>
      <c r="W208" s="196"/>
      <c r="X208" s="197"/>
      <c r="Y208" s="197"/>
      <c r="Z208" s="197"/>
      <c r="AA208" s="197"/>
      <c r="AB208" s="188"/>
      <c r="AC208" s="197"/>
      <c r="AD208" s="188"/>
      <c r="AE208" s="197"/>
      <c r="AF208" s="197"/>
    </row>
    <row r="209" spans="1:32" x14ac:dyDescent="0.3">
      <c r="A209" s="192"/>
      <c r="B209" s="117"/>
      <c r="C209" s="117"/>
      <c r="D209" s="117"/>
      <c r="E209" s="117"/>
      <c r="F209" s="117"/>
      <c r="G209" s="117"/>
      <c r="H209" s="117"/>
      <c r="I209" s="195"/>
      <c r="J209" s="117"/>
      <c r="K209" s="117"/>
      <c r="L209" s="117"/>
      <c r="M209" s="117"/>
      <c r="N209" s="117"/>
      <c r="O209" s="117"/>
      <c r="P209" s="117"/>
      <c r="Q209" s="117"/>
      <c r="R209" s="117"/>
      <c r="S209" s="195"/>
      <c r="T209" s="117"/>
      <c r="U209" s="195"/>
      <c r="V209" s="117"/>
      <c r="W209" s="196"/>
      <c r="X209" s="197"/>
      <c r="Y209" s="197"/>
      <c r="Z209" s="197"/>
      <c r="AA209" s="197"/>
      <c r="AB209" s="188"/>
      <c r="AC209" s="197"/>
      <c r="AD209" s="188"/>
      <c r="AE209" s="197"/>
      <c r="AF209" s="197"/>
    </row>
    <row r="210" spans="1:32" x14ac:dyDescent="0.3">
      <c r="A210" s="192"/>
      <c r="B210" s="117"/>
      <c r="C210" s="117"/>
      <c r="D210" s="117"/>
      <c r="E210" s="117"/>
      <c r="F210" s="117"/>
      <c r="G210" s="117"/>
      <c r="H210" s="117"/>
      <c r="I210" s="195"/>
      <c r="J210" s="117"/>
      <c r="K210" s="117"/>
      <c r="L210" s="117"/>
      <c r="M210" s="117"/>
      <c r="N210" s="117"/>
      <c r="O210" s="117"/>
      <c r="P210" s="117"/>
      <c r="Q210" s="117"/>
      <c r="R210" s="117"/>
      <c r="S210" s="195"/>
      <c r="T210" s="117"/>
      <c r="U210" s="195"/>
      <c r="V210" s="117"/>
      <c r="W210" s="196"/>
      <c r="X210" s="197"/>
      <c r="Y210" s="197"/>
      <c r="Z210" s="197"/>
      <c r="AA210" s="197"/>
      <c r="AB210" s="188"/>
      <c r="AC210" s="197"/>
      <c r="AD210" s="188"/>
      <c r="AE210" s="197"/>
      <c r="AF210" s="197"/>
    </row>
    <row r="211" spans="1:32" x14ac:dyDescent="0.3">
      <c r="A211" s="192"/>
      <c r="B211" s="117"/>
      <c r="C211" s="117"/>
      <c r="D211" s="117"/>
      <c r="E211" s="117"/>
      <c r="F211" s="117"/>
      <c r="G211" s="117"/>
      <c r="H211" s="117"/>
      <c r="I211" s="195"/>
      <c r="J211" s="117"/>
      <c r="K211" s="117"/>
      <c r="L211" s="117"/>
      <c r="M211" s="117"/>
      <c r="N211" s="117"/>
      <c r="O211" s="117"/>
      <c r="P211" s="117"/>
      <c r="Q211" s="117"/>
      <c r="R211" s="117"/>
      <c r="S211" s="195"/>
      <c r="T211" s="117"/>
      <c r="U211" s="195"/>
      <c r="V211" s="117"/>
      <c r="W211" s="196"/>
      <c r="X211" s="197"/>
      <c r="Y211" s="197"/>
      <c r="Z211" s="197"/>
      <c r="AA211" s="197"/>
      <c r="AB211" s="188"/>
      <c r="AC211" s="197"/>
      <c r="AD211" s="188"/>
      <c r="AE211" s="197"/>
      <c r="AF211" s="197"/>
    </row>
    <row r="212" spans="1:32" x14ac:dyDescent="0.3">
      <c r="A212" s="192"/>
      <c r="B212" s="117"/>
      <c r="C212" s="117"/>
      <c r="D212" s="117"/>
      <c r="E212" s="117"/>
      <c r="F212" s="117"/>
      <c r="G212" s="117"/>
      <c r="H212" s="117"/>
      <c r="I212" s="195"/>
      <c r="J212" s="117"/>
      <c r="K212" s="117"/>
      <c r="L212" s="117"/>
      <c r="M212" s="117"/>
      <c r="N212" s="117"/>
      <c r="O212" s="117"/>
      <c r="P212" s="117"/>
      <c r="Q212" s="117"/>
      <c r="R212" s="117"/>
      <c r="S212" s="195"/>
      <c r="T212" s="117"/>
      <c r="U212" s="195"/>
      <c r="V212" s="117"/>
      <c r="W212" s="196"/>
      <c r="X212" s="197"/>
      <c r="Y212" s="197"/>
      <c r="Z212" s="197"/>
      <c r="AA212" s="197"/>
      <c r="AB212" s="188"/>
      <c r="AC212" s="197"/>
      <c r="AD212" s="188"/>
      <c r="AE212" s="197"/>
      <c r="AF212" s="197"/>
    </row>
    <row r="213" spans="1:32" x14ac:dyDescent="0.3">
      <c r="A213" s="192"/>
      <c r="B213" s="117"/>
      <c r="C213" s="117"/>
      <c r="D213" s="117"/>
      <c r="E213" s="117"/>
      <c r="F213" s="117"/>
      <c r="G213" s="117"/>
      <c r="H213" s="117"/>
      <c r="I213" s="195"/>
      <c r="J213" s="117"/>
      <c r="K213" s="117"/>
      <c r="L213" s="117"/>
      <c r="M213" s="117"/>
      <c r="N213" s="117"/>
      <c r="O213" s="117"/>
      <c r="P213" s="117"/>
      <c r="Q213" s="117"/>
      <c r="R213" s="117"/>
      <c r="S213" s="195"/>
      <c r="T213" s="117"/>
      <c r="U213" s="195"/>
      <c r="V213" s="117"/>
      <c r="W213" s="196"/>
      <c r="X213" s="197"/>
      <c r="Y213" s="197"/>
      <c r="Z213" s="197"/>
      <c r="AA213" s="197"/>
      <c r="AB213" s="188"/>
      <c r="AC213" s="197"/>
      <c r="AD213" s="188"/>
      <c r="AE213" s="197"/>
      <c r="AF213" s="197"/>
    </row>
    <row r="214" spans="1:32" x14ac:dyDescent="0.3">
      <c r="A214" s="192"/>
      <c r="B214" s="117"/>
      <c r="C214" s="117"/>
      <c r="D214" s="117"/>
      <c r="E214" s="117"/>
      <c r="F214" s="117"/>
      <c r="G214" s="117"/>
      <c r="H214" s="117"/>
      <c r="I214" s="195"/>
      <c r="J214" s="117"/>
      <c r="K214" s="117"/>
      <c r="L214" s="117"/>
      <c r="M214" s="117"/>
      <c r="N214" s="117"/>
      <c r="O214" s="117"/>
      <c r="P214" s="117"/>
      <c r="Q214" s="117"/>
      <c r="R214" s="117"/>
      <c r="S214" s="195"/>
      <c r="T214" s="117"/>
      <c r="U214" s="195"/>
      <c r="V214" s="117"/>
      <c r="W214" s="196"/>
      <c r="X214" s="197"/>
      <c r="Y214" s="197"/>
      <c r="Z214" s="197"/>
      <c r="AA214" s="197"/>
      <c r="AB214" s="188"/>
      <c r="AC214" s="197"/>
      <c r="AD214" s="188"/>
      <c r="AE214" s="197"/>
      <c r="AF214" s="197"/>
    </row>
    <row r="215" spans="1:32" x14ac:dyDescent="0.3">
      <c r="A215" s="192"/>
      <c r="B215" s="117"/>
      <c r="C215" s="117"/>
      <c r="D215" s="117"/>
      <c r="E215" s="117"/>
      <c r="F215" s="117"/>
      <c r="G215" s="117"/>
      <c r="H215" s="117"/>
      <c r="I215" s="195"/>
      <c r="J215" s="117"/>
      <c r="K215" s="117"/>
      <c r="L215" s="117"/>
      <c r="M215" s="117"/>
      <c r="N215" s="117"/>
      <c r="O215" s="117"/>
      <c r="P215" s="117"/>
      <c r="Q215" s="117"/>
      <c r="R215" s="117"/>
      <c r="S215" s="195"/>
      <c r="T215" s="117"/>
      <c r="U215" s="195"/>
      <c r="V215" s="117"/>
      <c r="W215" s="196"/>
      <c r="X215" s="197"/>
      <c r="Y215" s="197"/>
      <c r="Z215" s="197"/>
      <c r="AA215" s="197"/>
      <c r="AB215" s="188"/>
      <c r="AC215" s="197"/>
      <c r="AD215" s="188"/>
      <c r="AE215" s="197"/>
      <c r="AF215" s="197"/>
    </row>
    <row r="216" spans="1:32" x14ac:dyDescent="0.3">
      <c r="A216" s="192"/>
      <c r="B216" s="117"/>
      <c r="C216" s="117"/>
      <c r="D216" s="117"/>
      <c r="E216" s="117"/>
      <c r="F216" s="117"/>
      <c r="G216" s="117"/>
      <c r="H216" s="117"/>
      <c r="I216" s="195"/>
      <c r="J216" s="117"/>
      <c r="K216" s="117"/>
      <c r="L216" s="117"/>
      <c r="M216" s="117"/>
      <c r="N216" s="117"/>
      <c r="O216" s="117"/>
      <c r="P216" s="117"/>
      <c r="Q216" s="117"/>
      <c r="R216" s="117"/>
      <c r="S216" s="195"/>
      <c r="T216" s="117"/>
      <c r="U216" s="195"/>
      <c r="V216" s="117"/>
      <c r="W216" s="196"/>
      <c r="X216" s="197"/>
      <c r="Y216" s="197"/>
      <c r="Z216" s="197"/>
      <c r="AA216" s="197"/>
      <c r="AB216" s="188"/>
      <c r="AC216" s="197"/>
      <c r="AD216" s="188"/>
      <c r="AE216" s="197"/>
      <c r="AF216" s="197"/>
    </row>
    <row r="217" spans="1:32" x14ac:dyDescent="0.3">
      <c r="A217" s="192"/>
      <c r="B217" s="117"/>
      <c r="C217" s="117"/>
      <c r="D217" s="117"/>
      <c r="E217" s="117"/>
      <c r="F217" s="117"/>
      <c r="G217" s="117"/>
      <c r="H217" s="117"/>
      <c r="I217" s="195"/>
      <c r="J217" s="117"/>
      <c r="K217" s="117"/>
      <c r="L217" s="117"/>
      <c r="M217" s="117"/>
      <c r="N217" s="117"/>
      <c r="O217" s="117"/>
      <c r="P217" s="117"/>
      <c r="Q217" s="117"/>
      <c r="R217" s="117"/>
      <c r="S217" s="195"/>
      <c r="T217" s="117"/>
      <c r="U217" s="195"/>
      <c r="V217" s="117"/>
      <c r="W217" s="196"/>
      <c r="X217" s="197"/>
      <c r="Y217" s="197"/>
      <c r="Z217" s="197"/>
      <c r="AA217" s="197"/>
      <c r="AB217" s="188"/>
      <c r="AC217" s="197"/>
      <c r="AD217" s="188"/>
      <c r="AE217" s="197"/>
      <c r="AF217" s="197"/>
    </row>
    <row r="218" spans="1:32" x14ac:dyDescent="0.3">
      <c r="A218" s="192"/>
      <c r="B218" s="117"/>
      <c r="C218" s="117"/>
      <c r="D218" s="117"/>
      <c r="E218" s="117"/>
      <c r="F218" s="117"/>
      <c r="G218" s="117"/>
      <c r="H218" s="117"/>
      <c r="I218" s="195"/>
      <c r="J218" s="117"/>
      <c r="K218" s="117"/>
      <c r="L218" s="117"/>
      <c r="M218" s="117"/>
      <c r="N218" s="117"/>
      <c r="O218" s="117"/>
      <c r="P218" s="117"/>
      <c r="Q218" s="117"/>
      <c r="R218" s="117"/>
      <c r="S218" s="195"/>
      <c r="T218" s="117"/>
      <c r="U218" s="195"/>
      <c r="V218" s="117"/>
      <c r="W218" s="196"/>
      <c r="X218" s="197"/>
      <c r="Y218" s="197"/>
      <c r="Z218" s="197"/>
      <c r="AA218" s="197"/>
      <c r="AB218" s="188"/>
      <c r="AC218" s="197"/>
      <c r="AD218" s="188"/>
      <c r="AE218" s="197"/>
      <c r="AF218" s="197"/>
    </row>
    <row r="219" spans="1:32" x14ac:dyDescent="0.3">
      <c r="A219" s="192"/>
      <c r="B219" s="117"/>
      <c r="C219" s="117"/>
      <c r="D219" s="117"/>
      <c r="E219" s="117"/>
      <c r="F219" s="117"/>
      <c r="G219" s="117"/>
      <c r="H219" s="117"/>
      <c r="I219" s="195"/>
      <c r="J219" s="117"/>
      <c r="K219" s="117"/>
      <c r="L219" s="117"/>
      <c r="M219" s="117"/>
      <c r="N219" s="117"/>
      <c r="O219" s="117"/>
      <c r="P219" s="117"/>
      <c r="Q219" s="117"/>
      <c r="R219" s="117"/>
      <c r="S219" s="195"/>
      <c r="T219" s="117"/>
      <c r="U219" s="195"/>
      <c r="V219" s="117"/>
      <c r="W219" s="196"/>
      <c r="X219" s="197"/>
      <c r="Y219" s="197"/>
      <c r="Z219" s="197"/>
      <c r="AA219" s="197"/>
      <c r="AB219" s="188"/>
      <c r="AC219" s="197"/>
      <c r="AD219" s="188"/>
      <c r="AE219" s="197"/>
      <c r="AF219" s="197"/>
    </row>
    <row r="220" spans="1:32" x14ac:dyDescent="0.3">
      <c r="A220" s="192"/>
      <c r="B220" s="117"/>
      <c r="C220" s="117"/>
      <c r="D220" s="117"/>
      <c r="E220" s="117"/>
      <c r="F220" s="117"/>
      <c r="G220" s="117"/>
      <c r="H220" s="117"/>
      <c r="I220" s="195"/>
      <c r="J220" s="117"/>
      <c r="K220" s="117"/>
      <c r="L220" s="117"/>
      <c r="M220" s="117"/>
      <c r="N220" s="117"/>
      <c r="O220" s="117"/>
      <c r="P220" s="117"/>
      <c r="Q220" s="117"/>
      <c r="R220" s="117"/>
      <c r="S220" s="195"/>
      <c r="T220" s="117"/>
      <c r="U220" s="195"/>
      <c r="V220" s="117"/>
      <c r="W220" s="196"/>
      <c r="X220" s="197"/>
      <c r="Y220" s="197"/>
      <c r="Z220" s="197"/>
      <c r="AA220" s="197"/>
      <c r="AB220" s="188"/>
      <c r="AC220" s="197"/>
      <c r="AD220" s="188"/>
      <c r="AE220" s="197"/>
      <c r="AF220" s="197"/>
    </row>
    <row r="221" spans="1:32" x14ac:dyDescent="0.3">
      <c r="A221" s="192"/>
      <c r="B221" s="117"/>
      <c r="C221" s="117"/>
      <c r="D221" s="117"/>
      <c r="E221" s="117"/>
      <c r="F221" s="117"/>
      <c r="G221" s="117"/>
      <c r="H221" s="117"/>
      <c r="I221" s="195"/>
      <c r="J221" s="117"/>
      <c r="K221" s="117"/>
      <c r="L221" s="117"/>
      <c r="M221" s="117"/>
      <c r="N221" s="117"/>
      <c r="O221" s="117"/>
      <c r="P221" s="117"/>
      <c r="Q221" s="117"/>
      <c r="R221" s="117"/>
      <c r="S221" s="195"/>
      <c r="T221" s="117"/>
      <c r="U221" s="195"/>
      <c r="V221" s="117"/>
      <c r="W221" s="196"/>
      <c r="X221" s="197"/>
      <c r="Y221" s="197"/>
      <c r="Z221" s="197"/>
      <c r="AA221" s="197"/>
      <c r="AB221" s="188"/>
      <c r="AC221" s="197"/>
      <c r="AD221" s="188"/>
      <c r="AE221" s="197"/>
      <c r="AF221" s="197"/>
    </row>
    <row r="222" spans="1:32" x14ac:dyDescent="0.3">
      <c r="A222" s="192"/>
      <c r="B222" s="117"/>
      <c r="C222" s="117"/>
      <c r="D222" s="117"/>
      <c r="E222" s="117"/>
      <c r="F222" s="117"/>
      <c r="G222" s="117"/>
      <c r="H222" s="117"/>
      <c r="I222" s="195"/>
      <c r="J222" s="117"/>
      <c r="K222" s="117"/>
      <c r="L222" s="117"/>
      <c r="M222" s="117"/>
      <c r="N222" s="117"/>
      <c r="O222" s="117"/>
      <c r="P222" s="117"/>
      <c r="Q222" s="117"/>
      <c r="R222" s="117"/>
      <c r="S222" s="195"/>
      <c r="T222" s="117"/>
      <c r="U222" s="195"/>
      <c r="V222" s="117"/>
      <c r="W222" s="196"/>
      <c r="X222" s="197"/>
      <c r="Y222" s="197"/>
      <c r="Z222" s="197"/>
      <c r="AA222" s="197"/>
      <c r="AB222" s="188"/>
      <c r="AC222" s="197"/>
      <c r="AD222" s="188"/>
      <c r="AE222" s="197"/>
      <c r="AF222" s="197"/>
    </row>
    <row r="223" spans="1:32" x14ac:dyDescent="0.3">
      <c r="A223" s="192"/>
      <c r="B223" s="117"/>
      <c r="C223" s="117"/>
      <c r="D223" s="117"/>
      <c r="E223" s="117"/>
      <c r="F223" s="117"/>
      <c r="G223" s="117"/>
      <c r="H223" s="117"/>
      <c r="I223" s="195"/>
      <c r="J223" s="117"/>
      <c r="K223" s="117"/>
      <c r="L223" s="117"/>
      <c r="M223" s="117"/>
      <c r="N223" s="117"/>
      <c r="O223" s="117"/>
      <c r="P223" s="117"/>
      <c r="Q223" s="117"/>
      <c r="R223" s="117"/>
      <c r="S223" s="195"/>
      <c r="T223" s="117"/>
      <c r="U223" s="195"/>
      <c r="V223" s="117"/>
      <c r="W223" s="196"/>
      <c r="X223" s="197"/>
      <c r="Y223" s="197"/>
      <c r="Z223" s="197"/>
      <c r="AA223" s="197"/>
      <c r="AB223" s="188"/>
      <c r="AC223" s="197"/>
      <c r="AD223" s="188"/>
      <c r="AE223" s="197"/>
      <c r="AF223" s="197"/>
    </row>
    <row r="224" spans="1:32" x14ac:dyDescent="0.3">
      <c r="A224" s="192"/>
      <c r="B224" s="117"/>
      <c r="C224" s="117"/>
      <c r="D224" s="117"/>
      <c r="E224" s="117"/>
      <c r="F224" s="117"/>
      <c r="G224" s="117"/>
      <c r="H224" s="117"/>
      <c r="I224" s="195"/>
      <c r="J224" s="117"/>
      <c r="K224" s="117"/>
      <c r="L224" s="117"/>
      <c r="M224" s="117"/>
      <c r="N224" s="117"/>
      <c r="O224" s="117"/>
      <c r="P224" s="117"/>
      <c r="Q224" s="117"/>
      <c r="R224" s="117"/>
      <c r="S224" s="195"/>
      <c r="T224" s="117"/>
      <c r="U224" s="195"/>
      <c r="V224" s="117"/>
      <c r="W224" s="196"/>
      <c r="X224" s="197"/>
      <c r="Y224" s="197"/>
      <c r="Z224" s="197"/>
      <c r="AA224" s="197"/>
      <c r="AB224" s="188"/>
      <c r="AC224" s="197"/>
      <c r="AD224" s="188"/>
      <c r="AE224" s="197"/>
      <c r="AF224" s="197"/>
    </row>
    <row r="225" spans="1:32" x14ac:dyDescent="0.3">
      <c r="A225" s="192"/>
      <c r="B225" s="117"/>
      <c r="C225" s="117"/>
      <c r="D225" s="117"/>
      <c r="E225" s="117"/>
      <c r="F225" s="117"/>
      <c r="G225" s="117"/>
      <c r="H225" s="117"/>
      <c r="I225" s="195"/>
      <c r="J225" s="117"/>
      <c r="K225" s="117"/>
      <c r="L225" s="117"/>
      <c r="M225" s="117"/>
      <c r="N225" s="117"/>
      <c r="O225" s="117"/>
      <c r="P225" s="117"/>
      <c r="Q225" s="117"/>
      <c r="R225" s="117"/>
      <c r="S225" s="195"/>
      <c r="T225" s="117"/>
      <c r="U225" s="195"/>
      <c r="V225" s="117"/>
      <c r="W225" s="196"/>
      <c r="X225" s="197"/>
      <c r="Y225" s="197"/>
      <c r="Z225" s="197"/>
      <c r="AA225" s="197"/>
      <c r="AB225" s="188"/>
      <c r="AC225" s="197"/>
      <c r="AD225" s="188"/>
      <c r="AE225" s="197"/>
      <c r="AF225" s="197"/>
    </row>
    <row r="226" spans="1:32" x14ac:dyDescent="0.3">
      <c r="A226" s="192"/>
      <c r="B226" s="117"/>
      <c r="C226" s="117"/>
      <c r="D226" s="117"/>
      <c r="E226" s="117"/>
      <c r="F226" s="117"/>
      <c r="G226" s="117"/>
      <c r="H226" s="117"/>
      <c r="I226" s="195"/>
      <c r="J226" s="117"/>
      <c r="K226" s="117"/>
      <c r="L226" s="117"/>
      <c r="M226" s="117"/>
      <c r="N226" s="117"/>
      <c r="O226" s="117"/>
      <c r="P226" s="117"/>
      <c r="Q226" s="117"/>
      <c r="R226" s="117"/>
      <c r="S226" s="195"/>
      <c r="T226" s="117"/>
      <c r="U226" s="195"/>
      <c r="V226" s="117"/>
      <c r="W226" s="196"/>
      <c r="X226" s="197"/>
      <c r="Y226" s="197"/>
      <c r="Z226" s="197"/>
      <c r="AA226" s="197"/>
      <c r="AB226" s="188"/>
      <c r="AC226" s="197"/>
      <c r="AD226" s="188"/>
      <c r="AE226" s="197"/>
      <c r="AF226" s="197"/>
    </row>
    <row r="227" spans="1:32" x14ac:dyDescent="0.3">
      <c r="A227" s="192"/>
      <c r="B227" s="117"/>
      <c r="C227" s="117"/>
      <c r="D227" s="117"/>
      <c r="E227" s="117"/>
      <c r="F227" s="117"/>
      <c r="G227" s="117"/>
      <c r="H227" s="117"/>
      <c r="I227" s="195"/>
      <c r="J227" s="117"/>
      <c r="K227" s="117"/>
      <c r="L227" s="117"/>
      <c r="M227" s="117"/>
      <c r="N227" s="117"/>
      <c r="O227" s="117"/>
      <c r="P227" s="117"/>
      <c r="Q227" s="117"/>
      <c r="R227" s="117"/>
      <c r="S227" s="195"/>
      <c r="T227" s="117"/>
      <c r="U227" s="195"/>
      <c r="V227" s="117"/>
      <c r="W227" s="196"/>
      <c r="X227" s="197"/>
      <c r="Y227" s="197"/>
      <c r="Z227" s="197"/>
      <c r="AA227" s="197"/>
      <c r="AB227" s="188"/>
      <c r="AC227" s="197"/>
      <c r="AD227" s="188"/>
      <c r="AE227" s="197"/>
      <c r="AF227" s="197"/>
    </row>
    <row r="228" spans="1:32" x14ac:dyDescent="0.3">
      <c r="A228" s="192"/>
      <c r="B228" s="117"/>
      <c r="C228" s="117"/>
      <c r="D228" s="117"/>
      <c r="E228" s="117"/>
      <c r="F228" s="117"/>
      <c r="G228" s="117"/>
      <c r="H228" s="117"/>
      <c r="I228" s="195"/>
      <c r="J228" s="117"/>
      <c r="K228" s="117"/>
      <c r="L228" s="117"/>
      <c r="M228" s="117"/>
      <c r="N228" s="117"/>
      <c r="O228" s="117"/>
      <c r="P228" s="117"/>
      <c r="Q228" s="117"/>
      <c r="R228" s="117"/>
      <c r="S228" s="195"/>
      <c r="T228" s="117"/>
      <c r="U228" s="195"/>
      <c r="V228" s="117"/>
      <c r="W228" s="196"/>
      <c r="X228" s="197"/>
      <c r="Y228" s="197"/>
      <c r="Z228" s="197"/>
      <c r="AA228" s="197"/>
      <c r="AB228" s="188"/>
      <c r="AC228" s="197"/>
      <c r="AD228" s="188"/>
      <c r="AE228" s="197"/>
      <c r="AF228" s="197"/>
    </row>
    <row r="229" spans="1:32" x14ac:dyDescent="0.3">
      <c r="A229" s="192"/>
      <c r="B229" s="117"/>
      <c r="C229" s="117"/>
      <c r="D229" s="117"/>
      <c r="E229" s="117"/>
      <c r="F229" s="117"/>
      <c r="G229" s="117"/>
      <c r="H229" s="117"/>
      <c r="I229" s="195"/>
      <c r="J229" s="117"/>
      <c r="K229" s="117"/>
      <c r="L229" s="117"/>
      <c r="M229" s="117"/>
      <c r="N229" s="117"/>
      <c r="O229" s="117"/>
      <c r="P229" s="117"/>
      <c r="Q229" s="117"/>
      <c r="R229" s="117"/>
      <c r="S229" s="195"/>
      <c r="T229" s="117"/>
      <c r="U229" s="195"/>
      <c r="V229" s="117"/>
      <c r="W229" s="196"/>
      <c r="X229" s="197"/>
      <c r="Y229" s="197"/>
      <c r="Z229" s="197"/>
      <c r="AA229" s="197"/>
      <c r="AB229" s="188"/>
      <c r="AC229" s="197"/>
      <c r="AD229" s="188"/>
      <c r="AE229" s="197"/>
      <c r="AF229" s="197"/>
    </row>
    <row r="230" spans="1:32" x14ac:dyDescent="0.3">
      <c r="A230" s="192"/>
      <c r="B230" s="117"/>
      <c r="C230" s="117"/>
      <c r="D230" s="117"/>
      <c r="E230" s="117"/>
      <c r="F230" s="117"/>
      <c r="G230" s="117"/>
      <c r="H230" s="117"/>
      <c r="I230" s="195"/>
      <c r="J230" s="117"/>
      <c r="K230" s="117"/>
      <c r="L230" s="117"/>
      <c r="M230" s="117"/>
      <c r="N230" s="117"/>
      <c r="O230" s="117"/>
      <c r="P230" s="117"/>
      <c r="Q230" s="117"/>
      <c r="R230" s="117"/>
      <c r="S230" s="195"/>
      <c r="T230" s="117"/>
      <c r="U230" s="195"/>
      <c r="V230" s="117"/>
      <c r="W230" s="196"/>
      <c r="X230" s="197"/>
      <c r="Y230" s="197"/>
      <c r="Z230" s="197"/>
      <c r="AA230" s="197"/>
      <c r="AB230" s="188"/>
      <c r="AC230" s="197"/>
      <c r="AD230" s="188"/>
      <c r="AE230" s="197"/>
      <c r="AF230" s="197"/>
    </row>
    <row r="231" spans="1:32" x14ac:dyDescent="0.3">
      <c r="A231" s="192"/>
      <c r="B231" s="117"/>
      <c r="C231" s="117"/>
      <c r="D231" s="117"/>
      <c r="E231" s="117"/>
      <c r="F231" s="117"/>
      <c r="G231" s="117"/>
      <c r="H231" s="117"/>
      <c r="I231" s="195"/>
      <c r="J231" s="117"/>
      <c r="K231" s="117"/>
      <c r="L231" s="117"/>
      <c r="M231" s="117"/>
      <c r="N231" s="117"/>
      <c r="O231" s="117"/>
      <c r="P231" s="117"/>
      <c r="Q231" s="117"/>
      <c r="R231" s="117"/>
      <c r="S231" s="195"/>
      <c r="T231" s="117"/>
      <c r="U231" s="195"/>
      <c r="V231" s="117"/>
      <c r="W231" s="196"/>
      <c r="X231" s="197"/>
      <c r="Y231" s="197"/>
      <c r="Z231" s="197"/>
      <c r="AA231" s="197"/>
      <c r="AB231" s="188"/>
      <c r="AC231" s="197"/>
      <c r="AD231" s="188"/>
      <c r="AE231" s="197"/>
      <c r="AF231" s="197"/>
    </row>
    <row r="232" spans="1:32" x14ac:dyDescent="0.3">
      <c r="A232" s="192"/>
      <c r="B232" s="117"/>
      <c r="C232" s="117"/>
      <c r="D232" s="117"/>
      <c r="E232" s="117"/>
      <c r="F232" s="117"/>
      <c r="G232" s="117"/>
      <c r="H232" s="117"/>
      <c r="I232" s="195"/>
      <c r="J232" s="117"/>
      <c r="K232" s="117"/>
      <c r="L232" s="117"/>
      <c r="M232" s="117"/>
      <c r="N232" s="117"/>
      <c r="O232" s="117"/>
      <c r="P232" s="117"/>
      <c r="Q232" s="117"/>
      <c r="R232" s="117"/>
      <c r="S232" s="195"/>
      <c r="T232" s="117"/>
      <c r="U232" s="195"/>
      <c r="V232" s="117"/>
      <c r="W232" s="196"/>
      <c r="X232" s="197"/>
      <c r="Y232" s="197"/>
      <c r="Z232" s="197"/>
      <c r="AA232" s="197"/>
      <c r="AB232" s="188"/>
      <c r="AC232" s="197"/>
      <c r="AD232" s="188"/>
      <c r="AE232" s="197"/>
      <c r="AF232" s="197"/>
    </row>
    <row r="233" spans="1:32" x14ac:dyDescent="0.3">
      <c r="A233" s="192"/>
      <c r="B233" s="117"/>
      <c r="C233" s="117"/>
      <c r="D233" s="117"/>
      <c r="E233" s="117"/>
      <c r="F233" s="117"/>
      <c r="G233" s="117"/>
      <c r="H233" s="117"/>
      <c r="I233" s="195"/>
      <c r="J233" s="117"/>
      <c r="K233" s="117"/>
      <c r="L233" s="117"/>
      <c r="M233" s="117"/>
      <c r="N233" s="117"/>
      <c r="O233" s="117"/>
      <c r="P233" s="117"/>
      <c r="Q233" s="117"/>
      <c r="R233" s="117"/>
      <c r="S233" s="195"/>
      <c r="T233" s="117"/>
      <c r="U233" s="195"/>
      <c r="V233" s="117"/>
      <c r="W233" s="196"/>
      <c r="X233" s="197"/>
      <c r="Y233" s="197"/>
      <c r="Z233" s="197"/>
      <c r="AA233" s="197"/>
      <c r="AB233" s="188"/>
      <c r="AC233" s="197"/>
      <c r="AD233" s="188"/>
      <c r="AE233" s="197"/>
      <c r="AF233" s="197"/>
    </row>
    <row r="234" spans="1:32" x14ac:dyDescent="0.3">
      <c r="A234" s="192"/>
      <c r="B234" s="117"/>
      <c r="C234" s="117"/>
      <c r="D234" s="117"/>
      <c r="E234" s="117"/>
      <c r="F234" s="117"/>
      <c r="G234" s="117"/>
      <c r="H234" s="117"/>
      <c r="I234" s="195"/>
      <c r="J234" s="117"/>
      <c r="K234" s="117"/>
      <c r="L234" s="117"/>
      <c r="M234" s="117"/>
      <c r="N234" s="117"/>
      <c r="O234" s="117"/>
      <c r="P234" s="117"/>
      <c r="Q234" s="117"/>
      <c r="R234" s="117"/>
      <c r="S234" s="195"/>
      <c r="T234" s="117"/>
      <c r="U234" s="195"/>
      <c r="V234" s="117"/>
      <c r="W234" s="196"/>
      <c r="X234" s="197"/>
      <c r="Y234" s="197"/>
      <c r="Z234" s="197"/>
      <c r="AA234" s="197"/>
      <c r="AB234" s="188"/>
      <c r="AC234" s="197"/>
      <c r="AD234" s="188"/>
      <c r="AE234" s="197"/>
      <c r="AF234" s="197"/>
    </row>
    <row r="235" spans="1:32" x14ac:dyDescent="0.3">
      <c r="A235" s="192"/>
      <c r="B235" s="117"/>
      <c r="C235" s="117"/>
      <c r="D235" s="117"/>
      <c r="E235" s="117"/>
      <c r="F235" s="117"/>
      <c r="G235" s="117"/>
      <c r="H235" s="117"/>
      <c r="I235" s="195"/>
      <c r="J235" s="117"/>
      <c r="K235" s="117"/>
      <c r="L235" s="117"/>
      <c r="M235" s="117"/>
      <c r="N235" s="117"/>
      <c r="O235" s="117"/>
      <c r="P235" s="117"/>
      <c r="Q235" s="117"/>
      <c r="R235" s="117"/>
      <c r="S235" s="195"/>
      <c r="T235" s="117"/>
      <c r="U235" s="195"/>
      <c r="V235" s="117"/>
      <c r="W235" s="196"/>
      <c r="X235" s="197"/>
      <c r="Y235" s="197"/>
      <c r="Z235" s="197"/>
      <c r="AA235" s="197"/>
      <c r="AB235" s="188"/>
      <c r="AC235" s="197"/>
      <c r="AD235" s="188"/>
      <c r="AE235" s="197"/>
      <c r="AF235" s="197"/>
    </row>
    <row r="236" spans="1:32" x14ac:dyDescent="0.3">
      <c r="A236" s="192"/>
      <c r="B236" s="117"/>
      <c r="C236" s="117"/>
      <c r="D236" s="117"/>
      <c r="E236" s="117"/>
      <c r="F236" s="117"/>
      <c r="G236" s="117"/>
      <c r="H236" s="117"/>
      <c r="I236" s="195"/>
      <c r="J236" s="117"/>
      <c r="K236" s="117"/>
      <c r="L236" s="117"/>
      <c r="M236" s="117"/>
      <c r="N236" s="117"/>
      <c r="O236" s="117"/>
      <c r="P236" s="117"/>
      <c r="Q236" s="117"/>
      <c r="R236" s="117"/>
      <c r="S236" s="195"/>
      <c r="T236" s="117"/>
      <c r="U236" s="195"/>
      <c r="V236" s="117"/>
      <c r="W236" s="196"/>
      <c r="X236" s="197"/>
      <c r="Y236" s="197"/>
      <c r="Z236" s="197"/>
      <c r="AA236" s="197"/>
      <c r="AB236" s="188"/>
      <c r="AC236" s="197"/>
      <c r="AD236" s="188"/>
      <c r="AE236" s="197"/>
      <c r="AF236" s="197"/>
    </row>
    <row r="237" spans="1:32" x14ac:dyDescent="0.3">
      <c r="A237" s="192"/>
      <c r="B237" s="117"/>
      <c r="C237" s="117"/>
      <c r="D237" s="117"/>
      <c r="E237" s="117"/>
      <c r="F237" s="117"/>
      <c r="G237" s="117"/>
      <c r="H237" s="117"/>
      <c r="I237" s="195"/>
      <c r="J237" s="117"/>
      <c r="K237" s="117"/>
      <c r="L237" s="117"/>
      <c r="M237" s="117"/>
      <c r="N237" s="117"/>
      <c r="O237" s="117"/>
      <c r="P237" s="117"/>
      <c r="Q237" s="117"/>
      <c r="R237" s="117"/>
      <c r="S237" s="195"/>
      <c r="T237" s="117"/>
      <c r="U237" s="195"/>
      <c r="V237" s="117"/>
      <c r="W237" s="196"/>
      <c r="X237" s="197"/>
      <c r="Y237" s="197"/>
      <c r="Z237" s="197"/>
      <c r="AA237" s="197"/>
      <c r="AB237" s="188"/>
      <c r="AC237" s="197"/>
      <c r="AD237" s="188"/>
      <c r="AE237" s="197"/>
      <c r="AF237" s="197"/>
    </row>
    <row r="238" spans="1:32" x14ac:dyDescent="0.3">
      <c r="A238" s="192"/>
      <c r="B238" s="117"/>
      <c r="C238" s="117"/>
      <c r="D238" s="117"/>
      <c r="E238" s="117"/>
      <c r="F238" s="117"/>
      <c r="G238" s="117"/>
      <c r="H238" s="117"/>
      <c r="I238" s="195"/>
      <c r="J238" s="117"/>
      <c r="K238" s="117"/>
      <c r="L238" s="117"/>
      <c r="M238" s="117"/>
      <c r="N238" s="117"/>
      <c r="O238" s="117"/>
      <c r="P238" s="117"/>
      <c r="Q238" s="117"/>
      <c r="R238" s="117"/>
      <c r="S238" s="195"/>
      <c r="T238" s="117"/>
      <c r="U238" s="195"/>
      <c r="V238" s="117"/>
      <c r="W238" s="196"/>
      <c r="X238" s="197"/>
      <c r="Y238" s="197"/>
      <c r="Z238" s="197"/>
      <c r="AA238" s="197"/>
      <c r="AB238" s="188"/>
      <c r="AC238" s="197"/>
      <c r="AD238" s="188"/>
      <c r="AE238" s="197"/>
      <c r="AF238" s="197"/>
    </row>
    <row r="239" spans="1:32" x14ac:dyDescent="0.3">
      <c r="A239" s="192"/>
      <c r="B239" s="117"/>
      <c r="C239" s="117"/>
      <c r="D239" s="117"/>
      <c r="E239" s="117"/>
      <c r="F239" s="117"/>
      <c r="G239" s="117"/>
      <c r="H239" s="117"/>
      <c r="I239" s="195"/>
      <c r="J239" s="117"/>
      <c r="K239" s="117"/>
      <c r="L239" s="117"/>
      <c r="M239" s="117"/>
      <c r="N239" s="117"/>
      <c r="O239" s="117"/>
      <c r="P239" s="117"/>
      <c r="Q239" s="117"/>
      <c r="R239" s="117"/>
      <c r="S239" s="195"/>
      <c r="T239" s="117"/>
      <c r="U239" s="195"/>
      <c r="V239" s="117"/>
      <c r="W239" s="196"/>
      <c r="X239" s="197"/>
      <c r="Y239" s="197"/>
      <c r="Z239" s="197"/>
      <c r="AA239" s="197"/>
      <c r="AB239" s="188"/>
      <c r="AC239" s="197"/>
      <c r="AD239" s="188"/>
      <c r="AE239" s="197"/>
      <c r="AF239" s="197"/>
    </row>
    <row r="240" spans="1:32" x14ac:dyDescent="0.3">
      <c r="A240" s="192"/>
      <c r="B240" s="117"/>
      <c r="C240" s="117"/>
      <c r="D240" s="117"/>
      <c r="E240" s="117"/>
      <c r="F240" s="117"/>
      <c r="G240" s="117"/>
      <c r="H240" s="117"/>
      <c r="I240" s="195"/>
      <c r="J240" s="117"/>
      <c r="K240" s="117"/>
      <c r="L240" s="117"/>
      <c r="M240" s="117"/>
      <c r="N240" s="117"/>
      <c r="O240" s="117"/>
      <c r="P240" s="117"/>
      <c r="Q240" s="117"/>
      <c r="R240" s="117"/>
      <c r="S240" s="195"/>
      <c r="T240" s="117"/>
      <c r="U240" s="195"/>
      <c r="V240" s="117"/>
      <c r="W240" s="196"/>
      <c r="X240" s="197"/>
      <c r="Y240" s="197"/>
      <c r="Z240" s="197"/>
      <c r="AA240" s="197"/>
      <c r="AB240" s="188"/>
      <c r="AC240" s="197"/>
      <c r="AD240" s="188"/>
      <c r="AE240" s="197"/>
      <c r="AF240" s="197"/>
    </row>
    <row r="241" spans="1:32" x14ac:dyDescent="0.3">
      <c r="A241" s="192"/>
      <c r="B241" s="117"/>
      <c r="C241" s="117"/>
      <c r="D241" s="117"/>
      <c r="E241" s="117"/>
      <c r="F241" s="117"/>
      <c r="G241" s="117"/>
      <c r="H241" s="117"/>
      <c r="I241" s="195"/>
      <c r="J241" s="117"/>
      <c r="K241" s="117"/>
      <c r="L241" s="117"/>
      <c r="M241" s="117"/>
      <c r="N241" s="117"/>
      <c r="O241" s="117"/>
      <c r="P241" s="117"/>
      <c r="Q241" s="117"/>
      <c r="R241" s="117"/>
      <c r="S241" s="195"/>
      <c r="T241" s="117"/>
      <c r="U241" s="195"/>
      <c r="V241" s="117"/>
      <c r="W241" s="196"/>
      <c r="X241" s="197"/>
      <c r="Y241" s="197"/>
      <c r="Z241" s="197"/>
      <c r="AA241" s="197"/>
      <c r="AB241" s="188"/>
      <c r="AC241" s="197"/>
      <c r="AD241" s="188"/>
      <c r="AE241" s="197"/>
      <c r="AF241" s="197"/>
    </row>
    <row r="242" spans="1:32" x14ac:dyDescent="0.3">
      <c r="A242" s="192"/>
      <c r="B242" s="117"/>
      <c r="C242" s="117"/>
      <c r="D242" s="117"/>
      <c r="E242" s="117"/>
      <c r="F242" s="117"/>
      <c r="G242" s="117"/>
      <c r="H242" s="117"/>
      <c r="I242" s="195"/>
      <c r="J242" s="117"/>
      <c r="K242" s="117"/>
      <c r="L242" s="117"/>
      <c r="M242" s="117"/>
      <c r="N242" s="117"/>
      <c r="O242" s="117"/>
      <c r="P242" s="117"/>
      <c r="Q242" s="117"/>
      <c r="R242" s="117"/>
      <c r="S242" s="195"/>
      <c r="T242" s="117"/>
      <c r="U242" s="195"/>
      <c r="V242" s="117"/>
      <c r="W242" s="196"/>
      <c r="X242" s="197"/>
      <c r="Y242" s="197"/>
      <c r="Z242" s="197"/>
      <c r="AA242" s="197"/>
      <c r="AB242" s="188"/>
      <c r="AC242" s="197"/>
      <c r="AD242" s="188"/>
      <c r="AE242" s="197"/>
      <c r="AF242" s="197"/>
    </row>
    <row r="243" spans="1:32" x14ac:dyDescent="0.3">
      <c r="A243" s="192"/>
      <c r="B243" s="117"/>
      <c r="C243" s="117"/>
      <c r="D243" s="117"/>
      <c r="E243" s="117"/>
      <c r="F243" s="117"/>
      <c r="G243" s="117"/>
      <c r="H243" s="117"/>
      <c r="I243" s="195"/>
      <c r="J243" s="117"/>
      <c r="K243" s="117"/>
      <c r="L243" s="117"/>
      <c r="M243" s="117"/>
      <c r="N243" s="117"/>
      <c r="O243" s="117"/>
      <c r="P243" s="117"/>
      <c r="Q243" s="117"/>
      <c r="R243" s="117"/>
      <c r="S243" s="195"/>
      <c r="T243" s="117"/>
      <c r="U243" s="195"/>
      <c r="V243" s="117"/>
      <c r="W243" s="196"/>
      <c r="X243" s="197"/>
      <c r="Y243" s="197"/>
      <c r="Z243" s="197"/>
      <c r="AA243" s="197"/>
      <c r="AB243" s="188"/>
      <c r="AC243" s="197"/>
      <c r="AD243" s="188"/>
      <c r="AE243" s="197"/>
      <c r="AF243" s="197"/>
    </row>
    <row r="244" spans="1:32" x14ac:dyDescent="0.3">
      <c r="A244" s="192"/>
      <c r="B244" s="117"/>
      <c r="C244" s="117"/>
      <c r="D244" s="117"/>
      <c r="E244" s="117"/>
      <c r="F244" s="117"/>
      <c r="G244" s="117"/>
      <c r="H244" s="117"/>
      <c r="I244" s="195"/>
      <c r="J244" s="117"/>
      <c r="K244" s="117"/>
      <c r="L244" s="117"/>
      <c r="M244" s="117"/>
      <c r="N244" s="117"/>
      <c r="O244" s="117"/>
      <c r="P244" s="117"/>
      <c r="Q244" s="117"/>
      <c r="R244" s="117"/>
      <c r="S244" s="195"/>
      <c r="T244" s="117"/>
      <c r="U244" s="195"/>
      <c r="V244" s="117"/>
      <c r="W244" s="196"/>
      <c r="X244" s="197"/>
      <c r="Y244" s="197"/>
      <c r="Z244" s="197"/>
      <c r="AA244" s="197"/>
      <c r="AB244" s="188"/>
      <c r="AC244" s="197"/>
      <c r="AD244" s="188"/>
      <c r="AE244" s="197"/>
      <c r="AF244" s="197"/>
    </row>
  </sheetData>
  <mergeCells count="64">
    <mergeCell ref="AG1:AG8"/>
    <mergeCell ref="AF1:AF8"/>
    <mergeCell ref="AB36:AC36"/>
    <mergeCell ref="AD36:AE36"/>
    <mergeCell ref="AD37:AE37"/>
    <mergeCell ref="AD35:AE35"/>
    <mergeCell ref="B44:E44"/>
    <mergeCell ref="A37:F37"/>
    <mergeCell ref="G37:H37"/>
    <mergeCell ref="K37:R37"/>
    <mergeCell ref="X37:Y37"/>
    <mergeCell ref="Z37:AA37"/>
    <mergeCell ref="AB37:AC37"/>
    <mergeCell ref="AB35:AC35"/>
    <mergeCell ref="A1:A7"/>
    <mergeCell ref="B1:B7"/>
    <mergeCell ref="K2:K7"/>
    <mergeCell ref="A35:F35"/>
    <mergeCell ref="J35:J37"/>
    <mergeCell ref="K35:R35"/>
    <mergeCell ref="X35:Y35"/>
    <mergeCell ref="Z35:AA35"/>
    <mergeCell ref="A36:F36"/>
    <mergeCell ref="K36:R36"/>
    <mergeCell ref="X36:Y36"/>
    <mergeCell ref="Z36:AA36"/>
    <mergeCell ref="T1:AE1"/>
    <mergeCell ref="J2:J7"/>
    <mergeCell ref="X7:Y7"/>
    <mergeCell ref="Z7:AA7"/>
    <mergeCell ref="AB7:AC7"/>
    <mergeCell ref="AD7:AE7"/>
    <mergeCell ref="AB4:AC4"/>
    <mergeCell ref="AD4:AE4"/>
    <mergeCell ref="AB5:AC5"/>
    <mergeCell ref="AD5:AE5"/>
    <mergeCell ref="Q3:Q7"/>
    <mergeCell ref="X3:Y3"/>
    <mergeCell ref="Z3:AA3"/>
    <mergeCell ref="AB3:AC3"/>
    <mergeCell ref="AD3:AE3"/>
    <mergeCell ref="L4:L7"/>
    <mergeCell ref="L2:Q2"/>
    <mergeCell ref="C6:H6"/>
    <mergeCell ref="X6:Y6"/>
    <mergeCell ref="Z6:AA6"/>
    <mergeCell ref="AB6:AC6"/>
    <mergeCell ref="AD6:AE6"/>
    <mergeCell ref="M5:M7"/>
    <mergeCell ref="N5:N7"/>
    <mergeCell ref="O5:O7"/>
    <mergeCell ref="X5:Y5"/>
    <mergeCell ref="Z5:AA5"/>
    <mergeCell ref="C1:H5"/>
    <mergeCell ref="J1:R1"/>
    <mergeCell ref="X2:AA2"/>
    <mergeCell ref="AB2:AE2"/>
    <mergeCell ref="L3:O3"/>
    <mergeCell ref="P3:P7"/>
    <mergeCell ref="R2:R7"/>
    <mergeCell ref="T2:V2"/>
    <mergeCell ref="M4:O4"/>
    <mergeCell ref="X4:Y4"/>
    <mergeCell ref="Z4:AA4"/>
  </mergeCells>
  <conditionalFormatting sqref="A35:A37 C11:D29 C34:D34 G35:K36 G37:X37 K2:L3 K4:M4 K5:O8 O11:Q16 O17:P18 O19:Q23 O24:P24 O25:Q29 P3:Q3 S1:T1 S2:X8 S12:W29 S35:X35 S36:W36 Y27:Y29 Z3:Z7 Z35:Z36 AB2:AB7 AB35:AB37 AD4:AD7 AD35:AD37 M13:M29 K13:L20 K12:M12 A1:J1 A2:I8 G11:N11 G12:J20 G21:L29 AF13:AF29 G34:M34 S11:AF11 Y8:AE8 AA12:AF12 AA27:AE29 AA34:AF34 AA13:AE25 G9:AF10 S31:AE31 E30:AF30 AA32:AE33 B32:D33 O32:Q34 S32:W34 Y32:Y34 E31:N33 AF31:AF33 X31:X33 Z31:Z33">
    <cfRule type="cellIs" dxfId="1316" priority="17" operator="equal">
      <formula>0</formula>
    </cfRule>
  </conditionalFormatting>
  <conditionalFormatting sqref="A9:F10">
    <cfRule type="cellIs" dxfId="1315" priority="18" operator="equal">
      <formula>0</formula>
    </cfRule>
  </conditionalFormatting>
  <conditionalFormatting sqref="A19:A29">
    <cfRule type="cellIs" dxfId="1314" priority="19" operator="equal">
      <formula>0</formula>
    </cfRule>
  </conditionalFormatting>
  <conditionalFormatting sqref="A11">
    <cfRule type="cellIs" dxfId="1313" priority="20" operator="equal">
      <formula>0</formula>
    </cfRule>
  </conditionalFormatting>
  <conditionalFormatting sqref="A12:A13">
    <cfRule type="cellIs" dxfId="1312" priority="21" operator="equal">
      <formula>0</formula>
    </cfRule>
  </conditionalFormatting>
  <conditionalFormatting sqref="A14 A16">
    <cfRule type="cellIs" dxfId="1311" priority="22" operator="equal">
      <formula>0</formula>
    </cfRule>
  </conditionalFormatting>
  <conditionalFormatting sqref="A17:A18">
    <cfRule type="cellIs" dxfId="1310" priority="23" operator="equal">
      <formula>0</formula>
    </cfRule>
  </conditionalFormatting>
  <conditionalFormatting sqref="A34">
    <cfRule type="cellIs" dxfId="1309" priority="24" operator="equal">
      <formula>0</formula>
    </cfRule>
  </conditionalFormatting>
  <conditionalFormatting sqref="B11:B13">
    <cfRule type="cellIs" dxfId="1308" priority="25" operator="equal">
      <formula>0</formula>
    </cfRule>
  </conditionalFormatting>
  <conditionalFormatting sqref="B26">
    <cfRule type="cellIs" dxfId="1307" priority="26" operator="equal">
      <formula>0</formula>
    </cfRule>
  </conditionalFormatting>
  <conditionalFormatting sqref="B34">
    <cfRule type="cellIs" dxfId="1306" priority="27" operator="equal">
      <formula>0</formula>
    </cfRule>
  </conditionalFormatting>
  <conditionalFormatting sqref="B23">
    <cfRule type="cellIs" dxfId="1305" priority="28" operator="equal">
      <formula>0</formula>
    </cfRule>
  </conditionalFormatting>
  <conditionalFormatting sqref="B24">
    <cfRule type="cellIs" dxfId="1304" priority="29" operator="equal">
      <formula>0</formula>
    </cfRule>
  </conditionalFormatting>
  <conditionalFormatting sqref="B25">
    <cfRule type="cellIs" dxfId="1303" priority="30" operator="equal">
      <formula>0</formula>
    </cfRule>
  </conditionalFormatting>
  <conditionalFormatting sqref="Y12:Y25">
    <cfRule type="cellIs" dxfId="1302" priority="31" operator="equal">
      <formula>0</formula>
    </cfRule>
  </conditionalFormatting>
  <conditionalFormatting sqref="X12:X17">
    <cfRule type="cellIs" dxfId="1301" priority="32" operator="equal">
      <formula>0</formula>
    </cfRule>
  </conditionalFormatting>
  <conditionalFormatting sqref="X19:X22">
    <cfRule type="cellIs" dxfId="1300" priority="33" operator="equal">
      <formula>0</formula>
    </cfRule>
  </conditionalFormatting>
  <conditionalFormatting sqref="X18">
    <cfRule type="cellIs" dxfId="1299" priority="34" operator="equal">
      <formula>0</formula>
    </cfRule>
  </conditionalFormatting>
  <conditionalFormatting sqref="X25">
    <cfRule type="cellIs" dxfId="1298" priority="35" operator="equal">
      <formula>0</formula>
    </cfRule>
  </conditionalFormatting>
  <conditionalFormatting sqref="X23">
    <cfRule type="cellIs" dxfId="1297" priority="36" operator="equal">
      <formula>0</formula>
    </cfRule>
  </conditionalFormatting>
  <conditionalFormatting sqref="X24">
    <cfRule type="cellIs" dxfId="1296" priority="37" operator="equal">
      <formula>0</formula>
    </cfRule>
  </conditionalFormatting>
  <conditionalFormatting sqref="X27:X29">
    <cfRule type="cellIs" dxfId="1295" priority="38" operator="equal">
      <formula>0</formula>
    </cfRule>
  </conditionalFormatting>
  <conditionalFormatting sqref="X26">
    <cfRule type="cellIs" dxfId="1294" priority="39" operator="equal">
      <formula>0</formula>
    </cfRule>
  </conditionalFormatting>
  <conditionalFormatting sqref="X34">
    <cfRule type="cellIs" dxfId="1293" priority="40" operator="equal">
      <formula>0</formula>
    </cfRule>
  </conditionalFormatting>
  <conditionalFormatting sqref="Z12:Z17">
    <cfRule type="cellIs" dxfId="1292" priority="41" operator="equal">
      <formula>0</formula>
    </cfRule>
  </conditionalFormatting>
  <conditionalFormatting sqref="Z19:Z22">
    <cfRule type="cellIs" dxfId="1291" priority="42" operator="equal">
      <formula>0</formula>
    </cfRule>
  </conditionalFormatting>
  <conditionalFormatting sqref="Z18">
    <cfRule type="cellIs" dxfId="1290" priority="43" operator="equal">
      <formula>0</formula>
    </cfRule>
  </conditionalFormatting>
  <conditionalFormatting sqref="Z25">
    <cfRule type="cellIs" dxfId="1289" priority="44" operator="equal">
      <formula>0</formula>
    </cfRule>
  </conditionalFormatting>
  <conditionalFormatting sqref="Z23">
    <cfRule type="cellIs" dxfId="1288" priority="45" operator="equal">
      <formula>0</formula>
    </cfRule>
  </conditionalFormatting>
  <conditionalFormatting sqref="Z24">
    <cfRule type="cellIs" dxfId="1287" priority="46" operator="equal">
      <formula>0</formula>
    </cfRule>
  </conditionalFormatting>
  <conditionalFormatting sqref="Z27:Z29">
    <cfRule type="cellIs" dxfId="1286" priority="47" operator="equal">
      <formula>0</formula>
    </cfRule>
  </conditionalFormatting>
  <conditionalFormatting sqref="Z26">
    <cfRule type="cellIs" dxfId="1285" priority="48" operator="equal">
      <formula>0</formula>
    </cfRule>
  </conditionalFormatting>
  <conditionalFormatting sqref="Z34">
    <cfRule type="cellIs" dxfId="1284" priority="49" operator="equal">
      <formula>0</formula>
    </cfRule>
  </conditionalFormatting>
  <conditionalFormatting sqref="N12:N17">
    <cfRule type="cellIs" dxfId="1283" priority="50" operator="equal">
      <formula>0</formula>
    </cfRule>
  </conditionalFormatting>
  <conditionalFormatting sqref="N19:N21">
    <cfRule type="cellIs" dxfId="1282" priority="51" operator="equal">
      <formula>0</formula>
    </cfRule>
  </conditionalFormatting>
  <conditionalFormatting sqref="N18">
    <cfRule type="cellIs" dxfId="1281" priority="52" operator="equal">
      <formula>0</formula>
    </cfRule>
  </conditionalFormatting>
  <conditionalFormatting sqref="N25">
    <cfRule type="cellIs" dxfId="1280" priority="53" operator="equal">
      <formula>0</formula>
    </cfRule>
  </conditionalFormatting>
  <conditionalFormatting sqref="N23">
    <cfRule type="cellIs" dxfId="1279" priority="54" operator="equal">
      <formula>0</formula>
    </cfRule>
  </conditionalFormatting>
  <conditionalFormatting sqref="N24">
    <cfRule type="cellIs" dxfId="1278" priority="55" operator="equal">
      <formula>0</formula>
    </cfRule>
  </conditionalFormatting>
  <conditionalFormatting sqref="N27:N29">
    <cfRule type="cellIs" dxfId="1277" priority="56" operator="equal">
      <formula>0</formula>
    </cfRule>
  </conditionalFormatting>
  <conditionalFormatting sqref="N34">
    <cfRule type="cellIs" dxfId="1276" priority="57" operator="equal">
      <formula>0</formula>
    </cfRule>
  </conditionalFormatting>
  <conditionalFormatting sqref="E11:F11">
    <cfRule type="cellIs" dxfId="1275" priority="58" operator="equal">
      <formula>0</formula>
    </cfRule>
  </conditionalFormatting>
  <conditionalFormatting sqref="E12:E13 E14:F14 E15 E16:F16 E17">
    <cfRule type="cellIs" dxfId="1274" priority="59" operator="equal">
      <formula>0</formula>
    </cfRule>
  </conditionalFormatting>
  <conditionalFormatting sqref="E19:F19 E20 E21:F22">
    <cfRule type="cellIs" dxfId="1273" priority="60" operator="equal">
      <formula>0</formula>
    </cfRule>
  </conditionalFormatting>
  <conditionalFormatting sqref="E18">
    <cfRule type="cellIs" dxfId="1272" priority="61" operator="equal">
      <formula>0</formula>
    </cfRule>
  </conditionalFormatting>
  <conditionalFormatting sqref="E23:F23">
    <cfRule type="cellIs" dxfId="1271" priority="62" operator="equal">
      <formula>0</formula>
    </cfRule>
  </conditionalFormatting>
  <conditionalFormatting sqref="E24:E25">
    <cfRule type="cellIs" dxfId="1270" priority="63" operator="equal">
      <formula>0</formula>
    </cfRule>
  </conditionalFormatting>
  <conditionalFormatting sqref="E27:F27">
    <cfRule type="cellIs" dxfId="1269" priority="65" operator="equal">
      <formula>0</formula>
    </cfRule>
  </conditionalFormatting>
  <conditionalFormatting sqref="E26">
    <cfRule type="cellIs" dxfId="1268" priority="66" operator="equal">
      <formula>0</formula>
    </cfRule>
  </conditionalFormatting>
  <conditionalFormatting sqref="E34:F34">
    <cfRule type="cellIs" dxfId="1267" priority="67" operator="equal">
      <formula>0</formula>
    </cfRule>
  </conditionalFormatting>
  <conditionalFormatting sqref="Q24">
    <cfRule type="cellIs" dxfId="1266" priority="68" operator="equal">
      <formula>0</formula>
    </cfRule>
  </conditionalFormatting>
  <conditionalFormatting sqref="A15">
    <cfRule type="cellIs" dxfId="1265" priority="69" operator="equal">
      <formula>0</formula>
    </cfRule>
  </conditionalFormatting>
  <conditionalFormatting sqref="B14:B15">
    <cfRule type="cellIs" dxfId="1264" priority="71" operator="equal">
      <formula>0</formula>
    </cfRule>
  </conditionalFormatting>
  <conditionalFormatting sqref="B16">
    <cfRule type="cellIs" dxfId="1263" priority="72" operator="equal">
      <formula>0</formula>
    </cfRule>
  </conditionalFormatting>
  <conditionalFormatting sqref="B23">
    <cfRule type="cellIs" dxfId="1262" priority="73" operator="equal">
      <formula>0</formula>
    </cfRule>
  </conditionalFormatting>
  <conditionalFormatting sqref="B19">
    <cfRule type="cellIs" dxfId="1261" priority="75" operator="equal">
      <formula>0</formula>
    </cfRule>
  </conditionalFormatting>
  <conditionalFormatting sqref="B20:B22">
    <cfRule type="cellIs" dxfId="1260" priority="76" operator="equal">
      <formula>0</formula>
    </cfRule>
  </conditionalFormatting>
  <conditionalFormatting sqref="B24:B26">
    <cfRule type="cellIs" dxfId="1259" priority="77" operator="equal">
      <formula>0</formula>
    </cfRule>
  </conditionalFormatting>
  <conditionalFormatting sqref="B28:B29">
    <cfRule type="cellIs" dxfId="1258" priority="78" operator="equal">
      <formula>0</formula>
    </cfRule>
  </conditionalFormatting>
  <conditionalFormatting sqref="B27">
    <cfRule type="cellIs" dxfId="1257" priority="79" operator="equal">
      <formula>0</formula>
    </cfRule>
  </conditionalFormatting>
  <conditionalFormatting sqref="Q17:Q18">
    <cfRule type="cellIs" dxfId="1256" priority="80" operator="equal">
      <formula>0</formula>
    </cfRule>
  </conditionalFormatting>
  <conditionalFormatting sqref="B43">
    <cfRule type="cellIs" dxfId="1255" priority="83" operator="equal">
      <formula>0</formula>
    </cfRule>
  </conditionalFormatting>
  <conditionalFormatting sqref="F12:F13">
    <cfRule type="cellIs" dxfId="1254" priority="92" operator="equal">
      <formula>0</formula>
    </cfRule>
  </conditionalFormatting>
  <conditionalFormatting sqref="F15">
    <cfRule type="cellIs" dxfId="1253" priority="93" operator="equal">
      <formula>0</formula>
    </cfRule>
  </conditionalFormatting>
  <conditionalFormatting sqref="F17:F18">
    <cfRule type="cellIs" dxfId="1252" priority="94" operator="equal">
      <formula>0</formula>
    </cfRule>
  </conditionalFormatting>
  <conditionalFormatting sqref="F20">
    <cfRule type="cellIs" dxfId="1251" priority="95" operator="equal">
      <formula>0</formula>
    </cfRule>
  </conditionalFormatting>
  <conditionalFormatting sqref="F24">
    <cfRule type="cellIs" dxfId="1250" priority="96" operator="equal">
      <formula>0</formula>
    </cfRule>
  </conditionalFormatting>
  <conditionalFormatting sqref="F26">
    <cfRule type="cellIs" dxfId="1249" priority="97" operator="equal">
      <formula>0</formula>
    </cfRule>
  </conditionalFormatting>
  <conditionalFormatting sqref="E29">
    <cfRule type="cellIs" dxfId="1248" priority="98" operator="equal">
      <formula>0</formula>
    </cfRule>
  </conditionalFormatting>
  <conditionalFormatting sqref="F28:F29">
    <cfRule type="cellIs" dxfId="1247" priority="99" operator="equal">
      <formula>0</formula>
    </cfRule>
  </conditionalFormatting>
  <conditionalFormatting sqref="E28">
    <cfRule type="cellIs" dxfId="1246" priority="100" operator="equal">
      <formula>0</formula>
    </cfRule>
  </conditionalFormatting>
  <conditionalFormatting sqref="F25">
    <cfRule type="cellIs" dxfId="1245" priority="101" operator="equal">
      <formula>0</formula>
    </cfRule>
  </conditionalFormatting>
  <conditionalFormatting sqref="B44">
    <cfRule type="cellIs" dxfId="1244" priority="103" operator="equal">
      <formula>0</formula>
    </cfRule>
  </conditionalFormatting>
  <conditionalFormatting sqref="N22">
    <cfRule type="cellIs" dxfId="1243" priority="104" operator="equal">
      <formula>0</formula>
    </cfRule>
  </conditionalFormatting>
  <conditionalFormatting sqref="N26">
    <cfRule type="cellIs" dxfId="1242" priority="105" operator="equal">
      <formula>0</formula>
    </cfRule>
  </conditionalFormatting>
  <conditionalFormatting sqref="A31:E31 N31:Q31 A33">
    <cfRule type="cellIs" dxfId="1241" priority="4" operator="equal">
      <formula>0</formula>
    </cfRule>
  </conditionalFormatting>
  <conditionalFormatting sqref="A32">
    <cfRule type="cellIs" dxfId="1240" priority="10" operator="equal">
      <formula>0</formula>
    </cfRule>
  </conditionalFormatting>
  <conditionalFormatting sqref="C30:D30">
    <cfRule type="cellIs" dxfId="1239" priority="11" operator="equal">
      <formula>0</formula>
    </cfRule>
  </conditionalFormatting>
  <conditionalFormatting sqref="A30">
    <cfRule type="cellIs" dxfId="1238" priority="12" operator="equal">
      <formula>0</formula>
    </cfRule>
  </conditionalFormatting>
  <conditionalFormatting sqref="B30">
    <cfRule type="cellIs" dxfId="1237" priority="15" operator="equal">
      <formula>0</formula>
    </cfRule>
  </conditionalFormatting>
  <conditionalFormatting sqref="B17">
    <cfRule type="cellIs" dxfId="1236" priority="1" operator="equal">
      <formula>0</formula>
    </cfRule>
  </conditionalFormatting>
  <conditionalFormatting sqref="B18">
    <cfRule type="cellIs" dxfId="1235" priority="2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AM243"/>
  <sheetViews>
    <sheetView topLeftCell="A4" zoomScale="130" zoomScaleNormal="130" workbookViewId="0">
      <selection activeCell="AI14" sqref="AI14"/>
    </sheetView>
  </sheetViews>
  <sheetFormatPr defaultColWidth="14.44140625" defaultRowHeight="14.4" x14ac:dyDescent="0.3"/>
  <cols>
    <col min="1" max="1" width="9.44140625" style="252" customWidth="1"/>
    <col min="2" max="2" width="48.88671875" style="252" customWidth="1"/>
    <col min="3" max="4" width="2.6640625" style="252" hidden="1" customWidth="1"/>
    <col min="5" max="5" width="2.6640625" style="252" customWidth="1"/>
    <col min="6" max="6" width="5.33203125" style="252" customWidth="1"/>
    <col min="7" max="8" width="2.6640625" style="252" hidden="1" customWidth="1"/>
    <col min="9" max="9" width="5" style="252" hidden="1" customWidth="1"/>
    <col min="10" max="10" width="5.109375" style="252" customWidth="1"/>
    <col min="11" max="13" width="4.88671875" style="252" customWidth="1"/>
    <col min="14" max="15" width="4.6640625" style="252" customWidth="1"/>
    <col min="16" max="16" width="5" style="252" customWidth="1"/>
    <col min="17" max="18" width="4.6640625" style="252" customWidth="1"/>
    <col min="19" max="19" width="5" style="252" hidden="1" customWidth="1"/>
    <col min="20" max="20" width="4.109375" style="252" hidden="1" customWidth="1"/>
    <col min="21" max="21" width="4.88671875" style="252" hidden="1" customWidth="1"/>
    <col min="22" max="22" width="3.88671875" style="252" hidden="1" customWidth="1"/>
    <col min="23" max="23" width="5.44140625" style="252" hidden="1" customWidth="1"/>
    <col min="24" max="25" width="4.5546875" style="252" hidden="1" customWidth="1"/>
    <col min="26" max="26" width="5" style="252" hidden="1" customWidth="1"/>
    <col min="27" max="27" width="4.5546875" style="252" hidden="1" customWidth="1"/>
    <col min="28" max="28" width="5.33203125" style="252" customWidth="1"/>
    <col min="29" max="29" width="1.33203125" style="252" hidden="1" customWidth="1"/>
    <col min="30" max="30" width="5.109375" style="252" customWidth="1"/>
    <col min="31" max="31" width="4.6640625" style="252" customWidth="1"/>
    <col min="32" max="32" width="4.88671875" style="252" hidden="1" customWidth="1"/>
    <col min="33" max="33" width="4.88671875" style="252" customWidth="1"/>
    <col min="34" max="34" width="7.109375" style="252" customWidth="1"/>
    <col min="35" max="35" width="14.6640625" style="252" customWidth="1"/>
    <col min="36" max="44" width="7.109375" style="252" customWidth="1"/>
    <col min="45" max="16384" width="14.44140625" style="252"/>
  </cols>
  <sheetData>
    <row r="1" spans="1:39" ht="28.5" customHeight="1" x14ac:dyDescent="0.3">
      <c r="A1" s="1826" t="s">
        <v>45</v>
      </c>
      <c r="B1" s="1826" t="s">
        <v>173</v>
      </c>
      <c r="C1" s="1812" t="s">
        <v>174</v>
      </c>
      <c r="D1" s="1813"/>
      <c r="E1" s="1813"/>
      <c r="F1" s="1813"/>
      <c r="G1" s="1813"/>
      <c r="H1" s="1814"/>
      <c r="I1" s="119"/>
      <c r="J1" s="1804" t="s">
        <v>175</v>
      </c>
      <c r="K1" s="1801"/>
      <c r="L1" s="1801"/>
      <c r="M1" s="1801"/>
      <c r="N1" s="1801"/>
      <c r="O1" s="1801"/>
      <c r="P1" s="1801"/>
      <c r="Q1" s="1801"/>
      <c r="R1" s="1802"/>
      <c r="S1" s="120"/>
      <c r="T1" s="1804" t="s">
        <v>176</v>
      </c>
      <c r="U1" s="1801"/>
      <c r="V1" s="1801"/>
      <c r="W1" s="1801"/>
      <c r="X1" s="1801"/>
      <c r="Y1" s="1801"/>
      <c r="Z1" s="1801"/>
      <c r="AA1" s="1801"/>
      <c r="AB1" s="1801"/>
      <c r="AC1" s="1801"/>
      <c r="AD1" s="1801"/>
      <c r="AE1" s="1801"/>
      <c r="AF1" s="1801"/>
      <c r="AG1" s="1801"/>
      <c r="AH1" s="1836" t="s">
        <v>161</v>
      </c>
      <c r="AI1" s="1836" t="s">
        <v>159</v>
      </c>
    </row>
    <row r="2" spans="1:39" ht="15" customHeight="1" x14ac:dyDescent="0.3">
      <c r="A2" s="1795"/>
      <c r="B2" s="1795"/>
      <c r="C2" s="1815"/>
      <c r="D2" s="1816"/>
      <c r="E2" s="1816"/>
      <c r="F2" s="1816"/>
      <c r="G2" s="1816"/>
      <c r="H2" s="1817"/>
      <c r="I2" s="119"/>
      <c r="J2" s="1821" t="s">
        <v>98</v>
      </c>
      <c r="K2" s="1794" t="s">
        <v>177</v>
      </c>
      <c r="L2" s="1804" t="s">
        <v>179</v>
      </c>
      <c r="M2" s="1801"/>
      <c r="N2" s="1801"/>
      <c r="O2" s="1801"/>
      <c r="P2" s="1801"/>
      <c r="Q2" s="1801"/>
      <c r="R2" s="1794" t="s">
        <v>180</v>
      </c>
      <c r="S2" s="121"/>
      <c r="T2" s="1804" t="s">
        <v>181</v>
      </c>
      <c r="U2" s="1801"/>
      <c r="V2" s="1802"/>
      <c r="W2" s="251"/>
      <c r="X2" s="1803" t="s">
        <v>181</v>
      </c>
      <c r="Y2" s="1801"/>
      <c r="Z2" s="1801"/>
      <c r="AA2" s="1805"/>
      <c r="AB2" s="1803" t="s">
        <v>181</v>
      </c>
      <c r="AC2" s="1801"/>
      <c r="AD2" s="1801"/>
      <c r="AE2" s="1801"/>
      <c r="AF2" s="1801"/>
      <c r="AG2" s="1801"/>
      <c r="AH2" s="1836"/>
      <c r="AI2" s="1836"/>
    </row>
    <row r="3" spans="1:39" x14ac:dyDescent="0.3">
      <c r="A3" s="1795"/>
      <c r="B3" s="1795"/>
      <c r="C3" s="1815"/>
      <c r="D3" s="1816"/>
      <c r="E3" s="1816"/>
      <c r="F3" s="1816"/>
      <c r="G3" s="1816"/>
      <c r="H3" s="1817"/>
      <c r="I3" s="119"/>
      <c r="J3" s="1795"/>
      <c r="K3" s="1795"/>
      <c r="L3" s="1800" t="s">
        <v>182</v>
      </c>
      <c r="M3" s="1801"/>
      <c r="N3" s="1801"/>
      <c r="O3" s="1802"/>
      <c r="P3" s="1794" t="s">
        <v>183</v>
      </c>
      <c r="Q3" s="1822" t="s">
        <v>370</v>
      </c>
      <c r="R3" s="1795"/>
      <c r="S3" s="121"/>
      <c r="T3" s="123"/>
      <c r="U3" s="123"/>
      <c r="V3" s="123"/>
      <c r="W3" s="251"/>
      <c r="X3" s="1810"/>
      <c r="Y3" s="1802"/>
      <c r="Z3" s="1811"/>
      <c r="AA3" s="1805"/>
      <c r="AB3" s="1803"/>
      <c r="AC3" s="1801"/>
      <c r="AD3" s="1802"/>
      <c r="AE3" s="1804"/>
      <c r="AF3" s="1801"/>
      <c r="AG3" s="1801"/>
      <c r="AH3" s="1836"/>
      <c r="AI3" s="1836"/>
    </row>
    <row r="4" spans="1:39" x14ac:dyDescent="0.3">
      <c r="A4" s="1795"/>
      <c r="B4" s="1795"/>
      <c r="C4" s="1815"/>
      <c r="D4" s="1816"/>
      <c r="E4" s="1816"/>
      <c r="F4" s="1816"/>
      <c r="G4" s="1816"/>
      <c r="H4" s="1817"/>
      <c r="I4" s="119"/>
      <c r="J4" s="1795"/>
      <c r="K4" s="1795"/>
      <c r="L4" s="1794" t="s">
        <v>186</v>
      </c>
      <c r="M4" s="1800" t="s">
        <v>187</v>
      </c>
      <c r="N4" s="1801"/>
      <c r="O4" s="1802"/>
      <c r="P4" s="1795"/>
      <c r="Q4" s="1815"/>
      <c r="R4" s="1795"/>
      <c r="S4" s="121"/>
      <c r="T4" s="123" t="s">
        <v>184</v>
      </c>
      <c r="U4" s="121"/>
      <c r="V4" s="123" t="s">
        <v>185</v>
      </c>
      <c r="W4" s="251"/>
      <c r="X4" s="1803" t="s">
        <v>371</v>
      </c>
      <c r="Y4" s="1802"/>
      <c r="Z4" s="1804" t="s">
        <v>372</v>
      </c>
      <c r="AA4" s="1805"/>
      <c r="AB4" s="1803" t="s">
        <v>371</v>
      </c>
      <c r="AC4" s="1801"/>
      <c r="AD4" s="1802"/>
      <c r="AE4" s="1804" t="s">
        <v>372</v>
      </c>
      <c r="AF4" s="1801"/>
      <c r="AG4" s="1801"/>
      <c r="AH4" s="1836"/>
      <c r="AI4" s="1836"/>
    </row>
    <row r="5" spans="1:39" x14ac:dyDescent="0.3">
      <c r="A5" s="1795"/>
      <c r="B5" s="1795"/>
      <c r="C5" s="1818"/>
      <c r="D5" s="1798"/>
      <c r="E5" s="1798"/>
      <c r="F5" s="1798"/>
      <c r="G5" s="1798"/>
      <c r="H5" s="1799"/>
      <c r="I5" s="119"/>
      <c r="J5" s="1795"/>
      <c r="K5" s="1795"/>
      <c r="L5" s="1795"/>
      <c r="M5" s="1794" t="s">
        <v>188</v>
      </c>
      <c r="N5" s="1794" t="s">
        <v>189</v>
      </c>
      <c r="O5" s="1794" t="s">
        <v>190</v>
      </c>
      <c r="P5" s="1795"/>
      <c r="Q5" s="1815"/>
      <c r="R5" s="1795"/>
      <c r="S5" s="119"/>
      <c r="T5" s="124">
        <v>17</v>
      </c>
      <c r="U5" s="125"/>
      <c r="V5" s="124">
        <v>22</v>
      </c>
      <c r="W5" s="251"/>
      <c r="X5" s="1810">
        <v>17</v>
      </c>
      <c r="Y5" s="1802"/>
      <c r="Z5" s="1811">
        <v>22</v>
      </c>
      <c r="AA5" s="1805"/>
      <c r="AB5" s="1810">
        <v>16</v>
      </c>
      <c r="AC5" s="1801"/>
      <c r="AD5" s="1802"/>
      <c r="AE5" s="1811">
        <v>23</v>
      </c>
      <c r="AF5" s="1801"/>
      <c r="AG5" s="1801"/>
      <c r="AH5" s="1836"/>
      <c r="AI5" s="1836"/>
    </row>
    <row r="6" spans="1:39" x14ac:dyDescent="0.3">
      <c r="A6" s="1795"/>
      <c r="B6" s="1795"/>
      <c r="C6" s="1804" t="s">
        <v>149</v>
      </c>
      <c r="D6" s="1801"/>
      <c r="E6" s="1801"/>
      <c r="F6" s="1801"/>
      <c r="G6" s="1801"/>
      <c r="H6" s="1802"/>
      <c r="I6" s="119"/>
      <c r="J6" s="1795"/>
      <c r="K6" s="1795"/>
      <c r="L6" s="1795"/>
      <c r="M6" s="1795"/>
      <c r="N6" s="1795"/>
      <c r="O6" s="1795"/>
      <c r="P6" s="1795"/>
      <c r="Q6" s="1815"/>
      <c r="R6" s="1795"/>
      <c r="S6" s="119"/>
      <c r="T6" s="125"/>
      <c r="U6" s="125"/>
      <c r="V6" s="125"/>
      <c r="W6" s="251"/>
      <c r="X6" s="1806"/>
      <c r="Y6" s="1802"/>
      <c r="Z6" s="1807"/>
      <c r="AA6" s="1805"/>
      <c r="AB6" s="1808"/>
      <c r="AC6" s="1801"/>
      <c r="AD6" s="1802"/>
      <c r="AE6" s="1809"/>
      <c r="AF6" s="1801"/>
      <c r="AG6" s="1801"/>
      <c r="AH6" s="1836"/>
      <c r="AI6" s="1836"/>
    </row>
    <row r="7" spans="1:39" x14ac:dyDescent="0.3">
      <c r="A7" s="1796"/>
      <c r="B7" s="1796"/>
      <c r="C7" s="123">
        <v>1</v>
      </c>
      <c r="D7" s="123">
        <v>2</v>
      </c>
      <c r="E7" s="123">
        <v>1</v>
      </c>
      <c r="F7" s="250">
        <v>2</v>
      </c>
      <c r="G7" s="123">
        <v>5</v>
      </c>
      <c r="H7" s="123">
        <v>6</v>
      </c>
      <c r="I7" s="119"/>
      <c r="J7" s="1796"/>
      <c r="K7" s="1796"/>
      <c r="L7" s="1796"/>
      <c r="M7" s="1796"/>
      <c r="N7" s="1796"/>
      <c r="O7" s="1796"/>
      <c r="P7" s="1796"/>
      <c r="Q7" s="1818"/>
      <c r="R7" s="1796"/>
      <c r="S7" s="119"/>
      <c r="T7" s="128" t="s">
        <v>192</v>
      </c>
      <c r="U7" s="125"/>
      <c r="V7" s="128" t="s">
        <v>192</v>
      </c>
      <c r="W7" s="251"/>
      <c r="X7" s="1808" t="s">
        <v>192</v>
      </c>
      <c r="Y7" s="1802"/>
      <c r="Z7" s="1809" t="s">
        <v>373</v>
      </c>
      <c r="AA7" s="1805"/>
      <c r="AB7" s="1808" t="s">
        <v>192</v>
      </c>
      <c r="AC7" s="1801"/>
      <c r="AD7" s="1802"/>
      <c r="AE7" s="1809" t="s">
        <v>192</v>
      </c>
      <c r="AF7" s="1801"/>
      <c r="AG7" s="1801"/>
      <c r="AH7" s="1836"/>
      <c r="AI7" s="1836"/>
    </row>
    <row r="8" spans="1:39" ht="36" x14ac:dyDescent="0.3">
      <c r="A8" s="123"/>
      <c r="B8" s="123"/>
      <c r="C8" s="123"/>
      <c r="D8" s="123"/>
      <c r="E8" s="123"/>
      <c r="F8" s="127"/>
      <c r="G8" s="123"/>
      <c r="H8" s="123"/>
      <c r="I8" s="119"/>
      <c r="J8" s="129"/>
      <c r="K8" s="130"/>
      <c r="L8" s="130"/>
      <c r="M8" s="130"/>
      <c r="N8" s="131"/>
      <c r="O8" s="130"/>
      <c r="P8" s="130"/>
      <c r="Q8" s="130"/>
      <c r="R8" s="130"/>
      <c r="S8" s="119"/>
      <c r="T8" s="128"/>
      <c r="U8" s="125"/>
      <c r="V8" s="128"/>
      <c r="W8" s="251"/>
      <c r="X8" s="132" t="s">
        <v>193</v>
      </c>
      <c r="Y8" s="133" t="s">
        <v>194</v>
      </c>
      <c r="Z8" s="133" t="s">
        <v>193</v>
      </c>
      <c r="AA8" s="134" t="s">
        <v>194</v>
      </c>
      <c r="AB8" s="132" t="s">
        <v>193</v>
      </c>
      <c r="AC8" s="133" t="s">
        <v>194</v>
      </c>
      <c r="AD8" s="133" t="s">
        <v>194</v>
      </c>
      <c r="AE8" s="133" t="s">
        <v>193</v>
      </c>
      <c r="AF8" s="135"/>
      <c r="AG8" s="249" t="s">
        <v>194</v>
      </c>
      <c r="AH8" s="1836"/>
      <c r="AI8" s="1836"/>
    </row>
    <row r="9" spans="1:39" x14ac:dyDescent="0.3">
      <c r="A9" s="137" t="s">
        <v>374</v>
      </c>
      <c r="B9" s="137" t="s">
        <v>375</v>
      </c>
      <c r="C9" s="138"/>
      <c r="D9" s="138"/>
      <c r="E9" s="138"/>
      <c r="F9" s="139"/>
      <c r="G9" s="138"/>
      <c r="H9" s="138"/>
      <c r="I9" s="140"/>
      <c r="J9" s="141">
        <f>J10+J30+J34</f>
        <v>1476</v>
      </c>
      <c r="K9" s="141">
        <f t="shared" ref="K9:AH9" si="0">K10+K30+K34</f>
        <v>91</v>
      </c>
      <c r="L9" s="141">
        <f t="shared" si="0"/>
        <v>1365</v>
      </c>
      <c r="M9" s="141">
        <f t="shared" si="0"/>
        <v>737</v>
      </c>
      <c r="N9" s="141">
        <f t="shared" si="0"/>
        <v>628</v>
      </c>
      <c r="O9" s="141">
        <f t="shared" si="0"/>
        <v>0</v>
      </c>
      <c r="P9" s="141">
        <f t="shared" si="0"/>
        <v>0</v>
      </c>
      <c r="Q9" s="141">
        <f t="shared" si="0"/>
        <v>8</v>
      </c>
      <c r="R9" s="141">
        <f t="shared" si="0"/>
        <v>12</v>
      </c>
      <c r="S9" s="141">
        <f t="shared" si="0"/>
        <v>25</v>
      </c>
      <c r="T9" s="141">
        <f t="shared" si="0"/>
        <v>425</v>
      </c>
      <c r="U9" s="141">
        <f t="shared" si="0"/>
        <v>28</v>
      </c>
      <c r="V9" s="141">
        <f t="shared" si="0"/>
        <v>616</v>
      </c>
      <c r="W9" s="141">
        <f t="shared" si="0"/>
        <v>0</v>
      </c>
      <c r="X9" s="141">
        <f t="shared" si="0"/>
        <v>0</v>
      </c>
      <c r="Y9" s="141">
        <f t="shared" si="0"/>
        <v>0</v>
      </c>
      <c r="Z9" s="141">
        <f t="shared" si="0"/>
        <v>0</v>
      </c>
      <c r="AA9" s="141">
        <f t="shared" si="0"/>
        <v>0</v>
      </c>
      <c r="AB9" s="141">
        <f t="shared" si="0"/>
        <v>560</v>
      </c>
      <c r="AC9" s="141">
        <f t="shared" si="0"/>
        <v>0</v>
      </c>
      <c r="AD9" s="141">
        <f t="shared" si="0"/>
        <v>16</v>
      </c>
      <c r="AE9" s="141">
        <f t="shared" si="0"/>
        <v>805</v>
      </c>
      <c r="AF9" s="141">
        <f t="shared" si="0"/>
        <v>0</v>
      </c>
      <c r="AG9" s="141">
        <f t="shared" si="0"/>
        <v>23</v>
      </c>
      <c r="AH9" s="141">
        <f t="shared" si="0"/>
        <v>1365</v>
      </c>
      <c r="AI9" s="386"/>
    </row>
    <row r="10" spans="1:39" x14ac:dyDescent="0.3">
      <c r="A10" s="144"/>
      <c r="B10" s="145" t="s">
        <v>376</v>
      </c>
      <c r="C10" s="146"/>
      <c r="D10" s="146"/>
      <c r="E10" s="146"/>
      <c r="F10" s="147"/>
      <c r="G10" s="146"/>
      <c r="H10" s="146"/>
      <c r="I10" s="148"/>
      <c r="J10" s="149">
        <f>SUM(J11:J29)</f>
        <v>1297</v>
      </c>
      <c r="K10" s="149">
        <f t="shared" ref="K10:AH10" si="1">SUM(K11:K29)</f>
        <v>52</v>
      </c>
      <c r="L10" s="149">
        <f t="shared" si="1"/>
        <v>1225</v>
      </c>
      <c r="M10" s="149">
        <f t="shared" si="1"/>
        <v>677</v>
      </c>
      <c r="N10" s="149">
        <f t="shared" si="1"/>
        <v>548</v>
      </c>
      <c r="O10" s="149">
        <f t="shared" si="1"/>
        <v>0</v>
      </c>
      <c r="P10" s="149">
        <f t="shared" si="1"/>
        <v>0</v>
      </c>
      <c r="Q10" s="149">
        <f t="shared" si="1"/>
        <v>8</v>
      </c>
      <c r="R10" s="149">
        <f t="shared" si="1"/>
        <v>12</v>
      </c>
      <c r="S10" s="149">
        <f t="shared" si="1"/>
        <v>25</v>
      </c>
      <c r="T10" s="149">
        <f t="shared" si="1"/>
        <v>425</v>
      </c>
      <c r="U10" s="149">
        <f t="shared" si="1"/>
        <v>28</v>
      </c>
      <c r="V10" s="149">
        <f t="shared" si="1"/>
        <v>616</v>
      </c>
      <c r="W10" s="149">
        <f t="shared" si="1"/>
        <v>0</v>
      </c>
      <c r="X10" s="149">
        <f t="shared" si="1"/>
        <v>0</v>
      </c>
      <c r="Y10" s="149">
        <f t="shared" si="1"/>
        <v>0</v>
      </c>
      <c r="Z10" s="149">
        <f t="shared" si="1"/>
        <v>0</v>
      </c>
      <c r="AA10" s="149">
        <f t="shared" si="1"/>
        <v>0</v>
      </c>
      <c r="AB10" s="149">
        <f t="shared" si="1"/>
        <v>488</v>
      </c>
      <c r="AC10" s="149">
        <f t="shared" si="1"/>
        <v>0</v>
      </c>
      <c r="AD10" s="149">
        <f t="shared" si="1"/>
        <v>0</v>
      </c>
      <c r="AE10" s="149">
        <f t="shared" si="1"/>
        <v>737</v>
      </c>
      <c r="AF10" s="149">
        <f t="shared" si="1"/>
        <v>0</v>
      </c>
      <c r="AG10" s="149">
        <f t="shared" si="1"/>
        <v>0</v>
      </c>
      <c r="AH10" s="149">
        <f t="shared" si="1"/>
        <v>1225</v>
      </c>
      <c r="AI10" s="386"/>
      <c r="AJ10" s="545"/>
      <c r="AK10" s="545"/>
      <c r="AL10" s="545"/>
      <c r="AM10" s="545"/>
    </row>
    <row r="11" spans="1:39" x14ac:dyDescent="0.3">
      <c r="A11" s="155"/>
      <c r="B11" s="156" t="s">
        <v>377</v>
      </c>
      <c r="C11" s="133"/>
      <c r="D11" s="136" t="s">
        <v>40</v>
      </c>
      <c r="E11" s="136"/>
      <c r="F11" s="157"/>
      <c r="G11" s="123"/>
      <c r="H11" s="123"/>
      <c r="I11" s="119"/>
      <c r="J11" s="136"/>
      <c r="K11" s="133"/>
      <c r="L11" s="133"/>
      <c r="M11" s="158"/>
      <c r="N11" s="133"/>
      <c r="O11" s="133"/>
      <c r="P11" s="133"/>
      <c r="Q11" s="133"/>
      <c r="R11" s="127"/>
      <c r="S11" s="159">
        <v>2</v>
      </c>
      <c r="T11" s="133">
        <f t="shared" ref="T11:T14" si="2">$T$5*S11</f>
        <v>34</v>
      </c>
      <c r="U11" s="160">
        <v>2</v>
      </c>
      <c r="V11" s="133">
        <f t="shared" ref="V11:V14" si="3">$V$5*U11</f>
        <v>44</v>
      </c>
      <c r="W11" s="161"/>
      <c r="X11" s="162"/>
      <c r="Y11" s="136"/>
      <c r="Z11" s="136"/>
      <c r="AA11" s="157"/>
      <c r="AB11" s="132"/>
      <c r="AC11" s="136"/>
      <c r="AD11" s="136"/>
      <c r="AE11" s="133"/>
      <c r="AF11" s="136"/>
      <c r="AG11" s="248"/>
      <c r="AH11" s="238"/>
      <c r="AI11" s="386"/>
      <c r="AJ11" s="545"/>
      <c r="AK11" s="545"/>
      <c r="AL11" s="545"/>
      <c r="AM11" s="545"/>
    </row>
    <row r="12" spans="1:39" ht="12" customHeight="1" x14ac:dyDescent="0.3">
      <c r="A12" s="163" t="s">
        <v>378</v>
      </c>
      <c r="B12" s="163" t="s">
        <v>379</v>
      </c>
      <c r="C12" s="133"/>
      <c r="D12" s="133" t="s">
        <v>67</v>
      </c>
      <c r="E12" s="136"/>
      <c r="F12" s="165" t="s">
        <v>29</v>
      </c>
      <c r="G12" s="123"/>
      <c r="H12" s="123"/>
      <c r="I12" s="119"/>
      <c r="J12" s="136">
        <f t="shared" ref="J12:J29" si="4">SUM(K12,L12,Q12,R12)</f>
        <v>78</v>
      </c>
      <c r="K12" s="133"/>
      <c r="L12" s="133">
        <f t="shared" ref="L12:L29" si="5">SUM(AB12:AG12)</f>
        <v>78</v>
      </c>
      <c r="M12" s="158">
        <f>L12-N12</f>
        <v>38</v>
      </c>
      <c r="N12" s="133">
        <v>40</v>
      </c>
      <c r="O12" s="133"/>
      <c r="P12" s="133"/>
      <c r="Q12" s="133"/>
      <c r="R12" s="127"/>
      <c r="S12" s="159">
        <v>3</v>
      </c>
      <c r="T12" s="133">
        <f t="shared" si="2"/>
        <v>51</v>
      </c>
      <c r="U12" s="160">
        <v>3</v>
      </c>
      <c r="V12" s="133">
        <f t="shared" si="3"/>
        <v>66</v>
      </c>
      <c r="W12" s="161"/>
      <c r="X12" s="133"/>
      <c r="Y12" s="136"/>
      <c r="Z12" s="133"/>
      <c r="AA12" s="157"/>
      <c r="AB12" s="1300">
        <v>40</v>
      </c>
      <c r="AC12" s="136"/>
      <c r="AD12" s="136"/>
      <c r="AE12" s="25">
        <v>38</v>
      </c>
      <c r="AF12" s="136"/>
      <c r="AG12" s="248"/>
      <c r="AH12" s="238">
        <f>AB12+AE12</f>
        <v>78</v>
      </c>
      <c r="AI12" s="1288" t="s">
        <v>1086</v>
      </c>
      <c r="AJ12" s="545"/>
      <c r="AK12" s="545"/>
      <c r="AL12" s="545"/>
      <c r="AM12" s="545"/>
    </row>
    <row r="13" spans="1:39" ht="12.75" customHeight="1" x14ac:dyDescent="0.3">
      <c r="A13" s="163" t="s">
        <v>381</v>
      </c>
      <c r="B13" s="163" t="s">
        <v>382</v>
      </c>
      <c r="C13" s="133"/>
      <c r="D13" s="133" t="s">
        <v>67</v>
      </c>
      <c r="E13" s="136"/>
      <c r="F13" s="165" t="s">
        <v>29</v>
      </c>
      <c r="G13" s="123"/>
      <c r="H13" s="123"/>
      <c r="I13" s="119"/>
      <c r="J13" s="136">
        <f t="shared" si="4"/>
        <v>116</v>
      </c>
      <c r="K13" s="133"/>
      <c r="L13" s="133">
        <f t="shared" si="5"/>
        <v>116</v>
      </c>
      <c r="M13" s="158">
        <f t="shared" ref="M13:M29" si="6">L13-N13</f>
        <v>116</v>
      </c>
      <c r="N13" s="133"/>
      <c r="O13" s="133"/>
      <c r="P13" s="133"/>
      <c r="Q13" s="133"/>
      <c r="R13" s="127"/>
      <c r="S13" s="159">
        <v>2</v>
      </c>
      <c r="T13" s="133">
        <f t="shared" si="2"/>
        <v>34</v>
      </c>
      <c r="U13" s="160">
        <v>2</v>
      </c>
      <c r="V13" s="133">
        <f t="shared" si="3"/>
        <v>44</v>
      </c>
      <c r="W13" s="161"/>
      <c r="X13" s="133"/>
      <c r="Y13" s="136"/>
      <c r="Z13" s="133"/>
      <c r="AA13" s="157"/>
      <c r="AB13" s="1300">
        <v>0</v>
      </c>
      <c r="AC13" s="136"/>
      <c r="AD13" s="136"/>
      <c r="AE13" s="25">
        <v>116</v>
      </c>
      <c r="AF13" s="136"/>
      <c r="AG13" s="248"/>
      <c r="AH13" s="238">
        <f t="shared" ref="AH13:AH37" si="7">AB13+AE13</f>
        <v>116</v>
      </c>
      <c r="AI13" s="1288" t="s">
        <v>1189</v>
      </c>
      <c r="AJ13" s="545"/>
      <c r="AK13" s="545"/>
      <c r="AL13" s="545"/>
      <c r="AM13" s="545"/>
    </row>
    <row r="14" spans="1:39" ht="12" customHeight="1" x14ac:dyDescent="0.3">
      <c r="A14" s="163"/>
      <c r="B14" s="156" t="s">
        <v>383</v>
      </c>
      <c r="C14" s="133"/>
      <c r="D14" s="133" t="s">
        <v>67</v>
      </c>
      <c r="E14" s="136"/>
      <c r="F14" s="157"/>
      <c r="G14" s="123"/>
      <c r="H14" s="123"/>
      <c r="I14" s="119"/>
      <c r="J14" s="136"/>
      <c r="K14" s="133"/>
      <c r="L14" s="133"/>
      <c r="M14" s="158"/>
      <c r="N14" s="133"/>
      <c r="O14" s="133"/>
      <c r="P14" s="133"/>
      <c r="Q14" s="133"/>
      <c r="R14" s="127"/>
      <c r="S14" s="159">
        <v>3</v>
      </c>
      <c r="T14" s="133">
        <f t="shared" si="2"/>
        <v>51</v>
      </c>
      <c r="U14" s="160">
        <v>3</v>
      </c>
      <c r="V14" s="133">
        <f t="shared" si="3"/>
        <v>66</v>
      </c>
      <c r="W14" s="161"/>
      <c r="X14" s="133"/>
      <c r="Y14" s="136"/>
      <c r="Z14" s="133"/>
      <c r="AA14" s="157"/>
      <c r="AB14" s="25"/>
      <c r="AC14" s="136"/>
      <c r="AD14" s="136"/>
      <c r="AE14" s="25"/>
      <c r="AF14" s="136"/>
      <c r="AG14" s="248"/>
      <c r="AH14" s="238">
        <f t="shared" si="7"/>
        <v>0</v>
      </c>
      <c r="AI14" s="501"/>
      <c r="AJ14" s="545"/>
      <c r="AK14" s="545"/>
      <c r="AL14" s="545"/>
      <c r="AM14" s="545"/>
    </row>
    <row r="15" spans="1:39" ht="23.25" customHeight="1" x14ac:dyDescent="0.3">
      <c r="A15" s="163" t="s">
        <v>474</v>
      </c>
      <c r="B15" s="163" t="s">
        <v>4</v>
      </c>
      <c r="C15" s="133"/>
      <c r="D15" s="133"/>
      <c r="E15" s="136" t="s">
        <v>40</v>
      </c>
      <c r="F15" s="165" t="s">
        <v>40</v>
      </c>
      <c r="G15" s="123"/>
      <c r="H15" s="123"/>
      <c r="I15" s="119"/>
      <c r="J15" s="136">
        <f t="shared" si="4"/>
        <v>176</v>
      </c>
      <c r="K15" s="133">
        <v>26</v>
      </c>
      <c r="L15" s="133">
        <f t="shared" si="5"/>
        <v>140</v>
      </c>
      <c r="M15" s="158">
        <f t="shared" si="6"/>
        <v>0</v>
      </c>
      <c r="N15" s="133">
        <v>140</v>
      </c>
      <c r="O15" s="133"/>
      <c r="P15" s="133"/>
      <c r="Q15" s="133">
        <v>4</v>
      </c>
      <c r="R15" s="127">
        <v>6</v>
      </c>
      <c r="S15" s="159"/>
      <c r="T15" s="133"/>
      <c r="U15" s="160"/>
      <c r="V15" s="133"/>
      <c r="W15" s="161"/>
      <c r="X15" s="133"/>
      <c r="Y15" s="136"/>
      <c r="Z15" s="133"/>
      <c r="AA15" s="157"/>
      <c r="AB15" s="1300">
        <v>48</v>
      </c>
      <c r="AC15" s="136"/>
      <c r="AD15" s="136"/>
      <c r="AE15" s="25">
        <v>92</v>
      </c>
      <c r="AF15" s="136"/>
      <c r="AG15" s="248"/>
      <c r="AH15" s="238">
        <f t="shared" si="7"/>
        <v>140</v>
      </c>
      <c r="AI15" s="1265" t="s">
        <v>1161</v>
      </c>
      <c r="AJ15" s="545"/>
      <c r="AK15" s="545"/>
      <c r="AL15" s="545"/>
      <c r="AM15" s="545"/>
    </row>
    <row r="16" spans="1:39" ht="12.75" customHeight="1" x14ac:dyDescent="0.3">
      <c r="A16" s="163"/>
      <c r="B16" s="156" t="s">
        <v>385</v>
      </c>
      <c r="C16" s="136"/>
      <c r="D16" s="133" t="s">
        <v>67</v>
      </c>
      <c r="E16" s="136"/>
      <c r="F16" s="157"/>
      <c r="G16" s="123"/>
      <c r="H16" s="123"/>
      <c r="I16" s="119"/>
      <c r="J16" s="136"/>
      <c r="K16" s="133"/>
      <c r="L16" s="133"/>
      <c r="M16" s="158"/>
      <c r="N16" s="133"/>
      <c r="O16" s="133"/>
      <c r="P16" s="133"/>
      <c r="Q16" s="133"/>
      <c r="R16" s="127"/>
      <c r="S16" s="159">
        <v>2</v>
      </c>
      <c r="T16" s="133">
        <f t="shared" ref="T16:T19" si="8">$T$5*S16</f>
        <v>34</v>
      </c>
      <c r="U16" s="160">
        <v>2</v>
      </c>
      <c r="V16" s="133">
        <f t="shared" ref="V16:V19" si="9">$V$5*U16</f>
        <v>44</v>
      </c>
      <c r="W16" s="161"/>
      <c r="X16" s="133"/>
      <c r="Y16" s="136"/>
      <c r="Z16" s="133"/>
      <c r="AA16" s="157"/>
      <c r="AB16" s="25"/>
      <c r="AC16" s="136"/>
      <c r="AD16" s="136"/>
      <c r="AE16" s="25"/>
      <c r="AF16" s="136"/>
      <c r="AG16" s="248"/>
      <c r="AH16" s="238">
        <f t="shared" si="7"/>
        <v>0</v>
      </c>
      <c r="AI16" s="501"/>
      <c r="AJ16" s="545"/>
      <c r="AK16" s="545"/>
      <c r="AL16" s="545"/>
      <c r="AM16" s="545"/>
    </row>
    <row r="17" spans="1:39" ht="11.25" customHeight="1" x14ac:dyDescent="0.3">
      <c r="A17" s="163" t="s">
        <v>386</v>
      </c>
      <c r="B17" s="163" t="s">
        <v>350</v>
      </c>
      <c r="C17" s="133"/>
      <c r="D17" s="133" t="s">
        <v>67</v>
      </c>
      <c r="E17" s="136"/>
      <c r="F17" s="165" t="s">
        <v>29</v>
      </c>
      <c r="G17" s="123"/>
      <c r="H17" s="123"/>
      <c r="I17" s="130"/>
      <c r="J17" s="136">
        <f t="shared" si="4"/>
        <v>196</v>
      </c>
      <c r="K17" s="133"/>
      <c r="L17" s="133">
        <f t="shared" si="5"/>
        <v>196</v>
      </c>
      <c r="M17" s="158">
        <f t="shared" si="6"/>
        <v>128</v>
      </c>
      <c r="N17" s="133">
        <v>68</v>
      </c>
      <c r="O17" s="133"/>
      <c r="P17" s="133"/>
      <c r="Q17" s="133"/>
      <c r="R17" s="127"/>
      <c r="S17" s="159">
        <v>1</v>
      </c>
      <c r="T17" s="133">
        <f t="shared" si="8"/>
        <v>17</v>
      </c>
      <c r="U17" s="160">
        <v>1</v>
      </c>
      <c r="V17" s="133">
        <f t="shared" si="9"/>
        <v>22</v>
      </c>
      <c r="W17" s="161"/>
      <c r="X17" s="133"/>
      <c r="Y17" s="136"/>
      <c r="Z17" s="133"/>
      <c r="AA17" s="157"/>
      <c r="AB17" s="1300">
        <v>80</v>
      </c>
      <c r="AC17" s="136"/>
      <c r="AD17" s="136"/>
      <c r="AE17" s="25">
        <v>116</v>
      </c>
      <c r="AF17" s="136"/>
      <c r="AG17" s="248"/>
      <c r="AH17" s="238">
        <f t="shared" si="7"/>
        <v>196</v>
      </c>
      <c r="AI17" s="1269" t="s">
        <v>1115</v>
      </c>
      <c r="AJ17" s="545"/>
      <c r="AK17" s="545"/>
      <c r="AL17" s="545"/>
      <c r="AM17" s="545"/>
    </row>
    <row r="18" spans="1:39" ht="11.25" customHeight="1" x14ac:dyDescent="0.3">
      <c r="A18" s="163" t="s">
        <v>387</v>
      </c>
      <c r="B18" s="163" t="s">
        <v>388</v>
      </c>
      <c r="C18" s="133"/>
      <c r="D18" s="133" t="s">
        <v>67</v>
      </c>
      <c r="E18" s="136"/>
      <c r="F18" s="165" t="s">
        <v>29</v>
      </c>
      <c r="G18" s="123"/>
      <c r="H18" s="123"/>
      <c r="I18" s="119"/>
      <c r="J18" s="136">
        <f t="shared" si="4"/>
        <v>109</v>
      </c>
      <c r="K18" s="133"/>
      <c r="L18" s="133">
        <f t="shared" si="5"/>
        <v>109</v>
      </c>
      <c r="M18" s="158">
        <f t="shared" si="6"/>
        <v>49</v>
      </c>
      <c r="N18" s="133">
        <v>60</v>
      </c>
      <c r="O18" s="133"/>
      <c r="P18" s="133"/>
      <c r="Q18" s="133"/>
      <c r="R18" s="127"/>
      <c r="S18" s="159">
        <v>3</v>
      </c>
      <c r="T18" s="133">
        <f t="shared" si="8"/>
        <v>51</v>
      </c>
      <c r="U18" s="160">
        <v>3</v>
      </c>
      <c r="V18" s="133">
        <f t="shared" si="9"/>
        <v>66</v>
      </c>
      <c r="W18" s="161"/>
      <c r="X18" s="133"/>
      <c r="Y18" s="136"/>
      <c r="Z18" s="133"/>
      <c r="AA18" s="157"/>
      <c r="AB18" s="1300">
        <v>48</v>
      </c>
      <c r="AC18" s="136"/>
      <c r="AD18" s="136"/>
      <c r="AE18" s="25">
        <v>61</v>
      </c>
      <c r="AF18" s="136"/>
      <c r="AG18" s="248"/>
      <c r="AH18" s="238">
        <f t="shared" si="7"/>
        <v>109</v>
      </c>
      <c r="AI18" s="1290" t="s">
        <v>1147</v>
      </c>
      <c r="AJ18" s="545"/>
      <c r="AK18" s="545"/>
      <c r="AL18" s="545"/>
      <c r="AM18" s="545"/>
    </row>
    <row r="19" spans="1:39" ht="11.25" customHeight="1" x14ac:dyDescent="0.3">
      <c r="A19" s="163"/>
      <c r="B19" s="156" t="s">
        <v>389</v>
      </c>
      <c r="C19" s="133" t="s">
        <v>67</v>
      </c>
      <c r="D19" s="133" t="s">
        <v>67</v>
      </c>
      <c r="E19" s="136"/>
      <c r="F19" s="157"/>
      <c r="G19" s="123"/>
      <c r="H19" s="123"/>
      <c r="I19" s="119"/>
      <c r="J19" s="136">
        <f t="shared" si="4"/>
        <v>0</v>
      </c>
      <c r="K19" s="133"/>
      <c r="L19" s="133"/>
      <c r="M19" s="158"/>
      <c r="N19" s="133"/>
      <c r="O19" s="133"/>
      <c r="P19" s="133"/>
      <c r="Q19" s="133"/>
      <c r="R19" s="127"/>
      <c r="S19" s="159">
        <v>3</v>
      </c>
      <c r="T19" s="133">
        <f t="shared" si="8"/>
        <v>51</v>
      </c>
      <c r="U19" s="160">
        <v>3</v>
      </c>
      <c r="V19" s="133">
        <f t="shared" si="9"/>
        <v>66</v>
      </c>
      <c r="W19" s="161"/>
      <c r="X19" s="133"/>
      <c r="Y19" s="136"/>
      <c r="Z19" s="133"/>
      <c r="AA19" s="157"/>
      <c r="AB19" s="25"/>
      <c r="AC19" s="136"/>
      <c r="AD19" s="136"/>
      <c r="AE19" s="25"/>
      <c r="AF19" s="136"/>
      <c r="AG19" s="248"/>
      <c r="AH19" s="238">
        <f t="shared" si="7"/>
        <v>0</v>
      </c>
      <c r="AI19" s="501"/>
      <c r="AJ19" s="545"/>
      <c r="AK19" s="545"/>
      <c r="AL19" s="545"/>
      <c r="AM19" s="545"/>
    </row>
    <row r="20" spans="1:39" ht="11.25" customHeight="1" x14ac:dyDescent="0.3">
      <c r="A20" s="163" t="s">
        <v>390</v>
      </c>
      <c r="B20" s="163" t="s">
        <v>166</v>
      </c>
      <c r="C20" s="133"/>
      <c r="D20" s="133"/>
      <c r="E20" s="136"/>
      <c r="F20" s="165" t="s">
        <v>29</v>
      </c>
      <c r="G20" s="123"/>
      <c r="H20" s="123"/>
      <c r="I20" s="119"/>
      <c r="J20" s="136">
        <f t="shared" si="4"/>
        <v>116</v>
      </c>
      <c r="K20" s="133"/>
      <c r="L20" s="133">
        <f t="shared" si="5"/>
        <v>116</v>
      </c>
      <c r="M20" s="158">
        <f t="shared" si="6"/>
        <v>80</v>
      </c>
      <c r="N20" s="133">
        <v>36</v>
      </c>
      <c r="O20" s="133"/>
      <c r="P20" s="133"/>
      <c r="Q20" s="133"/>
      <c r="R20" s="127"/>
      <c r="S20" s="159"/>
      <c r="T20" s="133"/>
      <c r="U20" s="160"/>
      <c r="V20" s="133"/>
      <c r="W20" s="161"/>
      <c r="X20" s="133"/>
      <c r="Y20" s="136"/>
      <c r="Z20" s="133"/>
      <c r="AA20" s="157"/>
      <c r="AB20" s="1300">
        <v>48</v>
      </c>
      <c r="AC20" s="136"/>
      <c r="AD20" s="136"/>
      <c r="AE20" s="25">
        <v>68</v>
      </c>
      <c r="AF20" s="136"/>
      <c r="AG20" s="248"/>
      <c r="AH20" s="238">
        <f t="shared" si="7"/>
        <v>116</v>
      </c>
      <c r="AI20" s="501" t="s">
        <v>1073</v>
      </c>
      <c r="AJ20" s="545"/>
      <c r="AK20" s="545"/>
      <c r="AL20" s="545"/>
      <c r="AM20" s="545"/>
    </row>
    <row r="21" spans="1:39" ht="11.25" customHeight="1" x14ac:dyDescent="0.3">
      <c r="A21" s="163" t="s">
        <v>391</v>
      </c>
      <c r="B21" s="163" t="s">
        <v>392</v>
      </c>
      <c r="C21" s="133"/>
      <c r="D21" s="133"/>
      <c r="E21" s="136" t="s">
        <v>40</v>
      </c>
      <c r="F21" s="157" t="s">
        <v>40</v>
      </c>
      <c r="G21" s="123"/>
      <c r="H21" s="123"/>
      <c r="I21" s="119"/>
      <c r="J21" s="136">
        <f t="shared" si="4"/>
        <v>152</v>
      </c>
      <c r="K21" s="133">
        <v>26</v>
      </c>
      <c r="L21" s="133">
        <f t="shared" si="5"/>
        <v>116</v>
      </c>
      <c r="M21" s="158">
        <f t="shared" si="6"/>
        <v>72</v>
      </c>
      <c r="N21" s="133">
        <v>44</v>
      </c>
      <c r="O21" s="133"/>
      <c r="P21" s="133"/>
      <c r="Q21" s="133">
        <v>4</v>
      </c>
      <c r="R21" s="127">
        <v>6</v>
      </c>
      <c r="S21" s="159"/>
      <c r="T21" s="133"/>
      <c r="U21" s="160"/>
      <c r="V21" s="133"/>
      <c r="W21" s="161"/>
      <c r="X21" s="133"/>
      <c r="Y21" s="136"/>
      <c r="Z21" s="133"/>
      <c r="AA21" s="157"/>
      <c r="AB21" s="1300">
        <v>48</v>
      </c>
      <c r="AC21" s="136"/>
      <c r="AD21" s="136"/>
      <c r="AE21" s="25">
        <v>68</v>
      </c>
      <c r="AF21" s="136"/>
      <c r="AG21" s="248"/>
      <c r="AH21" s="238">
        <f t="shared" si="7"/>
        <v>116</v>
      </c>
      <c r="AI21" s="1252" t="s">
        <v>1136</v>
      </c>
      <c r="AJ21" s="545"/>
      <c r="AK21" s="545"/>
      <c r="AL21" s="545"/>
      <c r="AM21" s="545"/>
    </row>
    <row r="22" spans="1:39" ht="11.25" customHeight="1" x14ac:dyDescent="0.3">
      <c r="A22" s="163" t="s">
        <v>416</v>
      </c>
      <c r="B22" s="163" t="s">
        <v>394</v>
      </c>
      <c r="C22" s="133"/>
      <c r="D22" s="133"/>
      <c r="E22" s="136"/>
      <c r="F22" s="157" t="s">
        <v>29</v>
      </c>
      <c r="G22" s="123"/>
      <c r="H22" s="123"/>
      <c r="I22" s="130"/>
      <c r="J22" s="136">
        <f t="shared" si="4"/>
        <v>78</v>
      </c>
      <c r="K22" s="133"/>
      <c r="L22" s="133">
        <f t="shared" si="5"/>
        <v>78</v>
      </c>
      <c r="M22" s="158">
        <f t="shared" si="6"/>
        <v>34</v>
      </c>
      <c r="N22" s="133">
        <v>44</v>
      </c>
      <c r="O22" s="133"/>
      <c r="P22" s="133"/>
      <c r="Q22" s="133"/>
      <c r="R22" s="127"/>
      <c r="S22" s="159"/>
      <c r="T22" s="133"/>
      <c r="U22" s="160"/>
      <c r="V22" s="133"/>
      <c r="W22" s="161"/>
      <c r="X22" s="133"/>
      <c r="Y22" s="136"/>
      <c r="Z22" s="133"/>
      <c r="AA22" s="157"/>
      <c r="AB22" s="1300">
        <v>32</v>
      </c>
      <c r="AC22" s="136"/>
      <c r="AD22" s="136"/>
      <c r="AE22" s="25">
        <v>46</v>
      </c>
      <c r="AF22" s="136"/>
      <c r="AG22" s="248"/>
      <c r="AH22" s="238">
        <f t="shared" si="7"/>
        <v>78</v>
      </c>
      <c r="AI22" s="501" t="s">
        <v>1067</v>
      </c>
      <c r="AJ22" s="547"/>
      <c r="AK22" s="545"/>
      <c r="AL22" s="545"/>
      <c r="AM22" s="545"/>
    </row>
    <row r="23" spans="1:39" ht="24.75" customHeight="1" x14ac:dyDescent="0.3">
      <c r="A23" s="163"/>
      <c r="B23" s="156" t="s">
        <v>395</v>
      </c>
      <c r="C23" s="133"/>
      <c r="D23" s="133" t="s">
        <v>67</v>
      </c>
      <c r="E23" s="136"/>
      <c r="F23" s="157"/>
      <c r="G23" s="123"/>
      <c r="H23" s="123"/>
      <c r="I23" s="130"/>
      <c r="J23" s="136"/>
      <c r="K23" s="133"/>
      <c r="L23" s="133"/>
      <c r="M23" s="158"/>
      <c r="N23" s="133"/>
      <c r="O23" s="133"/>
      <c r="P23" s="133"/>
      <c r="Q23" s="133"/>
      <c r="R23" s="127"/>
      <c r="S23" s="159">
        <v>2</v>
      </c>
      <c r="T23" s="133">
        <f t="shared" ref="T23:T25" si="10">$T$5*S23</f>
        <v>34</v>
      </c>
      <c r="U23" s="160">
        <v>3</v>
      </c>
      <c r="V23" s="133">
        <f t="shared" ref="V23:V25" si="11">$V$5*U23</f>
        <v>66</v>
      </c>
      <c r="W23" s="161"/>
      <c r="X23" s="133"/>
      <c r="Y23" s="136"/>
      <c r="Z23" s="133"/>
      <c r="AA23" s="157"/>
      <c r="AB23" s="25"/>
      <c r="AC23" s="136"/>
      <c r="AD23" s="136"/>
      <c r="AE23" s="25"/>
      <c r="AF23" s="136"/>
      <c r="AG23" s="248"/>
      <c r="AH23" s="238">
        <f t="shared" si="7"/>
        <v>0</v>
      </c>
      <c r="AI23" s="501"/>
      <c r="AJ23" s="545"/>
      <c r="AK23" s="545"/>
      <c r="AL23" s="545"/>
      <c r="AM23" s="545"/>
    </row>
    <row r="24" spans="1:39" ht="12" customHeight="1" x14ac:dyDescent="0.3">
      <c r="A24" s="163" t="s">
        <v>396</v>
      </c>
      <c r="B24" s="163" t="s">
        <v>397</v>
      </c>
      <c r="C24" s="133"/>
      <c r="D24" s="136" t="s">
        <v>40</v>
      </c>
      <c r="E24" s="136" t="s">
        <v>29</v>
      </c>
      <c r="F24" s="165"/>
      <c r="G24" s="123"/>
      <c r="H24" s="123"/>
      <c r="I24" s="130"/>
      <c r="J24" s="136">
        <f t="shared" si="4"/>
        <v>40</v>
      </c>
      <c r="K24" s="133"/>
      <c r="L24" s="133">
        <f t="shared" si="5"/>
        <v>40</v>
      </c>
      <c r="M24" s="158">
        <f t="shared" si="6"/>
        <v>34</v>
      </c>
      <c r="N24" s="133">
        <v>6</v>
      </c>
      <c r="O24" s="133"/>
      <c r="P24" s="133"/>
      <c r="Q24" s="133"/>
      <c r="R24" s="127"/>
      <c r="S24" s="159">
        <v>2</v>
      </c>
      <c r="T24" s="133">
        <f t="shared" si="10"/>
        <v>34</v>
      </c>
      <c r="U24" s="160">
        <v>3</v>
      </c>
      <c r="V24" s="133">
        <f t="shared" si="11"/>
        <v>66</v>
      </c>
      <c r="W24" s="161"/>
      <c r="X24" s="133"/>
      <c r="Y24" s="136"/>
      <c r="Z24" s="133"/>
      <c r="AA24" s="157"/>
      <c r="AB24" s="25">
        <v>0</v>
      </c>
      <c r="AC24" s="136"/>
      <c r="AD24" s="136"/>
      <c r="AE24" s="25">
        <v>40</v>
      </c>
      <c r="AF24" s="136"/>
      <c r="AG24" s="248"/>
      <c r="AH24" s="238">
        <f t="shared" si="7"/>
        <v>40</v>
      </c>
      <c r="AI24" s="1288" t="s">
        <v>1142</v>
      </c>
      <c r="AJ24" s="545"/>
      <c r="AK24" s="545"/>
      <c r="AL24" s="545"/>
      <c r="AM24" s="545"/>
    </row>
    <row r="25" spans="1:39" ht="12" customHeight="1" x14ac:dyDescent="0.3">
      <c r="A25" s="163" t="s">
        <v>398</v>
      </c>
      <c r="B25" s="163" t="s">
        <v>356</v>
      </c>
      <c r="C25" s="133"/>
      <c r="D25" s="133" t="s">
        <v>67</v>
      </c>
      <c r="E25" s="136" t="s">
        <v>29</v>
      </c>
      <c r="F25" s="164"/>
      <c r="G25" s="123"/>
      <c r="H25" s="123"/>
      <c r="I25" s="130"/>
      <c r="J25" s="136">
        <f t="shared" si="4"/>
        <v>40</v>
      </c>
      <c r="K25" s="133"/>
      <c r="L25" s="133">
        <f t="shared" si="5"/>
        <v>40</v>
      </c>
      <c r="M25" s="158">
        <f t="shared" si="6"/>
        <v>32</v>
      </c>
      <c r="N25" s="133">
        <v>8</v>
      </c>
      <c r="O25" s="133"/>
      <c r="P25" s="133"/>
      <c r="Q25" s="133"/>
      <c r="R25" s="127"/>
      <c r="S25" s="159">
        <v>2</v>
      </c>
      <c r="T25" s="133">
        <f t="shared" si="10"/>
        <v>34</v>
      </c>
      <c r="U25" s="160">
        <v>3</v>
      </c>
      <c r="V25" s="133">
        <f t="shared" si="11"/>
        <v>66</v>
      </c>
      <c r="W25" s="161"/>
      <c r="X25" s="133"/>
      <c r="Y25" s="136"/>
      <c r="Z25" s="133"/>
      <c r="AA25" s="157"/>
      <c r="AB25" s="1300">
        <v>40</v>
      </c>
      <c r="AC25" s="136"/>
      <c r="AD25" s="136"/>
      <c r="AE25" s="25">
        <v>0</v>
      </c>
      <c r="AF25" s="136"/>
      <c r="AG25" s="248"/>
      <c r="AH25" s="238">
        <f t="shared" si="7"/>
        <v>40</v>
      </c>
      <c r="AI25" s="501" t="s">
        <v>1145</v>
      </c>
      <c r="AJ25" s="545"/>
      <c r="AK25" s="545"/>
      <c r="AL25" s="545"/>
      <c r="AM25" s="545"/>
    </row>
    <row r="26" spans="1:39" ht="11.25" customHeight="1" x14ac:dyDescent="0.3">
      <c r="A26" s="163" t="s">
        <v>400</v>
      </c>
      <c r="B26" s="163" t="s">
        <v>401</v>
      </c>
      <c r="C26" s="133"/>
      <c r="D26" s="133"/>
      <c r="E26" s="136"/>
      <c r="F26" s="165" t="s">
        <v>29</v>
      </c>
      <c r="G26" s="123"/>
      <c r="H26" s="123"/>
      <c r="I26" s="130"/>
      <c r="J26" s="136">
        <f t="shared" si="4"/>
        <v>40</v>
      </c>
      <c r="K26" s="133"/>
      <c r="L26" s="133">
        <f t="shared" si="5"/>
        <v>40</v>
      </c>
      <c r="M26" s="158">
        <f t="shared" si="6"/>
        <v>30</v>
      </c>
      <c r="N26" s="133">
        <v>10</v>
      </c>
      <c r="O26" s="133"/>
      <c r="P26" s="133"/>
      <c r="Q26" s="133"/>
      <c r="R26" s="127"/>
      <c r="S26" s="159"/>
      <c r="T26" s="133"/>
      <c r="U26" s="160"/>
      <c r="V26" s="133"/>
      <c r="W26" s="135"/>
      <c r="X26" s="133"/>
      <c r="Y26" s="123"/>
      <c r="Z26" s="133"/>
      <c r="AA26" s="127"/>
      <c r="AB26" s="1300">
        <v>40</v>
      </c>
      <c r="AC26" s="133"/>
      <c r="AD26" s="133"/>
      <c r="AE26" s="25">
        <v>0</v>
      </c>
      <c r="AF26" s="123"/>
      <c r="AG26" s="250"/>
      <c r="AH26" s="238">
        <f t="shared" si="7"/>
        <v>40</v>
      </c>
      <c r="AI26" s="1290" t="s">
        <v>1114</v>
      </c>
      <c r="AJ26" s="545"/>
      <c r="AK26" s="545"/>
      <c r="AL26" s="545"/>
      <c r="AM26" s="545"/>
    </row>
    <row r="27" spans="1:39" ht="22.5" customHeight="1" x14ac:dyDescent="0.3">
      <c r="A27" s="163"/>
      <c r="B27" s="156" t="s">
        <v>402</v>
      </c>
      <c r="C27" s="133"/>
      <c r="D27" s="133"/>
      <c r="E27" s="136"/>
      <c r="F27" s="157"/>
      <c r="G27" s="123"/>
      <c r="H27" s="123"/>
      <c r="I27" s="119"/>
      <c r="J27" s="136"/>
      <c r="K27" s="133"/>
      <c r="L27" s="133"/>
      <c r="M27" s="158"/>
      <c r="N27" s="133"/>
      <c r="O27" s="133"/>
      <c r="P27" s="133"/>
      <c r="Q27" s="133"/>
      <c r="R27" s="127"/>
      <c r="S27" s="159"/>
      <c r="T27" s="133"/>
      <c r="U27" s="160"/>
      <c r="V27" s="133"/>
      <c r="W27" s="161"/>
      <c r="X27" s="133"/>
      <c r="Y27" s="133"/>
      <c r="Z27" s="133"/>
      <c r="AA27" s="134"/>
      <c r="AB27" s="25"/>
      <c r="AC27" s="133"/>
      <c r="AD27" s="133"/>
      <c r="AE27" s="25"/>
      <c r="AF27" s="135"/>
      <c r="AG27" s="249"/>
      <c r="AH27" s="238">
        <f t="shared" si="7"/>
        <v>0</v>
      </c>
      <c r="AI27" s="501"/>
      <c r="AJ27" s="545"/>
      <c r="AK27" s="545"/>
      <c r="AL27" s="545"/>
      <c r="AM27" s="545"/>
    </row>
    <row r="28" spans="1:39" ht="11.25" customHeight="1" x14ac:dyDescent="0.3">
      <c r="A28" s="163" t="s">
        <v>403</v>
      </c>
      <c r="B28" s="163" t="s">
        <v>6</v>
      </c>
      <c r="C28" s="133"/>
      <c r="D28" s="133"/>
      <c r="E28" s="124" t="s">
        <v>29</v>
      </c>
      <c r="F28" s="165" t="s">
        <v>29</v>
      </c>
      <c r="G28" s="123"/>
      <c r="H28" s="123"/>
      <c r="I28" s="119"/>
      <c r="J28" s="136">
        <f t="shared" si="4"/>
        <v>78</v>
      </c>
      <c r="K28" s="133"/>
      <c r="L28" s="133">
        <f t="shared" si="5"/>
        <v>78</v>
      </c>
      <c r="M28" s="158">
        <f t="shared" si="6"/>
        <v>4</v>
      </c>
      <c r="N28" s="133">
        <v>74</v>
      </c>
      <c r="O28" s="133"/>
      <c r="P28" s="133"/>
      <c r="Q28" s="133"/>
      <c r="R28" s="127"/>
      <c r="S28" s="159"/>
      <c r="T28" s="133"/>
      <c r="U28" s="160"/>
      <c r="V28" s="133"/>
      <c r="W28" s="161"/>
      <c r="X28" s="133"/>
      <c r="Y28" s="133"/>
      <c r="Z28" s="133"/>
      <c r="AA28" s="134"/>
      <c r="AB28" s="1300">
        <v>32</v>
      </c>
      <c r="AC28" s="133"/>
      <c r="AD28" s="133"/>
      <c r="AE28" s="25">
        <v>46</v>
      </c>
      <c r="AF28" s="135"/>
      <c r="AG28" s="249"/>
      <c r="AH28" s="238">
        <f t="shared" si="7"/>
        <v>78</v>
      </c>
      <c r="AI28" s="1267" t="s">
        <v>1135</v>
      </c>
      <c r="AJ28" s="545"/>
      <c r="AK28" s="545"/>
      <c r="AL28" s="545"/>
      <c r="AM28" s="545"/>
    </row>
    <row r="29" spans="1:39" ht="11.25" customHeight="1" x14ac:dyDescent="0.3">
      <c r="A29" s="163" t="s">
        <v>404</v>
      </c>
      <c r="B29" s="163" t="s">
        <v>531</v>
      </c>
      <c r="C29" s="133"/>
      <c r="D29" s="133"/>
      <c r="E29" s="124"/>
      <c r="F29" s="165" t="s">
        <v>29</v>
      </c>
      <c r="G29" s="123"/>
      <c r="H29" s="123"/>
      <c r="I29" s="130"/>
      <c r="J29" s="136">
        <f t="shared" si="4"/>
        <v>78</v>
      </c>
      <c r="K29" s="133"/>
      <c r="L29" s="133">
        <f t="shared" si="5"/>
        <v>78</v>
      </c>
      <c r="M29" s="158">
        <f t="shared" si="6"/>
        <v>60</v>
      </c>
      <c r="N29" s="133">
        <v>18</v>
      </c>
      <c r="O29" s="133"/>
      <c r="P29" s="133"/>
      <c r="Q29" s="133"/>
      <c r="R29" s="127"/>
      <c r="S29" s="159"/>
      <c r="T29" s="133"/>
      <c r="U29" s="160"/>
      <c r="V29" s="133"/>
      <c r="W29" s="161"/>
      <c r="X29" s="133"/>
      <c r="Y29" s="133"/>
      <c r="Z29" s="133"/>
      <c r="AA29" s="134"/>
      <c r="AB29" s="1300">
        <v>32</v>
      </c>
      <c r="AC29" s="133"/>
      <c r="AD29" s="133"/>
      <c r="AE29" s="25">
        <v>46</v>
      </c>
      <c r="AF29" s="135"/>
      <c r="AG29" s="249"/>
      <c r="AH29" s="238">
        <f t="shared" si="7"/>
        <v>78</v>
      </c>
      <c r="AI29" s="501" t="s">
        <v>1141</v>
      </c>
      <c r="AJ29" s="545"/>
      <c r="AK29" s="545"/>
      <c r="AL29" s="545"/>
      <c r="AM29" s="545"/>
    </row>
    <row r="30" spans="1:39" ht="11.25" customHeight="1" x14ac:dyDescent="0.3">
      <c r="A30" s="167"/>
      <c r="B30" s="145" t="s">
        <v>405</v>
      </c>
      <c r="C30" s="168"/>
      <c r="D30" s="168"/>
      <c r="E30" s="151"/>
      <c r="F30" s="169"/>
      <c r="G30" s="170"/>
      <c r="H30" s="170"/>
      <c r="I30" s="148"/>
      <c r="J30" s="136">
        <f>SUM(J31:J33)</f>
        <v>140</v>
      </c>
      <c r="K30" s="136">
        <f t="shared" ref="K30:AH30" si="12">SUM(K31:K33)</f>
        <v>0</v>
      </c>
      <c r="L30" s="136">
        <f t="shared" si="12"/>
        <v>140</v>
      </c>
      <c r="M30" s="136">
        <f t="shared" si="12"/>
        <v>60</v>
      </c>
      <c r="N30" s="136">
        <f t="shared" si="12"/>
        <v>80</v>
      </c>
      <c r="O30" s="136">
        <f t="shared" si="12"/>
        <v>0</v>
      </c>
      <c r="P30" s="136">
        <f t="shared" si="12"/>
        <v>0</v>
      </c>
      <c r="Q30" s="136">
        <f t="shared" si="12"/>
        <v>0</v>
      </c>
      <c r="R30" s="136">
        <f t="shared" si="12"/>
        <v>0</v>
      </c>
      <c r="S30" s="136">
        <f t="shared" si="12"/>
        <v>0</v>
      </c>
      <c r="T30" s="136">
        <f t="shared" si="12"/>
        <v>0</v>
      </c>
      <c r="U30" s="136">
        <f t="shared" si="12"/>
        <v>0</v>
      </c>
      <c r="V30" s="136">
        <f t="shared" si="12"/>
        <v>0</v>
      </c>
      <c r="W30" s="136">
        <f t="shared" si="12"/>
        <v>0</v>
      </c>
      <c r="X30" s="136">
        <f t="shared" si="12"/>
        <v>0</v>
      </c>
      <c r="Y30" s="136">
        <f t="shared" si="12"/>
        <v>0</v>
      </c>
      <c r="Z30" s="136">
        <f t="shared" si="12"/>
        <v>0</v>
      </c>
      <c r="AA30" s="136">
        <f t="shared" si="12"/>
        <v>0</v>
      </c>
      <c r="AB30" s="113">
        <f>SUM(AB31:AB33)</f>
        <v>72</v>
      </c>
      <c r="AC30" s="136">
        <f t="shared" si="12"/>
        <v>0</v>
      </c>
      <c r="AD30" s="136">
        <f t="shared" si="12"/>
        <v>0</v>
      </c>
      <c r="AE30" s="113">
        <f>SUM(AE31:AE33)</f>
        <v>68</v>
      </c>
      <c r="AF30" s="136">
        <f t="shared" si="12"/>
        <v>0</v>
      </c>
      <c r="AG30" s="136">
        <f t="shared" si="12"/>
        <v>0</v>
      </c>
      <c r="AH30" s="136">
        <f t="shared" si="12"/>
        <v>140</v>
      </c>
      <c r="AI30" s="501"/>
      <c r="AJ30" s="545"/>
      <c r="AK30" s="545"/>
      <c r="AL30" s="545"/>
      <c r="AM30" s="545"/>
    </row>
    <row r="31" spans="1:39" s="298" customFormat="1" ht="11.25" customHeight="1" x14ac:dyDescent="0.3">
      <c r="A31" s="163" t="s">
        <v>421</v>
      </c>
      <c r="B31" s="163" t="s">
        <v>407</v>
      </c>
      <c r="C31" s="133"/>
      <c r="D31" s="133"/>
      <c r="E31" s="136"/>
      <c r="F31" s="165" t="s">
        <v>380</v>
      </c>
      <c r="G31" s="123"/>
      <c r="H31" s="123"/>
      <c r="I31" s="119"/>
      <c r="J31" s="136">
        <f t="shared" ref="J31:J32" si="13">SUM(K31,L31,Q31,R31)</f>
        <v>36</v>
      </c>
      <c r="K31" s="133"/>
      <c r="L31" s="133">
        <f t="shared" ref="L31:L33" si="14">SUM(AB31:AG31)</f>
        <v>36</v>
      </c>
      <c r="M31" s="158">
        <f t="shared" ref="M31:M34" si="15">L31-N31</f>
        <v>0</v>
      </c>
      <c r="N31" s="133">
        <v>36</v>
      </c>
      <c r="O31" s="133"/>
      <c r="P31" s="133"/>
      <c r="Q31" s="133"/>
      <c r="R31" s="127"/>
      <c r="S31" s="159"/>
      <c r="T31" s="133"/>
      <c r="U31" s="160"/>
      <c r="V31" s="133"/>
      <c r="W31" s="161"/>
      <c r="X31" s="133"/>
      <c r="Y31" s="133"/>
      <c r="Z31" s="133"/>
      <c r="AA31" s="134"/>
      <c r="AB31" s="1300">
        <v>16</v>
      </c>
      <c r="AC31" s="133"/>
      <c r="AD31" s="133"/>
      <c r="AE31" s="25">
        <v>20</v>
      </c>
      <c r="AF31" s="135"/>
      <c r="AG31" s="299"/>
      <c r="AH31" s="254">
        <f t="shared" si="7"/>
        <v>36</v>
      </c>
      <c r="AI31" s="1267" t="s">
        <v>1115</v>
      </c>
      <c r="AJ31" s="545"/>
      <c r="AK31" s="545"/>
      <c r="AL31" s="545"/>
      <c r="AM31" s="545"/>
    </row>
    <row r="32" spans="1:39" s="298" customFormat="1" ht="11.25" customHeight="1" x14ac:dyDescent="0.3">
      <c r="A32" s="163" t="s">
        <v>406</v>
      </c>
      <c r="B32" s="163" t="s">
        <v>422</v>
      </c>
      <c r="C32" s="133"/>
      <c r="D32" s="133"/>
      <c r="E32" s="136"/>
      <c r="F32" s="165" t="s">
        <v>380</v>
      </c>
      <c r="G32" s="123"/>
      <c r="H32" s="123"/>
      <c r="I32" s="119"/>
      <c r="J32" s="136">
        <f t="shared" si="13"/>
        <v>72</v>
      </c>
      <c r="K32" s="133"/>
      <c r="L32" s="133">
        <f t="shared" si="14"/>
        <v>72</v>
      </c>
      <c r="M32" s="158">
        <f t="shared" si="15"/>
        <v>50</v>
      </c>
      <c r="N32" s="133">
        <v>22</v>
      </c>
      <c r="O32" s="133"/>
      <c r="P32" s="133"/>
      <c r="Q32" s="133"/>
      <c r="R32" s="127"/>
      <c r="S32" s="159"/>
      <c r="T32" s="133"/>
      <c r="U32" s="160"/>
      <c r="V32" s="133"/>
      <c r="W32" s="161"/>
      <c r="X32" s="133"/>
      <c r="Y32" s="133"/>
      <c r="Z32" s="133"/>
      <c r="AA32" s="134"/>
      <c r="AB32" s="1300">
        <v>36</v>
      </c>
      <c r="AC32" s="133"/>
      <c r="AD32" s="133"/>
      <c r="AE32" s="25">
        <v>36</v>
      </c>
      <c r="AF32" s="135"/>
      <c r="AG32" s="299"/>
      <c r="AH32" s="254">
        <f t="shared" si="7"/>
        <v>72</v>
      </c>
      <c r="AI32" s="1290" t="s">
        <v>1116</v>
      </c>
      <c r="AJ32" s="545"/>
      <c r="AK32" s="545"/>
      <c r="AL32" s="545"/>
      <c r="AM32" s="545"/>
    </row>
    <row r="33" spans="1:39" s="298" customFormat="1" ht="11.25" customHeight="1" x14ac:dyDescent="0.3">
      <c r="A33" s="163" t="s">
        <v>408</v>
      </c>
      <c r="B33" s="163" t="s">
        <v>467</v>
      </c>
      <c r="C33" s="133"/>
      <c r="D33" s="133"/>
      <c r="E33" s="136"/>
      <c r="F33" s="165" t="s">
        <v>380</v>
      </c>
      <c r="G33" s="123"/>
      <c r="H33" s="123"/>
      <c r="I33" s="119"/>
      <c r="J33" s="332">
        <f t="shared" ref="J33" si="16">K33+L33</f>
        <v>32</v>
      </c>
      <c r="K33" s="133"/>
      <c r="L33" s="133">
        <f t="shared" si="14"/>
        <v>32</v>
      </c>
      <c r="M33" s="158">
        <v>10</v>
      </c>
      <c r="N33" s="133">
        <v>22</v>
      </c>
      <c r="O33" s="133"/>
      <c r="P33" s="133"/>
      <c r="Q33" s="133"/>
      <c r="R33" s="127"/>
      <c r="S33" s="159"/>
      <c r="T33" s="133"/>
      <c r="U33" s="160"/>
      <c r="V33" s="133"/>
      <c r="W33" s="161"/>
      <c r="X33" s="133"/>
      <c r="Y33" s="133"/>
      <c r="Z33" s="133"/>
      <c r="AA33" s="134"/>
      <c r="AB33" s="1300">
        <v>20</v>
      </c>
      <c r="AC33" s="133"/>
      <c r="AD33" s="133"/>
      <c r="AE33" s="25">
        <v>12</v>
      </c>
      <c r="AF33" s="135"/>
      <c r="AG33" s="299"/>
      <c r="AH33" s="254">
        <f>AB33+AE33</f>
        <v>32</v>
      </c>
      <c r="AI33" s="501" t="s">
        <v>1135</v>
      </c>
      <c r="AJ33" s="545"/>
      <c r="AK33" s="545"/>
      <c r="AL33" s="545"/>
      <c r="AM33" s="545"/>
    </row>
    <row r="34" spans="1:39" s="298" customFormat="1" ht="25.5" customHeight="1" x14ac:dyDescent="0.3">
      <c r="A34" s="163"/>
      <c r="B34" s="156" t="s">
        <v>412</v>
      </c>
      <c r="C34" s="133"/>
      <c r="D34" s="133"/>
      <c r="E34" s="171"/>
      <c r="F34" s="157"/>
      <c r="G34" s="123"/>
      <c r="H34" s="123"/>
      <c r="I34" s="330"/>
      <c r="J34" s="1838">
        <f>K34+L34</f>
        <v>39</v>
      </c>
      <c r="K34" s="331">
        <v>39</v>
      </c>
      <c r="L34" s="172">
        <f>X34 +Z34</f>
        <v>0</v>
      </c>
      <c r="M34" s="158">
        <f t="shared" si="15"/>
        <v>0</v>
      </c>
      <c r="N34" s="172">
        <v>0</v>
      </c>
      <c r="O34" s="172"/>
      <c r="P34" s="172"/>
      <c r="Q34" s="172"/>
      <c r="R34" s="173"/>
      <c r="S34" s="174"/>
      <c r="T34" s="172"/>
      <c r="U34" s="175"/>
      <c r="V34" s="172"/>
      <c r="W34" s="176"/>
      <c r="X34" s="172"/>
      <c r="Y34" s="172"/>
      <c r="Z34" s="172"/>
      <c r="AA34" s="177"/>
      <c r="AB34" s="178"/>
      <c r="AC34" s="172"/>
      <c r="AD34" s="172">
        <v>16</v>
      </c>
      <c r="AE34" s="172"/>
      <c r="AF34" s="179"/>
      <c r="AG34" s="237">
        <v>23</v>
      </c>
      <c r="AH34" s="255"/>
      <c r="AI34" s="501"/>
      <c r="AJ34" s="545"/>
      <c r="AK34" s="545"/>
      <c r="AL34" s="545"/>
      <c r="AM34" s="545"/>
    </row>
    <row r="35" spans="1:39" ht="11.25" hidden="1" customHeight="1" x14ac:dyDescent="0.3">
      <c r="A35" s="1829"/>
      <c r="B35" s="1801"/>
      <c r="C35" s="1801"/>
      <c r="D35" s="1801"/>
      <c r="E35" s="1801"/>
      <c r="F35" s="1801"/>
      <c r="G35" s="247"/>
      <c r="H35" s="184"/>
      <c r="I35" s="181"/>
      <c r="J35" s="1839"/>
      <c r="K35" s="1828"/>
      <c r="L35" s="1801"/>
      <c r="M35" s="1801"/>
      <c r="N35" s="1801"/>
      <c r="O35" s="1801"/>
      <c r="P35" s="1801"/>
      <c r="Q35" s="1801"/>
      <c r="R35" s="1805"/>
      <c r="S35" s="185"/>
      <c r="T35" s="133"/>
      <c r="U35" s="135"/>
      <c r="V35" s="133"/>
      <c r="W35" s="161"/>
      <c r="X35" s="1824"/>
      <c r="Y35" s="1802"/>
      <c r="Z35" s="1829"/>
      <c r="AA35" s="1805"/>
      <c r="AB35" s="1824"/>
      <c r="AC35" s="1801"/>
      <c r="AD35" s="1802"/>
      <c r="AE35" s="1829"/>
      <c r="AF35" s="1801"/>
      <c r="AG35" s="1805"/>
      <c r="AH35" s="252">
        <f t="shared" si="7"/>
        <v>0</v>
      </c>
    </row>
    <row r="36" spans="1:39" ht="11.25" hidden="1" customHeight="1" x14ac:dyDescent="0.3">
      <c r="A36" s="1827"/>
      <c r="B36" s="1801"/>
      <c r="C36" s="1801"/>
      <c r="D36" s="1801"/>
      <c r="E36" s="1801"/>
      <c r="F36" s="1801"/>
      <c r="G36" s="1835"/>
      <c r="H36" s="1802"/>
      <c r="I36" s="181"/>
      <c r="J36" s="1840"/>
      <c r="K36" s="1828"/>
      <c r="L36" s="1801"/>
      <c r="M36" s="1801"/>
      <c r="N36" s="1801"/>
      <c r="O36" s="1801"/>
      <c r="P36" s="1801"/>
      <c r="Q36" s="1801"/>
      <c r="R36" s="1805"/>
      <c r="S36" s="185"/>
      <c r="T36" s="133"/>
      <c r="U36" s="135"/>
      <c r="V36" s="133"/>
      <c r="W36" s="161"/>
      <c r="X36" s="1823"/>
      <c r="Y36" s="1802"/>
      <c r="Z36" s="1823"/>
      <c r="AA36" s="1805"/>
      <c r="AB36" s="1824"/>
      <c r="AC36" s="1801"/>
      <c r="AD36" s="1802"/>
      <c r="AE36" s="1829"/>
      <c r="AF36" s="1801"/>
      <c r="AG36" s="1805"/>
      <c r="AH36" s="252">
        <f t="shared" si="7"/>
        <v>0</v>
      </c>
    </row>
    <row r="37" spans="1:39" ht="24.75" hidden="1" customHeight="1" x14ac:dyDescent="0.3">
      <c r="A37" s="186"/>
      <c r="B37" s="257"/>
      <c r="C37" s="258"/>
      <c r="D37" s="258"/>
      <c r="E37" s="258"/>
      <c r="F37" s="258"/>
      <c r="G37" s="258"/>
      <c r="H37" s="258"/>
      <c r="I37" s="258"/>
      <c r="J37" s="258"/>
      <c r="K37" s="258"/>
      <c r="L37" s="189"/>
      <c r="M37" s="258"/>
      <c r="N37" s="258"/>
      <c r="O37" s="258"/>
      <c r="P37" s="258"/>
      <c r="Q37" s="258"/>
      <c r="R37" s="258"/>
      <c r="S37" s="259"/>
      <c r="T37" s="260"/>
      <c r="U37" s="259"/>
      <c r="V37" s="260"/>
      <c r="W37" s="259" t="e">
        <f>SUM(#REF!,#REF!,#REF!,#REF!,#REF!,#REF!)</f>
        <v>#REF!</v>
      </c>
      <c r="X37" s="259"/>
      <c r="Y37" s="259"/>
      <c r="Z37" s="259"/>
      <c r="AA37" s="259"/>
      <c r="AB37" s="260"/>
      <c r="AC37" s="259" t="e">
        <f>SUM(#REF!,#REF!,#REF!,#REF!,#REF!,#REF!)</f>
        <v>#REF!</v>
      </c>
      <c r="AD37" s="259"/>
      <c r="AE37" s="260"/>
      <c r="AF37" s="259" t="e">
        <f>SUM(#REF!,#REF!,#REF!,#REF!,#REF!,#REF!)</f>
        <v>#REF!</v>
      </c>
      <c r="AG37" s="259"/>
      <c r="AH37" s="252">
        <f t="shared" si="7"/>
        <v>0</v>
      </c>
    </row>
    <row r="38" spans="1:39" ht="11.25" customHeight="1" x14ac:dyDescent="0.3">
      <c r="A38" s="256"/>
      <c r="B38" s="256"/>
      <c r="C38" s="256"/>
      <c r="D38" s="256"/>
      <c r="E38" s="256"/>
      <c r="F38" s="256"/>
      <c r="G38" s="256"/>
      <c r="H38" s="256"/>
      <c r="I38" s="256"/>
      <c r="J38" s="333"/>
      <c r="K38" s="256"/>
      <c r="L38" s="256"/>
      <c r="M38" s="256"/>
      <c r="N38" s="256"/>
      <c r="O38" s="256"/>
      <c r="P38" s="256"/>
      <c r="Q38" s="256"/>
      <c r="R38" s="256"/>
      <c r="S38" s="256"/>
      <c r="T38" s="256"/>
      <c r="U38" s="256"/>
      <c r="V38" s="256"/>
      <c r="W38" s="256"/>
      <c r="X38" s="256"/>
      <c r="Y38" s="256"/>
      <c r="Z38" s="256"/>
      <c r="AA38" s="256"/>
      <c r="AB38" s="256"/>
      <c r="AC38" s="256"/>
      <c r="AD38" s="256"/>
      <c r="AE38" s="256"/>
      <c r="AF38" s="256"/>
      <c r="AG38" s="256"/>
    </row>
    <row r="39" spans="1:39" ht="11.25" hidden="1" customHeight="1" x14ac:dyDescent="0.3">
      <c r="A39" s="261"/>
      <c r="B39" s="262"/>
      <c r="C39" s="258"/>
      <c r="D39" s="258"/>
      <c r="E39" s="258"/>
      <c r="F39" s="256"/>
      <c r="G39" s="256"/>
      <c r="H39" s="256"/>
      <c r="I39" s="256"/>
      <c r="J39" s="256"/>
      <c r="K39" s="256"/>
      <c r="L39" s="256"/>
      <c r="M39" s="256"/>
      <c r="N39" s="256"/>
      <c r="O39" s="256"/>
      <c r="P39" s="256"/>
      <c r="Q39" s="256"/>
      <c r="R39" s="256"/>
      <c r="S39" s="256"/>
      <c r="T39" s="256"/>
      <c r="U39" s="256"/>
      <c r="V39" s="256"/>
      <c r="W39" s="256"/>
      <c r="X39" s="256"/>
      <c r="Y39" s="256"/>
      <c r="Z39" s="256"/>
      <c r="AA39" s="256"/>
      <c r="AB39" s="256"/>
      <c r="AC39" s="256"/>
      <c r="AD39" s="256"/>
      <c r="AE39" s="256"/>
      <c r="AF39" s="256"/>
      <c r="AG39" s="256"/>
    </row>
    <row r="40" spans="1:39" ht="11.25" hidden="1" customHeight="1" x14ac:dyDescent="0.3">
      <c r="A40" s="261"/>
      <c r="B40" s="262"/>
      <c r="C40" s="258"/>
      <c r="D40" s="258"/>
      <c r="E40" s="258"/>
      <c r="F40" s="256"/>
      <c r="G40" s="256"/>
      <c r="H40" s="256"/>
      <c r="I40" s="256"/>
      <c r="J40" s="256"/>
      <c r="K40" s="256"/>
      <c r="L40" s="256"/>
      <c r="M40" s="256"/>
      <c r="N40" s="256"/>
      <c r="O40" s="256"/>
      <c r="P40" s="256"/>
      <c r="Q40" s="256"/>
      <c r="R40" s="256"/>
      <c r="S40" s="256"/>
      <c r="T40" s="256"/>
      <c r="U40" s="256"/>
      <c r="V40" s="256"/>
      <c r="W40" s="256"/>
      <c r="X40" s="256"/>
      <c r="Y40" s="256"/>
      <c r="Z40" s="256"/>
      <c r="AA40" s="256"/>
      <c r="AB40" s="256"/>
      <c r="AC40" s="256"/>
      <c r="AD40" s="256"/>
      <c r="AE40" s="256"/>
      <c r="AF40" s="256"/>
      <c r="AG40" s="256"/>
    </row>
    <row r="41" spans="1:39" ht="11.25" hidden="1" customHeight="1" x14ac:dyDescent="0.3">
      <c r="A41" s="261"/>
      <c r="B41" s="256"/>
      <c r="C41" s="256"/>
      <c r="D41" s="256"/>
      <c r="E41" s="256"/>
      <c r="F41" s="256"/>
      <c r="G41" s="256"/>
      <c r="H41" s="256"/>
      <c r="I41" s="256"/>
      <c r="J41" s="256"/>
      <c r="K41" s="256"/>
      <c r="L41" s="256"/>
      <c r="M41" s="256"/>
      <c r="N41" s="256"/>
      <c r="O41" s="256"/>
      <c r="P41" s="256"/>
      <c r="Q41" s="256"/>
      <c r="R41" s="256"/>
      <c r="S41" s="256"/>
      <c r="T41" s="256"/>
      <c r="U41" s="256"/>
      <c r="V41" s="256"/>
      <c r="W41" s="256"/>
      <c r="X41" s="256"/>
      <c r="Y41" s="256"/>
      <c r="Z41" s="256"/>
      <c r="AA41" s="256"/>
      <c r="AB41" s="256"/>
      <c r="AC41" s="256"/>
      <c r="AD41" s="256"/>
      <c r="AE41" s="256"/>
      <c r="AF41" s="256"/>
      <c r="AG41" s="256"/>
    </row>
    <row r="42" spans="1:39" ht="11.25" customHeight="1" x14ac:dyDescent="0.3">
      <c r="A42" s="261"/>
      <c r="B42" s="253" t="s">
        <v>413</v>
      </c>
      <c r="C42" s="256"/>
      <c r="D42" s="256"/>
      <c r="E42" s="256"/>
      <c r="F42" s="256"/>
      <c r="G42" s="256"/>
      <c r="H42" s="256"/>
      <c r="I42" s="256"/>
      <c r="J42" s="256"/>
      <c r="K42" s="256"/>
      <c r="L42" s="256"/>
      <c r="M42" s="256"/>
      <c r="N42" s="256"/>
      <c r="O42" s="256"/>
      <c r="P42" s="256"/>
      <c r="Q42" s="256"/>
      <c r="R42" s="256"/>
      <c r="S42" s="256"/>
      <c r="T42" s="256"/>
      <c r="U42" s="256"/>
      <c r="V42" s="256"/>
      <c r="W42" s="256"/>
      <c r="X42" s="256"/>
      <c r="Y42" s="256"/>
      <c r="Z42" s="256"/>
      <c r="AA42" s="256"/>
      <c r="AB42" s="256"/>
      <c r="AC42" s="256"/>
      <c r="AD42" s="256"/>
      <c r="AE42" s="256"/>
      <c r="AF42" s="256"/>
      <c r="AG42" s="256"/>
    </row>
    <row r="43" spans="1:39" ht="12.75" customHeight="1" x14ac:dyDescent="0.3">
      <c r="A43" s="261"/>
      <c r="B43" s="1833" t="s">
        <v>414</v>
      </c>
      <c r="C43" s="1834"/>
      <c r="D43" s="1834"/>
      <c r="E43" s="1834"/>
      <c r="F43" s="256"/>
      <c r="G43" s="256"/>
      <c r="H43" s="256"/>
      <c r="I43" s="256"/>
      <c r="J43" s="256"/>
      <c r="K43" s="256"/>
      <c r="L43" s="256"/>
      <c r="M43" s="256"/>
      <c r="N43" s="256"/>
      <c r="O43" s="256"/>
      <c r="P43" s="256"/>
      <c r="Q43" s="256"/>
      <c r="R43" s="256"/>
      <c r="S43" s="256"/>
      <c r="T43" s="256"/>
      <c r="U43" s="256"/>
      <c r="V43" s="256"/>
      <c r="W43" s="256"/>
      <c r="X43" s="256"/>
      <c r="Y43" s="256"/>
      <c r="Z43" s="256"/>
      <c r="AA43" s="256"/>
      <c r="AB43" s="256"/>
      <c r="AC43" s="256"/>
      <c r="AD43" s="256"/>
      <c r="AE43" s="256"/>
      <c r="AF43" s="256"/>
      <c r="AG43" s="256"/>
    </row>
    <row r="44" spans="1:39" x14ac:dyDescent="0.3">
      <c r="A44" s="261"/>
      <c r="B44" s="256"/>
      <c r="C44" s="256"/>
      <c r="D44" s="256"/>
      <c r="E44" s="256"/>
      <c r="F44" s="256"/>
      <c r="G44" s="256"/>
      <c r="H44" s="256"/>
      <c r="I44" s="256"/>
      <c r="J44" s="256">
        <v>1476</v>
      </c>
      <c r="K44" s="256">
        <v>91</v>
      </c>
      <c r="L44" s="256">
        <v>1326</v>
      </c>
      <c r="M44" s="256">
        <v>715</v>
      </c>
      <c r="N44" s="256">
        <v>611</v>
      </c>
      <c r="O44" s="256">
        <v>0</v>
      </c>
      <c r="P44" s="256">
        <v>0</v>
      </c>
      <c r="Q44" s="256">
        <v>8</v>
      </c>
      <c r="R44" s="256">
        <v>12</v>
      </c>
      <c r="S44" s="256">
        <v>25</v>
      </c>
      <c r="T44" s="256">
        <v>425</v>
      </c>
      <c r="U44" s="256">
        <v>28</v>
      </c>
      <c r="V44" s="256">
        <v>616</v>
      </c>
      <c r="W44" s="256">
        <v>0</v>
      </c>
      <c r="X44" s="256">
        <v>0</v>
      </c>
      <c r="Y44" s="256">
        <v>0</v>
      </c>
      <c r="Z44" s="256">
        <v>0</v>
      </c>
      <c r="AA44" s="256">
        <v>0</v>
      </c>
      <c r="AB44" s="256">
        <v>560</v>
      </c>
      <c r="AC44" s="256">
        <v>0</v>
      </c>
      <c r="AD44" s="256">
        <v>16</v>
      </c>
      <c r="AE44" s="256">
        <v>805</v>
      </c>
      <c r="AF44" s="256">
        <v>0</v>
      </c>
      <c r="AG44" s="256">
        <v>23</v>
      </c>
      <c r="AH44" s="252">
        <f>SUM(AH12:AH15,AH20:AH21,AH25,AH28:AH29,AH32:AH33)</f>
        <v>866</v>
      </c>
    </row>
    <row r="45" spans="1:39" x14ac:dyDescent="0.3">
      <c r="A45" s="261"/>
      <c r="B45" s="256"/>
      <c r="C45" s="256"/>
      <c r="D45" s="256"/>
      <c r="E45" s="256"/>
      <c r="F45" s="256"/>
      <c r="G45" s="256"/>
      <c r="H45" s="256"/>
      <c r="I45" s="256"/>
      <c r="J45" s="256">
        <v>1313</v>
      </c>
      <c r="K45" s="256">
        <v>52</v>
      </c>
      <c r="L45" s="256">
        <v>1241</v>
      </c>
      <c r="M45" s="256">
        <v>692</v>
      </c>
      <c r="N45" s="256">
        <v>549</v>
      </c>
      <c r="O45" s="256">
        <v>0</v>
      </c>
      <c r="P45" s="256">
        <v>0</v>
      </c>
      <c r="Q45" s="256">
        <v>8</v>
      </c>
      <c r="R45" s="256">
        <v>12</v>
      </c>
      <c r="S45" s="256"/>
      <c r="T45" s="256"/>
      <c r="U45" s="256"/>
      <c r="V45" s="256"/>
      <c r="W45" s="256"/>
      <c r="X45" s="256"/>
      <c r="Y45" s="256"/>
      <c r="Z45" s="256"/>
      <c r="AA45" s="256"/>
      <c r="AB45" s="256"/>
      <c r="AC45" s="256"/>
      <c r="AD45" s="256"/>
      <c r="AE45" s="256"/>
      <c r="AF45" s="256"/>
      <c r="AG45" s="256"/>
    </row>
    <row r="46" spans="1:39" x14ac:dyDescent="0.3">
      <c r="A46" s="261"/>
      <c r="B46" s="256"/>
      <c r="C46" s="256"/>
      <c r="D46" s="256"/>
      <c r="E46" s="256"/>
      <c r="F46" s="256"/>
      <c r="G46" s="256"/>
      <c r="H46" s="256"/>
      <c r="I46" s="256"/>
      <c r="J46" s="256"/>
      <c r="K46" s="256"/>
      <c r="L46" s="256"/>
      <c r="M46" s="256"/>
      <c r="N46" s="256"/>
      <c r="O46" s="256"/>
      <c r="P46" s="256"/>
      <c r="Q46" s="256"/>
      <c r="R46" s="256"/>
      <c r="S46" s="256"/>
      <c r="T46" s="256"/>
      <c r="U46" s="256"/>
      <c r="V46" s="256"/>
      <c r="W46" s="256"/>
      <c r="X46" s="256"/>
      <c r="Y46" s="256"/>
      <c r="Z46" s="256"/>
      <c r="AA46" s="256"/>
      <c r="AB46" s="256"/>
      <c r="AC46" s="256"/>
      <c r="AD46" s="256"/>
      <c r="AE46" s="256"/>
      <c r="AF46" s="256"/>
      <c r="AG46" s="256"/>
    </row>
    <row r="47" spans="1:39" x14ac:dyDescent="0.3">
      <c r="A47" s="261"/>
      <c r="B47" s="256"/>
      <c r="C47" s="256"/>
      <c r="D47" s="256"/>
      <c r="E47" s="256"/>
      <c r="F47" s="256"/>
      <c r="G47" s="256"/>
      <c r="H47" s="256"/>
      <c r="I47" s="256"/>
      <c r="J47" s="256"/>
      <c r="K47" s="256"/>
      <c r="L47" s="256"/>
      <c r="M47" s="256"/>
      <c r="N47" s="256"/>
      <c r="O47" s="256"/>
      <c r="P47" s="256"/>
      <c r="Q47" s="256"/>
      <c r="R47" s="256"/>
      <c r="S47" s="256"/>
      <c r="T47" s="256"/>
      <c r="U47" s="256"/>
      <c r="V47" s="256"/>
      <c r="W47" s="256"/>
      <c r="X47" s="256"/>
      <c r="Y47" s="256"/>
      <c r="Z47" s="256"/>
      <c r="AA47" s="256"/>
      <c r="AB47" s="256"/>
      <c r="AC47" s="256"/>
      <c r="AD47" s="256"/>
      <c r="AE47" s="256"/>
      <c r="AF47" s="256"/>
      <c r="AG47" s="256"/>
    </row>
    <row r="48" spans="1:39" x14ac:dyDescent="0.3">
      <c r="A48" s="261"/>
      <c r="B48" s="256"/>
      <c r="C48" s="256"/>
      <c r="D48" s="256"/>
      <c r="E48" s="256"/>
      <c r="F48" s="256"/>
      <c r="G48" s="256"/>
      <c r="H48" s="256"/>
      <c r="I48" s="256"/>
      <c r="J48" s="256"/>
      <c r="K48" s="256"/>
      <c r="L48" s="256"/>
      <c r="M48" s="256"/>
      <c r="N48" s="256"/>
      <c r="O48" s="256"/>
      <c r="P48" s="256"/>
      <c r="Q48" s="256"/>
      <c r="R48" s="256"/>
      <c r="S48" s="256"/>
      <c r="T48" s="256"/>
      <c r="U48" s="256"/>
      <c r="V48" s="256"/>
      <c r="W48" s="256"/>
      <c r="X48" s="256"/>
      <c r="Y48" s="256"/>
      <c r="Z48" s="256"/>
      <c r="AA48" s="256"/>
      <c r="AB48" s="256"/>
      <c r="AC48" s="256"/>
      <c r="AD48" s="256"/>
      <c r="AE48" s="256"/>
      <c r="AF48" s="256"/>
      <c r="AG48" s="256"/>
    </row>
    <row r="49" spans="1:33" x14ac:dyDescent="0.3">
      <c r="A49" s="261"/>
      <c r="B49" s="256"/>
      <c r="C49" s="256"/>
      <c r="D49" s="256"/>
      <c r="E49" s="256"/>
      <c r="F49" s="256"/>
      <c r="G49" s="256"/>
      <c r="H49" s="256"/>
      <c r="I49" s="256"/>
      <c r="J49" s="256"/>
      <c r="K49" s="256"/>
      <c r="L49" s="256"/>
      <c r="M49" s="256"/>
      <c r="N49" s="256"/>
      <c r="O49" s="256"/>
      <c r="P49" s="256"/>
      <c r="Q49" s="256"/>
      <c r="R49" s="256"/>
      <c r="S49" s="256"/>
      <c r="T49" s="256"/>
      <c r="U49" s="256"/>
      <c r="V49" s="256"/>
      <c r="W49" s="256"/>
      <c r="X49" s="256"/>
      <c r="Y49" s="256"/>
      <c r="Z49" s="256"/>
      <c r="AA49" s="256"/>
      <c r="AB49" s="256"/>
      <c r="AC49" s="256"/>
      <c r="AD49" s="256"/>
      <c r="AE49" s="256"/>
      <c r="AF49" s="256"/>
      <c r="AG49" s="256"/>
    </row>
    <row r="50" spans="1:33" x14ac:dyDescent="0.3">
      <c r="A50" s="261"/>
      <c r="B50" s="256"/>
      <c r="C50" s="256"/>
      <c r="D50" s="256"/>
      <c r="E50" s="256"/>
      <c r="F50" s="256"/>
      <c r="G50" s="256"/>
      <c r="H50" s="256"/>
      <c r="I50" s="256"/>
      <c r="J50" s="256"/>
      <c r="K50" s="256"/>
      <c r="L50" s="256"/>
      <c r="M50" s="256"/>
      <c r="N50" s="256"/>
      <c r="O50" s="256"/>
      <c r="P50" s="256"/>
      <c r="Q50" s="256"/>
      <c r="R50" s="256"/>
      <c r="S50" s="256"/>
      <c r="T50" s="256"/>
      <c r="U50" s="256"/>
      <c r="V50" s="256"/>
      <c r="W50" s="256"/>
      <c r="X50" s="256"/>
      <c r="Y50" s="256"/>
      <c r="Z50" s="256"/>
      <c r="AA50" s="256"/>
      <c r="AB50" s="256"/>
      <c r="AC50" s="256"/>
      <c r="AD50" s="256"/>
      <c r="AE50" s="256"/>
      <c r="AF50" s="256"/>
      <c r="AG50" s="256"/>
    </row>
    <row r="51" spans="1:33" x14ac:dyDescent="0.3">
      <c r="A51" s="261"/>
      <c r="B51" s="256"/>
      <c r="C51" s="256"/>
      <c r="D51" s="256"/>
      <c r="E51" s="256"/>
      <c r="F51" s="256"/>
      <c r="G51" s="256"/>
      <c r="H51" s="256"/>
      <c r="I51" s="256"/>
      <c r="J51" s="256"/>
      <c r="K51" s="256"/>
      <c r="L51" s="256"/>
      <c r="M51" s="256"/>
      <c r="N51" s="256"/>
      <c r="O51" s="256"/>
      <c r="P51" s="256"/>
      <c r="Q51" s="256"/>
      <c r="R51" s="256"/>
      <c r="S51" s="256"/>
      <c r="T51" s="256"/>
      <c r="U51" s="256"/>
      <c r="V51" s="256"/>
      <c r="W51" s="256"/>
      <c r="X51" s="256"/>
      <c r="Y51" s="256"/>
      <c r="Z51" s="256"/>
      <c r="AA51" s="256"/>
      <c r="AB51" s="256"/>
      <c r="AC51" s="256"/>
      <c r="AD51" s="256"/>
      <c r="AE51" s="256"/>
      <c r="AF51" s="256"/>
      <c r="AG51" s="256"/>
    </row>
    <row r="52" spans="1:33" x14ac:dyDescent="0.3">
      <c r="A52" s="261"/>
      <c r="B52" s="256"/>
      <c r="C52" s="256"/>
      <c r="D52" s="256"/>
      <c r="E52" s="256"/>
      <c r="F52" s="256"/>
      <c r="G52" s="256"/>
      <c r="H52" s="256"/>
      <c r="I52" s="256"/>
      <c r="J52" s="256"/>
      <c r="K52" s="256"/>
      <c r="L52" s="256"/>
      <c r="M52" s="256"/>
      <c r="N52" s="256"/>
      <c r="O52" s="256"/>
      <c r="P52" s="256"/>
      <c r="Q52" s="256"/>
      <c r="R52" s="256"/>
      <c r="S52" s="256"/>
      <c r="T52" s="256"/>
      <c r="U52" s="256"/>
      <c r="V52" s="256"/>
      <c r="W52" s="256"/>
      <c r="X52" s="256"/>
      <c r="Y52" s="256"/>
      <c r="Z52" s="256"/>
      <c r="AA52" s="256"/>
      <c r="AB52" s="256"/>
      <c r="AC52" s="256"/>
      <c r="AD52" s="256"/>
      <c r="AE52" s="256"/>
      <c r="AF52" s="256"/>
      <c r="AG52" s="256"/>
    </row>
    <row r="53" spans="1:33" x14ac:dyDescent="0.3">
      <c r="A53" s="261"/>
      <c r="B53" s="256"/>
      <c r="C53" s="256"/>
      <c r="D53" s="256"/>
      <c r="E53" s="256"/>
      <c r="F53" s="256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56"/>
      <c r="R53" s="256"/>
      <c r="S53" s="256"/>
      <c r="T53" s="256"/>
      <c r="U53" s="256"/>
      <c r="V53" s="256"/>
      <c r="W53" s="256"/>
      <c r="X53" s="256"/>
      <c r="Y53" s="256"/>
      <c r="Z53" s="256"/>
      <c r="AA53" s="256"/>
      <c r="AB53" s="256"/>
      <c r="AC53" s="256"/>
      <c r="AD53" s="256"/>
      <c r="AE53" s="256"/>
      <c r="AF53" s="256"/>
      <c r="AG53" s="256"/>
    </row>
    <row r="54" spans="1:33" x14ac:dyDescent="0.3">
      <c r="A54" s="261"/>
      <c r="B54" s="256"/>
      <c r="C54" s="256"/>
      <c r="D54" s="256"/>
      <c r="E54" s="256"/>
      <c r="F54" s="256"/>
      <c r="G54" s="256"/>
      <c r="H54" s="256"/>
      <c r="I54" s="256"/>
      <c r="J54" s="256"/>
      <c r="K54" s="256"/>
      <c r="L54" s="256"/>
      <c r="M54" s="256"/>
      <c r="N54" s="256"/>
      <c r="O54" s="256"/>
      <c r="P54" s="256"/>
      <c r="Q54" s="256"/>
      <c r="R54" s="256"/>
      <c r="S54" s="256"/>
      <c r="T54" s="256"/>
      <c r="U54" s="256"/>
      <c r="V54" s="256"/>
      <c r="W54" s="256"/>
      <c r="X54" s="256"/>
      <c r="Y54" s="256"/>
      <c r="Z54" s="256"/>
      <c r="AA54" s="256"/>
      <c r="AB54" s="256"/>
      <c r="AC54" s="256"/>
      <c r="AD54" s="256"/>
      <c r="AE54" s="256"/>
      <c r="AF54" s="256"/>
      <c r="AG54" s="256"/>
    </row>
    <row r="55" spans="1:33" x14ac:dyDescent="0.3">
      <c r="A55" s="261"/>
      <c r="B55" s="256"/>
      <c r="C55" s="256"/>
      <c r="D55" s="256"/>
      <c r="E55" s="256"/>
      <c r="F55" s="256"/>
      <c r="G55" s="256"/>
      <c r="H55" s="256"/>
      <c r="I55" s="256"/>
      <c r="J55" s="256"/>
      <c r="K55" s="256"/>
      <c r="L55" s="256"/>
      <c r="M55" s="256"/>
      <c r="N55" s="256"/>
      <c r="O55" s="256"/>
      <c r="P55" s="256"/>
      <c r="Q55" s="256"/>
      <c r="R55" s="256"/>
      <c r="S55" s="256"/>
      <c r="T55" s="256"/>
      <c r="U55" s="256"/>
      <c r="V55" s="256"/>
      <c r="W55" s="256"/>
      <c r="X55" s="256"/>
      <c r="Y55" s="256"/>
      <c r="Z55" s="256"/>
      <c r="AA55" s="256"/>
      <c r="AB55" s="256"/>
      <c r="AC55" s="256"/>
      <c r="AD55" s="256"/>
      <c r="AE55" s="256"/>
      <c r="AF55" s="256"/>
      <c r="AG55" s="256"/>
    </row>
    <row r="56" spans="1:33" x14ac:dyDescent="0.3">
      <c r="A56" s="261"/>
      <c r="B56" s="256"/>
      <c r="C56" s="256"/>
      <c r="D56" s="256"/>
      <c r="E56" s="256"/>
      <c r="F56" s="256"/>
      <c r="G56" s="256"/>
      <c r="H56" s="256"/>
      <c r="I56" s="256"/>
      <c r="J56" s="256"/>
      <c r="K56" s="256"/>
      <c r="L56" s="256"/>
      <c r="M56" s="256"/>
      <c r="N56" s="256"/>
      <c r="O56" s="256"/>
      <c r="P56" s="256"/>
      <c r="Q56" s="256"/>
      <c r="R56" s="256"/>
      <c r="S56" s="256"/>
      <c r="T56" s="256"/>
      <c r="U56" s="256"/>
      <c r="V56" s="256"/>
      <c r="W56" s="256"/>
      <c r="X56" s="256"/>
      <c r="Y56" s="256"/>
      <c r="Z56" s="256"/>
      <c r="AA56" s="256"/>
      <c r="AB56" s="256"/>
      <c r="AC56" s="256"/>
      <c r="AD56" s="256"/>
      <c r="AE56" s="256"/>
      <c r="AF56" s="256"/>
      <c r="AG56" s="256"/>
    </row>
    <row r="57" spans="1:33" x14ac:dyDescent="0.3">
      <c r="A57" s="261"/>
      <c r="B57" s="256"/>
      <c r="C57" s="256"/>
      <c r="D57" s="256"/>
      <c r="E57" s="256"/>
      <c r="F57" s="256"/>
      <c r="G57" s="256"/>
      <c r="H57" s="256"/>
      <c r="I57" s="256"/>
      <c r="J57" s="256"/>
      <c r="K57" s="256"/>
      <c r="L57" s="256"/>
      <c r="M57" s="256"/>
      <c r="N57" s="256"/>
      <c r="O57" s="256"/>
      <c r="P57" s="256"/>
      <c r="Q57" s="256"/>
      <c r="R57" s="256"/>
      <c r="S57" s="256"/>
      <c r="T57" s="256"/>
      <c r="U57" s="256"/>
      <c r="V57" s="256"/>
      <c r="W57" s="256"/>
      <c r="X57" s="256"/>
      <c r="Y57" s="256"/>
      <c r="Z57" s="256"/>
      <c r="AA57" s="256"/>
      <c r="AB57" s="256"/>
      <c r="AC57" s="256"/>
      <c r="AD57" s="256"/>
      <c r="AE57" s="256"/>
      <c r="AF57" s="256"/>
      <c r="AG57" s="256"/>
    </row>
    <row r="58" spans="1:33" x14ac:dyDescent="0.3">
      <c r="A58" s="261"/>
      <c r="B58" s="256"/>
      <c r="C58" s="256"/>
      <c r="D58" s="256"/>
      <c r="E58" s="256"/>
      <c r="F58" s="256"/>
      <c r="G58" s="256"/>
      <c r="H58" s="256"/>
      <c r="I58" s="256"/>
      <c r="J58" s="256"/>
      <c r="K58" s="256"/>
      <c r="L58" s="256"/>
      <c r="M58" s="256"/>
      <c r="N58" s="256"/>
      <c r="O58" s="256"/>
      <c r="P58" s="256"/>
      <c r="Q58" s="256"/>
      <c r="R58" s="256"/>
      <c r="S58" s="256"/>
      <c r="T58" s="256"/>
      <c r="U58" s="256"/>
      <c r="V58" s="256"/>
      <c r="W58" s="256"/>
      <c r="X58" s="256"/>
      <c r="Y58" s="256"/>
      <c r="Z58" s="256"/>
      <c r="AA58" s="256"/>
      <c r="AB58" s="256"/>
      <c r="AC58" s="256"/>
      <c r="AD58" s="256"/>
      <c r="AE58" s="256"/>
      <c r="AF58" s="256"/>
      <c r="AG58" s="256"/>
    </row>
    <row r="59" spans="1:33" x14ac:dyDescent="0.3">
      <c r="A59" s="261"/>
      <c r="B59" s="256"/>
      <c r="C59" s="256"/>
      <c r="D59" s="256"/>
      <c r="E59" s="256"/>
      <c r="F59" s="256"/>
      <c r="G59" s="256"/>
      <c r="H59" s="256"/>
      <c r="I59" s="256"/>
      <c r="J59" s="256"/>
      <c r="K59" s="256"/>
      <c r="L59" s="256"/>
      <c r="M59" s="256"/>
      <c r="N59" s="256"/>
      <c r="O59" s="256"/>
      <c r="P59" s="256"/>
      <c r="Q59" s="256"/>
      <c r="R59" s="256"/>
      <c r="S59" s="256"/>
      <c r="T59" s="256"/>
      <c r="U59" s="256"/>
      <c r="V59" s="256"/>
      <c r="W59" s="256"/>
      <c r="X59" s="256"/>
      <c r="Y59" s="256"/>
      <c r="Z59" s="256"/>
      <c r="AA59" s="256"/>
      <c r="AB59" s="256"/>
      <c r="AC59" s="256"/>
      <c r="AD59" s="256"/>
      <c r="AE59" s="256"/>
      <c r="AF59" s="256"/>
      <c r="AG59" s="256"/>
    </row>
    <row r="60" spans="1:33" x14ac:dyDescent="0.3">
      <c r="A60" s="261"/>
      <c r="B60" s="256"/>
      <c r="C60" s="256"/>
      <c r="D60" s="256"/>
      <c r="E60" s="256"/>
      <c r="F60" s="256"/>
      <c r="G60" s="256"/>
      <c r="H60" s="256"/>
      <c r="I60" s="256"/>
      <c r="J60" s="256"/>
      <c r="K60" s="256"/>
      <c r="L60" s="256"/>
      <c r="M60" s="256"/>
      <c r="N60" s="256"/>
      <c r="O60" s="256"/>
      <c r="P60" s="256"/>
      <c r="Q60" s="256"/>
      <c r="R60" s="256"/>
      <c r="S60" s="256"/>
      <c r="T60" s="256"/>
      <c r="U60" s="256"/>
      <c r="V60" s="256"/>
      <c r="W60" s="256"/>
      <c r="X60" s="256"/>
      <c r="Y60" s="256"/>
      <c r="Z60" s="256"/>
      <c r="AA60" s="256"/>
      <c r="AB60" s="256"/>
      <c r="AC60" s="256"/>
      <c r="AD60" s="256"/>
      <c r="AE60" s="256"/>
      <c r="AF60" s="256"/>
      <c r="AG60" s="256"/>
    </row>
    <row r="61" spans="1:33" x14ac:dyDescent="0.3">
      <c r="A61" s="261"/>
      <c r="B61" s="256"/>
      <c r="C61" s="256"/>
      <c r="D61" s="256"/>
      <c r="E61" s="256"/>
      <c r="F61" s="256"/>
      <c r="G61" s="256"/>
      <c r="H61" s="256"/>
      <c r="I61" s="256"/>
      <c r="J61" s="256"/>
      <c r="K61" s="256"/>
      <c r="L61" s="256"/>
      <c r="M61" s="256"/>
      <c r="N61" s="256"/>
      <c r="O61" s="256"/>
      <c r="P61" s="256"/>
      <c r="Q61" s="256"/>
      <c r="R61" s="256"/>
      <c r="S61" s="256"/>
      <c r="T61" s="256"/>
      <c r="U61" s="256"/>
      <c r="V61" s="256"/>
      <c r="W61" s="256"/>
      <c r="X61" s="256"/>
      <c r="Y61" s="256"/>
      <c r="Z61" s="256"/>
      <c r="AA61" s="256"/>
      <c r="AB61" s="256"/>
      <c r="AC61" s="256"/>
      <c r="AD61" s="256"/>
      <c r="AE61" s="256"/>
      <c r="AF61" s="256"/>
      <c r="AG61" s="256"/>
    </row>
    <row r="62" spans="1:33" x14ac:dyDescent="0.3">
      <c r="A62" s="261"/>
      <c r="B62" s="256"/>
      <c r="C62" s="256"/>
      <c r="D62" s="256"/>
      <c r="E62" s="256"/>
      <c r="F62" s="256"/>
      <c r="G62" s="256"/>
      <c r="H62" s="256"/>
      <c r="I62" s="256"/>
      <c r="J62" s="256"/>
      <c r="K62" s="256"/>
      <c r="L62" s="256"/>
      <c r="M62" s="256"/>
      <c r="N62" s="256"/>
      <c r="O62" s="256"/>
      <c r="P62" s="256"/>
      <c r="Q62" s="256"/>
      <c r="R62" s="256"/>
      <c r="S62" s="256"/>
      <c r="T62" s="256"/>
      <c r="U62" s="256"/>
      <c r="V62" s="256"/>
      <c r="W62" s="256"/>
      <c r="X62" s="256"/>
      <c r="Y62" s="256"/>
      <c r="Z62" s="256"/>
      <c r="AA62" s="256"/>
      <c r="AB62" s="256"/>
      <c r="AC62" s="256"/>
      <c r="AD62" s="256"/>
      <c r="AE62" s="256"/>
      <c r="AF62" s="256"/>
      <c r="AG62" s="256"/>
    </row>
    <row r="63" spans="1:33" x14ac:dyDescent="0.3">
      <c r="A63" s="261"/>
      <c r="B63" s="256"/>
      <c r="C63" s="256"/>
      <c r="D63" s="256"/>
      <c r="E63" s="256"/>
      <c r="F63" s="256"/>
      <c r="G63" s="256"/>
      <c r="H63" s="256"/>
      <c r="I63" s="256"/>
      <c r="J63" s="256"/>
      <c r="K63" s="256"/>
      <c r="L63" s="256"/>
      <c r="M63" s="256"/>
      <c r="N63" s="256"/>
      <c r="O63" s="256"/>
      <c r="P63" s="256"/>
      <c r="Q63" s="256"/>
      <c r="R63" s="256"/>
      <c r="S63" s="256"/>
      <c r="T63" s="256"/>
      <c r="U63" s="256"/>
      <c r="V63" s="256"/>
      <c r="W63" s="256"/>
      <c r="X63" s="256"/>
      <c r="Y63" s="256"/>
      <c r="Z63" s="256"/>
      <c r="AA63" s="256"/>
      <c r="AB63" s="256"/>
      <c r="AC63" s="256"/>
      <c r="AD63" s="256"/>
      <c r="AE63" s="256"/>
      <c r="AF63" s="256"/>
      <c r="AG63" s="256"/>
    </row>
    <row r="64" spans="1:33" x14ac:dyDescent="0.3">
      <c r="A64" s="261"/>
      <c r="B64" s="256"/>
      <c r="C64" s="256"/>
      <c r="D64" s="256"/>
      <c r="E64" s="256"/>
      <c r="F64" s="256"/>
      <c r="G64" s="256"/>
      <c r="H64" s="256"/>
      <c r="I64" s="256"/>
      <c r="J64" s="256"/>
      <c r="K64" s="256"/>
      <c r="L64" s="256"/>
      <c r="M64" s="256"/>
      <c r="N64" s="256"/>
      <c r="O64" s="256"/>
      <c r="P64" s="256"/>
      <c r="Q64" s="256"/>
      <c r="R64" s="256"/>
      <c r="S64" s="256"/>
      <c r="T64" s="256"/>
      <c r="U64" s="256"/>
      <c r="V64" s="256"/>
      <c r="W64" s="256"/>
      <c r="X64" s="256"/>
      <c r="Y64" s="256"/>
      <c r="Z64" s="256"/>
      <c r="AA64" s="256"/>
      <c r="AB64" s="256"/>
      <c r="AC64" s="256"/>
      <c r="AD64" s="256"/>
      <c r="AE64" s="256"/>
      <c r="AF64" s="256"/>
      <c r="AG64" s="256"/>
    </row>
    <row r="65" spans="1:33" x14ac:dyDescent="0.3">
      <c r="A65" s="261"/>
      <c r="B65" s="256"/>
      <c r="C65" s="256"/>
      <c r="D65" s="256"/>
      <c r="E65" s="256"/>
      <c r="F65" s="256"/>
      <c r="G65" s="256"/>
      <c r="H65" s="256"/>
      <c r="I65" s="256"/>
      <c r="J65" s="256"/>
      <c r="K65" s="256"/>
      <c r="L65" s="256"/>
      <c r="M65" s="256"/>
      <c r="N65" s="256"/>
      <c r="O65" s="256"/>
      <c r="P65" s="256"/>
      <c r="Q65" s="256"/>
      <c r="R65" s="256"/>
      <c r="S65" s="256"/>
      <c r="T65" s="256"/>
      <c r="U65" s="256"/>
      <c r="V65" s="256"/>
      <c r="W65" s="256"/>
      <c r="X65" s="256"/>
      <c r="Y65" s="256"/>
      <c r="Z65" s="256"/>
      <c r="AA65" s="256"/>
      <c r="AB65" s="256"/>
      <c r="AC65" s="256"/>
      <c r="AD65" s="256"/>
      <c r="AE65" s="256"/>
      <c r="AF65" s="256"/>
      <c r="AG65" s="256"/>
    </row>
    <row r="66" spans="1:33" x14ac:dyDescent="0.3">
      <c r="A66" s="261"/>
      <c r="B66" s="256"/>
      <c r="C66" s="256"/>
      <c r="D66" s="256"/>
      <c r="E66" s="256"/>
      <c r="F66" s="256"/>
      <c r="G66" s="256"/>
      <c r="H66" s="256"/>
      <c r="I66" s="256"/>
      <c r="J66" s="256"/>
      <c r="K66" s="256"/>
      <c r="L66" s="256"/>
      <c r="M66" s="256"/>
      <c r="N66" s="256"/>
      <c r="O66" s="256"/>
      <c r="P66" s="256"/>
      <c r="Q66" s="256"/>
      <c r="R66" s="256"/>
      <c r="S66" s="256"/>
      <c r="T66" s="256"/>
      <c r="U66" s="256"/>
      <c r="V66" s="256"/>
      <c r="W66" s="256"/>
      <c r="X66" s="256"/>
      <c r="Y66" s="256"/>
      <c r="Z66" s="256"/>
      <c r="AA66" s="256"/>
      <c r="AB66" s="256"/>
      <c r="AC66" s="256"/>
      <c r="AD66" s="256"/>
      <c r="AE66" s="256"/>
      <c r="AF66" s="256"/>
      <c r="AG66" s="256"/>
    </row>
    <row r="67" spans="1:33" x14ac:dyDescent="0.3">
      <c r="A67" s="261"/>
      <c r="B67" s="256"/>
      <c r="C67" s="256"/>
      <c r="D67" s="256"/>
      <c r="E67" s="256"/>
      <c r="F67" s="256"/>
      <c r="G67" s="256"/>
      <c r="H67" s="256"/>
      <c r="I67" s="256"/>
      <c r="J67" s="256"/>
      <c r="K67" s="256"/>
      <c r="L67" s="256"/>
      <c r="M67" s="256"/>
      <c r="N67" s="256"/>
      <c r="O67" s="256"/>
      <c r="P67" s="256"/>
      <c r="Q67" s="256"/>
      <c r="R67" s="256"/>
      <c r="S67" s="256"/>
      <c r="T67" s="256"/>
      <c r="U67" s="256"/>
      <c r="V67" s="256"/>
      <c r="W67" s="256"/>
      <c r="X67" s="256"/>
      <c r="Y67" s="256"/>
      <c r="Z67" s="256"/>
      <c r="AA67" s="256"/>
      <c r="AB67" s="256"/>
      <c r="AC67" s="256"/>
      <c r="AD67" s="256"/>
      <c r="AE67" s="256"/>
      <c r="AF67" s="256"/>
      <c r="AG67" s="256"/>
    </row>
    <row r="68" spans="1:33" x14ac:dyDescent="0.3">
      <c r="A68" s="261"/>
      <c r="B68" s="256"/>
      <c r="C68" s="256"/>
      <c r="D68" s="256"/>
      <c r="E68" s="256"/>
      <c r="F68" s="256"/>
      <c r="G68" s="256"/>
      <c r="H68" s="256"/>
      <c r="I68" s="256"/>
      <c r="J68" s="256"/>
      <c r="K68" s="256"/>
      <c r="L68" s="256"/>
      <c r="M68" s="256"/>
      <c r="N68" s="256"/>
      <c r="O68" s="256"/>
      <c r="P68" s="256"/>
      <c r="Q68" s="256"/>
      <c r="R68" s="256"/>
      <c r="S68" s="256"/>
      <c r="T68" s="256"/>
      <c r="U68" s="256"/>
      <c r="V68" s="256"/>
      <c r="W68" s="256"/>
      <c r="X68" s="256"/>
      <c r="Y68" s="256"/>
      <c r="Z68" s="256"/>
      <c r="AA68" s="256"/>
      <c r="AB68" s="256"/>
      <c r="AC68" s="256"/>
      <c r="AD68" s="256"/>
      <c r="AE68" s="256"/>
      <c r="AF68" s="256"/>
      <c r="AG68" s="256"/>
    </row>
    <row r="69" spans="1:33" x14ac:dyDescent="0.3">
      <c r="A69" s="261"/>
      <c r="B69" s="256"/>
      <c r="C69" s="256"/>
      <c r="D69" s="256"/>
      <c r="E69" s="256"/>
      <c r="F69" s="256"/>
      <c r="G69" s="256"/>
      <c r="H69" s="256"/>
      <c r="I69" s="256"/>
      <c r="J69" s="256"/>
      <c r="K69" s="256"/>
      <c r="L69" s="256"/>
      <c r="M69" s="256"/>
      <c r="N69" s="256"/>
      <c r="O69" s="256"/>
      <c r="P69" s="256"/>
      <c r="Q69" s="256"/>
      <c r="R69" s="256"/>
      <c r="S69" s="256"/>
      <c r="T69" s="256"/>
      <c r="U69" s="256"/>
      <c r="V69" s="256"/>
      <c r="W69" s="256"/>
      <c r="X69" s="256"/>
      <c r="Y69" s="256"/>
      <c r="Z69" s="256"/>
      <c r="AA69" s="256"/>
      <c r="AB69" s="256"/>
      <c r="AC69" s="256"/>
      <c r="AD69" s="256"/>
      <c r="AE69" s="256"/>
      <c r="AF69" s="256"/>
      <c r="AG69" s="256"/>
    </row>
    <row r="70" spans="1:33" x14ac:dyDescent="0.3">
      <c r="A70" s="261"/>
      <c r="B70" s="256"/>
      <c r="C70" s="256"/>
      <c r="D70" s="256"/>
      <c r="E70" s="256"/>
      <c r="F70" s="256"/>
      <c r="G70" s="256"/>
      <c r="H70" s="256"/>
      <c r="I70" s="256"/>
      <c r="J70" s="256"/>
      <c r="K70" s="256"/>
      <c r="L70" s="256"/>
      <c r="M70" s="256"/>
      <c r="N70" s="256"/>
      <c r="O70" s="256"/>
      <c r="P70" s="256"/>
      <c r="Q70" s="256"/>
      <c r="R70" s="256"/>
      <c r="S70" s="256"/>
      <c r="T70" s="256"/>
      <c r="U70" s="256"/>
      <c r="V70" s="256"/>
      <c r="W70" s="256"/>
      <c r="X70" s="256"/>
      <c r="Y70" s="256"/>
      <c r="Z70" s="256"/>
      <c r="AA70" s="256"/>
      <c r="AB70" s="256"/>
      <c r="AC70" s="256"/>
      <c r="AD70" s="256"/>
      <c r="AE70" s="256"/>
      <c r="AF70" s="256"/>
      <c r="AG70" s="256"/>
    </row>
    <row r="71" spans="1:33" x14ac:dyDescent="0.3">
      <c r="A71" s="261"/>
      <c r="B71" s="256"/>
      <c r="C71" s="256"/>
      <c r="D71" s="256"/>
      <c r="E71" s="256"/>
      <c r="F71" s="256"/>
      <c r="G71" s="256"/>
      <c r="H71" s="256"/>
      <c r="I71" s="256"/>
      <c r="J71" s="256"/>
      <c r="K71" s="256"/>
      <c r="L71" s="256"/>
      <c r="M71" s="256"/>
      <c r="N71" s="256"/>
      <c r="O71" s="256"/>
      <c r="P71" s="256"/>
      <c r="Q71" s="256"/>
      <c r="R71" s="256"/>
      <c r="S71" s="256"/>
      <c r="T71" s="256"/>
      <c r="U71" s="256"/>
      <c r="V71" s="256"/>
      <c r="W71" s="256"/>
      <c r="X71" s="256"/>
      <c r="Y71" s="256"/>
      <c r="Z71" s="256"/>
      <c r="AA71" s="256"/>
      <c r="AB71" s="256"/>
      <c r="AC71" s="256"/>
      <c r="AD71" s="256"/>
      <c r="AE71" s="256"/>
      <c r="AF71" s="256"/>
      <c r="AG71" s="256"/>
    </row>
    <row r="72" spans="1:33" x14ac:dyDescent="0.3">
      <c r="A72" s="261"/>
      <c r="B72" s="256"/>
      <c r="C72" s="256"/>
      <c r="D72" s="256"/>
      <c r="E72" s="256"/>
      <c r="F72" s="256"/>
      <c r="G72" s="256"/>
      <c r="H72" s="256"/>
      <c r="I72" s="256"/>
      <c r="J72" s="256"/>
      <c r="K72" s="256"/>
      <c r="L72" s="256"/>
      <c r="M72" s="256"/>
      <c r="N72" s="256"/>
      <c r="O72" s="256"/>
      <c r="P72" s="256"/>
      <c r="Q72" s="256"/>
      <c r="R72" s="256"/>
      <c r="S72" s="256"/>
      <c r="T72" s="256"/>
      <c r="U72" s="256"/>
      <c r="V72" s="256"/>
      <c r="W72" s="256"/>
      <c r="X72" s="256"/>
      <c r="Y72" s="256"/>
      <c r="Z72" s="256"/>
      <c r="AA72" s="256"/>
      <c r="AB72" s="256"/>
      <c r="AC72" s="256"/>
      <c r="AD72" s="256"/>
      <c r="AE72" s="256"/>
      <c r="AF72" s="256"/>
      <c r="AG72" s="256"/>
    </row>
    <row r="73" spans="1:33" x14ac:dyDescent="0.3">
      <c r="A73" s="261"/>
      <c r="B73" s="256"/>
      <c r="C73" s="256"/>
      <c r="D73" s="256"/>
      <c r="E73" s="256"/>
      <c r="F73" s="256"/>
      <c r="G73" s="256"/>
      <c r="H73" s="256"/>
      <c r="I73" s="263"/>
      <c r="J73" s="256"/>
      <c r="K73" s="256"/>
      <c r="L73" s="256"/>
      <c r="M73" s="256"/>
      <c r="N73" s="256"/>
      <c r="O73" s="256"/>
      <c r="P73" s="256"/>
      <c r="Q73" s="256"/>
      <c r="R73" s="256"/>
      <c r="S73" s="263"/>
      <c r="T73" s="256"/>
      <c r="U73" s="263"/>
      <c r="V73" s="256"/>
      <c r="W73" s="264"/>
      <c r="X73" s="265"/>
      <c r="Y73" s="265"/>
      <c r="Z73" s="265"/>
      <c r="AA73" s="265"/>
      <c r="AB73" s="258"/>
      <c r="AC73" s="265"/>
      <c r="AD73" s="265"/>
      <c r="AE73" s="258"/>
      <c r="AF73" s="265"/>
      <c r="AG73" s="265"/>
    </row>
    <row r="74" spans="1:33" x14ac:dyDescent="0.3">
      <c r="A74" s="261"/>
      <c r="B74" s="256"/>
      <c r="C74" s="256"/>
      <c r="D74" s="256"/>
      <c r="E74" s="256"/>
      <c r="F74" s="256"/>
      <c r="G74" s="256"/>
      <c r="H74" s="256"/>
      <c r="I74" s="263"/>
      <c r="J74" s="256"/>
      <c r="K74" s="256"/>
      <c r="L74" s="256"/>
      <c r="M74" s="256"/>
      <c r="N74" s="256"/>
      <c r="O74" s="256"/>
      <c r="P74" s="256"/>
      <c r="Q74" s="256"/>
      <c r="R74" s="256"/>
      <c r="S74" s="263"/>
      <c r="T74" s="256"/>
      <c r="U74" s="263"/>
      <c r="V74" s="256"/>
      <c r="W74" s="264"/>
      <c r="X74" s="265"/>
      <c r="Y74" s="265"/>
      <c r="Z74" s="265"/>
      <c r="AA74" s="265"/>
      <c r="AB74" s="258"/>
      <c r="AC74" s="265"/>
      <c r="AD74" s="265"/>
      <c r="AE74" s="258"/>
      <c r="AF74" s="265"/>
      <c r="AG74" s="265"/>
    </row>
    <row r="75" spans="1:33" x14ac:dyDescent="0.3">
      <c r="A75" s="261"/>
      <c r="B75" s="256"/>
      <c r="C75" s="256"/>
      <c r="D75" s="256"/>
      <c r="E75" s="256"/>
      <c r="F75" s="256"/>
      <c r="G75" s="256"/>
      <c r="H75" s="256"/>
      <c r="I75" s="263"/>
      <c r="J75" s="256"/>
      <c r="K75" s="256"/>
      <c r="L75" s="256"/>
      <c r="M75" s="256"/>
      <c r="N75" s="256"/>
      <c r="O75" s="256"/>
      <c r="P75" s="256"/>
      <c r="Q75" s="256"/>
      <c r="R75" s="256"/>
      <c r="S75" s="263"/>
      <c r="T75" s="256"/>
      <c r="U75" s="263"/>
      <c r="V75" s="256"/>
      <c r="W75" s="264"/>
      <c r="X75" s="265"/>
      <c r="Y75" s="265"/>
      <c r="Z75" s="265"/>
      <c r="AA75" s="265"/>
      <c r="AB75" s="258"/>
      <c r="AC75" s="265"/>
      <c r="AD75" s="265"/>
      <c r="AE75" s="258"/>
      <c r="AF75" s="265"/>
      <c r="AG75" s="265"/>
    </row>
    <row r="76" spans="1:33" x14ac:dyDescent="0.3">
      <c r="A76" s="261"/>
      <c r="B76" s="256"/>
      <c r="C76" s="256"/>
      <c r="D76" s="256"/>
      <c r="E76" s="256"/>
      <c r="F76" s="256"/>
      <c r="G76" s="256"/>
      <c r="H76" s="256"/>
      <c r="I76" s="263"/>
      <c r="J76" s="256"/>
      <c r="K76" s="256"/>
      <c r="L76" s="256"/>
      <c r="M76" s="256"/>
      <c r="N76" s="256"/>
      <c r="O76" s="256"/>
      <c r="P76" s="256"/>
      <c r="Q76" s="256"/>
      <c r="R76" s="256"/>
      <c r="S76" s="263"/>
      <c r="T76" s="256"/>
      <c r="U76" s="263"/>
      <c r="V76" s="256"/>
      <c r="W76" s="264"/>
      <c r="X76" s="265"/>
      <c r="Y76" s="265"/>
      <c r="Z76" s="265"/>
      <c r="AA76" s="265"/>
      <c r="AB76" s="258"/>
      <c r="AC76" s="265"/>
      <c r="AD76" s="265"/>
      <c r="AE76" s="258"/>
      <c r="AF76" s="265"/>
      <c r="AG76" s="265"/>
    </row>
    <row r="77" spans="1:33" x14ac:dyDescent="0.3">
      <c r="A77" s="261"/>
      <c r="B77" s="256"/>
      <c r="C77" s="256"/>
      <c r="D77" s="256"/>
      <c r="E77" s="256"/>
      <c r="F77" s="256"/>
      <c r="G77" s="256"/>
      <c r="H77" s="256"/>
      <c r="I77" s="263"/>
      <c r="J77" s="256"/>
      <c r="K77" s="256"/>
      <c r="L77" s="256"/>
      <c r="M77" s="256"/>
      <c r="N77" s="256"/>
      <c r="O77" s="256"/>
      <c r="P77" s="256"/>
      <c r="Q77" s="256"/>
      <c r="R77" s="256"/>
      <c r="S77" s="263"/>
      <c r="T77" s="256"/>
      <c r="U77" s="263"/>
      <c r="V77" s="256"/>
      <c r="W77" s="264"/>
      <c r="X77" s="265"/>
      <c r="Y77" s="265"/>
      <c r="Z77" s="265"/>
      <c r="AA77" s="265"/>
      <c r="AB77" s="258"/>
      <c r="AC77" s="265"/>
      <c r="AD77" s="265"/>
      <c r="AE77" s="258"/>
      <c r="AF77" s="265"/>
      <c r="AG77" s="265"/>
    </row>
    <row r="78" spans="1:33" x14ac:dyDescent="0.3">
      <c r="A78" s="261"/>
      <c r="B78" s="256"/>
      <c r="C78" s="256"/>
      <c r="D78" s="256"/>
      <c r="E78" s="256"/>
      <c r="F78" s="256"/>
      <c r="G78" s="256"/>
      <c r="H78" s="256"/>
      <c r="I78" s="263"/>
      <c r="J78" s="256"/>
      <c r="K78" s="256"/>
      <c r="L78" s="256"/>
      <c r="M78" s="256"/>
      <c r="N78" s="256"/>
      <c r="O78" s="256"/>
      <c r="P78" s="256"/>
      <c r="Q78" s="256"/>
      <c r="R78" s="256"/>
      <c r="S78" s="263"/>
      <c r="T78" s="256"/>
      <c r="U78" s="263"/>
      <c r="V78" s="256"/>
      <c r="W78" s="264"/>
      <c r="X78" s="265"/>
      <c r="Y78" s="265"/>
      <c r="Z78" s="265"/>
      <c r="AA78" s="265"/>
      <c r="AB78" s="258"/>
      <c r="AC78" s="265"/>
      <c r="AD78" s="265"/>
      <c r="AE78" s="258"/>
      <c r="AF78" s="265"/>
      <c r="AG78" s="265"/>
    </row>
    <row r="79" spans="1:33" x14ac:dyDescent="0.3">
      <c r="A79" s="261"/>
      <c r="B79" s="256"/>
      <c r="C79" s="256"/>
      <c r="D79" s="256"/>
      <c r="E79" s="256"/>
      <c r="F79" s="256"/>
      <c r="G79" s="256"/>
      <c r="H79" s="256"/>
      <c r="I79" s="263"/>
      <c r="J79" s="256"/>
      <c r="K79" s="256"/>
      <c r="L79" s="256"/>
      <c r="M79" s="256"/>
      <c r="N79" s="256"/>
      <c r="O79" s="256"/>
      <c r="P79" s="256"/>
      <c r="Q79" s="256"/>
      <c r="R79" s="256"/>
      <c r="S79" s="263"/>
      <c r="T79" s="256"/>
      <c r="U79" s="263"/>
      <c r="V79" s="256"/>
      <c r="W79" s="264"/>
      <c r="X79" s="265"/>
      <c r="Y79" s="265"/>
      <c r="Z79" s="265"/>
      <c r="AA79" s="265"/>
      <c r="AB79" s="258"/>
      <c r="AC79" s="265"/>
      <c r="AD79" s="265"/>
      <c r="AE79" s="258"/>
      <c r="AF79" s="265"/>
      <c r="AG79" s="265"/>
    </row>
    <row r="80" spans="1:33" x14ac:dyDescent="0.3">
      <c r="A80" s="261"/>
      <c r="B80" s="256"/>
      <c r="C80" s="256"/>
      <c r="D80" s="256"/>
      <c r="E80" s="256"/>
      <c r="F80" s="256"/>
      <c r="G80" s="256"/>
      <c r="H80" s="256"/>
      <c r="I80" s="263"/>
      <c r="J80" s="256"/>
      <c r="K80" s="256"/>
      <c r="L80" s="256"/>
      <c r="M80" s="256"/>
      <c r="N80" s="256"/>
      <c r="O80" s="256"/>
      <c r="P80" s="256"/>
      <c r="Q80" s="256"/>
      <c r="R80" s="256"/>
      <c r="S80" s="263"/>
      <c r="T80" s="256"/>
      <c r="U80" s="263"/>
      <c r="V80" s="256"/>
      <c r="W80" s="264"/>
      <c r="X80" s="265"/>
      <c r="Y80" s="265"/>
      <c r="Z80" s="265"/>
      <c r="AA80" s="265"/>
      <c r="AB80" s="258"/>
      <c r="AC80" s="265"/>
      <c r="AD80" s="265"/>
      <c r="AE80" s="258"/>
      <c r="AF80" s="265"/>
      <c r="AG80" s="265"/>
    </row>
    <row r="81" spans="1:33" x14ac:dyDescent="0.3">
      <c r="A81" s="261"/>
      <c r="B81" s="256"/>
      <c r="C81" s="256"/>
      <c r="D81" s="256"/>
      <c r="E81" s="256"/>
      <c r="F81" s="256"/>
      <c r="G81" s="256"/>
      <c r="H81" s="256"/>
      <c r="I81" s="263"/>
      <c r="J81" s="256"/>
      <c r="K81" s="256"/>
      <c r="L81" s="256"/>
      <c r="M81" s="256"/>
      <c r="N81" s="256"/>
      <c r="O81" s="256"/>
      <c r="P81" s="256"/>
      <c r="Q81" s="256"/>
      <c r="R81" s="256"/>
      <c r="S81" s="263"/>
      <c r="T81" s="256"/>
      <c r="U81" s="263"/>
      <c r="V81" s="256"/>
      <c r="W81" s="264"/>
      <c r="X81" s="265"/>
      <c r="Y81" s="265"/>
      <c r="Z81" s="265"/>
      <c r="AA81" s="265"/>
      <c r="AB81" s="258"/>
      <c r="AC81" s="265"/>
      <c r="AD81" s="265"/>
      <c r="AE81" s="258"/>
      <c r="AF81" s="265"/>
      <c r="AG81" s="265"/>
    </row>
    <row r="82" spans="1:33" x14ac:dyDescent="0.3">
      <c r="A82" s="261"/>
      <c r="B82" s="256"/>
      <c r="C82" s="256"/>
      <c r="D82" s="256"/>
      <c r="E82" s="256"/>
      <c r="F82" s="256"/>
      <c r="G82" s="256"/>
      <c r="H82" s="256"/>
      <c r="I82" s="263"/>
      <c r="J82" s="256"/>
      <c r="K82" s="256"/>
      <c r="L82" s="256"/>
      <c r="M82" s="256"/>
      <c r="N82" s="256"/>
      <c r="O82" s="256"/>
      <c r="P82" s="256"/>
      <c r="Q82" s="256"/>
      <c r="R82" s="256"/>
      <c r="S82" s="263"/>
      <c r="T82" s="256"/>
      <c r="U82" s="263"/>
      <c r="V82" s="256"/>
      <c r="W82" s="264"/>
      <c r="X82" s="265"/>
      <c r="Y82" s="265"/>
      <c r="Z82" s="265"/>
      <c r="AA82" s="265"/>
      <c r="AB82" s="258"/>
      <c r="AC82" s="265"/>
      <c r="AD82" s="265"/>
      <c r="AE82" s="258"/>
      <c r="AF82" s="265"/>
      <c r="AG82" s="265"/>
    </row>
    <row r="83" spans="1:33" x14ac:dyDescent="0.3">
      <c r="A83" s="261"/>
      <c r="B83" s="256"/>
      <c r="C83" s="256"/>
      <c r="D83" s="256"/>
      <c r="E83" s="256"/>
      <c r="F83" s="256"/>
      <c r="G83" s="256"/>
      <c r="H83" s="256"/>
      <c r="I83" s="263"/>
      <c r="J83" s="256"/>
      <c r="K83" s="256"/>
      <c r="L83" s="256"/>
      <c r="M83" s="256"/>
      <c r="N83" s="256"/>
      <c r="O83" s="256"/>
      <c r="P83" s="256"/>
      <c r="Q83" s="256"/>
      <c r="R83" s="256"/>
      <c r="S83" s="263"/>
      <c r="T83" s="256"/>
      <c r="U83" s="263"/>
      <c r="V83" s="256"/>
      <c r="W83" s="264"/>
      <c r="X83" s="265"/>
      <c r="Y83" s="265"/>
      <c r="Z83" s="265"/>
      <c r="AA83" s="265"/>
      <c r="AB83" s="258"/>
      <c r="AC83" s="265"/>
      <c r="AD83" s="265"/>
      <c r="AE83" s="258"/>
      <c r="AF83" s="265"/>
      <c r="AG83" s="265"/>
    </row>
    <row r="84" spans="1:33" x14ac:dyDescent="0.3">
      <c r="A84" s="261"/>
      <c r="B84" s="256"/>
      <c r="C84" s="256"/>
      <c r="D84" s="256"/>
      <c r="E84" s="256"/>
      <c r="F84" s="256"/>
      <c r="G84" s="256"/>
      <c r="H84" s="256"/>
      <c r="I84" s="263"/>
      <c r="J84" s="256"/>
      <c r="K84" s="256"/>
      <c r="L84" s="256"/>
      <c r="M84" s="256"/>
      <c r="N84" s="256"/>
      <c r="O84" s="256"/>
      <c r="P84" s="256"/>
      <c r="Q84" s="256"/>
      <c r="R84" s="256"/>
      <c r="S84" s="263"/>
      <c r="T84" s="256"/>
      <c r="U84" s="263"/>
      <c r="V84" s="256"/>
      <c r="W84" s="264"/>
      <c r="X84" s="265"/>
      <c r="Y84" s="265"/>
      <c r="Z84" s="265"/>
      <c r="AA84" s="265"/>
      <c r="AB84" s="258"/>
      <c r="AC84" s="265"/>
      <c r="AD84" s="265"/>
      <c r="AE84" s="258"/>
      <c r="AF84" s="265"/>
      <c r="AG84" s="265"/>
    </row>
    <row r="85" spans="1:33" x14ac:dyDescent="0.3">
      <c r="A85" s="261"/>
      <c r="B85" s="256"/>
      <c r="C85" s="256"/>
      <c r="D85" s="256"/>
      <c r="E85" s="256"/>
      <c r="F85" s="256"/>
      <c r="G85" s="256"/>
      <c r="H85" s="256"/>
      <c r="I85" s="263"/>
      <c r="J85" s="256"/>
      <c r="K85" s="256"/>
      <c r="L85" s="256"/>
      <c r="M85" s="256"/>
      <c r="N85" s="256"/>
      <c r="O85" s="256"/>
      <c r="P85" s="256"/>
      <c r="Q85" s="256"/>
      <c r="R85" s="256"/>
      <c r="S85" s="263"/>
      <c r="T85" s="256"/>
      <c r="U85" s="263"/>
      <c r="V85" s="256"/>
      <c r="W85" s="264"/>
      <c r="X85" s="265"/>
      <c r="Y85" s="265"/>
      <c r="Z85" s="265"/>
      <c r="AA85" s="265"/>
      <c r="AB85" s="258"/>
      <c r="AC85" s="265"/>
      <c r="AD85" s="265"/>
      <c r="AE85" s="258"/>
      <c r="AF85" s="265"/>
      <c r="AG85" s="265"/>
    </row>
    <row r="86" spans="1:33" x14ac:dyDescent="0.3">
      <c r="A86" s="261"/>
      <c r="B86" s="256"/>
      <c r="C86" s="256"/>
      <c r="D86" s="256"/>
      <c r="E86" s="256"/>
      <c r="F86" s="256"/>
      <c r="G86" s="256"/>
      <c r="H86" s="256"/>
      <c r="I86" s="263"/>
      <c r="J86" s="256"/>
      <c r="K86" s="256"/>
      <c r="L86" s="256"/>
      <c r="M86" s="256"/>
      <c r="N86" s="256"/>
      <c r="O86" s="256"/>
      <c r="P86" s="256"/>
      <c r="Q86" s="256"/>
      <c r="R86" s="256"/>
      <c r="S86" s="263"/>
      <c r="T86" s="256"/>
      <c r="U86" s="263"/>
      <c r="V86" s="256"/>
      <c r="W86" s="264"/>
      <c r="X86" s="265"/>
      <c r="Y86" s="265"/>
      <c r="Z86" s="265"/>
      <c r="AA86" s="265"/>
      <c r="AB86" s="258"/>
      <c r="AC86" s="265"/>
      <c r="AD86" s="265"/>
      <c r="AE86" s="258"/>
      <c r="AF86" s="265"/>
      <c r="AG86" s="265"/>
    </row>
    <row r="87" spans="1:33" x14ac:dyDescent="0.3">
      <c r="A87" s="261"/>
      <c r="B87" s="256"/>
      <c r="C87" s="256"/>
      <c r="D87" s="256"/>
      <c r="E87" s="256"/>
      <c r="F87" s="256"/>
      <c r="G87" s="256"/>
      <c r="H87" s="256"/>
      <c r="I87" s="263"/>
      <c r="J87" s="256"/>
      <c r="K87" s="256"/>
      <c r="L87" s="256"/>
      <c r="M87" s="256"/>
      <c r="N87" s="256"/>
      <c r="O87" s="256"/>
      <c r="P87" s="256"/>
      <c r="Q87" s="256"/>
      <c r="R87" s="256"/>
      <c r="S87" s="263"/>
      <c r="T87" s="256"/>
      <c r="U87" s="263"/>
      <c r="V87" s="256"/>
      <c r="W87" s="264"/>
      <c r="X87" s="265"/>
      <c r="Y87" s="265"/>
      <c r="Z87" s="265"/>
      <c r="AA87" s="265"/>
      <c r="AB87" s="258"/>
      <c r="AC87" s="265"/>
      <c r="AD87" s="265"/>
      <c r="AE87" s="258"/>
      <c r="AF87" s="265"/>
      <c r="AG87" s="265"/>
    </row>
    <row r="88" spans="1:33" x14ac:dyDescent="0.3">
      <c r="A88" s="261"/>
      <c r="B88" s="256"/>
      <c r="C88" s="256"/>
      <c r="D88" s="256"/>
      <c r="E88" s="256"/>
      <c r="F88" s="256"/>
      <c r="G88" s="256"/>
      <c r="H88" s="256"/>
      <c r="I88" s="263"/>
      <c r="J88" s="256"/>
      <c r="K88" s="256"/>
      <c r="L88" s="256"/>
      <c r="M88" s="256"/>
      <c r="N88" s="256"/>
      <c r="O88" s="256"/>
      <c r="P88" s="256"/>
      <c r="Q88" s="256"/>
      <c r="R88" s="256"/>
      <c r="S88" s="263"/>
      <c r="T88" s="256"/>
      <c r="U88" s="263"/>
      <c r="V88" s="256"/>
      <c r="W88" s="264"/>
      <c r="X88" s="265"/>
      <c r="Y88" s="265"/>
      <c r="Z88" s="265"/>
      <c r="AA88" s="265"/>
      <c r="AB88" s="258"/>
      <c r="AC88" s="265"/>
      <c r="AD88" s="265"/>
      <c r="AE88" s="258"/>
      <c r="AF88" s="265"/>
      <c r="AG88" s="265"/>
    </row>
    <row r="89" spans="1:33" x14ac:dyDescent="0.3">
      <c r="A89" s="261"/>
      <c r="B89" s="256"/>
      <c r="C89" s="256"/>
      <c r="D89" s="256"/>
      <c r="E89" s="256"/>
      <c r="F89" s="256"/>
      <c r="G89" s="256"/>
      <c r="H89" s="256"/>
      <c r="I89" s="263"/>
      <c r="J89" s="256"/>
      <c r="K89" s="256"/>
      <c r="L89" s="256"/>
      <c r="M89" s="256"/>
      <c r="N89" s="256"/>
      <c r="O89" s="256"/>
      <c r="P89" s="256"/>
      <c r="Q89" s="256"/>
      <c r="R89" s="256"/>
      <c r="S89" s="263"/>
      <c r="T89" s="256"/>
      <c r="U89" s="263"/>
      <c r="V89" s="256"/>
      <c r="W89" s="264"/>
      <c r="X89" s="265"/>
      <c r="Y89" s="265"/>
      <c r="Z89" s="265"/>
      <c r="AA89" s="265"/>
      <c r="AB89" s="258"/>
      <c r="AC89" s="265"/>
      <c r="AD89" s="265"/>
      <c r="AE89" s="258"/>
      <c r="AF89" s="265"/>
      <c r="AG89" s="265"/>
    </row>
    <row r="90" spans="1:33" x14ac:dyDescent="0.3">
      <c r="A90" s="261"/>
      <c r="B90" s="256"/>
      <c r="C90" s="256"/>
      <c r="D90" s="256"/>
      <c r="E90" s="256"/>
      <c r="F90" s="256"/>
      <c r="G90" s="256"/>
      <c r="H90" s="256"/>
      <c r="I90" s="263"/>
      <c r="J90" s="256"/>
      <c r="K90" s="256"/>
      <c r="L90" s="256"/>
      <c r="M90" s="256"/>
      <c r="N90" s="256"/>
      <c r="O90" s="256"/>
      <c r="P90" s="256"/>
      <c r="Q90" s="256"/>
      <c r="R90" s="256"/>
      <c r="S90" s="263"/>
      <c r="T90" s="256"/>
      <c r="U90" s="263"/>
      <c r="V90" s="256"/>
      <c r="W90" s="264"/>
      <c r="X90" s="265"/>
      <c r="Y90" s="265"/>
      <c r="Z90" s="265"/>
      <c r="AA90" s="265"/>
      <c r="AB90" s="258"/>
      <c r="AC90" s="265"/>
      <c r="AD90" s="265"/>
      <c r="AE90" s="258"/>
      <c r="AF90" s="265"/>
      <c r="AG90" s="265"/>
    </row>
    <row r="91" spans="1:33" x14ac:dyDescent="0.3">
      <c r="A91" s="261"/>
      <c r="B91" s="256"/>
      <c r="C91" s="256"/>
      <c r="D91" s="256"/>
      <c r="E91" s="256"/>
      <c r="F91" s="256"/>
      <c r="G91" s="256"/>
      <c r="H91" s="256"/>
      <c r="I91" s="263"/>
      <c r="J91" s="256"/>
      <c r="K91" s="256"/>
      <c r="L91" s="256"/>
      <c r="M91" s="256"/>
      <c r="N91" s="256"/>
      <c r="O91" s="256"/>
      <c r="P91" s="256"/>
      <c r="Q91" s="256"/>
      <c r="R91" s="256"/>
      <c r="S91" s="263"/>
      <c r="T91" s="256"/>
      <c r="U91" s="263"/>
      <c r="V91" s="256"/>
      <c r="W91" s="264"/>
      <c r="X91" s="265"/>
      <c r="Y91" s="265"/>
      <c r="Z91" s="265"/>
      <c r="AA91" s="265"/>
      <c r="AB91" s="258"/>
      <c r="AC91" s="265"/>
      <c r="AD91" s="265"/>
      <c r="AE91" s="258"/>
      <c r="AF91" s="265"/>
      <c r="AG91" s="265"/>
    </row>
    <row r="92" spans="1:33" x14ac:dyDescent="0.3">
      <c r="A92" s="261"/>
      <c r="B92" s="256"/>
      <c r="C92" s="256"/>
      <c r="D92" s="256"/>
      <c r="E92" s="256"/>
      <c r="F92" s="256"/>
      <c r="G92" s="256"/>
      <c r="H92" s="256"/>
      <c r="I92" s="263"/>
      <c r="J92" s="256"/>
      <c r="K92" s="256"/>
      <c r="L92" s="256"/>
      <c r="M92" s="256"/>
      <c r="N92" s="256"/>
      <c r="O92" s="256"/>
      <c r="P92" s="256"/>
      <c r="Q92" s="256"/>
      <c r="R92" s="256"/>
      <c r="S92" s="263"/>
      <c r="T92" s="256"/>
      <c r="U92" s="263"/>
      <c r="V92" s="256"/>
      <c r="W92" s="264"/>
      <c r="X92" s="265"/>
      <c r="Y92" s="265"/>
      <c r="Z92" s="265"/>
      <c r="AA92" s="265"/>
      <c r="AB92" s="258"/>
      <c r="AC92" s="265"/>
      <c r="AD92" s="265"/>
      <c r="AE92" s="258"/>
      <c r="AF92" s="265"/>
      <c r="AG92" s="265"/>
    </row>
    <row r="93" spans="1:33" x14ac:dyDescent="0.3">
      <c r="A93" s="261"/>
      <c r="B93" s="256"/>
      <c r="C93" s="256"/>
      <c r="D93" s="256"/>
      <c r="E93" s="256"/>
      <c r="F93" s="256"/>
      <c r="G93" s="256"/>
      <c r="H93" s="256"/>
      <c r="I93" s="263"/>
      <c r="J93" s="256"/>
      <c r="K93" s="256"/>
      <c r="L93" s="256"/>
      <c r="M93" s="256"/>
      <c r="N93" s="256"/>
      <c r="O93" s="256"/>
      <c r="P93" s="256"/>
      <c r="Q93" s="256"/>
      <c r="R93" s="256"/>
      <c r="S93" s="263"/>
      <c r="T93" s="256"/>
      <c r="U93" s="263"/>
      <c r="V93" s="256"/>
      <c r="W93" s="264"/>
      <c r="X93" s="265"/>
      <c r="Y93" s="265"/>
      <c r="Z93" s="265"/>
      <c r="AA93" s="265"/>
      <c r="AB93" s="258"/>
      <c r="AC93" s="265"/>
      <c r="AD93" s="265"/>
      <c r="AE93" s="258"/>
      <c r="AF93" s="265"/>
      <c r="AG93" s="265"/>
    </row>
    <row r="94" spans="1:33" x14ac:dyDescent="0.3">
      <c r="A94" s="261"/>
      <c r="B94" s="256"/>
      <c r="C94" s="256"/>
      <c r="D94" s="256"/>
      <c r="E94" s="256"/>
      <c r="F94" s="256"/>
      <c r="G94" s="256"/>
      <c r="H94" s="256"/>
      <c r="I94" s="263"/>
      <c r="J94" s="256"/>
      <c r="K94" s="256"/>
      <c r="L94" s="256"/>
      <c r="M94" s="256"/>
      <c r="N94" s="256"/>
      <c r="O94" s="256"/>
      <c r="P94" s="256"/>
      <c r="Q94" s="256"/>
      <c r="R94" s="256"/>
      <c r="S94" s="263"/>
      <c r="T94" s="256"/>
      <c r="U94" s="263"/>
      <c r="V94" s="256"/>
      <c r="W94" s="264"/>
      <c r="X94" s="265"/>
      <c r="Y94" s="265"/>
      <c r="Z94" s="265"/>
      <c r="AA94" s="265"/>
      <c r="AB94" s="258"/>
      <c r="AC94" s="265"/>
      <c r="AD94" s="265"/>
      <c r="AE94" s="258"/>
      <c r="AF94" s="265"/>
      <c r="AG94" s="265"/>
    </row>
    <row r="95" spans="1:33" x14ac:dyDescent="0.3">
      <c r="A95" s="261"/>
      <c r="B95" s="256"/>
      <c r="C95" s="256"/>
      <c r="D95" s="256"/>
      <c r="E95" s="256"/>
      <c r="F95" s="256"/>
      <c r="G95" s="256"/>
      <c r="H95" s="256"/>
      <c r="I95" s="263"/>
      <c r="J95" s="256"/>
      <c r="K95" s="256"/>
      <c r="L95" s="256"/>
      <c r="M95" s="256"/>
      <c r="N95" s="256"/>
      <c r="O95" s="256"/>
      <c r="P95" s="256"/>
      <c r="Q95" s="256"/>
      <c r="R95" s="256"/>
      <c r="S95" s="263"/>
      <c r="T95" s="256"/>
      <c r="U95" s="263"/>
      <c r="V95" s="256"/>
      <c r="W95" s="264"/>
      <c r="X95" s="265"/>
      <c r="Y95" s="265"/>
      <c r="Z95" s="265"/>
      <c r="AA95" s="265"/>
      <c r="AB95" s="258"/>
      <c r="AC95" s="265"/>
      <c r="AD95" s="265"/>
      <c r="AE95" s="258"/>
      <c r="AF95" s="265"/>
      <c r="AG95" s="265"/>
    </row>
    <row r="96" spans="1:33" x14ac:dyDescent="0.3">
      <c r="A96" s="261"/>
      <c r="B96" s="256"/>
      <c r="C96" s="256"/>
      <c r="D96" s="256"/>
      <c r="E96" s="256"/>
      <c r="F96" s="256"/>
      <c r="G96" s="256"/>
      <c r="H96" s="256"/>
      <c r="I96" s="263"/>
      <c r="J96" s="256"/>
      <c r="K96" s="256"/>
      <c r="L96" s="256"/>
      <c r="M96" s="256"/>
      <c r="N96" s="256"/>
      <c r="O96" s="256"/>
      <c r="P96" s="256"/>
      <c r="Q96" s="256"/>
      <c r="R96" s="256"/>
      <c r="S96" s="263"/>
      <c r="T96" s="256"/>
      <c r="U96" s="263"/>
      <c r="V96" s="256"/>
      <c r="W96" s="264"/>
      <c r="X96" s="265"/>
      <c r="Y96" s="265"/>
      <c r="Z96" s="265"/>
      <c r="AA96" s="265"/>
      <c r="AB96" s="258"/>
      <c r="AC96" s="265"/>
      <c r="AD96" s="265"/>
      <c r="AE96" s="258"/>
      <c r="AF96" s="265"/>
      <c r="AG96" s="265"/>
    </row>
    <row r="97" spans="1:33" x14ac:dyDescent="0.3">
      <c r="A97" s="261"/>
      <c r="B97" s="256"/>
      <c r="C97" s="256"/>
      <c r="D97" s="256"/>
      <c r="E97" s="256"/>
      <c r="F97" s="256"/>
      <c r="G97" s="256"/>
      <c r="H97" s="256"/>
      <c r="I97" s="263"/>
      <c r="J97" s="256"/>
      <c r="K97" s="256"/>
      <c r="L97" s="256"/>
      <c r="M97" s="256"/>
      <c r="N97" s="256"/>
      <c r="O97" s="256"/>
      <c r="P97" s="256"/>
      <c r="Q97" s="256"/>
      <c r="R97" s="256"/>
      <c r="S97" s="263"/>
      <c r="T97" s="256"/>
      <c r="U97" s="263"/>
      <c r="V97" s="256"/>
      <c r="W97" s="264"/>
      <c r="X97" s="265"/>
      <c r="Y97" s="265"/>
      <c r="Z97" s="265"/>
      <c r="AA97" s="265"/>
      <c r="AB97" s="258"/>
      <c r="AC97" s="265"/>
      <c r="AD97" s="265"/>
      <c r="AE97" s="258"/>
      <c r="AF97" s="265"/>
      <c r="AG97" s="265"/>
    </row>
    <row r="98" spans="1:33" x14ac:dyDescent="0.3">
      <c r="A98" s="261"/>
      <c r="B98" s="256"/>
      <c r="C98" s="256"/>
      <c r="D98" s="256"/>
      <c r="E98" s="256"/>
      <c r="F98" s="256"/>
      <c r="G98" s="256"/>
      <c r="H98" s="256"/>
      <c r="I98" s="263"/>
      <c r="J98" s="256"/>
      <c r="K98" s="256"/>
      <c r="L98" s="256"/>
      <c r="M98" s="256"/>
      <c r="N98" s="256"/>
      <c r="O98" s="256"/>
      <c r="P98" s="256"/>
      <c r="Q98" s="256"/>
      <c r="R98" s="256"/>
      <c r="S98" s="263"/>
      <c r="T98" s="256"/>
      <c r="U98" s="263"/>
      <c r="V98" s="256"/>
      <c r="W98" s="264"/>
      <c r="X98" s="265"/>
      <c r="Y98" s="265"/>
      <c r="Z98" s="265"/>
      <c r="AA98" s="265"/>
      <c r="AB98" s="258"/>
      <c r="AC98" s="265"/>
      <c r="AD98" s="265"/>
      <c r="AE98" s="258"/>
      <c r="AF98" s="265"/>
      <c r="AG98" s="265"/>
    </row>
    <row r="99" spans="1:33" x14ac:dyDescent="0.3">
      <c r="A99" s="261"/>
      <c r="B99" s="256"/>
      <c r="C99" s="256"/>
      <c r="D99" s="256"/>
      <c r="E99" s="256"/>
      <c r="F99" s="256"/>
      <c r="G99" s="256"/>
      <c r="H99" s="256"/>
      <c r="I99" s="263"/>
      <c r="J99" s="256"/>
      <c r="K99" s="256"/>
      <c r="L99" s="256"/>
      <c r="M99" s="256"/>
      <c r="N99" s="256"/>
      <c r="O99" s="256"/>
      <c r="P99" s="256"/>
      <c r="Q99" s="256"/>
      <c r="R99" s="256"/>
      <c r="S99" s="263"/>
      <c r="T99" s="256"/>
      <c r="U99" s="263"/>
      <c r="V99" s="256"/>
      <c r="W99" s="264"/>
      <c r="X99" s="265"/>
      <c r="Y99" s="265"/>
      <c r="Z99" s="265"/>
      <c r="AA99" s="265"/>
      <c r="AB99" s="258"/>
      <c r="AC99" s="265"/>
      <c r="AD99" s="265"/>
      <c r="AE99" s="258"/>
      <c r="AF99" s="265"/>
      <c r="AG99" s="265"/>
    </row>
    <row r="100" spans="1:33" x14ac:dyDescent="0.3">
      <c r="A100" s="261"/>
      <c r="B100" s="256"/>
      <c r="C100" s="256"/>
      <c r="D100" s="256"/>
      <c r="E100" s="256"/>
      <c r="F100" s="256"/>
      <c r="G100" s="256"/>
      <c r="H100" s="256"/>
      <c r="I100" s="263"/>
      <c r="J100" s="256"/>
      <c r="K100" s="256"/>
      <c r="L100" s="256"/>
      <c r="M100" s="256"/>
      <c r="N100" s="256"/>
      <c r="O100" s="256"/>
      <c r="P100" s="256"/>
      <c r="Q100" s="256"/>
      <c r="R100" s="256"/>
      <c r="S100" s="263"/>
      <c r="T100" s="256"/>
      <c r="U100" s="263"/>
      <c r="V100" s="256"/>
      <c r="W100" s="264"/>
      <c r="X100" s="265"/>
      <c r="Y100" s="265"/>
      <c r="Z100" s="265"/>
      <c r="AA100" s="265"/>
      <c r="AB100" s="258"/>
      <c r="AC100" s="265"/>
      <c r="AD100" s="265"/>
      <c r="AE100" s="258"/>
      <c r="AF100" s="265"/>
      <c r="AG100" s="265"/>
    </row>
    <row r="101" spans="1:33" x14ac:dyDescent="0.3">
      <c r="A101" s="261"/>
      <c r="B101" s="256"/>
      <c r="C101" s="256"/>
      <c r="D101" s="256"/>
      <c r="E101" s="256"/>
      <c r="F101" s="256"/>
      <c r="G101" s="256"/>
      <c r="H101" s="256"/>
      <c r="I101" s="263"/>
      <c r="J101" s="256"/>
      <c r="K101" s="256"/>
      <c r="L101" s="256"/>
      <c r="M101" s="256"/>
      <c r="N101" s="256"/>
      <c r="O101" s="256"/>
      <c r="P101" s="256"/>
      <c r="Q101" s="256"/>
      <c r="R101" s="256"/>
      <c r="S101" s="263"/>
      <c r="T101" s="256"/>
      <c r="U101" s="263"/>
      <c r="V101" s="256"/>
      <c r="W101" s="264"/>
      <c r="X101" s="265"/>
      <c r="Y101" s="265"/>
      <c r="Z101" s="265"/>
      <c r="AA101" s="265"/>
      <c r="AB101" s="258"/>
      <c r="AC101" s="265"/>
      <c r="AD101" s="265"/>
      <c r="AE101" s="258"/>
      <c r="AF101" s="265"/>
      <c r="AG101" s="265"/>
    </row>
    <row r="102" spans="1:33" x14ac:dyDescent="0.3">
      <c r="A102" s="261"/>
      <c r="B102" s="256"/>
      <c r="C102" s="256"/>
      <c r="D102" s="256"/>
      <c r="E102" s="256"/>
      <c r="F102" s="256"/>
      <c r="G102" s="256"/>
      <c r="H102" s="256"/>
      <c r="I102" s="263"/>
      <c r="J102" s="256"/>
      <c r="K102" s="256"/>
      <c r="L102" s="256"/>
      <c r="M102" s="256"/>
      <c r="N102" s="256"/>
      <c r="O102" s="256"/>
      <c r="P102" s="256"/>
      <c r="Q102" s="256"/>
      <c r="R102" s="256"/>
      <c r="S102" s="263"/>
      <c r="T102" s="256"/>
      <c r="U102" s="263"/>
      <c r="V102" s="256"/>
      <c r="W102" s="264"/>
      <c r="X102" s="265"/>
      <c r="Y102" s="265"/>
      <c r="Z102" s="265"/>
      <c r="AA102" s="265"/>
      <c r="AB102" s="258"/>
      <c r="AC102" s="265"/>
      <c r="AD102" s="265"/>
      <c r="AE102" s="258"/>
      <c r="AF102" s="265"/>
      <c r="AG102" s="265"/>
    </row>
    <row r="103" spans="1:33" x14ac:dyDescent="0.3">
      <c r="A103" s="261"/>
      <c r="B103" s="256"/>
      <c r="C103" s="256"/>
      <c r="D103" s="256"/>
      <c r="E103" s="256"/>
      <c r="F103" s="256"/>
      <c r="G103" s="256"/>
      <c r="H103" s="256"/>
      <c r="I103" s="263"/>
      <c r="J103" s="256"/>
      <c r="K103" s="256"/>
      <c r="L103" s="256"/>
      <c r="M103" s="256"/>
      <c r="N103" s="256"/>
      <c r="O103" s="256"/>
      <c r="P103" s="256"/>
      <c r="Q103" s="256"/>
      <c r="R103" s="256"/>
      <c r="S103" s="263"/>
      <c r="T103" s="256"/>
      <c r="U103" s="263"/>
      <c r="V103" s="256"/>
      <c r="W103" s="264"/>
      <c r="X103" s="265"/>
      <c r="Y103" s="265"/>
      <c r="Z103" s="265"/>
      <c r="AA103" s="265"/>
      <c r="AB103" s="258"/>
      <c r="AC103" s="265"/>
      <c r="AD103" s="265"/>
      <c r="AE103" s="258"/>
      <c r="AF103" s="265"/>
      <c r="AG103" s="265"/>
    </row>
    <row r="104" spans="1:33" x14ac:dyDescent="0.3">
      <c r="A104" s="261"/>
      <c r="B104" s="256"/>
      <c r="C104" s="256"/>
      <c r="D104" s="256"/>
      <c r="E104" s="256"/>
      <c r="F104" s="256"/>
      <c r="G104" s="256"/>
      <c r="H104" s="256"/>
      <c r="I104" s="263"/>
      <c r="J104" s="256"/>
      <c r="K104" s="256"/>
      <c r="L104" s="256"/>
      <c r="M104" s="256"/>
      <c r="N104" s="256"/>
      <c r="O104" s="256"/>
      <c r="P104" s="256"/>
      <c r="Q104" s="256"/>
      <c r="R104" s="256"/>
      <c r="S104" s="263"/>
      <c r="T104" s="256"/>
      <c r="U104" s="263"/>
      <c r="V104" s="256"/>
      <c r="W104" s="264"/>
      <c r="X104" s="265"/>
      <c r="Y104" s="265"/>
      <c r="Z104" s="265"/>
      <c r="AA104" s="265"/>
      <c r="AB104" s="258"/>
      <c r="AC104" s="265"/>
      <c r="AD104" s="265"/>
      <c r="AE104" s="258"/>
      <c r="AF104" s="265"/>
      <c r="AG104" s="265"/>
    </row>
    <row r="105" spans="1:33" x14ac:dyDescent="0.3">
      <c r="A105" s="261"/>
      <c r="B105" s="256"/>
      <c r="C105" s="256"/>
      <c r="D105" s="256"/>
      <c r="E105" s="256"/>
      <c r="F105" s="256"/>
      <c r="G105" s="256"/>
      <c r="H105" s="256"/>
      <c r="I105" s="263"/>
      <c r="J105" s="256"/>
      <c r="K105" s="256"/>
      <c r="L105" s="256"/>
      <c r="M105" s="256"/>
      <c r="N105" s="256"/>
      <c r="O105" s="256"/>
      <c r="P105" s="256"/>
      <c r="Q105" s="256"/>
      <c r="R105" s="256"/>
      <c r="S105" s="263"/>
      <c r="T105" s="256"/>
      <c r="U105" s="263"/>
      <c r="V105" s="256"/>
      <c r="W105" s="264"/>
      <c r="X105" s="265"/>
      <c r="Y105" s="265"/>
      <c r="Z105" s="265"/>
      <c r="AA105" s="265"/>
      <c r="AB105" s="258"/>
      <c r="AC105" s="265"/>
      <c r="AD105" s="265"/>
      <c r="AE105" s="258"/>
      <c r="AF105" s="265"/>
      <c r="AG105" s="265"/>
    </row>
    <row r="106" spans="1:33" x14ac:dyDescent="0.3">
      <c r="A106" s="261"/>
      <c r="B106" s="256"/>
      <c r="C106" s="256"/>
      <c r="D106" s="256"/>
      <c r="E106" s="256"/>
      <c r="F106" s="256"/>
      <c r="G106" s="256"/>
      <c r="H106" s="256"/>
      <c r="I106" s="263"/>
      <c r="J106" s="256"/>
      <c r="K106" s="256"/>
      <c r="L106" s="256"/>
      <c r="M106" s="256"/>
      <c r="N106" s="256"/>
      <c r="O106" s="256"/>
      <c r="P106" s="256"/>
      <c r="Q106" s="256"/>
      <c r="R106" s="256"/>
      <c r="S106" s="263"/>
      <c r="T106" s="256"/>
      <c r="U106" s="263"/>
      <c r="V106" s="256"/>
      <c r="W106" s="264"/>
      <c r="X106" s="265"/>
      <c r="Y106" s="265"/>
      <c r="Z106" s="265"/>
      <c r="AA106" s="265"/>
      <c r="AB106" s="258"/>
      <c r="AC106" s="265"/>
      <c r="AD106" s="265"/>
      <c r="AE106" s="258"/>
      <c r="AF106" s="265"/>
      <c r="AG106" s="265"/>
    </row>
    <row r="107" spans="1:33" x14ac:dyDescent="0.3">
      <c r="A107" s="261"/>
      <c r="B107" s="256"/>
      <c r="C107" s="256"/>
      <c r="D107" s="256"/>
      <c r="E107" s="256"/>
      <c r="F107" s="256"/>
      <c r="G107" s="256"/>
      <c r="H107" s="256"/>
      <c r="I107" s="263"/>
      <c r="J107" s="256"/>
      <c r="K107" s="256"/>
      <c r="L107" s="256"/>
      <c r="M107" s="256"/>
      <c r="N107" s="256"/>
      <c r="O107" s="256"/>
      <c r="P107" s="256"/>
      <c r="Q107" s="256"/>
      <c r="R107" s="256"/>
      <c r="S107" s="263"/>
      <c r="T107" s="256"/>
      <c r="U107" s="263"/>
      <c r="V107" s="256"/>
      <c r="W107" s="264"/>
      <c r="X107" s="265"/>
      <c r="Y107" s="265"/>
      <c r="Z107" s="265"/>
      <c r="AA107" s="265"/>
      <c r="AB107" s="258"/>
      <c r="AC107" s="265"/>
      <c r="AD107" s="265"/>
      <c r="AE107" s="258"/>
      <c r="AF107" s="265"/>
      <c r="AG107" s="265"/>
    </row>
    <row r="108" spans="1:33" x14ac:dyDescent="0.3">
      <c r="A108" s="261"/>
      <c r="B108" s="256"/>
      <c r="C108" s="256"/>
      <c r="D108" s="256"/>
      <c r="E108" s="256"/>
      <c r="F108" s="256"/>
      <c r="G108" s="256"/>
      <c r="H108" s="256"/>
      <c r="I108" s="263"/>
      <c r="J108" s="256"/>
      <c r="K108" s="256"/>
      <c r="L108" s="256"/>
      <c r="M108" s="256"/>
      <c r="N108" s="256"/>
      <c r="O108" s="256"/>
      <c r="P108" s="256"/>
      <c r="Q108" s="256"/>
      <c r="R108" s="256"/>
      <c r="S108" s="263"/>
      <c r="T108" s="256"/>
      <c r="U108" s="263"/>
      <c r="V108" s="256"/>
      <c r="W108" s="264"/>
      <c r="X108" s="265"/>
      <c r="Y108" s="265"/>
      <c r="Z108" s="265"/>
      <c r="AA108" s="265"/>
      <c r="AB108" s="258"/>
      <c r="AC108" s="265"/>
      <c r="AD108" s="265"/>
      <c r="AE108" s="258"/>
      <c r="AF108" s="265"/>
      <c r="AG108" s="265"/>
    </row>
    <row r="109" spans="1:33" x14ac:dyDescent="0.3">
      <c r="A109" s="261"/>
      <c r="B109" s="256"/>
      <c r="C109" s="256"/>
      <c r="D109" s="256"/>
      <c r="E109" s="256"/>
      <c r="F109" s="256"/>
      <c r="G109" s="256"/>
      <c r="H109" s="256"/>
      <c r="I109" s="263"/>
      <c r="J109" s="256"/>
      <c r="K109" s="256"/>
      <c r="L109" s="256"/>
      <c r="M109" s="256"/>
      <c r="N109" s="256"/>
      <c r="O109" s="256"/>
      <c r="P109" s="256"/>
      <c r="Q109" s="256"/>
      <c r="R109" s="256"/>
      <c r="S109" s="263"/>
      <c r="T109" s="256"/>
      <c r="U109" s="263"/>
      <c r="V109" s="256"/>
      <c r="W109" s="264"/>
      <c r="X109" s="265"/>
      <c r="Y109" s="265"/>
      <c r="Z109" s="265"/>
      <c r="AA109" s="265"/>
      <c r="AB109" s="258"/>
      <c r="AC109" s="265"/>
      <c r="AD109" s="265"/>
      <c r="AE109" s="258"/>
      <c r="AF109" s="265"/>
      <c r="AG109" s="265"/>
    </row>
    <row r="110" spans="1:33" x14ac:dyDescent="0.3">
      <c r="A110" s="261"/>
      <c r="B110" s="256"/>
      <c r="C110" s="256"/>
      <c r="D110" s="256"/>
      <c r="E110" s="256"/>
      <c r="F110" s="256"/>
      <c r="G110" s="256"/>
      <c r="H110" s="256"/>
      <c r="I110" s="263"/>
      <c r="J110" s="256"/>
      <c r="K110" s="256"/>
      <c r="L110" s="256"/>
      <c r="M110" s="256"/>
      <c r="N110" s="256"/>
      <c r="O110" s="256"/>
      <c r="P110" s="256"/>
      <c r="Q110" s="256"/>
      <c r="R110" s="256"/>
      <c r="S110" s="263"/>
      <c r="T110" s="256"/>
      <c r="U110" s="263"/>
      <c r="V110" s="256"/>
      <c r="W110" s="264"/>
      <c r="X110" s="265"/>
      <c r="Y110" s="265"/>
      <c r="Z110" s="265"/>
      <c r="AA110" s="265"/>
      <c r="AB110" s="258"/>
      <c r="AC110" s="265"/>
      <c r="AD110" s="265"/>
      <c r="AE110" s="258"/>
      <c r="AF110" s="265"/>
      <c r="AG110" s="265"/>
    </row>
    <row r="111" spans="1:33" x14ac:dyDescent="0.3">
      <c r="A111" s="261"/>
      <c r="B111" s="256"/>
      <c r="C111" s="256"/>
      <c r="D111" s="256"/>
      <c r="E111" s="256"/>
      <c r="F111" s="256"/>
      <c r="G111" s="256"/>
      <c r="H111" s="256"/>
      <c r="I111" s="263"/>
      <c r="J111" s="256"/>
      <c r="K111" s="256"/>
      <c r="L111" s="256"/>
      <c r="M111" s="256"/>
      <c r="N111" s="256"/>
      <c r="O111" s="256"/>
      <c r="P111" s="256"/>
      <c r="Q111" s="256"/>
      <c r="R111" s="256"/>
      <c r="S111" s="263"/>
      <c r="T111" s="256"/>
      <c r="U111" s="263"/>
      <c r="V111" s="256"/>
      <c r="W111" s="264"/>
      <c r="X111" s="265"/>
      <c r="Y111" s="265"/>
      <c r="Z111" s="265"/>
      <c r="AA111" s="265"/>
      <c r="AB111" s="258"/>
      <c r="AC111" s="265"/>
      <c r="AD111" s="265"/>
      <c r="AE111" s="258"/>
      <c r="AF111" s="265"/>
      <c r="AG111" s="265"/>
    </row>
    <row r="112" spans="1:33" x14ac:dyDescent="0.3">
      <c r="A112" s="261"/>
      <c r="B112" s="256"/>
      <c r="C112" s="256"/>
      <c r="D112" s="256"/>
      <c r="E112" s="256"/>
      <c r="F112" s="256"/>
      <c r="G112" s="256"/>
      <c r="H112" s="256"/>
      <c r="I112" s="263"/>
      <c r="J112" s="256"/>
      <c r="K112" s="256"/>
      <c r="L112" s="256"/>
      <c r="M112" s="256"/>
      <c r="N112" s="256"/>
      <c r="O112" s="256"/>
      <c r="P112" s="256"/>
      <c r="Q112" s="256"/>
      <c r="R112" s="256"/>
      <c r="S112" s="263"/>
      <c r="T112" s="256"/>
      <c r="U112" s="263"/>
      <c r="V112" s="256"/>
      <c r="W112" s="264"/>
      <c r="X112" s="265"/>
      <c r="Y112" s="265"/>
      <c r="Z112" s="265"/>
      <c r="AA112" s="265"/>
      <c r="AB112" s="258"/>
      <c r="AC112" s="265"/>
      <c r="AD112" s="265"/>
      <c r="AE112" s="258"/>
      <c r="AF112" s="265"/>
      <c r="AG112" s="265"/>
    </row>
    <row r="113" spans="1:33" x14ac:dyDescent="0.3">
      <c r="A113" s="261"/>
      <c r="B113" s="256"/>
      <c r="C113" s="256"/>
      <c r="D113" s="256"/>
      <c r="E113" s="256"/>
      <c r="F113" s="256"/>
      <c r="G113" s="256"/>
      <c r="H113" s="256"/>
      <c r="I113" s="263"/>
      <c r="J113" s="256"/>
      <c r="K113" s="256"/>
      <c r="L113" s="256"/>
      <c r="M113" s="256"/>
      <c r="N113" s="256"/>
      <c r="O113" s="256"/>
      <c r="P113" s="256"/>
      <c r="Q113" s="256"/>
      <c r="R113" s="256"/>
      <c r="S113" s="263"/>
      <c r="T113" s="256"/>
      <c r="U113" s="263"/>
      <c r="V113" s="256"/>
      <c r="W113" s="264"/>
      <c r="X113" s="265"/>
      <c r="Y113" s="265"/>
      <c r="Z113" s="265"/>
      <c r="AA113" s="265"/>
      <c r="AB113" s="258"/>
      <c r="AC113" s="265"/>
      <c r="AD113" s="265"/>
      <c r="AE113" s="258"/>
      <c r="AF113" s="265"/>
      <c r="AG113" s="265"/>
    </row>
    <row r="114" spans="1:33" x14ac:dyDescent="0.3">
      <c r="A114" s="261"/>
      <c r="B114" s="256"/>
      <c r="C114" s="256"/>
      <c r="D114" s="256"/>
      <c r="E114" s="256"/>
      <c r="F114" s="256"/>
      <c r="G114" s="256"/>
      <c r="H114" s="256"/>
      <c r="I114" s="263"/>
      <c r="J114" s="256"/>
      <c r="K114" s="256"/>
      <c r="L114" s="256"/>
      <c r="M114" s="256"/>
      <c r="N114" s="256"/>
      <c r="O114" s="256"/>
      <c r="P114" s="256"/>
      <c r="Q114" s="256"/>
      <c r="R114" s="256"/>
      <c r="S114" s="263"/>
      <c r="T114" s="256"/>
      <c r="U114" s="263"/>
      <c r="V114" s="256"/>
      <c r="W114" s="264"/>
      <c r="X114" s="265"/>
      <c r="Y114" s="265"/>
      <c r="Z114" s="265"/>
      <c r="AA114" s="265"/>
      <c r="AB114" s="258"/>
      <c r="AC114" s="265"/>
      <c r="AD114" s="265"/>
      <c r="AE114" s="258"/>
      <c r="AF114" s="265"/>
      <c r="AG114" s="265"/>
    </row>
    <row r="115" spans="1:33" x14ac:dyDescent="0.3">
      <c r="A115" s="261"/>
      <c r="B115" s="256"/>
      <c r="C115" s="256"/>
      <c r="D115" s="256"/>
      <c r="E115" s="256"/>
      <c r="F115" s="256"/>
      <c r="G115" s="256"/>
      <c r="H115" s="256"/>
      <c r="I115" s="263"/>
      <c r="J115" s="256"/>
      <c r="K115" s="256"/>
      <c r="L115" s="256"/>
      <c r="M115" s="256"/>
      <c r="N115" s="256"/>
      <c r="O115" s="256"/>
      <c r="P115" s="256"/>
      <c r="Q115" s="256"/>
      <c r="R115" s="256"/>
      <c r="S115" s="263"/>
      <c r="T115" s="256"/>
      <c r="U115" s="263"/>
      <c r="V115" s="256"/>
      <c r="W115" s="264"/>
      <c r="X115" s="265"/>
      <c r="Y115" s="265"/>
      <c r="Z115" s="265"/>
      <c r="AA115" s="265"/>
      <c r="AB115" s="258"/>
      <c r="AC115" s="265"/>
      <c r="AD115" s="265"/>
      <c r="AE115" s="258"/>
      <c r="AF115" s="265"/>
      <c r="AG115" s="265"/>
    </row>
    <row r="116" spans="1:33" x14ac:dyDescent="0.3">
      <c r="A116" s="261"/>
      <c r="B116" s="256"/>
      <c r="C116" s="256"/>
      <c r="D116" s="256"/>
      <c r="E116" s="256"/>
      <c r="F116" s="256"/>
      <c r="G116" s="256"/>
      <c r="H116" s="256"/>
      <c r="I116" s="263"/>
      <c r="J116" s="256"/>
      <c r="K116" s="256"/>
      <c r="L116" s="256"/>
      <c r="M116" s="256"/>
      <c r="N116" s="256"/>
      <c r="O116" s="256"/>
      <c r="P116" s="256"/>
      <c r="Q116" s="256"/>
      <c r="R116" s="256"/>
      <c r="S116" s="263"/>
      <c r="T116" s="256"/>
      <c r="U116" s="263"/>
      <c r="V116" s="256"/>
      <c r="W116" s="264"/>
      <c r="X116" s="265"/>
      <c r="Y116" s="265"/>
      <c r="Z116" s="265"/>
      <c r="AA116" s="265"/>
      <c r="AB116" s="258"/>
      <c r="AC116" s="265"/>
      <c r="AD116" s="265"/>
      <c r="AE116" s="258"/>
      <c r="AF116" s="265"/>
      <c r="AG116" s="265"/>
    </row>
    <row r="117" spans="1:33" x14ac:dyDescent="0.3">
      <c r="A117" s="261"/>
      <c r="B117" s="256"/>
      <c r="C117" s="256"/>
      <c r="D117" s="256"/>
      <c r="E117" s="256"/>
      <c r="F117" s="256"/>
      <c r="G117" s="256"/>
      <c r="H117" s="256"/>
      <c r="I117" s="263"/>
      <c r="J117" s="256"/>
      <c r="K117" s="256"/>
      <c r="L117" s="256"/>
      <c r="M117" s="256"/>
      <c r="N117" s="256"/>
      <c r="O117" s="256"/>
      <c r="P117" s="256"/>
      <c r="Q117" s="256"/>
      <c r="R117" s="256"/>
      <c r="S117" s="263"/>
      <c r="T117" s="256"/>
      <c r="U117" s="263"/>
      <c r="V117" s="256"/>
      <c r="W117" s="264"/>
      <c r="X117" s="265"/>
      <c r="Y117" s="265"/>
      <c r="Z117" s="265"/>
      <c r="AA117" s="265"/>
      <c r="AB117" s="258"/>
      <c r="AC117" s="265"/>
      <c r="AD117" s="265"/>
      <c r="AE117" s="258"/>
      <c r="AF117" s="265"/>
      <c r="AG117" s="265"/>
    </row>
    <row r="118" spans="1:33" x14ac:dyDescent="0.3">
      <c r="A118" s="261"/>
      <c r="B118" s="256"/>
      <c r="C118" s="256"/>
      <c r="D118" s="256"/>
      <c r="E118" s="256"/>
      <c r="F118" s="256"/>
      <c r="G118" s="256"/>
      <c r="H118" s="256"/>
      <c r="I118" s="263"/>
      <c r="J118" s="256"/>
      <c r="K118" s="256"/>
      <c r="L118" s="256"/>
      <c r="M118" s="256"/>
      <c r="N118" s="256"/>
      <c r="O118" s="256"/>
      <c r="P118" s="256"/>
      <c r="Q118" s="256"/>
      <c r="R118" s="256"/>
      <c r="S118" s="263"/>
      <c r="T118" s="256"/>
      <c r="U118" s="263"/>
      <c r="V118" s="256"/>
      <c r="W118" s="264"/>
      <c r="X118" s="265"/>
      <c r="Y118" s="265"/>
      <c r="Z118" s="265"/>
      <c r="AA118" s="265"/>
      <c r="AB118" s="258"/>
      <c r="AC118" s="265"/>
      <c r="AD118" s="265"/>
      <c r="AE118" s="258"/>
      <c r="AF118" s="265"/>
      <c r="AG118" s="265"/>
    </row>
    <row r="119" spans="1:33" x14ac:dyDescent="0.3">
      <c r="A119" s="261"/>
      <c r="B119" s="256"/>
      <c r="C119" s="256"/>
      <c r="D119" s="256"/>
      <c r="E119" s="256"/>
      <c r="F119" s="256"/>
      <c r="G119" s="256"/>
      <c r="H119" s="256"/>
      <c r="I119" s="263"/>
      <c r="J119" s="256"/>
      <c r="K119" s="256"/>
      <c r="L119" s="256"/>
      <c r="M119" s="256"/>
      <c r="N119" s="256"/>
      <c r="O119" s="256"/>
      <c r="P119" s="256"/>
      <c r="Q119" s="256"/>
      <c r="R119" s="256"/>
      <c r="S119" s="263"/>
      <c r="T119" s="256"/>
      <c r="U119" s="263"/>
      <c r="V119" s="256"/>
      <c r="W119" s="264"/>
      <c r="X119" s="265"/>
      <c r="Y119" s="265"/>
      <c r="Z119" s="265"/>
      <c r="AA119" s="265"/>
      <c r="AB119" s="258"/>
      <c r="AC119" s="265"/>
      <c r="AD119" s="265"/>
      <c r="AE119" s="258"/>
      <c r="AF119" s="265"/>
      <c r="AG119" s="265"/>
    </row>
    <row r="120" spans="1:33" x14ac:dyDescent="0.3">
      <c r="A120" s="261"/>
      <c r="B120" s="256"/>
      <c r="C120" s="256"/>
      <c r="D120" s="256"/>
      <c r="E120" s="256"/>
      <c r="F120" s="256"/>
      <c r="G120" s="256"/>
      <c r="H120" s="256"/>
      <c r="I120" s="263"/>
      <c r="J120" s="256"/>
      <c r="K120" s="256"/>
      <c r="L120" s="256"/>
      <c r="M120" s="256"/>
      <c r="N120" s="256"/>
      <c r="O120" s="256"/>
      <c r="P120" s="256"/>
      <c r="Q120" s="256"/>
      <c r="R120" s="256"/>
      <c r="S120" s="263"/>
      <c r="T120" s="256"/>
      <c r="U120" s="263"/>
      <c r="V120" s="256"/>
      <c r="W120" s="264"/>
      <c r="X120" s="265"/>
      <c r="Y120" s="265"/>
      <c r="Z120" s="265"/>
      <c r="AA120" s="265"/>
      <c r="AB120" s="258"/>
      <c r="AC120" s="265"/>
      <c r="AD120" s="265"/>
      <c r="AE120" s="258"/>
      <c r="AF120" s="265"/>
      <c r="AG120" s="265"/>
    </row>
    <row r="121" spans="1:33" x14ac:dyDescent="0.3">
      <c r="A121" s="261"/>
      <c r="B121" s="256"/>
      <c r="C121" s="256"/>
      <c r="D121" s="256"/>
      <c r="E121" s="256"/>
      <c r="F121" s="256"/>
      <c r="G121" s="256"/>
      <c r="H121" s="256"/>
      <c r="I121" s="263"/>
      <c r="J121" s="256"/>
      <c r="K121" s="256"/>
      <c r="L121" s="256"/>
      <c r="M121" s="256"/>
      <c r="N121" s="256"/>
      <c r="O121" s="256"/>
      <c r="P121" s="256"/>
      <c r="Q121" s="256"/>
      <c r="R121" s="256"/>
      <c r="S121" s="263"/>
      <c r="T121" s="256"/>
      <c r="U121" s="263"/>
      <c r="V121" s="256"/>
      <c r="W121" s="264"/>
      <c r="X121" s="265"/>
      <c r="Y121" s="265"/>
      <c r="Z121" s="265"/>
      <c r="AA121" s="265"/>
      <c r="AB121" s="258"/>
      <c r="AC121" s="265"/>
      <c r="AD121" s="265"/>
      <c r="AE121" s="258"/>
      <c r="AF121" s="265"/>
      <c r="AG121" s="265"/>
    </row>
    <row r="122" spans="1:33" x14ac:dyDescent="0.3">
      <c r="A122" s="261"/>
      <c r="B122" s="256"/>
      <c r="C122" s="256"/>
      <c r="D122" s="256"/>
      <c r="E122" s="256"/>
      <c r="F122" s="256"/>
      <c r="G122" s="256"/>
      <c r="H122" s="256"/>
      <c r="I122" s="263"/>
      <c r="J122" s="256"/>
      <c r="K122" s="256"/>
      <c r="L122" s="256"/>
      <c r="M122" s="256"/>
      <c r="N122" s="256"/>
      <c r="O122" s="256"/>
      <c r="P122" s="256"/>
      <c r="Q122" s="256"/>
      <c r="R122" s="256"/>
      <c r="S122" s="263"/>
      <c r="T122" s="256"/>
      <c r="U122" s="263"/>
      <c r="V122" s="256"/>
      <c r="W122" s="264"/>
      <c r="X122" s="265"/>
      <c r="Y122" s="265"/>
      <c r="Z122" s="265"/>
      <c r="AA122" s="265"/>
      <c r="AB122" s="258"/>
      <c r="AC122" s="265"/>
      <c r="AD122" s="265"/>
      <c r="AE122" s="258"/>
      <c r="AF122" s="265"/>
      <c r="AG122" s="265"/>
    </row>
    <row r="123" spans="1:33" x14ac:dyDescent="0.3">
      <c r="A123" s="261"/>
      <c r="B123" s="256"/>
      <c r="C123" s="256"/>
      <c r="D123" s="256"/>
      <c r="E123" s="256"/>
      <c r="F123" s="256"/>
      <c r="G123" s="256"/>
      <c r="H123" s="256"/>
      <c r="I123" s="263"/>
      <c r="J123" s="256"/>
      <c r="K123" s="256"/>
      <c r="L123" s="256"/>
      <c r="M123" s="256"/>
      <c r="N123" s="256"/>
      <c r="O123" s="256"/>
      <c r="P123" s="256"/>
      <c r="Q123" s="256"/>
      <c r="R123" s="256"/>
      <c r="S123" s="263"/>
      <c r="T123" s="256"/>
      <c r="U123" s="263"/>
      <c r="V123" s="256"/>
      <c r="W123" s="264"/>
      <c r="X123" s="265"/>
      <c r="Y123" s="265"/>
      <c r="Z123" s="265"/>
      <c r="AA123" s="265"/>
      <c r="AB123" s="258"/>
      <c r="AC123" s="265"/>
      <c r="AD123" s="265"/>
      <c r="AE123" s="258"/>
      <c r="AF123" s="265"/>
      <c r="AG123" s="265"/>
    </row>
    <row r="124" spans="1:33" x14ac:dyDescent="0.3">
      <c r="A124" s="261"/>
      <c r="B124" s="256"/>
      <c r="C124" s="256"/>
      <c r="D124" s="256"/>
      <c r="E124" s="256"/>
      <c r="F124" s="256"/>
      <c r="G124" s="256"/>
      <c r="H124" s="256"/>
      <c r="I124" s="263"/>
      <c r="J124" s="256"/>
      <c r="K124" s="256"/>
      <c r="L124" s="256"/>
      <c r="M124" s="256"/>
      <c r="N124" s="256"/>
      <c r="O124" s="256"/>
      <c r="P124" s="256"/>
      <c r="Q124" s="256"/>
      <c r="R124" s="256"/>
      <c r="S124" s="263"/>
      <c r="T124" s="256"/>
      <c r="U124" s="263"/>
      <c r="V124" s="256"/>
      <c r="W124" s="264"/>
      <c r="X124" s="265"/>
      <c r="Y124" s="265"/>
      <c r="Z124" s="265"/>
      <c r="AA124" s="265"/>
      <c r="AB124" s="258"/>
      <c r="AC124" s="265"/>
      <c r="AD124" s="265"/>
      <c r="AE124" s="258"/>
      <c r="AF124" s="265"/>
      <c r="AG124" s="265"/>
    </row>
    <row r="125" spans="1:33" x14ac:dyDescent="0.3">
      <c r="A125" s="261"/>
      <c r="B125" s="256"/>
      <c r="C125" s="256"/>
      <c r="D125" s="256"/>
      <c r="E125" s="256"/>
      <c r="F125" s="256"/>
      <c r="G125" s="256"/>
      <c r="H125" s="256"/>
      <c r="I125" s="263"/>
      <c r="J125" s="256"/>
      <c r="K125" s="256"/>
      <c r="L125" s="256"/>
      <c r="M125" s="256"/>
      <c r="N125" s="256"/>
      <c r="O125" s="256"/>
      <c r="P125" s="256"/>
      <c r="Q125" s="256"/>
      <c r="R125" s="256"/>
      <c r="S125" s="263"/>
      <c r="T125" s="256"/>
      <c r="U125" s="263"/>
      <c r="V125" s="256"/>
      <c r="W125" s="264"/>
      <c r="X125" s="265"/>
      <c r="Y125" s="265"/>
      <c r="Z125" s="265"/>
      <c r="AA125" s="265"/>
      <c r="AB125" s="258"/>
      <c r="AC125" s="265"/>
      <c r="AD125" s="265"/>
      <c r="AE125" s="258"/>
      <c r="AF125" s="265"/>
      <c r="AG125" s="265"/>
    </row>
    <row r="126" spans="1:33" x14ac:dyDescent="0.3">
      <c r="A126" s="261"/>
      <c r="B126" s="256"/>
      <c r="C126" s="256"/>
      <c r="D126" s="256"/>
      <c r="E126" s="256"/>
      <c r="F126" s="256"/>
      <c r="G126" s="256"/>
      <c r="H126" s="256"/>
      <c r="I126" s="263"/>
      <c r="J126" s="256"/>
      <c r="K126" s="256"/>
      <c r="L126" s="256"/>
      <c r="M126" s="256"/>
      <c r="N126" s="256"/>
      <c r="O126" s="256"/>
      <c r="P126" s="256"/>
      <c r="Q126" s="256"/>
      <c r="R126" s="256"/>
      <c r="S126" s="263"/>
      <c r="T126" s="256"/>
      <c r="U126" s="263"/>
      <c r="V126" s="256"/>
      <c r="W126" s="264"/>
      <c r="X126" s="265"/>
      <c r="Y126" s="265"/>
      <c r="Z126" s="265"/>
      <c r="AA126" s="265"/>
      <c r="AB126" s="258"/>
      <c r="AC126" s="265"/>
      <c r="AD126" s="265"/>
      <c r="AE126" s="258"/>
      <c r="AF126" s="265"/>
      <c r="AG126" s="265"/>
    </row>
    <row r="127" spans="1:33" x14ac:dyDescent="0.3">
      <c r="A127" s="261"/>
      <c r="B127" s="256"/>
      <c r="C127" s="256"/>
      <c r="D127" s="256"/>
      <c r="E127" s="256"/>
      <c r="F127" s="256"/>
      <c r="G127" s="256"/>
      <c r="H127" s="256"/>
      <c r="I127" s="263"/>
      <c r="J127" s="256"/>
      <c r="K127" s="256"/>
      <c r="L127" s="256"/>
      <c r="M127" s="256"/>
      <c r="N127" s="256"/>
      <c r="O127" s="256"/>
      <c r="P127" s="256"/>
      <c r="Q127" s="256"/>
      <c r="R127" s="256"/>
      <c r="S127" s="263"/>
      <c r="T127" s="256"/>
      <c r="U127" s="263"/>
      <c r="V127" s="256"/>
      <c r="W127" s="264"/>
      <c r="X127" s="265"/>
      <c r="Y127" s="265"/>
      <c r="Z127" s="265"/>
      <c r="AA127" s="265"/>
      <c r="AB127" s="258"/>
      <c r="AC127" s="265"/>
      <c r="AD127" s="265"/>
      <c r="AE127" s="258"/>
      <c r="AF127" s="265"/>
      <c r="AG127" s="265"/>
    </row>
    <row r="128" spans="1:33" x14ac:dyDescent="0.3">
      <c r="A128" s="261"/>
      <c r="B128" s="256"/>
      <c r="C128" s="256"/>
      <c r="D128" s="256"/>
      <c r="E128" s="256"/>
      <c r="F128" s="256"/>
      <c r="G128" s="256"/>
      <c r="H128" s="256"/>
      <c r="I128" s="263"/>
      <c r="J128" s="256"/>
      <c r="K128" s="256"/>
      <c r="L128" s="256"/>
      <c r="M128" s="256"/>
      <c r="N128" s="256"/>
      <c r="O128" s="256"/>
      <c r="P128" s="256"/>
      <c r="Q128" s="256"/>
      <c r="R128" s="256"/>
      <c r="S128" s="263"/>
      <c r="T128" s="256"/>
      <c r="U128" s="263"/>
      <c r="V128" s="256"/>
      <c r="W128" s="264"/>
      <c r="X128" s="265"/>
      <c r="Y128" s="265"/>
      <c r="Z128" s="265"/>
      <c r="AA128" s="265"/>
      <c r="AB128" s="258"/>
      <c r="AC128" s="265"/>
      <c r="AD128" s="265"/>
      <c r="AE128" s="258"/>
      <c r="AF128" s="265"/>
      <c r="AG128" s="265"/>
    </row>
    <row r="129" spans="1:33" x14ac:dyDescent="0.3">
      <c r="A129" s="261"/>
      <c r="B129" s="256"/>
      <c r="C129" s="256"/>
      <c r="D129" s="256"/>
      <c r="E129" s="256"/>
      <c r="F129" s="256"/>
      <c r="G129" s="256"/>
      <c r="H129" s="256"/>
      <c r="I129" s="263"/>
      <c r="J129" s="256"/>
      <c r="K129" s="256"/>
      <c r="L129" s="256"/>
      <c r="M129" s="256"/>
      <c r="N129" s="256"/>
      <c r="O129" s="256"/>
      <c r="P129" s="256"/>
      <c r="Q129" s="256"/>
      <c r="R129" s="256"/>
      <c r="S129" s="263"/>
      <c r="T129" s="256"/>
      <c r="U129" s="263"/>
      <c r="V129" s="256"/>
      <c r="W129" s="264"/>
      <c r="X129" s="265"/>
      <c r="Y129" s="265"/>
      <c r="Z129" s="265"/>
      <c r="AA129" s="265"/>
      <c r="AB129" s="258"/>
      <c r="AC129" s="265"/>
      <c r="AD129" s="265"/>
      <c r="AE129" s="258"/>
      <c r="AF129" s="265"/>
      <c r="AG129" s="265"/>
    </row>
    <row r="130" spans="1:33" x14ac:dyDescent="0.3">
      <c r="A130" s="261"/>
      <c r="B130" s="256"/>
      <c r="C130" s="256"/>
      <c r="D130" s="256"/>
      <c r="E130" s="256"/>
      <c r="F130" s="256"/>
      <c r="G130" s="256"/>
      <c r="H130" s="256"/>
      <c r="I130" s="263"/>
      <c r="J130" s="256"/>
      <c r="K130" s="256"/>
      <c r="L130" s="256"/>
      <c r="M130" s="256"/>
      <c r="N130" s="256"/>
      <c r="O130" s="256"/>
      <c r="P130" s="256"/>
      <c r="Q130" s="256"/>
      <c r="R130" s="256"/>
      <c r="S130" s="263"/>
      <c r="T130" s="256"/>
      <c r="U130" s="263"/>
      <c r="V130" s="256"/>
      <c r="W130" s="264"/>
      <c r="X130" s="265"/>
      <c r="Y130" s="265"/>
      <c r="Z130" s="265"/>
      <c r="AA130" s="265"/>
      <c r="AB130" s="258"/>
      <c r="AC130" s="265"/>
      <c r="AD130" s="265"/>
      <c r="AE130" s="258"/>
      <c r="AF130" s="265"/>
      <c r="AG130" s="265"/>
    </row>
    <row r="131" spans="1:33" x14ac:dyDescent="0.3">
      <c r="A131" s="261"/>
      <c r="B131" s="256"/>
      <c r="C131" s="256"/>
      <c r="D131" s="256"/>
      <c r="E131" s="256"/>
      <c r="F131" s="256"/>
      <c r="G131" s="256"/>
      <c r="H131" s="256"/>
      <c r="I131" s="263"/>
      <c r="J131" s="256"/>
      <c r="K131" s="256"/>
      <c r="L131" s="256"/>
      <c r="M131" s="256"/>
      <c r="N131" s="256"/>
      <c r="O131" s="256"/>
      <c r="P131" s="256"/>
      <c r="Q131" s="256"/>
      <c r="R131" s="256"/>
      <c r="S131" s="263"/>
      <c r="T131" s="256"/>
      <c r="U131" s="263"/>
      <c r="V131" s="256"/>
      <c r="W131" s="264"/>
      <c r="X131" s="265"/>
      <c r="Y131" s="265"/>
      <c r="Z131" s="265"/>
      <c r="AA131" s="265"/>
      <c r="AB131" s="258"/>
      <c r="AC131" s="265"/>
      <c r="AD131" s="265"/>
      <c r="AE131" s="258"/>
      <c r="AF131" s="265"/>
      <c r="AG131" s="265"/>
    </row>
    <row r="132" spans="1:33" x14ac:dyDescent="0.3">
      <c r="A132" s="261"/>
      <c r="B132" s="256"/>
      <c r="C132" s="256"/>
      <c r="D132" s="256"/>
      <c r="E132" s="256"/>
      <c r="F132" s="256"/>
      <c r="G132" s="256"/>
      <c r="H132" s="256"/>
      <c r="I132" s="263"/>
      <c r="J132" s="256"/>
      <c r="K132" s="256"/>
      <c r="L132" s="256"/>
      <c r="M132" s="256"/>
      <c r="N132" s="256"/>
      <c r="O132" s="256"/>
      <c r="P132" s="256"/>
      <c r="Q132" s="256"/>
      <c r="R132" s="256"/>
      <c r="S132" s="263"/>
      <c r="T132" s="256"/>
      <c r="U132" s="263"/>
      <c r="V132" s="256"/>
      <c r="W132" s="264"/>
      <c r="X132" s="265"/>
      <c r="Y132" s="265"/>
      <c r="Z132" s="265"/>
      <c r="AA132" s="265"/>
      <c r="AB132" s="258"/>
      <c r="AC132" s="265"/>
      <c r="AD132" s="265"/>
      <c r="AE132" s="258"/>
      <c r="AF132" s="265"/>
      <c r="AG132" s="265"/>
    </row>
    <row r="133" spans="1:33" x14ac:dyDescent="0.3">
      <c r="A133" s="261"/>
      <c r="B133" s="256"/>
      <c r="C133" s="256"/>
      <c r="D133" s="256"/>
      <c r="E133" s="256"/>
      <c r="F133" s="256"/>
      <c r="G133" s="256"/>
      <c r="H133" s="256"/>
      <c r="I133" s="263"/>
      <c r="J133" s="256"/>
      <c r="K133" s="256"/>
      <c r="L133" s="256"/>
      <c r="M133" s="256"/>
      <c r="N133" s="256"/>
      <c r="O133" s="256"/>
      <c r="P133" s="256"/>
      <c r="Q133" s="256"/>
      <c r="R133" s="256"/>
      <c r="S133" s="263"/>
      <c r="T133" s="256"/>
      <c r="U133" s="263"/>
      <c r="V133" s="256"/>
      <c r="W133" s="264"/>
      <c r="X133" s="265"/>
      <c r="Y133" s="265"/>
      <c r="Z133" s="265"/>
      <c r="AA133" s="265"/>
      <c r="AB133" s="258"/>
      <c r="AC133" s="265"/>
      <c r="AD133" s="265"/>
      <c r="AE133" s="258"/>
      <c r="AF133" s="265"/>
      <c r="AG133" s="265"/>
    </row>
    <row r="134" spans="1:33" x14ac:dyDescent="0.3">
      <c r="A134" s="261"/>
      <c r="B134" s="256"/>
      <c r="C134" s="256"/>
      <c r="D134" s="256"/>
      <c r="E134" s="256"/>
      <c r="F134" s="256"/>
      <c r="G134" s="256"/>
      <c r="H134" s="256"/>
      <c r="I134" s="263"/>
      <c r="J134" s="256"/>
      <c r="K134" s="256"/>
      <c r="L134" s="256"/>
      <c r="M134" s="256"/>
      <c r="N134" s="256"/>
      <c r="O134" s="256"/>
      <c r="P134" s="256"/>
      <c r="Q134" s="256"/>
      <c r="R134" s="256"/>
      <c r="S134" s="263"/>
      <c r="T134" s="256"/>
      <c r="U134" s="263"/>
      <c r="V134" s="256"/>
      <c r="W134" s="264"/>
      <c r="X134" s="265"/>
      <c r="Y134" s="265"/>
      <c r="Z134" s="265"/>
      <c r="AA134" s="265"/>
      <c r="AB134" s="258"/>
      <c r="AC134" s="265"/>
      <c r="AD134" s="265"/>
      <c r="AE134" s="258"/>
      <c r="AF134" s="265"/>
      <c r="AG134" s="265"/>
    </row>
    <row r="135" spans="1:33" x14ac:dyDescent="0.3">
      <c r="A135" s="261"/>
      <c r="B135" s="256"/>
      <c r="C135" s="256"/>
      <c r="D135" s="256"/>
      <c r="E135" s="256"/>
      <c r="F135" s="256"/>
      <c r="G135" s="256"/>
      <c r="H135" s="256"/>
      <c r="I135" s="263"/>
      <c r="J135" s="256"/>
      <c r="K135" s="256"/>
      <c r="L135" s="256"/>
      <c r="M135" s="256"/>
      <c r="N135" s="256"/>
      <c r="O135" s="256"/>
      <c r="P135" s="256"/>
      <c r="Q135" s="256"/>
      <c r="R135" s="256"/>
      <c r="S135" s="263"/>
      <c r="T135" s="256"/>
      <c r="U135" s="263"/>
      <c r="V135" s="256"/>
      <c r="W135" s="264"/>
      <c r="X135" s="265"/>
      <c r="Y135" s="265"/>
      <c r="Z135" s="265"/>
      <c r="AA135" s="265"/>
      <c r="AB135" s="258"/>
      <c r="AC135" s="265"/>
      <c r="AD135" s="265"/>
      <c r="AE135" s="258"/>
      <c r="AF135" s="265"/>
      <c r="AG135" s="265"/>
    </row>
    <row r="136" spans="1:33" x14ac:dyDescent="0.3">
      <c r="A136" s="261"/>
      <c r="B136" s="256"/>
      <c r="C136" s="256"/>
      <c r="D136" s="256"/>
      <c r="E136" s="256"/>
      <c r="F136" s="256"/>
      <c r="G136" s="256"/>
      <c r="H136" s="256"/>
      <c r="I136" s="263"/>
      <c r="J136" s="256"/>
      <c r="K136" s="256"/>
      <c r="L136" s="256"/>
      <c r="M136" s="256"/>
      <c r="N136" s="256"/>
      <c r="O136" s="256"/>
      <c r="P136" s="256"/>
      <c r="Q136" s="256"/>
      <c r="R136" s="256"/>
      <c r="S136" s="263"/>
      <c r="T136" s="256"/>
      <c r="U136" s="263"/>
      <c r="V136" s="256"/>
      <c r="W136" s="264"/>
      <c r="X136" s="265"/>
      <c r="Y136" s="265"/>
      <c r="Z136" s="265"/>
      <c r="AA136" s="265"/>
      <c r="AB136" s="258"/>
      <c r="AC136" s="265"/>
      <c r="AD136" s="265"/>
      <c r="AE136" s="258"/>
      <c r="AF136" s="265"/>
      <c r="AG136" s="265"/>
    </row>
    <row r="137" spans="1:33" x14ac:dyDescent="0.3">
      <c r="A137" s="261"/>
      <c r="B137" s="256"/>
      <c r="C137" s="256"/>
      <c r="D137" s="256"/>
      <c r="E137" s="256"/>
      <c r="F137" s="256"/>
      <c r="G137" s="256"/>
      <c r="H137" s="256"/>
      <c r="I137" s="263"/>
      <c r="J137" s="256"/>
      <c r="K137" s="256"/>
      <c r="L137" s="256"/>
      <c r="M137" s="256"/>
      <c r="N137" s="256"/>
      <c r="O137" s="256"/>
      <c r="P137" s="256"/>
      <c r="Q137" s="256"/>
      <c r="R137" s="256"/>
      <c r="S137" s="263"/>
      <c r="T137" s="256"/>
      <c r="U137" s="263"/>
      <c r="V137" s="256"/>
      <c r="W137" s="264"/>
      <c r="X137" s="265"/>
      <c r="Y137" s="265"/>
      <c r="Z137" s="265"/>
      <c r="AA137" s="265"/>
      <c r="AB137" s="258"/>
      <c r="AC137" s="265"/>
      <c r="AD137" s="265"/>
      <c r="AE137" s="258"/>
      <c r="AF137" s="265"/>
      <c r="AG137" s="265"/>
    </row>
    <row r="138" spans="1:33" x14ac:dyDescent="0.3">
      <c r="A138" s="261"/>
      <c r="B138" s="256"/>
      <c r="C138" s="256"/>
      <c r="D138" s="256"/>
      <c r="E138" s="256"/>
      <c r="F138" s="256"/>
      <c r="G138" s="256"/>
      <c r="H138" s="256"/>
      <c r="I138" s="263"/>
      <c r="J138" s="256"/>
      <c r="K138" s="256"/>
      <c r="L138" s="256"/>
      <c r="M138" s="256"/>
      <c r="N138" s="256"/>
      <c r="O138" s="256"/>
      <c r="P138" s="256"/>
      <c r="Q138" s="256"/>
      <c r="R138" s="256"/>
      <c r="S138" s="263"/>
      <c r="T138" s="256"/>
      <c r="U138" s="263"/>
      <c r="V138" s="256"/>
      <c r="W138" s="264"/>
      <c r="X138" s="265"/>
      <c r="Y138" s="265"/>
      <c r="Z138" s="265"/>
      <c r="AA138" s="265"/>
      <c r="AB138" s="258"/>
      <c r="AC138" s="265"/>
      <c r="AD138" s="265"/>
      <c r="AE138" s="258"/>
      <c r="AF138" s="265"/>
      <c r="AG138" s="265"/>
    </row>
    <row r="139" spans="1:33" x14ac:dyDescent="0.3">
      <c r="A139" s="261"/>
      <c r="B139" s="256"/>
      <c r="C139" s="256"/>
      <c r="D139" s="256"/>
      <c r="E139" s="256"/>
      <c r="F139" s="256"/>
      <c r="G139" s="256"/>
      <c r="H139" s="256"/>
      <c r="I139" s="263"/>
      <c r="J139" s="256"/>
      <c r="K139" s="256"/>
      <c r="L139" s="256"/>
      <c r="M139" s="256"/>
      <c r="N139" s="256"/>
      <c r="O139" s="256"/>
      <c r="P139" s="256"/>
      <c r="Q139" s="256"/>
      <c r="R139" s="256"/>
      <c r="S139" s="263"/>
      <c r="T139" s="256"/>
      <c r="U139" s="263"/>
      <c r="V139" s="256"/>
      <c r="W139" s="264"/>
      <c r="X139" s="265"/>
      <c r="Y139" s="265"/>
      <c r="Z139" s="265"/>
      <c r="AA139" s="265"/>
      <c r="AB139" s="258"/>
      <c r="AC139" s="265"/>
      <c r="AD139" s="265"/>
      <c r="AE139" s="258"/>
      <c r="AF139" s="265"/>
      <c r="AG139" s="265"/>
    </row>
    <row r="140" spans="1:33" x14ac:dyDescent="0.3">
      <c r="A140" s="261"/>
      <c r="B140" s="256"/>
      <c r="C140" s="256"/>
      <c r="D140" s="256"/>
      <c r="E140" s="256"/>
      <c r="F140" s="256"/>
      <c r="G140" s="256"/>
      <c r="H140" s="256"/>
      <c r="I140" s="263"/>
      <c r="J140" s="256"/>
      <c r="K140" s="256"/>
      <c r="L140" s="256"/>
      <c r="M140" s="256"/>
      <c r="N140" s="256"/>
      <c r="O140" s="256"/>
      <c r="P140" s="256"/>
      <c r="Q140" s="256"/>
      <c r="R140" s="256"/>
      <c r="S140" s="263"/>
      <c r="T140" s="256"/>
      <c r="U140" s="263"/>
      <c r="V140" s="256"/>
      <c r="W140" s="264"/>
      <c r="X140" s="265"/>
      <c r="Y140" s="265"/>
      <c r="Z140" s="265"/>
      <c r="AA140" s="265"/>
      <c r="AB140" s="258"/>
      <c r="AC140" s="265"/>
      <c r="AD140" s="265"/>
      <c r="AE140" s="258"/>
      <c r="AF140" s="265"/>
      <c r="AG140" s="265"/>
    </row>
    <row r="141" spans="1:33" x14ac:dyDescent="0.3">
      <c r="A141" s="261"/>
      <c r="B141" s="256"/>
      <c r="C141" s="256"/>
      <c r="D141" s="256"/>
      <c r="E141" s="256"/>
      <c r="F141" s="256"/>
      <c r="G141" s="256"/>
      <c r="H141" s="256"/>
      <c r="I141" s="263"/>
      <c r="J141" s="256"/>
      <c r="K141" s="256"/>
      <c r="L141" s="256"/>
      <c r="M141" s="256"/>
      <c r="N141" s="256"/>
      <c r="O141" s="256"/>
      <c r="P141" s="256"/>
      <c r="Q141" s="256"/>
      <c r="R141" s="256"/>
      <c r="S141" s="263"/>
      <c r="T141" s="256"/>
      <c r="U141" s="263"/>
      <c r="V141" s="256"/>
      <c r="W141" s="264"/>
      <c r="X141" s="265"/>
      <c r="Y141" s="265"/>
      <c r="Z141" s="265"/>
      <c r="AA141" s="265"/>
      <c r="AB141" s="258"/>
      <c r="AC141" s="265"/>
      <c r="AD141" s="265"/>
      <c r="AE141" s="258"/>
      <c r="AF141" s="265"/>
      <c r="AG141" s="265"/>
    </row>
    <row r="142" spans="1:33" x14ac:dyDescent="0.3">
      <c r="A142" s="261"/>
      <c r="B142" s="256"/>
      <c r="C142" s="256"/>
      <c r="D142" s="256"/>
      <c r="E142" s="256"/>
      <c r="F142" s="256"/>
      <c r="G142" s="256"/>
      <c r="H142" s="256"/>
      <c r="I142" s="263"/>
      <c r="J142" s="256"/>
      <c r="K142" s="256"/>
      <c r="L142" s="256"/>
      <c r="M142" s="256"/>
      <c r="N142" s="256"/>
      <c r="O142" s="256"/>
      <c r="P142" s="256"/>
      <c r="Q142" s="256"/>
      <c r="R142" s="256"/>
      <c r="S142" s="263"/>
      <c r="T142" s="256"/>
      <c r="U142" s="263"/>
      <c r="V142" s="256"/>
      <c r="W142" s="264"/>
      <c r="X142" s="265"/>
      <c r="Y142" s="265"/>
      <c r="Z142" s="265"/>
      <c r="AA142" s="265"/>
      <c r="AB142" s="258"/>
      <c r="AC142" s="265"/>
      <c r="AD142" s="265"/>
      <c r="AE142" s="258"/>
      <c r="AF142" s="265"/>
      <c r="AG142" s="265"/>
    </row>
    <row r="143" spans="1:33" x14ac:dyDescent="0.3">
      <c r="A143" s="261"/>
      <c r="B143" s="256"/>
      <c r="C143" s="256"/>
      <c r="D143" s="256"/>
      <c r="E143" s="256"/>
      <c r="F143" s="256"/>
      <c r="G143" s="256"/>
      <c r="H143" s="256"/>
      <c r="I143" s="263"/>
      <c r="J143" s="256"/>
      <c r="K143" s="256"/>
      <c r="L143" s="256"/>
      <c r="M143" s="256"/>
      <c r="N143" s="256"/>
      <c r="O143" s="256"/>
      <c r="P143" s="256"/>
      <c r="Q143" s="256"/>
      <c r="R143" s="256"/>
      <c r="S143" s="263"/>
      <c r="T143" s="256"/>
      <c r="U143" s="263"/>
      <c r="V143" s="256"/>
      <c r="W143" s="264"/>
      <c r="X143" s="265"/>
      <c r="Y143" s="265"/>
      <c r="Z143" s="265"/>
      <c r="AA143" s="265"/>
      <c r="AB143" s="258"/>
      <c r="AC143" s="265"/>
      <c r="AD143" s="265"/>
      <c r="AE143" s="258"/>
      <c r="AF143" s="265"/>
      <c r="AG143" s="265"/>
    </row>
    <row r="144" spans="1:33" x14ac:dyDescent="0.3">
      <c r="A144" s="261"/>
      <c r="B144" s="256"/>
      <c r="C144" s="256"/>
      <c r="D144" s="256"/>
      <c r="E144" s="256"/>
      <c r="F144" s="256"/>
      <c r="G144" s="256"/>
      <c r="H144" s="256"/>
      <c r="I144" s="263"/>
      <c r="J144" s="256"/>
      <c r="K144" s="256"/>
      <c r="L144" s="256"/>
      <c r="M144" s="256"/>
      <c r="N144" s="256"/>
      <c r="O144" s="256"/>
      <c r="P144" s="256"/>
      <c r="Q144" s="256"/>
      <c r="R144" s="256"/>
      <c r="S144" s="263"/>
      <c r="T144" s="256"/>
      <c r="U144" s="263"/>
      <c r="V144" s="256"/>
      <c r="W144" s="264"/>
      <c r="X144" s="265"/>
      <c r="Y144" s="265"/>
      <c r="Z144" s="265"/>
      <c r="AA144" s="265"/>
      <c r="AB144" s="258"/>
      <c r="AC144" s="265"/>
      <c r="AD144" s="265"/>
      <c r="AE144" s="258"/>
      <c r="AF144" s="265"/>
      <c r="AG144" s="265"/>
    </row>
    <row r="145" spans="1:33" x14ac:dyDescent="0.3">
      <c r="A145" s="261"/>
      <c r="B145" s="256"/>
      <c r="C145" s="256"/>
      <c r="D145" s="256"/>
      <c r="E145" s="256"/>
      <c r="F145" s="256"/>
      <c r="G145" s="256"/>
      <c r="H145" s="256"/>
      <c r="I145" s="263"/>
      <c r="J145" s="256"/>
      <c r="K145" s="256"/>
      <c r="L145" s="256"/>
      <c r="M145" s="256"/>
      <c r="N145" s="256"/>
      <c r="O145" s="256"/>
      <c r="P145" s="256"/>
      <c r="Q145" s="256"/>
      <c r="R145" s="256"/>
      <c r="S145" s="263"/>
      <c r="T145" s="256"/>
      <c r="U145" s="263"/>
      <c r="V145" s="256"/>
      <c r="W145" s="264"/>
      <c r="X145" s="265"/>
      <c r="Y145" s="265"/>
      <c r="Z145" s="265"/>
      <c r="AA145" s="265"/>
      <c r="AB145" s="258"/>
      <c r="AC145" s="265"/>
      <c r="AD145" s="265"/>
      <c r="AE145" s="258"/>
      <c r="AF145" s="265"/>
      <c r="AG145" s="265"/>
    </row>
    <row r="146" spans="1:33" x14ac:dyDescent="0.3">
      <c r="A146" s="261"/>
      <c r="B146" s="256"/>
      <c r="C146" s="256"/>
      <c r="D146" s="256"/>
      <c r="E146" s="256"/>
      <c r="F146" s="256"/>
      <c r="G146" s="256"/>
      <c r="H146" s="256"/>
      <c r="I146" s="263"/>
      <c r="J146" s="256"/>
      <c r="K146" s="256"/>
      <c r="L146" s="256"/>
      <c r="M146" s="256"/>
      <c r="N146" s="256"/>
      <c r="O146" s="256"/>
      <c r="P146" s="256"/>
      <c r="Q146" s="256"/>
      <c r="R146" s="256"/>
      <c r="S146" s="263"/>
      <c r="T146" s="256"/>
      <c r="U146" s="263"/>
      <c r="V146" s="256"/>
      <c r="W146" s="264"/>
      <c r="X146" s="265"/>
      <c r="Y146" s="265"/>
      <c r="Z146" s="265"/>
      <c r="AA146" s="265"/>
      <c r="AB146" s="258"/>
      <c r="AC146" s="265"/>
      <c r="AD146" s="265"/>
      <c r="AE146" s="258"/>
      <c r="AF146" s="265"/>
      <c r="AG146" s="265"/>
    </row>
    <row r="147" spans="1:33" x14ac:dyDescent="0.3">
      <c r="A147" s="261"/>
      <c r="B147" s="256"/>
      <c r="C147" s="256"/>
      <c r="D147" s="256"/>
      <c r="E147" s="256"/>
      <c r="F147" s="256"/>
      <c r="G147" s="256"/>
      <c r="H147" s="256"/>
      <c r="I147" s="263"/>
      <c r="J147" s="256"/>
      <c r="K147" s="256"/>
      <c r="L147" s="256"/>
      <c r="M147" s="256"/>
      <c r="N147" s="256"/>
      <c r="O147" s="256"/>
      <c r="P147" s="256"/>
      <c r="Q147" s="256"/>
      <c r="R147" s="256"/>
      <c r="S147" s="263"/>
      <c r="T147" s="256"/>
      <c r="U147" s="263"/>
      <c r="V147" s="256"/>
      <c r="W147" s="264"/>
      <c r="X147" s="265"/>
      <c r="Y147" s="265"/>
      <c r="Z147" s="265"/>
      <c r="AA147" s="265"/>
      <c r="AB147" s="258"/>
      <c r="AC147" s="265"/>
      <c r="AD147" s="265"/>
      <c r="AE147" s="258"/>
      <c r="AF147" s="265"/>
      <c r="AG147" s="265"/>
    </row>
    <row r="148" spans="1:33" x14ac:dyDescent="0.3">
      <c r="A148" s="261"/>
      <c r="B148" s="256"/>
      <c r="C148" s="256"/>
      <c r="D148" s="256"/>
      <c r="E148" s="256"/>
      <c r="F148" s="256"/>
      <c r="G148" s="256"/>
      <c r="H148" s="256"/>
      <c r="I148" s="263"/>
      <c r="J148" s="256"/>
      <c r="K148" s="256"/>
      <c r="L148" s="256"/>
      <c r="M148" s="256"/>
      <c r="N148" s="256"/>
      <c r="O148" s="256"/>
      <c r="P148" s="256"/>
      <c r="Q148" s="256"/>
      <c r="R148" s="256"/>
      <c r="S148" s="263"/>
      <c r="T148" s="256"/>
      <c r="U148" s="263"/>
      <c r="V148" s="256"/>
      <c r="W148" s="264"/>
      <c r="X148" s="265"/>
      <c r="Y148" s="265"/>
      <c r="Z148" s="265"/>
      <c r="AA148" s="265"/>
      <c r="AB148" s="258"/>
      <c r="AC148" s="265"/>
      <c r="AD148" s="265"/>
      <c r="AE148" s="258"/>
      <c r="AF148" s="265"/>
      <c r="AG148" s="265"/>
    </row>
    <row r="149" spans="1:33" x14ac:dyDescent="0.3">
      <c r="A149" s="261"/>
      <c r="B149" s="256"/>
      <c r="C149" s="256"/>
      <c r="D149" s="256"/>
      <c r="E149" s="256"/>
      <c r="F149" s="256"/>
      <c r="G149" s="256"/>
      <c r="H149" s="256"/>
      <c r="I149" s="263"/>
      <c r="J149" s="256"/>
      <c r="K149" s="256"/>
      <c r="L149" s="256"/>
      <c r="M149" s="256"/>
      <c r="N149" s="256"/>
      <c r="O149" s="256"/>
      <c r="P149" s="256"/>
      <c r="Q149" s="256"/>
      <c r="R149" s="256"/>
      <c r="S149" s="263"/>
      <c r="T149" s="256"/>
      <c r="U149" s="263"/>
      <c r="V149" s="256"/>
      <c r="W149" s="264"/>
      <c r="X149" s="265"/>
      <c r="Y149" s="265"/>
      <c r="Z149" s="265"/>
      <c r="AA149" s="265"/>
      <c r="AB149" s="258"/>
      <c r="AC149" s="265"/>
      <c r="AD149" s="265"/>
      <c r="AE149" s="258"/>
      <c r="AF149" s="265"/>
      <c r="AG149" s="265"/>
    </row>
    <row r="150" spans="1:33" x14ac:dyDescent="0.3">
      <c r="A150" s="261"/>
      <c r="B150" s="256"/>
      <c r="C150" s="256"/>
      <c r="D150" s="256"/>
      <c r="E150" s="256"/>
      <c r="F150" s="256"/>
      <c r="G150" s="256"/>
      <c r="H150" s="256"/>
      <c r="I150" s="263"/>
      <c r="J150" s="256"/>
      <c r="K150" s="256"/>
      <c r="L150" s="256"/>
      <c r="M150" s="256"/>
      <c r="N150" s="256"/>
      <c r="O150" s="256"/>
      <c r="P150" s="256"/>
      <c r="Q150" s="256"/>
      <c r="R150" s="256"/>
      <c r="S150" s="263"/>
      <c r="T150" s="256"/>
      <c r="U150" s="263"/>
      <c r="V150" s="256"/>
      <c r="W150" s="264"/>
      <c r="X150" s="265"/>
      <c r="Y150" s="265"/>
      <c r="Z150" s="265"/>
      <c r="AA150" s="265"/>
      <c r="AB150" s="258"/>
      <c r="AC150" s="265"/>
      <c r="AD150" s="265"/>
      <c r="AE150" s="258"/>
      <c r="AF150" s="265"/>
      <c r="AG150" s="265"/>
    </row>
    <row r="151" spans="1:33" x14ac:dyDescent="0.3">
      <c r="A151" s="261"/>
      <c r="B151" s="256"/>
      <c r="C151" s="256"/>
      <c r="D151" s="256"/>
      <c r="E151" s="256"/>
      <c r="F151" s="256"/>
      <c r="G151" s="256"/>
      <c r="H151" s="256"/>
      <c r="I151" s="263"/>
      <c r="J151" s="256"/>
      <c r="K151" s="256"/>
      <c r="L151" s="256"/>
      <c r="M151" s="256"/>
      <c r="N151" s="256"/>
      <c r="O151" s="256"/>
      <c r="P151" s="256"/>
      <c r="Q151" s="256"/>
      <c r="R151" s="256"/>
      <c r="S151" s="263"/>
      <c r="T151" s="256"/>
      <c r="U151" s="263"/>
      <c r="V151" s="256"/>
      <c r="W151" s="264"/>
      <c r="X151" s="265"/>
      <c r="Y151" s="265"/>
      <c r="Z151" s="265"/>
      <c r="AA151" s="265"/>
      <c r="AB151" s="258"/>
      <c r="AC151" s="265"/>
      <c r="AD151" s="265"/>
      <c r="AE151" s="258"/>
      <c r="AF151" s="265"/>
      <c r="AG151" s="265"/>
    </row>
    <row r="152" spans="1:33" x14ac:dyDescent="0.3">
      <c r="A152" s="261"/>
      <c r="B152" s="256"/>
      <c r="C152" s="256"/>
      <c r="D152" s="256"/>
      <c r="E152" s="256"/>
      <c r="F152" s="256"/>
      <c r="G152" s="256"/>
      <c r="H152" s="256"/>
      <c r="I152" s="263"/>
      <c r="J152" s="256"/>
      <c r="K152" s="256"/>
      <c r="L152" s="256"/>
      <c r="M152" s="256"/>
      <c r="N152" s="256"/>
      <c r="O152" s="256"/>
      <c r="P152" s="256"/>
      <c r="Q152" s="256"/>
      <c r="R152" s="256"/>
      <c r="S152" s="263"/>
      <c r="T152" s="256"/>
      <c r="U152" s="263"/>
      <c r="V152" s="256"/>
      <c r="W152" s="264"/>
      <c r="X152" s="265"/>
      <c r="Y152" s="265"/>
      <c r="Z152" s="265"/>
      <c r="AA152" s="265"/>
      <c r="AB152" s="258"/>
      <c r="AC152" s="265"/>
      <c r="AD152" s="265"/>
      <c r="AE152" s="258"/>
      <c r="AF152" s="265"/>
      <c r="AG152" s="265"/>
    </row>
    <row r="153" spans="1:33" x14ac:dyDescent="0.3">
      <c r="A153" s="261"/>
      <c r="B153" s="256"/>
      <c r="C153" s="256"/>
      <c r="D153" s="256"/>
      <c r="E153" s="256"/>
      <c r="F153" s="256"/>
      <c r="G153" s="256"/>
      <c r="H153" s="256"/>
      <c r="I153" s="263"/>
      <c r="J153" s="256"/>
      <c r="K153" s="256"/>
      <c r="L153" s="256"/>
      <c r="M153" s="256"/>
      <c r="N153" s="256"/>
      <c r="O153" s="256"/>
      <c r="P153" s="256"/>
      <c r="Q153" s="256"/>
      <c r="R153" s="256"/>
      <c r="S153" s="263"/>
      <c r="T153" s="256"/>
      <c r="U153" s="263"/>
      <c r="V153" s="256"/>
      <c r="W153" s="264"/>
      <c r="X153" s="265"/>
      <c r="Y153" s="265"/>
      <c r="Z153" s="265"/>
      <c r="AA153" s="265"/>
      <c r="AB153" s="258"/>
      <c r="AC153" s="265"/>
      <c r="AD153" s="265"/>
      <c r="AE153" s="258"/>
      <c r="AF153" s="265"/>
      <c r="AG153" s="265"/>
    </row>
    <row r="154" spans="1:33" x14ac:dyDescent="0.3">
      <c r="A154" s="261"/>
      <c r="B154" s="256"/>
      <c r="C154" s="256"/>
      <c r="D154" s="256"/>
      <c r="E154" s="256"/>
      <c r="F154" s="256"/>
      <c r="G154" s="256"/>
      <c r="H154" s="256"/>
      <c r="I154" s="263"/>
      <c r="J154" s="256"/>
      <c r="K154" s="256"/>
      <c r="L154" s="256"/>
      <c r="M154" s="256"/>
      <c r="N154" s="256"/>
      <c r="O154" s="256"/>
      <c r="P154" s="256"/>
      <c r="Q154" s="256"/>
      <c r="R154" s="256"/>
      <c r="S154" s="263"/>
      <c r="T154" s="256"/>
      <c r="U154" s="263"/>
      <c r="V154" s="256"/>
      <c r="W154" s="264"/>
      <c r="X154" s="265"/>
      <c r="Y154" s="265"/>
      <c r="Z154" s="265"/>
      <c r="AA154" s="265"/>
      <c r="AB154" s="258"/>
      <c r="AC154" s="265"/>
      <c r="AD154" s="265"/>
      <c r="AE154" s="258"/>
      <c r="AF154" s="265"/>
      <c r="AG154" s="265"/>
    </row>
    <row r="155" spans="1:33" x14ac:dyDescent="0.3">
      <c r="A155" s="261"/>
      <c r="B155" s="256"/>
      <c r="C155" s="256"/>
      <c r="D155" s="256"/>
      <c r="E155" s="256"/>
      <c r="F155" s="256"/>
      <c r="G155" s="256"/>
      <c r="H155" s="256"/>
      <c r="I155" s="263"/>
      <c r="J155" s="256"/>
      <c r="K155" s="256"/>
      <c r="L155" s="256"/>
      <c r="M155" s="256"/>
      <c r="N155" s="256"/>
      <c r="O155" s="256"/>
      <c r="P155" s="256"/>
      <c r="Q155" s="256"/>
      <c r="R155" s="256"/>
      <c r="S155" s="263"/>
      <c r="T155" s="256"/>
      <c r="U155" s="263"/>
      <c r="V155" s="256"/>
      <c r="W155" s="264"/>
      <c r="X155" s="265"/>
      <c r="Y155" s="265"/>
      <c r="Z155" s="265"/>
      <c r="AA155" s="265"/>
      <c r="AB155" s="258"/>
      <c r="AC155" s="265"/>
      <c r="AD155" s="265"/>
      <c r="AE155" s="258"/>
      <c r="AF155" s="265"/>
      <c r="AG155" s="265"/>
    </row>
    <row r="156" spans="1:33" x14ac:dyDescent="0.3">
      <c r="A156" s="261"/>
      <c r="B156" s="256"/>
      <c r="C156" s="256"/>
      <c r="D156" s="256"/>
      <c r="E156" s="256"/>
      <c r="F156" s="256"/>
      <c r="G156" s="256"/>
      <c r="H156" s="256"/>
      <c r="I156" s="263"/>
      <c r="J156" s="256"/>
      <c r="K156" s="256"/>
      <c r="L156" s="256"/>
      <c r="M156" s="256"/>
      <c r="N156" s="256"/>
      <c r="O156" s="256"/>
      <c r="P156" s="256"/>
      <c r="Q156" s="256"/>
      <c r="R156" s="256"/>
      <c r="S156" s="263"/>
      <c r="T156" s="256"/>
      <c r="U156" s="263"/>
      <c r="V156" s="256"/>
      <c r="W156" s="264"/>
      <c r="X156" s="265"/>
      <c r="Y156" s="265"/>
      <c r="Z156" s="265"/>
      <c r="AA156" s="265"/>
      <c r="AB156" s="258"/>
      <c r="AC156" s="265"/>
      <c r="AD156" s="265"/>
      <c r="AE156" s="258"/>
      <c r="AF156" s="265"/>
      <c r="AG156" s="265"/>
    </row>
    <row r="157" spans="1:33" x14ac:dyDescent="0.3">
      <c r="A157" s="261"/>
      <c r="B157" s="256"/>
      <c r="C157" s="256"/>
      <c r="D157" s="256"/>
      <c r="E157" s="256"/>
      <c r="F157" s="256"/>
      <c r="G157" s="256"/>
      <c r="H157" s="256"/>
      <c r="I157" s="263"/>
      <c r="J157" s="256"/>
      <c r="K157" s="256"/>
      <c r="L157" s="256"/>
      <c r="M157" s="256"/>
      <c r="N157" s="256"/>
      <c r="O157" s="256"/>
      <c r="P157" s="256"/>
      <c r="Q157" s="256"/>
      <c r="R157" s="256"/>
      <c r="S157" s="263"/>
      <c r="T157" s="256"/>
      <c r="U157" s="263"/>
      <c r="V157" s="256"/>
      <c r="W157" s="264"/>
      <c r="X157" s="265"/>
      <c r="Y157" s="265"/>
      <c r="Z157" s="265"/>
      <c r="AA157" s="265"/>
      <c r="AB157" s="258"/>
      <c r="AC157" s="265"/>
      <c r="AD157" s="265"/>
      <c r="AE157" s="258"/>
      <c r="AF157" s="265"/>
      <c r="AG157" s="265"/>
    </row>
    <row r="158" spans="1:33" x14ac:dyDescent="0.3">
      <c r="A158" s="261"/>
      <c r="B158" s="256"/>
      <c r="C158" s="256"/>
      <c r="D158" s="256"/>
      <c r="E158" s="256"/>
      <c r="F158" s="256"/>
      <c r="G158" s="256"/>
      <c r="H158" s="256"/>
      <c r="I158" s="263"/>
      <c r="J158" s="256"/>
      <c r="K158" s="256"/>
      <c r="L158" s="256"/>
      <c r="M158" s="256"/>
      <c r="N158" s="256"/>
      <c r="O158" s="256"/>
      <c r="P158" s="256"/>
      <c r="Q158" s="256"/>
      <c r="R158" s="256"/>
      <c r="S158" s="263"/>
      <c r="T158" s="256"/>
      <c r="U158" s="263"/>
      <c r="V158" s="256"/>
      <c r="W158" s="264"/>
      <c r="X158" s="265"/>
      <c r="Y158" s="265"/>
      <c r="Z158" s="265"/>
      <c r="AA158" s="265"/>
      <c r="AB158" s="258"/>
      <c r="AC158" s="265"/>
      <c r="AD158" s="265"/>
      <c r="AE158" s="258"/>
      <c r="AF158" s="265"/>
      <c r="AG158" s="265"/>
    </row>
    <row r="159" spans="1:33" x14ac:dyDescent="0.3">
      <c r="A159" s="261"/>
      <c r="B159" s="256"/>
      <c r="C159" s="256"/>
      <c r="D159" s="256"/>
      <c r="E159" s="256"/>
      <c r="F159" s="256"/>
      <c r="G159" s="256"/>
      <c r="H159" s="256"/>
      <c r="I159" s="263"/>
      <c r="J159" s="256"/>
      <c r="K159" s="256"/>
      <c r="L159" s="256"/>
      <c r="M159" s="256"/>
      <c r="N159" s="256"/>
      <c r="O159" s="256"/>
      <c r="P159" s="256"/>
      <c r="Q159" s="256"/>
      <c r="R159" s="256"/>
      <c r="S159" s="263"/>
      <c r="T159" s="256"/>
      <c r="U159" s="263"/>
      <c r="V159" s="256"/>
      <c r="W159" s="264"/>
      <c r="X159" s="265"/>
      <c r="Y159" s="265"/>
      <c r="Z159" s="265"/>
      <c r="AA159" s="265"/>
      <c r="AB159" s="258"/>
      <c r="AC159" s="265"/>
      <c r="AD159" s="265"/>
      <c r="AE159" s="258"/>
      <c r="AF159" s="265"/>
      <c r="AG159" s="265"/>
    </row>
    <row r="160" spans="1:33" x14ac:dyDescent="0.3">
      <c r="A160" s="261"/>
      <c r="B160" s="256"/>
      <c r="C160" s="256"/>
      <c r="D160" s="256"/>
      <c r="E160" s="256"/>
      <c r="F160" s="256"/>
      <c r="G160" s="256"/>
      <c r="H160" s="256"/>
      <c r="I160" s="263"/>
      <c r="J160" s="256"/>
      <c r="K160" s="256"/>
      <c r="L160" s="256"/>
      <c r="M160" s="256"/>
      <c r="N160" s="256"/>
      <c r="O160" s="256"/>
      <c r="P160" s="256"/>
      <c r="Q160" s="256"/>
      <c r="R160" s="256"/>
      <c r="S160" s="263"/>
      <c r="T160" s="256"/>
      <c r="U160" s="263"/>
      <c r="V160" s="256"/>
      <c r="W160" s="264"/>
      <c r="X160" s="265"/>
      <c r="Y160" s="265"/>
      <c r="Z160" s="265"/>
      <c r="AA160" s="265"/>
      <c r="AB160" s="258"/>
      <c r="AC160" s="265"/>
      <c r="AD160" s="265"/>
      <c r="AE160" s="258"/>
      <c r="AF160" s="265"/>
      <c r="AG160" s="265"/>
    </row>
    <row r="161" spans="1:33" x14ac:dyDescent="0.3">
      <c r="A161" s="261"/>
      <c r="B161" s="256"/>
      <c r="C161" s="256"/>
      <c r="D161" s="256"/>
      <c r="E161" s="256"/>
      <c r="F161" s="256"/>
      <c r="G161" s="256"/>
      <c r="H161" s="256"/>
      <c r="I161" s="263"/>
      <c r="J161" s="256"/>
      <c r="K161" s="256"/>
      <c r="L161" s="256"/>
      <c r="M161" s="256"/>
      <c r="N161" s="256"/>
      <c r="O161" s="256"/>
      <c r="P161" s="256"/>
      <c r="Q161" s="256"/>
      <c r="R161" s="256"/>
      <c r="S161" s="263"/>
      <c r="T161" s="256"/>
      <c r="U161" s="263"/>
      <c r="V161" s="256"/>
      <c r="W161" s="264"/>
      <c r="X161" s="265"/>
      <c r="Y161" s="265"/>
      <c r="Z161" s="265"/>
      <c r="AA161" s="265"/>
      <c r="AB161" s="258"/>
      <c r="AC161" s="265"/>
      <c r="AD161" s="265"/>
      <c r="AE161" s="258"/>
      <c r="AF161" s="265"/>
      <c r="AG161" s="265"/>
    </row>
    <row r="162" spans="1:33" x14ac:dyDescent="0.3">
      <c r="A162" s="261"/>
      <c r="B162" s="256"/>
      <c r="C162" s="256"/>
      <c r="D162" s="256"/>
      <c r="E162" s="256"/>
      <c r="F162" s="256"/>
      <c r="G162" s="256"/>
      <c r="H162" s="256"/>
      <c r="I162" s="263"/>
      <c r="J162" s="256"/>
      <c r="K162" s="256"/>
      <c r="L162" s="256"/>
      <c r="M162" s="256"/>
      <c r="N162" s="256"/>
      <c r="O162" s="256"/>
      <c r="P162" s="256"/>
      <c r="Q162" s="256"/>
      <c r="R162" s="256"/>
      <c r="S162" s="263"/>
      <c r="T162" s="256"/>
      <c r="U162" s="263"/>
      <c r="V162" s="256"/>
      <c r="W162" s="264"/>
      <c r="X162" s="265"/>
      <c r="Y162" s="265"/>
      <c r="Z162" s="265"/>
      <c r="AA162" s="265"/>
      <c r="AB162" s="258"/>
      <c r="AC162" s="265"/>
      <c r="AD162" s="265"/>
      <c r="AE162" s="258"/>
      <c r="AF162" s="265"/>
      <c r="AG162" s="265"/>
    </row>
    <row r="163" spans="1:33" x14ac:dyDescent="0.3">
      <c r="A163" s="261"/>
      <c r="B163" s="256"/>
      <c r="C163" s="256"/>
      <c r="D163" s="256"/>
      <c r="E163" s="256"/>
      <c r="F163" s="256"/>
      <c r="G163" s="256"/>
      <c r="H163" s="256"/>
      <c r="I163" s="263"/>
      <c r="J163" s="256"/>
      <c r="K163" s="256"/>
      <c r="L163" s="256"/>
      <c r="M163" s="256"/>
      <c r="N163" s="256"/>
      <c r="O163" s="256"/>
      <c r="P163" s="256"/>
      <c r="Q163" s="256"/>
      <c r="R163" s="256"/>
      <c r="S163" s="263"/>
      <c r="T163" s="256"/>
      <c r="U163" s="263"/>
      <c r="V163" s="256"/>
      <c r="W163" s="264"/>
      <c r="X163" s="265"/>
      <c r="Y163" s="265"/>
      <c r="Z163" s="265"/>
      <c r="AA163" s="265"/>
      <c r="AB163" s="258"/>
      <c r="AC163" s="265"/>
      <c r="AD163" s="265"/>
      <c r="AE163" s="258"/>
      <c r="AF163" s="265"/>
      <c r="AG163" s="265"/>
    </row>
    <row r="164" spans="1:33" x14ac:dyDescent="0.3">
      <c r="A164" s="261"/>
      <c r="B164" s="256"/>
      <c r="C164" s="256"/>
      <c r="D164" s="256"/>
      <c r="E164" s="256"/>
      <c r="F164" s="256"/>
      <c r="G164" s="256"/>
      <c r="H164" s="256"/>
      <c r="I164" s="263"/>
      <c r="J164" s="256"/>
      <c r="K164" s="256"/>
      <c r="L164" s="256"/>
      <c r="M164" s="256"/>
      <c r="N164" s="256"/>
      <c r="O164" s="256"/>
      <c r="P164" s="256"/>
      <c r="Q164" s="256"/>
      <c r="R164" s="256"/>
      <c r="S164" s="263"/>
      <c r="T164" s="256"/>
      <c r="U164" s="263"/>
      <c r="V164" s="256"/>
      <c r="W164" s="264"/>
      <c r="X164" s="265"/>
      <c r="Y164" s="265"/>
      <c r="Z164" s="265"/>
      <c r="AA164" s="265"/>
      <c r="AB164" s="258"/>
      <c r="AC164" s="265"/>
      <c r="AD164" s="265"/>
      <c r="AE164" s="258"/>
      <c r="AF164" s="265"/>
      <c r="AG164" s="265"/>
    </row>
    <row r="165" spans="1:33" x14ac:dyDescent="0.3">
      <c r="A165" s="261"/>
      <c r="B165" s="256"/>
      <c r="C165" s="256"/>
      <c r="D165" s="256"/>
      <c r="E165" s="256"/>
      <c r="F165" s="256"/>
      <c r="G165" s="256"/>
      <c r="H165" s="256"/>
      <c r="I165" s="263"/>
      <c r="J165" s="256"/>
      <c r="K165" s="256"/>
      <c r="L165" s="256"/>
      <c r="M165" s="256"/>
      <c r="N165" s="256"/>
      <c r="O165" s="256"/>
      <c r="P165" s="256"/>
      <c r="Q165" s="256"/>
      <c r="R165" s="256"/>
      <c r="S165" s="263"/>
      <c r="T165" s="256"/>
      <c r="U165" s="263"/>
      <c r="V165" s="256"/>
      <c r="W165" s="264"/>
      <c r="X165" s="265"/>
      <c r="Y165" s="265"/>
      <c r="Z165" s="265"/>
      <c r="AA165" s="265"/>
      <c r="AB165" s="258"/>
      <c r="AC165" s="265"/>
      <c r="AD165" s="265"/>
      <c r="AE165" s="258"/>
      <c r="AF165" s="265"/>
      <c r="AG165" s="265"/>
    </row>
    <row r="166" spans="1:33" x14ac:dyDescent="0.3">
      <c r="A166" s="261"/>
      <c r="B166" s="256"/>
      <c r="C166" s="256"/>
      <c r="D166" s="256"/>
      <c r="E166" s="256"/>
      <c r="F166" s="256"/>
      <c r="G166" s="256"/>
      <c r="H166" s="256"/>
      <c r="I166" s="263"/>
      <c r="J166" s="256"/>
      <c r="K166" s="256"/>
      <c r="L166" s="256"/>
      <c r="M166" s="256"/>
      <c r="N166" s="256"/>
      <c r="O166" s="256"/>
      <c r="P166" s="256"/>
      <c r="Q166" s="256"/>
      <c r="R166" s="256"/>
      <c r="S166" s="263"/>
      <c r="T166" s="256"/>
      <c r="U166" s="263"/>
      <c r="V166" s="256"/>
      <c r="W166" s="264"/>
      <c r="X166" s="265"/>
      <c r="Y166" s="265"/>
      <c r="Z166" s="265"/>
      <c r="AA166" s="265"/>
      <c r="AB166" s="258"/>
      <c r="AC166" s="265"/>
      <c r="AD166" s="265"/>
      <c r="AE166" s="258"/>
      <c r="AF166" s="265"/>
      <c r="AG166" s="265"/>
    </row>
    <row r="167" spans="1:33" x14ac:dyDescent="0.3">
      <c r="A167" s="261"/>
      <c r="B167" s="256"/>
      <c r="C167" s="256"/>
      <c r="D167" s="256"/>
      <c r="E167" s="256"/>
      <c r="F167" s="256"/>
      <c r="G167" s="256"/>
      <c r="H167" s="256"/>
      <c r="I167" s="263"/>
      <c r="J167" s="256"/>
      <c r="K167" s="256"/>
      <c r="L167" s="256"/>
      <c r="M167" s="256"/>
      <c r="N167" s="256"/>
      <c r="O167" s="256"/>
      <c r="P167" s="256"/>
      <c r="Q167" s="256"/>
      <c r="R167" s="256"/>
      <c r="S167" s="263"/>
      <c r="T167" s="256"/>
      <c r="U167" s="263"/>
      <c r="V167" s="256"/>
      <c r="W167" s="264"/>
      <c r="X167" s="265"/>
      <c r="Y167" s="265"/>
      <c r="Z167" s="265"/>
      <c r="AA167" s="265"/>
      <c r="AB167" s="258"/>
      <c r="AC167" s="265"/>
      <c r="AD167" s="265"/>
      <c r="AE167" s="258"/>
      <c r="AF167" s="265"/>
      <c r="AG167" s="265"/>
    </row>
    <row r="168" spans="1:33" x14ac:dyDescent="0.3">
      <c r="A168" s="261"/>
      <c r="B168" s="256"/>
      <c r="C168" s="256"/>
      <c r="D168" s="256"/>
      <c r="E168" s="256"/>
      <c r="F168" s="256"/>
      <c r="G168" s="256"/>
      <c r="H168" s="256"/>
      <c r="I168" s="263"/>
      <c r="J168" s="256"/>
      <c r="K168" s="256"/>
      <c r="L168" s="256"/>
      <c r="M168" s="256"/>
      <c r="N168" s="256"/>
      <c r="O168" s="256"/>
      <c r="P168" s="256"/>
      <c r="Q168" s="256"/>
      <c r="R168" s="256"/>
      <c r="S168" s="263"/>
      <c r="T168" s="256"/>
      <c r="U168" s="263"/>
      <c r="V168" s="256"/>
      <c r="W168" s="264"/>
      <c r="X168" s="265"/>
      <c r="Y168" s="265"/>
      <c r="Z168" s="265"/>
      <c r="AA168" s="265"/>
      <c r="AB168" s="258"/>
      <c r="AC168" s="265"/>
      <c r="AD168" s="265"/>
      <c r="AE168" s="258"/>
      <c r="AF168" s="265"/>
      <c r="AG168" s="265"/>
    </row>
    <row r="169" spans="1:33" x14ac:dyDescent="0.3">
      <c r="A169" s="261"/>
      <c r="B169" s="256"/>
      <c r="C169" s="256"/>
      <c r="D169" s="256"/>
      <c r="E169" s="256"/>
      <c r="F169" s="256"/>
      <c r="G169" s="256"/>
      <c r="H169" s="256"/>
      <c r="I169" s="263"/>
      <c r="J169" s="256"/>
      <c r="K169" s="256"/>
      <c r="L169" s="256"/>
      <c r="M169" s="256"/>
      <c r="N169" s="256"/>
      <c r="O169" s="256"/>
      <c r="P169" s="256"/>
      <c r="Q169" s="256"/>
      <c r="R169" s="256"/>
      <c r="S169" s="263"/>
      <c r="T169" s="256"/>
      <c r="U169" s="263"/>
      <c r="V169" s="256"/>
      <c r="W169" s="264"/>
      <c r="X169" s="265"/>
      <c r="Y169" s="265"/>
      <c r="Z169" s="265"/>
      <c r="AA169" s="265"/>
      <c r="AB169" s="258"/>
      <c r="AC169" s="265"/>
      <c r="AD169" s="265"/>
      <c r="AE169" s="258"/>
      <c r="AF169" s="265"/>
      <c r="AG169" s="265"/>
    </row>
    <row r="170" spans="1:33" x14ac:dyDescent="0.3">
      <c r="A170" s="261"/>
      <c r="B170" s="256"/>
      <c r="C170" s="256"/>
      <c r="D170" s="256"/>
      <c r="E170" s="256"/>
      <c r="F170" s="256"/>
      <c r="G170" s="256"/>
      <c r="H170" s="256"/>
      <c r="I170" s="263"/>
      <c r="J170" s="256"/>
      <c r="K170" s="256"/>
      <c r="L170" s="256"/>
      <c r="M170" s="256"/>
      <c r="N170" s="256"/>
      <c r="O170" s="256"/>
      <c r="P170" s="256"/>
      <c r="Q170" s="256"/>
      <c r="R170" s="256"/>
      <c r="S170" s="263"/>
      <c r="T170" s="256"/>
      <c r="U170" s="263"/>
      <c r="V170" s="256"/>
      <c r="W170" s="264"/>
      <c r="X170" s="265"/>
      <c r="Y170" s="265"/>
      <c r="Z170" s="265"/>
      <c r="AA170" s="265"/>
      <c r="AB170" s="258"/>
      <c r="AC170" s="265"/>
      <c r="AD170" s="265"/>
      <c r="AE170" s="258"/>
      <c r="AF170" s="265"/>
      <c r="AG170" s="265"/>
    </row>
    <row r="171" spans="1:33" x14ac:dyDescent="0.3">
      <c r="A171" s="261"/>
      <c r="B171" s="256"/>
      <c r="C171" s="256"/>
      <c r="D171" s="256"/>
      <c r="E171" s="256"/>
      <c r="F171" s="256"/>
      <c r="G171" s="256"/>
      <c r="H171" s="256"/>
      <c r="I171" s="263"/>
      <c r="J171" s="256"/>
      <c r="K171" s="256"/>
      <c r="L171" s="256"/>
      <c r="M171" s="256"/>
      <c r="N171" s="256"/>
      <c r="O171" s="256"/>
      <c r="P171" s="256"/>
      <c r="Q171" s="256"/>
      <c r="R171" s="256"/>
      <c r="S171" s="263"/>
      <c r="T171" s="256"/>
      <c r="U171" s="263"/>
      <c r="V171" s="256"/>
      <c r="W171" s="264"/>
      <c r="X171" s="265"/>
      <c r="Y171" s="265"/>
      <c r="Z171" s="265"/>
      <c r="AA171" s="265"/>
      <c r="AB171" s="258"/>
      <c r="AC171" s="265"/>
      <c r="AD171" s="265"/>
      <c r="AE171" s="258"/>
      <c r="AF171" s="265"/>
      <c r="AG171" s="265"/>
    </row>
    <row r="172" spans="1:33" x14ac:dyDescent="0.3">
      <c r="A172" s="261"/>
      <c r="B172" s="256"/>
      <c r="C172" s="256"/>
      <c r="D172" s="256"/>
      <c r="E172" s="256"/>
      <c r="F172" s="256"/>
      <c r="G172" s="256"/>
      <c r="H172" s="256"/>
      <c r="I172" s="263"/>
      <c r="J172" s="256"/>
      <c r="K172" s="256"/>
      <c r="L172" s="256"/>
      <c r="M172" s="256"/>
      <c r="N172" s="256"/>
      <c r="O172" s="256"/>
      <c r="P172" s="256"/>
      <c r="Q172" s="256"/>
      <c r="R172" s="256"/>
      <c r="S172" s="263"/>
      <c r="T172" s="256"/>
      <c r="U172" s="263"/>
      <c r="V172" s="256"/>
      <c r="W172" s="264"/>
      <c r="X172" s="265"/>
      <c r="Y172" s="265"/>
      <c r="Z172" s="265"/>
      <c r="AA172" s="265"/>
      <c r="AB172" s="258"/>
      <c r="AC172" s="265"/>
      <c r="AD172" s="265"/>
      <c r="AE172" s="258"/>
      <c r="AF172" s="265"/>
      <c r="AG172" s="265"/>
    </row>
    <row r="173" spans="1:33" x14ac:dyDescent="0.3">
      <c r="A173" s="261"/>
      <c r="B173" s="256"/>
      <c r="C173" s="256"/>
      <c r="D173" s="256"/>
      <c r="E173" s="256"/>
      <c r="F173" s="256"/>
      <c r="G173" s="256"/>
      <c r="H173" s="256"/>
      <c r="I173" s="263"/>
      <c r="J173" s="256"/>
      <c r="K173" s="256"/>
      <c r="L173" s="256"/>
      <c r="M173" s="256"/>
      <c r="N173" s="256"/>
      <c r="O173" s="256"/>
      <c r="P173" s="256"/>
      <c r="Q173" s="256"/>
      <c r="R173" s="256"/>
      <c r="S173" s="263"/>
      <c r="T173" s="256"/>
      <c r="U173" s="263"/>
      <c r="V173" s="256"/>
      <c r="W173" s="264"/>
      <c r="X173" s="265"/>
      <c r="Y173" s="265"/>
      <c r="Z173" s="265"/>
      <c r="AA173" s="265"/>
      <c r="AB173" s="258"/>
      <c r="AC173" s="265"/>
      <c r="AD173" s="265"/>
      <c r="AE173" s="258"/>
      <c r="AF173" s="265"/>
      <c r="AG173" s="265"/>
    </row>
    <row r="174" spans="1:33" x14ac:dyDescent="0.3">
      <c r="A174" s="261"/>
      <c r="B174" s="256"/>
      <c r="C174" s="256"/>
      <c r="D174" s="256"/>
      <c r="E174" s="256"/>
      <c r="F174" s="256"/>
      <c r="G174" s="256"/>
      <c r="H174" s="256"/>
      <c r="I174" s="263"/>
      <c r="J174" s="256"/>
      <c r="K174" s="256"/>
      <c r="L174" s="256"/>
      <c r="M174" s="256"/>
      <c r="N174" s="256"/>
      <c r="O174" s="256"/>
      <c r="P174" s="256"/>
      <c r="Q174" s="256"/>
      <c r="R174" s="256"/>
      <c r="S174" s="263"/>
      <c r="T174" s="256"/>
      <c r="U174" s="263"/>
      <c r="V174" s="256"/>
      <c r="W174" s="264"/>
      <c r="X174" s="265"/>
      <c r="Y174" s="265"/>
      <c r="Z174" s="265"/>
      <c r="AA174" s="265"/>
      <c r="AB174" s="258"/>
      <c r="AC174" s="265"/>
      <c r="AD174" s="265"/>
      <c r="AE174" s="258"/>
      <c r="AF174" s="265"/>
      <c r="AG174" s="265"/>
    </row>
    <row r="175" spans="1:33" x14ac:dyDescent="0.3">
      <c r="A175" s="261"/>
      <c r="B175" s="256"/>
      <c r="C175" s="256"/>
      <c r="D175" s="256"/>
      <c r="E175" s="256"/>
      <c r="F175" s="256"/>
      <c r="G175" s="256"/>
      <c r="H175" s="256"/>
      <c r="I175" s="263"/>
      <c r="J175" s="256"/>
      <c r="K175" s="256"/>
      <c r="L175" s="256"/>
      <c r="M175" s="256"/>
      <c r="N175" s="256"/>
      <c r="O175" s="256"/>
      <c r="P175" s="256"/>
      <c r="Q175" s="256"/>
      <c r="R175" s="256"/>
      <c r="S175" s="263"/>
      <c r="T175" s="256"/>
      <c r="U175" s="263"/>
      <c r="V175" s="256"/>
      <c r="W175" s="264"/>
      <c r="X175" s="265"/>
      <c r="Y175" s="265"/>
      <c r="Z175" s="265"/>
      <c r="AA175" s="265"/>
      <c r="AB175" s="258"/>
      <c r="AC175" s="265"/>
      <c r="AD175" s="265"/>
      <c r="AE175" s="258"/>
      <c r="AF175" s="265"/>
      <c r="AG175" s="265"/>
    </row>
    <row r="176" spans="1:33" x14ac:dyDescent="0.3">
      <c r="A176" s="261"/>
      <c r="B176" s="256"/>
      <c r="C176" s="256"/>
      <c r="D176" s="256"/>
      <c r="E176" s="256"/>
      <c r="F176" s="256"/>
      <c r="G176" s="256"/>
      <c r="H176" s="256"/>
      <c r="I176" s="263"/>
      <c r="J176" s="256"/>
      <c r="K176" s="256"/>
      <c r="L176" s="256"/>
      <c r="M176" s="256"/>
      <c r="N176" s="256"/>
      <c r="O176" s="256"/>
      <c r="P176" s="256"/>
      <c r="Q176" s="256"/>
      <c r="R176" s="256"/>
      <c r="S176" s="263"/>
      <c r="T176" s="256"/>
      <c r="U176" s="263"/>
      <c r="V176" s="256"/>
      <c r="W176" s="264"/>
      <c r="X176" s="265"/>
      <c r="Y176" s="265"/>
      <c r="Z176" s="265"/>
      <c r="AA176" s="265"/>
      <c r="AB176" s="258"/>
      <c r="AC176" s="265"/>
      <c r="AD176" s="265"/>
      <c r="AE176" s="258"/>
      <c r="AF176" s="265"/>
      <c r="AG176" s="265"/>
    </row>
    <row r="177" spans="1:33" x14ac:dyDescent="0.3">
      <c r="A177" s="261"/>
      <c r="B177" s="256"/>
      <c r="C177" s="256"/>
      <c r="D177" s="256"/>
      <c r="E177" s="256"/>
      <c r="F177" s="256"/>
      <c r="G177" s="256"/>
      <c r="H177" s="256"/>
      <c r="I177" s="263"/>
      <c r="J177" s="256"/>
      <c r="K177" s="256"/>
      <c r="L177" s="256"/>
      <c r="M177" s="256"/>
      <c r="N177" s="256"/>
      <c r="O177" s="256"/>
      <c r="P177" s="256"/>
      <c r="Q177" s="256"/>
      <c r="R177" s="256"/>
      <c r="S177" s="263"/>
      <c r="T177" s="256"/>
      <c r="U177" s="263"/>
      <c r="V177" s="256"/>
      <c r="W177" s="264"/>
      <c r="X177" s="265"/>
      <c r="Y177" s="265"/>
      <c r="Z177" s="265"/>
      <c r="AA177" s="265"/>
      <c r="AB177" s="258"/>
      <c r="AC177" s="265"/>
      <c r="AD177" s="265"/>
      <c r="AE177" s="258"/>
      <c r="AF177" s="265"/>
      <c r="AG177" s="265"/>
    </row>
    <row r="178" spans="1:33" x14ac:dyDescent="0.3">
      <c r="A178" s="261"/>
      <c r="B178" s="256"/>
      <c r="C178" s="256"/>
      <c r="D178" s="256"/>
      <c r="E178" s="256"/>
      <c r="F178" s="256"/>
      <c r="G178" s="256"/>
      <c r="H178" s="256"/>
      <c r="I178" s="263"/>
      <c r="J178" s="256"/>
      <c r="K178" s="256"/>
      <c r="L178" s="256"/>
      <c r="M178" s="256"/>
      <c r="N178" s="256"/>
      <c r="O178" s="256"/>
      <c r="P178" s="256"/>
      <c r="Q178" s="256"/>
      <c r="R178" s="256"/>
      <c r="S178" s="263"/>
      <c r="T178" s="256"/>
      <c r="U178" s="263"/>
      <c r="V178" s="256"/>
      <c r="W178" s="264"/>
      <c r="X178" s="265"/>
      <c r="Y178" s="265"/>
      <c r="Z178" s="265"/>
      <c r="AA178" s="265"/>
      <c r="AB178" s="258"/>
      <c r="AC178" s="265"/>
      <c r="AD178" s="265"/>
      <c r="AE178" s="258"/>
      <c r="AF178" s="265"/>
      <c r="AG178" s="265"/>
    </row>
    <row r="179" spans="1:33" x14ac:dyDescent="0.3">
      <c r="A179" s="261"/>
      <c r="B179" s="256"/>
      <c r="C179" s="256"/>
      <c r="D179" s="256"/>
      <c r="E179" s="256"/>
      <c r="F179" s="256"/>
      <c r="G179" s="256"/>
      <c r="H179" s="256"/>
      <c r="I179" s="263"/>
      <c r="J179" s="256"/>
      <c r="K179" s="256"/>
      <c r="L179" s="256"/>
      <c r="M179" s="256"/>
      <c r="N179" s="256"/>
      <c r="O179" s="256"/>
      <c r="P179" s="256"/>
      <c r="Q179" s="256"/>
      <c r="R179" s="256"/>
      <c r="S179" s="263"/>
      <c r="T179" s="256"/>
      <c r="U179" s="263"/>
      <c r="V179" s="256"/>
      <c r="W179" s="264"/>
      <c r="X179" s="265"/>
      <c r="Y179" s="265"/>
      <c r="Z179" s="265"/>
      <c r="AA179" s="265"/>
      <c r="AB179" s="258"/>
      <c r="AC179" s="265"/>
      <c r="AD179" s="265"/>
      <c r="AE179" s="258"/>
      <c r="AF179" s="265"/>
      <c r="AG179" s="265"/>
    </row>
    <row r="180" spans="1:33" x14ac:dyDescent="0.3">
      <c r="A180" s="261"/>
      <c r="B180" s="256"/>
      <c r="C180" s="256"/>
      <c r="D180" s="256"/>
      <c r="E180" s="256"/>
      <c r="F180" s="256"/>
      <c r="G180" s="256"/>
      <c r="H180" s="256"/>
      <c r="I180" s="263"/>
      <c r="J180" s="256"/>
      <c r="K180" s="256"/>
      <c r="L180" s="256"/>
      <c r="M180" s="256"/>
      <c r="N180" s="256"/>
      <c r="O180" s="256"/>
      <c r="P180" s="256"/>
      <c r="Q180" s="256"/>
      <c r="R180" s="256"/>
      <c r="S180" s="263"/>
      <c r="T180" s="256"/>
      <c r="U180" s="263"/>
      <c r="V180" s="256"/>
      <c r="W180" s="264"/>
      <c r="X180" s="265"/>
      <c r="Y180" s="265"/>
      <c r="Z180" s="265"/>
      <c r="AA180" s="265"/>
      <c r="AB180" s="258"/>
      <c r="AC180" s="265"/>
      <c r="AD180" s="265"/>
      <c r="AE180" s="258"/>
      <c r="AF180" s="265"/>
      <c r="AG180" s="265"/>
    </row>
    <row r="181" spans="1:33" x14ac:dyDescent="0.3">
      <c r="A181" s="261"/>
      <c r="B181" s="256"/>
      <c r="C181" s="256"/>
      <c r="D181" s="256"/>
      <c r="E181" s="256"/>
      <c r="F181" s="256"/>
      <c r="G181" s="256"/>
      <c r="H181" s="256"/>
      <c r="I181" s="263"/>
      <c r="J181" s="256"/>
      <c r="K181" s="256"/>
      <c r="L181" s="256"/>
      <c r="M181" s="256"/>
      <c r="N181" s="256"/>
      <c r="O181" s="256"/>
      <c r="P181" s="256"/>
      <c r="Q181" s="256"/>
      <c r="R181" s="256"/>
      <c r="S181" s="263"/>
      <c r="T181" s="256"/>
      <c r="U181" s="263"/>
      <c r="V181" s="256"/>
      <c r="W181" s="264"/>
      <c r="X181" s="265"/>
      <c r="Y181" s="265"/>
      <c r="Z181" s="265"/>
      <c r="AA181" s="265"/>
      <c r="AB181" s="258"/>
      <c r="AC181" s="265"/>
      <c r="AD181" s="265"/>
      <c r="AE181" s="258"/>
      <c r="AF181" s="265"/>
      <c r="AG181" s="265"/>
    </row>
    <row r="182" spans="1:33" x14ac:dyDescent="0.3">
      <c r="A182" s="261"/>
      <c r="B182" s="256"/>
      <c r="C182" s="256"/>
      <c r="D182" s="256"/>
      <c r="E182" s="256"/>
      <c r="F182" s="256"/>
      <c r="G182" s="256"/>
      <c r="H182" s="256"/>
      <c r="I182" s="263"/>
      <c r="J182" s="256"/>
      <c r="K182" s="256"/>
      <c r="L182" s="256"/>
      <c r="M182" s="256"/>
      <c r="N182" s="256"/>
      <c r="O182" s="256"/>
      <c r="P182" s="256"/>
      <c r="Q182" s="256"/>
      <c r="R182" s="256"/>
      <c r="S182" s="263"/>
      <c r="T182" s="256"/>
      <c r="U182" s="263"/>
      <c r="V182" s="256"/>
      <c r="W182" s="264"/>
      <c r="X182" s="265"/>
      <c r="Y182" s="265"/>
      <c r="Z182" s="265"/>
      <c r="AA182" s="265"/>
      <c r="AB182" s="258"/>
      <c r="AC182" s="265"/>
      <c r="AD182" s="265"/>
      <c r="AE182" s="258"/>
      <c r="AF182" s="265"/>
      <c r="AG182" s="265"/>
    </row>
    <row r="183" spans="1:33" x14ac:dyDescent="0.3">
      <c r="A183" s="261"/>
      <c r="B183" s="256"/>
      <c r="C183" s="256"/>
      <c r="D183" s="256"/>
      <c r="E183" s="256"/>
      <c r="F183" s="256"/>
      <c r="G183" s="256"/>
      <c r="H183" s="256"/>
      <c r="I183" s="263"/>
      <c r="J183" s="256"/>
      <c r="K183" s="256"/>
      <c r="L183" s="256"/>
      <c r="M183" s="256"/>
      <c r="N183" s="256"/>
      <c r="O183" s="256"/>
      <c r="P183" s="256"/>
      <c r="Q183" s="256"/>
      <c r="R183" s="256"/>
      <c r="S183" s="263"/>
      <c r="T183" s="256"/>
      <c r="U183" s="263"/>
      <c r="V183" s="256"/>
      <c r="W183" s="264"/>
      <c r="X183" s="265"/>
      <c r="Y183" s="265"/>
      <c r="Z183" s="265"/>
      <c r="AA183" s="265"/>
      <c r="AB183" s="258"/>
      <c r="AC183" s="265"/>
      <c r="AD183" s="265"/>
      <c r="AE183" s="258"/>
      <c r="AF183" s="265"/>
      <c r="AG183" s="265"/>
    </row>
    <row r="184" spans="1:33" x14ac:dyDescent="0.3">
      <c r="A184" s="261"/>
      <c r="B184" s="256"/>
      <c r="C184" s="256"/>
      <c r="D184" s="256"/>
      <c r="E184" s="256"/>
      <c r="F184" s="256"/>
      <c r="G184" s="256"/>
      <c r="H184" s="256"/>
      <c r="I184" s="263"/>
      <c r="J184" s="256"/>
      <c r="K184" s="256"/>
      <c r="L184" s="256"/>
      <c r="M184" s="256"/>
      <c r="N184" s="256"/>
      <c r="O184" s="256"/>
      <c r="P184" s="256"/>
      <c r="Q184" s="256"/>
      <c r="R184" s="256"/>
      <c r="S184" s="263"/>
      <c r="T184" s="256"/>
      <c r="U184" s="263"/>
      <c r="V184" s="256"/>
      <c r="W184" s="264"/>
      <c r="X184" s="265"/>
      <c r="Y184" s="265"/>
      <c r="Z184" s="265"/>
      <c r="AA184" s="265"/>
      <c r="AB184" s="258"/>
      <c r="AC184" s="265"/>
      <c r="AD184" s="265"/>
      <c r="AE184" s="258"/>
      <c r="AF184" s="265"/>
      <c r="AG184" s="265"/>
    </row>
    <row r="185" spans="1:33" x14ac:dyDescent="0.3">
      <c r="A185" s="261"/>
      <c r="B185" s="256"/>
      <c r="C185" s="256"/>
      <c r="D185" s="256"/>
      <c r="E185" s="256"/>
      <c r="F185" s="256"/>
      <c r="G185" s="256"/>
      <c r="H185" s="256"/>
      <c r="I185" s="263"/>
      <c r="J185" s="256"/>
      <c r="K185" s="256"/>
      <c r="L185" s="256"/>
      <c r="M185" s="256"/>
      <c r="N185" s="256"/>
      <c r="O185" s="256"/>
      <c r="P185" s="256"/>
      <c r="Q185" s="256"/>
      <c r="R185" s="256"/>
      <c r="S185" s="263"/>
      <c r="T185" s="256"/>
      <c r="U185" s="263"/>
      <c r="V185" s="256"/>
      <c r="W185" s="264"/>
      <c r="X185" s="265"/>
      <c r="Y185" s="265"/>
      <c r="Z185" s="265"/>
      <c r="AA185" s="265"/>
      <c r="AB185" s="258"/>
      <c r="AC185" s="265"/>
      <c r="AD185" s="265"/>
      <c r="AE185" s="258"/>
      <c r="AF185" s="265"/>
      <c r="AG185" s="265"/>
    </row>
    <row r="186" spans="1:33" x14ac:dyDescent="0.3">
      <c r="A186" s="261"/>
      <c r="B186" s="256"/>
      <c r="C186" s="256"/>
      <c r="D186" s="256"/>
      <c r="E186" s="256"/>
      <c r="F186" s="256"/>
      <c r="G186" s="256"/>
      <c r="H186" s="256"/>
      <c r="I186" s="263"/>
      <c r="J186" s="256"/>
      <c r="K186" s="256"/>
      <c r="L186" s="256"/>
      <c r="M186" s="256"/>
      <c r="N186" s="256"/>
      <c r="O186" s="256"/>
      <c r="P186" s="256"/>
      <c r="Q186" s="256"/>
      <c r="R186" s="256"/>
      <c r="S186" s="263"/>
      <c r="T186" s="256"/>
      <c r="U186" s="263"/>
      <c r="V186" s="256"/>
      <c r="W186" s="264"/>
      <c r="X186" s="265"/>
      <c r="Y186" s="265"/>
      <c r="Z186" s="265"/>
      <c r="AA186" s="265"/>
      <c r="AB186" s="258"/>
      <c r="AC186" s="265"/>
      <c r="AD186" s="265"/>
      <c r="AE186" s="258"/>
      <c r="AF186" s="265"/>
      <c r="AG186" s="265"/>
    </row>
    <row r="187" spans="1:33" x14ac:dyDescent="0.3">
      <c r="A187" s="261"/>
      <c r="B187" s="256"/>
      <c r="C187" s="256"/>
      <c r="D187" s="256"/>
      <c r="E187" s="256"/>
      <c r="F187" s="256"/>
      <c r="G187" s="256"/>
      <c r="H187" s="256"/>
      <c r="I187" s="263"/>
      <c r="J187" s="256"/>
      <c r="K187" s="256"/>
      <c r="L187" s="256"/>
      <c r="M187" s="256"/>
      <c r="N187" s="256"/>
      <c r="O187" s="256"/>
      <c r="P187" s="256"/>
      <c r="Q187" s="256"/>
      <c r="R187" s="256"/>
      <c r="S187" s="263"/>
      <c r="T187" s="256"/>
      <c r="U187" s="263"/>
      <c r="V187" s="256"/>
      <c r="W187" s="264"/>
      <c r="X187" s="265"/>
      <c r="Y187" s="265"/>
      <c r="Z187" s="265"/>
      <c r="AA187" s="265"/>
      <c r="AB187" s="258"/>
      <c r="AC187" s="265"/>
      <c r="AD187" s="265"/>
      <c r="AE187" s="258"/>
      <c r="AF187" s="265"/>
      <c r="AG187" s="265"/>
    </row>
    <row r="188" spans="1:33" x14ac:dyDescent="0.3">
      <c r="A188" s="261"/>
      <c r="B188" s="256"/>
      <c r="C188" s="256"/>
      <c r="D188" s="256"/>
      <c r="E188" s="256"/>
      <c r="F188" s="256"/>
      <c r="G188" s="256"/>
      <c r="H188" s="256"/>
      <c r="I188" s="263"/>
      <c r="J188" s="256"/>
      <c r="K188" s="256"/>
      <c r="L188" s="256"/>
      <c r="M188" s="256"/>
      <c r="N188" s="256"/>
      <c r="O188" s="256"/>
      <c r="P188" s="256"/>
      <c r="Q188" s="256"/>
      <c r="R188" s="256"/>
      <c r="S188" s="263"/>
      <c r="T188" s="256"/>
      <c r="U188" s="263"/>
      <c r="V188" s="256"/>
      <c r="W188" s="264"/>
      <c r="X188" s="265"/>
      <c r="Y188" s="265"/>
      <c r="Z188" s="265"/>
      <c r="AA188" s="265"/>
      <c r="AB188" s="258"/>
      <c r="AC188" s="265"/>
      <c r="AD188" s="265"/>
      <c r="AE188" s="258"/>
      <c r="AF188" s="265"/>
      <c r="AG188" s="265"/>
    </row>
    <row r="189" spans="1:33" x14ac:dyDescent="0.3">
      <c r="A189" s="261"/>
      <c r="B189" s="256"/>
      <c r="C189" s="256"/>
      <c r="D189" s="256"/>
      <c r="E189" s="256"/>
      <c r="F189" s="256"/>
      <c r="G189" s="256"/>
      <c r="H189" s="256"/>
      <c r="I189" s="263"/>
      <c r="J189" s="256"/>
      <c r="K189" s="256"/>
      <c r="L189" s="256"/>
      <c r="M189" s="256"/>
      <c r="N189" s="256"/>
      <c r="O189" s="256"/>
      <c r="P189" s="256"/>
      <c r="Q189" s="256"/>
      <c r="R189" s="256"/>
      <c r="S189" s="263"/>
      <c r="T189" s="256"/>
      <c r="U189" s="263"/>
      <c r="V189" s="256"/>
      <c r="W189" s="264"/>
      <c r="X189" s="265"/>
      <c r="Y189" s="265"/>
      <c r="Z189" s="265"/>
      <c r="AA189" s="265"/>
      <c r="AB189" s="258"/>
      <c r="AC189" s="265"/>
      <c r="AD189" s="265"/>
      <c r="AE189" s="258"/>
      <c r="AF189" s="265"/>
      <c r="AG189" s="265"/>
    </row>
    <row r="190" spans="1:33" x14ac:dyDescent="0.3">
      <c r="A190" s="261"/>
      <c r="B190" s="256"/>
      <c r="C190" s="256"/>
      <c r="D190" s="256"/>
      <c r="E190" s="256"/>
      <c r="F190" s="256"/>
      <c r="G190" s="256"/>
      <c r="H190" s="256"/>
      <c r="I190" s="263"/>
      <c r="J190" s="256"/>
      <c r="K190" s="256"/>
      <c r="L190" s="256"/>
      <c r="M190" s="256"/>
      <c r="N190" s="256"/>
      <c r="O190" s="256"/>
      <c r="P190" s="256"/>
      <c r="Q190" s="256"/>
      <c r="R190" s="256"/>
      <c r="S190" s="263"/>
      <c r="T190" s="256"/>
      <c r="U190" s="263"/>
      <c r="V190" s="256"/>
      <c r="W190" s="264"/>
      <c r="X190" s="265"/>
      <c r="Y190" s="265"/>
      <c r="Z190" s="265"/>
      <c r="AA190" s="265"/>
      <c r="AB190" s="258"/>
      <c r="AC190" s="265"/>
      <c r="AD190" s="265"/>
      <c r="AE190" s="258"/>
      <c r="AF190" s="265"/>
      <c r="AG190" s="265"/>
    </row>
    <row r="191" spans="1:33" x14ac:dyDescent="0.3">
      <c r="A191" s="261"/>
      <c r="B191" s="256"/>
      <c r="C191" s="256"/>
      <c r="D191" s="256"/>
      <c r="E191" s="256"/>
      <c r="F191" s="256"/>
      <c r="G191" s="256"/>
      <c r="H191" s="256"/>
      <c r="I191" s="263"/>
      <c r="J191" s="256"/>
      <c r="K191" s="256"/>
      <c r="L191" s="256"/>
      <c r="M191" s="256"/>
      <c r="N191" s="256"/>
      <c r="O191" s="256"/>
      <c r="P191" s="256"/>
      <c r="Q191" s="256"/>
      <c r="R191" s="256"/>
      <c r="S191" s="263"/>
      <c r="T191" s="256"/>
      <c r="U191" s="263"/>
      <c r="V191" s="256"/>
      <c r="W191" s="264"/>
      <c r="X191" s="265"/>
      <c r="Y191" s="265"/>
      <c r="Z191" s="265"/>
      <c r="AA191" s="265"/>
      <c r="AB191" s="258"/>
      <c r="AC191" s="265"/>
      <c r="AD191" s="265"/>
      <c r="AE191" s="258"/>
      <c r="AF191" s="265"/>
      <c r="AG191" s="265"/>
    </row>
    <row r="192" spans="1:33" x14ac:dyDescent="0.3">
      <c r="A192" s="261"/>
      <c r="B192" s="256"/>
      <c r="C192" s="256"/>
      <c r="D192" s="256"/>
      <c r="E192" s="256"/>
      <c r="F192" s="256"/>
      <c r="G192" s="256"/>
      <c r="H192" s="256"/>
      <c r="I192" s="263"/>
      <c r="J192" s="256"/>
      <c r="K192" s="256"/>
      <c r="L192" s="256"/>
      <c r="M192" s="256"/>
      <c r="N192" s="256"/>
      <c r="O192" s="256"/>
      <c r="P192" s="256"/>
      <c r="Q192" s="256"/>
      <c r="R192" s="256"/>
      <c r="S192" s="263"/>
      <c r="T192" s="256"/>
      <c r="U192" s="263"/>
      <c r="V192" s="256"/>
      <c r="W192" s="264"/>
      <c r="X192" s="265"/>
      <c r="Y192" s="265"/>
      <c r="Z192" s="265"/>
      <c r="AA192" s="265"/>
      <c r="AB192" s="258"/>
      <c r="AC192" s="265"/>
      <c r="AD192" s="265"/>
      <c r="AE192" s="258"/>
      <c r="AF192" s="265"/>
      <c r="AG192" s="265"/>
    </row>
    <row r="193" spans="1:33" x14ac:dyDescent="0.3">
      <c r="A193" s="261"/>
      <c r="B193" s="256"/>
      <c r="C193" s="256"/>
      <c r="D193" s="256"/>
      <c r="E193" s="256"/>
      <c r="F193" s="256"/>
      <c r="G193" s="256"/>
      <c r="H193" s="256"/>
      <c r="I193" s="263"/>
      <c r="J193" s="256"/>
      <c r="K193" s="256"/>
      <c r="L193" s="256"/>
      <c r="M193" s="256"/>
      <c r="N193" s="256"/>
      <c r="O193" s="256"/>
      <c r="P193" s="256"/>
      <c r="Q193" s="256"/>
      <c r="R193" s="256"/>
      <c r="S193" s="263"/>
      <c r="T193" s="256"/>
      <c r="U193" s="263"/>
      <c r="V193" s="256"/>
      <c r="W193" s="264"/>
      <c r="X193" s="265"/>
      <c r="Y193" s="265"/>
      <c r="Z193" s="265"/>
      <c r="AA193" s="265"/>
      <c r="AB193" s="258"/>
      <c r="AC193" s="265"/>
      <c r="AD193" s="265"/>
      <c r="AE193" s="258"/>
      <c r="AF193" s="265"/>
      <c r="AG193" s="265"/>
    </row>
    <row r="194" spans="1:33" x14ac:dyDescent="0.3">
      <c r="A194" s="261"/>
      <c r="B194" s="256"/>
      <c r="C194" s="256"/>
      <c r="D194" s="256"/>
      <c r="E194" s="256"/>
      <c r="F194" s="256"/>
      <c r="G194" s="256"/>
      <c r="H194" s="256"/>
      <c r="I194" s="263"/>
      <c r="J194" s="256"/>
      <c r="K194" s="256"/>
      <c r="L194" s="256"/>
      <c r="M194" s="256"/>
      <c r="N194" s="256"/>
      <c r="O194" s="256"/>
      <c r="P194" s="256"/>
      <c r="Q194" s="256"/>
      <c r="R194" s="256"/>
      <c r="S194" s="263"/>
      <c r="T194" s="256"/>
      <c r="U194" s="263"/>
      <c r="V194" s="256"/>
      <c r="W194" s="264"/>
      <c r="X194" s="265"/>
      <c r="Y194" s="265"/>
      <c r="Z194" s="265"/>
      <c r="AA194" s="265"/>
      <c r="AB194" s="258"/>
      <c r="AC194" s="265"/>
      <c r="AD194" s="265"/>
      <c r="AE194" s="258"/>
      <c r="AF194" s="265"/>
      <c r="AG194" s="265"/>
    </row>
    <row r="195" spans="1:33" x14ac:dyDescent="0.3">
      <c r="A195" s="261"/>
      <c r="B195" s="256"/>
      <c r="C195" s="256"/>
      <c r="D195" s="256"/>
      <c r="E195" s="256"/>
      <c r="F195" s="256"/>
      <c r="G195" s="256"/>
      <c r="H195" s="256"/>
      <c r="I195" s="263"/>
      <c r="J195" s="256"/>
      <c r="K195" s="256"/>
      <c r="L195" s="256"/>
      <c r="M195" s="256"/>
      <c r="N195" s="256"/>
      <c r="O195" s="256"/>
      <c r="P195" s="256"/>
      <c r="Q195" s="256"/>
      <c r="R195" s="256"/>
      <c r="S195" s="263"/>
      <c r="T195" s="256"/>
      <c r="U195" s="263"/>
      <c r="V195" s="256"/>
      <c r="W195" s="264"/>
      <c r="X195" s="265"/>
      <c r="Y195" s="265"/>
      <c r="Z195" s="265"/>
      <c r="AA195" s="265"/>
      <c r="AB195" s="258"/>
      <c r="AC195" s="265"/>
      <c r="AD195" s="265"/>
      <c r="AE195" s="258"/>
      <c r="AF195" s="265"/>
      <c r="AG195" s="265"/>
    </row>
    <row r="196" spans="1:33" x14ac:dyDescent="0.3">
      <c r="A196" s="261"/>
      <c r="B196" s="256"/>
      <c r="C196" s="256"/>
      <c r="D196" s="256"/>
      <c r="E196" s="256"/>
      <c r="F196" s="256"/>
      <c r="G196" s="256"/>
      <c r="H196" s="256"/>
      <c r="I196" s="263"/>
      <c r="J196" s="256"/>
      <c r="K196" s="256"/>
      <c r="L196" s="256"/>
      <c r="M196" s="256"/>
      <c r="N196" s="256"/>
      <c r="O196" s="256"/>
      <c r="P196" s="256"/>
      <c r="Q196" s="256"/>
      <c r="R196" s="256"/>
      <c r="S196" s="263"/>
      <c r="T196" s="256"/>
      <c r="U196" s="263"/>
      <c r="V196" s="256"/>
      <c r="W196" s="264"/>
      <c r="X196" s="265"/>
      <c r="Y196" s="265"/>
      <c r="Z196" s="265"/>
      <c r="AA196" s="265"/>
      <c r="AB196" s="258"/>
      <c r="AC196" s="265"/>
      <c r="AD196" s="265"/>
      <c r="AE196" s="258"/>
      <c r="AF196" s="265"/>
      <c r="AG196" s="265"/>
    </row>
    <row r="197" spans="1:33" x14ac:dyDescent="0.3">
      <c r="A197" s="261"/>
      <c r="B197" s="256"/>
      <c r="C197" s="256"/>
      <c r="D197" s="256"/>
      <c r="E197" s="256"/>
      <c r="F197" s="256"/>
      <c r="G197" s="256"/>
      <c r="H197" s="256"/>
      <c r="I197" s="263"/>
      <c r="J197" s="256"/>
      <c r="K197" s="256"/>
      <c r="L197" s="256"/>
      <c r="M197" s="256"/>
      <c r="N197" s="256"/>
      <c r="O197" s="256"/>
      <c r="P197" s="256"/>
      <c r="Q197" s="256"/>
      <c r="R197" s="256"/>
      <c r="S197" s="263"/>
      <c r="T197" s="256"/>
      <c r="U197" s="263"/>
      <c r="V197" s="256"/>
      <c r="W197" s="264"/>
      <c r="X197" s="265"/>
      <c r="Y197" s="265"/>
      <c r="Z197" s="265"/>
      <c r="AA197" s="265"/>
      <c r="AB197" s="258"/>
      <c r="AC197" s="265"/>
      <c r="AD197" s="265"/>
      <c r="AE197" s="258"/>
      <c r="AF197" s="265"/>
      <c r="AG197" s="265"/>
    </row>
    <row r="198" spans="1:33" x14ac:dyDescent="0.3">
      <c r="A198" s="261"/>
      <c r="B198" s="256"/>
      <c r="C198" s="256"/>
      <c r="D198" s="256"/>
      <c r="E198" s="256"/>
      <c r="F198" s="256"/>
      <c r="G198" s="256"/>
      <c r="H198" s="256"/>
      <c r="I198" s="263"/>
      <c r="J198" s="256"/>
      <c r="K198" s="256"/>
      <c r="L198" s="256"/>
      <c r="M198" s="256"/>
      <c r="N198" s="256"/>
      <c r="O198" s="256"/>
      <c r="P198" s="256"/>
      <c r="Q198" s="256"/>
      <c r="R198" s="256"/>
      <c r="S198" s="263"/>
      <c r="T198" s="256"/>
      <c r="U198" s="263"/>
      <c r="V198" s="256"/>
      <c r="W198" s="264"/>
      <c r="X198" s="265"/>
      <c r="Y198" s="265"/>
      <c r="Z198" s="265"/>
      <c r="AA198" s="265"/>
      <c r="AB198" s="258"/>
      <c r="AC198" s="265"/>
      <c r="AD198" s="265"/>
      <c r="AE198" s="258"/>
      <c r="AF198" s="265"/>
      <c r="AG198" s="265"/>
    </row>
    <row r="199" spans="1:33" x14ac:dyDescent="0.3">
      <c r="A199" s="261"/>
      <c r="B199" s="256"/>
      <c r="C199" s="256"/>
      <c r="D199" s="256"/>
      <c r="E199" s="256"/>
      <c r="F199" s="256"/>
      <c r="G199" s="256"/>
      <c r="H199" s="256"/>
      <c r="I199" s="263"/>
      <c r="J199" s="256"/>
      <c r="K199" s="256"/>
      <c r="L199" s="256"/>
      <c r="M199" s="256"/>
      <c r="N199" s="256"/>
      <c r="O199" s="256"/>
      <c r="P199" s="256"/>
      <c r="Q199" s="256"/>
      <c r="R199" s="256"/>
      <c r="S199" s="263"/>
      <c r="T199" s="256"/>
      <c r="U199" s="263"/>
      <c r="V199" s="256"/>
      <c r="W199" s="264"/>
      <c r="X199" s="265"/>
      <c r="Y199" s="265"/>
      <c r="Z199" s="265"/>
      <c r="AA199" s="265"/>
      <c r="AB199" s="258"/>
      <c r="AC199" s="265"/>
      <c r="AD199" s="265"/>
      <c r="AE199" s="258"/>
      <c r="AF199" s="265"/>
      <c r="AG199" s="265"/>
    </row>
    <row r="200" spans="1:33" x14ac:dyDescent="0.3">
      <c r="A200" s="261"/>
      <c r="B200" s="256"/>
      <c r="C200" s="256"/>
      <c r="D200" s="256"/>
      <c r="E200" s="256"/>
      <c r="F200" s="256"/>
      <c r="G200" s="256"/>
      <c r="H200" s="256"/>
      <c r="I200" s="263"/>
      <c r="J200" s="256"/>
      <c r="K200" s="256"/>
      <c r="L200" s="256"/>
      <c r="M200" s="256"/>
      <c r="N200" s="256"/>
      <c r="O200" s="256"/>
      <c r="P200" s="256"/>
      <c r="Q200" s="256"/>
      <c r="R200" s="256"/>
      <c r="S200" s="263"/>
      <c r="T200" s="256"/>
      <c r="U200" s="263"/>
      <c r="V200" s="256"/>
      <c r="W200" s="264"/>
      <c r="X200" s="265"/>
      <c r="Y200" s="265"/>
      <c r="Z200" s="265"/>
      <c r="AA200" s="265"/>
      <c r="AB200" s="258"/>
      <c r="AC200" s="265"/>
      <c r="AD200" s="265"/>
      <c r="AE200" s="258"/>
      <c r="AF200" s="265"/>
      <c r="AG200" s="265"/>
    </row>
    <row r="201" spans="1:33" x14ac:dyDescent="0.3">
      <c r="A201" s="261"/>
      <c r="B201" s="256"/>
      <c r="C201" s="256"/>
      <c r="D201" s="256"/>
      <c r="E201" s="256"/>
      <c r="F201" s="256"/>
      <c r="G201" s="256"/>
      <c r="H201" s="256"/>
      <c r="I201" s="263"/>
      <c r="J201" s="256"/>
      <c r="K201" s="256"/>
      <c r="L201" s="256"/>
      <c r="M201" s="256"/>
      <c r="N201" s="256"/>
      <c r="O201" s="256"/>
      <c r="P201" s="256"/>
      <c r="Q201" s="256"/>
      <c r="R201" s="256"/>
      <c r="S201" s="263"/>
      <c r="T201" s="256"/>
      <c r="U201" s="263"/>
      <c r="V201" s="256"/>
      <c r="W201" s="264"/>
      <c r="X201" s="265"/>
      <c r="Y201" s="265"/>
      <c r="Z201" s="265"/>
      <c r="AA201" s="265"/>
      <c r="AB201" s="258"/>
      <c r="AC201" s="265"/>
      <c r="AD201" s="265"/>
      <c r="AE201" s="258"/>
      <c r="AF201" s="265"/>
      <c r="AG201" s="265"/>
    </row>
    <row r="202" spans="1:33" x14ac:dyDescent="0.3">
      <c r="A202" s="261"/>
      <c r="B202" s="256"/>
      <c r="C202" s="256"/>
      <c r="D202" s="256"/>
      <c r="E202" s="256"/>
      <c r="F202" s="256"/>
      <c r="G202" s="256"/>
      <c r="H202" s="256"/>
      <c r="I202" s="263"/>
      <c r="J202" s="256"/>
      <c r="K202" s="256"/>
      <c r="L202" s="256"/>
      <c r="M202" s="256"/>
      <c r="N202" s="256"/>
      <c r="O202" s="256"/>
      <c r="P202" s="256"/>
      <c r="Q202" s="256"/>
      <c r="R202" s="256"/>
      <c r="S202" s="263"/>
      <c r="T202" s="256"/>
      <c r="U202" s="263"/>
      <c r="V202" s="256"/>
      <c r="W202" s="264"/>
      <c r="X202" s="265"/>
      <c r="Y202" s="265"/>
      <c r="Z202" s="265"/>
      <c r="AA202" s="265"/>
      <c r="AB202" s="258"/>
      <c r="AC202" s="265"/>
      <c r="AD202" s="265"/>
      <c r="AE202" s="258"/>
      <c r="AF202" s="265"/>
      <c r="AG202" s="265"/>
    </row>
    <row r="203" spans="1:33" x14ac:dyDescent="0.3">
      <c r="A203" s="261"/>
      <c r="B203" s="256"/>
      <c r="C203" s="256"/>
      <c r="D203" s="256"/>
      <c r="E203" s="256"/>
      <c r="F203" s="256"/>
      <c r="G203" s="256"/>
      <c r="H203" s="256"/>
      <c r="I203" s="263"/>
      <c r="J203" s="256"/>
      <c r="K203" s="256"/>
      <c r="L203" s="256"/>
      <c r="M203" s="256"/>
      <c r="N203" s="256"/>
      <c r="O203" s="256"/>
      <c r="P203" s="256"/>
      <c r="Q203" s="256"/>
      <c r="R203" s="256"/>
      <c r="S203" s="263"/>
      <c r="T203" s="256"/>
      <c r="U203" s="263"/>
      <c r="V203" s="256"/>
      <c r="W203" s="264"/>
      <c r="X203" s="265"/>
      <c r="Y203" s="265"/>
      <c r="Z203" s="265"/>
      <c r="AA203" s="265"/>
      <c r="AB203" s="258"/>
      <c r="AC203" s="265"/>
      <c r="AD203" s="265"/>
      <c r="AE203" s="258"/>
      <c r="AF203" s="265"/>
      <c r="AG203" s="265"/>
    </row>
    <row r="204" spans="1:33" x14ac:dyDescent="0.3">
      <c r="A204" s="261"/>
      <c r="B204" s="256"/>
      <c r="C204" s="256"/>
      <c r="D204" s="256"/>
      <c r="E204" s="256"/>
      <c r="F204" s="256"/>
      <c r="G204" s="256"/>
      <c r="H204" s="256"/>
      <c r="I204" s="263"/>
      <c r="J204" s="256"/>
      <c r="K204" s="256"/>
      <c r="L204" s="256"/>
      <c r="M204" s="256"/>
      <c r="N204" s="256"/>
      <c r="O204" s="256"/>
      <c r="P204" s="256"/>
      <c r="Q204" s="256"/>
      <c r="R204" s="256"/>
      <c r="S204" s="263"/>
      <c r="T204" s="256"/>
      <c r="U204" s="263"/>
      <c r="V204" s="256"/>
      <c r="W204" s="264"/>
      <c r="X204" s="265"/>
      <c r="Y204" s="265"/>
      <c r="Z204" s="265"/>
      <c r="AA204" s="265"/>
      <c r="AB204" s="258"/>
      <c r="AC204" s="265"/>
      <c r="AD204" s="265"/>
      <c r="AE204" s="258"/>
      <c r="AF204" s="265"/>
      <c r="AG204" s="265"/>
    </row>
    <row r="205" spans="1:33" x14ac:dyDescent="0.3">
      <c r="A205" s="261"/>
      <c r="B205" s="256"/>
      <c r="C205" s="256"/>
      <c r="D205" s="256"/>
      <c r="E205" s="256"/>
      <c r="F205" s="256"/>
      <c r="G205" s="256"/>
      <c r="H205" s="256"/>
      <c r="I205" s="263"/>
      <c r="J205" s="256"/>
      <c r="K205" s="256"/>
      <c r="L205" s="256"/>
      <c r="M205" s="256"/>
      <c r="N205" s="256"/>
      <c r="O205" s="256"/>
      <c r="P205" s="256"/>
      <c r="Q205" s="256"/>
      <c r="R205" s="256"/>
      <c r="S205" s="263"/>
      <c r="T205" s="256"/>
      <c r="U205" s="263"/>
      <c r="V205" s="256"/>
      <c r="W205" s="264"/>
      <c r="X205" s="265"/>
      <c r="Y205" s="265"/>
      <c r="Z205" s="265"/>
      <c r="AA205" s="265"/>
      <c r="AB205" s="258"/>
      <c r="AC205" s="265"/>
      <c r="AD205" s="265"/>
      <c r="AE205" s="258"/>
      <c r="AF205" s="265"/>
      <c r="AG205" s="265"/>
    </row>
    <row r="206" spans="1:33" x14ac:dyDescent="0.3">
      <c r="A206" s="261"/>
      <c r="B206" s="256"/>
      <c r="C206" s="256"/>
      <c r="D206" s="256"/>
      <c r="E206" s="256"/>
      <c r="F206" s="256"/>
      <c r="G206" s="256"/>
      <c r="H206" s="256"/>
      <c r="I206" s="263"/>
      <c r="J206" s="256"/>
      <c r="K206" s="256"/>
      <c r="L206" s="256"/>
      <c r="M206" s="256"/>
      <c r="N206" s="256"/>
      <c r="O206" s="256"/>
      <c r="P206" s="256"/>
      <c r="Q206" s="256"/>
      <c r="R206" s="256"/>
      <c r="S206" s="263"/>
      <c r="T206" s="256"/>
      <c r="U206" s="263"/>
      <c r="V206" s="256"/>
      <c r="W206" s="264"/>
      <c r="X206" s="265"/>
      <c r="Y206" s="265"/>
      <c r="Z206" s="265"/>
      <c r="AA206" s="265"/>
      <c r="AB206" s="258"/>
      <c r="AC206" s="265"/>
      <c r="AD206" s="265"/>
      <c r="AE206" s="258"/>
      <c r="AF206" s="265"/>
      <c r="AG206" s="265"/>
    </row>
    <row r="207" spans="1:33" x14ac:dyDescent="0.3">
      <c r="A207" s="261"/>
      <c r="B207" s="256"/>
      <c r="C207" s="256"/>
      <c r="D207" s="256"/>
      <c r="E207" s="256"/>
      <c r="F207" s="256"/>
      <c r="G207" s="256"/>
      <c r="H207" s="256"/>
      <c r="I207" s="263"/>
      <c r="J207" s="256"/>
      <c r="K207" s="256"/>
      <c r="L207" s="256"/>
      <c r="M207" s="256"/>
      <c r="N207" s="256"/>
      <c r="O207" s="256"/>
      <c r="P207" s="256"/>
      <c r="Q207" s="256"/>
      <c r="R207" s="256"/>
      <c r="S207" s="263"/>
      <c r="T207" s="256"/>
      <c r="U207" s="263"/>
      <c r="V207" s="256"/>
      <c r="W207" s="264"/>
      <c r="X207" s="265"/>
      <c r="Y207" s="265"/>
      <c r="Z207" s="265"/>
      <c r="AA207" s="265"/>
      <c r="AB207" s="258"/>
      <c r="AC207" s="265"/>
      <c r="AD207" s="265"/>
      <c r="AE207" s="258"/>
      <c r="AF207" s="265"/>
      <c r="AG207" s="265"/>
    </row>
    <row r="208" spans="1:33" x14ac:dyDescent="0.3">
      <c r="A208" s="261"/>
      <c r="B208" s="256"/>
      <c r="C208" s="256"/>
      <c r="D208" s="256"/>
      <c r="E208" s="256"/>
      <c r="F208" s="256"/>
      <c r="G208" s="256"/>
      <c r="H208" s="256"/>
      <c r="I208" s="263"/>
      <c r="J208" s="256"/>
      <c r="K208" s="256"/>
      <c r="L208" s="256"/>
      <c r="M208" s="256"/>
      <c r="N208" s="256"/>
      <c r="O208" s="256"/>
      <c r="P208" s="256"/>
      <c r="Q208" s="256"/>
      <c r="R208" s="256"/>
      <c r="S208" s="263"/>
      <c r="T208" s="256"/>
      <c r="U208" s="263"/>
      <c r="V208" s="256"/>
      <c r="W208" s="264"/>
      <c r="X208" s="265"/>
      <c r="Y208" s="265"/>
      <c r="Z208" s="265"/>
      <c r="AA208" s="265"/>
      <c r="AB208" s="258"/>
      <c r="AC208" s="265"/>
      <c r="AD208" s="265"/>
      <c r="AE208" s="258"/>
      <c r="AF208" s="265"/>
      <c r="AG208" s="265"/>
    </row>
    <row r="209" spans="1:33" x14ac:dyDescent="0.3">
      <c r="A209" s="261"/>
      <c r="B209" s="256"/>
      <c r="C209" s="256"/>
      <c r="D209" s="256"/>
      <c r="E209" s="256"/>
      <c r="F209" s="256"/>
      <c r="G209" s="256"/>
      <c r="H209" s="256"/>
      <c r="I209" s="263"/>
      <c r="J209" s="256"/>
      <c r="K209" s="256"/>
      <c r="L209" s="256"/>
      <c r="M209" s="256"/>
      <c r="N209" s="256"/>
      <c r="O209" s="256"/>
      <c r="P209" s="256"/>
      <c r="Q209" s="256"/>
      <c r="R209" s="256"/>
      <c r="S209" s="263"/>
      <c r="T209" s="256"/>
      <c r="U209" s="263"/>
      <c r="V209" s="256"/>
      <c r="W209" s="264"/>
      <c r="X209" s="265"/>
      <c r="Y209" s="265"/>
      <c r="Z209" s="265"/>
      <c r="AA209" s="265"/>
      <c r="AB209" s="258"/>
      <c r="AC209" s="265"/>
      <c r="AD209" s="265"/>
      <c r="AE209" s="258"/>
      <c r="AF209" s="265"/>
      <c r="AG209" s="265"/>
    </row>
    <row r="210" spans="1:33" x14ac:dyDescent="0.3">
      <c r="A210" s="261"/>
      <c r="B210" s="256"/>
      <c r="C210" s="256"/>
      <c r="D210" s="256"/>
      <c r="E210" s="256"/>
      <c r="F210" s="256"/>
      <c r="G210" s="256"/>
      <c r="H210" s="256"/>
      <c r="I210" s="263"/>
      <c r="J210" s="256"/>
      <c r="K210" s="256"/>
      <c r="L210" s="256"/>
      <c r="M210" s="256"/>
      <c r="N210" s="256"/>
      <c r="O210" s="256"/>
      <c r="P210" s="256"/>
      <c r="Q210" s="256"/>
      <c r="R210" s="256"/>
      <c r="S210" s="263"/>
      <c r="T210" s="256"/>
      <c r="U210" s="263"/>
      <c r="V210" s="256"/>
      <c r="W210" s="264"/>
      <c r="X210" s="265"/>
      <c r="Y210" s="265"/>
      <c r="Z210" s="265"/>
      <c r="AA210" s="265"/>
      <c r="AB210" s="258"/>
      <c r="AC210" s="265"/>
      <c r="AD210" s="265"/>
      <c r="AE210" s="258"/>
      <c r="AF210" s="265"/>
      <c r="AG210" s="265"/>
    </row>
    <row r="211" spans="1:33" x14ac:dyDescent="0.3">
      <c r="A211" s="261"/>
      <c r="B211" s="256"/>
      <c r="C211" s="256"/>
      <c r="D211" s="256"/>
      <c r="E211" s="256"/>
      <c r="F211" s="256"/>
      <c r="G211" s="256"/>
      <c r="H211" s="256"/>
      <c r="I211" s="263"/>
      <c r="J211" s="256"/>
      <c r="K211" s="256"/>
      <c r="L211" s="256"/>
      <c r="M211" s="256"/>
      <c r="N211" s="256"/>
      <c r="O211" s="256"/>
      <c r="P211" s="256"/>
      <c r="Q211" s="256"/>
      <c r="R211" s="256"/>
      <c r="S211" s="263"/>
      <c r="T211" s="256"/>
      <c r="U211" s="263"/>
      <c r="V211" s="256"/>
      <c r="W211" s="264"/>
      <c r="X211" s="265"/>
      <c r="Y211" s="265"/>
      <c r="Z211" s="265"/>
      <c r="AA211" s="265"/>
      <c r="AB211" s="258"/>
      <c r="AC211" s="265"/>
      <c r="AD211" s="265"/>
      <c r="AE211" s="258"/>
      <c r="AF211" s="265"/>
      <c r="AG211" s="265"/>
    </row>
    <row r="212" spans="1:33" x14ac:dyDescent="0.3">
      <c r="A212" s="261"/>
      <c r="B212" s="256"/>
      <c r="C212" s="256"/>
      <c r="D212" s="256"/>
      <c r="E212" s="256"/>
      <c r="F212" s="256"/>
      <c r="G212" s="256"/>
      <c r="H212" s="256"/>
      <c r="I212" s="263"/>
      <c r="J212" s="256"/>
      <c r="K212" s="256"/>
      <c r="L212" s="256"/>
      <c r="M212" s="256"/>
      <c r="N212" s="256"/>
      <c r="O212" s="256"/>
      <c r="P212" s="256"/>
      <c r="Q212" s="256"/>
      <c r="R212" s="256"/>
      <c r="S212" s="263"/>
      <c r="T212" s="256"/>
      <c r="U212" s="263"/>
      <c r="V212" s="256"/>
      <c r="W212" s="264"/>
      <c r="X212" s="265"/>
      <c r="Y212" s="265"/>
      <c r="Z212" s="265"/>
      <c r="AA212" s="265"/>
      <c r="AB212" s="258"/>
      <c r="AC212" s="265"/>
      <c r="AD212" s="265"/>
      <c r="AE212" s="258"/>
      <c r="AF212" s="265"/>
      <c r="AG212" s="265"/>
    </row>
    <row r="213" spans="1:33" x14ac:dyDescent="0.3">
      <c r="A213" s="261"/>
      <c r="B213" s="256"/>
      <c r="C213" s="256"/>
      <c r="D213" s="256"/>
      <c r="E213" s="256"/>
      <c r="F213" s="256"/>
      <c r="G213" s="256"/>
      <c r="H213" s="256"/>
      <c r="I213" s="263"/>
      <c r="J213" s="256"/>
      <c r="K213" s="256"/>
      <c r="L213" s="256"/>
      <c r="M213" s="256"/>
      <c r="N213" s="256"/>
      <c r="O213" s="256"/>
      <c r="P213" s="256"/>
      <c r="Q213" s="256"/>
      <c r="R213" s="256"/>
      <c r="S213" s="263"/>
      <c r="T213" s="256"/>
      <c r="U213" s="263"/>
      <c r="V213" s="256"/>
      <c r="W213" s="264"/>
      <c r="X213" s="265"/>
      <c r="Y213" s="265"/>
      <c r="Z213" s="265"/>
      <c r="AA213" s="265"/>
      <c r="AB213" s="258"/>
      <c r="AC213" s="265"/>
      <c r="AD213" s="265"/>
      <c r="AE213" s="258"/>
      <c r="AF213" s="265"/>
      <c r="AG213" s="265"/>
    </row>
    <row r="214" spans="1:33" x14ac:dyDescent="0.3">
      <c r="A214" s="261"/>
      <c r="B214" s="256"/>
      <c r="C214" s="256"/>
      <c r="D214" s="256"/>
      <c r="E214" s="256"/>
      <c r="F214" s="256"/>
      <c r="G214" s="256"/>
      <c r="H214" s="256"/>
      <c r="I214" s="263"/>
      <c r="J214" s="256"/>
      <c r="K214" s="256"/>
      <c r="L214" s="256"/>
      <c r="M214" s="256"/>
      <c r="N214" s="256"/>
      <c r="O214" s="256"/>
      <c r="P214" s="256"/>
      <c r="Q214" s="256"/>
      <c r="R214" s="256"/>
      <c r="S214" s="263"/>
      <c r="T214" s="256"/>
      <c r="U214" s="263"/>
      <c r="V214" s="256"/>
      <c r="W214" s="264"/>
      <c r="X214" s="265"/>
      <c r="Y214" s="265"/>
      <c r="Z214" s="265"/>
      <c r="AA214" s="265"/>
      <c r="AB214" s="258"/>
      <c r="AC214" s="265"/>
      <c r="AD214" s="265"/>
      <c r="AE214" s="258"/>
      <c r="AF214" s="265"/>
      <c r="AG214" s="265"/>
    </row>
    <row r="215" spans="1:33" x14ac:dyDescent="0.3">
      <c r="A215" s="261"/>
      <c r="B215" s="256"/>
      <c r="C215" s="256"/>
      <c r="D215" s="256"/>
      <c r="E215" s="256"/>
      <c r="F215" s="256"/>
      <c r="G215" s="256"/>
      <c r="H215" s="256"/>
      <c r="I215" s="263"/>
      <c r="J215" s="256"/>
      <c r="K215" s="256"/>
      <c r="L215" s="256"/>
      <c r="M215" s="256"/>
      <c r="N215" s="256"/>
      <c r="O215" s="256"/>
      <c r="P215" s="256"/>
      <c r="Q215" s="256"/>
      <c r="R215" s="256"/>
      <c r="S215" s="263"/>
      <c r="T215" s="256"/>
      <c r="U215" s="263"/>
      <c r="V215" s="256"/>
      <c r="W215" s="264"/>
      <c r="X215" s="265"/>
      <c r="Y215" s="265"/>
      <c r="Z215" s="265"/>
      <c r="AA215" s="265"/>
      <c r="AB215" s="258"/>
      <c r="AC215" s="265"/>
      <c r="AD215" s="265"/>
      <c r="AE215" s="258"/>
      <c r="AF215" s="265"/>
      <c r="AG215" s="265"/>
    </row>
    <row r="216" spans="1:33" x14ac:dyDescent="0.3">
      <c r="A216" s="261"/>
      <c r="B216" s="256"/>
      <c r="C216" s="256"/>
      <c r="D216" s="256"/>
      <c r="E216" s="256"/>
      <c r="F216" s="256"/>
      <c r="G216" s="256"/>
      <c r="H216" s="256"/>
      <c r="I216" s="263"/>
      <c r="J216" s="256"/>
      <c r="K216" s="256"/>
      <c r="L216" s="256"/>
      <c r="M216" s="256"/>
      <c r="N216" s="256"/>
      <c r="O216" s="256"/>
      <c r="P216" s="256"/>
      <c r="Q216" s="256"/>
      <c r="R216" s="256"/>
      <c r="S216" s="263"/>
      <c r="T216" s="256"/>
      <c r="U216" s="263"/>
      <c r="V216" s="256"/>
      <c r="W216" s="264"/>
      <c r="X216" s="265"/>
      <c r="Y216" s="265"/>
      <c r="Z216" s="265"/>
      <c r="AA216" s="265"/>
      <c r="AB216" s="258"/>
      <c r="AC216" s="265"/>
      <c r="AD216" s="265"/>
      <c r="AE216" s="258"/>
      <c r="AF216" s="265"/>
      <c r="AG216" s="265"/>
    </row>
    <row r="217" spans="1:33" x14ac:dyDescent="0.3">
      <c r="A217" s="261"/>
      <c r="B217" s="256"/>
      <c r="C217" s="256"/>
      <c r="D217" s="256"/>
      <c r="E217" s="256"/>
      <c r="F217" s="256"/>
      <c r="G217" s="256"/>
      <c r="H217" s="256"/>
      <c r="I217" s="263"/>
      <c r="J217" s="256"/>
      <c r="K217" s="256"/>
      <c r="L217" s="256"/>
      <c r="M217" s="256"/>
      <c r="N217" s="256"/>
      <c r="O217" s="256"/>
      <c r="P217" s="256"/>
      <c r="Q217" s="256"/>
      <c r="R217" s="256"/>
      <c r="S217" s="263"/>
      <c r="T217" s="256"/>
      <c r="U217" s="263"/>
      <c r="V217" s="256"/>
      <c r="W217" s="264"/>
      <c r="X217" s="265"/>
      <c r="Y217" s="265"/>
      <c r="Z217" s="265"/>
      <c r="AA217" s="265"/>
      <c r="AB217" s="258"/>
      <c r="AC217" s="265"/>
      <c r="AD217" s="265"/>
      <c r="AE217" s="258"/>
      <c r="AF217" s="265"/>
      <c r="AG217" s="265"/>
    </row>
    <row r="218" spans="1:33" x14ac:dyDescent="0.3">
      <c r="A218" s="261"/>
      <c r="B218" s="256"/>
      <c r="C218" s="256"/>
      <c r="D218" s="256"/>
      <c r="E218" s="256"/>
      <c r="F218" s="256"/>
      <c r="G218" s="256"/>
      <c r="H218" s="256"/>
      <c r="I218" s="263"/>
      <c r="J218" s="256"/>
      <c r="K218" s="256"/>
      <c r="L218" s="256"/>
      <c r="M218" s="256"/>
      <c r="N218" s="256"/>
      <c r="O218" s="256"/>
      <c r="P218" s="256"/>
      <c r="Q218" s="256"/>
      <c r="R218" s="256"/>
      <c r="S218" s="263"/>
      <c r="T218" s="256"/>
      <c r="U218" s="263"/>
      <c r="V218" s="256"/>
      <c r="W218" s="264"/>
      <c r="X218" s="265"/>
      <c r="Y218" s="265"/>
      <c r="Z218" s="265"/>
      <c r="AA218" s="265"/>
      <c r="AB218" s="258"/>
      <c r="AC218" s="265"/>
      <c r="AD218" s="265"/>
      <c r="AE218" s="258"/>
      <c r="AF218" s="265"/>
      <c r="AG218" s="265"/>
    </row>
    <row r="219" spans="1:33" x14ac:dyDescent="0.3">
      <c r="A219" s="261"/>
      <c r="B219" s="256"/>
      <c r="C219" s="256"/>
      <c r="D219" s="256"/>
      <c r="E219" s="256"/>
      <c r="F219" s="256"/>
      <c r="G219" s="256"/>
      <c r="H219" s="256"/>
      <c r="I219" s="263"/>
      <c r="J219" s="256"/>
      <c r="K219" s="256"/>
      <c r="L219" s="256"/>
      <c r="M219" s="256"/>
      <c r="N219" s="256"/>
      <c r="O219" s="256"/>
      <c r="P219" s="256"/>
      <c r="Q219" s="256"/>
      <c r="R219" s="256"/>
      <c r="S219" s="263"/>
      <c r="T219" s="256"/>
      <c r="U219" s="263"/>
      <c r="V219" s="256"/>
      <c r="W219" s="264"/>
      <c r="X219" s="265"/>
      <c r="Y219" s="265"/>
      <c r="Z219" s="265"/>
      <c r="AA219" s="265"/>
      <c r="AB219" s="258"/>
      <c r="AC219" s="265"/>
      <c r="AD219" s="265"/>
      <c r="AE219" s="258"/>
      <c r="AF219" s="265"/>
      <c r="AG219" s="265"/>
    </row>
    <row r="220" spans="1:33" x14ac:dyDescent="0.3">
      <c r="A220" s="261"/>
      <c r="B220" s="256"/>
      <c r="C220" s="256"/>
      <c r="D220" s="256"/>
      <c r="E220" s="256"/>
      <c r="F220" s="256"/>
      <c r="G220" s="256"/>
      <c r="H220" s="256"/>
      <c r="I220" s="263"/>
      <c r="J220" s="256"/>
      <c r="K220" s="256"/>
      <c r="L220" s="256"/>
      <c r="M220" s="256"/>
      <c r="N220" s="256"/>
      <c r="O220" s="256"/>
      <c r="P220" s="256"/>
      <c r="Q220" s="256"/>
      <c r="R220" s="256"/>
      <c r="S220" s="263"/>
      <c r="T220" s="256"/>
      <c r="U220" s="263"/>
      <c r="V220" s="256"/>
      <c r="W220" s="264"/>
      <c r="X220" s="265"/>
      <c r="Y220" s="265"/>
      <c r="Z220" s="265"/>
      <c r="AA220" s="265"/>
      <c r="AB220" s="258"/>
      <c r="AC220" s="265"/>
      <c r="AD220" s="265"/>
      <c r="AE220" s="258"/>
      <c r="AF220" s="265"/>
      <c r="AG220" s="265"/>
    </row>
    <row r="221" spans="1:33" x14ac:dyDescent="0.3">
      <c r="A221" s="261"/>
      <c r="B221" s="256"/>
      <c r="C221" s="256"/>
      <c r="D221" s="256"/>
      <c r="E221" s="256"/>
      <c r="F221" s="256"/>
      <c r="G221" s="256"/>
      <c r="H221" s="256"/>
      <c r="I221" s="263"/>
      <c r="J221" s="256"/>
      <c r="K221" s="256"/>
      <c r="L221" s="256"/>
      <c r="M221" s="256"/>
      <c r="N221" s="256"/>
      <c r="O221" s="256"/>
      <c r="P221" s="256"/>
      <c r="Q221" s="256"/>
      <c r="R221" s="256"/>
      <c r="S221" s="263"/>
      <c r="T221" s="256"/>
      <c r="U221" s="263"/>
      <c r="V221" s="256"/>
      <c r="W221" s="264"/>
      <c r="X221" s="265"/>
      <c r="Y221" s="265"/>
      <c r="Z221" s="265"/>
      <c r="AA221" s="265"/>
      <c r="AB221" s="258"/>
      <c r="AC221" s="265"/>
      <c r="AD221" s="265"/>
      <c r="AE221" s="258"/>
      <c r="AF221" s="265"/>
      <c r="AG221" s="265"/>
    </row>
    <row r="222" spans="1:33" x14ac:dyDescent="0.3">
      <c r="A222" s="261"/>
      <c r="B222" s="256"/>
      <c r="C222" s="256"/>
      <c r="D222" s="256"/>
      <c r="E222" s="256"/>
      <c r="F222" s="256"/>
      <c r="G222" s="256"/>
      <c r="H222" s="256"/>
      <c r="I222" s="263"/>
      <c r="J222" s="256"/>
      <c r="K222" s="256"/>
      <c r="L222" s="256"/>
      <c r="M222" s="256"/>
      <c r="N222" s="256"/>
      <c r="O222" s="256"/>
      <c r="P222" s="256"/>
      <c r="Q222" s="256"/>
      <c r="R222" s="256"/>
      <c r="S222" s="263"/>
      <c r="T222" s="256"/>
      <c r="U222" s="263"/>
      <c r="V222" s="256"/>
      <c r="W222" s="264"/>
      <c r="X222" s="265"/>
      <c r="Y222" s="265"/>
      <c r="Z222" s="265"/>
      <c r="AA222" s="265"/>
      <c r="AB222" s="258"/>
      <c r="AC222" s="265"/>
      <c r="AD222" s="265"/>
      <c r="AE222" s="258"/>
      <c r="AF222" s="265"/>
      <c r="AG222" s="265"/>
    </row>
    <row r="223" spans="1:33" x14ac:dyDescent="0.3">
      <c r="A223" s="261"/>
      <c r="B223" s="256"/>
      <c r="C223" s="256"/>
      <c r="D223" s="256"/>
      <c r="E223" s="256"/>
      <c r="F223" s="256"/>
      <c r="G223" s="256"/>
      <c r="H223" s="256"/>
      <c r="I223" s="263"/>
      <c r="J223" s="256"/>
      <c r="K223" s="256"/>
      <c r="L223" s="256"/>
      <c r="M223" s="256"/>
      <c r="N223" s="256"/>
      <c r="O223" s="256"/>
      <c r="P223" s="256"/>
      <c r="Q223" s="256"/>
      <c r="R223" s="256"/>
      <c r="S223" s="263"/>
      <c r="T223" s="256"/>
      <c r="U223" s="263"/>
      <c r="V223" s="256"/>
      <c r="W223" s="264"/>
      <c r="X223" s="265"/>
      <c r="Y223" s="265"/>
      <c r="Z223" s="265"/>
      <c r="AA223" s="265"/>
      <c r="AB223" s="258"/>
      <c r="AC223" s="265"/>
      <c r="AD223" s="265"/>
      <c r="AE223" s="258"/>
      <c r="AF223" s="265"/>
      <c r="AG223" s="265"/>
    </row>
    <row r="224" spans="1:33" x14ac:dyDescent="0.3">
      <c r="A224" s="261"/>
      <c r="B224" s="256"/>
      <c r="C224" s="256"/>
      <c r="D224" s="256"/>
      <c r="E224" s="256"/>
      <c r="F224" s="256"/>
      <c r="G224" s="256"/>
      <c r="H224" s="256"/>
      <c r="I224" s="263"/>
      <c r="J224" s="256"/>
      <c r="K224" s="256"/>
      <c r="L224" s="256"/>
      <c r="M224" s="256"/>
      <c r="N224" s="256"/>
      <c r="O224" s="256"/>
      <c r="P224" s="256"/>
      <c r="Q224" s="256"/>
      <c r="R224" s="256"/>
      <c r="S224" s="263"/>
      <c r="T224" s="256"/>
      <c r="U224" s="263"/>
      <c r="V224" s="256"/>
      <c r="W224" s="264"/>
      <c r="X224" s="265"/>
      <c r="Y224" s="265"/>
      <c r="Z224" s="265"/>
      <c r="AA224" s="265"/>
      <c r="AB224" s="258"/>
      <c r="AC224" s="265"/>
      <c r="AD224" s="265"/>
      <c r="AE224" s="258"/>
      <c r="AF224" s="265"/>
      <c r="AG224" s="265"/>
    </row>
    <row r="225" spans="1:33" x14ac:dyDescent="0.3">
      <c r="A225" s="261"/>
      <c r="B225" s="256"/>
      <c r="C225" s="256"/>
      <c r="D225" s="256"/>
      <c r="E225" s="256"/>
      <c r="F225" s="256"/>
      <c r="G225" s="256"/>
      <c r="H225" s="256"/>
      <c r="I225" s="263"/>
      <c r="J225" s="256"/>
      <c r="K225" s="256"/>
      <c r="L225" s="256"/>
      <c r="M225" s="256"/>
      <c r="N225" s="256"/>
      <c r="O225" s="256"/>
      <c r="P225" s="256"/>
      <c r="Q225" s="256"/>
      <c r="R225" s="256"/>
      <c r="S225" s="263"/>
      <c r="T225" s="256"/>
      <c r="U225" s="263"/>
      <c r="V225" s="256"/>
      <c r="W225" s="264"/>
      <c r="X225" s="265"/>
      <c r="Y225" s="265"/>
      <c r="Z225" s="265"/>
      <c r="AA225" s="265"/>
      <c r="AB225" s="258"/>
      <c r="AC225" s="265"/>
      <c r="AD225" s="265"/>
      <c r="AE225" s="258"/>
      <c r="AF225" s="265"/>
      <c r="AG225" s="265"/>
    </row>
    <row r="226" spans="1:33" x14ac:dyDescent="0.3">
      <c r="A226" s="261"/>
      <c r="B226" s="256"/>
      <c r="C226" s="256"/>
      <c r="D226" s="256"/>
      <c r="E226" s="256"/>
      <c r="F226" s="256"/>
      <c r="G226" s="256"/>
      <c r="H226" s="256"/>
      <c r="I226" s="263"/>
      <c r="J226" s="256"/>
      <c r="K226" s="256"/>
      <c r="L226" s="256"/>
      <c r="M226" s="256"/>
      <c r="N226" s="256"/>
      <c r="O226" s="256"/>
      <c r="P226" s="256"/>
      <c r="Q226" s="256"/>
      <c r="R226" s="256"/>
      <c r="S226" s="263"/>
      <c r="T226" s="256"/>
      <c r="U226" s="263"/>
      <c r="V226" s="256"/>
      <c r="W226" s="264"/>
      <c r="X226" s="265"/>
      <c r="Y226" s="265"/>
      <c r="Z226" s="265"/>
      <c r="AA226" s="265"/>
      <c r="AB226" s="258"/>
      <c r="AC226" s="265"/>
      <c r="AD226" s="265"/>
      <c r="AE226" s="258"/>
      <c r="AF226" s="265"/>
      <c r="AG226" s="265"/>
    </row>
    <row r="227" spans="1:33" x14ac:dyDescent="0.3">
      <c r="A227" s="261"/>
      <c r="B227" s="256"/>
      <c r="C227" s="256"/>
      <c r="D227" s="256"/>
      <c r="E227" s="256"/>
      <c r="F227" s="256"/>
      <c r="G227" s="256"/>
      <c r="H227" s="256"/>
      <c r="I227" s="263"/>
      <c r="J227" s="256"/>
      <c r="K227" s="256"/>
      <c r="L227" s="256"/>
      <c r="M227" s="256"/>
      <c r="N227" s="256"/>
      <c r="O227" s="256"/>
      <c r="P227" s="256"/>
      <c r="Q227" s="256"/>
      <c r="R227" s="256"/>
      <c r="S227" s="263"/>
      <c r="T227" s="256"/>
      <c r="U227" s="263"/>
      <c r="V227" s="256"/>
      <c r="W227" s="264"/>
      <c r="X227" s="265"/>
      <c r="Y227" s="265"/>
      <c r="Z227" s="265"/>
      <c r="AA227" s="265"/>
      <c r="AB227" s="258"/>
      <c r="AC227" s="265"/>
      <c r="AD227" s="265"/>
      <c r="AE227" s="258"/>
      <c r="AF227" s="265"/>
      <c r="AG227" s="265"/>
    </row>
    <row r="228" spans="1:33" x14ac:dyDescent="0.3">
      <c r="A228" s="261"/>
      <c r="B228" s="256"/>
      <c r="C228" s="256"/>
      <c r="D228" s="256"/>
      <c r="E228" s="256"/>
      <c r="F228" s="256"/>
      <c r="G228" s="256"/>
      <c r="H228" s="256"/>
      <c r="I228" s="263"/>
      <c r="J228" s="256"/>
      <c r="K228" s="256"/>
      <c r="L228" s="256"/>
      <c r="M228" s="256"/>
      <c r="N228" s="256"/>
      <c r="O228" s="256"/>
      <c r="P228" s="256"/>
      <c r="Q228" s="256"/>
      <c r="R228" s="256"/>
      <c r="S228" s="263"/>
      <c r="T228" s="256"/>
      <c r="U228" s="263"/>
      <c r="V228" s="256"/>
      <c r="W228" s="264"/>
      <c r="X228" s="265"/>
      <c r="Y228" s="265"/>
      <c r="Z228" s="265"/>
      <c r="AA228" s="265"/>
      <c r="AB228" s="258"/>
      <c r="AC228" s="265"/>
      <c r="AD228" s="265"/>
      <c r="AE228" s="258"/>
      <c r="AF228" s="265"/>
      <c r="AG228" s="265"/>
    </row>
    <row r="229" spans="1:33" x14ac:dyDescent="0.3">
      <c r="A229" s="261"/>
      <c r="B229" s="256"/>
      <c r="C229" s="256"/>
      <c r="D229" s="256"/>
      <c r="E229" s="256"/>
      <c r="F229" s="256"/>
      <c r="G229" s="256"/>
      <c r="H229" s="256"/>
      <c r="I229" s="263"/>
      <c r="J229" s="256"/>
      <c r="K229" s="256"/>
      <c r="L229" s="256"/>
      <c r="M229" s="256"/>
      <c r="N229" s="256"/>
      <c r="O229" s="256"/>
      <c r="P229" s="256"/>
      <c r="Q229" s="256"/>
      <c r="R229" s="256"/>
      <c r="S229" s="263"/>
      <c r="T229" s="256"/>
      <c r="U229" s="263"/>
      <c r="V229" s="256"/>
      <c r="W229" s="264"/>
      <c r="X229" s="265"/>
      <c r="Y229" s="265"/>
      <c r="Z229" s="265"/>
      <c r="AA229" s="265"/>
      <c r="AB229" s="258"/>
      <c r="AC229" s="265"/>
      <c r="AD229" s="265"/>
      <c r="AE229" s="258"/>
      <c r="AF229" s="265"/>
      <c r="AG229" s="265"/>
    </row>
    <row r="230" spans="1:33" x14ac:dyDescent="0.3">
      <c r="A230" s="261"/>
      <c r="B230" s="256"/>
      <c r="C230" s="256"/>
      <c r="D230" s="256"/>
      <c r="E230" s="256"/>
      <c r="F230" s="256"/>
      <c r="G230" s="256"/>
      <c r="H230" s="256"/>
      <c r="I230" s="263"/>
      <c r="J230" s="256"/>
      <c r="K230" s="256"/>
      <c r="L230" s="256"/>
      <c r="M230" s="256"/>
      <c r="N230" s="256"/>
      <c r="O230" s="256"/>
      <c r="P230" s="256"/>
      <c r="Q230" s="256"/>
      <c r="R230" s="256"/>
      <c r="S230" s="263"/>
      <c r="T230" s="256"/>
      <c r="U230" s="263"/>
      <c r="V230" s="256"/>
      <c r="W230" s="264"/>
      <c r="X230" s="265"/>
      <c r="Y230" s="265"/>
      <c r="Z230" s="265"/>
      <c r="AA230" s="265"/>
      <c r="AB230" s="258"/>
      <c r="AC230" s="265"/>
      <c r="AD230" s="265"/>
      <c r="AE230" s="258"/>
      <c r="AF230" s="265"/>
      <c r="AG230" s="265"/>
    </row>
    <row r="231" spans="1:33" x14ac:dyDescent="0.3">
      <c r="A231" s="261"/>
      <c r="B231" s="256"/>
      <c r="C231" s="256"/>
      <c r="D231" s="256"/>
      <c r="E231" s="256"/>
      <c r="F231" s="256"/>
      <c r="G231" s="256"/>
      <c r="H231" s="256"/>
      <c r="I231" s="263"/>
      <c r="J231" s="256"/>
      <c r="K231" s="256"/>
      <c r="L231" s="256"/>
      <c r="M231" s="256"/>
      <c r="N231" s="256"/>
      <c r="O231" s="256"/>
      <c r="P231" s="256"/>
      <c r="Q231" s="256"/>
      <c r="R231" s="256"/>
      <c r="S231" s="263"/>
      <c r="T231" s="256"/>
      <c r="U231" s="263"/>
      <c r="V231" s="256"/>
      <c r="W231" s="264"/>
      <c r="X231" s="265"/>
      <c r="Y231" s="265"/>
      <c r="Z231" s="265"/>
      <c r="AA231" s="265"/>
      <c r="AB231" s="258"/>
      <c r="AC231" s="265"/>
      <c r="AD231" s="265"/>
      <c r="AE231" s="258"/>
      <c r="AF231" s="265"/>
      <c r="AG231" s="265"/>
    </row>
    <row r="232" spans="1:33" x14ac:dyDescent="0.3">
      <c r="A232" s="261"/>
      <c r="B232" s="256"/>
      <c r="C232" s="256"/>
      <c r="D232" s="256"/>
      <c r="E232" s="256"/>
      <c r="F232" s="256"/>
      <c r="G232" s="256"/>
      <c r="H232" s="256"/>
      <c r="I232" s="263"/>
      <c r="J232" s="256"/>
      <c r="K232" s="256"/>
      <c r="L232" s="256"/>
      <c r="M232" s="256"/>
      <c r="N232" s="256"/>
      <c r="O232" s="256"/>
      <c r="P232" s="256"/>
      <c r="Q232" s="256"/>
      <c r="R232" s="256"/>
      <c r="S232" s="263"/>
      <c r="T232" s="256"/>
      <c r="U232" s="263"/>
      <c r="V232" s="256"/>
      <c r="W232" s="264"/>
      <c r="X232" s="265"/>
      <c r="Y232" s="265"/>
      <c r="Z232" s="265"/>
      <c r="AA232" s="265"/>
      <c r="AB232" s="258"/>
      <c r="AC232" s="265"/>
      <c r="AD232" s="265"/>
      <c r="AE232" s="258"/>
      <c r="AF232" s="265"/>
      <c r="AG232" s="265"/>
    </row>
    <row r="233" spans="1:33" x14ac:dyDescent="0.3">
      <c r="A233" s="261"/>
      <c r="B233" s="256"/>
      <c r="C233" s="256"/>
      <c r="D233" s="256"/>
      <c r="E233" s="256"/>
      <c r="F233" s="256"/>
      <c r="G233" s="256"/>
      <c r="H233" s="256"/>
      <c r="I233" s="263"/>
      <c r="J233" s="256"/>
      <c r="K233" s="256"/>
      <c r="L233" s="256"/>
      <c r="M233" s="256"/>
      <c r="N233" s="256"/>
      <c r="O233" s="256"/>
      <c r="P233" s="256"/>
      <c r="Q233" s="256"/>
      <c r="R233" s="256"/>
      <c r="S233" s="263"/>
      <c r="T233" s="256"/>
      <c r="U233" s="263"/>
      <c r="V233" s="256"/>
      <c r="W233" s="264"/>
      <c r="X233" s="265"/>
      <c r="Y233" s="265"/>
      <c r="Z233" s="265"/>
      <c r="AA233" s="265"/>
      <c r="AB233" s="258"/>
      <c r="AC233" s="265"/>
      <c r="AD233" s="265"/>
      <c r="AE233" s="258"/>
      <c r="AF233" s="265"/>
      <c r="AG233" s="265"/>
    </row>
    <row r="234" spans="1:33" x14ac:dyDescent="0.3">
      <c r="A234" s="261"/>
      <c r="B234" s="256"/>
      <c r="C234" s="256"/>
      <c r="D234" s="256"/>
      <c r="E234" s="256"/>
      <c r="F234" s="256"/>
      <c r="G234" s="256"/>
      <c r="H234" s="256"/>
      <c r="I234" s="263"/>
      <c r="J234" s="256"/>
      <c r="K234" s="256"/>
      <c r="L234" s="256"/>
      <c r="M234" s="256"/>
      <c r="N234" s="256"/>
      <c r="O234" s="256"/>
      <c r="P234" s="256"/>
      <c r="Q234" s="256"/>
      <c r="R234" s="256"/>
      <c r="S234" s="263"/>
      <c r="T234" s="256"/>
      <c r="U234" s="263"/>
      <c r="V234" s="256"/>
      <c r="W234" s="264"/>
      <c r="X234" s="265"/>
      <c r="Y234" s="265"/>
      <c r="Z234" s="265"/>
      <c r="AA234" s="265"/>
      <c r="AB234" s="258"/>
      <c r="AC234" s="265"/>
      <c r="AD234" s="265"/>
      <c r="AE234" s="258"/>
      <c r="AF234" s="265"/>
      <c r="AG234" s="265"/>
    </row>
    <row r="235" spans="1:33" x14ac:dyDescent="0.3">
      <c r="A235" s="261"/>
      <c r="B235" s="256"/>
      <c r="C235" s="256"/>
      <c r="D235" s="256"/>
      <c r="E235" s="256"/>
      <c r="F235" s="256"/>
      <c r="G235" s="256"/>
      <c r="H235" s="256"/>
      <c r="I235" s="263"/>
      <c r="J235" s="256"/>
      <c r="K235" s="256"/>
      <c r="L235" s="256"/>
      <c r="M235" s="256"/>
      <c r="N235" s="256"/>
      <c r="O235" s="256"/>
      <c r="P235" s="256"/>
      <c r="Q235" s="256"/>
      <c r="R235" s="256"/>
      <c r="S235" s="263"/>
      <c r="T235" s="256"/>
      <c r="U235" s="263"/>
      <c r="V235" s="256"/>
      <c r="W235" s="264"/>
      <c r="X235" s="265"/>
      <c r="Y235" s="265"/>
      <c r="Z235" s="265"/>
      <c r="AA235" s="265"/>
      <c r="AB235" s="258"/>
      <c r="AC235" s="265"/>
      <c r="AD235" s="265"/>
      <c r="AE235" s="258"/>
      <c r="AF235" s="265"/>
      <c r="AG235" s="265"/>
    </row>
    <row r="236" spans="1:33" x14ac:dyDescent="0.3">
      <c r="A236" s="261"/>
      <c r="B236" s="256"/>
      <c r="C236" s="256"/>
      <c r="D236" s="256"/>
      <c r="E236" s="256"/>
      <c r="F236" s="256"/>
      <c r="G236" s="256"/>
      <c r="H236" s="256"/>
      <c r="I236" s="263"/>
      <c r="J236" s="256"/>
      <c r="K236" s="256"/>
      <c r="L236" s="256"/>
      <c r="M236" s="256"/>
      <c r="N236" s="256"/>
      <c r="O236" s="256"/>
      <c r="P236" s="256"/>
      <c r="Q236" s="256"/>
      <c r="R236" s="256"/>
      <c r="S236" s="263"/>
      <c r="T236" s="256"/>
      <c r="U236" s="263"/>
      <c r="V236" s="256"/>
      <c r="W236" s="264"/>
      <c r="X236" s="265"/>
      <c r="Y236" s="265"/>
      <c r="Z236" s="265"/>
      <c r="AA236" s="265"/>
      <c r="AB236" s="258"/>
      <c r="AC236" s="265"/>
      <c r="AD236" s="265"/>
      <c r="AE236" s="258"/>
      <c r="AF236" s="265"/>
      <c r="AG236" s="265"/>
    </row>
    <row r="237" spans="1:33" x14ac:dyDescent="0.3">
      <c r="A237" s="261"/>
      <c r="B237" s="256"/>
      <c r="C237" s="256"/>
      <c r="D237" s="256"/>
      <c r="E237" s="256"/>
      <c r="F237" s="256"/>
      <c r="G237" s="256"/>
      <c r="H237" s="256"/>
      <c r="I237" s="263"/>
      <c r="J237" s="256"/>
      <c r="K237" s="256"/>
      <c r="L237" s="256"/>
      <c r="M237" s="256"/>
      <c r="N237" s="256"/>
      <c r="O237" s="256"/>
      <c r="P237" s="256"/>
      <c r="Q237" s="256"/>
      <c r="R237" s="256"/>
      <c r="S237" s="263"/>
      <c r="T237" s="256"/>
      <c r="U237" s="263"/>
      <c r="V237" s="256"/>
      <c r="W237" s="264"/>
      <c r="X237" s="265"/>
      <c r="Y237" s="265"/>
      <c r="Z237" s="265"/>
      <c r="AA237" s="265"/>
      <c r="AB237" s="258"/>
      <c r="AC237" s="265"/>
      <c r="AD237" s="265"/>
      <c r="AE237" s="258"/>
      <c r="AF237" s="265"/>
      <c r="AG237" s="265"/>
    </row>
    <row r="238" spans="1:33" x14ac:dyDescent="0.3">
      <c r="A238" s="261"/>
      <c r="B238" s="256"/>
      <c r="C238" s="256"/>
      <c r="D238" s="256"/>
      <c r="E238" s="256"/>
      <c r="F238" s="256"/>
      <c r="G238" s="256"/>
      <c r="H238" s="256"/>
      <c r="I238" s="263"/>
      <c r="J238" s="256"/>
      <c r="K238" s="256"/>
      <c r="L238" s="256"/>
      <c r="M238" s="256"/>
      <c r="N238" s="256"/>
      <c r="O238" s="256"/>
      <c r="P238" s="256"/>
      <c r="Q238" s="256"/>
      <c r="R238" s="256"/>
      <c r="S238" s="263"/>
      <c r="T238" s="256"/>
      <c r="U238" s="263"/>
      <c r="V238" s="256"/>
      <c r="W238" s="264"/>
      <c r="X238" s="265"/>
      <c r="Y238" s="265"/>
      <c r="Z238" s="265"/>
      <c r="AA238" s="265"/>
      <c r="AB238" s="258"/>
      <c r="AC238" s="265"/>
      <c r="AD238" s="265"/>
      <c r="AE238" s="258"/>
      <c r="AF238" s="265"/>
      <c r="AG238" s="265"/>
    </row>
    <row r="239" spans="1:33" x14ac:dyDescent="0.3">
      <c r="A239" s="261"/>
      <c r="B239" s="256"/>
      <c r="C239" s="256"/>
      <c r="D239" s="256"/>
      <c r="E239" s="256"/>
      <c r="F239" s="256"/>
      <c r="G239" s="256"/>
      <c r="H239" s="256"/>
      <c r="I239" s="263"/>
      <c r="J239" s="256"/>
      <c r="K239" s="256"/>
      <c r="L239" s="256"/>
      <c r="M239" s="256"/>
      <c r="N239" s="256"/>
      <c r="O239" s="256"/>
      <c r="P239" s="256"/>
      <c r="Q239" s="256"/>
      <c r="R239" s="256"/>
      <c r="S239" s="263"/>
      <c r="T239" s="256"/>
      <c r="U239" s="263"/>
      <c r="V239" s="256"/>
      <c r="W239" s="264"/>
      <c r="X239" s="265"/>
      <c r="Y239" s="265"/>
      <c r="Z239" s="265"/>
      <c r="AA239" s="265"/>
      <c r="AB239" s="258"/>
      <c r="AC239" s="265"/>
      <c r="AD239" s="265"/>
      <c r="AE239" s="258"/>
      <c r="AF239" s="265"/>
      <c r="AG239" s="265"/>
    </row>
    <row r="240" spans="1:33" x14ac:dyDescent="0.3">
      <c r="A240" s="261"/>
      <c r="B240" s="256"/>
      <c r="C240" s="256"/>
      <c r="D240" s="256"/>
      <c r="E240" s="256"/>
      <c r="F240" s="256"/>
      <c r="G240" s="256"/>
      <c r="H240" s="256"/>
      <c r="I240" s="263"/>
      <c r="J240" s="256"/>
      <c r="K240" s="256"/>
      <c r="L240" s="256"/>
      <c r="M240" s="256"/>
      <c r="N240" s="256"/>
      <c r="O240" s="256"/>
      <c r="P240" s="256"/>
      <c r="Q240" s="256"/>
      <c r="R240" s="256"/>
      <c r="S240" s="263"/>
      <c r="T240" s="256"/>
      <c r="U240" s="263"/>
      <c r="V240" s="256"/>
      <c r="W240" s="264"/>
      <c r="X240" s="265"/>
      <c r="Y240" s="265"/>
      <c r="Z240" s="265"/>
      <c r="AA240" s="265"/>
      <c r="AB240" s="258"/>
      <c r="AC240" s="265"/>
      <c r="AD240" s="265"/>
      <c r="AE240" s="258"/>
      <c r="AF240" s="265"/>
      <c r="AG240" s="265"/>
    </row>
    <row r="241" spans="1:33" x14ac:dyDescent="0.3">
      <c r="A241" s="261"/>
      <c r="B241" s="256"/>
      <c r="C241" s="256"/>
      <c r="D241" s="256"/>
      <c r="E241" s="256"/>
      <c r="F241" s="256"/>
      <c r="G241" s="256"/>
      <c r="H241" s="256"/>
      <c r="I241" s="263"/>
      <c r="J241" s="256"/>
      <c r="K241" s="256"/>
      <c r="L241" s="256"/>
      <c r="M241" s="256"/>
      <c r="N241" s="256"/>
      <c r="O241" s="256"/>
      <c r="P241" s="256"/>
      <c r="Q241" s="256"/>
      <c r="R241" s="256"/>
      <c r="S241" s="263"/>
      <c r="T241" s="256"/>
      <c r="U241" s="263"/>
      <c r="V241" s="256"/>
      <c r="W241" s="264"/>
      <c r="X241" s="265"/>
      <c r="Y241" s="265"/>
      <c r="Z241" s="265"/>
      <c r="AA241" s="265"/>
      <c r="AB241" s="258"/>
      <c r="AC241" s="265"/>
      <c r="AD241" s="265"/>
      <c r="AE241" s="258"/>
      <c r="AF241" s="265"/>
      <c r="AG241" s="265"/>
    </row>
    <row r="242" spans="1:33" x14ac:dyDescent="0.3">
      <c r="A242" s="261"/>
      <c r="B242" s="256"/>
      <c r="C242" s="256"/>
      <c r="D242" s="256"/>
      <c r="E242" s="256"/>
      <c r="F242" s="256"/>
      <c r="G242" s="256"/>
      <c r="H242" s="256"/>
      <c r="I242" s="263"/>
      <c r="J242" s="256"/>
      <c r="K242" s="256"/>
      <c r="L242" s="256"/>
      <c r="M242" s="256"/>
      <c r="N242" s="256"/>
      <c r="O242" s="256"/>
      <c r="P242" s="256"/>
      <c r="Q242" s="256"/>
      <c r="R242" s="256"/>
      <c r="S242" s="263"/>
      <c r="T242" s="256"/>
      <c r="U242" s="263"/>
      <c r="V242" s="256"/>
      <c r="W242" s="264"/>
      <c r="X242" s="265"/>
      <c r="Y242" s="265"/>
      <c r="Z242" s="265"/>
      <c r="AA242" s="265"/>
      <c r="AB242" s="258"/>
      <c r="AC242" s="265"/>
      <c r="AD242" s="265"/>
      <c r="AE242" s="258"/>
      <c r="AF242" s="265"/>
      <c r="AG242" s="265"/>
    </row>
    <row r="243" spans="1:33" x14ac:dyDescent="0.3">
      <c r="A243" s="261"/>
      <c r="B243" s="256"/>
      <c r="C243" s="256"/>
      <c r="D243" s="256"/>
      <c r="E243" s="256"/>
      <c r="F243" s="256"/>
      <c r="G243" s="256"/>
      <c r="H243" s="256"/>
      <c r="I243" s="263"/>
      <c r="J243" s="256"/>
      <c r="K243" s="256"/>
      <c r="L243" s="256"/>
      <c r="M243" s="256"/>
      <c r="N243" s="256"/>
      <c r="O243" s="256"/>
      <c r="P243" s="256"/>
      <c r="Q243" s="256"/>
      <c r="R243" s="256"/>
      <c r="S243" s="263"/>
      <c r="T243" s="256"/>
      <c r="U243" s="263"/>
      <c r="V243" s="256"/>
      <c r="W243" s="264"/>
      <c r="X243" s="265"/>
      <c r="Y243" s="265"/>
      <c r="Z243" s="265"/>
      <c r="AA243" s="265"/>
      <c r="AB243" s="258"/>
      <c r="AC243" s="265"/>
      <c r="AD243" s="265"/>
      <c r="AE243" s="258"/>
      <c r="AF243" s="265"/>
      <c r="AG243" s="265"/>
    </row>
  </sheetData>
  <mergeCells count="58">
    <mergeCell ref="B43:E43"/>
    <mergeCell ref="AH1:AH8"/>
    <mergeCell ref="AI1:AI8"/>
    <mergeCell ref="A36:F36"/>
    <mergeCell ref="G36:H36"/>
    <mergeCell ref="K36:R36"/>
    <mergeCell ref="X36:Y36"/>
    <mergeCell ref="Z36:AA36"/>
    <mergeCell ref="AB36:AD36"/>
    <mergeCell ref="AE36:AG36"/>
    <mergeCell ref="A35:F35"/>
    <mergeCell ref="K35:R35"/>
    <mergeCell ref="X35:Y35"/>
    <mergeCell ref="Z35:AA35"/>
    <mergeCell ref="AB35:AD35"/>
    <mergeCell ref="AE35:AG35"/>
    <mergeCell ref="X7:Y7"/>
    <mergeCell ref="Z7:AA7"/>
    <mergeCell ref="AB7:AD7"/>
    <mergeCell ref="AE7:AG7"/>
    <mergeCell ref="J34:J36"/>
    <mergeCell ref="AE5:AG5"/>
    <mergeCell ref="C6:H6"/>
    <mergeCell ref="X6:Y6"/>
    <mergeCell ref="Z6:AA6"/>
    <mergeCell ref="AB6:AD6"/>
    <mergeCell ref="AE6:AG6"/>
    <mergeCell ref="M5:M7"/>
    <mergeCell ref="N5:N7"/>
    <mergeCell ref="O5:O7"/>
    <mergeCell ref="X5:Y5"/>
    <mergeCell ref="Z5:AA5"/>
    <mergeCell ref="AB5:AD5"/>
    <mergeCell ref="L4:L7"/>
    <mergeCell ref="M4:O4"/>
    <mergeCell ref="X4:Y4"/>
    <mergeCell ref="Z4:AA4"/>
    <mergeCell ref="X3:Y3"/>
    <mergeCell ref="Z3:AA3"/>
    <mergeCell ref="AB3:AD3"/>
    <mergeCell ref="AE3:AG3"/>
    <mergeCell ref="X2:AA2"/>
    <mergeCell ref="A1:A7"/>
    <mergeCell ref="B1:B7"/>
    <mergeCell ref="C1:H5"/>
    <mergeCell ref="J1:R1"/>
    <mergeCell ref="T1:AG1"/>
    <mergeCell ref="J2:J7"/>
    <mergeCell ref="K2:K7"/>
    <mergeCell ref="L2:Q2"/>
    <mergeCell ref="R2:R7"/>
    <mergeCell ref="T2:V2"/>
    <mergeCell ref="AB4:AD4"/>
    <mergeCell ref="AE4:AG4"/>
    <mergeCell ref="AB2:AG2"/>
    <mergeCell ref="L3:O3"/>
    <mergeCell ref="P3:P7"/>
    <mergeCell ref="Q3:Q7"/>
  </mergeCells>
  <conditionalFormatting sqref="A35:A36 C11:D29 G35:K35 G36:X36 K2:L3 K4:M4 K5:O8 O11:Q16 O17:P18 O19:Q23 O24:P24 O25:Q29 P3:Q3 S1:T1 S2:X8 S11:AG11 S12:W29 S35:W35 Y8:AG8 Y27:Y29 Z3:Z7 Z35 AA12:AA25 AA27:AA29 AB2:AB7 AB35:AB36 AE4:AE7 AE35:AE36 M13:M29 K13:L20 K12:M12 A1:J1 A2:I8 G11:N11 G12:J20 G21:L29 G30:AA30 G9:AH10 AC27:AD30 AC12:AD25 AF12:AG25 AF27:AG29 AF30:AH30">
    <cfRule type="cellIs" dxfId="1234" priority="20" operator="equal">
      <formula>0</formula>
    </cfRule>
  </conditionalFormatting>
  <conditionalFormatting sqref="A9:F10">
    <cfRule type="cellIs" dxfId="1233" priority="21" operator="equal">
      <formula>0</formula>
    </cfRule>
  </conditionalFormatting>
  <conditionalFormatting sqref="A19:A29">
    <cfRule type="cellIs" dxfId="1232" priority="22" operator="equal">
      <formula>0</formula>
    </cfRule>
  </conditionalFormatting>
  <conditionalFormatting sqref="A11">
    <cfRule type="cellIs" dxfId="1231" priority="23" operator="equal">
      <formula>0</formula>
    </cfRule>
  </conditionalFormatting>
  <conditionalFormatting sqref="A12:A13">
    <cfRule type="cellIs" dxfId="1230" priority="24" operator="equal">
      <formula>0</formula>
    </cfRule>
  </conditionalFormatting>
  <conditionalFormatting sqref="A14 A16">
    <cfRule type="cellIs" dxfId="1229" priority="25" operator="equal">
      <formula>0</formula>
    </cfRule>
  </conditionalFormatting>
  <conditionalFormatting sqref="A17:A18">
    <cfRule type="cellIs" dxfId="1228" priority="26" operator="equal">
      <formula>0</formula>
    </cfRule>
  </conditionalFormatting>
  <conditionalFormatting sqref="A31:E31 C32:D32 O32:Q32 S31:AA31 S32:W32 Y32 AA32 N31:Q31 G31:M32 G34:M34 AA34:AH34 Y34 S34:W34 O34:Q34 C34:D34 A32:A33 AC31:AD32 AF31:AG32">
    <cfRule type="cellIs" dxfId="1227" priority="11" operator="equal">
      <formula>0</formula>
    </cfRule>
  </conditionalFormatting>
  <conditionalFormatting sqref="B11:B13">
    <cfRule type="cellIs" dxfId="1226" priority="28" operator="equal">
      <formula>0</formula>
    </cfRule>
  </conditionalFormatting>
  <conditionalFormatting sqref="B26">
    <cfRule type="cellIs" dxfId="1225" priority="29" operator="equal">
      <formula>0</formula>
    </cfRule>
  </conditionalFormatting>
  <conditionalFormatting sqref="X31:X32 X34">
    <cfRule type="cellIs" dxfId="1224" priority="14" operator="equal">
      <formula>0</formula>
    </cfRule>
  </conditionalFormatting>
  <conditionalFormatting sqref="B23">
    <cfRule type="cellIs" dxfId="1223" priority="31" operator="equal">
      <formula>0</formula>
    </cfRule>
  </conditionalFormatting>
  <conditionalFormatting sqref="B24">
    <cfRule type="cellIs" dxfId="1222" priority="32" operator="equal">
      <formula>0</formula>
    </cfRule>
  </conditionalFormatting>
  <conditionalFormatting sqref="B25">
    <cfRule type="cellIs" dxfId="1221" priority="33" operator="equal">
      <formula>0</formula>
    </cfRule>
  </conditionalFormatting>
  <conditionalFormatting sqref="Y12:Y25">
    <cfRule type="cellIs" dxfId="1220" priority="34" operator="equal">
      <formula>0</formula>
    </cfRule>
  </conditionalFormatting>
  <conditionalFormatting sqref="X12:X17">
    <cfRule type="cellIs" dxfId="1219" priority="35" operator="equal">
      <formula>0</formula>
    </cfRule>
  </conditionalFormatting>
  <conditionalFormatting sqref="X19:X22">
    <cfRule type="cellIs" dxfId="1218" priority="36" operator="equal">
      <formula>0</formula>
    </cfRule>
  </conditionalFormatting>
  <conditionalFormatting sqref="X18">
    <cfRule type="cellIs" dxfId="1217" priority="37" operator="equal">
      <formula>0</formula>
    </cfRule>
  </conditionalFormatting>
  <conditionalFormatting sqref="X25">
    <cfRule type="cellIs" dxfId="1216" priority="38" operator="equal">
      <formula>0</formula>
    </cfRule>
  </conditionalFormatting>
  <conditionalFormatting sqref="X23">
    <cfRule type="cellIs" dxfId="1215" priority="39" operator="equal">
      <formula>0</formula>
    </cfRule>
  </conditionalFormatting>
  <conditionalFormatting sqref="X24">
    <cfRule type="cellIs" dxfId="1214" priority="40" operator="equal">
      <formula>0</formula>
    </cfRule>
  </conditionalFormatting>
  <conditionalFormatting sqref="X27:X29">
    <cfRule type="cellIs" dxfId="1213" priority="41" operator="equal">
      <formula>0</formula>
    </cfRule>
  </conditionalFormatting>
  <conditionalFormatting sqref="X26">
    <cfRule type="cellIs" dxfId="1212" priority="42" operator="equal">
      <formula>0</formula>
    </cfRule>
  </conditionalFormatting>
  <conditionalFormatting sqref="Z12:Z17">
    <cfRule type="cellIs" dxfId="1211" priority="44" operator="equal">
      <formula>0</formula>
    </cfRule>
  </conditionalFormatting>
  <conditionalFormatting sqref="Z19:Z22">
    <cfRule type="cellIs" dxfId="1210" priority="45" operator="equal">
      <formula>0</formula>
    </cfRule>
  </conditionalFormatting>
  <conditionalFormatting sqref="Z18">
    <cfRule type="cellIs" dxfId="1209" priority="46" operator="equal">
      <formula>0</formula>
    </cfRule>
  </conditionalFormatting>
  <conditionalFormatting sqref="Z25">
    <cfRule type="cellIs" dxfId="1208" priority="47" operator="equal">
      <formula>0</formula>
    </cfRule>
  </conditionalFormatting>
  <conditionalFormatting sqref="Z23">
    <cfRule type="cellIs" dxfId="1207" priority="48" operator="equal">
      <formula>0</formula>
    </cfRule>
  </conditionalFormatting>
  <conditionalFormatting sqref="Z24">
    <cfRule type="cellIs" dxfId="1206" priority="49" operator="equal">
      <formula>0</formula>
    </cfRule>
  </conditionalFormatting>
  <conditionalFormatting sqref="Z27:Z29">
    <cfRule type="cellIs" dxfId="1205" priority="50" operator="equal">
      <formula>0</formula>
    </cfRule>
  </conditionalFormatting>
  <conditionalFormatting sqref="Z26">
    <cfRule type="cellIs" dxfId="1204" priority="51" operator="equal">
      <formula>0</formula>
    </cfRule>
  </conditionalFormatting>
  <conditionalFormatting sqref="N12:N17">
    <cfRule type="cellIs" dxfId="1203" priority="53" operator="equal">
      <formula>0</formula>
    </cfRule>
  </conditionalFormatting>
  <conditionalFormatting sqref="N19:N21">
    <cfRule type="cellIs" dxfId="1202" priority="54" operator="equal">
      <formula>0</formula>
    </cfRule>
  </conditionalFormatting>
  <conditionalFormatting sqref="N18">
    <cfRule type="cellIs" dxfId="1201" priority="55" operator="equal">
      <formula>0</formula>
    </cfRule>
  </conditionalFormatting>
  <conditionalFormatting sqref="N25">
    <cfRule type="cellIs" dxfId="1200" priority="56" operator="equal">
      <formula>0</formula>
    </cfRule>
  </conditionalFormatting>
  <conditionalFormatting sqref="N23">
    <cfRule type="cellIs" dxfId="1199" priority="57" operator="equal">
      <formula>0</formula>
    </cfRule>
  </conditionalFormatting>
  <conditionalFormatting sqref="N24">
    <cfRule type="cellIs" dxfId="1198" priority="58" operator="equal">
      <formula>0</formula>
    </cfRule>
  </conditionalFormatting>
  <conditionalFormatting sqref="N27:N29">
    <cfRule type="cellIs" dxfId="1197" priority="59" operator="equal">
      <formula>0</formula>
    </cfRule>
  </conditionalFormatting>
  <conditionalFormatting sqref="E11:F11">
    <cfRule type="cellIs" dxfId="1196" priority="61" operator="equal">
      <formula>0</formula>
    </cfRule>
  </conditionalFormatting>
  <conditionalFormatting sqref="E12:E13 E14:F14 E15 E16:F16 E17">
    <cfRule type="cellIs" dxfId="1195" priority="62" operator="equal">
      <formula>0</formula>
    </cfRule>
  </conditionalFormatting>
  <conditionalFormatting sqref="E19:F19 E20 E21:F22">
    <cfRule type="cellIs" dxfId="1194" priority="63" operator="equal">
      <formula>0</formula>
    </cfRule>
  </conditionalFormatting>
  <conditionalFormatting sqref="E18">
    <cfRule type="cellIs" dxfId="1193" priority="64" operator="equal">
      <formula>0</formula>
    </cfRule>
  </conditionalFormatting>
  <conditionalFormatting sqref="E23:F23">
    <cfRule type="cellIs" dxfId="1192" priority="65" operator="equal">
      <formula>0</formula>
    </cfRule>
  </conditionalFormatting>
  <conditionalFormatting sqref="E24">
    <cfRule type="cellIs" dxfId="1191" priority="66" operator="equal">
      <formula>0</formula>
    </cfRule>
  </conditionalFormatting>
  <conditionalFormatting sqref="E25">
    <cfRule type="cellIs" dxfId="1190" priority="67" operator="equal">
      <formula>0</formula>
    </cfRule>
  </conditionalFormatting>
  <conditionalFormatting sqref="E27:F27">
    <cfRule type="cellIs" dxfId="1189" priority="68" operator="equal">
      <formula>0</formula>
    </cfRule>
  </conditionalFormatting>
  <conditionalFormatting sqref="E26">
    <cfRule type="cellIs" dxfId="1188" priority="69" operator="equal">
      <formula>0</formula>
    </cfRule>
  </conditionalFormatting>
  <conditionalFormatting sqref="Q24">
    <cfRule type="cellIs" dxfId="1187" priority="71" operator="equal">
      <formula>0</formula>
    </cfRule>
  </conditionalFormatting>
  <conditionalFormatting sqref="A15">
    <cfRule type="cellIs" dxfId="1186" priority="72" operator="equal">
      <formula>0</formula>
    </cfRule>
  </conditionalFormatting>
  <conditionalFormatting sqref="B17">
    <cfRule type="cellIs" dxfId="1185" priority="73" operator="equal">
      <formula>0</formula>
    </cfRule>
  </conditionalFormatting>
  <conditionalFormatting sqref="B14:B15">
    <cfRule type="cellIs" dxfId="1184" priority="74" operator="equal">
      <formula>0</formula>
    </cfRule>
  </conditionalFormatting>
  <conditionalFormatting sqref="B16">
    <cfRule type="cellIs" dxfId="1183" priority="75" operator="equal">
      <formula>0</formula>
    </cfRule>
  </conditionalFormatting>
  <conditionalFormatting sqref="B23">
    <cfRule type="cellIs" dxfId="1182" priority="76" operator="equal">
      <formula>0</formula>
    </cfRule>
  </conditionalFormatting>
  <conditionalFormatting sqref="B18">
    <cfRule type="cellIs" dxfId="1181" priority="77" operator="equal">
      <formula>0</formula>
    </cfRule>
  </conditionalFormatting>
  <conditionalFormatting sqref="B19">
    <cfRule type="cellIs" dxfId="1180" priority="78" operator="equal">
      <formula>0</formula>
    </cfRule>
  </conditionalFormatting>
  <conditionalFormatting sqref="B20:B22">
    <cfRule type="cellIs" dxfId="1179" priority="79" operator="equal">
      <formula>0</formula>
    </cfRule>
  </conditionalFormatting>
  <conditionalFormatting sqref="B24:B26">
    <cfRule type="cellIs" dxfId="1178" priority="80" operator="equal">
      <formula>0</formula>
    </cfRule>
  </conditionalFormatting>
  <conditionalFormatting sqref="B28:B29">
    <cfRule type="cellIs" dxfId="1177" priority="81" operator="equal">
      <formula>0</formula>
    </cfRule>
  </conditionalFormatting>
  <conditionalFormatting sqref="B27">
    <cfRule type="cellIs" dxfId="1176" priority="82" operator="equal">
      <formula>0</formula>
    </cfRule>
  </conditionalFormatting>
  <conditionalFormatting sqref="Q17:Q18">
    <cfRule type="cellIs" dxfId="1175" priority="83" operator="equal">
      <formula>0</formula>
    </cfRule>
  </conditionalFormatting>
  <conditionalFormatting sqref="B42">
    <cfRule type="cellIs" dxfId="1174" priority="86" operator="equal">
      <formula>0</formula>
    </cfRule>
  </conditionalFormatting>
  <conditionalFormatting sqref="C30:D30">
    <cfRule type="cellIs" dxfId="1173" priority="87" operator="equal">
      <formula>0</formula>
    </cfRule>
  </conditionalFormatting>
  <conditionalFormatting sqref="A30">
    <cfRule type="cellIs" dxfId="1172" priority="88" operator="equal">
      <formula>0</formula>
    </cfRule>
  </conditionalFormatting>
  <conditionalFormatting sqref="E30">
    <cfRule type="cellIs" dxfId="1171" priority="92" operator="equal">
      <formula>0</formula>
    </cfRule>
  </conditionalFormatting>
  <conditionalFormatting sqref="F30">
    <cfRule type="cellIs" dxfId="1170" priority="93" operator="equal">
      <formula>0</formula>
    </cfRule>
  </conditionalFormatting>
  <conditionalFormatting sqref="B30">
    <cfRule type="cellIs" dxfId="1169" priority="94" operator="equal">
      <formula>0</formula>
    </cfRule>
  </conditionalFormatting>
  <conditionalFormatting sqref="F12:F13">
    <cfRule type="cellIs" dxfId="1168" priority="95" operator="equal">
      <formula>0</formula>
    </cfRule>
  </conditionalFormatting>
  <conditionalFormatting sqref="F15">
    <cfRule type="cellIs" dxfId="1167" priority="96" operator="equal">
      <formula>0</formula>
    </cfRule>
  </conditionalFormatting>
  <conditionalFormatting sqref="F17:F18">
    <cfRule type="cellIs" dxfId="1166" priority="97" operator="equal">
      <formula>0</formula>
    </cfRule>
  </conditionalFormatting>
  <conditionalFormatting sqref="F20">
    <cfRule type="cellIs" dxfId="1165" priority="98" operator="equal">
      <formula>0</formula>
    </cfRule>
  </conditionalFormatting>
  <conditionalFormatting sqref="F24">
    <cfRule type="cellIs" dxfId="1164" priority="99" operator="equal">
      <formula>0</formula>
    </cfRule>
  </conditionalFormatting>
  <conditionalFormatting sqref="F26">
    <cfRule type="cellIs" dxfId="1163" priority="100" operator="equal">
      <formula>0</formula>
    </cfRule>
  </conditionalFormatting>
  <conditionalFormatting sqref="E29">
    <cfRule type="cellIs" dxfId="1162" priority="101" operator="equal">
      <formula>0</formula>
    </cfRule>
  </conditionalFormatting>
  <conditionalFormatting sqref="F28:F29">
    <cfRule type="cellIs" dxfId="1161" priority="102" operator="equal">
      <formula>0</formula>
    </cfRule>
  </conditionalFormatting>
  <conditionalFormatting sqref="E28">
    <cfRule type="cellIs" dxfId="1160" priority="103" operator="equal">
      <formula>0</formula>
    </cfRule>
  </conditionalFormatting>
  <conditionalFormatting sqref="F25">
    <cfRule type="cellIs" dxfId="1159" priority="104" operator="equal">
      <formula>0</formula>
    </cfRule>
  </conditionalFormatting>
  <conditionalFormatting sqref="B43">
    <cfRule type="cellIs" dxfId="1158" priority="106" operator="equal">
      <formula>0</formula>
    </cfRule>
  </conditionalFormatting>
  <conditionalFormatting sqref="N22">
    <cfRule type="cellIs" dxfId="1157" priority="107" operator="equal">
      <formula>0</formula>
    </cfRule>
  </conditionalFormatting>
  <conditionalFormatting sqref="N26">
    <cfRule type="cellIs" dxfId="1156" priority="108" operator="equal">
      <formula>0</formula>
    </cfRule>
  </conditionalFormatting>
  <conditionalFormatting sqref="A34">
    <cfRule type="cellIs" dxfId="1155" priority="12" operator="equal">
      <formula>0</formula>
    </cfRule>
  </conditionalFormatting>
  <conditionalFormatting sqref="B34">
    <cfRule type="cellIs" dxfId="1154" priority="13" operator="equal">
      <formula>0</formula>
    </cfRule>
  </conditionalFormatting>
  <conditionalFormatting sqref="Z31:Z32 Z34">
    <cfRule type="cellIs" dxfId="1153" priority="15" operator="equal">
      <formula>0</formula>
    </cfRule>
  </conditionalFormatting>
  <conditionalFormatting sqref="N31:N32 N34">
    <cfRule type="cellIs" dxfId="1152" priority="16" operator="equal">
      <formula>0</formula>
    </cfRule>
  </conditionalFormatting>
  <conditionalFormatting sqref="E31:E32 E34:F34">
    <cfRule type="cellIs" dxfId="1151" priority="17" operator="equal">
      <formula>0</formula>
    </cfRule>
  </conditionalFormatting>
  <conditionalFormatting sqref="B32">
    <cfRule type="cellIs" dxfId="1150" priority="18" operator="equal">
      <formula>0</formula>
    </cfRule>
  </conditionalFormatting>
  <conditionalFormatting sqref="F31:F33">
    <cfRule type="cellIs" dxfId="1149" priority="19" operator="equal">
      <formula>0</formula>
    </cfRule>
  </conditionalFormatting>
  <conditionalFormatting sqref="E33">
    <cfRule type="cellIs" dxfId="1148" priority="8" operator="equal">
      <formula>0</formula>
    </cfRule>
  </conditionalFormatting>
  <conditionalFormatting sqref="X33">
    <cfRule type="cellIs" dxfId="1147" priority="5" operator="equal">
      <formula>0</formula>
    </cfRule>
  </conditionalFormatting>
  <conditionalFormatting sqref="C33:D33 O33:Q33 S33:W33 Y33 G33:M33 AA33 AH31:AH32 AC33:AD33 AF33:AH33">
    <cfRule type="cellIs" dxfId="1146" priority="4" operator="equal">
      <formula>0</formula>
    </cfRule>
  </conditionalFormatting>
  <conditionalFormatting sqref="Z33">
    <cfRule type="cellIs" dxfId="1145" priority="6" operator="equal">
      <formula>0</formula>
    </cfRule>
  </conditionalFormatting>
  <conditionalFormatting sqref="N33">
    <cfRule type="cellIs" dxfId="1144" priority="7" operator="equal">
      <formula>0</formula>
    </cfRule>
  </conditionalFormatting>
  <conditionalFormatting sqref="B33">
    <cfRule type="cellIs" dxfId="1143" priority="9" operator="equal">
      <formula>0</formula>
    </cfRule>
  </conditionalFormatting>
  <conditionalFormatting sqref="AE12:AE25 AE27:AE33">
    <cfRule type="cellIs" dxfId="1142" priority="1" operator="equal">
      <formula>0</formula>
    </cfRule>
  </conditionalFormatting>
  <conditionalFormatting sqref="AB12:AB25 AB27:AB33">
    <cfRule type="cellIs" dxfId="1141" priority="2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AJ242"/>
  <sheetViews>
    <sheetView zoomScale="130" zoomScaleNormal="130" workbookViewId="0">
      <selection activeCell="E31" sqref="E31"/>
    </sheetView>
  </sheetViews>
  <sheetFormatPr defaultColWidth="14.44140625" defaultRowHeight="14.4" x14ac:dyDescent="0.3"/>
  <cols>
    <col min="1" max="1" width="9.44140625" style="118" customWidth="1"/>
    <col min="2" max="2" width="48.88671875" style="118" customWidth="1"/>
    <col min="3" max="4" width="2.6640625" style="118" hidden="1" customWidth="1"/>
    <col min="5" max="6" width="2.6640625" style="118" customWidth="1"/>
    <col min="7" max="8" width="2.6640625" style="118" hidden="1" customWidth="1"/>
    <col min="9" max="9" width="5" style="118" hidden="1" customWidth="1"/>
    <col min="10" max="10" width="5.109375" style="118" customWidth="1"/>
    <col min="11" max="11" width="6.44140625" style="118" customWidth="1"/>
    <col min="12" max="13" width="4.88671875" style="118" customWidth="1"/>
    <col min="14" max="15" width="4.6640625" style="118" customWidth="1"/>
    <col min="16" max="16" width="5" style="118" customWidth="1"/>
    <col min="17" max="18" width="4.6640625" style="118" customWidth="1"/>
    <col min="19" max="19" width="5" style="118" hidden="1" customWidth="1"/>
    <col min="20" max="20" width="4.109375" style="118" hidden="1" customWidth="1"/>
    <col min="21" max="21" width="4.88671875" style="118" hidden="1" customWidth="1"/>
    <col min="22" max="22" width="3.88671875" style="118" hidden="1" customWidth="1"/>
    <col min="23" max="23" width="5.44140625" style="118" hidden="1" customWidth="1"/>
    <col min="24" max="25" width="4.5546875" style="118" hidden="1" customWidth="1"/>
    <col min="26" max="26" width="5" style="118" hidden="1" customWidth="1"/>
    <col min="27" max="27" width="4.5546875" style="118" hidden="1" customWidth="1"/>
    <col min="28" max="28" width="5.33203125" style="118" customWidth="1"/>
    <col min="29" max="29" width="1.33203125" style="118" hidden="1" customWidth="1"/>
    <col min="30" max="30" width="5.109375" style="118" customWidth="1"/>
    <col min="31" max="31" width="4.6640625" style="118" customWidth="1"/>
    <col min="32" max="32" width="4.88671875" style="118" hidden="1" customWidth="1"/>
    <col min="33" max="33" width="4.88671875" style="118" customWidth="1"/>
    <col min="34" max="34" width="8.5546875" style="267" customWidth="1"/>
    <col min="35" max="16384" width="14.44140625" style="118"/>
  </cols>
  <sheetData>
    <row r="1" spans="1:35" ht="33" customHeight="1" x14ac:dyDescent="0.3">
      <c r="A1" s="1826" t="s">
        <v>45</v>
      </c>
      <c r="B1" s="1826" t="s">
        <v>173</v>
      </c>
      <c r="C1" s="1812" t="s">
        <v>174</v>
      </c>
      <c r="D1" s="1813"/>
      <c r="E1" s="1813"/>
      <c r="F1" s="1813"/>
      <c r="G1" s="1813"/>
      <c r="H1" s="1814"/>
      <c r="I1" s="119"/>
      <c r="J1" s="1804" t="s">
        <v>175</v>
      </c>
      <c r="K1" s="1801"/>
      <c r="L1" s="1801"/>
      <c r="M1" s="1801"/>
      <c r="N1" s="1801"/>
      <c r="O1" s="1801"/>
      <c r="P1" s="1801"/>
      <c r="Q1" s="1801"/>
      <c r="R1" s="1802"/>
      <c r="S1" s="199"/>
      <c r="T1" s="1830" t="s">
        <v>176</v>
      </c>
      <c r="U1" s="1831"/>
      <c r="V1" s="1831"/>
      <c r="W1" s="1831"/>
      <c r="X1" s="1831"/>
      <c r="Y1" s="1831"/>
      <c r="Z1" s="1831"/>
      <c r="AA1" s="1831"/>
      <c r="AB1" s="1831"/>
      <c r="AC1" s="1831"/>
      <c r="AD1" s="1831"/>
      <c r="AE1" s="1831"/>
      <c r="AF1" s="1831"/>
      <c r="AG1" s="1832"/>
      <c r="AH1" s="1837" t="s">
        <v>161</v>
      </c>
      <c r="AI1" s="1836" t="s">
        <v>159</v>
      </c>
    </row>
    <row r="2" spans="1:35" ht="15" customHeight="1" x14ac:dyDescent="0.3">
      <c r="A2" s="1795"/>
      <c r="B2" s="1795"/>
      <c r="C2" s="1815"/>
      <c r="D2" s="1816"/>
      <c r="E2" s="1816"/>
      <c r="F2" s="1816"/>
      <c r="G2" s="1816"/>
      <c r="H2" s="1817"/>
      <c r="I2" s="119"/>
      <c r="J2" s="1821" t="s">
        <v>98</v>
      </c>
      <c r="K2" s="1794" t="s">
        <v>177</v>
      </c>
      <c r="L2" s="1804" t="s">
        <v>179</v>
      </c>
      <c r="M2" s="1801"/>
      <c r="N2" s="1801"/>
      <c r="O2" s="1801"/>
      <c r="P2" s="1801"/>
      <c r="Q2" s="1801"/>
      <c r="R2" s="1794" t="s">
        <v>180</v>
      </c>
      <c r="S2" s="121"/>
      <c r="T2" s="1797" t="s">
        <v>181</v>
      </c>
      <c r="U2" s="1798"/>
      <c r="V2" s="1799"/>
      <c r="W2" s="200"/>
      <c r="X2" s="1819" t="s">
        <v>181</v>
      </c>
      <c r="Y2" s="1798"/>
      <c r="Z2" s="1798"/>
      <c r="AA2" s="1820"/>
      <c r="AB2" s="1819" t="s">
        <v>181</v>
      </c>
      <c r="AC2" s="1798"/>
      <c r="AD2" s="1798"/>
      <c r="AE2" s="1798"/>
      <c r="AF2" s="1798"/>
      <c r="AG2" s="1798"/>
      <c r="AH2" s="1837"/>
      <c r="AI2" s="1836"/>
    </row>
    <row r="3" spans="1:35" x14ac:dyDescent="0.3">
      <c r="A3" s="1795"/>
      <c r="B3" s="1795"/>
      <c r="C3" s="1815"/>
      <c r="D3" s="1816"/>
      <c r="E3" s="1816"/>
      <c r="F3" s="1816"/>
      <c r="G3" s="1816"/>
      <c r="H3" s="1817"/>
      <c r="I3" s="119"/>
      <c r="J3" s="1795"/>
      <c r="K3" s="1795"/>
      <c r="L3" s="1800" t="s">
        <v>182</v>
      </c>
      <c r="M3" s="1801"/>
      <c r="N3" s="1801"/>
      <c r="O3" s="1802"/>
      <c r="P3" s="1794" t="s">
        <v>183</v>
      </c>
      <c r="Q3" s="1822" t="s">
        <v>370</v>
      </c>
      <c r="R3" s="1795"/>
      <c r="S3" s="121"/>
      <c r="T3" s="123"/>
      <c r="U3" s="123"/>
      <c r="V3" s="123"/>
      <c r="W3" s="122"/>
      <c r="X3" s="1810"/>
      <c r="Y3" s="1802"/>
      <c r="Z3" s="1811"/>
      <c r="AA3" s="1805"/>
      <c r="AB3" s="1803"/>
      <c r="AC3" s="1801"/>
      <c r="AD3" s="1802"/>
      <c r="AE3" s="1804"/>
      <c r="AF3" s="1801"/>
      <c r="AG3" s="1801"/>
      <c r="AH3" s="1837"/>
      <c r="AI3" s="1836"/>
    </row>
    <row r="4" spans="1:35" x14ac:dyDescent="0.3">
      <c r="A4" s="1795"/>
      <c r="B4" s="1795"/>
      <c r="C4" s="1815"/>
      <c r="D4" s="1816"/>
      <c r="E4" s="1816"/>
      <c r="F4" s="1816"/>
      <c r="G4" s="1816"/>
      <c r="H4" s="1817"/>
      <c r="I4" s="119"/>
      <c r="J4" s="1795"/>
      <c r="K4" s="1795"/>
      <c r="L4" s="1794" t="s">
        <v>186</v>
      </c>
      <c r="M4" s="1800" t="s">
        <v>187</v>
      </c>
      <c r="N4" s="1801"/>
      <c r="O4" s="1802"/>
      <c r="P4" s="1795"/>
      <c r="Q4" s="1815"/>
      <c r="R4" s="1795"/>
      <c r="S4" s="121"/>
      <c r="T4" s="123" t="s">
        <v>184</v>
      </c>
      <c r="U4" s="121"/>
      <c r="V4" s="123" t="s">
        <v>185</v>
      </c>
      <c r="W4" s="122"/>
      <c r="X4" s="1803" t="s">
        <v>371</v>
      </c>
      <c r="Y4" s="1802"/>
      <c r="Z4" s="1804" t="s">
        <v>372</v>
      </c>
      <c r="AA4" s="1805"/>
      <c r="AB4" s="1803" t="s">
        <v>371</v>
      </c>
      <c r="AC4" s="1801"/>
      <c r="AD4" s="1802"/>
      <c r="AE4" s="1804" t="s">
        <v>372</v>
      </c>
      <c r="AF4" s="1801"/>
      <c r="AG4" s="1801"/>
      <c r="AH4" s="1837"/>
      <c r="AI4" s="1836"/>
    </row>
    <row r="5" spans="1:35" x14ac:dyDescent="0.3">
      <c r="A5" s="1795"/>
      <c r="B5" s="1795"/>
      <c r="C5" s="1818"/>
      <c r="D5" s="1798"/>
      <c r="E5" s="1798"/>
      <c r="F5" s="1798"/>
      <c r="G5" s="1798"/>
      <c r="H5" s="1799"/>
      <c r="I5" s="119"/>
      <c r="J5" s="1795"/>
      <c r="K5" s="1795"/>
      <c r="L5" s="1795"/>
      <c r="M5" s="1794" t="s">
        <v>188</v>
      </c>
      <c r="N5" s="1794" t="s">
        <v>189</v>
      </c>
      <c r="O5" s="1794" t="s">
        <v>190</v>
      </c>
      <c r="P5" s="1795"/>
      <c r="Q5" s="1815"/>
      <c r="R5" s="1795"/>
      <c r="S5" s="119"/>
      <c r="T5" s="124">
        <v>17</v>
      </c>
      <c r="U5" s="125"/>
      <c r="V5" s="124">
        <v>22</v>
      </c>
      <c r="W5" s="122"/>
      <c r="X5" s="1810">
        <v>17</v>
      </c>
      <c r="Y5" s="1802"/>
      <c r="Z5" s="1811">
        <v>22</v>
      </c>
      <c r="AA5" s="1805"/>
      <c r="AB5" s="1810">
        <v>16</v>
      </c>
      <c r="AC5" s="1801"/>
      <c r="AD5" s="1802"/>
      <c r="AE5" s="1811">
        <v>23</v>
      </c>
      <c r="AF5" s="1801"/>
      <c r="AG5" s="1801"/>
      <c r="AH5" s="1837"/>
      <c r="AI5" s="1836"/>
    </row>
    <row r="6" spans="1:35" x14ac:dyDescent="0.3">
      <c r="A6" s="1795"/>
      <c r="B6" s="1795"/>
      <c r="C6" s="1804" t="s">
        <v>149</v>
      </c>
      <c r="D6" s="1801"/>
      <c r="E6" s="1801"/>
      <c r="F6" s="1801"/>
      <c r="G6" s="1801"/>
      <c r="H6" s="1802"/>
      <c r="I6" s="119"/>
      <c r="J6" s="1795"/>
      <c r="K6" s="1795"/>
      <c r="L6" s="1795"/>
      <c r="M6" s="1795"/>
      <c r="N6" s="1795"/>
      <c r="O6" s="1795"/>
      <c r="P6" s="1795"/>
      <c r="Q6" s="1815"/>
      <c r="R6" s="1795"/>
      <c r="S6" s="119"/>
      <c r="T6" s="125"/>
      <c r="U6" s="125"/>
      <c r="V6" s="125"/>
      <c r="W6" s="122"/>
      <c r="X6" s="1806"/>
      <c r="Y6" s="1802"/>
      <c r="Z6" s="1807"/>
      <c r="AA6" s="1805"/>
      <c r="AB6" s="1808"/>
      <c r="AC6" s="1801"/>
      <c r="AD6" s="1802"/>
      <c r="AE6" s="1809"/>
      <c r="AF6" s="1801"/>
      <c r="AG6" s="1801"/>
      <c r="AH6" s="1837"/>
      <c r="AI6" s="1836"/>
    </row>
    <row r="7" spans="1:35" x14ac:dyDescent="0.3">
      <c r="A7" s="1796"/>
      <c r="B7" s="1796"/>
      <c r="C7" s="123">
        <v>1</v>
      </c>
      <c r="D7" s="123">
        <v>2</v>
      </c>
      <c r="E7" s="123">
        <v>1</v>
      </c>
      <c r="F7" s="126">
        <v>2</v>
      </c>
      <c r="G7" s="123">
        <v>5</v>
      </c>
      <c r="H7" s="123">
        <v>6</v>
      </c>
      <c r="I7" s="119"/>
      <c r="J7" s="1796"/>
      <c r="K7" s="1796"/>
      <c r="L7" s="1796"/>
      <c r="M7" s="1796"/>
      <c r="N7" s="1796"/>
      <c r="O7" s="1796"/>
      <c r="P7" s="1796"/>
      <c r="Q7" s="1818"/>
      <c r="R7" s="1796"/>
      <c r="S7" s="119"/>
      <c r="T7" s="128" t="s">
        <v>192</v>
      </c>
      <c r="U7" s="125"/>
      <c r="V7" s="128" t="s">
        <v>192</v>
      </c>
      <c r="W7" s="122"/>
      <c r="X7" s="1808" t="s">
        <v>192</v>
      </c>
      <c r="Y7" s="1802"/>
      <c r="Z7" s="1809" t="s">
        <v>373</v>
      </c>
      <c r="AA7" s="1805"/>
      <c r="AB7" s="1808" t="s">
        <v>192</v>
      </c>
      <c r="AC7" s="1801"/>
      <c r="AD7" s="1802"/>
      <c r="AE7" s="1809" t="s">
        <v>192</v>
      </c>
      <c r="AF7" s="1801"/>
      <c r="AG7" s="1801"/>
      <c r="AH7" s="1837"/>
      <c r="AI7" s="1836"/>
    </row>
    <row r="8" spans="1:35" ht="36" x14ac:dyDescent="0.3">
      <c r="A8" s="123"/>
      <c r="B8" s="123"/>
      <c r="C8" s="123"/>
      <c r="D8" s="123"/>
      <c r="E8" s="123"/>
      <c r="F8" s="127"/>
      <c r="G8" s="123"/>
      <c r="H8" s="123"/>
      <c r="I8" s="119"/>
      <c r="J8" s="129"/>
      <c r="K8" s="130"/>
      <c r="L8" s="130"/>
      <c r="M8" s="130"/>
      <c r="N8" s="131"/>
      <c r="O8" s="130"/>
      <c r="P8" s="130"/>
      <c r="Q8" s="130"/>
      <c r="R8" s="130"/>
      <c r="S8" s="119"/>
      <c r="T8" s="128"/>
      <c r="U8" s="125"/>
      <c r="V8" s="128"/>
      <c r="W8" s="122"/>
      <c r="X8" s="132" t="s">
        <v>193</v>
      </c>
      <c r="Y8" s="133" t="s">
        <v>194</v>
      </c>
      <c r="Z8" s="133" t="s">
        <v>193</v>
      </c>
      <c r="AA8" s="134" t="s">
        <v>194</v>
      </c>
      <c r="AB8" s="132" t="s">
        <v>193</v>
      </c>
      <c r="AC8" s="133" t="s">
        <v>194</v>
      </c>
      <c r="AD8" s="133" t="s">
        <v>194</v>
      </c>
      <c r="AE8" s="133" t="s">
        <v>193</v>
      </c>
      <c r="AF8" s="135"/>
      <c r="AG8" s="198" t="s">
        <v>194</v>
      </c>
      <c r="AH8" s="1837"/>
      <c r="AI8" s="1836"/>
    </row>
    <row r="9" spans="1:35" x14ac:dyDescent="0.3">
      <c r="A9" s="137" t="s">
        <v>374</v>
      </c>
      <c r="B9" s="137" t="s">
        <v>375</v>
      </c>
      <c r="C9" s="138"/>
      <c r="D9" s="138"/>
      <c r="E9" s="138"/>
      <c r="F9" s="139"/>
      <c r="G9" s="138"/>
      <c r="H9" s="138"/>
      <c r="I9" s="140"/>
      <c r="J9" s="141">
        <f>J10+J30</f>
        <v>1476</v>
      </c>
      <c r="K9" s="141">
        <f t="shared" ref="K9:AH9" si="0">K10+K30</f>
        <v>91</v>
      </c>
      <c r="L9" s="141">
        <f t="shared" si="0"/>
        <v>1365</v>
      </c>
      <c r="M9" s="141">
        <f t="shared" si="0"/>
        <v>826</v>
      </c>
      <c r="N9" s="141">
        <f t="shared" si="0"/>
        <v>539</v>
      </c>
      <c r="O9" s="141">
        <f t="shared" si="0"/>
        <v>0</v>
      </c>
      <c r="P9" s="141">
        <f t="shared" si="0"/>
        <v>0</v>
      </c>
      <c r="Q9" s="141">
        <f t="shared" si="0"/>
        <v>8</v>
      </c>
      <c r="R9" s="141">
        <f t="shared" si="0"/>
        <v>12</v>
      </c>
      <c r="S9" s="141">
        <f t="shared" si="0"/>
        <v>25</v>
      </c>
      <c r="T9" s="141">
        <f t="shared" si="0"/>
        <v>425</v>
      </c>
      <c r="U9" s="141">
        <f t="shared" si="0"/>
        <v>28</v>
      </c>
      <c r="V9" s="141">
        <f t="shared" si="0"/>
        <v>616</v>
      </c>
      <c r="W9" s="141">
        <f t="shared" si="0"/>
        <v>0</v>
      </c>
      <c r="X9" s="141">
        <f t="shared" si="0"/>
        <v>0</v>
      </c>
      <c r="Y9" s="141">
        <f t="shared" si="0"/>
        <v>0</v>
      </c>
      <c r="Z9" s="141">
        <f t="shared" si="0"/>
        <v>0</v>
      </c>
      <c r="AA9" s="141">
        <f t="shared" si="0"/>
        <v>0</v>
      </c>
      <c r="AB9" s="141">
        <f t="shared" si="0"/>
        <v>560</v>
      </c>
      <c r="AC9" s="141">
        <f t="shared" si="0"/>
        <v>0</v>
      </c>
      <c r="AD9" s="141">
        <f t="shared" si="0"/>
        <v>16</v>
      </c>
      <c r="AE9" s="141">
        <f t="shared" si="0"/>
        <v>805</v>
      </c>
      <c r="AF9" s="141">
        <f t="shared" si="0"/>
        <v>0</v>
      </c>
      <c r="AG9" s="141">
        <f t="shared" si="0"/>
        <v>23</v>
      </c>
      <c r="AH9" s="141">
        <f t="shared" si="0"/>
        <v>1365</v>
      </c>
      <c r="AI9" s="238"/>
    </row>
    <row r="10" spans="1:35" x14ac:dyDescent="0.3">
      <c r="A10" s="201"/>
      <c r="B10" s="202" t="s">
        <v>376</v>
      </c>
      <c r="C10" s="203"/>
      <c r="D10" s="203"/>
      <c r="E10" s="203"/>
      <c r="F10" s="204"/>
      <c r="G10" s="203"/>
      <c r="H10" s="203"/>
      <c r="I10" s="205"/>
      <c r="J10" s="206">
        <f>SUM(J11:J29)</f>
        <v>1333</v>
      </c>
      <c r="K10" s="206">
        <f t="shared" ref="K10:AH10" si="1">SUM(K11:K29)</f>
        <v>52</v>
      </c>
      <c r="L10" s="206">
        <f t="shared" si="1"/>
        <v>1261</v>
      </c>
      <c r="M10" s="206">
        <f t="shared" si="1"/>
        <v>794</v>
      </c>
      <c r="N10" s="206">
        <f t="shared" si="1"/>
        <v>467</v>
      </c>
      <c r="O10" s="206">
        <f t="shared" si="1"/>
        <v>0</v>
      </c>
      <c r="P10" s="206">
        <f t="shared" si="1"/>
        <v>0</v>
      </c>
      <c r="Q10" s="206">
        <f t="shared" si="1"/>
        <v>8</v>
      </c>
      <c r="R10" s="206">
        <f t="shared" si="1"/>
        <v>12</v>
      </c>
      <c r="S10" s="206">
        <f t="shared" si="1"/>
        <v>25</v>
      </c>
      <c r="T10" s="206">
        <f t="shared" si="1"/>
        <v>425</v>
      </c>
      <c r="U10" s="206">
        <f t="shared" si="1"/>
        <v>28</v>
      </c>
      <c r="V10" s="206">
        <f t="shared" si="1"/>
        <v>616</v>
      </c>
      <c r="W10" s="206">
        <f t="shared" si="1"/>
        <v>0</v>
      </c>
      <c r="X10" s="206">
        <f t="shared" si="1"/>
        <v>0</v>
      </c>
      <c r="Y10" s="206">
        <f t="shared" si="1"/>
        <v>0</v>
      </c>
      <c r="Z10" s="206">
        <f t="shared" si="1"/>
        <v>0</v>
      </c>
      <c r="AA10" s="206">
        <f t="shared" si="1"/>
        <v>0</v>
      </c>
      <c r="AB10" s="206">
        <f t="shared" si="1"/>
        <v>484</v>
      </c>
      <c r="AC10" s="206">
        <f t="shared" si="1"/>
        <v>0</v>
      </c>
      <c r="AD10" s="206">
        <f t="shared" si="1"/>
        <v>0</v>
      </c>
      <c r="AE10" s="206">
        <f t="shared" si="1"/>
        <v>777</v>
      </c>
      <c r="AF10" s="206">
        <f t="shared" si="1"/>
        <v>0</v>
      </c>
      <c r="AG10" s="206">
        <f t="shared" si="1"/>
        <v>0</v>
      </c>
      <c r="AH10" s="206">
        <f t="shared" si="1"/>
        <v>1261</v>
      </c>
      <c r="AI10" s="238"/>
    </row>
    <row r="11" spans="1:35" x14ac:dyDescent="0.3">
      <c r="A11" s="155"/>
      <c r="B11" s="156" t="s">
        <v>377</v>
      </c>
      <c r="C11" s="133"/>
      <c r="D11" s="136" t="s">
        <v>40</v>
      </c>
      <c r="E11" s="136"/>
      <c r="F11" s="157"/>
      <c r="G11" s="123"/>
      <c r="H11" s="123"/>
      <c r="I11" s="119"/>
      <c r="J11" s="136">
        <v>0</v>
      </c>
      <c r="K11" s="133"/>
      <c r="L11" s="133"/>
      <c r="M11" s="158"/>
      <c r="N11" s="133"/>
      <c r="O11" s="133"/>
      <c r="P11" s="133"/>
      <c r="Q11" s="133"/>
      <c r="R11" s="127"/>
      <c r="S11" s="159">
        <v>2</v>
      </c>
      <c r="T11" s="133">
        <f t="shared" ref="T11:T14" si="2">$T$5*S11</f>
        <v>34</v>
      </c>
      <c r="U11" s="160">
        <v>2</v>
      </c>
      <c r="V11" s="133">
        <f t="shared" ref="V11:V14" si="3">$V$5*U11</f>
        <v>44</v>
      </c>
      <c r="W11" s="161"/>
      <c r="X11" s="162"/>
      <c r="Y11" s="136"/>
      <c r="Z11" s="136"/>
      <c r="AA11" s="157"/>
      <c r="AB11" s="132"/>
      <c r="AC11" s="136"/>
      <c r="AD11" s="136"/>
      <c r="AE11" s="133"/>
      <c r="AF11" s="136"/>
      <c r="AG11" s="236"/>
      <c r="AH11" s="254"/>
      <c r="AI11" s="388"/>
    </row>
    <row r="12" spans="1:35" ht="12" customHeight="1" x14ac:dyDescent="0.3">
      <c r="A12" s="163" t="s">
        <v>378</v>
      </c>
      <c r="B12" s="163" t="s">
        <v>379</v>
      </c>
      <c r="C12" s="133"/>
      <c r="D12" s="133" t="s">
        <v>67</v>
      </c>
      <c r="F12" s="165" t="s">
        <v>29</v>
      </c>
      <c r="G12" s="123"/>
      <c r="H12" s="123"/>
      <c r="I12" s="119"/>
      <c r="J12" s="136">
        <v>78</v>
      </c>
      <c r="K12" s="133"/>
      <c r="L12" s="133">
        <f t="shared" ref="L12:L29" si="4">SUM(AB12:AG12)</f>
        <v>78</v>
      </c>
      <c r="M12" s="158">
        <f>L12-N12</f>
        <v>42</v>
      </c>
      <c r="N12" s="133">
        <v>36</v>
      </c>
      <c r="O12" s="133"/>
      <c r="P12" s="133"/>
      <c r="Q12" s="133"/>
      <c r="R12" s="127"/>
      <c r="S12" s="159">
        <v>3</v>
      </c>
      <c r="T12" s="133">
        <f t="shared" si="2"/>
        <v>51</v>
      </c>
      <c r="U12" s="160">
        <v>3</v>
      </c>
      <c r="V12" s="133">
        <f t="shared" si="3"/>
        <v>66</v>
      </c>
      <c r="W12" s="161"/>
      <c r="X12" s="133"/>
      <c r="Y12" s="136"/>
      <c r="Z12" s="133"/>
      <c r="AA12" s="157"/>
      <c r="AB12" s="1301">
        <v>32</v>
      </c>
      <c r="AC12" s="136"/>
      <c r="AD12" s="136"/>
      <c r="AE12" s="133">
        <v>46</v>
      </c>
      <c r="AF12" s="136"/>
      <c r="AG12" s="236"/>
      <c r="AH12" s="254">
        <f>AB12+AE12</f>
        <v>78</v>
      </c>
      <c r="AI12" s="1288" t="s">
        <v>1087</v>
      </c>
    </row>
    <row r="13" spans="1:35" ht="12.75" customHeight="1" x14ac:dyDescent="0.3">
      <c r="A13" s="163" t="s">
        <v>381</v>
      </c>
      <c r="B13" s="163" t="s">
        <v>382</v>
      </c>
      <c r="C13" s="133"/>
      <c r="D13" s="133" t="s">
        <v>67</v>
      </c>
      <c r="E13" s="124"/>
      <c r="F13" s="165" t="s">
        <v>29</v>
      </c>
      <c r="G13" s="123"/>
      <c r="H13" s="123"/>
      <c r="I13" s="119"/>
      <c r="J13" s="136">
        <f t="shared" ref="J13:J29" si="5">SUM(K13,L13,Q13,R13)</f>
        <v>116</v>
      </c>
      <c r="K13" s="133"/>
      <c r="L13" s="133">
        <f t="shared" si="4"/>
        <v>116</v>
      </c>
      <c r="M13" s="158">
        <f t="shared" ref="M13:M32" si="6">L13-N13</f>
        <v>116</v>
      </c>
      <c r="N13" s="133">
        <v>0</v>
      </c>
      <c r="O13" s="133"/>
      <c r="P13" s="133"/>
      <c r="Q13" s="133"/>
      <c r="R13" s="127"/>
      <c r="S13" s="159">
        <v>2</v>
      </c>
      <c r="T13" s="133">
        <f t="shared" si="2"/>
        <v>34</v>
      </c>
      <c r="U13" s="160">
        <v>2</v>
      </c>
      <c r="V13" s="133">
        <f t="shared" si="3"/>
        <v>44</v>
      </c>
      <c r="W13" s="161"/>
      <c r="X13" s="133"/>
      <c r="Y13" s="136"/>
      <c r="Z13" s="133"/>
      <c r="AA13" s="157"/>
      <c r="AB13" s="1301">
        <v>44</v>
      </c>
      <c r="AC13" s="546"/>
      <c r="AD13" s="546"/>
      <c r="AE13" s="231">
        <v>72</v>
      </c>
      <c r="AF13" s="136"/>
      <c r="AG13" s="236"/>
      <c r="AH13" s="254">
        <f t="shared" ref="AH13:AH33" si="7">AB13+AE13</f>
        <v>116</v>
      </c>
      <c r="AI13" s="1288" t="s">
        <v>1087</v>
      </c>
    </row>
    <row r="14" spans="1:35" ht="12" customHeight="1" x14ac:dyDescent="0.3">
      <c r="A14" s="163"/>
      <c r="B14" s="156" t="s">
        <v>383</v>
      </c>
      <c r="C14" s="133"/>
      <c r="D14" s="133" t="s">
        <v>67</v>
      </c>
      <c r="E14" s="124"/>
      <c r="F14" s="165"/>
      <c r="G14" s="123"/>
      <c r="H14" s="123"/>
      <c r="I14" s="119"/>
      <c r="J14" s="136">
        <f t="shared" si="5"/>
        <v>0</v>
      </c>
      <c r="K14" s="133"/>
      <c r="L14" s="133">
        <f t="shared" si="4"/>
        <v>0</v>
      </c>
      <c r="M14" s="158">
        <f t="shared" si="6"/>
        <v>0</v>
      </c>
      <c r="N14" s="133"/>
      <c r="O14" s="133"/>
      <c r="P14" s="133"/>
      <c r="Q14" s="133"/>
      <c r="R14" s="127"/>
      <c r="S14" s="159">
        <v>3</v>
      </c>
      <c r="T14" s="133">
        <f t="shared" si="2"/>
        <v>51</v>
      </c>
      <c r="U14" s="160">
        <v>3</v>
      </c>
      <c r="V14" s="133">
        <f t="shared" si="3"/>
        <v>66</v>
      </c>
      <c r="W14" s="161"/>
      <c r="X14" s="133"/>
      <c r="Y14" s="136"/>
      <c r="Z14" s="133"/>
      <c r="AA14" s="157"/>
      <c r="AB14" s="132"/>
      <c r="AC14" s="136"/>
      <c r="AD14" s="136"/>
      <c r="AE14" s="133"/>
      <c r="AF14" s="136"/>
      <c r="AG14" s="236"/>
      <c r="AH14" s="254">
        <f t="shared" si="7"/>
        <v>0</v>
      </c>
      <c r="AI14" s="386"/>
    </row>
    <row r="15" spans="1:35" ht="12" customHeight="1" x14ac:dyDescent="0.3">
      <c r="A15" s="163" t="s">
        <v>384</v>
      </c>
      <c r="B15" s="163" t="s">
        <v>4</v>
      </c>
      <c r="C15" s="133"/>
      <c r="D15" s="133"/>
      <c r="E15" s="124"/>
      <c r="F15" s="165" t="s">
        <v>29</v>
      </c>
      <c r="G15" s="123"/>
      <c r="H15" s="123"/>
      <c r="I15" s="119"/>
      <c r="J15" s="136">
        <f t="shared" si="5"/>
        <v>117</v>
      </c>
      <c r="K15" s="133"/>
      <c r="L15" s="133">
        <f t="shared" si="4"/>
        <v>117</v>
      </c>
      <c r="M15" s="158">
        <f t="shared" si="6"/>
        <v>0</v>
      </c>
      <c r="N15" s="133">
        <v>117</v>
      </c>
      <c r="O15" s="133"/>
      <c r="P15" s="133"/>
      <c r="Q15" s="133"/>
      <c r="R15" s="127"/>
      <c r="S15" s="159"/>
      <c r="T15" s="133"/>
      <c r="U15" s="160"/>
      <c r="V15" s="133"/>
      <c r="W15" s="161"/>
      <c r="X15" s="133"/>
      <c r="Y15" s="136"/>
      <c r="Z15" s="133"/>
      <c r="AA15" s="157"/>
      <c r="AB15" s="1301">
        <v>48</v>
      </c>
      <c r="AC15" s="136"/>
      <c r="AD15" s="136"/>
      <c r="AE15" s="133">
        <v>69</v>
      </c>
      <c r="AF15" s="136"/>
      <c r="AG15" s="236"/>
      <c r="AH15" s="254">
        <f t="shared" si="7"/>
        <v>117</v>
      </c>
      <c r="AI15" s="1288" t="s">
        <v>1082</v>
      </c>
    </row>
    <row r="16" spans="1:35" ht="12.75" customHeight="1" x14ac:dyDescent="0.3">
      <c r="A16" s="163"/>
      <c r="B16" s="156" t="s">
        <v>385</v>
      </c>
      <c r="C16" s="136"/>
      <c r="D16" s="133" t="s">
        <v>67</v>
      </c>
      <c r="E16" s="124"/>
      <c r="F16" s="165"/>
      <c r="G16" s="123"/>
      <c r="H16" s="123"/>
      <c r="I16" s="119"/>
      <c r="J16" s="136">
        <f t="shared" si="5"/>
        <v>0</v>
      </c>
      <c r="K16" s="133"/>
      <c r="L16" s="133">
        <f t="shared" si="4"/>
        <v>0</v>
      </c>
      <c r="M16" s="158">
        <f t="shared" si="6"/>
        <v>0</v>
      </c>
      <c r="N16" s="133"/>
      <c r="O16" s="133"/>
      <c r="P16" s="133"/>
      <c r="Q16" s="133"/>
      <c r="R16" s="127"/>
      <c r="S16" s="159">
        <v>2</v>
      </c>
      <c r="T16" s="133">
        <f t="shared" ref="T16:T19" si="8">$T$5*S16</f>
        <v>34</v>
      </c>
      <c r="U16" s="160">
        <v>2</v>
      </c>
      <c r="V16" s="133">
        <f t="shared" ref="V16:V19" si="9">$V$5*U16</f>
        <v>44</v>
      </c>
      <c r="W16" s="161"/>
      <c r="X16" s="133"/>
      <c r="Y16" s="136"/>
      <c r="Z16" s="133"/>
      <c r="AA16" s="157"/>
      <c r="AB16" s="132"/>
      <c r="AC16" s="136"/>
      <c r="AD16" s="136"/>
      <c r="AE16" s="133"/>
      <c r="AF16" s="136"/>
      <c r="AG16" s="236"/>
      <c r="AH16" s="254">
        <f t="shared" si="7"/>
        <v>0</v>
      </c>
      <c r="AI16" s="386"/>
    </row>
    <row r="17" spans="1:36" ht="15.75" customHeight="1" x14ac:dyDescent="0.3">
      <c r="A17" s="163" t="s">
        <v>386</v>
      </c>
      <c r="B17" s="163" t="s">
        <v>350</v>
      </c>
      <c r="C17" s="133"/>
      <c r="D17" s="133" t="s">
        <v>67</v>
      </c>
      <c r="E17" s="124"/>
      <c r="F17" s="165" t="s">
        <v>29</v>
      </c>
      <c r="G17" s="123"/>
      <c r="H17" s="123"/>
      <c r="I17" s="130"/>
      <c r="J17" s="136">
        <f t="shared" si="5"/>
        <v>192</v>
      </c>
      <c r="K17" s="133"/>
      <c r="L17" s="133">
        <f t="shared" si="4"/>
        <v>192</v>
      </c>
      <c r="M17" s="158">
        <f t="shared" si="6"/>
        <v>164</v>
      </c>
      <c r="N17" s="133">
        <v>28</v>
      </c>
      <c r="O17" s="133"/>
      <c r="P17" s="133"/>
      <c r="Q17" s="133"/>
      <c r="R17" s="127"/>
      <c r="S17" s="159">
        <v>1</v>
      </c>
      <c r="T17" s="133">
        <f t="shared" si="8"/>
        <v>17</v>
      </c>
      <c r="U17" s="160">
        <v>1</v>
      </c>
      <c r="V17" s="133">
        <f t="shared" si="9"/>
        <v>22</v>
      </c>
      <c r="W17" s="161"/>
      <c r="X17" s="133"/>
      <c r="Y17" s="136"/>
      <c r="Z17" s="133"/>
      <c r="AA17" s="157"/>
      <c r="AB17" s="1301">
        <v>50</v>
      </c>
      <c r="AC17" s="217"/>
      <c r="AD17" s="217"/>
      <c r="AE17" s="211">
        <v>142</v>
      </c>
      <c r="AF17" s="136"/>
      <c r="AG17" s="236"/>
      <c r="AH17" s="254">
        <f t="shared" si="7"/>
        <v>192</v>
      </c>
      <c r="AI17" s="386" t="s">
        <v>1130</v>
      </c>
      <c r="AJ17" s="340"/>
    </row>
    <row r="18" spans="1:36" ht="15" customHeight="1" x14ac:dyDescent="0.3">
      <c r="A18" s="163" t="s">
        <v>387</v>
      </c>
      <c r="B18" s="163" t="s">
        <v>388</v>
      </c>
      <c r="C18" s="133"/>
      <c r="D18" s="133" t="s">
        <v>67</v>
      </c>
      <c r="E18" s="124"/>
      <c r="F18" s="165" t="s">
        <v>29</v>
      </c>
      <c r="G18" s="123"/>
      <c r="H18" s="123"/>
      <c r="I18" s="130"/>
      <c r="J18" s="136">
        <f t="shared" si="5"/>
        <v>118</v>
      </c>
      <c r="K18" s="133"/>
      <c r="L18" s="133">
        <f t="shared" si="4"/>
        <v>118</v>
      </c>
      <c r="M18" s="158">
        <f t="shared" si="6"/>
        <v>48</v>
      </c>
      <c r="N18" s="133">
        <v>70</v>
      </c>
      <c r="O18" s="133"/>
      <c r="P18" s="133"/>
      <c r="Q18" s="133"/>
      <c r="R18" s="127"/>
      <c r="S18" s="159">
        <v>3</v>
      </c>
      <c r="T18" s="133">
        <f t="shared" si="8"/>
        <v>51</v>
      </c>
      <c r="U18" s="160">
        <v>3</v>
      </c>
      <c r="V18" s="133">
        <f t="shared" si="9"/>
        <v>66</v>
      </c>
      <c r="W18" s="161"/>
      <c r="X18" s="133"/>
      <c r="Y18" s="136"/>
      <c r="Z18" s="133"/>
      <c r="AA18" s="157"/>
      <c r="AB18" s="1301">
        <v>48</v>
      </c>
      <c r="AC18" s="136"/>
      <c r="AD18" s="136"/>
      <c r="AE18" s="133">
        <v>70</v>
      </c>
      <c r="AF18" s="136"/>
      <c r="AG18" s="236"/>
      <c r="AH18" s="254">
        <f t="shared" si="7"/>
        <v>118</v>
      </c>
      <c r="AI18" s="386" t="s">
        <v>1118</v>
      </c>
    </row>
    <row r="19" spans="1:36" ht="11.25" customHeight="1" x14ac:dyDescent="0.3">
      <c r="A19" s="163"/>
      <c r="B19" s="156" t="s">
        <v>389</v>
      </c>
      <c r="C19" s="133" t="s">
        <v>67</v>
      </c>
      <c r="D19" s="133" t="s">
        <v>67</v>
      </c>
      <c r="E19" s="124"/>
      <c r="F19" s="165"/>
      <c r="G19" s="123"/>
      <c r="H19" s="123"/>
      <c r="I19" s="130"/>
      <c r="J19" s="136">
        <f t="shared" si="5"/>
        <v>0</v>
      </c>
      <c r="K19" s="133"/>
      <c r="L19" s="133">
        <f t="shared" si="4"/>
        <v>0</v>
      </c>
      <c r="M19" s="158">
        <f t="shared" si="6"/>
        <v>0</v>
      </c>
      <c r="N19" s="133"/>
      <c r="O19" s="133"/>
      <c r="P19" s="133"/>
      <c r="Q19" s="133"/>
      <c r="R19" s="127"/>
      <c r="S19" s="159">
        <v>3</v>
      </c>
      <c r="T19" s="133">
        <f t="shared" si="8"/>
        <v>51</v>
      </c>
      <c r="U19" s="160">
        <v>3</v>
      </c>
      <c r="V19" s="133">
        <f t="shared" si="9"/>
        <v>66</v>
      </c>
      <c r="W19" s="161"/>
      <c r="X19" s="133"/>
      <c r="Y19" s="136"/>
      <c r="Z19" s="133"/>
      <c r="AA19" s="157"/>
      <c r="AB19" s="132"/>
      <c r="AC19" s="136"/>
      <c r="AD19" s="136"/>
      <c r="AE19" s="133"/>
      <c r="AF19" s="136"/>
      <c r="AG19" s="236"/>
      <c r="AH19" s="254"/>
      <c r="AI19" s="386"/>
    </row>
    <row r="20" spans="1:36" ht="11.25" customHeight="1" x14ac:dyDescent="0.3">
      <c r="A20" s="163" t="s">
        <v>390</v>
      </c>
      <c r="B20" s="163" t="s">
        <v>166</v>
      </c>
      <c r="C20" s="133"/>
      <c r="D20" s="133"/>
      <c r="E20" s="124"/>
      <c r="F20" s="165" t="s">
        <v>29</v>
      </c>
      <c r="G20" s="123"/>
      <c r="H20" s="123"/>
      <c r="I20" s="130"/>
      <c r="J20" s="136">
        <f t="shared" si="5"/>
        <v>78</v>
      </c>
      <c r="K20" s="133"/>
      <c r="L20" s="133">
        <f t="shared" si="4"/>
        <v>78</v>
      </c>
      <c r="M20" s="158">
        <f t="shared" si="6"/>
        <v>62</v>
      </c>
      <c r="N20" s="133">
        <v>16</v>
      </c>
      <c r="O20" s="133"/>
      <c r="P20" s="133"/>
      <c r="Q20" s="133"/>
      <c r="R20" s="127"/>
      <c r="S20" s="159"/>
      <c r="T20" s="133"/>
      <c r="U20" s="160"/>
      <c r="V20" s="133"/>
      <c r="W20" s="161"/>
      <c r="X20" s="133"/>
      <c r="Y20" s="136"/>
      <c r="Z20" s="133"/>
      <c r="AA20" s="157"/>
      <c r="AB20" s="1301">
        <v>32</v>
      </c>
      <c r="AC20" s="136"/>
      <c r="AD20" s="136"/>
      <c r="AE20" s="133">
        <v>46</v>
      </c>
      <c r="AF20" s="136"/>
      <c r="AG20" s="236"/>
      <c r="AH20" s="254">
        <f t="shared" si="7"/>
        <v>78</v>
      </c>
      <c r="AI20" s="386" t="s">
        <v>1073</v>
      </c>
    </row>
    <row r="21" spans="1:36" ht="11.25" customHeight="1" x14ac:dyDescent="0.3">
      <c r="A21" s="163" t="s">
        <v>415</v>
      </c>
      <c r="B21" s="163" t="s">
        <v>392</v>
      </c>
      <c r="C21" s="133"/>
      <c r="D21" s="133"/>
      <c r="E21" s="124"/>
      <c r="F21" s="165" t="s">
        <v>29</v>
      </c>
      <c r="G21" s="123"/>
      <c r="H21" s="123"/>
      <c r="I21" s="130"/>
      <c r="J21" s="136">
        <f t="shared" si="5"/>
        <v>78</v>
      </c>
      <c r="K21" s="133"/>
      <c r="L21" s="133">
        <f t="shared" si="4"/>
        <v>78</v>
      </c>
      <c r="M21" s="158">
        <f t="shared" si="6"/>
        <v>64</v>
      </c>
      <c r="N21" s="133">
        <v>14</v>
      </c>
      <c r="O21" s="133"/>
      <c r="P21" s="133"/>
      <c r="Q21" s="133"/>
      <c r="R21" s="127"/>
      <c r="S21" s="159"/>
      <c r="T21" s="133"/>
      <c r="U21" s="160"/>
      <c r="V21" s="133"/>
      <c r="W21" s="161"/>
      <c r="X21" s="133"/>
      <c r="Y21" s="136"/>
      <c r="Z21" s="133"/>
      <c r="AA21" s="157"/>
      <c r="AB21" s="1301">
        <v>32</v>
      </c>
      <c r="AC21" s="136"/>
      <c r="AD21" s="136"/>
      <c r="AE21" s="133">
        <v>46</v>
      </c>
      <c r="AF21" s="136"/>
      <c r="AG21" s="236"/>
      <c r="AH21" s="254">
        <f t="shared" si="7"/>
        <v>78</v>
      </c>
      <c r="AI21" s="386" t="s">
        <v>1136</v>
      </c>
    </row>
    <row r="22" spans="1:36" ht="11.25" customHeight="1" x14ac:dyDescent="0.3">
      <c r="A22" s="163" t="s">
        <v>416</v>
      </c>
      <c r="B22" s="163" t="s">
        <v>394</v>
      </c>
      <c r="C22" s="133"/>
      <c r="D22" s="133"/>
      <c r="E22" s="124"/>
      <c r="F22" s="165" t="s">
        <v>29</v>
      </c>
      <c r="G22" s="123"/>
      <c r="H22" s="123"/>
      <c r="I22" s="130"/>
      <c r="J22" s="136">
        <f t="shared" si="5"/>
        <v>40</v>
      </c>
      <c r="K22" s="133"/>
      <c r="L22" s="133">
        <f t="shared" si="4"/>
        <v>40</v>
      </c>
      <c r="M22" s="158">
        <f t="shared" si="6"/>
        <v>24</v>
      </c>
      <c r="N22" s="133">
        <v>16</v>
      </c>
      <c r="O22" s="133"/>
      <c r="P22" s="133"/>
      <c r="Q22" s="133"/>
      <c r="R22" s="127"/>
      <c r="S22" s="159"/>
      <c r="T22" s="133"/>
      <c r="U22" s="160"/>
      <c r="V22" s="133"/>
      <c r="W22" s="161"/>
      <c r="X22" s="133"/>
      <c r="Y22" s="136"/>
      <c r="Z22" s="133"/>
      <c r="AA22" s="157"/>
      <c r="AB22" s="132"/>
      <c r="AC22" s="136"/>
      <c r="AD22" s="136"/>
      <c r="AE22" s="133">
        <v>40</v>
      </c>
      <c r="AF22" s="136"/>
      <c r="AG22" s="236"/>
      <c r="AH22" s="254">
        <f t="shared" si="7"/>
        <v>40</v>
      </c>
      <c r="AI22" s="386" t="s">
        <v>1067</v>
      </c>
    </row>
    <row r="23" spans="1:36" ht="21.75" customHeight="1" x14ac:dyDescent="0.3">
      <c r="A23" s="163"/>
      <c r="B23" s="156" t="s">
        <v>417</v>
      </c>
      <c r="C23" s="133"/>
      <c r="D23" s="133" t="s">
        <v>67</v>
      </c>
      <c r="E23" s="124"/>
      <c r="F23" s="165"/>
      <c r="G23" s="123"/>
      <c r="H23" s="123"/>
      <c r="I23" s="119"/>
      <c r="J23" s="136">
        <f t="shared" si="5"/>
        <v>0</v>
      </c>
      <c r="K23" s="133"/>
      <c r="L23" s="133">
        <f t="shared" si="4"/>
        <v>0</v>
      </c>
      <c r="M23" s="158">
        <f t="shared" si="6"/>
        <v>0</v>
      </c>
      <c r="N23" s="133"/>
      <c r="O23" s="133"/>
      <c r="P23" s="133"/>
      <c r="Q23" s="133"/>
      <c r="R23" s="127"/>
      <c r="S23" s="159">
        <v>2</v>
      </c>
      <c r="T23" s="133">
        <f t="shared" ref="T23:T25" si="10">$T$5*S23</f>
        <v>34</v>
      </c>
      <c r="U23" s="160">
        <v>3</v>
      </c>
      <c r="V23" s="133">
        <f t="shared" ref="V23:V25" si="11">$V$5*U23</f>
        <v>66</v>
      </c>
      <c r="W23" s="161"/>
      <c r="X23" s="133"/>
      <c r="Y23" s="136"/>
      <c r="Z23" s="133"/>
      <c r="AA23" s="157"/>
      <c r="AB23" s="132"/>
      <c r="AC23" s="136"/>
      <c r="AD23" s="136"/>
      <c r="AE23" s="133"/>
      <c r="AF23" s="136"/>
      <c r="AG23" s="236"/>
      <c r="AH23" s="254"/>
      <c r="AI23" s="386"/>
    </row>
    <row r="24" spans="1:36" ht="12" customHeight="1" x14ac:dyDescent="0.3">
      <c r="A24" s="163" t="s">
        <v>396</v>
      </c>
      <c r="B24" s="163" t="s">
        <v>397</v>
      </c>
      <c r="C24" s="133"/>
      <c r="D24" s="136" t="s">
        <v>40</v>
      </c>
      <c r="E24" s="124" t="s">
        <v>29</v>
      </c>
      <c r="F24" s="165"/>
      <c r="G24" s="123"/>
      <c r="H24" s="123"/>
      <c r="I24" s="119"/>
      <c r="J24" s="136">
        <f t="shared" si="5"/>
        <v>40</v>
      </c>
      <c r="K24" s="133"/>
      <c r="L24" s="133">
        <f t="shared" si="4"/>
        <v>40</v>
      </c>
      <c r="M24" s="158">
        <f t="shared" si="6"/>
        <v>26</v>
      </c>
      <c r="N24" s="133">
        <v>14</v>
      </c>
      <c r="O24" s="133"/>
      <c r="P24" s="133"/>
      <c r="Q24" s="133"/>
      <c r="R24" s="127"/>
      <c r="S24" s="159">
        <v>2</v>
      </c>
      <c r="T24" s="133">
        <f t="shared" si="10"/>
        <v>34</v>
      </c>
      <c r="U24" s="160">
        <v>3</v>
      </c>
      <c r="V24" s="133">
        <f t="shared" si="11"/>
        <v>66</v>
      </c>
      <c r="W24" s="161"/>
      <c r="X24" s="133"/>
      <c r="Y24" s="136"/>
      <c r="Z24" s="133"/>
      <c r="AA24" s="157"/>
      <c r="AB24" s="1301">
        <v>40</v>
      </c>
      <c r="AC24" s="136"/>
      <c r="AD24" s="136"/>
      <c r="AE24" s="133"/>
      <c r="AF24" s="136"/>
      <c r="AG24" s="236"/>
      <c r="AH24" s="254">
        <f t="shared" si="7"/>
        <v>40</v>
      </c>
      <c r="AI24" s="1288" t="s">
        <v>1142</v>
      </c>
    </row>
    <row r="25" spans="1:36" ht="12" customHeight="1" x14ac:dyDescent="0.3">
      <c r="A25" s="163" t="s">
        <v>418</v>
      </c>
      <c r="B25" s="163" t="s">
        <v>356</v>
      </c>
      <c r="C25" s="133"/>
      <c r="D25" s="133" t="s">
        <v>67</v>
      </c>
      <c r="E25" s="165" t="s">
        <v>40</v>
      </c>
      <c r="F25" s="165" t="s">
        <v>40</v>
      </c>
      <c r="G25" s="123"/>
      <c r="H25" s="123"/>
      <c r="I25" s="119"/>
      <c r="J25" s="136">
        <f t="shared" si="5"/>
        <v>168</v>
      </c>
      <c r="K25" s="133">
        <v>26</v>
      </c>
      <c r="L25" s="133">
        <f t="shared" si="4"/>
        <v>132</v>
      </c>
      <c r="M25" s="158">
        <f t="shared" si="6"/>
        <v>98</v>
      </c>
      <c r="N25" s="133">
        <v>34</v>
      </c>
      <c r="O25" s="133"/>
      <c r="P25" s="133"/>
      <c r="Q25" s="133">
        <v>4</v>
      </c>
      <c r="R25" s="127">
        <v>6</v>
      </c>
      <c r="S25" s="159">
        <v>2</v>
      </c>
      <c r="T25" s="133">
        <f t="shared" si="10"/>
        <v>34</v>
      </c>
      <c r="U25" s="160">
        <v>3</v>
      </c>
      <c r="V25" s="133">
        <f t="shared" si="11"/>
        <v>66</v>
      </c>
      <c r="W25" s="161"/>
      <c r="X25" s="133"/>
      <c r="Y25" s="136"/>
      <c r="Z25" s="133"/>
      <c r="AA25" s="157"/>
      <c r="AB25" s="1301">
        <v>46</v>
      </c>
      <c r="AC25" s="136"/>
      <c r="AD25" s="136"/>
      <c r="AE25" s="133">
        <v>86</v>
      </c>
      <c r="AF25" s="136"/>
      <c r="AG25" s="236"/>
      <c r="AH25" s="254">
        <f t="shared" si="7"/>
        <v>132</v>
      </c>
      <c r="AI25" s="386" t="s">
        <v>1145</v>
      </c>
    </row>
    <row r="26" spans="1:36" s="222" customFormat="1" ht="11.25" customHeight="1" x14ac:dyDescent="0.3">
      <c r="A26" s="209" t="s">
        <v>420</v>
      </c>
      <c r="B26" s="210" t="s">
        <v>401</v>
      </c>
      <c r="C26" s="211"/>
      <c r="D26" s="211"/>
      <c r="E26" s="213" t="s">
        <v>40</v>
      </c>
      <c r="F26" s="213" t="s">
        <v>40</v>
      </c>
      <c r="G26" s="215"/>
      <c r="H26" s="215"/>
      <c r="I26" s="216"/>
      <c r="J26" s="217">
        <f t="shared" si="5"/>
        <v>152</v>
      </c>
      <c r="K26" s="211">
        <v>26</v>
      </c>
      <c r="L26" s="133">
        <f t="shared" si="4"/>
        <v>116</v>
      </c>
      <c r="M26" s="158">
        <f t="shared" si="6"/>
        <v>96</v>
      </c>
      <c r="N26" s="218">
        <v>20</v>
      </c>
      <c r="O26" s="211"/>
      <c r="P26" s="211"/>
      <c r="Q26" s="211">
        <v>4</v>
      </c>
      <c r="R26" s="214">
        <v>6</v>
      </c>
      <c r="S26" s="219"/>
      <c r="T26" s="211"/>
      <c r="U26" s="220"/>
      <c r="V26" s="211"/>
      <c r="W26" s="221"/>
      <c r="X26" s="211"/>
      <c r="Y26" s="215"/>
      <c r="Z26" s="211"/>
      <c r="AA26" s="214"/>
      <c r="AB26" s="1302">
        <v>48</v>
      </c>
      <c r="AC26" s="211"/>
      <c r="AD26" s="211"/>
      <c r="AE26" s="211">
        <v>68</v>
      </c>
      <c r="AF26" s="215"/>
      <c r="AG26" s="241"/>
      <c r="AH26" s="254">
        <f t="shared" si="7"/>
        <v>116</v>
      </c>
      <c r="AI26" s="386" t="s">
        <v>1074</v>
      </c>
    </row>
    <row r="27" spans="1:36" ht="22.5" customHeight="1" x14ac:dyDescent="0.3">
      <c r="A27" s="163"/>
      <c r="B27" s="156" t="s">
        <v>402</v>
      </c>
      <c r="C27" s="133"/>
      <c r="D27" s="133"/>
      <c r="E27" s="124"/>
      <c r="F27" s="165"/>
      <c r="G27" s="123"/>
      <c r="H27" s="123"/>
      <c r="I27" s="119"/>
      <c r="J27" s="136">
        <f t="shared" si="5"/>
        <v>0</v>
      </c>
      <c r="K27" s="133"/>
      <c r="L27" s="133">
        <f t="shared" si="4"/>
        <v>0</v>
      </c>
      <c r="M27" s="158">
        <f t="shared" si="6"/>
        <v>0</v>
      </c>
      <c r="N27" s="133"/>
      <c r="O27" s="133"/>
      <c r="P27" s="133"/>
      <c r="Q27" s="133"/>
      <c r="R27" s="127"/>
      <c r="S27" s="159"/>
      <c r="T27" s="133"/>
      <c r="U27" s="160"/>
      <c r="V27" s="133"/>
      <c r="W27" s="161"/>
      <c r="X27" s="133"/>
      <c r="Y27" s="133"/>
      <c r="Z27" s="133"/>
      <c r="AA27" s="134"/>
      <c r="AB27" s="132"/>
      <c r="AC27" s="133"/>
      <c r="AD27" s="133"/>
      <c r="AE27" s="133"/>
      <c r="AF27" s="135"/>
      <c r="AG27" s="198"/>
      <c r="AH27" s="254"/>
      <c r="AI27" s="386"/>
    </row>
    <row r="28" spans="1:36" ht="11.25" customHeight="1" x14ac:dyDescent="0.3">
      <c r="A28" s="163" t="s">
        <v>403</v>
      </c>
      <c r="B28" s="163" t="s">
        <v>6</v>
      </c>
      <c r="C28" s="133"/>
      <c r="D28" s="133"/>
      <c r="E28" s="124" t="s">
        <v>29</v>
      </c>
      <c r="F28" s="165" t="s">
        <v>29</v>
      </c>
      <c r="G28" s="123"/>
      <c r="H28" s="123"/>
      <c r="I28" s="119"/>
      <c r="J28" s="136">
        <f t="shared" si="5"/>
        <v>78</v>
      </c>
      <c r="K28" s="133"/>
      <c r="L28" s="133">
        <f t="shared" si="4"/>
        <v>78</v>
      </c>
      <c r="M28" s="158">
        <f t="shared" si="6"/>
        <v>4</v>
      </c>
      <c r="N28" s="133">
        <v>74</v>
      </c>
      <c r="O28" s="133"/>
      <c r="P28" s="133"/>
      <c r="Q28" s="133"/>
      <c r="R28" s="127"/>
      <c r="S28" s="159"/>
      <c r="T28" s="133"/>
      <c r="U28" s="160"/>
      <c r="V28" s="133"/>
      <c r="W28" s="161"/>
      <c r="X28" s="133"/>
      <c r="Y28" s="133"/>
      <c r="Z28" s="133"/>
      <c r="AA28" s="134"/>
      <c r="AB28" s="1301">
        <v>32</v>
      </c>
      <c r="AC28" s="133"/>
      <c r="AD28" s="133"/>
      <c r="AE28" s="133">
        <v>46</v>
      </c>
      <c r="AF28" s="135"/>
      <c r="AG28" s="198"/>
      <c r="AH28" s="254">
        <f t="shared" si="7"/>
        <v>78</v>
      </c>
      <c r="AI28" s="1265" t="s">
        <v>1135</v>
      </c>
    </row>
    <row r="29" spans="1:36" ht="11.25" customHeight="1" x14ac:dyDescent="0.3">
      <c r="A29" s="163" t="s">
        <v>404</v>
      </c>
      <c r="B29" s="163" t="s">
        <v>531</v>
      </c>
      <c r="C29" s="133"/>
      <c r="D29" s="133"/>
      <c r="E29" s="124"/>
      <c r="F29" s="165" t="s">
        <v>29</v>
      </c>
      <c r="G29" s="123"/>
      <c r="H29" s="123"/>
      <c r="I29" s="130"/>
      <c r="J29" s="136">
        <f t="shared" si="5"/>
        <v>78</v>
      </c>
      <c r="K29" s="133"/>
      <c r="L29" s="133">
        <f t="shared" si="4"/>
        <v>78</v>
      </c>
      <c r="M29" s="158">
        <f t="shared" si="6"/>
        <v>50</v>
      </c>
      <c r="N29" s="133">
        <v>28</v>
      </c>
      <c r="O29" s="133"/>
      <c r="P29" s="133"/>
      <c r="Q29" s="133"/>
      <c r="R29" s="127"/>
      <c r="S29" s="159"/>
      <c r="T29" s="133"/>
      <c r="U29" s="160"/>
      <c r="V29" s="133"/>
      <c r="W29" s="161"/>
      <c r="X29" s="133"/>
      <c r="Y29" s="133"/>
      <c r="Z29" s="133"/>
      <c r="AA29" s="134"/>
      <c r="AB29" s="1301">
        <v>32</v>
      </c>
      <c r="AC29" s="133"/>
      <c r="AD29" s="133"/>
      <c r="AE29" s="133">
        <v>46</v>
      </c>
      <c r="AF29" s="135"/>
      <c r="AG29" s="198"/>
      <c r="AH29" s="254">
        <f t="shared" si="7"/>
        <v>78</v>
      </c>
      <c r="AI29" s="386" t="s">
        <v>1075</v>
      </c>
    </row>
    <row r="30" spans="1:36" ht="11.25" customHeight="1" x14ac:dyDescent="0.3">
      <c r="A30" s="223"/>
      <c r="B30" s="202" t="s">
        <v>405</v>
      </c>
      <c r="C30" s="224"/>
      <c r="D30" s="224"/>
      <c r="E30" s="207"/>
      <c r="F30" s="225"/>
      <c r="G30" s="226"/>
      <c r="H30" s="226"/>
      <c r="I30" s="205"/>
      <c r="J30" s="227">
        <f t="shared" ref="J30:AH30" si="12">SUM(J31:J34)</f>
        <v>143</v>
      </c>
      <c r="K30" s="227">
        <f t="shared" si="12"/>
        <v>39</v>
      </c>
      <c r="L30" s="227">
        <f t="shared" si="12"/>
        <v>104</v>
      </c>
      <c r="M30" s="227">
        <f t="shared" si="12"/>
        <v>32</v>
      </c>
      <c r="N30" s="227">
        <f t="shared" si="12"/>
        <v>72</v>
      </c>
      <c r="O30" s="227">
        <f t="shared" si="12"/>
        <v>0</v>
      </c>
      <c r="P30" s="227">
        <f t="shared" si="12"/>
        <v>0</v>
      </c>
      <c r="Q30" s="227">
        <f t="shared" si="12"/>
        <v>0</v>
      </c>
      <c r="R30" s="227">
        <f t="shared" si="12"/>
        <v>0</v>
      </c>
      <c r="S30" s="227">
        <f t="shared" si="12"/>
        <v>0</v>
      </c>
      <c r="T30" s="227">
        <f t="shared" si="12"/>
        <v>0</v>
      </c>
      <c r="U30" s="227">
        <f t="shared" si="12"/>
        <v>0</v>
      </c>
      <c r="V30" s="227">
        <f t="shared" si="12"/>
        <v>0</v>
      </c>
      <c r="W30" s="227">
        <f t="shared" si="12"/>
        <v>0</v>
      </c>
      <c r="X30" s="227">
        <f t="shared" si="12"/>
        <v>0</v>
      </c>
      <c r="Y30" s="227">
        <f t="shared" si="12"/>
        <v>0</v>
      </c>
      <c r="Z30" s="227">
        <f t="shared" si="12"/>
        <v>0</v>
      </c>
      <c r="AA30" s="227">
        <f t="shared" si="12"/>
        <v>0</v>
      </c>
      <c r="AB30" s="227">
        <f t="shared" si="12"/>
        <v>76</v>
      </c>
      <c r="AC30" s="227">
        <f t="shared" si="12"/>
        <v>0</v>
      </c>
      <c r="AD30" s="227">
        <f t="shared" si="12"/>
        <v>16</v>
      </c>
      <c r="AE30" s="227">
        <f t="shared" si="12"/>
        <v>28</v>
      </c>
      <c r="AF30" s="227">
        <f t="shared" si="12"/>
        <v>0</v>
      </c>
      <c r="AG30" s="227">
        <f t="shared" si="12"/>
        <v>23</v>
      </c>
      <c r="AH30" s="227">
        <f t="shared" si="12"/>
        <v>104</v>
      </c>
      <c r="AI30" s="386"/>
    </row>
    <row r="31" spans="1:36" ht="11.25" customHeight="1" x14ac:dyDescent="0.3">
      <c r="A31" s="163" t="s">
        <v>421</v>
      </c>
      <c r="B31" s="163" t="s">
        <v>411</v>
      </c>
      <c r="C31" s="224"/>
      <c r="D31" s="224"/>
      <c r="E31" s="208" t="s">
        <v>399</v>
      </c>
      <c r="G31" s="226"/>
      <c r="H31" s="226"/>
      <c r="I31" s="205"/>
      <c r="J31" s="136">
        <f t="shared" ref="J31:J34" si="13">SUM(K31,L31,Q31,R31)</f>
        <v>36</v>
      </c>
      <c r="K31" s="133"/>
      <c r="L31" s="133">
        <f t="shared" ref="L31:L33" si="14">SUM(AB31:AG31)</f>
        <v>36</v>
      </c>
      <c r="M31" s="158">
        <f t="shared" si="6"/>
        <v>6</v>
      </c>
      <c r="N31" s="133">
        <v>30</v>
      </c>
      <c r="O31" s="207"/>
      <c r="P31" s="207"/>
      <c r="Q31" s="207"/>
      <c r="R31" s="229"/>
      <c r="S31" s="230"/>
      <c r="T31" s="224"/>
      <c r="U31" s="224"/>
      <c r="V31" s="224"/>
      <c r="W31" s="229"/>
      <c r="X31" s="224"/>
      <c r="Y31" s="224"/>
      <c r="Z31" s="224"/>
      <c r="AA31" s="228"/>
      <c r="AB31" s="1301">
        <v>36</v>
      </c>
      <c r="AC31" s="231"/>
      <c r="AD31" s="231"/>
      <c r="AE31" s="231">
        <v>0</v>
      </c>
      <c r="AF31" s="207"/>
      <c r="AG31" s="243"/>
      <c r="AH31" s="254">
        <f t="shared" si="7"/>
        <v>36</v>
      </c>
      <c r="AI31" s="1265" t="s">
        <v>1104</v>
      </c>
    </row>
    <row r="32" spans="1:36" ht="11.25" customHeight="1" x14ac:dyDescent="0.3">
      <c r="A32" s="163" t="s">
        <v>406</v>
      </c>
      <c r="B32" s="163" t="s">
        <v>407</v>
      </c>
      <c r="C32" s="133"/>
      <c r="D32" s="133"/>
      <c r="E32" s="136"/>
      <c r="F32" s="208" t="s">
        <v>399</v>
      </c>
      <c r="G32" s="123"/>
      <c r="H32" s="123"/>
      <c r="I32" s="119"/>
      <c r="J32" s="136">
        <f t="shared" si="13"/>
        <v>36</v>
      </c>
      <c r="K32" s="133"/>
      <c r="L32" s="133">
        <f t="shared" si="14"/>
        <v>36</v>
      </c>
      <c r="M32" s="158">
        <f t="shared" si="6"/>
        <v>16</v>
      </c>
      <c r="N32" s="133">
        <v>20</v>
      </c>
      <c r="O32" s="133"/>
      <c r="P32" s="133"/>
      <c r="Q32" s="133"/>
      <c r="R32" s="127"/>
      <c r="S32" s="159"/>
      <c r="T32" s="133"/>
      <c r="U32" s="160"/>
      <c r="V32" s="133"/>
      <c r="W32" s="161"/>
      <c r="X32" s="133"/>
      <c r="Y32" s="133"/>
      <c r="Z32" s="133"/>
      <c r="AA32" s="134"/>
      <c r="AB32" s="1301">
        <v>20</v>
      </c>
      <c r="AC32" s="133"/>
      <c r="AD32" s="133"/>
      <c r="AE32" s="133">
        <v>16</v>
      </c>
      <c r="AF32" s="135"/>
      <c r="AG32" s="198"/>
      <c r="AH32" s="254">
        <f t="shared" si="7"/>
        <v>36</v>
      </c>
      <c r="AI32" s="1288" t="s">
        <v>1087</v>
      </c>
    </row>
    <row r="33" spans="1:35" s="298" customFormat="1" ht="11.25" customHeight="1" x14ac:dyDescent="0.3">
      <c r="A33" s="163" t="s">
        <v>408</v>
      </c>
      <c r="B33" s="163" t="s">
        <v>467</v>
      </c>
      <c r="C33" s="133"/>
      <c r="D33" s="133"/>
      <c r="E33" s="136"/>
      <c r="F33" s="208" t="s">
        <v>399</v>
      </c>
      <c r="G33" s="123"/>
      <c r="H33" s="123"/>
      <c r="I33" s="119"/>
      <c r="J33" s="136">
        <f t="shared" ref="J33" si="15">K33+L33</f>
        <v>32</v>
      </c>
      <c r="K33" s="133"/>
      <c r="L33" s="133">
        <f t="shared" si="14"/>
        <v>32</v>
      </c>
      <c r="M33" s="158">
        <v>10</v>
      </c>
      <c r="N33" s="133">
        <v>22</v>
      </c>
      <c r="O33" s="133"/>
      <c r="P33" s="133"/>
      <c r="Q33" s="133"/>
      <c r="R33" s="127"/>
      <c r="S33" s="159"/>
      <c r="T33" s="133"/>
      <c r="U33" s="160"/>
      <c r="V33" s="133"/>
      <c r="W33" s="161"/>
      <c r="X33" s="133"/>
      <c r="Y33" s="133"/>
      <c r="Z33" s="133"/>
      <c r="AA33" s="134"/>
      <c r="AB33" s="1301">
        <v>20</v>
      </c>
      <c r="AC33" s="133"/>
      <c r="AD33" s="133"/>
      <c r="AE33" s="133">
        <v>12</v>
      </c>
      <c r="AF33" s="135"/>
      <c r="AG33" s="299"/>
      <c r="AH33" s="254">
        <f t="shared" si="7"/>
        <v>32</v>
      </c>
      <c r="AI33" s="386" t="s">
        <v>1135</v>
      </c>
    </row>
    <row r="34" spans="1:35" ht="11.25" customHeight="1" x14ac:dyDescent="0.3">
      <c r="A34" s="163"/>
      <c r="B34" s="156" t="s">
        <v>412</v>
      </c>
      <c r="C34" s="133"/>
      <c r="D34" s="133"/>
      <c r="E34" s="232"/>
      <c r="F34" s="134"/>
      <c r="G34" s="123"/>
      <c r="H34" s="123"/>
      <c r="I34" s="119"/>
      <c r="J34" s="233">
        <f t="shared" si="13"/>
        <v>39</v>
      </c>
      <c r="K34" s="172">
        <v>39</v>
      </c>
      <c r="L34" s="133">
        <v>0</v>
      </c>
      <c r="M34" s="234"/>
      <c r="N34" s="172"/>
      <c r="O34" s="172"/>
      <c r="P34" s="172"/>
      <c r="Q34" s="172"/>
      <c r="R34" s="173"/>
      <c r="S34" s="174"/>
      <c r="T34" s="172"/>
      <c r="U34" s="175"/>
      <c r="V34" s="172"/>
      <c r="W34" s="176"/>
      <c r="X34" s="172"/>
      <c r="Y34" s="172"/>
      <c r="Z34" s="172"/>
      <c r="AA34" s="177"/>
      <c r="AB34" s="178"/>
      <c r="AC34" s="172"/>
      <c r="AD34" s="172">
        <v>16</v>
      </c>
      <c r="AE34" s="172"/>
      <c r="AF34" s="179"/>
      <c r="AG34" s="237">
        <v>23</v>
      </c>
      <c r="AH34" s="255"/>
      <c r="AI34" s="386"/>
    </row>
    <row r="35" spans="1:35" ht="13.5" hidden="1" customHeight="1" x14ac:dyDescent="0.3">
      <c r="A35" s="1827"/>
      <c r="B35" s="1801"/>
      <c r="C35" s="1801"/>
      <c r="D35" s="1801"/>
      <c r="E35" s="1801"/>
      <c r="F35" s="1801"/>
      <c r="G35" s="180"/>
      <c r="H35" s="180"/>
      <c r="I35" s="181"/>
      <c r="J35" s="1821"/>
      <c r="K35" s="1828"/>
      <c r="L35" s="1801"/>
      <c r="M35" s="1801"/>
      <c r="N35" s="1801"/>
      <c r="O35" s="1801"/>
      <c r="P35" s="1801"/>
      <c r="Q35" s="1801"/>
      <c r="R35" s="1802"/>
      <c r="S35" s="182"/>
      <c r="T35" s="133"/>
      <c r="U35" s="135"/>
      <c r="V35" s="133"/>
      <c r="W35" s="161"/>
      <c r="X35" s="1825"/>
      <c r="Y35" s="1802"/>
      <c r="Z35" s="1829"/>
      <c r="AA35" s="1805"/>
      <c r="AB35" s="1825"/>
      <c r="AC35" s="1801"/>
      <c r="AD35" s="1802"/>
      <c r="AE35" s="1829"/>
      <c r="AF35" s="1801"/>
      <c r="AG35" s="1805"/>
      <c r="AH35" s="266"/>
      <c r="AI35" s="545"/>
    </row>
    <row r="36" spans="1:35" ht="11.25" hidden="1" customHeight="1" x14ac:dyDescent="0.3">
      <c r="A36" s="1829"/>
      <c r="B36" s="1801"/>
      <c r="C36" s="1801"/>
      <c r="D36" s="1801"/>
      <c r="E36" s="1801"/>
      <c r="F36" s="1801"/>
      <c r="G36" s="183"/>
      <c r="H36" s="184"/>
      <c r="I36" s="181"/>
      <c r="J36" s="1795"/>
      <c r="K36" s="1828"/>
      <c r="L36" s="1801"/>
      <c r="M36" s="1801"/>
      <c r="N36" s="1801"/>
      <c r="O36" s="1801"/>
      <c r="P36" s="1801"/>
      <c r="Q36" s="1801"/>
      <c r="R36" s="1805"/>
      <c r="S36" s="185"/>
      <c r="T36" s="133"/>
      <c r="U36" s="135"/>
      <c r="V36" s="133"/>
      <c r="W36" s="161"/>
      <c r="X36" s="1824"/>
      <c r="Y36" s="1802"/>
      <c r="Z36" s="1829"/>
      <c r="AA36" s="1805"/>
      <c r="AB36" s="1824"/>
      <c r="AC36" s="1801"/>
      <c r="AD36" s="1802"/>
      <c r="AE36" s="1829"/>
      <c r="AF36" s="1801"/>
      <c r="AG36" s="1805"/>
      <c r="AH36" s="266"/>
      <c r="AI36" s="545"/>
    </row>
    <row r="37" spans="1:35" ht="11.25" hidden="1" customHeight="1" x14ac:dyDescent="0.3">
      <c r="A37" s="1827"/>
      <c r="B37" s="1801"/>
      <c r="C37" s="1801"/>
      <c r="D37" s="1801"/>
      <c r="E37" s="1801"/>
      <c r="F37" s="1801"/>
      <c r="G37" s="1835"/>
      <c r="H37" s="1802"/>
      <c r="I37" s="181"/>
      <c r="J37" s="1796"/>
      <c r="K37" s="1828"/>
      <c r="L37" s="1801"/>
      <c r="M37" s="1801"/>
      <c r="N37" s="1801"/>
      <c r="O37" s="1801"/>
      <c r="P37" s="1801"/>
      <c r="Q37" s="1801"/>
      <c r="R37" s="1805"/>
      <c r="S37" s="185"/>
      <c r="T37" s="133"/>
      <c r="U37" s="135"/>
      <c r="V37" s="133"/>
      <c r="W37" s="161"/>
      <c r="X37" s="1823"/>
      <c r="Y37" s="1802"/>
      <c r="Z37" s="1823"/>
      <c r="AA37" s="1805"/>
      <c r="AB37" s="1824"/>
      <c r="AC37" s="1801"/>
      <c r="AD37" s="1802"/>
      <c r="AE37" s="1829"/>
      <c r="AF37" s="1801"/>
      <c r="AG37" s="1805"/>
      <c r="AH37" s="266"/>
      <c r="AI37" s="545"/>
    </row>
    <row r="38" spans="1:35" ht="24.75" hidden="1" customHeight="1" x14ac:dyDescent="0.3">
      <c r="A38" s="186"/>
      <c r="B38" s="187"/>
      <c r="C38" s="188"/>
      <c r="D38" s="188"/>
      <c r="E38" s="188"/>
      <c r="F38" s="188"/>
      <c r="G38" s="188"/>
      <c r="H38" s="188"/>
      <c r="I38" s="188"/>
      <c r="J38" s="188"/>
      <c r="K38" s="188"/>
      <c r="L38" s="189"/>
      <c r="M38" s="188"/>
      <c r="N38" s="188"/>
      <c r="O38" s="188"/>
      <c r="P38" s="188"/>
      <c r="Q38" s="188"/>
      <c r="R38" s="188"/>
      <c r="S38" s="190"/>
      <c r="T38" s="191"/>
      <c r="U38" s="190"/>
      <c r="V38" s="191"/>
      <c r="W38" s="190" t="e">
        <f>SUM(#REF!,#REF!,#REF!,#REF!,#REF!,#REF!)</f>
        <v>#REF!</v>
      </c>
      <c r="X38" s="190"/>
      <c r="Y38" s="190"/>
      <c r="Z38" s="190"/>
      <c r="AA38" s="190"/>
      <c r="AB38" s="191"/>
      <c r="AC38" s="190" t="e">
        <f>SUM(#REF!,#REF!,#REF!,#REF!,#REF!,#REF!)</f>
        <v>#REF!</v>
      </c>
      <c r="AD38" s="190"/>
      <c r="AE38" s="191"/>
      <c r="AF38" s="190" t="e">
        <f>SUM(#REF!,#REF!,#REF!,#REF!,#REF!,#REF!)</f>
        <v>#REF!</v>
      </c>
      <c r="AG38" s="190"/>
      <c r="AH38" s="190"/>
      <c r="AI38" s="545"/>
    </row>
    <row r="39" spans="1:35" ht="11.25" hidden="1" customHeight="1" x14ac:dyDescent="0.3">
      <c r="A39" s="193"/>
      <c r="B39" s="193"/>
      <c r="C39" s="188"/>
      <c r="D39" s="188"/>
      <c r="E39" s="188"/>
      <c r="F39" s="188"/>
      <c r="G39" s="188"/>
      <c r="H39" s="188"/>
      <c r="I39" s="188"/>
      <c r="J39" s="188"/>
      <c r="K39" s="188"/>
      <c r="L39" s="188"/>
      <c r="M39" s="188"/>
      <c r="N39" s="188"/>
      <c r="O39" s="188"/>
      <c r="P39" s="188"/>
      <c r="Q39" s="188"/>
      <c r="R39" s="188"/>
      <c r="S39" s="188"/>
      <c r="T39" s="188"/>
      <c r="U39" s="188"/>
      <c r="V39" s="188"/>
      <c r="W39" s="197"/>
      <c r="X39" s="197"/>
      <c r="Y39" s="197"/>
      <c r="Z39" s="197"/>
      <c r="AA39" s="197"/>
      <c r="AB39" s="188"/>
      <c r="AC39" s="197"/>
      <c r="AD39" s="197"/>
      <c r="AE39" s="188"/>
      <c r="AF39" s="197"/>
      <c r="AG39" s="197"/>
      <c r="AH39" s="197"/>
      <c r="AI39" s="545"/>
    </row>
    <row r="40" spans="1:35" ht="11.25" hidden="1" customHeight="1" x14ac:dyDescent="0.3">
      <c r="A40" s="193"/>
      <c r="B40" s="193"/>
      <c r="C40" s="188"/>
      <c r="D40" s="188"/>
      <c r="E40" s="188"/>
      <c r="F40" s="188"/>
      <c r="G40" s="188"/>
      <c r="H40" s="188"/>
      <c r="I40" s="188"/>
      <c r="J40" s="188"/>
      <c r="K40" s="188"/>
      <c r="L40" s="188"/>
      <c r="M40" s="188"/>
      <c r="N40" s="188"/>
      <c r="O40" s="188"/>
      <c r="P40" s="188"/>
      <c r="Q40" s="188"/>
      <c r="R40" s="188"/>
      <c r="S40" s="188"/>
      <c r="T40" s="188"/>
      <c r="U40" s="188"/>
      <c r="V40" s="188"/>
      <c r="W40" s="197"/>
      <c r="X40" s="197"/>
      <c r="Y40" s="197"/>
      <c r="Z40" s="197"/>
      <c r="AA40" s="197"/>
      <c r="AB40" s="188"/>
      <c r="AC40" s="197"/>
      <c r="AD40" s="197"/>
      <c r="AE40" s="188"/>
      <c r="AF40" s="197"/>
      <c r="AG40" s="197"/>
      <c r="AH40" s="197"/>
      <c r="AI40" s="545"/>
    </row>
    <row r="41" spans="1:35" ht="9" customHeight="1" x14ac:dyDescent="0.3">
      <c r="A41" s="192"/>
      <c r="B41" s="117"/>
      <c r="C41" s="117"/>
      <c r="D41" s="117"/>
      <c r="E41" s="117"/>
      <c r="F41" s="117"/>
      <c r="G41" s="117"/>
      <c r="H41" s="117"/>
      <c r="I41" s="195"/>
      <c r="J41" s="117"/>
      <c r="K41" s="117"/>
      <c r="L41" s="117"/>
      <c r="M41" s="117"/>
      <c r="N41" s="117"/>
      <c r="O41" s="117"/>
      <c r="P41" s="117"/>
      <c r="Q41" s="117"/>
      <c r="R41" s="117"/>
      <c r="S41" s="195"/>
      <c r="T41" s="117"/>
      <c r="U41" s="195"/>
      <c r="V41" s="117"/>
      <c r="W41" s="196"/>
      <c r="X41" s="196"/>
      <c r="Y41" s="196"/>
      <c r="Z41" s="196"/>
      <c r="AA41" s="196"/>
      <c r="AB41" s="117"/>
      <c r="AC41" s="196"/>
      <c r="AD41" s="117"/>
      <c r="AE41" s="117"/>
      <c r="AF41" s="117"/>
      <c r="AG41" s="117"/>
      <c r="AH41" s="117"/>
      <c r="AI41" s="545"/>
    </row>
    <row r="42" spans="1:35" ht="11.25" customHeight="1" x14ac:dyDescent="0.3">
      <c r="A42" s="192"/>
      <c r="B42" s="194" t="s">
        <v>413</v>
      </c>
      <c r="C42" s="117"/>
      <c r="D42" s="117"/>
      <c r="E42" s="117"/>
      <c r="F42" s="117"/>
      <c r="G42" s="117"/>
      <c r="H42" s="117"/>
      <c r="I42" s="195"/>
      <c r="J42" s="117">
        <f>SUM(J11:J34)</f>
        <v>1619</v>
      </c>
      <c r="K42" s="117"/>
      <c r="L42" s="117"/>
      <c r="M42" s="117"/>
      <c r="N42" s="117"/>
      <c r="O42" s="117"/>
      <c r="P42" s="117"/>
      <c r="Q42" s="117"/>
      <c r="R42" s="117"/>
      <c r="S42" s="195"/>
      <c r="T42" s="117"/>
      <c r="U42" s="195"/>
      <c r="V42" s="117"/>
      <c r="W42" s="196"/>
      <c r="X42" s="197"/>
      <c r="Y42" s="197"/>
      <c r="Z42" s="197"/>
      <c r="AA42" s="197"/>
      <c r="AB42" s="117"/>
      <c r="AC42" s="117"/>
      <c r="AD42" s="117"/>
      <c r="AE42" s="117"/>
      <c r="AF42" s="117"/>
      <c r="AG42" s="117"/>
      <c r="AH42" s="117"/>
      <c r="AI42" s="545"/>
    </row>
    <row r="43" spans="1:35" ht="25.5" customHeight="1" x14ac:dyDescent="0.3">
      <c r="A43" s="192"/>
      <c r="B43" s="1423" t="s">
        <v>414</v>
      </c>
      <c r="C43" s="1834"/>
      <c r="D43" s="1834"/>
      <c r="E43" s="1834"/>
      <c r="F43" s="1834"/>
      <c r="G43" s="1834"/>
      <c r="H43" s="1834"/>
      <c r="I43" s="1834"/>
      <c r="J43" s="1834"/>
      <c r="K43" s="117"/>
      <c r="L43" s="117"/>
      <c r="M43" s="117"/>
      <c r="N43" s="117"/>
      <c r="O43" s="117"/>
      <c r="P43" s="117"/>
      <c r="Q43" s="117"/>
      <c r="R43" s="117"/>
      <c r="S43" s="195"/>
      <c r="T43" s="117"/>
      <c r="U43" s="195"/>
      <c r="V43" s="117"/>
      <c r="W43" s="196"/>
      <c r="X43" s="197"/>
      <c r="Y43" s="197"/>
      <c r="Z43" s="197"/>
      <c r="AA43" s="197"/>
      <c r="AB43" s="117"/>
      <c r="AC43" s="117"/>
      <c r="AD43" s="117"/>
      <c r="AE43" s="117"/>
      <c r="AF43" s="117"/>
      <c r="AG43" s="117"/>
      <c r="AH43" s="117"/>
    </row>
    <row r="44" spans="1:35" x14ac:dyDescent="0.3">
      <c r="A44" s="192"/>
      <c r="B44" s="117"/>
      <c r="C44" s="117"/>
      <c r="D44" s="117"/>
      <c r="E44" s="117"/>
      <c r="F44" s="117"/>
      <c r="G44" s="117"/>
      <c r="H44" s="117"/>
      <c r="I44" s="195"/>
      <c r="J44" s="117"/>
      <c r="K44" s="117"/>
      <c r="L44" s="117"/>
      <c r="M44" s="117"/>
      <c r="N44" s="117"/>
      <c r="O44" s="117"/>
      <c r="P44" s="117"/>
      <c r="Q44" s="117"/>
      <c r="R44" s="117"/>
      <c r="S44" s="195"/>
      <c r="T44" s="117"/>
      <c r="U44" s="195"/>
      <c r="V44" s="117"/>
      <c r="W44" s="196"/>
      <c r="X44" s="197"/>
      <c r="Y44" s="197"/>
      <c r="Z44" s="197"/>
      <c r="AA44" s="197"/>
      <c r="AB44" s="117"/>
      <c r="AC44" s="117"/>
      <c r="AD44" s="117"/>
      <c r="AE44" s="117"/>
      <c r="AF44" s="117"/>
      <c r="AG44" s="117"/>
      <c r="AH44" s="117"/>
    </row>
    <row r="45" spans="1:35" x14ac:dyDescent="0.3">
      <c r="A45" s="192"/>
      <c r="B45" s="117"/>
      <c r="C45" s="117"/>
      <c r="D45" s="117"/>
      <c r="E45" s="117"/>
      <c r="F45" s="117"/>
      <c r="G45" s="117"/>
      <c r="H45" s="117"/>
      <c r="I45" s="195"/>
      <c r="J45" s="117"/>
      <c r="K45" s="117"/>
      <c r="L45" s="117"/>
      <c r="M45" s="117"/>
      <c r="N45" s="117"/>
      <c r="O45" s="117"/>
      <c r="P45" s="117"/>
      <c r="Q45" s="117"/>
      <c r="R45" s="117"/>
      <c r="S45" s="195"/>
      <c r="T45" s="117"/>
      <c r="U45" s="195"/>
      <c r="V45" s="117"/>
      <c r="W45" s="196"/>
      <c r="X45" s="197"/>
      <c r="Y45" s="197"/>
      <c r="Z45" s="197"/>
      <c r="AA45" s="197"/>
      <c r="AB45" s="117"/>
      <c r="AC45" s="117"/>
      <c r="AD45" s="117"/>
      <c r="AE45" s="117"/>
      <c r="AF45" s="117"/>
      <c r="AG45" s="117"/>
      <c r="AH45" s="117"/>
    </row>
    <row r="46" spans="1:35" x14ac:dyDescent="0.3">
      <c r="A46" s="192"/>
      <c r="B46" s="117"/>
      <c r="C46" s="117"/>
      <c r="D46" s="117"/>
      <c r="E46" s="117"/>
      <c r="F46" s="117"/>
      <c r="G46" s="117"/>
      <c r="H46" s="117"/>
      <c r="I46" s="195"/>
      <c r="J46" s="117"/>
      <c r="K46" s="117"/>
      <c r="L46" s="117"/>
      <c r="M46" s="117"/>
      <c r="N46" s="117"/>
      <c r="O46" s="117"/>
      <c r="P46" s="117"/>
      <c r="Q46" s="117"/>
      <c r="R46" s="117"/>
      <c r="S46" s="195"/>
      <c r="T46" s="117"/>
      <c r="U46" s="195"/>
      <c r="V46" s="117"/>
      <c r="W46" s="196"/>
      <c r="X46" s="197"/>
      <c r="Y46" s="197"/>
      <c r="Z46" s="197"/>
      <c r="AA46" s="197"/>
      <c r="AB46" s="117"/>
      <c r="AC46" s="117"/>
      <c r="AD46" s="117"/>
      <c r="AE46" s="117"/>
      <c r="AF46" s="117"/>
      <c r="AG46" s="117"/>
      <c r="AH46" s="117"/>
    </row>
    <row r="47" spans="1:35" x14ac:dyDescent="0.3">
      <c r="A47" s="192"/>
      <c r="B47" s="117"/>
      <c r="C47" s="117"/>
      <c r="D47" s="117"/>
      <c r="E47" s="117"/>
      <c r="F47" s="117"/>
      <c r="G47" s="117"/>
      <c r="H47" s="117"/>
      <c r="I47" s="195"/>
      <c r="J47" s="117"/>
      <c r="K47" s="117"/>
      <c r="L47" s="117"/>
      <c r="M47" s="117"/>
      <c r="N47" s="117"/>
      <c r="O47" s="117"/>
      <c r="P47" s="117"/>
      <c r="Q47" s="117"/>
      <c r="R47" s="117"/>
      <c r="S47" s="195"/>
      <c r="T47" s="117"/>
      <c r="U47" s="195"/>
      <c r="V47" s="117"/>
      <c r="W47" s="196"/>
      <c r="X47" s="197"/>
      <c r="Y47" s="197"/>
      <c r="Z47" s="197"/>
      <c r="AA47" s="197"/>
      <c r="AB47" s="117"/>
      <c r="AC47" s="117"/>
      <c r="AD47" s="117"/>
      <c r="AE47" s="117"/>
      <c r="AF47" s="117"/>
      <c r="AG47" s="117"/>
      <c r="AH47" s="117"/>
    </row>
    <row r="48" spans="1:35" x14ac:dyDescent="0.3">
      <c r="A48" s="192"/>
      <c r="B48" s="117"/>
      <c r="C48" s="117"/>
      <c r="D48" s="117"/>
      <c r="E48" s="117"/>
      <c r="F48" s="117"/>
      <c r="G48" s="117"/>
      <c r="H48" s="117"/>
      <c r="I48" s="195"/>
      <c r="J48" s="117"/>
      <c r="K48" s="117"/>
      <c r="L48" s="117"/>
      <c r="M48" s="117"/>
      <c r="N48" s="117"/>
      <c r="O48" s="117"/>
      <c r="P48" s="117"/>
      <c r="Q48" s="117"/>
      <c r="R48" s="117"/>
      <c r="S48" s="195"/>
      <c r="T48" s="117"/>
      <c r="U48" s="195"/>
      <c r="V48" s="117"/>
      <c r="W48" s="196"/>
      <c r="X48" s="197"/>
      <c r="Y48" s="197"/>
      <c r="Z48" s="197"/>
      <c r="AA48" s="197"/>
      <c r="AB48" s="117"/>
      <c r="AC48" s="117"/>
      <c r="AD48" s="117"/>
      <c r="AE48" s="117"/>
      <c r="AF48" s="117"/>
      <c r="AG48" s="117"/>
      <c r="AH48" s="117"/>
    </row>
    <row r="49" spans="1:34" x14ac:dyDescent="0.3">
      <c r="A49" s="192"/>
      <c r="B49" s="117"/>
      <c r="C49" s="117"/>
      <c r="D49" s="117"/>
      <c r="E49" s="117"/>
      <c r="F49" s="117"/>
      <c r="G49" s="117"/>
      <c r="H49" s="117"/>
      <c r="I49" s="195"/>
      <c r="J49" s="117"/>
      <c r="K49" s="117"/>
      <c r="L49" s="117"/>
      <c r="M49" s="117"/>
      <c r="N49" s="117"/>
      <c r="O49" s="117"/>
      <c r="P49" s="117"/>
      <c r="Q49" s="117"/>
      <c r="R49" s="117"/>
      <c r="S49" s="195"/>
      <c r="T49" s="117"/>
      <c r="U49" s="195"/>
      <c r="V49" s="117"/>
      <c r="W49" s="196"/>
      <c r="X49" s="197"/>
      <c r="Y49" s="197"/>
      <c r="Z49" s="197"/>
      <c r="AA49" s="197"/>
      <c r="AB49" s="117"/>
      <c r="AC49" s="117"/>
      <c r="AD49" s="117"/>
      <c r="AE49" s="117"/>
      <c r="AF49" s="117"/>
      <c r="AG49" s="117"/>
      <c r="AH49" s="117"/>
    </row>
    <row r="50" spans="1:34" x14ac:dyDescent="0.3">
      <c r="A50" s="192"/>
      <c r="B50" s="117"/>
      <c r="C50" s="117"/>
      <c r="D50" s="117"/>
      <c r="E50" s="117"/>
      <c r="F50" s="117"/>
      <c r="G50" s="117"/>
      <c r="H50" s="117"/>
      <c r="I50" s="195"/>
      <c r="J50" s="117"/>
      <c r="K50" s="117"/>
      <c r="L50" s="117"/>
      <c r="M50" s="117"/>
      <c r="N50" s="117"/>
      <c r="O50" s="117"/>
      <c r="P50" s="117"/>
      <c r="Q50" s="117"/>
      <c r="R50" s="117"/>
      <c r="S50" s="195"/>
      <c r="T50" s="117"/>
      <c r="U50" s="195"/>
      <c r="V50" s="117"/>
      <c r="W50" s="196"/>
      <c r="X50" s="197"/>
      <c r="Y50" s="197"/>
      <c r="Z50" s="197"/>
      <c r="AA50" s="197"/>
      <c r="AB50" s="117"/>
      <c r="AC50" s="117"/>
      <c r="AD50" s="117"/>
      <c r="AE50" s="117"/>
      <c r="AF50" s="117"/>
      <c r="AG50" s="117"/>
      <c r="AH50" s="117"/>
    </row>
    <row r="51" spans="1:34" x14ac:dyDescent="0.3">
      <c r="A51" s="192"/>
      <c r="B51" s="117"/>
      <c r="C51" s="117"/>
      <c r="D51" s="117"/>
      <c r="E51" s="117"/>
      <c r="F51" s="117"/>
      <c r="G51" s="117"/>
      <c r="H51" s="117"/>
      <c r="I51" s="195"/>
      <c r="J51" s="117"/>
      <c r="K51" s="117"/>
      <c r="L51" s="117"/>
      <c r="M51" s="117"/>
      <c r="N51" s="117"/>
      <c r="O51" s="117"/>
      <c r="P51" s="117"/>
      <c r="Q51" s="117"/>
      <c r="R51" s="117"/>
      <c r="S51" s="195"/>
      <c r="T51" s="117"/>
      <c r="U51" s="195"/>
      <c r="V51" s="117"/>
      <c r="W51" s="196"/>
      <c r="X51" s="197"/>
      <c r="Y51" s="197"/>
      <c r="Z51" s="197"/>
      <c r="AA51" s="197"/>
      <c r="AB51" s="117"/>
      <c r="AC51" s="117"/>
      <c r="AD51" s="117"/>
      <c r="AE51" s="117"/>
      <c r="AF51" s="117"/>
      <c r="AG51" s="117"/>
      <c r="AH51" s="117"/>
    </row>
    <row r="52" spans="1:34" x14ac:dyDescent="0.3">
      <c r="A52" s="192"/>
      <c r="B52" s="117"/>
      <c r="C52" s="117"/>
      <c r="D52" s="117"/>
      <c r="E52" s="117"/>
      <c r="F52" s="117"/>
      <c r="G52" s="117"/>
      <c r="H52" s="117"/>
      <c r="I52" s="195"/>
      <c r="J52" s="117"/>
      <c r="K52" s="117"/>
      <c r="L52" s="117"/>
      <c r="M52" s="117"/>
      <c r="N52" s="117"/>
      <c r="O52" s="117"/>
      <c r="P52" s="117"/>
      <c r="Q52" s="117"/>
      <c r="R52" s="117"/>
      <c r="S52" s="195"/>
      <c r="T52" s="117"/>
      <c r="U52" s="195"/>
      <c r="V52" s="117"/>
      <c r="W52" s="196"/>
      <c r="X52" s="197"/>
      <c r="Y52" s="197"/>
      <c r="Z52" s="197"/>
      <c r="AA52" s="197"/>
      <c r="AB52" s="117"/>
      <c r="AC52" s="117"/>
      <c r="AD52" s="117"/>
      <c r="AE52" s="117"/>
      <c r="AF52" s="117"/>
      <c r="AG52" s="117"/>
      <c r="AH52" s="117"/>
    </row>
    <row r="53" spans="1:34" x14ac:dyDescent="0.3">
      <c r="A53" s="192"/>
      <c r="B53" s="117"/>
      <c r="C53" s="117"/>
      <c r="D53" s="117"/>
      <c r="E53" s="117"/>
      <c r="F53" s="117"/>
      <c r="G53" s="117"/>
      <c r="H53" s="117"/>
      <c r="I53" s="195"/>
      <c r="J53" s="117"/>
      <c r="K53" s="117"/>
      <c r="L53" s="117"/>
      <c r="M53" s="117"/>
      <c r="N53" s="117"/>
      <c r="O53" s="117"/>
      <c r="P53" s="117"/>
      <c r="Q53" s="117"/>
      <c r="R53" s="117"/>
      <c r="S53" s="195"/>
      <c r="T53" s="117"/>
      <c r="U53" s="195"/>
      <c r="V53" s="117"/>
      <c r="W53" s="196"/>
      <c r="X53" s="197"/>
      <c r="Y53" s="197"/>
      <c r="Z53" s="197"/>
      <c r="AA53" s="197"/>
      <c r="AB53" s="117"/>
      <c r="AC53" s="117"/>
      <c r="AD53" s="117"/>
      <c r="AE53" s="117"/>
      <c r="AF53" s="117"/>
      <c r="AG53" s="117"/>
      <c r="AH53" s="117"/>
    </row>
    <row r="54" spans="1:34" x14ac:dyDescent="0.3">
      <c r="A54" s="192"/>
      <c r="B54" s="117"/>
      <c r="C54" s="117"/>
      <c r="D54" s="117"/>
      <c r="E54" s="117"/>
      <c r="F54" s="117"/>
      <c r="G54" s="117"/>
      <c r="H54" s="117"/>
      <c r="I54" s="195"/>
      <c r="J54" s="117"/>
      <c r="K54" s="117"/>
      <c r="L54" s="117"/>
      <c r="M54" s="117"/>
      <c r="N54" s="117"/>
      <c r="O54" s="117"/>
      <c r="P54" s="117"/>
      <c r="Q54" s="117"/>
      <c r="R54" s="117"/>
      <c r="S54" s="195"/>
      <c r="T54" s="117"/>
      <c r="U54" s="195"/>
      <c r="V54" s="117"/>
      <c r="W54" s="196"/>
      <c r="X54" s="197"/>
      <c r="Y54" s="197"/>
      <c r="Z54" s="197"/>
      <c r="AA54" s="197"/>
      <c r="AB54" s="117"/>
      <c r="AC54" s="117"/>
      <c r="AD54" s="117"/>
      <c r="AE54" s="117"/>
      <c r="AF54" s="117"/>
      <c r="AG54" s="117"/>
      <c r="AH54" s="117"/>
    </row>
    <row r="55" spans="1:34" x14ac:dyDescent="0.3">
      <c r="A55" s="192"/>
      <c r="B55" s="117"/>
      <c r="C55" s="117"/>
      <c r="D55" s="117"/>
      <c r="E55" s="117"/>
      <c r="F55" s="117"/>
      <c r="G55" s="117"/>
      <c r="H55" s="117"/>
      <c r="I55" s="195"/>
      <c r="J55" s="117"/>
      <c r="K55" s="117"/>
      <c r="L55" s="117"/>
      <c r="M55" s="117"/>
      <c r="N55" s="117"/>
      <c r="O55" s="117"/>
      <c r="P55" s="117"/>
      <c r="Q55" s="117"/>
      <c r="R55" s="117"/>
      <c r="S55" s="195"/>
      <c r="T55" s="117"/>
      <c r="U55" s="195"/>
      <c r="V55" s="117"/>
      <c r="W55" s="196"/>
      <c r="X55" s="197"/>
      <c r="Y55" s="197"/>
      <c r="Z55" s="197"/>
      <c r="AA55" s="197"/>
      <c r="AB55" s="117"/>
      <c r="AC55" s="117"/>
      <c r="AD55" s="117"/>
      <c r="AE55" s="117"/>
      <c r="AF55" s="117"/>
      <c r="AG55" s="117"/>
      <c r="AH55" s="117"/>
    </row>
    <row r="56" spans="1:34" x14ac:dyDescent="0.3">
      <c r="A56" s="192"/>
      <c r="B56" s="117"/>
      <c r="C56" s="117"/>
      <c r="D56" s="117"/>
      <c r="E56" s="117"/>
      <c r="F56" s="117"/>
      <c r="G56" s="117"/>
      <c r="H56" s="117"/>
      <c r="I56" s="195"/>
      <c r="J56" s="117"/>
      <c r="K56" s="117"/>
      <c r="L56" s="117"/>
      <c r="M56" s="117"/>
      <c r="N56" s="117"/>
      <c r="O56" s="117"/>
      <c r="P56" s="117"/>
      <c r="Q56" s="117"/>
      <c r="R56" s="117"/>
      <c r="S56" s="195"/>
      <c r="T56" s="117"/>
      <c r="U56" s="195"/>
      <c r="V56" s="117"/>
      <c r="W56" s="196"/>
      <c r="X56" s="197"/>
      <c r="Y56" s="197"/>
      <c r="Z56" s="197"/>
      <c r="AA56" s="197"/>
      <c r="AB56" s="117"/>
      <c r="AC56" s="117"/>
      <c r="AD56" s="117"/>
      <c r="AE56" s="117"/>
      <c r="AF56" s="117"/>
      <c r="AG56" s="117"/>
      <c r="AH56" s="117"/>
    </row>
    <row r="57" spans="1:34" x14ac:dyDescent="0.3">
      <c r="A57" s="192"/>
      <c r="B57" s="117"/>
      <c r="C57" s="117"/>
      <c r="D57" s="117"/>
      <c r="E57" s="117"/>
      <c r="F57" s="117"/>
      <c r="G57" s="117"/>
      <c r="H57" s="117"/>
      <c r="I57" s="195"/>
      <c r="J57" s="117"/>
      <c r="K57" s="117"/>
      <c r="L57" s="117"/>
      <c r="M57" s="117"/>
      <c r="N57" s="117"/>
      <c r="O57" s="117"/>
      <c r="P57" s="117"/>
      <c r="Q57" s="117"/>
      <c r="R57" s="117"/>
      <c r="S57" s="195"/>
      <c r="T57" s="117"/>
      <c r="U57" s="195"/>
      <c r="V57" s="117"/>
      <c r="W57" s="196"/>
      <c r="X57" s="197"/>
      <c r="Y57" s="197"/>
      <c r="Z57" s="197"/>
      <c r="AA57" s="197"/>
      <c r="AB57" s="117"/>
      <c r="AC57" s="117"/>
      <c r="AD57" s="117"/>
      <c r="AE57" s="117"/>
      <c r="AF57" s="117"/>
      <c r="AG57" s="117"/>
      <c r="AH57" s="117"/>
    </row>
    <row r="58" spans="1:34" x14ac:dyDescent="0.3">
      <c r="A58" s="192"/>
      <c r="B58" s="117"/>
      <c r="C58" s="117"/>
      <c r="D58" s="117"/>
      <c r="E58" s="117"/>
      <c r="F58" s="117"/>
      <c r="G58" s="117"/>
      <c r="H58" s="117"/>
      <c r="I58" s="195"/>
      <c r="J58" s="117"/>
      <c r="K58" s="117"/>
      <c r="L58" s="117"/>
      <c r="M58" s="117"/>
      <c r="N58" s="117"/>
      <c r="O58" s="117"/>
      <c r="P58" s="117"/>
      <c r="Q58" s="117"/>
      <c r="R58" s="117"/>
      <c r="S58" s="195"/>
      <c r="T58" s="117"/>
      <c r="U58" s="195"/>
      <c r="V58" s="117"/>
      <c r="W58" s="196"/>
      <c r="X58" s="197"/>
      <c r="Y58" s="197"/>
      <c r="Z58" s="197"/>
      <c r="AA58" s="197"/>
      <c r="AB58" s="117"/>
      <c r="AC58" s="117"/>
      <c r="AD58" s="117"/>
      <c r="AE58" s="117"/>
      <c r="AF58" s="117"/>
      <c r="AG58" s="117"/>
      <c r="AH58" s="117"/>
    </row>
    <row r="59" spans="1:34" x14ac:dyDescent="0.3">
      <c r="A59" s="192"/>
      <c r="B59" s="117"/>
      <c r="C59" s="117"/>
      <c r="D59" s="117"/>
      <c r="E59" s="117"/>
      <c r="F59" s="117"/>
      <c r="G59" s="117"/>
      <c r="H59" s="117"/>
      <c r="I59" s="195"/>
      <c r="J59" s="117"/>
      <c r="K59" s="117"/>
      <c r="L59" s="117"/>
      <c r="M59" s="117"/>
      <c r="N59" s="117"/>
      <c r="O59" s="117"/>
      <c r="P59" s="117"/>
      <c r="Q59" s="117"/>
      <c r="R59" s="117"/>
      <c r="S59" s="195"/>
      <c r="T59" s="117"/>
      <c r="U59" s="195"/>
      <c r="V59" s="117"/>
      <c r="W59" s="196"/>
      <c r="X59" s="197"/>
      <c r="Y59" s="197"/>
      <c r="Z59" s="197"/>
      <c r="AA59" s="197"/>
      <c r="AB59" s="117"/>
      <c r="AC59" s="117"/>
      <c r="AD59" s="117"/>
      <c r="AE59" s="117"/>
      <c r="AF59" s="117"/>
      <c r="AG59" s="117"/>
      <c r="AH59" s="117"/>
    </row>
    <row r="60" spans="1:34" x14ac:dyDescent="0.3">
      <c r="A60" s="192"/>
      <c r="B60" s="117"/>
      <c r="C60" s="117"/>
      <c r="D60" s="117"/>
      <c r="E60" s="117"/>
      <c r="F60" s="117"/>
      <c r="G60" s="117"/>
      <c r="H60" s="117"/>
      <c r="I60" s="195"/>
      <c r="J60" s="117"/>
      <c r="K60" s="117"/>
      <c r="L60" s="117"/>
      <c r="M60" s="117"/>
      <c r="N60" s="117"/>
      <c r="O60" s="117"/>
      <c r="P60" s="117"/>
      <c r="Q60" s="117"/>
      <c r="R60" s="117"/>
      <c r="S60" s="195"/>
      <c r="T60" s="117"/>
      <c r="U60" s="195"/>
      <c r="V60" s="117"/>
      <c r="W60" s="196"/>
      <c r="X60" s="197"/>
      <c r="Y60" s="197"/>
      <c r="Z60" s="197"/>
      <c r="AA60" s="197"/>
      <c r="AB60" s="117"/>
      <c r="AC60" s="117"/>
      <c r="AD60" s="117"/>
      <c r="AE60" s="117"/>
      <c r="AF60" s="117"/>
      <c r="AG60" s="117"/>
      <c r="AH60" s="117"/>
    </row>
    <row r="61" spans="1:34" x14ac:dyDescent="0.3">
      <c r="A61" s="192"/>
      <c r="B61" s="117"/>
      <c r="C61" s="117"/>
      <c r="D61" s="117"/>
      <c r="E61" s="117"/>
      <c r="F61" s="117"/>
      <c r="G61" s="117"/>
      <c r="H61" s="117"/>
      <c r="I61" s="195"/>
      <c r="J61" s="117"/>
      <c r="K61" s="117"/>
      <c r="L61" s="117"/>
      <c r="M61" s="117"/>
      <c r="N61" s="117"/>
      <c r="O61" s="117"/>
      <c r="P61" s="117"/>
      <c r="Q61" s="117"/>
      <c r="R61" s="117"/>
      <c r="S61" s="195"/>
      <c r="T61" s="117"/>
      <c r="U61" s="195"/>
      <c r="V61" s="117"/>
      <c r="W61" s="196"/>
      <c r="X61" s="197"/>
      <c r="Y61" s="197"/>
      <c r="Z61" s="197"/>
      <c r="AA61" s="197"/>
      <c r="AB61" s="117"/>
      <c r="AC61" s="117"/>
      <c r="AD61" s="117"/>
      <c r="AE61" s="117"/>
      <c r="AF61" s="117"/>
      <c r="AG61" s="117"/>
      <c r="AH61" s="117"/>
    </row>
    <row r="62" spans="1:34" x14ac:dyDescent="0.3">
      <c r="A62" s="192"/>
      <c r="B62" s="117"/>
      <c r="C62" s="117"/>
      <c r="D62" s="117"/>
      <c r="E62" s="117"/>
      <c r="F62" s="117"/>
      <c r="G62" s="117"/>
      <c r="H62" s="117"/>
      <c r="I62" s="195"/>
      <c r="J62" s="117"/>
      <c r="K62" s="117"/>
      <c r="L62" s="117"/>
      <c r="M62" s="117"/>
      <c r="N62" s="117"/>
      <c r="O62" s="117"/>
      <c r="P62" s="117"/>
      <c r="Q62" s="117"/>
      <c r="R62" s="117"/>
      <c r="S62" s="195"/>
      <c r="T62" s="117"/>
      <c r="U62" s="195"/>
      <c r="V62" s="117"/>
      <c r="W62" s="196"/>
      <c r="X62" s="197"/>
      <c r="Y62" s="197"/>
      <c r="Z62" s="197"/>
      <c r="AA62" s="197"/>
      <c r="AB62" s="117"/>
      <c r="AC62" s="117"/>
      <c r="AD62" s="117"/>
      <c r="AE62" s="117"/>
      <c r="AF62" s="117"/>
      <c r="AG62" s="117"/>
      <c r="AH62" s="117"/>
    </row>
    <row r="63" spans="1:34" x14ac:dyDescent="0.3">
      <c r="A63" s="192"/>
      <c r="B63" s="117"/>
      <c r="C63" s="117"/>
      <c r="D63" s="117"/>
      <c r="E63" s="117"/>
      <c r="F63" s="117"/>
      <c r="G63" s="117"/>
      <c r="H63" s="117"/>
      <c r="I63" s="195"/>
      <c r="J63" s="117"/>
      <c r="K63" s="117"/>
      <c r="L63" s="117"/>
      <c r="M63" s="117"/>
      <c r="N63" s="117"/>
      <c r="O63" s="117"/>
      <c r="P63" s="117"/>
      <c r="Q63" s="117"/>
      <c r="R63" s="117"/>
      <c r="S63" s="195"/>
      <c r="T63" s="117"/>
      <c r="U63" s="195"/>
      <c r="V63" s="117"/>
      <c r="W63" s="196"/>
      <c r="X63" s="197"/>
      <c r="Y63" s="197"/>
      <c r="Z63" s="197"/>
      <c r="AA63" s="197"/>
      <c r="AB63" s="117"/>
      <c r="AC63" s="117"/>
      <c r="AD63" s="117"/>
      <c r="AE63" s="117"/>
      <c r="AF63" s="117"/>
      <c r="AG63" s="117"/>
      <c r="AH63" s="117"/>
    </row>
    <row r="64" spans="1:34" x14ac:dyDescent="0.3">
      <c r="A64" s="192"/>
      <c r="B64" s="117"/>
      <c r="C64" s="117"/>
      <c r="D64" s="117"/>
      <c r="E64" s="117"/>
      <c r="F64" s="117"/>
      <c r="G64" s="117"/>
      <c r="H64" s="117"/>
      <c r="I64" s="195"/>
      <c r="J64" s="117"/>
      <c r="K64" s="117"/>
      <c r="L64" s="117"/>
      <c r="M64" s="117"/>
      <c r="N64" s="117"/>
      <c r="O64" s="117"/>
      <c r="P64" s="117"/>
      <c r="Q64" s="117"/>
      <c r="R64" s="117"/>
      <c r="S64" s="195"/>
      <c r="T64" s="117"/>
      <c r="U64" s="195"/>
      <c r="V64" s="117"/>
      <c r="W64" s="196"/>
      <c r="X64" s="197"/>
      <c r="Y64" s="197"/>
      <c r="Z64" s="197"/>
      <c r="AA64" s="197"/>
      <c r="AB64" s="117"/>
      <c r="AC64" s="117"/>
      <c r="AD64" s="117"/>
      <c r="AE64" s="117"/>
      <c r="AF64" s="117"/>
      <c r="AG64" s="117"/>
      <c r="AH64" s="117"/>
    </row>
    <row r="65" spans="1:34" x14ac:dyDescent="0.3">
      <c r="A65" s="192"/>
      <c r="B65" s="117"/>
      <c r="C65" s="117"/>
      <c r="D65" s="117"/>
      <c r="E65" s="117"/>
      <c r="F65" s="117"/>
      <c r="G65" s="117"/>
      <c r="H65" s="117"/>
      <c r="I65" s="195"/>
      <c r="J65" s="117"/>
      <c r="K65" s="117"/>
      <c r="L65" s="117"/>
      <c r="M65" s="117"/>
      <c r="N65" s="117"/>
      <c r="O65" s="117"/>
      <c r="P65" s="117"/>
      <c r="Q65" s="117"/>
      <c r="R65" s="117"/>
      <c r="S65" s="195"/>
      <c r="T65" s="117"/>
      <c r="U65" s="195"/>
      <c r="V65" s="117"/>
      <c r="W65" s="196"/>
      <c r="X65" s="197"/>
      <c r="Y65" s="197"/>
      <c r="Z65" s="197"/>
      <c r="AA65" s="197"/>
      <c r="AB65" s="117"/>
      <c r="AC65" s="117"/>
      <c r="AD65" s="117"/>
      <c r="AE65" s="117"/>
      <c r="AF65" s="117"/>
      <c r="AG65" s="117"/>
      <c r="AH65" s="117"/>
    </row>
    <row r="66" spans="1:34" x14ac:dyDescent="0.3">
      <c r="A66" s="192"/>
      <c r="B66" s="117"/>
      <c r="C66" s="117"/>
      <c r="D66" s="117"/>
      <c r="E66" s="117"/>
      <c r="F66" s="117"/>
      <c r="G66" s="117"/>
      <c r="H66" s="117"/>
      <c r="I66" s="195"/>
      <c r="J66" s="117"/>
      <c r="K66" s="117"/>
      <c r="L66" s="117"/>
      <c r="M66" s="117"/>
      <c r="N66" s="117"/>
      <c r="O66" s="117"/>
      <c r="P66" s="117"/>
      <c r="Q66" s="117"/>
      <c r="R66" s="117"/>
      <c r="S66" s="195"/>
      <c r="T66" s="117"/>
      <c r="U66" s="195"/>
      <c r="V66" s="117"/>
      <c r="W66" s="196"/>
      <c r="X66" s="197"/>
      <c r="Y66" s="197"/>
      <c r="Z66" s="197"/>
      <c r="AA66" s="197"/>
      <c r="AB66" s="117"/>
      <c r="AC66" s="117"/>
      <c r="AD66" s="117"/>
      <c r="AE66" s="117"/>
      <c r="AF66" s="117"/>
      <c r="AG66" s="117"/>
      <c r="AH66" s="117"/>
    </row>
    <row r="67" spans="1:34" x14ac:dyDescent="0.3">
      <c r="A67" s="192"/>
      <c r="B67" s="117"/>
      <c r="C67" s="117"/>
      <c r="D67" s="117"/>
      <c r="E67" s="117"/>
      <c r="F67" s="117"/>
      <c r="G67" s="117"/>
      <c r="H67" s="117"/>
      <c r="I67" s="195"/>
      <c r="J67" s="117"/>
      <c r="K67" s="117"/>
      <c r="L67" s="117"/>
      <c r="M67" s="117"/>
      <c r="N67" s="117"/>
      <c r="O67" s="117"/>
      <c r="P67" s="117"/>
      <c r="Q67" s="117"/>
      <c r="R67" s="117"/>
      <c r="S67" s="195"/>
      <c r="T67" s="117"/>
      <c r="U67" s="195"/>
      <c r="V67" s="117"/>
      <c r="W67" s="196"/>
      <c r="X67" s="197"/>
      <c r="Y67" s="197"/>
      <c r="Z67" s="197"/>
      <c r="AA67" s="197"/>
      <c r="AB67" s="117"/>
      <c r="AC67" s="117"/>
      <c r="AD67" s="117"/>
      <c r="AE67" s="117"/>
      <c r="AF67" s="117"/>
      <c r="AG67" s="117"/>
      <c r="AH67" s="117"/>
    </row>
    <row r="68" spans="1:34" x14ac:dyDescent="0.3">
      <c r="A68" s="192"/>
      <c r="B68" s="117"/>
      <c r="C68" s="117"/>
      <c r="D68" s="117"/>
      <c r="E68" s="117"/>
      <c r="F68" s="117"/>
      <c r="G68" s="117"/>
      <c r="H68" s="117"/>
      <c r="I68" s="195"/>
      <c r="J68" s="117"/>
      <c r="K68" s="117"/>
      <c r="L68" s="117"/>
      <c r="M68" s="117"/>
      <c r="N68" s="117"/>
      <c r="O68" s="117"/>
      <c r="P68" s="117"/>
      <c r="Q68" s="117"/>
      <c r="R68" s="117"/>
      <c r="S68" s="195"/>
      <c r="T68" s="117"/>
      <c r="U68" s="195"/>
      <c r="V68" s="117"/>
      <c r="W68" s="196"/>
      <c r="X68" s="197"/>
      <c r="Y68" s="197"/>
      <c r="Z68" s="197"/>
      <c r="AA68" s="197"/>
      <c r="AB68" s="117"/>
      <c r="AC68" s="117"/>
      <c r="AD68" s="117"/>
      <c r="AE68" s="117"/>
      <c r="AF68" s="117"/>
      <c r="AG68" s="117"/>
      <c r="AH68" s="117"/>
    </row>
    <row r="69" spans="1:34" x14ac:dyDescent="0.3">
      <c r="A69" s="192"/>
      <c r="B69" s="117"/>
      <c r="C69" s="117"/>
      <c r="D69" s="117"/>
      <c r="E69" s="117"/>
      <c r="F69" s="117"/>
      <c r="G69" s="117"/>
      <c r="H69" s="117"/>
      <c r="I69" s="195"/>
      <c r="J69" s="117"/>
      <c r="K69" s="117"/>
      <c r="L69" s="117"/>
      <c r="M69" s="117"/>
      <c r="N69" s="117"/>
      <c r="O69" s="117"/>
      <c r="P69" s="117"/>
      <c r="Q69" s="117"/>
      <c r="R69" s="117"/>
      <c r="S69" s="195"/>
      <c r="T69" s="117"/>
      <c r="U69" s="195"/>
      <c r="V69" s="117"/>
      <c r="W69" s="196"/>
      <c r="X69" s="197"/>
      <c r="Y69" s="197"/>
      <c r="Z69" s="197"/>
      <c r="AA69" s="197"/>
      <c r="AB69" s="117"/>
      <c r="AC69" s="117"/>
      <c r="AD69" s="117"/>
      <c r="AE69" s="117"/>
      <c r="AF69" s="117"/>
      <c r="AG69" s="117"/>
      <c r="AH69" s="117"/>
    </row>
    <row r="70" spans="1:34" x14ac:dyDescent="0.3">
      <c r="A70" s="192"/>
      <c r="B70" s="117"/>
      <c r="C70" s="117"/>
      <c r="D70" s="117"/>
      <c r="E70" s="117"/>
      <c r="F70" s="117"/>
      <c r="G70" s="117"/>
      <c r="H70" s="117"/>
      <c r="I70" s="195"/>
      <c r="J70" s="117"/>
      <c r="K70" s="117"/>
      <c r="L70" s="117"/>
      <c r="M70" s="117"/>
      <c r="N70" s="117"/>
      <c r="O70" s="117"/>
      <c r="P70" s="117"/>
      <c r="Q70" s="117"/>
      <c r="R70" s="117"/>
      <c r="S70" s="195"/>
      <c r="T70" s="117"/>
      <c r="U70" s="195"/>
      <c r="V70" s="117"/>
      <c r="W70" s="196"/>
      <c r="X70" s="197"/>
      <c r="Y70" s="197"/>
      <c r="Z70" s="197"/>
      <c r="AA70" s="197"/>
      <c r="AB70" s="117"/>
      <c r="AC70" s="117"/>
      <c r="AD70" s="117"/>
      <c r="AE70" s="117"/>
      <c r="AF70" s="117"/>
      <c r="AG70" s="117"/>
      <c r="AH70" s="117"/>
    </row>
    <row r="71" spans="1:34" x14ac:dyDescent="0.3">
      <c r="A71" s="192"/>
      <c r="B71" s="117"/>
      <c r="C71" s="117"/>
      <c r="D71" s="117"/>
      <c r="E71" s="117"/>
      <c r="F71" s="117"/>
      <c r="G71" s="117"/>
      <c r="H71" s="117"/>
      <c r="I71" s="195"/>
      <c r="J71" s="117"/>
      <c r="K71" s="117"/>
      <c r="L71" s="117"/>
      <c r="M71" s="117"/>
      <c r="N71" s="117"/>
      <c r="O71" s="117"/>
      <c r="P71" s="117"/>
      <c r="Q71" s="117"/>
      <c r="R71" s="117"/>
      <c r="S71" s="195"/>
      <c r="T71" s="117"/>
      <c r="U71" s="195"/>
      <c r="V71" s="117"/>
      <c r="W71" s="196"/>
      <c r="X71" s="197"/>
      <c r="Y71" s="197"/>
      <c r="Z71" s="197"/>
      <c r="AA71" s="197"/>
      <c r="AB71" s="117"/>
      <c r="AC71" s="117"/>
      <c r="AD71" s="117"/>
      <c r="AE71" s="117"/>
      <c r="AF71" s="117"/>
      <c r="AG71" s="117"/>
      <c r="AH71" s="117"/>
    </row>
    <row r="72" spans="1:34" x14ac:dyDescent="0.3">
      <c r="A72" s="192"/>
      <c r="B72" s="117"/>
      <c r="C72" s="117"/>
      <c r="D72" s="117"/>
      <c r="E72" s="117"/>
      <c r="F72" s="117"/>
      <c r="G72" s="117"/>
      <c r="H72" s="117"/>
      <c r="I72" s="195"/>
      <c r="J72" s="117"/>
      <c r="K72" s="117"/>
      <c r="L72" s="117"/>
      <c r="M72" s="117"/>
      <c r="N72" s="117"/>
      <c r="O72" s="117"/>
      <c r="P72" s="117"/>
      <c r="Q72" s="117"/>
      <c r="R72" s="117"/>
      <c r="S72" s="195"/>
      <c r="T72" s="117"/>
      <c r="U72" s="195"/>
      <c r="V72" s="117"/>
      <c r="W72" s="196"/>
      <c r="X72" s="197"/>
      <c r="Y72" s="197"/>
      <c r="Z72" s="197"/>
      <c r="AA72" s="197"/>
      <c r="AB72" s="117"/>
      <c r="AC72" s="117"/>
      <c r="AD72" s="117"/>
      <c r="AE72" s="117"/>
      <c r="AF72" s="117"/>
      <c r="AG72" s="117"/>
      <c r="AH72" s="117"/>
    </row>
    <row r="73" spans="1:34" x14ac:dyDescent="0.3">
      <c r="A73" s="192"/>
      <c r="B73" s="117"/>
      <c r="C73" s="117"/>
      <c r="D73" s="117"/>
      <c r="E73" s="117"/>
      <c r="F73" s="117"/>
      <c r="G73" s="117"/>
      <c r="H73" s="117"/>
      <c r="I73" s="195"/>
      <c r="J73" s="117"/>
      <c r="K73" s="117"/>
      <c r="L73" s="117"/>
      <c r="M73" s="117"/>
      <c r="N73" s="117"/>
      <c r="O73" s="117"/>
      <c r="P73" s="117"/>
      <c r="Q73" s="117"/>
      <c r="R73" s="117"/>
      <c r="S73" s="195"/>
      <c r="T73" s="117"/>
      <c r="U73" s="195"/>
      <c r="V73" s="117"/>
      <c r="W73" s="196"/>
      <c r="X73" s="197"/>
      <c r="Y73" s="197"/>
      <c r="Z73" s="197"/>
      <c r="AA73" s="197"/>
      <c r="AB73" s="188"/>
      <c r="AC73" s="197"/>
      <c r="AD73" s="197"/>
      <c r="AE73" s="188"/>
      <c r="AF73" s="197"/>
      <c r="AG73" s="197"/>
      <c r="AH73" s="197"/>
    </row>
    <row r="74" spans="1:34" x14ac:dyDescent="0.3">
      <c r="A74" s="192"/>
      <c r="B74" s="117"/>
      <c r="C74" s="117"/>
      <c r="D74" s="117"/>
      <c r="E74" s="117"/>
      <c r="F74" s="117"/>
      <c r="G74" s="117"/>
      <c r="H74" s="117"/>
      <c r="I74" s="195"/>
      <c r="J74" s="117"/>
      <c r="K74" s="117"/>
      <c r="L74" s="117"/>
      <c r="M74" s="117"/>
      <c r="N74" s="117"/>
      <c r="O74" s="117"/>
      <c r="P74" s="117"/>
      <c r="Q74" s="117"/>
      <c r="R74" s="117"/>
      <c r="S74" s="195"/>
      <c r="T74" s="117"/>
      <c r="U74" s="195"/>
      <c r="V74" s="117"/>
      <c r="W74" s="196"/>
      <c r="X74" s="197"/>
      <c r="Y74" s="197"/>
      <c r="Z74" s="197"/>
      <c r="AA74" s="197"/>
      <c r="AB74" s="188"/>
      <c r="AC74" s="197"/>
      <c r="AD74" s="197"/>
      <c r="AE74" s="188"/>
      <c r="AF74" s="197"/>
      <c r="AG74" s="197"/>
      <c r="AH74" s="197"/>
    </row>
    <row r="75" spans="1:34" x14ac:dyDescent="0.3">
      <c r="A75" s="192"/>
      <c r="B75" s="117"/>
      <c r="C75" s="117"/>
      <c r="D75" s="117"/>
      <c r="E75" s="117"/>
      <c r="F75" s="117"/>
      <c r="G75" s="117"/>
      <c r="H75" s="117"/>
      <c r="I75" s="195"/>
      <c r="J75" s="117"/>
      <c r="K75" s="117"/>
      <c r="L75" s="117"/>
      <c r="M75" s="117"/>
      <c r="N75" s="117"/>
      <c r="O75" s="117"/>
      <c r="P75" s="117"/>
      <c r="Q75" s="117"/>
      <c r="R75" s="117"/>
      <c r="S75" s="195"/>
      <c r="T75" s="117"/>
      <c r="U75" s="195"/>
      <c r="V75" s="117"/>
      <c r="W75" s="196"/>
      <c r="X75" s="197"/>
      <c r="Y75" s="197"/>
      <c r="Z75" s="197"/>
      <c r="AA75" s="197"/>
      <c r="AB75" s="188"/>
      <c r="AC75" s="197"/>
      <c r="AD75" s="197"/>
      <c r="AE75" s="188"/>
      <c r="AF75" s="197"/>
      <c r="AG75" s="197"/>
      <c r="AH75" s="197"/>
    </row>
    <row r="76" spans="1:34" x14ac:dyDescent="0.3">
      <c r="A76" s="192"/>
      <c r="B76" s="117"/>
      <c r="C76" s="117"/>
      <c r="D76" s="117"/>
      <c r="E76" s="117"/>
      <c r="F76" s="117"/>
      <c r="G76" s="117"/>
      <c r="H76" s="117"/>
      <c r="I76" s="195"/>
      <c r="J76" s="117"/>
      <c r="K76" s="117"/>
      <c r="L76" s="117"/>
      <c r="M76" s="117"/>
      <c r="N76" s="117"/>
      <c r="O76" s="117"/>
      <c r="P76" s="117"/>
      <c r="Q76" s="117"/>
      <c r="R76" s="117"/>
      <c r="S76" s="195"/>
      <c r="T76" s="117"/>
      <c r="U76" s="195"/>
      <c r="V76" s="117"/>
      <c r="W76" s="196"/>
      <c r="X76" s="197"/>
      <c r="Y76" s="197"/>
      <c r="Z76" s="197"/>
      <c r="AA76" s="197"/>
      <c r="AB76" s="188"/>
      <c r="AC76" s="197"/>
      <c r="AD76" s="197"/>
      <c r="AE76" s="188"/>
      <c r="AF76" s="197"/>
      <c r="AG76" s="197"/>
      <c r="AH76" s="197"/>
    </row>
    <row r="77" spans="1:34" x14ac:dyDescent="0.3">
      <c r="A77" s="192"/>
      <c r="B77" s="117"/>
      <c r="C77" s="117"/>
      <c r="D77" s="117"/>
      <c r="E77" s="117"/>
      <c r="F77" s="117"/>
      <c r="G77" s="117"/>
      <c r="H77" s="117"/>
      <c r="I77" s="195"/>
      <c r="J77" s="117"/>
      <c r="K77" s="117"/>
      <c r="L77" s="117"/>
      <c r="M77" s="117"/>
      <c r="N77" s="117"/>
      <c r="O77" s="117"/>
      <c r="P77" s="117"/>
      <c r="Q77" s="117"/>
      <c r="R77" s="117"/>
      <c r="S77" s="195"/>
      <c r="T77" s="117"/>
      <c r="U77" s="195"/>
      <c r="V77" s="117"/>
      <c r="W77" s="196"/>
      <c r="X77" s="197"/>
      <c r="Y77" s="197"/>
      <c r="Z77" s="197"/>
      <c r="AA77" s="197"/>
      <c r="AB77" s="188"/>
      <c r="AC77" s="197"/>
      <c r="AD77" s="197"/>
      <c r="AE77" s="188"/>
      <c r="AF77" s="197"/>
      <c r="AG77" s="197"/>
      <c r="AH77" s="197"/>
    </row>
    <row r="78" spans="1:34" x14ac:dyDescent="0.3">
      <c r="A78" s="192"/>
      <c r="B78" s="117"/>
      <c r="C78" s="117"/>
      <c r="D78" s="117"/>
      <c r="E78" s="117"/>
      <c r="F78" s="117"/>
      <c r="G78" s="117"/>
      <c r="H78" s="117"/>
      <c r="I78" s="195"/>
      <c r="J78" s="117"/>
      <c r="K78" s="117"/>
      <c r="L78" s="117"/>
      <c r="M78" s="117"/>
      <c r="N78" s="117"/>
      <c r="O78" s="117"/>
      <c r="P78" s="117"/>
      <c r="Q78" s="117"/>
      <c r="R78" s="117"/>
      <c r="S78" s="195"/>
      <c r="T78" s="117"/>
      <c r="U78" s="195"/>
      <c r="V78" s="117"/>
      <c r="W78" s="196"/>
      <c r="X78" s="197"/>
      <c r="Y78" s="197"/>
      <c r="Z78" s="197"/>
      <c r="AA78" s="197"/>
      <c r="AB78" s="188"/>
      <c r="AC78" s="197"/>
      <c r="AD78" s="197"/>
      <c r="AE78" s="188"/>
      <c r="AF78" s="197"/>
      <c r="AG78" s="197"/>
      <c r="AH78" s="197"/>
    </row>
    <row r="79" spans="1:34" x14ac:dyDescent="0.3">
      <c r="A79" s="192"/>
      <c r="B79" s="117"/>
      <c r="C79" s="117"/>
      <c r="D79" s="117"/>
      <c r="E79" s="117"/>
      <c r="F79" s="117"/>
      <c r="G79" s="117"/>
      <c r="H79" s="117"/>
      <c r="I79" s="195"/>
      <c r="J79" s="117"/>
      <c r="K79" s="117"/>
      <c r="L79" s="117"/>
      <c r="M79" s="117"/>
      <c r="N79" s="117"/>
      <c r="O79" s="117"/>
      <c r="P79" s="117"/>
      <c r="Q79" s="117"/>
      <c r="R79" s="117"/>
      <c r="S79" s="195"/>
      <c r="T79" s="117"/>
      <c r="U79" s="195"/>
      <c r="V79" s="117"/>
      <c r="W79" s="196"/>
      <c r="X79" s="197"/>
      <c r="Y79" s="197"/>
      <c r="Z79" s="197"/>
      <c r="AA79" s="197"/>
      <c r="AB79" s="188"/>
      <c r="AC79" s="197"/>
      <c r="AD79" s="197"/>
      <c r="AE79" s="188"/>
      <c r="AF79" s="197"/>
      <c r="AG79" s="197"/>
      <c r="AH79" s="197"/>
    </row>
    <row r="80" spans="1:34" x14ac:dyDescent="0.3">
      <c r="A80" s="192"/>
      <c r="B80" s="117"/>
      <c r="C80" s="117"/>
      <c r="D80" s="117"/>
      <c r="E80" s="117"/>
      <c r="F80" s="117"/>
      <c r="G80" s="117"/>
      <c r="H80" s="117"/>
      <c r="I80" s="195"/>
      <c r="J80" s="117"/>
      <c r="K80" s="117"/>
      <c r="L80" s="117"/>
      <c r="M80" s="117"/>
      <c r="N80" s="117"/>
      <c r="O80" s="117"/>
      <c r="P80" s="117"/>
      <c r="Q80" s="117"/>
      <c r="R80" s="117"/>
      <c r="S80" s="195"/>
      <c r="T80" s="117"/>
      <c r="U80" s="195"/>
      <c r="V80" s="117"/>
      <c r="W80" s="196"/>
      <c r="X80" s="197"/>
      <c r="Y80" s="197"/>
      <c r="Z80" s="197"/>
      <c r="AA80" s="197"/>
      <c r="AB80" s="188"/>
      <c r="AC80" s="197"/>
      <c r="AD80" s="197"/>
      <c r="AE80" s="188"/>
      <c r="AF80" s="197"/>
      <c r="AG80" s="197"/>
      <c r="AH80" s="197"/>
    </row>
    <row r="81" spans="1:34" x14ac:dyDescent="0.3">
      <c r="A81" s="192"/>
      <c r="B81" s="117"/>
      <c r="C81" s="117"/>
      <c r="D81" s="117"/>
      <c r="E81" s="117"/>
      <c r="F81" s="117"/>
      <c r="G81" s="117"/>
      <c r="H81" s="117"/>
      <c r="I81" s="195"/>
      <c r="J81" s="117"/>
      <c r="K81" s="117"/>
      <c r="L81" s="117"/>
      <c r="M81" s="117"/>
      <c r="N81" s="117"/>
      <c r="O81" s="117"/>
      <c r="P81" s="117"/>
      <c r="Q81" s="117"/>
      <c r="R81" s="117"/>
      <c r="S81" s="195"/>
      <c r="T81" s="117"/>
      <c r="U81" s="195"/>
      <c r="V81" s="117"/>
      <c r="W81" s="196"/>
      <c r="X81" s="197"/>
      <c r="Y81" s="197"/>
      <c r="Z81" s="197"/>
      <c r="AA81" s="197"/>
      <c r="AB81" s="188"/>
      <c r="AC81" s="197"/>
      <c r="AD81" s="197"/>
      <c r="AE81" s="188"/>
      <c r="AF81" s="197"/>
      <c r="AG81" s="197"/>
      <c r="AH81" s="197"/>
    </row>
    <row r="82" spans="1:34" x14ac:dyDescent="0.3">
      <c r="A82" s="192"/>
      <c r="B82" s="117"/>
      <c r="C82" s="117"/>
      <c r="D82" s="117"/>
      <c r="E82" s="117"/>
      <c r="F82" s="117"/>
      <c r="G82" s="117"/>
      <c r="H82" s="117"/>
      <c r="I82" s="195"/>
      <c r="J82" s="117"/>
      <c r="K82" s="117"/>
      <c r="L82" s="117"/>
      <c r="M82" s="117"/>
      <c r="N82" s="117"/>
      <c r="O82" s="117"/>
      <c r="P82" s="117"/>
      <c r="Q82" s="117"/>
      <c r="R82" s="117"/>
      <c r="S82" s="195"/>
      <c r="T82" s="117"/>
      <c r="U82" s="195"/>
      <c r="V82" s="117"/>
      <c r="W82" s="196"/>
      <c r="X82" s="197"/>
      <c r="Y82" s="197"/>
      <c r="Z82" s="197"/>
      <c r="AA82" s="197"/>
      <c r="AB82" s="188"/>
      <c r="AC82" s="197"/>
      <c r="AD82" s="197"/>
      <c r="AE82" s="188"/>
      <c r="AF82" s="197"/>
      <c r="AG82" s="197"/>
      <c r="AH82" s="197"/>
    </row>
    <row r="83" spans="1:34" x14ac:dyDescent="0.3">
      <c r="A83" s="192"/>
      <c r="B83" s="117"/>
      <c r="C83" s="117"/>
      <c r="D83" s="117"/>
      <c r="E83" s="117"/>
      <c r="F83" s="117"/>
      <c r="G83" s="117"/>
      <c r="H83" s="117"/>
      <c r="I83" s="195"/>
      <c r="J83" s="117"/>
      <c r="K83" s="117"/>
      <c r="L83" s="117"/>
      <c r="M83" s="117"/>
      <c r="N83" s="117"/>
      <c r="O83" s="117"/>
      <c r="P83" s="117"/>
      <c r="Q83" s="117"/>
      <c r="R83" s="117"/>
      <c r="S83" s="195"/>
      <c r="T83" s="117"/>
      <c r="U83" s="195"/>
      <c r="V83" s="117"/>
      <c r="W83" s="196"/>
      <c r="X83" s="197"/>
      <c r="Y83" s="197"/>
      <c r="Z83" s="197"/>
      <c r="AA83" s="197"/>
      <c r="AB83" s="188"/>
      <c r="AC83" s="197"/>
      <c r="AD83" s="197"/>
      <c r="AE83" s="188"/>
      <c r="AF83" s="197"/>
      <c r="AG83" s="197"/>
      <c r="AH83" s="197"/>
    </row>
    <row r="84" spans="1:34" x14ac:dyDescent="0.3">
      <c r="A84" s="192"/>
      <c r="B84" s="117"/>
      <c r="C84" s="117"/>
      <c r="D84" s="117"/>
      <c r="E84" s="117"/>
      <c r="F84" s="117"/>
      <c r="G84" s="117"/>
      <c r="H84" s="117"/>
      <c r="I84" s="195"/>
      <c r="J84" s="117"/>
      <c r="K84" s="117"/>
      <c r="L84" s="117"/>
      <c r="M84" s="117"/>
      <c r="N84" s="117"/>
      <c r="O84" s="117"/>
      <c r="P84" s="117"/>
      <c r="Q84" s="117"/>
      <c r="R84" s="117"/>
      <c r="S84" s="195"/>
      <c r="T84" s="117"/>
      <c r="U84" s="195"/>
      <c r="V84" s="117"/>
      <c r="W84" s="196"/>
      <c r="X84" s="197"/>
      <c r="Y84" s="197"/>
      <c r="Z84" s="197"/>
      <c r="AA84" s="197"/>
      <c r="AB84" s="188"/>
      <c r="AC84" s="197"/>
      <c r="AD84" s="197"/>
      <c r="AE84" s="188"/>
      <c r="AF84" s="197"/>
      <c r="AG84" s="197"/>
      <c r="AH84" s="197"/>
    </row>
    <row r="85" spans="1:34" x14ac:dyDescent="0.3">
      <c r="A85" s="192"/>
      <c r="B85" s="117"/>
      <c r="C85" s="117"/>
      <c r="D85" s="117"/>
      <c r="E85" s="117"/>
      <c r="F85" s="117"/>
      <c r="G85" s="117"/>
      <c r="H85" s="117"/>
      <c r="I85" s="195"/>
      <c r="J85" s="117"/>
      <c r="K85" s="117"/>
      <c r="L85" s="117"/>
      <c r="M85" s="117"/>
      <c r="N85" s="117"/>
      <c r="O85" s="117"/>
      <c r="P85" s="117"/>
      <c r="Q85" s="117"/>
      <c r="R85" s="117"/>
      <c r="S85" s="195"/>
      <c r="T85" s="117"/>
      <c r="U85" s="195"/>
      <c r="V85" s="117"/>
      <c r="W85" s="196"/>
      <c r="X85" s="197"/>
      <c r="Y85" s="197"/>
      <c r="Z85" s="197"/>
      <c r="AA85" s="197"/>
      <c r="AB85" s="188"/>
      <c r="AC85" s="197"/>
      <c r="AD85" s="197"/>
      <c r="AE85" s="188"/>
      <c r="AF85" s="197"/>
      <c r="AG85" s="197"/>
      <c r="AH85" s="197"/>
    </row>
    <row r="86" spans="1:34" x14ac:dyDescent="0.3">
      <c r="A86" s="192"/>
      <c r="B86" s="117"/>
      <c r="C86" s="117"/>
      <c r="D86" s="117"/>
      <c r="E86" s="117"/>
      <c r="F86" s="117"/>
      <c r="G86" s="117"/>
      <c r="H86" s="117"/>
      <c r="I86" s="195"/>
      <c r="J86" s="117"/>
      <c r="K86" s="117"/>
      <c r="L86" s="117"/>
      <c r="M86" s="117"/>
      <c r="N86" s="117"/>
      <c r="O86" s="117"/>
      <c r="P86" s="117"/>
      <c r="Q86" s="117"/>
      <c r="R86" s="117"/>
      <c r="S86" s="195"/>
      <c r="T86" s="117"/>
      <c r="U86" s="195"/>
      <c r="V86" s="117"/>
      <c r="W86" s="196"/>
      <c r="X86" s="197"/>
      <c r="Y86" s="197"/>
      <c r="Z86" s="197"/>
      <c r="AA86" s="197"/>
      <c r="AB86" s="188"/>
      <c r="AC86" s="197"/>
      <c r="AD86" s="197"/>
      <c r="AE86" s="188"/>
      <c r="AF86" s="197"/>
      <c r="AG86" s="197"/>
      <c r="AH86" s="197"/>
    </row>
    <row r="87" spans="1:34" x14ac:dyDescent="0.3">
      <c r="A87" s="192"/>
      <c r="B87" s="117"/>
      <c r="C87" s="117"/>
      <c r="D87" s="117"/>
      <c r="E87" s="117"/>
      <c r="F87" s="117"/>
      <c r="G87" s="117"/>
      <c r="H87" s="117"/>
      <c r="I87" s="195"/>
      <c r="J87" s="117"/>
      <c r="K87" s="117"/>
      <c r="L87" s="117"/>
      <c r="M87" s="117"/>
      <c r="N87" s="117"/>
      <c r="O87" s="117"/>
      <c r="P87" s="117"/>
      <c r="Q87" s="117"/>
      <c r="R87" s="117"/>
      <c r="S87" s="195"/>
      <c r="T87" s="117"/>
      <c r="U87" s="195"/>
      <c r="V87" s="117"/>
      <c r="W87" s="196"/>
      <c r="X87" s="197"/>
      <c r="Y87" s="197"/>
      <c r="Z87" s="197"/>
      <c r="AA87" s="197"/>
      <c r="AB87" s="188"/>
      <c r="AC87" s="197"/>
      <c r="AD87" s="197"/>
      <c r="AE87" s="188"/>
      <c r="AF87" s="197"/>
      <c r="AG87" s="197"/>
      <c r="AH87" s="197"/>
    </row>
    <row r="88" spans="1:34" x14ac:dyDescent="0.3">
      <c r="A88" s="192"/>
      <c r="B88" s="117"/>
      <c r="C88" s="117"/>
      <c r="D88" s="117"/>
      <c r="E88" s="117"/>
      <c r="F88" s="117"/>
      <c r="G88" s="117"/>
      <c r="H88" s="117"/>
      <c r="I88" s="195"/>
      <c r="J88" s="117"/>
      <c r="K88" s="117"/>
      <c r="L88" s="117"/>
      <c r="M88" s="117"/>
      <c r="N88" s="117"/>
      <c r="O88" s="117"/>
      <c r="P88" s="117"/>
      <c r="Q88" s="117"/>
      <c r="R88" s="117"/>
      <c r="S88" s="195"/>
      <c r="T88" s="117"/>
      <c r="U88" s="195"/>
      <c r="V88" s="117"/>
      <c r="W88" s="196"/>
      <c r="X88" s="197"/>
      <c r="Y88" s="197"/>
      <c r="Z88" s="197"/>
      <c r="AA88" s="197"/>
      <c r="AB88" s="188"/>
      <c r="AC88" s="197"/>
      <c r="AD88" s="197"/>
      <c r="AE88" s="188"/>
      <c r="AF88" s="197"/>
      <c r="AG88" s="197"/>
      <c r="AH88" s="197"/>
    </row>
    <row r="89" spans="1:34" x14ac:dyDescent="0.3">
      <c r="A89" s="192"/>
      <c r="B89" s="117"/>
      <c r="C89" s="117"/>
      <c r="D89" s="117"/>
      <c r="E89" s="117"/>
      <c r="F89" s="117"/>
      <c r="G89" s="117"/>
      <c r="H89" s="117"/>
      <c r="I89" s="195"/>
      <c r="J89" s="117"/>
      <c r="K89" s="117"/>
      <c r="L89" s="117"/>
      <c r="M89" s="117"/>
      <c r="N89" s="117"/>
      <c r="O89" s="117"/>
      <c r="P89" s="117"/>
      <c r="Q89" s="117"/>
      <c r="R89" s="117"/>
      <c r="S89" s="195"/>
      <c r="T89" s="117"/>
      <c r="U89" s="195"/>
      <c r="V89" s="117"/>
      <c r="W89" s="196"/>
      <c r="X89" s="197"/>
      <c r="Y89" s="197"/>
      <c r="Z89" s="197"/>
      <c r="AA89" s="197"/>
      <c r="AB89" s="188"/>
      <c r="AC89" s="197"/>
      <c r="AD89" s="197"/>
      <c r="AE89" s="188"/>
      <c r="AF89" s="197"/>
      <c r="AG89" s="197"/>
      <c r="AH89" s="197"/>
    </row>
    <row r="90" spans="1:34" x14ac:dyDescent="0.3">
      <c r="A90" s="192"/>
      <c r="B90" s="117"/>
      <c r="C90" s="117"/>
      <c r="D90" s="117"/>
      <c r="E90" s="117"/>
      <c r="F90" s="117"/>
      <c r="G90" s="117"/>
      <c r="H90" s="117"/>
      <c r="I90" s="195"/>
      <c r="J90" s="117"/>
      <c r="K90" s="117"/>
      <c r="L90" s="117"/>
      <c r="M90" s="117"/>
      <c r="N90" s="117"/>
      <c r="O90" s="117"/>
      <c r="P90" s="117"/>
      <c r="Q90" s="117"/>
      <c r="R90" s="117"/>
      <c r="S90" s="195"/>
      <c r="T90" s="117"/>
      <c r="U90" s="195"/>
      <c r="V90" s="117"/>
      <c r="W90" s="196"/>
      <c r="X90" s="197"/>
      <c r="Y90" s="197"/>
      <c r="Z90" s="197"/>
      <c r="AA90" s="197"/>
      <c r="AB90" s="188"/>
      <c r="AC90" s="197"/>
      <c r="AD90" s="197"/>
      <c r="AE90" s="188"/>
      <c r="AF90" s="197"/>
      <c r="AG90" s="197"/>
      <c r="AH90" s="197"/>
    </row>
    <row r="91" spans="1:34" x14ac:dyDescent="0.3">
      <c r="A91" s="192"/>
      <c r="B91" s="117"/>
      <c r="C91" s="117"/>
      <c r="D91" s="117"/>
      <c r="E91" s="117"/>
      <c r="F91" s="117"/>
      <c r="G91" s="117"/>
      <c r="H91" s="117"/>
      <c r="I91" s="195"/>
      <c r="J91" s="117"/>
      <c r="K91" s="117"/>
      <c r="L91" s="117"/>
      <c r="M91" s="117"/>
      <c r="N91" s="117"/>
      <c r="O91" s="117"/>
      <c r="P91" s="117"/>
      <c r="Q91" s="117"/>
      <c r="R91" s="117"/>
      <c r="S91" s="195"/>
      <c r="T91" s="117"/>
      <c r="U91" s="195"/>
      <c r="V91" s="117"/>
      <c r="W91" s="196"/>
      <c r="X91" s="197"/>
      <c r="Y91" s="197"/>
      <c r="Z91" s="197"/>
      <c r="AA91" s="197"/>
      <c r="AB91" s="188"/>
      <c r="AC91" s="197"/>
      <c r="AD91" s="197"/>
      <c r="AE91" s="188"/>
      <c r="AF91" s="197"/>
      <c r="AG91" s="197"/>
      <c r="AH91" s="197"/>
    </row>
    <row r="92" spans="1:34" x14ac:dyDescent="0.3">
      <c r="A92" s="192"/>
      <c r="B92" s="117"/>
      <c r="C92" s="117"/>
      <c r="D92" s="117"/>
      <c r="E92" s="117"/>
      <c r="F92" s="117"/>
      <c r="G92" s="117"/>
      <c r="H92" s="117"/>
      <c r="I92" s="195"/>
      <c r="J92" s="117"/>
      <c r="K92" s="117"/>
      <c r="L92" s="117"/>
      <c r="M92" s="117"/>
      <c r="N92" s="117"/>
      <c r="O92" s="117"/>
      <c r="P92" s="117"/>
      <c r="Q92" s="117"/>
      <c r="R92" s="117"/>
      <c r="S92" s="195"/>
      <c r="T92" s="117"/>
      <c r="U92" s="195"/>
      <c r="V92" s="117"/>
      <c r="W92" s="196"/>
      <c r="X92" s="197"/>
      <c r="Y92" s="197"/>
      <c r="Z92" s="197"/>
      <c r="AA92" s="197"/>
      <c r="AB92" s="188"/>
      <c r="AC92" s="197"/>
      <c r="AD92" s="197"/>
      <c r="AE92" s="188"/>
      <c r="AF92" s="197"/>
      <c r="AG92" s="197"/>
      <c r="AH92" s="197"/>
    </row>
    <row r="93" spans="1:34" x14ac:dyDescent="0.3">
      <c r="A93" s="192"/>
      <c r="B93" s="117"/>
      <c r="C93" s="117"/>
      <c r="D93" s="117"/>
      <c r="E93" s="117"/>
      <c r="F93" s="117"/>
      <c r="G93" s="117"/>
      <c r="H93" s="117"/>
      <c r="I93" s="195"/>
      <c r="J93" s="117"/>
      <c r="K93" s="117"/>
      <c r="L93" s="117"/>
      <c r="M93" s="117"/>
      <c r="N93" s="117"/>
      <c r="O93" s="117"/>
      <c r="P93" s="117"/>
      <c r="Q93" s="117"/>
      <c r="R93" s="117"/>
      <c r="S93" s="195"/>
      <c r="T93" s="117"/>
      <c r="U93" s="195"/>
      <c r="V93" s="117"/>
      <c r="W93" s="196"/>
      <c r="X93" s="197"/>
      <c r="Y93" s="197"/>
      <c r="Z93" s="197"/>
      <c r="AA93" s="197"/>
      <c r="AB93" s="188"/>
      <c r="AC93" s="197"/>
      <c r="AD93" s="197"/>
      <c r="AE93" s="188"/>
      <c r="AF93" s="197"/>
      <c r="AG93" s="197"/>
      <c r="AH93" s="197"/>
    </row>
    <row r="94" spans="1:34" x14ac:dyDescent="0.3">
      <c r="A94" s="192"/>
      <c r="B94" s="117"/>
      <c r="C94" s="117"/>
      <c r="D94" s="117"/>
      <c r="E94" s="117"/>
      <c r="F94" s="117"/>
      <c r="G94" s="117"/>
      <c r="H94" s="117"/>
      <c r="I94" s="195"/>
      <c r="J94" s="117"/>
      <c r="K94" s="117"/>
      <c r="L94" s="117"/>
      <c r="M94" s="117"/>
      <c r="N94" s="117"/>
      <c r="O94" s="117"/>
      <c r="P94" s="117"/>
      <c r="Q94" s="117"/>
      <c r="R94" s="117"/>
      <c r="S94" s="195"/>
      <c r="T94" s="117"/>
      <c r="U94" s="195"/>
      <c r="V94" s="117"/>
      <c r="W94" s="196"/>
      <c r="X94" s="197"/>
      <c r="Y94" s="197"/>
      <c r="Z94" s="197"/>
      <c r="AA94" s="197"/>
      <c r="AB94" s="188"/>
      <c r="AC94" s="197"/>
      <c r="AD94" s="197"/>
      <c r="AE94" s="188"/>
      <c r="AF94" s="197"/>
      <c r="AG94" s="197"/>
      <c r="AH94" s="197"/>
    </row>
    <row r="95" spans="1:34" x14ac:dyDescent="0.3">
      <c r="A95" s="192"/>
      <c r="B95" s="117"/>
      <c r="C95" s="117"/>
      <c r="D95" s="117"/>
      <c r="E95" s="117"/>
      <c r="F95" s="117"/>
      <c r="G95" s="117"/>
      <c r="H95" s="117"/>
      <c r="I95" s="195"/>
      <c r="J95" s="117"/>
      <c r="K95" s="117"/>
      <c r="L95" s="117"/>
      <c r="M95" s="117"/>
      <c r="N95" s="117"/>
      <c r="O95" s="117"/>
      <c r="P95" s="117"/>
      <c r="Q95" s="117"/>
      <c r="R95" s="117"/>
      <c r="S95" s="195"/>
      <c r="T95" s="117"/>
      <c r="U95" s="195"/>
      <c r="V95" s="117"/>
      <c r="W95" s="196"/>
      <c r="X95" s="197"/>
      <c r="Y95" s="197"/>
      <c r="Z95" s="197"/>
      <c r="AA95" s="197"/>
      <c r="AB95" s="188"/>
      <c r="AC95" s="197"/>
      <c r="AD95" s="197"/>
      <c r="AE95" s="188"/>
      <c r="AF95" s="197"/>
      <c r="AG95" s="197"/>
      <c r="AH95" s="197"/>
    </row>
    <row r="96" spans="1:34" x14ac:dyDescent="0.3">
      <c r="A96" s="192"/>
      <c r="B96" s="117"/>
      <c r="C96" s="117"/>
      <c r="D96" s="117"/>
      <c r="E96" s="117"/>
      <c r="F96" s="117"/>
      <c r="G96" s="117"/>
      <c r="H96" s="117"/>
      <c r="I96" s="195"/>
      <c r="J96" s="117"/>
      <c r="K96" s="117"/>
      <c r="L96" s="117"/>
      <c r="M96" s="117"/>
      <c r="N96" s="117"/>
      <c r="O96" s="117"/>
      <c r="P96" s="117"/>
      <c r="Q96" s="117"/>
      <c r="R96" s="117"/>
      <c r="S96" s="195"/>
      <c r="T96" s="117"/>
      <c r="U96" s="195"/>
      <c r="V96" s="117"/>
      <c r="W96" s="196"/>
      <c r="X96" s="197"/>
      <c r="Y96" s="197"/>
      <c r="Z96" s="197"/>
      <c r="AA96" s="197"/>
      <c r="AB96" s="188"/>
      <c r="AC96" s="197"/>
      <c r="AD96" s="197"/>
      <c r="AE96" s="188"/>
      <c r="AF96" s="197"/>
      <c r="AG96" s="197"/>
      <c r="AH96" s="197"/>
    </row>
    <row r="97" spans="1:34" x14ac:dyDescent="0.3">
      <c r="A97" s="192"/>
      <c r="B97" s="117"/>
      <c r="C97" s="117"/>
      <c r="D97" s="117"/>
      <c r="E97" s="117"/>
      <c r="F97" s="117"/>
      <c r="G97" s="117"/>
      <c r="H97" s="117"/>
      <c r="I97" s="195"/>
      <c r="J97" s="117"/>
      <c r="K97" s="117"/>
      <c r="L97" s="117"/>
      <c r="M97" s="117"/>
      <c r="N97" s="117"/>
      <c r="O97" s="117"/>
      <c r="P97" s="117"/>
      <c r="Q97" s="117"/>
      <c r="R97" s="117"/>
      <c r="S97" s="195"/>
      <c r="T97" s="117"/>
      <c r="U97" s="195"/>
      <c r="V97" s="117"/>
      <c r="W97" s="196"/>
      <c r="X97" s="197"/>
      <c r="Y97" s="197"/>
      <c r="Z97" s="197"/>
      <c r="AA97" s="197"/>
      <c r="AB97" s="188"/>
      <c r="AC97" s="197"/>
      <c r="AD97" s="197"/>
      <c r="AE97" s="188"/>
      <c r="AF97" s="197"/>
      <c r="AG97" s="197"/>
      <c r="AH97" s="197"/>
    </row>
    <row r="98" spans="1:34" x14ac:dyDescent="0.3">
      <c r="A98" s="192"/>
      <c r="B98" s="117"/>
      <c r="C98" s="117"/>
      <c r="D98" s="117"/>
      <c r="E98" s="117"/>
      <c r="F98" s="117"/>
      <c r="G98" s="117"/>
      <c r="H98" s="117"/>
      <c r="I98" s="195"/>
      <c r="J98" s="117"/>
      <c r="K98" s="117"/>
      <c r="L98" s="117"/>
      <c r="M98" s="117"/>
      <c r="N98" s="117"/>
      <c r="O98" s="117"/>
      <c r="P98" s="117"/>
      <c r="Q98" s="117"/>
      <c r="R98" s="117"/>
      <c r="S98" s="195"/>
      <c r="T98" s="117"/>
      <c r="U98" s="195"/>
      <c r="V98" s="117"/>
      <c r="W98" s="196"/>
      <c r="X98" s="197"/>
      <c r="Y98" s="197"/>
      <c r="Z98" s="197"/>
      <c r="AA98" s="197"/>
      <c r="AB98" s="188"/>
      <c r="AC98" s="197"/>
      <c r="AD98" s="197"/>
      <c r="AE98" s="188"/>
      <c r="AF98" s="197"/>
      <c r="AG98" s="197"/>
      <c r="AH98" s="197"/>
    </row>
    <row r="99" spans="1:34" x14ac:dyDescent="0.3">
      <c r="A99" s="192"/>
      <c r="B99" s="117"/>
      <c r="C99" s="117"/>
      <c r="D99" s="117"/>
      <c r="E99" s="117"/>
      <c r="F99" s="117"/>
      <c r="G99" s="117"/>
      <c r="H99" s="117"/>
      <c r="I99" s="195"/>
      <c r="J99" s="117"/>
      <c r="K99" s="117"/>
      <c r="L99" s="117"/>
      <c r="M99" s="117"/>
      <c r="N99" s="117"/>
      <c r="O99" s="117"/>
      <c r="P99" s="117"/>
      <c r="Q99" s="117"/>
      <c r="R99" s="117"/>
      <c r="S99" s="195"/>
      <c r="T99" s="117"/>
      <c r="U99" s="195"/>
      <c r="V99" s="117"/>
      <c r="W99" s="196"/>
      <c r="X99" s="197"/>
      <c r="Y99" s="197"/>
      <c r="Z99" s="197"/>
      <c r="AA99" s="197"/>
      <c r="AB99" s="188"/>
      <c r="AC99" s="197"/>
      <c r="AD99" s="197"/>
      <c r="AE99" s="188"/>
      <c r="AF99" s="197"/>
      <c r="AG99" s="197"/>
      <c r="AH99" s="197"/>
    </row>
    <row r="100" spans="1:34" x14ac:dyDescent="0.3">
      <c r="A100" s="192"/>
      <c r="B100" s="117"/>
      <c r="C100" s="117"/>
      <c r="D100" s="117"/>
      <c r="E100" s="117"/>
      <c r="F100" s="117"/>
      <c r="G100" s="117"/>
      <c r="H100" s="117"/>
      <c r="I100" s="195"/>
      <c r="J100" s="117"/>
      <c r="K100" s="117"/>
      <c r="L100" s="117"/>
      <c r="M100" s="117"/>
      <c r="N100" s="117"/>
      <c r="O100" s="117"/>
      <c r="P100" s="117"/>
      <c r="Q100" s="117"/>
      <c r="R100" s="117"/>
      <c r="S100" s="195"/>
      <c r="T100" s="117"/>
      <c r="U100" s="195"/>
      <c r="V100" s="117"/>
      <c r="W100" s="196"/>
      <c r="X100" s="197"/>
      <c r="Y100" s="197"/>
      <c r="Z100" s="197"/>
      <c r="AA100" s="197"/>
      <c r="AB100" s="188"/>
      <c r="AC100" s="197"/>
      <c r="AD100" s="197"/>
      <c r="AE100" s="188"/>
      <c r="AF100" s="197"/>
      <c r="AG100" s="197"/>
      <c r="AH100" s="197"/>
    </row>
    <row r="101" spans="1:34" x14ac:dyDescent="0.3">
      <c r="A101" s="192"/>
      <c r="B101" s="117"/>
      <c r="C101" s="117"/>
      <c r="D101" s="117"/>
      <c r="E101" s="117"/>
      <c r="F101" s="117"/>
      <c r="G101" s="117"/>
      <c r="H101" s="117"/>
      <c r="I101" s="195"/>
      <c r="J101" s="117"/>
      <c r="K101" s="117"/>
      <c r="L101" s="117"/>
      <c r="M101" s="117"/>
      <c r="N101" s="117"/>
      <c r="O101" s="117"/>
      <c r="P101" s="117"/>
      <c r="Q101" s="117"/>
      <c r="R101" s="117"/>
      <c r="S101" s="195"/>
      <c r="T101" s="117"/>
      <c r="U101" s="195"/>
      <c r="V101" s="117"/>
      <c r="W101" s="196"/>
      <c r="X101" s="197"/>
      <c r="Y101" s="197"/>
      <c r="Z101" s="197"/>
      <c r="AA101" s="197"/>
      <c r="AB101" s="188"/>
      <c r="AC101" s="197"/>
      <c r="AD101" s="197"/>
      <c r="AE101" s="188"/>
      <c r="AF101" s="197"/>
      <c r="AG101" s="197"/>
      <c r="AH101" s="197"/>
    </row>
    <row r="102" spans="1:34" x14ac:dyDescent="0.3">
      <c r="A102" s="192"/>
      <c r="B102" s="117"/>
      <c r="C102" s="117"/>
      <c r="D102" s="117"/>
      <c r="E102" s="117"/>
      <c r="F102" s="117"/>
      <c r="G102" s="117"/>
      <c r="H102" s="117"/>
      <c r="I102" s="195"/>
      <c r="J102" s="117"/>
      <c r="K102" s="117"/>
      <c r="L102" s="117"/>
      <c r="M102" s="117"/>
      <c r="N102" s="117"/>
      <c r="O102" s="117"/>
      <c r="P102" s="117"/>
      <c r="Q102" s="117"/>
      <c r="R102" s="117"/>
      <c r="S102" s="195"/>
      <c r="T102" s="117"/>
      <c r="U102" s="195"/>
      <c r="V102" s="117"/>
      <c r="W102" s="196"/>
      <c r="X102" s="197"/>
      <c r="Y102" s="197"/>
      <c r="Z102" s="197"/>
      <c r="AA102" s="197"/>
      <c r="AB102" s="188"/>
      <c r="AC102" s="197"/>
      <c r="AD102" s="197"/>
      <c r="AE102" s="188"/>
      <c r="AF102" s="197"/>
      <c r="AG102" s="197"/>
      <c r="AH102" s="197"/>
    </row>
    <row r="103" spans="1:34" x14ac:dyDescent="0.3">
      <c r="A103" s="192"/>
      <c r="B103" s="117"/>
      <c r="C103" s="117"/>
      <c r="D103" s="117"/>
      <c r="E103" s="117"/>
      <c r="F103" s="117"/>
      <c r="G103" s="117"/>
      <c r="H103" s="117"/>
      <c r="I103" s="195"/>
      <c r="J103" s="117"/>
      <c r="K103" s="117"/>
      <c r="L103" s="117"/>
      <c r="M103" s="117"/>
      <c r="N103" s="117"/>
      <c r="O103" s="117"/>
      <c r="P103" s="117"/>
      <c r="Q103" s="117"/>
      <c r="R103" s="117"/>
      <c r="S103" s="195"/>
      <c r="T103" s="117"/>
      <c r="U103" s="195"/>
      <c r="V103" s="117"/>
      <c r="W103" s="196"/>
      <c r="X103" s="197"/>
      <c r="Y103" s="197"/>
      <c r="Z103" s="197"/>
      <c r="AA103" s="197"/>
      <c r="AB103" s="188"/>
      <c r="AC103" s="197"/>
      <c r="AD103" s="197"/>
      <c r="AE103" s="188"/>
      <c r="AF103" s="197"/>
      <c r="AG103" s="197"/>
      <c r="AH103" s="197"/>
    </row>
    <row r="104" spans="1:34" x14ac:dyDescent="0.3">
      <c r="A104" s="192"/>
      <c r="B104" s="117"/>
      <c r="C104" s="117"/>
      <c r="D104" s="117"/>
      <c r="E104" s="117"/>
      <c r="F104" s="117"/>
      <c r="G104" s="117"/>
      <c r="H104" s="117"/>
      <c r="I104" s="195"/>
      <c r="J104" s="117"/>
      <c r="K104" s="117"/>
      <c r="L104" s="117"/>
      <c r="M104" s="117"/>
      <c r="N104" s="117"/>
      <c r="O104" s="117"/>
      <c r="P104" s="117"/>
      <c r="Q104" s="117"/>
      <c r="R104" s="117"/>
      <c r="S104" s="195"/>
      <c r="T104" s="117"/>
      <c r="U104" s="195"/>
      <c r="V104" s="117"/>
      <c r="W104" s="196"/>
      <c r="X104" s="197"/>
      <c r="Y104" s="197"/>
      <c r="Z104" s="197"/>
      <c r="AA104" s="197"/>
      <c r="AB104" s="188"/>
      <c r="AC104" s="197"/>
      <c r="AD104" s="197"/>
      <c r="AE104" s="188"/>
      <c r="AF104" s="197"/>
      <c r="AG104" s="197"/>
      <c r="AH104" s="197"/>
    </row>
    <row r="105" spans="1:34" x14ac:dyDescent="0.3">
      <c r="A105" s="192"/>
      <c r="B105" s="117"/>
      <c r="C105" s="117"/>
      <c r="D105" s="117"/>
      <c r="E105" s="117"/>
      <c r="F105" s="117"/>
      <c r="G105" s="117"/>
      <c r="H105" s="117"/>
      <c r="I105" s="195"/>
      <c r="J105" s="117"/>
      <c r="K105" s="117"/>
      <c r="L105" s="117"/>
      <c r="M105" s="117"/>
      <c r="N105" s="117"/>
      <c r="O105" s="117"/>
      <c r="P105" s="117"/>
      <c r="Q105" s="117"/>
      <c r="R105" s="117"/>
      <c r="S105" s="195"/>
      <c r="T105" s="117"/>
      <c r="U105" s="195"/>
      <c r="V105" s="117"/>
      <c r="W105" s="196"/>
      <c r="X105" s="197"/>
      <c r="Y105" s="197"/>
      <c r="Z105" s="197"/>
      <c r="AA105" s="197"/>
      <c r="AB105" s="188"/>
      <c r="AC105" s="197"/>
      <c r="AD105" s="197"/>
      <c r="AE105" s="188"/>
      <c r="AF105" s="197"/>
      <c r="AG105" s="197"/>
      <c r="AH105" s="197"/>
    </row>
    <row r="106" spans="1:34" x14ac:dyDescent="0.3">
      <c r="A106" s="192"/>
      <c r="B106" s="117"/>
      <c r="C106" s="117"/>
      <c r="D106" s="117"/>
      <c r="E106" s="117"/>
      <c r="F106" s="117"/>
      <c r="G106" s="117"/>
      <c r="H106" s="117"/>
      <c r="I106" s="195"/>
      <c r="J106" s="117"/>
      <c r="K106" s="117"/>
      <c r="L106" s="117"/>
      <c r="M106" s="117"/>
      <c r="N106" s="117"/>
      <c r="O106" s="117"/>
      <c r="P106" s="117"/>
      <c r="Q106" s="117"/>
      <c r="R106" s="117"/>
      <c r="S106" s="195"/>
      <c r="T106" s="117"/>
      <c r="U106" s="195"/>
      <c r="V106" s="117"/>
      <c r="W106" s="196"/>
      <c r="X106" s="197"/>
      <c r="Y106" s="197"/>
      <c r="Z106" s="197"/>
      <c r="AA106" s="197"/>
      <c r="AB106" s="188"/>
      <c r="AC106" s="197"/>
      <c r="AD106" s="197"/>
      <c r="AE106" s="188"/>
      <c r="AF106" s="197"/>
      <c r="AG106" s="197"/>
      <c r="AH106" s="197"/>
    </row>
    <row r="107" spans="1:34" x14ac:dyDescent="0.3">
      <c r="A107" s="192"/>
      <c r="B107" s="117"/>
      <c r="C107" s="117"/>
      <c r="D107" s="117"/>
      <c r="E107" s="117"/>
      <c r="F107" s="117"/>
      <c r="G107" s="117"/>
      <c r="H107" s="117"/>
      <c r="I107" s="195"/>
      <c r="J107" s="117"/>
      <c r="K107" s="117"/>
      <c r="L107" s="117"/>
      <c r="M107" s="117"/>
      <c r="N107" s="117"/>
      <c r="O107" s="117"/>
      <c r="P107" s="117"/>
      <c r="Q107" s="117"/>
      <c r="R107" s="117"/>
      <c r="S107" s="195"/>
      <c r="T107" s="117"/>
      <c r="U107" s="195"/>
      <c r="V107" s="117"/>
      <c r="W107" s="196"/>
      <c r="X107" s="197"/>
      <c r="Y107" s="197"/>
      <c r="Z107" s="197"/>
      <c r="AA107" s="197"/>
      <c r="AB107" s="188"/>
      <c r="AC107" s="197"/>
      <c r="AD107" s="197"/>
      <c r="AE107" s="188"/>
      <c r="AF107" s="197"/>
      <c r="AG107" s="197"/>
      <c r="AH107" s="197"/>
    </row>
    <row r="108" spans="1:34" x14ac:dyDescent="0.3">
      <c r="A108" s="192"/>
      <c r="B108" s="117"/>
      <c r="C108" s="117"/>
      <c r="D108" s="117"/>
      <c r="E108" s="117"/>
      <c r="F108" s="117"/>
      <c r="G108" s="117"/>
      <c r="H108" s="117"/>
      <c r="I108" s="195"/>
      <c r="J108" s="117"/>
      <c r="K108" s="117"/>
      <c r="L108" s="117"/>
      <c r="M108" s="117"/>
      <c r="N108" s="117"/>
      <c r="O108" s="117"/>
      <c r="P108" s="117"/>
      <c r="Q108" s="117"/>
      <c r="R108" s="117"/>
      <c r="S108" s="195"/>
      <c r="T108" s="117"/>
      <c r="U108" s="195"/>
      <c r="V108" s="117"/>
      <c r="W108" s="196"/>
      <c r="X108" s="197"/>
      <c r="Y108" s="197"/>
      <c r="Z108" s="197"/>
      <c r="AA108" s="197"/>
      <c r="AB108" s="188"/>
      <c r="AC108" s="197"/>
      <c r="AD108" s="197"/>
      <c r="AE108" s="188"/>
      <c r="AF108" s="197"/>
      <c r="AG108" s="197"/>
      <c r="AH108" s="197"/>
    </row>
    <row r="109" spans="1:34" x14ac:dyDescent="0.3">
      <c r="A109" s="192"/>
      <c r="B109" s="117"/>
      <c r="C109" s="117"/>
      <c r="D109" s="117"/>
      <c r="E109" s="117"/>
      <c r="F109" s="117"/>
      <c r="G109" s="117"/>
      <c r="H109" s="117"/>
      <c r="I109" s="195"/>
      <c r="J109" s="117"/>
      <c r="K109" s="117"/>
      <c r="L109" s="117"/>
      <c r="M109" s="117"/>
      <c r="N109" s="117"/>
      <c r="O109" s="117"/>
      <c r="P109" s="117"/>
      <c r="Q109" s="117"/>
      <c r="R109" s="117"/>
      <c r="S109" s="195"/>
      <c r="T109" s="117"/>
      <c r="U109" s="195"/>
      <c r="V109" s="117"/>
      <c r="W109" s="196"/>
      <c r="X109" s="197"/>
      <c r="Y109" s="197"/>
      <c r="Z109" s="197"/>
      <c r="AA109" s="197"/>
      <c r="AB109" s="188"/>
      <c r="AC109" s="197"/>
      <c r="AD109" s="197"/>
      <c r="AE109" s="188"/>
      <c r="AF109" s="197"/>
      <c r="AG109" s="197"/>
      <c r="AH109" s="197"/>
    </row>
    <row r="110" spans="1:34" x14ac:dyDescent="0.3">
      <c r="A110" s="192"/>
      <c r="B110" s="117"/>
      <c r="C110" s="117"/>
      <c r="D110" s="117"/>
      <c r="E110" s="117"/>
      <c r="F110" s="117"/>
      <c r="G110" s="117"/>
      <c r="H110" s="117"/>
      <c r="I110" s="195"/>
      <c r="J110" s="117"/>
      <c r="K110" s="117"/>
      <c r="L110" s="117"/>
      <c r="M110" s="117"/>
      <c r="N110" s="117"/>
      <c r="O110" s="117"/>
      <c r="P110" s="117"/>
      <c r="Q110" s="117"/>
      <c r="R110" s="117"/>
      <c r="S110" s="195"/>
      <c r="T110" s="117"/>
      <c r="U110" s="195"/>
      <c r="V110" s="117"/>
      <c r="W110" s="196"/>
      <c r="X110" s="197"/>
      <c r="Y110" s="197"/>
      <c r="Z110" s="197"/>
      <c r="AA110" s="197"/>
      <c r="AB110" s="188"/>
      <c r="AC110" s="197"/>
      <c r="AD110" s="197"/>
      <c r="AE110" s="188"/>
      <c r="AF110" s="197"/>
      <c r="AG110" s="197"/>
      <c r="AH110" s="197"/>
    </row>
    <row r="111" spans="1:34" x14ac:dyDescent="0.3">
      <c r="A111" s="192"/>
      <c r="B111" s="117"/>
      <c r="C111" s="117"/>
      <c r="D111" s="117"/>
      <c r="E111" s="117"/>
      <c r="F111" s="117"/>
      <c r="G111" s="117"/>
      <c r="H111" s="117"/>
      <c r="I111" s="195"/>
      <c r="J111" s="117"/>
      <c r="K111" s="117"/>
      <c r="L111" s="117"/>
      <c r="M111" s="117"/>
      <c r="N111" s="117"/>
      <c r="O111" s="117"/>
      <c r="P111" s="117"/>
      <c r="Q111" s="117"/>
      <c r="R111" s="117"/>
      <c r="S111" s="195"/>
      <c r="T111" s="117"/>
      <c r="U111" s="195"/>
      <c r="V111" s="117"/>
      <c r="W111" s="196"/>
      <c r="X111" s="197"/>
      <c r="Y111" s="197"/>
      <c r="Z111" s="197"/>
      <c r="AA111" s="197"/>
      <c r="AB111" s="188"/>
      <c r="AC111" s="197"/>
      <c r="AD111" s="197"/>
      <c r="AE111" s="188"/>
      <c r="AF111" s="197"/>
      <c r="AG111" s="197"/>
      <c r="AH111" s="197"/>
    </row>
    <row r="112" spans="1:34" x14ac:dyDescent="0.3">
      <c r="A112" s="192"/>
      <c r="B112" s="117"/>
      <c r="C112" s="117"/>
      <c r="D112" s="117"/>
      <c r="E112" s="117"/>
      <c r="F112" s="117"/>
      <c r="G112" s="117"/>
      <c r="H112" s="117"/>
      <c r="I112" s="195"/>
      <c r="J112" s="117"/>
      <c r="K112" s="117"/>
      <c r="L112" s="117"/>
      <c r="M112" s="117"/>
      <c r="N112" s="117"/>
      <c r="O112" s="117"/>
      <c r="P112" s="117"/>
      <c r="Q112" s="117"/>
      <c r="R112" s="117"/>
      <c r="S112" s="195"/>
      <c r="T112" s="117"/>
      <c r="U112" s="195"/>
      <c r="V112" s="117"/>
      <c r="W112" s="196"/>
      <c r="X112" s="197"/>
      <c r="Y112" s="197"/>
      <c r="Z112" s="197"/>
      <c r="AA112" s="197"/>
      <c r="AB112" s="188"/>
      <c r="AC112" s="197"/>
      <c r="AD112" s="197"/>
      <c r="AE112" s="188"/>
      <c r="AF112" s="197"/>
      <c r="AG112" s="197"/>
      <c r="AH112" s="197"/>
    </row>
    <row r="113" spans="1:34" x14ac:dyDescent="0.3">
      <c r="A113" s="192"/>
      <c r="B113" s="117"/>
      <c r="C113" s="117"/>
      <c r="D113" s="117"/>
      <c r="E113" s="117"/>
      <c r="F113" s="117"/>
      <c r="G113" s="117"/>
      <c r="H113" s="117"/>
      <c r="I113" s="195"/>
      <c r="J113" s="117"/>
      <c r="K113" s="117"/>
      <c r="L113" s="117"/>
      <c r="M113" s="117"/>
      <c r="N113" s="117"/>
      <c r="O113" s="117"/>
      <c r="P113" s="117"/>
      <c r="Q113" s="117"/>
      <c r="R113" s="117"/>
      <c r="S113" s="195"/>
      <c r="T113" s="117"/>
      <c r="U113" s="195"/>
      <c r="V113" s="117"/>
      <c r="W113" s="196"/>
      <c r="X113" s="197"/>
      <c r="Y113" s="197"/>
      <c r="Z113" s="197"/>
      <c r="AA113" s="197"/>
      <c r="AB113" s="188"/>
      <c r="AC113" s="197"/>
      <c r="AD113" s="197"/>
      <c r="AE113" s="188"/>
      <c r="AF113" s="197"/>
      <c r="AG113" s="197"/>
      <c r="AH113" s="197"/>
    </row>
    <row r="114" spans="1:34" x14ac:dyDescent="0.3">
      <c r="A114" s="192"/>
      <c r="B114" s="117"/>
      <c r="C114" s="117"/>
      <c r="D114" s="117"/>
      <c r="E114" s="117"/>
      <c r="F114" s="117"/>
      <c r="G114" s="117"/>
      <c r="H114" s="117"/>
      <c r="I114" s="195"/>
      <c r="J114" s="117"/>
      <c r="K114" s="117"/>
      <c r="L114" s="117"/>
      <c r="M114" s="117"/>
      <c r="N114" s="117"/>
      <c r="O114" s="117"/>
      <c r="P114" s="117"/>
      <c r="Q114" s="117"/>
      <c r="R114" s="117"/>
      <c r="S114" s="195"/>
      <c r="T114" s="117"/>
      <c r="U114" s="195"/>
      <c r="V114" s="117"/>
      <c r="W114" s="196"/>
      <c r="X114" s="197"/>
      <c r="Y114" s="197"/>
      <c r="Z114" s="197"/>
      <c r="AA114" s="197"/>
      <c r="AB114" s="188"/>
      <c r="AC114" s="197"/>
      <c r="AD114" s="197"/>
      <c r="AE114" s="188"/>
      <c r="AF114" s="197"/>
      <c r="AG114" s="197"/>
      <c r="AH114" s="197"/>
    </row>
    <row r="115" spans="1:34" x14ac:dyDescent="0.3">
      <c r="A115" s="192"/>
      <c r="B115" s="117"/>
      <c r="C115" s="117"/>
      <c r="D115" s="117"/>
      <c r="E115" s="117"/>
      <c r="F115" s="117"/>
      <c r="G115" s="117"/>
      <c r="H115" s="117"/>
      <c r="I115" s="195"/>
      <c r="J115" s="117"/>
      <c r="K115" s="117"/>
      <c r="L115" s="117"/>
      <c r="M115" s="117"/>
      <c r="N115" s="117"/>
      <c r="O115" s="117"/>
      <c r="P115" s="117"/>
      <c r="Q115" s="117"/>
      <c r="R115" s="117"/>
      <c r="S115" s="195"/>
      <c r="T115" s="117"/>
      <c r="U115" s="195"/>
      <c r="V115" s="117"/>
      <c r="W115" s="196"/>
      <c r="X115" s="197"/>
      <c r="Y115" s="197"/>
      <c r="Z115" s="197"/>
      <c r="AA115" s="197"/>
      <c r="AB115" s="188"/>
      <c r="AC115" s="197"/>
      <c r="AD115" s="197"/>
      <c r="AE115" s="188"/>
      <c r="AF115" s="197"/>
      <c r="AG115" s="197"/>
      <c r="AH115" s="197"/>
    </row>
    <row r="116" spans="1:34" x14ac:dyDescent="0.3">
      <c r="A116" s="192"/>
      <c r="B116" s="117"/>
      <c r="C116" s="117"/>
      <c r="D116" s="117"/>
      <c r="E116" s="117"/>
      <c r="F116" s="117"/>
      <c r="G116" s="117"/>
      <c r="H116" s="117"/>
      <c r="I116" s="195"/>
      <c r="J116" s="117"/>
      <c r="K116" s="117"/>
      <c r="L116" s="117"/>
      <c r="M116" s="117"/>
      <c r="N116" s="117"/>
      <c r="O116" s="117"/>
      <c r="P116" s="117"/>
      <c r="Q116" s="117"/>
      <c r="R116" s="117"/>
      <c r="S116" s="195"/>
      <c r="T116" s="117"/>
      <c r="U116" s="195"/>
      <c r="V116" s="117"/>
      <c r="W116" s="196"/>
      <c r="X116" s="197"/>
      <c r="Y116" s="197"/>
      <c r="Z116" s="197"/>
      <c r="AA116" s="197"/>
      <c r="AB116" s="188"/>
      <c r="AC116" s="197"/>
      <c r="AD116" s="197"/>
      <c r="AE116" s="188"/>
      <c r="AF116" s="197"/>
      <c r="AG116" s="197"/>
      <c r="AH116" s="197"/>
    </row>
    <row r="117" spans="1:34" x14ac:dyDescent="0.3">
      <c r="A117" s="192"/>
      <c r="B117" s="117"/>
      <c r="C117" s="117"/>
      <c r="D117" s="117"/>
      <c r="E117" s="117"/>
      <c r="F117" s="117"/>
      <c r="G117" s="117"/>
      <c r="H117" s="117"/>
      <c r="I117" s="195"/>
      <c r="J117" s="117"/>
      <c r="K117" s="117"/>
      <c r="L117" s="117"/>
      <c r="M117" s="117"/>
      <c r="N117" s="117"/>
      <c r="O117" s="117"/>
      <c r="P117" s="117"/>
      <c r="Q117" s="117"/>
      <c r="R117" s="117"/>
      <c r="S117" s="195"/>
      <c r="T117" s="117"/>
      <c r="U117" s="195"/>
      <c r="V117" s="117"/>
      <c r="W117" s="196"/>
      <c r="X117" s="197"/>
      <c r="Y117" s="197"/>
      <c r="Z117" s="197"/>
      <c r="AA117" s="197"/>
      <c r="AB117" s="188"/>
      <c r="AC117" s="197"/>
      <c r="AD117" s="197"/>
      <c r="AE117" s="188"/>
      <c r="AF117" s="197"/>
      <c r="AG117" s="197"/>
      <c r="AH117" s="197"/>
    </row>
    <row r="118" spans="1:34" x14ac:dyDescent="0.3">
      <c r="A118" s="192"/>
      <c r="B118" s="117"/>
      <c r="C118" s="117"/>
      <c r="D118" s="117"/>
      <c r="E118" s="117"/>
      <c r="F118" s="117"/>
      <c r="G118" s="117"/>
      <c r="H118" s="117"/>
      <c r="I118" s="195"/>
      <c r="J118" s="117"/>
      <c r="K118" s="117"/>
      <c r="L118" s="117"/>
      <c r="M118" s="117"/>
      <c r="N118" s="117"/>
      <c r="O118" s="117"/>
      <c r="P118" s="117"/>
      <c r="Q118" s="117"/>
      <c r="R118" s="117"/>
      <c r="S118" s="195"/>
      <c r="T118" s="117"/>
      <c r="U118" s="195"/>
      <c r="V118" s="117"/>
      <c r="W118" s="196"/>
      <c r="X118" s="197"/>
      <c r="Y118" s="197"/>
      <c r="Z118" s="197"/>
      <c r="AA118" s="197"/>
      <c r="AB118" s="188"/>
      <c r="AC118" s="197"/>
      <c r="AD118" s="197"/>
      <c r="AE118" s="188"/>
      <c r="AF118" s="197"/>
      <c r="AG118" s="197"/>
      <c r="AH118" s="197"/>
    </row>
    <row r="119" spans="1:34" x14ac:dyDescent="0.3">
      <c r="A119" s="192"/>
      <c r="B119" s="117"/>
      <c r="C119" s="117"/>
      <c r="D119" s="117"/>
      <c r="E119" s="117"/>
      <c r="F119" s="117"/>
      <c r="G119" s="117"/>
      <c r="H119" s="117"/>
      <c r="I119" s="195"/>
      <c r="J119" s="117"/>
      <c r="K119" s="117"/>
      <c r="L119" s="117"/>
      <c r="M119" s="117"/>
      <c r="N119" s="117"/>
      <c r="O119" s="117"/>
      <c r="P119" s="117"/>
      <c r="Q119" s="117"/>
      <c r="R119" s="117"/>
      <c r="S119" s="195"/>
      <c r="T119" s="117"/>
      <c r="U119" s="195"/>
      <c r="V119" s="117"/>
      <c r="W119" s="196"/>
      <c r="X119" s="197"/>
      <c r="Y119" s="197"/>
      <c r="Z119" s="197"/>
      <c r="AA119" s="197"/>
      <c r="AB119" s="188"/>
      <c r="AC119" s="197"/>
      <c r="AD119" s="197"/>
      <c r="AE119" s="188"/>
      <c r="AF119" s="197"/>
      <c r="AG119" s="197"/>
      <c r="AH119" s="197"/>
    </row>
    <row r="120" spans="1:34" x14ac:dyDescent="0.3">
      <c r="A120" s="192"/>
      <c r="B120" s="117"/>
      <c r="C120" s="117"/>
      <c r="D120" s="117"/>
      <c r="E120" s="117"/>
      <c r="F120" s="117"/>
      <c r="G120" s="117"/>
      <c r="H120" s="117"/>
      <c r="I120" s="195"/>
      <c r="J120" s="117"/>
      <c r="K120" s="117"/>
      <c r="L120" s="117"/>
      <c r="M120" s="117"/>
      <c r="N120" s="117"/>
      <c r="O120" s="117"/>
      <c r="P120" s="117"/>
      <c r="Q120" s="117"/>
      <c r="R120" s="117"/>
      <c r="S120" s="195"/>
      <c r="T120" s="117"/>
      <c r="U120" s="195"/>
      <c r="V120" s="117"/>
      <c r="W120" s="196"/>
      <c r="X120" s="197"/>
      <c r="Y120" s="197"/>
      <c r="Z120" s="197"/>
      <c r="AA120" s="197"/>
      <c r="AB120" s="188"/>
      <c r="AC120" s="197"/>
      <c r="AD120" s="197"/>
      <c r="AE120" s="188"/>
      <c r="AF120" s="197"/>
      <c r="AG120" s="197"/>
      <c r="AH120" s="197"/>
    </row>
    <row r="121" spans="1:34" x14ac:dyDescent="0.3">
      <c r="A121" s="192"/>
      <c r="B121" s="117"/>
      <c r="C121" s="117"/>
      <c r="D121" s="117"/>
      <c r="E121" s="117"/>
      <c r="F121" s="117"/>
      <c r="G121" s="117"/>
      <c r="H121" s="117"/>
      <c r="I121" s="195"/>
      <c r="J121" s="117"/>
      <c r="K121" s="117"/>
      <c r="L121" s="117"/>
      <c r="M121" s="117"/>
      <c r="N121" s="117"/>
      <c r="O121" s="117"/>
      <c r="P121" s="117"/>
      <c r="Q121" s="117"/>
      <c r="R121" s="117"/>
      <c r="S121" s="195"/>
      <c r="T121" s="117"/>
      <c r="U121" s="195"/>
      <c r="V121" s="117"/>
      <c r="W121" s="196"/>
      <c r="X121" s="197"/>
      <c r="Y121" s="197"/>
      <c r="Z121" s="197"/>
      <c r="AA121" s="197"/>
      <c r="AB121" s="188"/>
      <c r="AC121" s="197"/>
      <c r="AD121" s="197"/>
      <c r="AE121" s="188"/>
      <c r="AF121" s="197"/>
      <c r="AG121" s="197"/>
      <c r="AH121" s="197"/>
    </row>
    <row r="122" spans="1:34" x14ac:dyDescent="0.3">
      <c r="A122" s="192"/>
      <c r="B122" s="117"/>
      <c r="C122" s="117"/>
      <c r="D122" s="117"/>
      <c r="E122" s="117"/>
      <c r="F122" s="117"/>
      <c r="G122" s="117"/>
      <c r="H122" s="117"/>
      <c r="I122" s="195"/>
      <c r="J122" s="117"/>
      <c r="K122" s="117"/>
      <c r="L122" s="117"/>
      <c r="M122" s="117"/>
      <c r="N122" s="117"/>
      <c r="O122" s="117"/>
      <c r="P122" s="117"/>
      <c r="Q122" s="117"/>
      <c r="R122" s="117"/>
      <c r="S122" s="195"/>
      <c r="T122" s="117"/>
      <c r="U122" s="195"/>
      <c r="V122" s="117"/>
      <c r="W122" s="196"/>
      <c r="X122" s="197"/>
      <c r="Y122" s="197"/>
      <c r="Z122" s="197"/>
      <c r="AA122" s="197"/>
      <c r="AB122" s="188"/>
      <c r="AC122" s="197"/>
      <c r="AD122" s="197"/>
      <c r="AE122" s="188"/>
      <c r="AF122" s="197"/>
      <c r="AG122" s="197"/>
      <c r="AH122" s="197"/>
    </row>
    <row r="123" spans="1:34" x14ac:dyDescent="0.3">
      <c r="A123" s="192"/>
      <c r="B123" s="117"/>
      <c r="C123" s="117"/>
      <c r="D123" s="117"/>
      <c r="E123" s="117"/>
      <c r="F123" s="117"/>
      <c r="G123" s="117"/>
      <c r="H123" s="117"/>
      <c r="I123" s="195"/>
      <c r="J123" s="117"/>
      <c r="K123" s="117"/>
      <c r="L123" s="117"/>
      <c r="M123" s="117"/>
      <c r="N123" s="117"/>
      <c r="O123" s="117"/>
      <c r="P123" s="117"/>
      <c r="Q123" s="117"/>
      <c r="R123" s="117"/>
      <c r="S123" s="195"/>
      <c r="T123" s="117"/>
      <c r="U123" s="195"/>
      <c r="V123" s="117"/>
      <c r="W123" s="196"/>
      <c r="X123" s="197"/>
      <c r="Y123" s="197"/>
      <c r="Z123" s="197"/>
      <c r="AA123" s="197"/>
      <c r="AB123" s="188"/>
      <c r="AC123" s="197"/>
      <c r="AD123" s="197"/>
      <c r="AE123" s="188"/>
      <c r="AF123" s="197"/>
      <c r="AG123" s="197"/>
      <c r="AH123" s="197"/>
    </row>
    <row r="124" spans="1:34" x14ac:dyDescent="0.3">
      <c r="A124" s="192"/>
      <c r="B124" s="117"/>
      <c r="C124" s="117"/>
      <c r="D124" s="117"/>
      <c r="E124" s="117"/>
      <c r="F124" s="117"/>
      <c r="G124" s="117"/>
      <c r="H124" s="117"/>
      <c r="I124" s="195"/>
      <c r="J124" s="117"/>
      <c r="K124" s="117"/>
      <c r="L124" s="117"/>
      <c r="M124" s="117"/>
      <c r="N124" s="117"/>
      <c r="O124" s="117"/>
      <c r="P124" s="117"/>
      <c r="Q124" s="117"/>
      <c r="R124" s="117"/>
      <c r="S124" s="195"/>
      <c r="T124" s="117"/>
      <c r="U124" s="195"/>
      <c r="V124" s="117"/>
      <c r="W124" s="196"/>
      <c r="X124" s="197"/>
      <c r="Y124" s="197"/>
      <c r="Z124" s="197"/>
      <c r="AA124" s="197"/>
      <c r="AB124" s="188"/>
      <c r="AC124" s="197"/>
      <c r="AD124" s="197"/>
      <c r="AE124" s="188"/>
      <c r="AF124" s="197"/>
      <c r="AG124" s="197"/>
      <c r="AH124" s="197"/>
    </row>
    <row r="125" spans="1:34" x14ac:dyDescent="0.3">
      <c r="A125" s="192"/>
      <c r="B125" s="117"/>
      <c r="C125" s="117"/>
      <c r="D125" s="117"/>
      <c r="E125" s="117"/>
      <c r="F125" s="117"/>
      <c r="G125" s="117"/>
      <c r="H125" s="117"/>
      <c r="I125" s="195"/>
      <c r="J125" s="117"/>
      <c r="K125" s="117"/>
      <c r="L125" s="117"/>
      <c r="M125" s="117"/>
      <c r="N125" s="117"/>
      <c r="O125" s="117"/>
      <c r="P125" s="117"/>
      <c r="Q125" s="117"/>
      <c r="R125" s="117"/>
      <c r="S125" s="195"/>
      <c r="T125" s="117"/>
      <c r="U125" s="195"/>
      <c r="V125" s="117"/>
      <c r="W125" s="196"/>
      <c r="X125" s="197"/>
      <c r="Y125" s="197"/>
      <c r="Z125" s="197"/>
      <c r="AA125" s="197"/>
      <c r="AB125" s="188"/>
      <c r="AC125" s="197"/>
      <c r="AD125" s="197"/>
      <c r="AE125" s="188"/>
      <c r="AF125" s="197"/>
      <c r="AG125" s="197"/>
      <c r="AH125" s="197"/>
    </row>
    <row r="126" spans="1:34" x14ac:dyDescent="0.3">
      <c r="A126" s="192"/>
      <c r="B126" s="117"/>
      <c r="C126" s="117"/>
      <c r="D126" s="117"/>
      <c r="E126" s="117"/>
      <c r="F126" s="117"/>
      <c r="G126" s="117"/>
      <c r="H126" s="117"/>
      <c r="I126" s="195"/>
      <c r="J126" s="117"/>
      <c r="K126" s="117"/>
      <c r="L126" s="117"/>
      <c r="M126" s="117"/>
      <c r="N126" s="117"/>
      <c r="O126" s="117"/>
      <c r="P126" s="117"/>
      <c r="Q126" s="117"/>
      <c r="R126" s="117"/>
      <c r="S126" s="195"/>
      <c r="T126" s="117"/>
      <c r="U126" s="195"/>
      <c r="V126" s="117"/>
      <c r="W126" s="196"/>
      <c r="X126" s="197"/>
      <c r="Y126" s="197"/>
      <c r="Z126" s="197"/>
      <c r="AA126" s="197"/>
      <c r="AB126" s="188"/>
      <c r="AC126" s="197"/>
      <c r="AD126" s="197"/>
      <c r="AE126" s="188"/>
      <c r="AF126" s="197"/>
      <c r="AG126" s="197"/>
      <c r="AH126" s="197"/>
    </row>
    <row r="127" spans="1:34" x14ac:dyDescent="0.3">
      <c r="A127" s="192"/>
      <c r="B127" s="117"/>
      <c r="C127" s="117"/>
      <c r="D127" s="117"/>
      <c r="E127" s="117"/>
      <c r="F127" s="117"/>
      <c r="G127" s="117"/>
      <c r="H127" s="117"/>
      <c r="I127" s="195"/>
      <c r="J127" s="117"/>
      <c r="K127" s="117"/>
      <c r="L127" s="117"/>
      <c r="M127" s="117"/>
      <c r="N127" s="117"/>
      <c r="O127" s="117"/>
      <c r="P127" s="117"/>
      <c r="Q127" s="117"/>
      <c r="R127" s="117"/>
      <c r="S127" s="195"/>
      <c r="T127" s="117"/>
      <c r="U127" s="195"/>
      <c r="V127" s="117"/>
      <c r="W127" s="196"/>
      <c r="X127" s="197"/>
      <c r="Y127" s="197"/>
      <c r="Z127" s="197"/>
      <c r="AA127" s="197"/>
      <c r="AB127" s="188"/>
      <c r="AC127" s="197"/>
      <c r="AD127" s="197"/>
      <c r="AE127" s="188"/>
      <c r="AF127" s="197"/>
      <c r="AG127" s="197"/>
      <c r="AH127" s="197"/>
    </row>
    <row r="128" spans="1:34" x14ac:dyDescent="0.3">
      <c r="A128" s="192"/>
      <c r="B128" s="117"/>
      <c r="C128" s="117"/>
      <c r="D128" s="117"/>
      <c r="E128" s="117"/>
      <c r="F128" s="117"/>
      <c r="G128" s="117"/>
      <c r="H128" s="117"/>
      <c r="I128" s="195"/>
      <c r="J128" s="117"/>
      <c r="K128" s="117"/>
      <c r="L128" s="117"/>
      <c r="M128" s="117"/>
      <c r="N128" s="117"/>
      <c r="O128" s="117"/>
      <c r="P128" s="117"/>
      <c r="Q128" s="117"/>
      <c r="R128" s="117"/>
      <c r="S128" s="195"/>
      <c r="T128" s="117"/>
      <c r="U128" s="195"/>
      <c r="V128" s="117"/>
      <c r="W128" s="196"/>
      <c r="X128" s="197"/>
      <c r="Y128" s="197"/>
      <c r="Z128" s="197"/>
      <c r="AA128" s="197"/>
      <c r="AB128" s="188"/>
      <c r="AC128" s="197"/>
      <c r="AD128" s="197"/>
      <c r="AE128" s="188"/>
      <c r="AF128" s="197"/>
      <c r="AG128" s="197"/>
      <c r="AH128" s="197"/>
    </row>
    <row r="129" spans="1:34" x14ac:dyDescent="0.3">
      <c r="A129" s="192"/>
      <c r="B129" s="117"/>
      <c r="C129" s="117"/>
      <c r="D129" s="117"/>
      <c r="E129" s="117"/>
      <c r="F129" s="117"/>
      <c r="G129" s="117"/>
      <c r="H129" s="117"/>
      <c r="I129" s="195"/>
      <c r="J129" s="117"/>
      <c r="K129" s="117"/>
      <c r="L129" s="117"/>
      <c r="M129" s="117"/>
      <c r="N129" s="117"/>
      <c r="O129" s="117"/>
      <c r="P129" s="117"/>
      <c r="Q129" s="117"/>
      <c r="R129" s="117"/>
      <c r="S129" s="195"/>
      <c r="T129" s="117"/>
      <c r="U129" s="195"/>
      <c r="V129" s="117"/>
      <c r="W129" s="196"/>
      <c r="X129" s="197"/>
      <c r="Y129" s="197"/>
      <c r="Z129" s="197"/>
      <c r="AA129" s="197"/>
      <c r="AB129" s="188"/>
      <c r="AC129" s="197"/>
      <c r="AD129" s="197"/>
      <c r="AE129" s="188"/>
      <c r="AF129" s="197"/>
      <c r="AG129" s="197"/>
      <c r="AH129" s="197"/>
    </row>
    <row r="130" spans="1:34" x14ac:dyDescent="0.3">
      <c r="A130" s="192"/>
      <c r="B130" s="117"/>
      <c r="C130" s="117"/>
      <c r="D130" s="117"/>
      <c r="E130" s="117"/>
      <c r="F130" s="117"/>
      <c r="G130" s="117"/>
      <c r="H130" s="117"/>
      <c r="I130" s="195"/>
      <c r="J130" s="117"/>
      <c r="K130" s="117"/>
      <c r="L130" s="117"/>
      <c r="M130" s="117"/>
      <c r="N130" s="117"/>
      <c r="O130" s="117"/>
      <c r="P130" s="117"/>
      <c r="Q130" s="117"/>
      <c r="R130" s="117"/>
      <c r="S130" s="195"/>
      <c r="T130" s="117"/>
      <c r="U130" s="195"/>
      <c r="V130" s="117"/>
      <c r="W130" s="196"/>
      <c r="X130" s="197"/>
      <c r="Y130" s="197"/>
      <c r="Z130" s="197"/>
      <c r="AA130" s="197"/>
      <c r="AB130" s="188"/>
      <c r="AC130" s="197"/>
      <c r="AD130" s="197"/>
      <c r="AE130" s="188"/>
      <c r="AF130" s="197"/>
      <c r="AG130" s="197"/>
      <c r="AH130" s="197"/>
    </row>
    <row r="131" spans="1:34" x14ac:dyDescent="0.3">
      <c r="A131" s="192"/>
      <c r="B131" s="117"/>
      <c r="C131" s="117"/>
      <c r="D131" s="117"/>
      <c r="E131" s="117"/>
      <c r="F131" s="117"/>
      <c r="G131" s="117"/>
      <c r="H131" s="117"/>
      <c r="I131" s="195"/>
      <c r="J131" s="117"/>
      <c r="K131" s="117"/>
      <c r="L131" s="117"/>
      <c r="M131" s="117"/>
      <c r="N131" s="117"/>
      <c r="O131" s="117"/>
      <c r="P131" s="117"/>
      <c r="Q131" s="117"/>
      <c r="R131" s="117"/>
      <c r="S131" s="195"/>
      <c r="T131" s="117"/>
      <c r="U131" s="195"/>
      <c r="V131" s="117"/>
      <c r="W131" s="196"/>
      <c r="X131" s="197"/>
      <c r="Y131" s="197"/>
      <c r="Z131" s="197"/>
      <c r="AA131" s="197"/>
      <c r="AB131" s="188"/>
      <c r="AC131" s="197"/>
      <c r="AD131" s="197"/>
      <c r="AE131" s="188"/>
      <c r="AF131" s="197"/>
      <c r="AG131" s="197"/>
      <c r="AH131" s="197"/>
    </row>
    <row r="132" spans="1:34" x14ac:dyDescent="0.3">
      <c r="A132" s="192"/>
      <c r="B132" s="117"/>
      <c r="C132" s="117"/>
      <c r="D132" s="117"/>
      <c r="E132" s="117"/>
      <c r="F132" s="117"/>
      <c r="G132" s="117"/>
      <c r="H132" s="117"/>
      <c r="I132" s="195"/>
      <c r="J132" s="117"/>
      <c r="K132" s="117"/>
      <c r="L132" s="117"/>
      <c r="M132" s="117"/>
      <c r="N132" s="117"/>
      <c r="O132" s="117"/>
      <c r="P132" s="117"/>
      <c r="Q132" s="117"/>
      <c r="R132" s="117"/>
      <c r="S132" s="195"/>
      <c r="T132" s="117"/>
      <c r="U132" s="195"/>
      <c r="V132" s="117"/>
      <c r="W132" s="196"/>
      <c r="X132" s="197"/>
      <c r="Y132" s="197"/>
      <c r="Z132" s="197"/>
      <c r="AA132" s="197"/>
      <c r="AB132" s="188"/>
      <c r="AC132" s="197"/>
      <c r="AD132" s="197"/>
      <c r="AE132" s="188"/>
      <c r="AF132" s="197"/>
      <c r="AG132" s="197"/>
      <c r="AH132" s="197"/>
    </row>
    <row r="133" spans="1:34" x14ac:dyDescent="0.3">
      <c r="A133" s="192"/>
      <c r="B133" s="117"/>
      <c r="C133" s="117"/>
      <c r="D133" s="117"/>
      <c r="E133" s="117"/>
      <c r="F133" s="117"/>
      <c r="G133" s="117"/>
      <c r="H133" s="117"/>
      <c r="I133" s="195"/>
      <c r="J133" s="117"/>
      <c r="K133" s="117"/>
      <c r="L133" s="117"/>
      <c r="M133" s="117"/>
      <c r="N133" s="117"/>
      <c r="O133" s="117"/>
      <c r="P133" s="117"/>
      <c r="Q133" s="117"/>
      <c r="R133" s="117"/>
      <c r="S133" s="195"/>
      <c r="T133" s="117"/>
      <c r="U133" s="195"/>
      <c r="V133" s="117"/>
      <c r="W133" s="196"/>
      <c r="X133" s="197"/>
      <c r="Y133" s="197"/>
      <c r="Z133" s="197"/>
      <c r="AA133" s="197"/>
      <c r="AB133" s="188"/>
      <c r="AC133" s="197"/>
      <c r="AD133" s="197"/>
      <c r="AE133" s="188"/>
      <c r="AF133" s="197"/>
      <c r="AG133" s="197"/>
      <c r="AH133" s="197"/>
    </row>
    <row r="134" spans="1:34" x14ac:dyDescent="0.3">
      <c r="A134" s="192"/>
      <c r="B134" s="117"/>
      <c r="C134" s="117"/>
      <c r="D134" s="117"/>
      <c r="E134" s="117"/>
      <c r="F134" s="117"/>
      <c r="G134" s="117"/>
      <c r="H134" s="117"/>
      <c r="I134" s="195"/>
      <c r="J134" s="117"/>
      <c r="K134" s="117"/>
      <c r="L134" s="117"/>
      <c r="M134" s="117"/>
      <c r="N134" s="117"/>
      <c r="O134" s="117"/>
      <c r="P134" s="117"/>
      <c r="Q134" s="117"/>
      <c r="R134" s="117"/>
      <c r="S134" s="195"/>
      <c r="T134" s="117"/>
      <c r="U134" s="195"/>
      <c r="V134" s="117"/>
      <c r="W134" s="196"/>
      <c r="X134" s="197"/>
      <c r="Y134" s="197"/>
      <c r="Z134" s="197"/>
      <c r="AA134" s="197"/>
      <c r="AB134" s="188"/>
      <c r="AC134" s="197"/>
      <c r="AD134" s="197"/>
      <c r="AE134" s="188"/>
      <c r="AF134" s="197"/>
      <c r="AG134" s="197"/>
      <c r="AH134" s="197"/>
    </row>
    <row r="135" spans="1:34" x14ac:dyDescent="0.3">
      <c r="A135" s="192"/>
      <c r="B135" s="117"/>
      <c r="C135" s="117"/>
      <c r="D135" s="117"/>
      <c r="E135" s="117"/>
      <c r="F135" s="117"/>
      <c r="G135" s="117"/>
      <c r="H135" s="117"/>
      <c r="I135" s="195"/>
      <c r="J135" s="117"/>
      <c r="K135" s="117"/>
      <c r="L135" s="117"/>
      <c r="M135" s="117"/>
      <c r="N135" s="117"/>
      <c r="O135" s="117"/>
      <c r="P135" s="117"/>
      <c r="Q135" s="117"/>
      <c r="R135" s="117"/>
      <c r="S135" s="195"/>
      <c r="T135" s="117"/>
      <c r="U135" s="195"/>
      <c r="V135" s="117"/>
      <c r="W135" s="196"/>
      <c r="X135" s="197"/>
      <c r="Y135" s="197"/>
      <c r="Z135" s="197"/>
      <c r="AA135" s="197"/>
      <c r="AB135" s="188"/>
      <c r="AC135" s="197"/>
      <c r="AD135" s="197"/>
      <c r="AE135" s="188"/>
      <c r="AF135" s="197"/>
      <c r="AG135" s="197"/>
      <c r="AH135" s="197"/>
    </row>
    <row r="136" spans="1:34" x14ac:dyDescent="0.3">
      <c r="A136" s="192"/>
      <c r="B136" s="117"/>
      <c r="C136" s="117"/>
      <c r="D136" s="117"/>
      <c r="E136" s="117"/>
      <c r="F136" s="117"/>
      <c r="G136" s="117"/>
      <c r="H136" s="117"/>
      <c r="I136" s="195"/>
      <c r="J136" s="117"/>
      <c r="K136" s="117"/>
      <c r="L136" s="117"/>
      <c r="M136" s="117"/>
      <c r="N136" s="117"/>
      <c r="O136" s="117"/>
      <c r="P136" s="117"/>
      <c r="Q136" s="117"/>
      <c r="R136" s="117"/>
      <c r="S136" s="195"/>
      <c r="T136" s="117"/>
      <c r="U136" s="195"/>
      <c r="V136" s="117"/>
      <c r="W136" s="196"/>
      <c r="X136" s="197"/>
      <c r="Y136" s="197"/>
      <c r="Z136" s="197"/>
      <c r="AA136" s="197"/>
      <c r="AB136" s="188"/>
      <c r="AC136" s="197"/>
      <c r="AD136" s="197"/>
      <c r="AE136" s="188"/>
      <c r="AF136" s="197"/>
      <c r="AG136" s="197"/>
      <c r="AH136" s="197"/>
    </row>
    <row r="137" spans="1:34" x14ac:dyDescent="0.3">
      <c r="A137" s="192"/>
      <c r="B137" s="117"/>
      <c r="C137" s="117"/>
      <c r="D137" s="117"/>
      <c r="E137" s="117"/>
      <c r="F137" s="117"/>
      <c r="G137" s="117"/>
      <c r="H137" s="117"/>
      <c r="I137" s="195"/>
      <c r="J137" s="117"/>
      <c r="K137" s="117"/>
      <c r="L137" s="117"/>
      <c r="M137" s="117"/>
      <c r="N137" s="117"/>
      <c r="O137" s="117"/>
      <c r="P137" s="117"/>
      <c r="Q137" s="117"/>
      <c r="R137" s="117"/>
      <c r="S137" s="195"/>
      <c r="T137" s="117"/>
      <c r="U137" s="195"/>
      <c r="V137" s="117"/>
      <c r="W137" s="196"/>
      <c r="X137" s="197"/>
      <c r="Y137" s="197"/>
      <c r="Z137" s="197"/>
      <c r="AA137" s="197"/>
      <c r="AB137" s="188"/>
      <c r="AC137" s="197"/>
      <c r="AD137" s="197"/>
      <c r="AE137" s="188"/>
      <c r="AF137" s="197"/>
      <c r="AG137" s="197"/>
      <c r="AH137" s="197"/>
    </row>
    <row r="138" spans="1:34" x14ac:dyDescent="0.3">
      <c r="A138" s="192"/>
      <c r="B138" s="117"/>
      <c r="C138" s="117"/>
      <c r="D138" s="117"/>
      <c r="E138" s="117"/>
      <c r="F138" s="117"/>
      <c r="G138" s="117"/>
      <c r="H138" s="117"/>
      <c r="I138" s="195"/>
      <c r="J138" s="117"/>
      <c r="K138" s="117"/>
      <c r="L138" s="117"/>
      <c r="M138" s="117"/>
      <c r="N138" s="117"/>
      <c r="O138" s="117"/>
      <c r="P138" s="117"/>
      <c r="Q138" s="117"/>
      <c r="R138" s="117"/>
      <c r="S138" s="195"/>
      <c r="T138" s="117"/>
      <c r="U138" s="195"/>
      <c r="V138" s="117"/>
      <c r="W138" s="196"/>
      <c r="X138" s="197"/>
      <c r="Y138" s="197"/>
      <c r="Z138" s="197"/>
      <c r="AA138" s="197"/>
      <c r="AB138" s="188"/>
      <c r="AC138" s="197"/>
      <c r="AD138" s="197"/>
      <c r="AE138" s="188"/>
      <c r="AF138" s="197"/>
      <c r="AG138" s="197"/>
      <c r="AH138" s="197"/>
    </row>
    <row r="139" spans="1:34" x14ac:dyDescent="0.3">
      <c r="A139" s="192"/>
      <c r="B139" s="117"/>
      <c r="C139" s="117"/>
      <c r="D139" s="117"/>
      <c r="E139" s="117"/>
      <c r="F139" s="117"/>
      <c r="G139" s="117"/>
      <c r="H139" s="117"/>
      <c r="I139" s="195"/>
      <c r="J139" s="117"/>
      <c r="K139" s="117"/>
      <c r="L139" s="117"/>
      <c r="M139" s="117"/>
      <c r="N139" s="117"/>
      <c r="O139" s="117"/>
      <c r="P139" s="117"/>
      <c r="Q139" s="117"/>
      <c r="R139" s="117"/>
      <c r="S139" s="195"/>
      <c r="T139" s="117"/>
      <c r="U139" s="195"/>
      <c r="V139" s="117"/>
      <c r="W139" s="196"/>
      <c r="X139" s="197"/>
      <c r="Y139" s="197"/>
      <c r="Z139" s="197"/>
      <c r="AA139" s="197"/>
      <c r="AB139" s="188"/>
      <c r="AC139" s="197"/>
      <c r="AD139" s="197"/>
      <c r="AE139" s="188"/>
      <c r="AF139" s="197"/>
      <c r="AG139" s="197"/>
      <c r="AH139" s="197"/>
    </row>
    <row r="140" spans="1:34" x14ac:dyDescent="0.3">
      <c r="A140" s="192"/>
      <c r="B140" s="117"/>
      <c r="C140" s="117"/>
      <c r="D140" s="117"/>
      <c r="E140" s="117"/>
      <c r="F140" s="117"/>
      <c r="G140" s="117"/>
      <c r="H140" s="117"/>
      <c r="I140" s="195"/>
      <c r="J140" s="117"/>
      <c r="K140" s="117"/>
      <c r="L140" s="117"/>
      <c r="M140" s="117"/>
      <c r="N140" s="117"/>
      <c r="O140" s="117"/>
      <c r="P140" s="117"/>
      <c r="Q140" s="117"/>
      <c r="R140" s="117"/>
      <c r="S140" s="195"/>
      <c r="T140" s="117"/>
      <c r="U140" s="195"/>
      <c r="V140" s="117"/>
      <c r="W140" s="196"/>
      <c r="X140" s="197"/>
      <c r="Y140" s="197"/>
      <c r="Z140" s="197"/>
      <c r="AA140" s="197"/>
      <c r="AB140" s="188"/>
      <c r="AC140" s="197"/>
      <c r="AD140" s="197"/>
      <c r="AE140" s="188"/>
      <c r="AF140" s="197"/>
      <c r="AG140" s="197"/>
      <c r="AH140" s="197"/>
    </row>
    <row r="141" spans="1:34" x14ac:dyDescent="0.3">
      <c r="A141" s="192"/>
      <c r="B141" s="117"/>
      <c r="C141" s="117"/>
      <c r="D141" s="117"/>
      <c r="E141" s="117"/>
      <c r="F141" s="117"/>
      <c r="G141" s="117"/>
      <c r="H141" s="117"/>
      <c r="I141" s="195"/>
      <c r="J141" s="117"/>
      <c r="K141" s="117"/>
      <c r="L141" s="117"/>
      <c r="M141" s="117"/>
      <c r="N141" s="117"/>
      <c r="O141" s="117"/>
      <c r="P141" s="117"/>
      <c r="Q141" s="117"/>
      <c r="R141" s="117"/>
      <c r="S141" s="195"/>
      <c r="T141" s="117"/>
      <c r="U141" s="195"/>
      <c r="V141" s="117"/>
      <c r="W141" s="196"/>
      <c r="X141" s="197"/>
      <c r="Y141" s="197"/>
      <c r="Z141" s="197"/>
      <c r="AA141" s="197"/>
      <c r="AB141" s="188"/>
      <c r="AC141" s="197"/>
      <c r="AD141" s="197"/>
      <c r="AE141" s="188"/>
      <c r="AF141" s="197"/>
      <c r="AG141" s="197"/>
      <c r="AH141" s="197"/>
    </row>
    <row r="142" spans="1:34" x14ac:dyDescent="0.3">
      <c r="A142" s="192"/>
      <c r="B142" s="117"/>
      <c r="C142" s="117"/>
      <c r="D142" s="117"/>
      <c r="E142" s="117"/>
      <c r="F142" s="117"/>
      <c r="G142" s="117"/>
      <c r="H142" s="117"/>
      <c r="I142" s="195"/>
      <c r="J142" s="117"/>
      <c r="K142" s="117"/>
      <c r="L142" s="117"/>
      <c r="M142" s="117"/>
      <c r="N142" s="117"/>
      <c r="O142" s="117"/>
      <c r="P142" s="117"/>
      <c r="Q142" s="117"/>
      <c r="R142" s="117"/>
      <c r="S142" s="195"/>
      <c r="T142" s="117"/>
      <c r="U142" s="195"/>
      <c r="V142" s="117"/>
      <c r="W142" s="196"/>
      <c r="X142" s="197"/>
      <c r="Y142" s="197"/>
      <c r="Z142" s="197"/>
      <c r="AA142" s="197"/>
      <c r="AB142" s="188"/>
      <c r="AC142" s="197"/>
      <c r="AD142" s="197"/>
      <c r="AE142" s="188"/>
      <c r="AF142" s="197"/>
      <c r="AG142" s="197"/>
      <c r="AH142" s="197"/>
    </row>
    <row r="143" spans="1:34" x14ac:dyDescent="0.3">
      <c r="A143" s="192"/>
      <c r="B143" s="117"/>
      <c r="C143" s="117"/>
      <c r="D143" s="117"/>
      <c r="E143" s="117"/>
      <c r="F143" s="117"/>
      <c r="G143" s="117"/>
      <c r="H143" s="117"/>
      <c r="I143" s="195"/>
      <c r="J143" s="117"/>
      <c r="K143" s="117"/>
      <c r="L143" s="117"/>
      <c r="M143" s="117"/>
      <c r="N143" s="117"/>
      <c r="O143" s="117"/>
      <c r="P143" s="117"/>
      <c r="Q143" s="117"/>
      <c r="R143" s="117"/>
      <c r="S143" s="195"/>
      <c r="T143" s="117"/>
      <c r="U143" s="195"/>
      <c r="V143" s="117"/>
      <c r="W143" s="196"/>
      <c r="X143" s="197"/>
      <c r="Y143" s="197"/>
      <c r="Z143" s="197"/>
      <c r="AA143" s="197"/>
      <c r="AB143" s="188"/>
      <c r="AC143" s="197"/>
      <c r="AD143" s="197"/>
      <c r="AE143" s="188"/>
      <c r="AF143" s="197"/>
      <c r="AG143" s="197"/>
      <c r="AH143" s="197"/>
    </row>
    <row r="144" spans="1:34" x14ac:dyDescent="0.3">
      <c r="A144" s="192"/>
      <c r="B144" s="117"/>
      <c r="C144" s="117"/>
      <c r="D144" s="117"/>
      <c r="E144" s="117"/>
      <c r="F144" s="117"/>
      <c r="G144" s="117"/>
      <c r="H144" s="117"/>
      <c r="I144" s="195"/>
      <c r="J144" s="117"/>
      <c r="K144" s="117"/>
      <c r="L144" s="117"/>
      <c r="M144" s="117"/>
      <c r="N144" s="117"/>
      <c r="O144" s="117"/>
      <c r="P144" s="117"/>
      <c r="Q144" s="117"/>
      <c r="R144" s="117"/>
      <c r="S144" s="195"/>
      <c r="T144" s="117"/>
      <c r="U144" s="195"/>
      <c r="V144" s="117"/>
      <c r="W144" s="196"/>
      <c r="X144" s="197"/>
      <c r="Y144" s="197"/>
      <c r="Z144" s="197"/>
      <c r="AA144" s="197"/>
      <c r="AB144" s="188"/>
      <c r="AC144" s="197"/>
      <c r="AD144" s="197"/>
      <c r="AE144" s="188"/>
      <c r="AF144" s="197"/>
      <c r="AG144" s="197"/>
      <c r="AH144" s="197"/>
    </row>
    <row r="145" spans="1:34" x14ac:dyDescent="0.3">
      <c r="A145" s="192"/>
      <c r="B145" s="117"/>
      <c r="C145" s="117"/>
      <c r="D145" s="117"/>
      <c r="E145" s="117"/>
      <c r="F145" s="117"/>
      <c r="G145" s="117"/>
      <c r="H145" s="117"/>
      <c r="I145" s="195"/>
      <c r="J145" s="117"/>
      <c r="K145" s="117"/>
      <c r="L145" s="117"/>
      <c r="M145" s="117"/>
      <c r="N145" s="117"/>
      <c r="O145" s="117"/>
      <c r="P145" s="117"/>
      <c r="Q145" s="117"/>
      <c r="R145" s="117"/>
      <c r="S145" s="195"/>
      <c r="T145" s="117"/>
      <c r="U145" s="195"/>
      <c r="V145" s="117"/>
      <c r="W145" s="196"/>
      <c r="X145" s="197"/>
      <c r="Y145" s="197"/>
      <c r="Z145" s="197"/>
      <c r="AA145" s="197"/>
      <c r="AB145" s="188"/>
      <c r="AC145" s="197"/>
      <c r="AD145" s="197"/>
      <c r="AE145" s="188"/>
      <c r="AF145" s="197"/>
      <c r="AG145" s="197"/>
      <c r="AH145" s="197"/>
    </row>
    <row r="146" spans="1:34" x14ac:dyDescent="0.3">
      <c r="A146" s="192"/>
      <c r="B146" s="117"/>
      <c r="C146" s="117"/>
      <c r="D146" s="117"/>
      <c r="E146" s="117"/>
      <c r="F146" s="117"/>
      <c r="G146" s="117"/>
      <c r="H146" s="117"/>
      <c r="I146" s="195"/>
      <c r="J146" s="117"/>
      <c r="K146" s="117"/>
      <c r="L146" s="117"/>
      <c r="M146" s="117"/>
      <c r="N146" s="117"/>
      <c r="O146" s="117"/>
      <c r="P146" s="117"/>
      <c r="Q146" s="117"/>
      <c r="R146" s="117"/>
      <c r="S146" s="195"/>
      <c r="T146" s="117"/>
      <c r="U146" s="195"/>
      <c r="V146" s="117"/>
      <c r="W146" s="196"/>
      <c r="X146" s="197"/>
      <c r="Y146" s="197"/>
      <c r="Z146" s="197"/>
      <c r="AA146" s="197"/>
      <c r="AB146" s="188"/>
      <c r="AC146" s="197"/>
      <c r="AD146" s="197"/>
      <c r="AE146" s="188"/>
      <c r="AF146" s="197"/>
      <c r="AG146" s="197"/>
      <c r="AH146" s="197"/>
    </row>
    <row r="147" spans="1:34" x14ac:dyDescent="0.3">
      <c r="A147" s="192"/>
      <c r="B147" s="117"/>
      <c r="C147" s="117"/>
      <c r="D147" s="117"/>
      <c r="E147" s="117"/>
      <c r="F147" s="117"/>
      <c r="G147" s="117"/>
      <c r="H147" s="117"/>
      <c r="I147" s="195"/>
      <c r="J147" s="117"/>
      <c r="K147" s="117"/>
      <c r="L147" s="117"/>
      <c r="M147" s="117"/>
      <c r="N147" s="117"/>
      <c r="O147" s="117"/>
      <c r="P147" s="117"/>
      <c r="Q147" s="117"/>
      <c r="R147" s="117"/>
      <c r="S147" s="195"/>
      <c r="T147" s="117"/>
      <c r="U147" s="195"/>
      <c r="V147" s="117"/>
      <c r="W147" s="196"/>
      <c r="X147" s="197"/>
      <c r="Y147" s="197"/>
      <c r="Z147" s="197"/>
      <c r="AA147" s="197"/>
      <c r="AB147" s="188"/>
      <c r="AC147" s="197"/>
      <c r="AD147" s="197"/>
      <c r="AE147" s="188"/>
      <c r="AF147" s="197"/>
      <c r="AG147" s="197"/>
      <c r="AH147" s="197"/>
    </row>
    <row r="148" spans="1:34" x14ac:dyDescent="0.3">
      <c r="A148" s="192"/>
      <c r="B148" s="117"/>
      <c r="C148" s="117"/>
      <c r="D148" s="117"/>
      <c r="E148" s="117"/>
      <c r="F148" s="117"/>
      <c r="G148" s="117"/>
      <c r="H148" s="117"/>
      <c r="I148" s="195"/>
      <c r="J148" s="117"/>
      <c r="K148" s="117"/>
      <c r="L148" s="117"/>
      <c r="M148" s="117"/>
      <c r="N148" s="117"/>
      <c r="O148" s="117"/>
      <c r="P148" s="117"/>
      <c r="Q148" s="117"/>
      <c r="R148" s="117"/>
      <c r="S148" s="195"/>
      <c r="T148" s="117"/>
      <c r="U148" s="195"/>
      <c r="V148" s="117"/>
      <c r="W148" s="196"/>
      <c r="X148" s="197"/>
      <c r="Y148" s="197"/>
      <c r="Z148" s="197"/>
      <c r="AA148" s="197"/>
      <c r="AB148" s="188"/>
      <c r="AC148" s="197"/>
      <c r="AD148" s="197"/>
      <c r="AE148" s="188"/>
      <c r="AF148" s="197"/>
      <c r="AG148" s="197"/>
      <c r="AH148" s="197"/>
    </row>
    <row r="149" spans="1:34" x14ac:dyDescent="0.3">
      <c r="A149" s="192"/>
      <c r="B149" s="117"/>
      <c r="C149" s="117"/>
      <c r="D149" s="117"/>
      <c r="E149" s="117"/>
      <c r="F149" s="117"/>
      <c r="G149" s="117"/>
      <c r="H149" s="117"/>
      <c r="I149" s="195"/>
      <c r="J149" s="117"/>
      <c r="K149" s="117"/>
      <c r="L149" s="117"/>
      <c r="M149" s="117"/>
      <c r="N149" s="117"/>
      <c r="O149" s="117"/>
      <c r="P149" s="117"/>
      <c r="Q149" s="117"/>
      <c r="R149" s="117"/>
      <c r="S149" s="195"/>
      <c r="T149" s="117"/>
      <c r="U149" s="195"/>
      <c r="V149" s="117"/>
      <c r="W149" s="196"/>
      <c r="X149" s="197"/>
      <c r="Y149" s="197"/>
      <c r="Z149" s="197"/>
      <c r="AA149" s="197"/>
      <c r="AB149" s="188"/>
      <c r="AC149" s="197"/>
      <c r="AD149" s="197"/>
      <c r="AE149" s="188"/>
      <c r="AF149" s="197"/>
      <c r="AG149" s="197"/>
      <c r="AH149" s="197"/>
    </row>
    <row r="150" spans="1:34" x14ac:dyDescent="0.3">
      <c r="A150" s="192"/>
      <c r="B150" s="117"/>
      <c r="C150" s="117"/>
      <c r="D150" s="117"/>
      <c r="E150" s="117"/>
      <c r="F150" s="117"/>
      <c r="G150" s="117"/>
      <c r="H150" s="117"/>
      <c r="I150" s="195"/>
      <c r="J150" s="117"/>
      <c r="K150" s="117"/>
      <c r="L150" s="117"/>
      <c r="M150" s="117"/>
      <c r="N150" s="117"/>
      <c r="O150" s="117"/>
      <c r="P150" s="117"/>
      <c r="Q150" s="117"/>
      <c r="R150" s="117"/>
      <c r="S150" s="195"/>
      <c r="T150" s="117"/>
      <c r="U150" s="195"/>
      <c r="V150" s="117"/>
      <c r="W150" s="196"/>
      <c r="X150" s="197"/>
      <c r="Y150" s="197"/>
      <c r="Z150" s="197"/>
      <c r="AA150" s="197"/>
      <c r="AB150" s="188"/>
      <c r="AC150" s="197"/>
      <c r="AD150" s="197"/>
      <c r="AE150" s="188"/>
      <c r="AF150" s="197"/>
      <c r="AG150" s="197"/>
      <c r="AH150" s="197"/>
    </row>
    <row r="151" spans="1:34" x14ac:dyDescent="0.3">
      <c r="A151" s="192"/>
      <c r="B151" s="117"/>
      <c r="C151" s="117"/>
      <c r="D151" s="117"/>
      <c r="E151" s="117"/>
      <c r="F151" s="117"/>
      <c r="G151" s="117"/>
      <c r="H151" s="117"/>
      <c r="I151" s="195"/>
      <c r="J151" s="117"/>
      <c r="K151" s="117"/>
      <c r="L151" s="117"/>
      <c r="M151" s="117"/>
      <c r="N151" s="117"/>
      <c r="O151" s="117"/>
      <c r="P151" s="117"/>
      <c r="Q151" s="117"/>
      <c r="R151" s="117"/>
      <c r="S151" s="195"/>
      <c r="T151" s="117"/>
      <c r="U151" s="195"/>
      <c r="V151" s="117"/>
      <c r="W151" s="196"/>
      <c r="X151" s="197"/>
      <c r="Y151" s="197"/>
      <c r="Z151" s="197"/>
      <c r="AA151" s="197"/>
      <c r="AB151" s="188"/>
      <c r="AC151" s="197"/>
      <c r="AD151" s="197"/>
      <c r="AE151" s="188"/>
      <c r="AF151" s="197"/>
      <c r="AG151" s="197"/>
      <c r="AH151" s="197"/>
    </row>
    <row r="152" spans="1:34" x14ac:dyDescent="0.3">
      <c r="A152" s="192"/>
      <c r="B152" s="117"/>
      <c r="C152" s="117"/>
      <c r="D152" s="117"/>
      <c r="E152" s="117"/>
      <c r="F152" s="117"/>
      <c r="G152" s="117"/>
      <c r="H152" s="117"/>
      <c r="I152" s="195"/>
      <c r="J152" s="117"/>
      <c r="K152" s="117"/>
      <c r="L152" s="117"/>
      <c r="M152" s="117"/>
      <c r="N152" s="117"/>
      <c r="O152" s="117"/>
      <c r="P152" s="117"/>
      <c r="Q152" s="117"/>
      <c r="R152" s="117"/>
      <c r="S152" s="195"/>
      <c r="T152" s="117"/>
      <c r="U152" s="195"/>
      <c r="V152" s="117"/>
      <c r="W152" s="196"/>
      <c r="X152" s="197"/>
      <c r="Y152" s="197"/>
      <c r="Z152" s="197"/>
      <c r="AA152" s="197"/>
      <c r="AB152" s="188"/>
      <c r="AC152" s="197"/>
      <c r="AD152" s="197"/>
      <c r="AE152" s="188"/>
      <c r="AF152" s="197"/>
      <c r="AG152" s="197"/>
      <c r="AH152" s="197"/>
    </row>
    <row r="153" spans="1:34" x14ac:dyDescent="0.3">
      <c r="A153" s="192"/>
      <c r="B153" s="117"/>
      <c r="C153" s="117"/>
      <c r="D153" s="117"/>
      <c r="E153" s="117"/>
      <c r="F153" s="117"/>
      <c r="G153" s="117"/>
      <c r="H153" s="117"/>
      <c r="I153" s="195"/>
      <c r="J153" s="117"/>
      <c r="K153" s="117"/>
      <c r="L153" s="117"/>
      <c r="M153" s="117"/>
      <c r="N153" s="117"/>
      <c r="O153" s="117"/>
      <c r="P153" s="117"/>
      <c r="Q153" s="117"/>
      <c r="R153" s="117"/>
      <c r="S153" s="195"/>
      <c r="T153" s="117"/>
      <c r="U153" s="195"/>
      <c r="V153" s="117"/>
      <c r="W153" s="196"/>
      <c r="X153" s="197"/>
      <c r="Y153" s="197"/>
      <c r="Z153" s="197"/>
      <c r="AA153" s="197"/>
      <c r="AB153" s="188"/>
      <c r="AC153" s="197"/>
      <c r="AD153" s="197"/>
      <c r="AE153" s="188"/>
      <c r="AF153" s="197"/>
      <c r="AG153" s="197"/>
      <c r="AH153" s="197"/>
    </row>
    <row r="154" spans="1:34" x14ac:dyDescent="0.3">
      <c r="A154" s="192"/>
      <c r="B154" s="117"/>
      <c r="C154" s="117"/>
      <c r="D154" s="117"/>
      <c r="E154" s="117"/>
      <c r="F154" s="117"/>
      <c r="G154" s="117"/>
      <c r="H154" s="117"/>
      <c r="I154" s="195"/>
      <c r="J154" s="117"/>
      <c r="K154" s="117"/>
      <c r="L154" s="117"/>
      <c r="M154" s="117"/>
      <c r="N154" s="117"/>
      <c r="O154" s="117"/>
      <c r="P154" s="117"/>
      <c r="Q154" s="117"/>
      <c r="R154" s="117"/>
      <c r="S154" s="195"/>
      <c r="T154" s="117"/>
      <c r="U154" s="195"/>
      <c r="V154" s="117"/>
      <c r="W154" s="196"/>
      <c r="X154" s="197"/>
      <c r="Y154" s="197"/>
      <c r="Z154" s="197"/>
      <c r="AA154" s="197"/>
      <c r="AB154" s="188"/>
      <c r="AC154" s="197"/>
      <c r="AD154" s="197"/>
      <c r="AE154" s="188"/>
      <c r="AF154" s="197"/>
      <c r="AG154" s="197"/>
      <c r="AH154" s="197"/>
    </row>
    <row r="155" spans="1:34" x14ac:dyDescent="0.3">
      <c r="A155" s="192"/>
      <c r="B155" s="117"/>
      <c r="C155" s="117"/>
      <c r="D155" s="117"/>
      <c r="E155" s="117"/>
      <c r="F155" s="117"/>
      <c r="G155" s="117"/>
      <c r="H155" s="117"/>
      <c r="I155" s="195"/>
      <c r="J155" s="117"/>
      <c r="K155" s="117"/>
      <c r="L155" s="117"/>
      <c r="M155" s="117"/>
      <c r="N155" s="117"/>
      <c r="O155" s="117"/>
      <c r="P155" s="117"/>
      <c r="Q155" s="117"/>
      <c r="R155" s="117"/>
      <c r="S155" s="195"/>
      <c r="T155" s="117"/>
      <c r="U155" s="195"/>
      <c r="V155" s="117"/>
      <c r="W155" s="196"/>
      <c r="X155" s="197"/>
      <c r="Y155" s="197"/>
      <c r="Z155" s="197"/>
      <c r="AA155" s="197"/>
      <c r="AB155" s="188"/>
      <c r="AC155" s="197"/>
      <c r="AD155" s="197"/>
      <c r="AE155" s="188"/>
      <c r="AF155" s="197"/>
      <c r="AG155" s="197"/>
      <c r="AH155" s="197"/>
    </row>
    <row r="156" spans="1:34" x14ac:dyDescent="0.3">
      <c r="A156" s="192"/>
      <c r="B156" s="117"/>
      <c r="C156" s="117"/>
      <c r="D156" s="117"/>
      <c r="E156" s="117"/>
      <c r="F156" s="117"/>
      <c r="G156" s="117"/>
      <c r="H156" s="117"/>
      <c r="I156" s="195"/>
      <c r="J156" s="117"/>
      <c r="K156" s="117"/>
      <c r="L156" s="117"/>
      <c r="M156" s="117"/>
      <c r="N156" s="117"/>
      <c r="O156" s="117"/>
      <c r="P156" s="117"/>
      <c r="Q156" s="117"/>
      <c r="R156" s="117"/>
      <c r="S156" s="195"/>
      <c r="T156" s="117"/>
      <c r="U156" s="195"/>
      <c r="V156" s="117"/>
      <c r="W156" s="196"/>
      <c r="X156" s="197"/>
      <c r="Y156" s="197"/>
      <c r="Z156" s="197"/>
      <c r="AA156" s="197"/>
      <c r="AB156" s="188"/>
      <c r="AC156" s="197"/>
      <c r="AD156" s="197"/>
      <c r="AE156" s="188"/>
      <c r="AF156" s="197"/>
      <c r="AG156" s="197"/>
      <c r="AH156" s="197"/>
    </row>
    <row r="157" spans="1:34" x14ac:dyDescent="0.3">
      <c r="A157" s="192"/>
      <c r="B157" s="117"/>
      <c r="C157" s="117"/>
      <c r="D157" s="117"/>
      <c r="E157" s="117"/>
      <c r="F157" s="117"/>
      <c r="G157" s="117"/>
      <c r="H157" s="117"/>
      <c r="I157" s="195"/>
      <c r="J157" s="117"/>
      <c r="K157" s="117"/>
      <c r="L157" s="117"/>
      <c r="M157" s="117"/>
      <c r="N157" s="117"/>
      <c r="O157" s="117"/>
      <c r="P157" s="117"/>
      <c r="Q157" s="117"/>
      <c r="R157" s="117"/>
      <c r="S157" s="195"/>
      <c r="T157" s="117"/>
      <c r="U157" s="195"/>
      <c r="V157" s="117"/>
      <c r="W157" s="196"/>
      <c r="X157" s="197"/>
      <c r="Y157" s="197"/>
      <c r="Z157" s="197"/>
      <c r="AA157" s="197"/>
      <c r="AB157" s="188"/>
      <c r="AC157" s="197"/>
      <c r="AD157" s="197"/>
      <c r="AE157" s="188"/>
      <c r="AF157" s="197"/>
      <c r="AG157" s="197"/>
      <c r="AH157" s="197"/>
    </row>
    <row r="158" spans="1:34" x14ac:dyDescent="0.3">
      <c r="A158" s="192"/>
      <c r="B158" s="117"/>
      <c r="C158" s="117"/>
      <c r="D158" s="117"/>
      <c r="E158" s="117"/>
      <c r="F158" s="117"/>
      <c r="G158" s="117"/>
      <c r="H158" s="117"/>
      <c r="I158" s="195"/>
      <c r="J158" s="117"/>
      <c r="K158" s="117"/>
      <c r="L158" s="117"/>
      <c r="M158" s="117"/>
      <c r="N158" s="117"/>
      <c r="O158" s="117"/>
      <c r="P158" s="117"/>
      <c r="Q158" s="117"/>
      <c r="R158" s="117"/>
      <c r="S158" s="195"/>
      <c r="T158" s="117"/>
      <c r="U158" s="195"/>
      <c r="V158" s="117"/>
      <c r="W158" s="196"/>
      <c r="X158" s="197"/>
      <c r="Y158" s="197"/>
      <c r="Z158" s="197"/>
      <c r="AA158" s="197"/>
      <c r="AB158" s="188"/>
      <c r="AC158" s="197"/>
      <c r="AD158" s="197"/>
      <c r="AE158" s="188"/>
      <c r="AF158" s="197"/>
      <c r="AG158" s="197"/>
      <c r="AH158" s="197"/>
    </row>
    <row r="159" spans="1:34" x14ac:dyDescent="0.3">
      <c r="A159" s="192"/>
      <c r="B159" s="117"/>
      <c r="C159" s="117"/>
      <c r="D159" s="117"/>
      <c r="E159" s="117"/>
      <c r="F159" s="117"/>
      <c r="G159" s="117"/>
      <c r="H159" s="117"/>
      <c r="I159" s="195"/>
      <c r="J159" s="117"/>
      <c r="K159" s="117"/>
      <c r="L159" s="117"/>
      <c r="M159" s="117"/>
      <c r="N159" s="117"/>
      <c r="O159" s="117"/>
      <c r="P159" s="117"/>
      <c r="Q159" s="117"/>
      <c r="R159" s="117"/>
      <c r="S159" s="195"/>
      <c r="T159" s="117"/>
      <c r="U159" s="195"/>
      <c r="V159" s="117"/>
      <c r="W159" s="196"/>
      <c r="X159" s="197"/>
      <c r="Y159" s="197"/>
      <c r="Z159" s="197"/>
      <c r="AA159" s="197"/>
      <c r="AB159" s="188"/>
      <c r="AC159" s="197"/>
      <c r="AD159" s="197"/>
      <c r="AE159" s="188"/>
      <c r="AF159" s="197"/>
      <c r="AG159" s="197"/>
      <c r="AH159" s="197"/>
    </row>
    <row r="160" spans="1:34" x14ac:dyDescent="0.3">
      <c r="A160" s="192"/>
      <c r="B160" s="117"/>
      <c r="C160" s="117"/>
      <c r="D160" s="117"/>
      <c r="E160" s="117"/>
      <c r="F160" s="117"/>
      <c r="G160" s="117"/>
      <c r="H160" s="117"/>
      <c r="I160" s="195"/>
      <c r="J160" s="117"/>
      <c r="K160" s="117"/>
      <c r="L160" s="117"/>
      <c r="M160" s="117"/>
      <c r="N160" s="117"/>
      <c r="O160" s="117"/>
      <c r="P160" s="117"/>
      <c r="Q160" s="117"/>
      <c r="R160" s="117"/>
      <c r="S160" s="195"/>
      <c r="T160" s="117"/>
      <c r="U160" s="195"/>
      <c r="V160" s="117"/>
      <c r="W160" s="196"/>
      <c r="X160" s="197"/>
      <c r="Y160" s="197"/>
      <c r="Z160" s="197"/>
      <c r="AA160" s="197"/>
      <c r="AB160" s="188"/>
      <c r="AC160" s="197"/>
      <c r="AD160" s="197"/>
      <c r="AE160" s="188"/>
      <c r="AF160" s="197"/>
      <c r="AG160" s="197"/>
      <c r="AH160" s="197"/>
    </row>
    <row r="161" spans="1:34" x14ac:dyDescent="0.3">
      <c r="A161" s="192"/>
      <c r="B161" s="117"/>
      <c r="C161" s="117"/>
      <c r="D161" s="117"/>
      <c r="E161" s="117"/>
      <c r="F161" s="117"/>
      <c r="G161" s="117"/>
      <c r="H161" s="117"/>
      <c r="I161" s="195"/>
      <c r="J161" s="117"/>
      <c r="K161" s="117"/>
      <c r="L161" s="117"/>
      <c r="M161" s="117"/>
      <c r="N161" s="117"/>
      <c r="O161" s="117"/>
      <c r="P161" s="117"/>
      <c r="Q161" s="117"/>
      <c r="R161" s="117"/>
      <c r="S161" s="195"/>
      <c r="T161" s="117"/>
      <c r="U161" s="195"/>
      <c r="V161" s="117"/>
      <c r="W161" s="196"/>
      <c r="X161" s="197"/>
      <c r="Y161" s="197"/>
      <c r="Z161" s="197"/>
      <c r="AA161" s="197"/>
      <c r="AB161" s="188"/>
      <c r="AC161" s="197"/>
      <c r="AD161" s="197"/>
      <c r="AE161" s="188"/>
      <c r="AF161" s="197"/>
      <c r="AG161" s="197"/>
      <c r="AH161" s="197"/>
    </row>
    <row r="162" spans="1:34" x14ac:dyDescent="0.3">
      <c r="A162" s="192"/>
      <c r="B162" s="117"/>
      <c r="C162" s="117"/>
      <c r="D162" s="117"/>
      <c r="E162" s="117"/>
      <c r="F162" s="117"/>
      <c r="G162" s="117"/>
      <c r="H162" s="117"/>
      <c r="I162" s="195"/>
      <c r="J162" s="117"/>
      <c r="K162" s="117"/>
      <c r="L162" s="117"/>
      <c r="M162" s="117"/>
      <c r="N162" s="117"/>
      <c r="O162" s="117"/>
      <c r="P162" s="117"/>
      <c r="Q162" s="117"/>
      <c r="R162" s="117"/>
      <c r="S162" s="195"/>
      <c r="T162" s="117"/>
      <c r="U162" s="195"/>
      <c r="V162" s="117"/>
      <c r="W162" s="196"/>
      <c r="X162" s="197"/>
      <c r="Y162" s="197"/>
      <c r="Z162" s="197"/>
      <c r="AA162" s="197"/>
      <c r="AB162" s="188"/>
      <c r="AC162" s="197"/>
      <c r="AD162" s="197"/>
      <c r="AE162" s="188"/>
      <c r="AF162" s="197"/>
      <c r="AG162" s="197"/>
      <c r="AH162" s="197"/>
    </row>
    <row r="163" spans="1:34" x14ac:dyDescent="0.3">
      <c r="A163" s="192"/>
      <c r="B163" s="117"/>
      <c r="C163" s="117"/>
      <c r="D163" s="117"/>
      <c r="E163" s="117"/>
      <c r="F163" s="117"/>
      <c r="G163" s="117"/>
      <c r="H163" s="117"/>
      <c r="I163" s="195"/>
      <c r="J163" s="117"/>
      <c r="K163" s="117"/>
      <c r="L163" s="117"/>
      <c r="M163" s="117"/>
      <c r="N163" s="117"/>
      <c r="O163" s="117"/>
      <c r="P163" s="117"/>
      <c r="Q163" s="117"/>
      <c r="R163" s="117"/>
      <c r="S163" s="195"/>
      <c r="T163" s="117"/>
      <c r="U163" s="195"/>
      <c r="V163" s="117"/>
      <c r="W163" s="196"/>
      <c r="X163" s="197"/>
      <c r="Y163" s="197"/>
      <c r="Z163" s="197"/>
      <c r="AA163" s="197"/>
      <c r="AB163" s="188"/>
      <c r="AC163" s="197"/>
      <c r="AD163" s="197"/>
      <c r="AE163" s="188"/>
      <c r="AF163" s="197"/>
      <c r="AG163" s="197"/>
      <c r="AH163" s="197"/>
    </row>
    <row r="164" spans="1:34" x14ac:dyDescent="0.3">
      <c r="A164" s="192"/>
      <c r="B164" s="117"/>
      <c r="C164" s="117"/>
      <c r="D164" s="117"/>
      <c r="E164" s="117"/>
      <c r="F164" s="117"/>
      <c r="G164" s="117"/>
      <c r="H164" s="117"/>
      <c r="I164" s="195"/>
      <c r="J164" s="117"/>
      <c r="K164" s="117"/>
      <c r="L164" s="117"/>
      <c r="M164" s="117"/>
      <c r="N164" s="117"/>
      <c r="O164" s="117"/>
      <c r="P164" s="117"/>
      <c r="Q164" s="117"/>
      <c r="R164" s="117"/>
      <c r="S164" s="195"/>
      <c r="T164" s="117"/>
      <c r="U164" s="195"/>
      <c r="V164" s="117"/>
      <c r="W164" s="196"/>
      <c r="X164" s="197"/>
      <c r="Y164" s="197"/>
      <c r="Z164" s="197"/>
      <c r="AA164" s="197"/>
      <c r="AB164" s="188"/>
      <c r="AC164" s="197"/>
      <c r="AD164" s="197"/>
      <c r="AE164" s="188"/>
      <c r="AF164" s="197"/>
      <c r="AG164" s="197"/>
      <c r="AH164" s="197"/>
    </row>
    <row r="165" spans="1:34" x14ac:dyDescent="0.3">
      <c r="A165" s="192"/>
      <c r="B165" s="117"/>
      <c r="C165" s="117"/>
      <c r="D165" s="117"/>
      <c r="E165" s="117"/>
      <c r="F165" s="117"/>
      <c r="G165" s="117"/>
      <c r="H165" s="117"/>
      <c r="I165" s="195"/>
      <c r="J165" s="117"/>
      <c r="K165" s="117"/>
      <c r="L165" s="117"/>
      <c r="M165" s="117"/>
      <c r="N165" s="117"/>
      <c r="O165" s="117"/>
      <c r="P165" s="117"/>
      <c r="Q165" s="117"/>
      <c r="R165" s="117"/>
      <c r="S165" s="195"/>
      <c r="T165" s="117"/>
      <c r="U165" s="195"/>
      <c r="V165" s="117"/>
      <c r="W165" s="196"/>
      <c r="X165" s="197"/>
      <c r="Y165" s="197"/>
      <c r="Z165" s="197"/>
      <c r="AA165" s="197"/>
      <c r="AB165" s="188"/>
      <c r="AC165" s="197"/>
      <c r="AD165" s="197"/>
      <c r="AE165" s="188"/>
      <c r="AF165" s="197"/>
      <c r="AG165" s="197"/>
      <c r="AH165" s="197"/>
    </row>
    <row r="166" spans="1:34" x14ac:dyDescent="0.3">
      <c r="A166" s="192"/>
      <c r="B166" s="117"/>
      <c r="C166" s="117"/>
      <c r="D166" s="117"/>
      <c r="E166" s="117"/>
      <c r="F166" s="117"/>
      <c r="G166" s="117"/>
      <c r="H166" s="117"/>
      <c r="I166" s="195"/>
      <c r="J166" s="117"/>
      <c r="K166" s="117"/>
      <c r="L166" s="117"/>
      <c r="M166" s="117"/>
      <c r="N166" s="117"/>
      <c r="O166" s="117"/>
      <c r="P166" s="117"/>
      <c r="Q166" s="117"/>
      <c r="R166" s="117"/>
      <c r="S166" s="195"/>
      <c r="T166" s="117"/>
      <c r="U166" s="195"/>
      <c r="V166" s="117"/>
      <c r="W166" s="196"/>
      <c r="X166" s="197"/>
      <c r="Y166" s="197"/>
      <c r="Z166" s="197"/>
      <c r="AA166" s="197"/>
      <c r="AB166" s="188"/>
      <c r="AC166" s="197"/>
      <c r="AD166" s="197"/>
      <c r="AE166" s="188"/>
      <c r="AF166" s="197"/>
      <c r="AG166" s="197"/>
      <c r="AH166" s="197"/>
    </row>
    <row r="167" spans="1:34" x14ac:dyDescent="0.3">
      <c r="A167" s="192"/>
      <c r="B167" s="117"/>
      <c r="C167" s="117"/>
      <c r="D167" s="117"/>
      <c r="E167" s="117"/>
      <c r="F167" s="117"/>
      <c r="G167" s="117"/>
      <c r="H167" s="117"/>
      <c r="I167" s="195"/>
      <c r="J167" s="117"/>
      <c r="K167" s="117"/>
      <c r="L167" s="117"/>
      <c r="M167" s="117"/>
      <c r="N167" s="117"/>
      <c r="O167" s="117"/>
      <c r="P167" s="117"/>
      <c r="Q167" s="117"/>
      <c r="R167" s="117"/>
      <c r="S167" s="195"/>
      <c r="T167" s="117"/>
      <c r="U167" s="195"/>
      <c r="V167" s="117"/>
      <c r="W167" s="196"/>
      <c r="X167" s="197"/>
      <c r="Y167" s="197"/>
      <c r="Z167" s="197"/>
      <c r="AA167" s="197"/>
      <c r="AB167" s="188"/>
      <c r="AC167" s="197"/>
      <c r="AD167" s="197"/>
      <c r="AE167" s="188"/>
      <c r="AF167" s="197"/>
      <c r="AG167" s="197"/>
      <c r="AH167" s="197"/>
    </row>
    <row r="168" spans="1:34" x14ac:dyDescent="0.3">
      <c r="A168" s="192"/>
      <c r="B168" s="117"/>
      <c r="C168" s="117"/>
      <c r="D168" s="117"/>
      <c r="E168" s="117"/>
      <c r="F168" s="117"/>
      <c r="G168" s="117"/>
      <c r="H168" s="117"/>
      <c r="I168" s="195"/>
      <c r="J168" s="117"/>
      <c r="K168" s="117"/>
      <c r="L168" s="117"/>
      <c r="M168" s="117"/>
      <c r="N168" s="117"/>
      <c r="O168" s="117"/>
      <c r="P168" s="117"/>
      <c r="Q168" s="117"/>
      <c r="R168" s="117"/>
      <c r="S168" s="195"/>
      <c r="T168" s="117"/>
      <c r="U168" s="195"/>
      <c r="V168" s="117"/>
      <c r="W168" s="196"/>
      <c r="X168" s="197"/>
      <c r="Y168" s="197"/>
      <c r="Z168" s="197"/>
      <c r="AA168" s="197"/>
      <c r="AB168" s="188"/>
      <c r="AC168" s="197"/>
      <c r="AD168" s="197"/>
      <c r="AE168" s="188"/>
      <c r="AF168" s="197"/>
      <c r="AG168" s="197"/>
      <c r="AH168" s="197"/>
    </row>
    <row r="169" spans="1:34" x14ac:dyDescent="0.3">
      <c r="A169" s="192"/>
      <c r="B169" s="117"/>
      <c r="C169" s="117"/>
      <c r="D169" s="117"/>
      <c r="E169" s="117"/>
      <c r="F169" s="117"/>
      <c r="G169" s="117"/>
      <c r="H169" s="117"/>
      <c r="I169" s="195"/>
      <c r="J169" s="117"/>
      <c r="K169" s="117"/>
      <c r="L169" s="117"/>
      <c r="M169" s="117"/>
      <c r="N169" s="117"/>
      <c r="O169" s="117"/>
      <c r="P169" s="117"/>
      <c r="Q169" s="117"/>
      <c r="R169" s="117"/>
      <c r="S169" s="195"/>
      <c r="T169" s="117"/>
      <c r="U169" s="195"/>
      <c r="V169" s="117"/>
      <c r="W169" s="196"/>
      <c r="X169" s="197"/>
      <c r="Y169" s="197"/>
      <c r="Z169" s="197"/>
      <c r="AA169" s="197"/>
      <c r="AB169" s="188"/>
      <c r="AC169" s="197"/>
      <c r="AD169" s="197"/>
      <c r="AE169" s="188"/>
      <c r="AF169" s="197"/>
      <c r="AG169" s="197"/>
      <c r="AH169" s="197"/>
    </row>
    <row r="170" spans="1:34" x14ac:dyDescent="0.3">
      <c r="A170" s="192"/>
      <c r="B170" s="117"/>
      <c r="C170" s="117"/>
      <c r="D170" s="117"/>
      <c r="E170" s="117"/>
      <c r="F170" s="117"/>
      <c r="G170" s="117"/>
      <c r="H170" s="117"/>
      <c r="I170" s="195"/>
      <c r="J170" s="117"/>
      <c r="K170" s="117"/>
      <c r="L170" s="117"/>
      <c r="M170" s="117"/>
      <c r="N170" s="117"/>
      <c r="O170" s="117"/>
      <c r="P170" s="117"/>
      <c r="Q170" s="117"/>
      <c r="R170" s="117"/>
      <c r="S170" s="195"/>
      <c r="T170" s="117"/>
      <c r="U170" s="195"/>
      <c r="V170" s="117"/>
      <c r="W170" s="196"/>
      <c r="X170" s="197"/>
      <c r="Y170" s="197"/>
      <c r="Z170" s="197"/>
      <c r="AA170" s="197"/>
      <c r="AB170" s="188"/>
      <c r="AC170" s="197"/>
      <c r="AD170" s="197"/>
      <c r="AE170" s="188"/>
      <c r="AF170" s="197"/>
      <c r="AG170" s="197"/>
      <c r="AH170" s="197"/>
    </row>
    <row r="171" spans="1:34" x14ac:dyDescent="0.3">
      <c r="A171" s="192"/>
      <c r="B171" s="117"/>
      <c r="C171" s="117"/>
      <c r="D171" s="117"/>
      <c r="E171" s="117"/>
      <c r="F171" s="117"/>
      <c r="G171" s="117"/>
      <c r="H171" s="117"/>
      <c r="I171" s="195"/>
      <c r="J171" s="117"/>
      <c r="K171" s="117"/>
      <c r="L171" s="117"/>
      <c r="M171" s="117"/>
      <c r="N171" s="117"/>
      <c r="O171" s="117"/>
      <c r="P171" s="117"/>
      <c r="Q171" s="117"/>
      <c r="R171" s="117"/>
      <c r="S171" s="195"/>
      <c r="T171" s="117"/>
      <c r="U171" s="195"/>
      <c r="V171" s="117"/>
      <c r="W171" s="196"/>
      <c r="X171" s="197"/>
      <c r="Y171" s="197"/>
      <c r="Z171" s="197"/>
      <c r="AA171" s="197"/>
      <c r="AB171" s="188"/>
      <c r="AC171" s="197"/>
      <c r="AD171" s="197"/>
      <c r="AE171" s="188"/>
      <c r="AF171" s="197"/>
      <c r="AG171" s="197"/>
      <c r="AH171" s="197"/>
    </row>
    <row r="172" spans="1:34" x14ac:dyDescent="0.3">
      <c r="A172" s="192"/>
      <c r="B172" s="117"/>
      <c r="C172" s="117"/>
      <c r="D172" s="117"/>
      <c r="E172" s="117"/>
      <c r="F172" s="117"/>
      <c r="G172" s="117"/>
      <c r="H172" s="117"/>
      <c r="I172" s="195"/>
      <c r="J172" s="117"/>
      <c r="K172" s="117"/>
      <c r="L172" s="117"/>
      <c r="M172" s="117"/>
      <c r="N172" s="117"/>
      <c r="O172" s="117"/>
      <c r="P172" s="117"/>
      <c r="Q172" s="117"/>
      <c r="R172" s="117"/>
      <c r="S172" s="195"/>
      <c r="T172" s="117"/>
      <c r="U172" s="195"/>
      <c r="V172" s="117"/>
      <c r="W172" s="196"/>
      <c r="X172" s="197"/>
      <c r="Y172" s="197"/>
      <c r="Z172" s="197"/>
      <c r="AA172" s="197"/>
      <c r="AB172" s="188"/>
      <c r="AC172" s="197"/>
      <c r="AD172" s="197"/>
      <c r="AE172" s="188"/>
      <c r="AF172" s="197"/>
      <c r="AG172" s="197"/>
      <c r="AH172" s="197"/>
    </row>
    <row r="173" spans="1:34" x14ac:dyDescent="0.3">
      <c r="A173" s="192"/>
      <c r="B173" s="117"/>
      <c r="C173" s="117"/>
      <c r="D173" s="117"/>
      <c r="E173" s="117"/>
      <c r="F173" s="117"/>
      <c r="G173" s="117"/>
      <c r="H173" s="117"/>
      <c r="I173" s="195"/>
      <c r="J173" s="117"/>
      <c r="K173" s="117"/>
      <c r="L173" s="117"/>
      <c r="M173" s="117"/>
      <c r="N173" s="117"/>
      <c r="O173" s="117"/>
      <c r="P173" s="117"/>
      <c r="Q173" s="117"/>
      <c r="R173" s="117"/>
      <c r="S173" s="195"/>
      <c r="T173" s="117"/>
      <c r="U173" s="195"/>
      <c r="V173" s="117"/>
      <c r="W173" s="196"/>
      <c r="X173" s="197"/>
      <c r="Y173" s="197"/>
      <c r="Z173" s="197"/>
      <c r="AA173" s="197"/>
      <c r="AB173" s="188"/>
      <c r="AC173" s="197"/>
      <c r="AD173" s="197"/>
      <c r="AE173" s="188"/>
      <c r="AF173" s="197"/>
      <c r="AG173" s="197"/>
      <c r="AH173" s="197"/>
    </row>
    <row r="174" spans="1:34" x14ac:dyDescent="0.3">
      <c r="A174" s="192"/>
      <c r="B174" s="117"/>
      <c r="C174" s="117"/>
      <c r="D174" s="117"/>
      <c r="E174" s="117"/>
      <c r="F174" s="117"/>
      <c r="G174" s="117"/>
      <c r="H174" s="117"/>
      <c r="I174" s="195"/>
      <c r="J174" s="117"/>
      <c r="K174" s="117"/>
      <c r="L174" s="117"/>
      <c r="M174" s="117"/>
      <c r="N174" s="117"/>
      <c r="O174" s="117"/>
      <c r="P174" s="117"/>
      <c r="Q174" s="117"/>
      <c r="R174" s="117"/>
      <c r="S174" s="195"/>
      <c r="T174" s="117"/>
      <c r="U174" s="195"/>
      <c r="V174" s="117"/>
      <c r="W174" s="196"/>
      <c r="X174" s="197"/>
      <c r="Y174" s="197"/>
      <c r="Z174" s="197"/>
      <c r="AA174" s="197"/>
      <c r="AB174" s="188"/>
      <c r="AC174" s="197"/>
      <c r="AD174" s="197"/>
      <c r="AE174" s="188"/>
      <c r="AF174" s="197"/>
      <c r="AG174" s="197"/>
      <c r="AH174" s="197"/>
    </row>
    <row r="175" spans="1:34" x14ac:dyDescent="0.3">
      <c r="A175" s="192"/>
      <c r="B175" s="117"/>
      <c r="C175" s="117"/>
      <c r="D175" s="117"/>
      <c r="E175" s="117"/>
      <c r="F175" s="117"/>
      <c r="G175" s="117"/>
      <c r="H175" s="117"/>
      <c r="I175" s="195"/>
      <c r="J175" s="117"/>
      <c r="K175" s="117"/>
      <c r="L175" s="117"/>
      <c r="M175" s="117"/>
      <c r="N175" s="117"/>
      <c r="O175" s="117"/>
      <c r="P175" s="117"/>
      <c r="Q175" s="117"/>
      <c r="R175" s="117"/>
      <c r="S175" s="195"/>
      <c r="T175" s="117"/>
      <c r="U175" s="195"/>
      <c r="V175" s="117"/>
      <c r="W175" s="196"/>
      <c r="X175" s="197"/>
      <c r="Y175" s="197"/>
      <c r="Z175" s="197"/>
      <c r="AA175" s="197"/>
      <c r="AB175" s="188"/>
      <c r="AC175" s="197"/>
      <c r="AD175" s="197"/>
      <c r="AE175" s="188"/>
      <c r="AF175" s="197"/>
      <c r="AG175" s="197"/>
      <c r="AH175" s="197"/>
    </row>
    <row r="176" spans="1:34" x14ac:dyDescent="0.3">
      <c r="A176" s="192"/>
      <c r="B176" s="117"/>
      <c r="C176" s="117"/>
      <c r="D176" s="117"/>
      <c r="E176" s="117"/>
      <c r="F176" s="117"/>
      <c r="G176" s="117"/>
      <c r="H176" s="117"/>
      <c r="I176" s="195"/>
      <c r="J176" s="117"/>
      <c r="K176" s="117"/>
      <c r="L176" s="117"/>
      <c r="M176" s="117"/>
      <c r="N176" s="117"/>
      <c r="O176" s="117"/>
      <c r="P176" s="117"/>
      <c r="Q176" s="117"/>
      <c r="R176" s="117"/>
      <c r="S176" s="195"/>
      <c r="T176" s="117"/>
      <c r="U176" s="195"/>
      <c r="V176" s="117"/>
      <c r="W176" s="196"/>
      <c r="X176" s="197"/>
      <c r="Y176" s="197"/>
      <c r="Z176" s="197"/>
      <c r="AA176" s="197"/>
      <c r="AB176" s="188"/>
      <c r="AC176" s="197"/>
      <c r="AD176" s="197"/>
      <c r="AE176" s="188"/>
      <c r="AF176" s="197"/>
      <c r="AG176" s="197"/>
      <c r="AH176" s="197"/>
    </row>
    <row r="177" spans="1:34" x14ac:dyDescent="0.3">
      <c r="A177" s="192"/>
      <c r="B177" s="117"/>
      <c r="C177" s="117"/>
      <c r="D177" s="117"/>
      <c r="E177" s="117"/>
      <c r="F177" s="117"/>
      <c r="G177" s="117"/>
      <c r="H177" s="117"/>
      <c r="I177" s="195"/>
      <c r="J177" s="117"/>
      <c r="K177" s="117"/>
      <c r="L177" s="117"/>
      <c r="M177" s="117"/>
      <c r="N177" s="117"/>
      <c r="O177" s="117"/>
      <c r="P177" s="117"/>
      <c r="Q177" s="117"/>
      <c r="R177" s="117"/>
      <c r="S177" s="195"/>
      <c r="T177" s="117"/>
      <c r="U177" s="195"/>
      <c r="V177" s="117"/>
      <c r="W177" s="196"/>
      <c r="X177" s="197"/>
      <c r="Y177" s="197"/>
      <c r="Z177" s="197"/>
      <c r="AA177" s="197"/>
      <c r="AB177" s="188"/>
      <c r="AC177" s="197"/>
      <c r="AD177" s="197"/>
      <c r="AE177" s="188"/>
      <c r="AF177" s="197"/>
      <c r="AG177" s="197"/>
      <c r="AH177" s="197"/>
    </row>
    <row r="178" spans="1:34" x14ac:dyDescent="0.3">
      <c r="A178" s="192"/>
      <c r="B178" s="117"/>
      <c r="C178" s="117"/>
      <c r="D178" s="117"/>
      <c r="E178" s="117"/>
      <c r="F178" s="117"/>
      <c r="G178" s="117"/>
      <c r="H178" s="117"/>
      <c r="I178" s="195"/>
      <c r="J178" s="117"/>
      <c r="K178" s="117"/>
      <c r="L178" s="117"/>
      <c r="M178" s="117"/>
      <c r="N178" s="117"/>
      <c r="O178" s="117"/>
      <c r="P178" s="117"/>
      <c r="Q178" s="117"/>
      <c r="R178" s="117"/>
      <c r="S178" s="195"/>
      <c r="T178" s="117"/>
      <c r="U178" s="195"/>
      <c r="V178" s="117"/>
      <c r="W178" s="196"/>
      <c r="X178" s="197"/>
      <c r="Y178" s="197"/>
      <c r="Z178" s="197"/>
      <c r="AA178" s="197"/>
      <c r="AB178" s="188"/>
      <c r="AC178" s="197"/>
      <c r="AD178" s="197"/>
      <c r="AE178" s="188"/>
      <c r="AF178" s="197"/>
      <c r="AG178" s="197"/>
      <c r="AH178" s="197"/>
    </row>
    <row r="179" spans="1:34" x14ac:dyDescent="0.3">
      <c r="A179" s="192"/>
      <c r="B179" s="117"/>
      <c r="C179" s="117"/>
      <c r="D179" s="117"/>
      <c r="E179" s="117"/>
      <c r="F179" s="117"/>
      <c r="G179" s="117"/>
      <c r="H179" s="117"/>
      <c r="I179" s="195"/>
      <c r="J179" s="117"/>
      <c r="K179" s="117"/>
      <c r="L179" s="117"/>
      <c r="M179" s="117"/>
      <c r="N179" s="117"/>
      <c r="O179" s="117"/>
      <c r="P179" s="117"/>
      <c r="Q179" s="117"/>
      <c r="R179" s="117"/>
      <c r="S179" s="195"/>
      <c r="T179" s="117"/>
      <c r="U179" s="195"/>
      <c r="V179" s="117"/>
      <c r="W179" s="196"/>
      <c r="X179" s="197"/>
      <c r="Y179" s="197"/>
      <c r="Z179" s="197"/>
      <c r="AA179" s="197"/>
      <c r="AB179" s="188"/>
      <c r="AC179" s="197"/>
      <c r="AD179" s="197"/>
      <c r="AE179" s="188"/>
      <c r="AF179" s="197"/>
      <c r="AG179" s="197"/>
      <c r="AH179" s="197"/>
    </row>
    <row r="180" spans="1:34" x14ac:dyDescent="0.3">
      <c r="A180" s="192"/>
      <c r="B180" s="117"/>
      <c r="C180" s="117"/>
      <c r="D180" s="117"/>
      <c r="E180" s="117"/>
      <c r="F180" s="117"/>
      <c r="G180" s="117"/>
      <c r="H180" s="117"/>
      <c r="I180" s="195"/>
      <c r="J180" s="117"/>
      <c r="K180" s="117"/>
      <c r="L180" s="117"/>
      <c r="M180" s="117"/>
      <c r="N180" s="117"/>
      <c r="O180" s="117"/>
      <c r="P180" s="117"/>
      <c r="Q180" s="117"/>
      <c r="R180" s="117"/>
      <c r="S180" s="195"/>
      <c r="T180" s="117"/>
      <c r="U180" s="195"/>
      <c r="V180" s="117"/>
      <c r="W180" s="196"/>
      <c r="X180" s="197"/>
      <c r="Y180" s="197"/>
      <c r="Z180" s="197"/>
      <c r="AA180" s="197"/>
      <c r="AB180" s="188"/>
      <c r="AC180" s="197"/>
      <c r="AD180" s="197"/>
      <c r="AE180" s="188"/>
      <c r="AF180" s="197"/>
      <c r="AG180" s="197"/>
      <c r="AH180" s="197"/>
    </row>
    <row r="181" spans="1:34" x14ac:dyDescent="0.3">
      <c r="A181" s="192"/>
      <c r="B181" s="117"/>
      <c r="C181" s="117"/>
      <c r="D181" s="117"/>
      <c r="E181" s="117"/>
      <c r="F181" s="117"/>
      <c r="G181" s="117"/>
      <c r="H181" s="117"/>
      <c r="I181" s="195"/>
      <c r="J181" s="117"/>
      <c r="K181" s="117"/>
      <c r="L181" s="117"/>
      <c r="M181" s="117"/>
      <c r="N181" s="117"/>
      <c r="O181" s="117"/>
      <c r="P181" s="117"/>
      <c r="Q181" s="117"/>
      <c r="R181" s="117"/>
      <c r="S181" s="195"/>
      <c r="T181" s="117"/>
      <c r="U181" s="195"/>
      <c r="V181" s="117"/>
      <c r="W181" s="196"/>
      <c r="X181" s="197"/>
      <c r="Y181" s="197"/>
      <c r="Z181" s="197"/>
      <c r="AA181" s="197"/>
      <c r="AB181" s="188"/>
      <c r="AC181" s="197"/>
      <c r="AD181" s="197"/>
      <c r="AE181" s="188"/>
      <c r="AF181" s="197"/>
      <c r="AG181" s="197"/>
      <c r="AH181" s="197"/>
    </row>
    <row r="182" spans="1:34" x14ac:dyDescent="0.3">
      <c r="A182" s="192"/>
      <c r="B182" s="117"/>
      <c r="C182" s="117"/>
      <c r="D182" s="117"/>
      <c r="E182" s="117"/>
      <c r="F182" s="117"/>
      <c r="G182" s="117"/>
      <c r="H182" s="117"/>
      <c r="I182" s="195"/>
      <c r="J182" s="117"/>
      <c r="K182" s="117"/>
      <c r="L182" s="117"/>
      <c r="M182" s="117"/>
      <c r="N182" s="117"/>
      <c r="O182" s="117"/>
      <c r="P182" s="117"/>
      <c r="Q182" s="117"/>
      <c r="R182" s="117"/>
      <c r="S182" s="195"/>
      <c r="T182" s="117"/>
      <c r="U182" s="195"/>
      <c r="V182" s="117"/>
      <c r="W182" s="196"/>
      <c r="X182" s="197"/>
      <c r="Y182" s="197"/>
      <c r="Z182" s="197"/>
      <c r="AA182" s="197"/>
      <c r="AB182" s="188"/>
      <c r="AC182" s="197"/>
      <c r="AD182" s="197"/>
      <c r="AE182" s="188"/>
      <c r="AF182" s="197"/>
      <c r="AG182" s="197"/>
      <c r="AH182" s="197"/>
    </row>
    <row r="183" spans="1:34" x14ac:dyDescent="0.3">
      <c r="A183" s="192"/>
      <c r="B183" s="117"/>
      <c r="C183" s="117"/>
      <c r="D183" s="117"/>
      <c r="E183" s="117"/>
      <c r="F183" s="117"/>
      <c r="G183" s="117"/>
      <c r="H183" s="117"/>
      <c r="I183" s="195"/>
      <c r="J183" s="117"/>
      <c r="K183" s="117"/>
      <c r="L183" s="117"/>
      <c r="M183" s="117"/>
      <c r="N183" s="117"/>
      <c r="O183" s="117"/>
      <c r="P183" s="117"/>
      <c r="Q183" s="117"/>
      <c r="R183" s="117"/>
      <c r="S183" s="195"/>
      <c r="T183" s="117"/>
      <c r="U183" s="195"/>
      <c r="V183" s="117"/>
      <c r="W183" s="196"/>
      <c r="X183" s="197"/>
      <c r="Y183" s="197"/>
      <c r="Z183" s="197"/>
      <c r="AA183" s="197"/>
      <c r="AB183" s="188"/>
      <c r="AC183" s="197"/>
      <c r="AD183" s="197"/>
      <c r="AE183" s="188"/>
      <c r="AF183" s="197"/>
      <c r="AG183" s="197"/>
      <c r="AH183" s="197"/>
    </row>
    <row r="184" spans="1:34" x14ac:dyDescent="0.3">
      <c r="A184" s="192"/>
      <c r="B184" s="117"/>
      <c r="C184" s="117"/>
      <c r="D184" s="117"/>
      <c r="E184" s="117"/>
      <c r="F184" s="117"/>
      <c r="G184" s="117"/>
      <c r="H184" s="117"/>
      <c r="I184" s="195"/>
      <c r="J184" s="117"/>
      <c r="K184" s="117"/>
      <c r="L184" s="117"/>
      <c r="M184" s="117"/>
      <c r="N184" s="117"/>
      <c r="O184" s="117"/>
      <c r="P184" s="117"/>
      <c r="Q184" s="117"/>
      <c r="R184" s="117"/>
      <c r="S184" s="195"/>
      <c r="T184" s="117"/>
      <c r="U184" s="195"/>
      <c r="V184" s="117"/>
      <c r="W184" s="196"/>
      <c r="X184" s="197"/>
      <c r="Y184" s="197"/>
      <c r="Z184" s="197"/>
      <c r="AA184" s="197"/>
      <c r="AB184" s="188"/>
      <c r="AC184" s="197"/>
      <c r="AD184" s="197"/>
      <c r="AE184" s="188"/>
      <c r="AF184" s="197"/>
      <c r="AG184" s="197"/>
      <c r="AH184" s="197"/>
    </row>
    <row r="185" spans="1:34" x14ac:dyDescent="0.3">
      <c r="A185" s="192"/>
      <c r="B185" s="117"/>
      <c r="C185" s="117"/>
      <c r="D185" s="117"/>
      <c r="E185" s="117"/>
      <c r="F185" s="117"/>
      <c r="G185" s="117"/>
      <c r="H185" s="117"/>
      <c r="I185" s="195"/>
      <c r="J185" s="117"/>
      <c r="K185" s="117"/>
      <c r="L185" s="117"/>
      <c r="M185" s="117"/>
      <c r="N185" s="117"/>
      <c r="O185" s="117"/>
      <c r="P185" s="117"/>
      <c r="Q185" s="117"/>
      <c r="R185" s="117"/>
      <c r="S185" s="195"/>
      <c r="T185" s="117"/>
      <c r="U185" s="195"/>
      <c r="V185" s="117"/>
      <c r="W185" s="196"/>
      <c r="X185" s="197"/>
      <c r="Y185" s="197"/>
      <c r="Z185" s="197"/>
      <c r="AA185" s="197"/>
      <c r="AB185" s="188"/>
      <c r="AC185" s="197"/>
      <c r="AD185" s="197"/>
      <c r="AE185" s="188"/>
      <c r="AF185" s="197"/>
      <c r="AG185" s="197"/>
      <c r="AH185" s="197"/>
    </row>
    <row r="186" spans="1:34" x14ac:dyDescent="0.3">
      <c r="A186" s="192"/>
      <c r="B186" s="117"/>
      <c r="C186" s="117"/>
      <c r="D186" s="117"/>
      <c r="E186" s="117"/>
      <c r="F186" s="117"/>
      <c r="G186" s="117"/>
      <c r="H186" s="117"/>
      <c r="I186" s="195"/>
      <c r="J186" s="117"/>
      <c r="K186" s="117"/>
      <c r="L186" s="117"/>
      <c r="M186" s="117"/>
      <c r="N186" s="117"/>
      <c r="O186" s="117"/>
      <c r="P186" s="117"/>
      <c r="Q186" s="117"/>
      <c r="R186" s="117"/>
      <c r="S186" s="195"/>
      <c r="T186" s="117"/>
      <c r="U186" s="195"/>
      <c r="V186" s="117"/>
      <c r="W186" s="196"/>
      <c r="X186" s="197"/>
      <c r="Y186" s="197"/>
      <c r="Z186" s="197"/>
      <c r="AA186" s="197"/>
      <c r="AB186" s="188"/>
      <c r="AC186" s="197"/>
      <c r="AD186" s="197"/>
      <c r="AE186" s="188"/>
      <c r="AF186" s="197"/>
      <c r="AG186" s="197"/>
      <c r="AH186" s="197"/>
    </row>
    <row r="187" spans="1:34" x14ac:dyDescent="0.3">
      <c r="A187" s="192"/>
      <c r="B187" s="117"/>
      <c r="C187" s="117"/>
      <c r="D187" s="117"/>
      <c r="E187" s="117"/>
      <c r="F187" s="117"/>
      <c r="G187" s="117"/>
      <c r="H187" s="117"/>
      <c r="I187" s="195"/>
      <c r="J187" s="117"/>
      <c r="K187" s="117"/>
      <c r="L187" s="117"/>
      <c r="M187" s="117"/>
      <c r="N187" s="117"/>
      <c r="O187" s="117"/>
      <c r="P187" s="117"/>
      <c r="Q187" s="117"/>
      <c r="R187" s="117"/>
      <c r="S187" s="195"/>
      <c r="T187" s="117"/>
      <c r="U187" s="195"/>
      <c r="V187" s="117"/>
      <c r="W187" s="196"/>
      <c r="X187" s="197"/>
      <c r="Y187" s="197"/>
      <c r="Z187" s="197"/>
      <c r="AA187" s="197"/>
      <c r="AB187" s="188"/>
      <c r="AC187" s="197"/>
      <c r="AD187" s="197"/>
      <c r="AE187" s="188"/>
      <c r="AF187" s="197"/>
      <c r="AG187" s="197"/>
      <c r="AH187" s="197"/>
    </row>
    <row r="188" spans="1:34" x14ac:dyDescent="0.3">
      <c r="A188" s="192"/>
      <c r="B188" s="117"/>
      <c r="C188" s="117"/>
      <c r="D188" s="117"/>
      <c r="E188" s="117"/>
      <c r="F188" s="117"/>
      <c r="G188" s="117"/>
      <c r="H188" s="117"/>
      <c r="I188" s="195"/>
      <c r="J188" s="117"/>
      <c r="K188" s="117"/>
      <c r="L188" s="117"/>
      <c r="M188" s="117"/>
      <c r="N188" s="117"/>
      <c r="O188" s="117"/>
      <c r="P188" s="117"/>
      <c r="Q188" s="117"/>
      <c r="R188" s="117"/>
      <c r="S188" s="195"/>
      <c r="T188" s="117"/>
      <c r="U188" s="195"/>
      <c r="V188" s="117"/>
      <c r="W188" s="196"/>
      <c r="X188" s="197"/>
      <c r="Y188" s="197"/>
      <c r="Z188" s="197"/>
      <c r="AA188" s="197"/>
      <c r="AB188" s="188"/>
      <c r="AC188" s="197"/>
      <c r="AD188" s="197"/>
      <c r="AE188" s="188"/>
      <c r="AF188" s="197"/>
      <c r="AG188" s="197"/>
      <c r="AH188" s="197"/>
    </row>
    <row r="189" spans="1:34" x14ac:dyDescent="0.3">
      <c r="A189" s="192"/>
      <c r="B189" s="117"/>
      <c r="C189" s="117"/>
      <c r="D189" s="117"/>
      <c r="E189" s="117"/>
      <c r="F189" s="117"/>
      <c r="G189" s="117"/>
      <c r="H189" s="117"/>
      <c r="I189" s="195"/>
      <c r="J189" s="117"/>
      <c r="K189" s="117"/>
      <c r="L189" s="117"/>
      <c r="M189" s="117"/>
      <c r="N189" s="117"/>
      <c r="O189" s="117"/>
      <c r="P189" s="117"/>
      <c r="Q189" s="117"/>
      <c r="R189" s="117"/>
      <c r="S189" s="195"/>
      <c r="T189" s="117"/>
      <c r="U189" s="195"/>
      <c r="V189" s="117"/>
      <c r="W189" s="196"/>
      <c r="X189" s="197"/>
      <c r="Y189" s="197"/>
      <c r="Z189" s="197"/>
      <c r="AA189" s="197"/>
      <c r="AB189" s="188"/>
      <c r="AC189" s="197"/>
      <c r="AD189" s="197"/>
      <c r="AE189" s="188"/>
      <c r="AF189" s="197"/>
      <c r="AG189" s="197"/>
      <c r="AH189" s="197"/>
    </row>
    <row r="190" spans="1:34" x14ac:dyDescent="0.3">
      <c r="A190" s="192"/>
      <c r="B190" s="117"/>
      <c r="C190" s="117"/>
      <c r="D190" s="117"/>
      <c r="E190" s="117"/>
      <c r="F190" s="117"/>
      <c r="G190" s="117"/>
      <c r="H190" s="117"/>
      <c r="I190" s="195"/>
      <c r="J190" s="117"/>
      <c r="K190" s="117"/>
      <c r="L190" s="117"/>
      <c r="M190" s="117"/>
      <c r="N190" s="117"/>
      <c r="O190" s="117"/>
      <c r="P190" s="117"/>
      <c r="Q190" s="117"/>
      <c r="R190" s="117"/>
      <c r="S190" s="195"/>
      <c r="T190" s="117"/>
      <c r="U190" s="195"/>
      <c r="V190" s="117"/>
      <c r="W190" s="196"/>
      <c r="X190" s="197"/>
      <c r="Y190" s="197"/>
      <c r="Z190" s="197"/>
      <c r="AA190" s="197"/>
      <c r="AB190" s="188"/>
      <c r="AC190" s="197"/>
      <c r="AD190" s="197"/>
      <c r="AE190" s="188"/>
      <c r="AF190" s="197"/>
      <c r="AG190" s="197"/>
      <c r="AH190" s="197"/>
    </row>
    <row r="191" spans="1:34" x14ac:dyDescent="0.3">
      <c r="A191" s="192"/>
      <c r="B191" s="117"/>
      <c r="C191" s="117"/>
      <c r="D191" s="117"/>
      <c r="E191" s="117"/>
      <c r="F191" s="117"/>
      <c r="G191" s="117"/>
      <c r="H191" s="117"/>
      <c r="I191" s="195"/>
      <c r="J191" s="117"/>
      <c r="K191" s="117"/>
      <c r="L191" s="117"/>
      <c r="M191" s="117"/>
      <c r="N191" s="117"/>
      <c r="O191" s="117"/>
      <c r="P191" s="117"/>
      <c r="Q191" s="117"/>
      <c r="R191" s="117"/>
      <c r="S191" s="195"/>
      <c r="T191" s="117"/>
      <c r="U191" s="195"/>
      <c r="V191" s="117"/>
      <c r="W191" s="196"/>
      <c r="X191" s="197"/>
      <c r="Y191" s="197"/>
      <c r="Z191" s="197"/>
      <c r="AA191" s="197"/>
      <c r="AB191" s="188"/>
      <c r="AC191" s="197"/>
      <c r="AD191" s="197"/>
      <c r="AE191" s="188"/>
      <c r="AF191" s="197"/>
      <c r="AG191" s="197"/>
      <c r="AH191" s="197"/>
    </row>
    <row r="192" spans="1:34" x14ac:dyDescent="0.3">
      <c r="A192" s="192"/>
      <c r="B192" s="117"/>
      <c r="C192" s="117"/>
      <c r="D192" s="117"/>
      <c r="E192" s="117"/>
      <c r="F192" s="117"/>
      <c r="G192" s="117"/>
      <c r="H192" s="117"/>
      <c r="I192" s="195"/>
      <c r="J192" s="117"/>
      <c r="K192" s="117"/>
      <c r="L192" s="117"/>
      <c r="M192" s="117"/>
      <c r="N192" s="117"/>
      <c r="O192" s="117"/>
      <c r="P192" s="117"/>
      <c r="Q192" s="117"/>
      <c r="R192" s="117"/>
      <c r="S192" s="195"/>
      <c r="T192" s="117"/>
      <c r="U192" s="195"/>
      <c r="V192" s="117"/>
      <c r="W192" s="196"/>
      <c r="X192" s="197"/>
      <c r="Y192" s="197"/>
      <c r="Z192" s="197"/>
      <c r="AA192" s="197"/>
      <c r="AB192" s="188"/>
      <c r="AC192" s="197"/>
      <c r="AD192" s="197"/>
      <c r="AE192" s="188"/>
      <c r="AF192" s="197"/>
      <c r="AG192" s="197"/>
      <c r="AH192" s="197"/>
    </row>
    <row r="193" spans="1:34" x14ac:dyDescent="0.3">
      <c r="A193" s="192"/>
      <c r="B193" s="117"/>
      <c r="C193" s="117"/>
      <c r="D193" s="117"/>
      <c r="E193" s="117"/>
      <c r="F193" s="117"/>
      <c r="G193" s="117"/>
      <c r="H193" s="117"/>
      <c r="I193" s="195"/>
      <c r="J193" s="117"/>
      <c r="K193" s="117"/>
      <c r="L193" s="117"/>
      <c r="M193" s="117"/>
      <c r="N193" s="117"/>
      <c r="O193" s="117"/>
      <c r="P193" s="117"/>
      <c r="Q193" s="117"/>
      <c r="R193" s="117"/>
      <c r="S193" s="195"/>
      <c r="T193" s="117"/>
      <c r="U193" s="195"/>
      <c r="V193" s="117"/>
      <c r="W193" s="196"/>
      <c r="X193" s="197"/>
      <c r="Y193" s="197"/>
      <c r="Z193" s="197"/>
      <c r="AA193" s="197"/>
      <c r="AB193" s="188"/>
      <c r="AC193" s="197"/>
      <c r="AD193" s="197"/>
      <c r="AE193" s="188"/>
      <c r="AF193" s="197"/>
      <c r="AG193" s="197"/>
      <c r="AH193" s="197"/>
    </row>
    <row r="194" spans="1:34" x14ac:dyDescent="0.3">
      <c r="A194" s="192"/>
      <c r="B194" s="117"/>
      <c r="C194" s="117"/>
      <c r="D194" s="117"/>
      <c r="E194" s="117"/>
      <c r="F194" s="117"/>
      <c r="G194" s="117"/>
      <c r="H194" s="117"/>
      <c r="I194" s="195"/>
      <c r="J194" s="117"/>
      <c r="K194" s="117"/>
      <c r="L194" s="117"/>
      <c r="M194" s="117"/>
      <c r="N194" s="117"/>
      <c r="O194" s="117"/>
      <c r="P194" s="117"/>
      <c r="Q194" s="117"/>
      <c r="R194" s="117"/>
      <c r="S194" s="195"/>
      <c r="T194" s="117"/>
      <c r="U194" s="195"/>
      <c r="V194" s="117"/>
      <c r="W194" s="196"/>
      <c r="X194" s="197"/>
      <c r="Y194" s="197"/>
      <c r="Z194" s="197"/>
      <c r="AA194" s="197"/>
      <c r="AB194" s="188"/>
      <c r="AC194" s="197"/>
      <c r="AD194" s="197"/>
      <c r="AE194" s="188"/>
      <c r="AF194" s="197"/>
      <c r="AG194" s="197"/>
      <c r="AH194" s="197"/>
    </row>
    <row r="195" spans="1:34" x14ac:dyDescent="0.3">
      <c r="A195" s="192"/>
      <c r="B195" s="117"/>
      <c r="C195" s="117"/>
      <c r="D195" s="117"/>
      <c r="E195" s="117"/>
      <c r="F195" s="117"/>
      <c r="G195" s="117"/>
      <c r="H195" s="117"/>
      <c r="I195" s="195"/>
      <c r="J195" s="117"/>
      <c r="K195" s="117"/>
      <c r="L195" s="117"/>
      <c r="M195" s="117"/>
      <c r="N195" s="117"/>
      <c r="O195" s="117"/>
      <c r="P195" s="117"/>
      <c r="Q195" s="117"/>
      <c r="R195" s="117"/>
      <c r="S195" s="195"/>
      <c r="T195" s="117"/>
      <c r="U195" s="195"/>
      <c r="V195" s="117"/>
      <c r="W195" s="196"/>
      <c r="X195" s="197"/>
      <c r="Y195" s="197"/>
      <c r="Z195" s="197"/>
      <c r="AA195" s="197"/>
      <c r="AB195" s="188"/>
      <c r="AC195" s="197"/>
      <c r="AD195" s="197"/>
      <c r="AE195" s="188"/>
      <c r="AF195" s="197"/>
      <c r="AG195" s="197"/>
      <c r="AH195" s="197"/>
    </row>
    <row r="196" spans="1:34" x14ac:dyDescent="0.3">
      <c r="A196" s="192"/>
      <c r="B196" s="117"/>
      <c r="C196" s="117"/>
      <c r="D196" s="117"/>
      <c r="E196" s="117"/>
      <c r="F196" s="117"/>
      <c r="G196" s="117"/>
      <c r="H196" s="117"/>
      <c r="I196" s="195"/>
      <c r="J196" s="117"/>
      <c r="K196" s="117"/>
      <c r="L196" s="117"/>
      <c r="M196" s="117"/>
      <c r="N196" s="117"/>
      <c r="O196" s="117"/>
      <c r="P196" s="117"/>
      <c r="Q196" s="117"/>
      <c r="R196" s="117"/>
      <c r="S196" s="195"/>
      <c r="T196" s="117"/>
      <c r="U196" s="195"/>
      <c r="V196" s="117"/>
      <c r="W196" s="196"/>
      <c r="X196" s="197"/>
      <c r="Y196" s="197"/>
      <c r="Z196" s="197"/>
      <c r="AA196" s="197"/>
      <c r="AB196" s="188"/>
      <c r="AC196" s="197"/>
      <c r="AD196" s="197"/>
      <c r="AE196" s="188"/>
      <c r="AF196" s="197"/>
      <c r="AG196" s="197"/>
      <c r="AH196" s="197"/>
    </row>
    <row r="197" spans="1:34" x14ac:dyDescent="0.3">
      <c r="A197" s="192"/>
      <c r="B197" s="117"/>
      <c r="C197" s="117"/>
      <c r="D197" s="117"/>
      <c r="E197" s="117"/>
      <c r="F197" s="117"/>
      <c r="G197" s="117"/>
      <c r="H197" s="117"/>
      <c r="I197" s="195"/>
      <c r="J197" s="117"/>
      <c r="K197" s="117"/>
      <c r="L197" s="117"/>
      <c r="M197" s="117"/>
      <c r="N197" s="117"/>
      <c r="O197" s="117"/>
      <c r="P197" s="117"/>
      <c r="Q197" s="117"/>
      <c r="R197" s="117"/>
      <c r="S197" s="195"/>
      <c r="T197" s="117"/>
      <c r="U197" s="195"/>
      <c r="V197" s="117"/>
      <c r="W197" s="196"/>
      <c r="X197" s="197"/>
      <c r="Y197" s="197"/>
      <c r="Z197" s="197"/>
      <c r="AA197" s="197"/>
      <c r="AB197" s="188"/>
      <c r="AC197" s="197"/>
      <c r="AD197" s="197"/>
      <c r="AE197" s="188"/>
      <c r="AF197" s="197"/>
      <c r="AG197" s="197"/>
      <c r="AH197" s="197"/>
    </row>
    <row r="198" spans="1:34" x14ac:dyDescent="0.3">
      <c r="A198" s="192"/>
      <c r="B198" s="117"/>
      <c r="C198" s="117"/>
      <c r="D198" s="117"/>
      <c r="E198" s="117"/>
      <c r="F198" s="117"/>
      <c r="G198" s="117"/>
      <c r="H198" s="117"/>
      <c r="I198" s="195"/>
      <c r="J198" s="117"/>
      <c r="K198" s="117"/>
      <c r="L198" s="117"/>
      <c r="M198" s="117"/>
      <c r="N198" s="117"/>
      <c r="O198" s="117"/>
      <c r="P198" s="117"/>
      <c r="Q198" s="117"/>
      <c r="R198" s="117"/>
      <c r="S198" s="195"/>
      <c r="T198" s="117"/>
      <c r="U198" s="195"/>
      <c r="V198" s="117"/>
      <c r="W198" s="196"/>
      <c r="X198" s="197"/>
      <c r="Y198" s="197"/>
      <c r="Z198" s="197"/>
      <c r="AA198" s="197"/>
      <c r="AB198" s="188"/>
      <c r="AC198" s="197"/>
      <c r="AD198" s="197"/>
      <c r="AE198" s="188"/>
      <c r="AF198" s="197"/>
      <c r="AG198" s="197"/>
      <c r="AH198" s="197"/>
    </row>
    <row r="199" spans="1:34" x14ac:dyDescent="0.3">
      <c r="A199" s="192"/>
      <c r="B199" s="117"/>
      <c r="C199" s="117"/>
      <c r="D199" s="117"/>
      <c r="E199" s="117"/>
      <c r="F199" s="117"/>
      <c r="G199" s="117"/>
      <c r="H199" s="117"/>
      <c r="I199" s="195"/>
      <c r="J199" s="117"/>
      <c r="K199" s="117"/>
      <c r="L199" s="117"/>
      <c r="M199" s="117"/>
      <c r="N199" s="117"/>
      <c r="O199" s="117"/>
      <c r="P199" s="117"/>
      <c r="Q199" s="117"/>
      <c r="R199" s="117"/>
      <c r="S199" s="195"/>
      <c r="T199" s="117"/>
      <c r="U199" s="195"/>
      <c r="V199" s="117"/>
      <c r="W199" s="196"/>
      <c r="X199" s="197"/>
      <c r="Y199" s="197"/>
      <c r="Z199" s="197"/>
      <c r="AA199" s="197"/>
      <c r="AB199" s="188"/>
      <c r="AC199" s="197"/>
      <c r="AD199" s="197"/>
      <c r="AE199" s="188"/>
      <c r="AF199" s="197"/>
      <c r="AG199" s="197"/>
      <c r="AH199" s="197"/>
    </row>
    <row r="200" spans="1:34" x14ac:dyDescent="0.3">
      <c r="A200" s="192"/>
      <c r="B200" s="117"/>
      <c r="C200" s="117"/>
      <c r="D200" s="117"/>
      <c r="E200" s="117"/>
      <c r="F200" s="117"/>
      <c r="G200" s="117"/>
      <c r="H200" s="117"/>
      <c r="I200" s="195"/>
      <c r="J200" s="117"/>
      <c r="K200" s="117"/>
      <c r="L200" s="117"/>
      <c r="M200" s="117"/>
      <c r="N200" s="117"/>
      <c r="O200" s="117"/>
      <c r="P200" s="117"/>
      <c r="Q200" s="117"/>
      <c r="R200" s="117"/>
      <c r="S200" s="195"/>
      <c r="T200" s="117"/>
      <c r="U200" s="195"/>
      <c r="V200" s="117"/>
      <c r="W200" s="196"/>
      <c r="X200" s="197"/>
      <c r="Y200" s="197"/>
      <c r="Z200" s="197"/>
      <c r="AA200" s="197"/>
      <c r="AB200" s="188"/>
      <c r="AC200" s="197"/>
      <c r="AD200" s="197"/>
      <c r="AE200" s="188"/>
      <c r="AF200" s="197"/>
      <c r="AG200" s="197"/>
      <c r="AH200" s="197"/>
    </row>
    <row r="201" spans="1:34" x14ac:dyDescent="0.3">
      <c r="A201" s="192"/>
      <c r="B201" s="117"/>
      <c r="C201" s="117"/>
      <c r="D201" s="117"/>
      <c r="E201" s="117"/>
      <c r="F201" s="117"/>
      <c r="G201" s="117"/>
      <c r="H201" s="117"/>
      <c r="I201" s="195"/>
      <c r="J201" s="117"/>
      <c r="K201" s="117"/>
      <c r="L201" s="117"/>
      <c r="M201" s="117"/>
      <c r="N201" s="117"/>
      <c r="O201" s="117"/>
      <c r="P201" s="117"/>
      <c r="Q201" s="117"/>
      <c r="R201" s="117"/>
      <c r="S201" s="195"/>
      <c r="T201" s="117"/>
      <c r="U201" s="195"/>
      <c r="V201" s="117"/>
      <c r="W201" s="196"/>
      <c r="X201" s="197"/>
      <c r="Y201" s="197"/>
      <c r="Z201" s="197"/>
      <c r="AA201" s="197"/>
      <c r="AB201" s="188"/>
      <c r="AC201" s="197"/>
      <c r="AD201" s="197"/>
      <c r="AE201" s="188"/>
      <c r="AF201" s="197"/>
      <c r="AG201" s="197"/>
      <c r="AH201" s="197"/>
    </row>
    <row r="202" spans="1:34" x14ac:dyDescent="0.3">
      <c r="A202" s="192"/>
      <c r="B202" s="117"/>
      <c r="C202" s="117"/>
      <c r="D202" s="117"/>
      <c r="E202" s="117"/>
      <c r="F202" s="117"/>
      <c r="G202" s="117"/>
      <c r="H202" s="117"/>
      <c r="I202" s="195"/>
      <c r="J202" s="117"/>
      <c r="K202" s="117"/>
      <c r="L202" s="117"/>
      <c r="M202" s="117"/>
      <c r="N202" s="117"/>
      <c r="O202" s="117"/>
      <c r="P202" s="117"/>
      <c r="Q202" s="117"/>
      <c r="R202" s="117"/>
      <c r="S202" s="195"/>
      <c r="T202" s="117"/>
      <c r="U202" s="195"/>
      <c r="V202" s="117"/>
      <c r="W202" s="196"/>
      <c r="X202" s="197"/>
      <c r="Y202" s="197"/>
      <c r="Z202" s="197"/>
      <c r="AA202" s="197"/>
      <c r="AB202" s="188"/>
      <c r="AC202" s="197"/>
      <c r="AD202" s="197"/>
      <c r="AE202" s="188"/>
      <c r="AF202" s="197"/>
      <c r="AG202" s="197"/>
      <c r="AH202" s="197"/>
    </row>
    <row r="203" spans="1:34" x14ac:dyDescent="0.3">
      <c r="A203" s="192"/>
      <c r="B203" s="117"/>
      <c r="C203" s="117"/>
      <c r="D203" s="117"/>
      <c r="E203" s="117"/>
      <c r="F203" s="117"/>
      <c r="G203" s="117"/>
      <c r="H203" s="117"/>
      <c r="I203" s="195"/>
      <c r="J203" s="117"/>
      <c r="K203" s="117"/>
      <c r="L203" s="117"/>
      <c r="M203" s="117"/>
      <c r="N203" s="117"/>
      <c r="O203" s="117"/>
      <c r="P203" s="117"/>
      <c r="Q203" s="117"/>
      <c r="R203" s="117"/>
      <c r="S203" s="195"/>
      <c r="T203" s="117"/>
      <c r="U203" s="195"/>
      <c r="V203" s="117"/>
      <c r="W203" s="196"/>
      <c r="X203" s="197"/>
      <c r="Y203" s="197"/>
      <c r="Z203" s="197"/>
      <c r="AA203" s="197"/>
      <c r="AB203" s="188"/>
      <c r="AC203" s="197"/>
      <c r="AD203" s="197"/>
      <c r="AE203" s="188"/>
      <c r="AF203" s="197"/>
      <c r="AG203" s="197"/>
      <c r="AH203" s="197"/>
    </row>
    <row r="204" spans="1:34" x14ac:dyDescent="0.3">
      <c r="A204" s="192"/>
      <c r="B204" s="117"/>
      <c r="C204" s="117"/>
      <c r="D204" s="117"/>
      <c r="E204" s="117"/>
      <c r="F204" s="117"/>
      <c r="G204" s="117"/>
      <c r="H204" s="117"/>
      <c r="I204" s="195"/>
      <c r="J204" s="117"/>
      <c r="K204" s="117"/>
      <c r="L204" s="117"/>
      <c r="M204" s="117"/>
      <c r="N204" s="117"/>
      <c r="O204" s="117"/>
      <c r="P204" s="117"/>
      <c r="Q204" s="117"/>
      <c r="R204" s="117"/>
      <c r="S204" s="195"/>
      <c r="T204" s="117"/>
      <c r="U204" s="195"/>
      <c r="V204" s="117"/>
      <c r="W204" s="196"/>
      <c r="X204" s="197"/>
      <c r="Y204" s="197"/>
      <c r="Z204" s="197"/>
      <c r="AA204" s="197"/>
      <c r="AB204" s="188"/>
      <c r="AC204" s="197"/>
      <c r="AD204" s="197"/>
      <c r="AE204" s="188"/>
      <c r="AF204" s="197"/>
      <c r="AG204" s="197"/>
      <c r="AH204" s="197"/>
    </row>
    <row r="205" spans="1:34" x14ac:dyDescent="0.3">
      <c r="A205" s="192"/>
      <c r="B205" s="117"/>
      <c r="C205" s="117"/>
      <c r="D205" s="117"/>
      <c r="E205" s="117"/>
      <c r="F205" s="117"/>
      <c r="G205" s="117"/>
      <c r="H205" s="117"/>
      <c r="I205" s="195"/>
      <c r="J205" s="117"/>
      <c r="K205" s="117"/>
      <c r="L205" s="117"/>
      <c r="M205" s="117"/>
      <c r="N205" s="117"/>
      <c r="O205" s="117"/>
      <c r="P205" s="117"/>
      <c r="Q205" s="117"/>
      <c r="R205" s="117"/>
      <c r="S205" s="195"/>
      <c r="T205" s="117"/>
      <c r="U205" s="195"/>
      <c r="V205" s="117"/>
      <c r="W205" s="196"/>
      <c r="X205" s="197"/>
      <c r="Y205" s="197"/>
      <c r="Z205" s="197"/>
      <c r="AA205" s="197"/>
      <c r="AB205" s="188"/>
      <c r="AC205" s="197"/>
      <c r="AD205" s="197"/>
      <c r="AE205" s="188"/>
      <c r="AF205" s="197"/>
      <c r="AG205" s="197"/>
      <c r="AH205" s="197"/>
    </row>
    <row r="206" spans="1:34" x14ac:dyDescent="0.3">
      <c r="A206" s="192"/>
      <c r="B206" s="117"/>
      <c r="C206" s="117"/>
      <c r="D206" s="117"/>
      <c r="E206" s="117"/>
      <c r="F206" s="117"/>
      <c r="G206" s="117"/>
      <c r="H206" s="117"/>
      <c r="I206" s="195"/>
      <c r="J206" s="117"/>
      <c r="K206" s="117"/>
      <c r="L206" s="117"/>
      <c r="M206" s="117"/>
      <c r="N206" s="117"/>
      <c r="O206" s="117"/>
      <c r="P206" s="117"/>
      <c r="Q206" s="117"/>
      <c r="R206" s="117"/>
      <c r="S206" s="195"/>
      <c r="T206" s="117"/>
      <c r="U206" s="195"/>
      <c r="V206" s="117"/>
      <c r="W206" s="196"/>
      <c r="X206" s="197"/>
      <c r="Y206" s="197"/>
      <c r="Z206" s="197"/>
      <c r="AA206" s="197"/>
      <c r="AB206" s="188"/>
      <c r="AC206" s="197"/>
      <c r="AD206" s="197"/>
      <c r="AE206" s="188"/>
      <c r="AF206" s="197"/>
      <c r="AG206" s="197"/>
      <c r="AH206" s="197"/>
    </row>
    <row r="207" spans="1:34" x14ac:dyDescent="0.3">
      <c r="A207" s="192"/>
      <c r="B207" s="117"/>
      <c r="C207" s="117"/>
      <c r="D207" s="117"/>
      <c r="E207" s="117"/>
      <c r="F207" s="117"/>
      <c r="G207" s="117"/>
      <c r="H207" s="117"/>
      <c r="I207" s="195"/>
      <c r="J207" s="117"/>
      <c r="K207" s="117"/>
      <c r="L207" s="117"/>
      <c r="M207" s="117"/>
      <c r="N207" s="117"/>
      <c r="O207" s="117"/>
      <c r="P207" s="117"/>
      <c r="Q207" s="117"/>
      <c r="R207" s="117"/>
      <c r="S207" s="195"/>
      <c r="T207" s="117"/>
      <c r="U207" s="195"/>
      <c r="V207" s="117"/>
      <c r="W207" s="196"/>
      <c r="X207" s="197"/>
      <c r="Y207" s="197"/>
      <c r="Z207" s="197"/>
      <c r="AA207" s="197"/>
      <c r="AB207" s="188"/>
      <c r="AC207" s="197"/>
      <c r="AD207" s="197"/>
      <c r="AE207" s="188"/>
      <c r="AF207" s="197"/>
      <c r="AG207" s="197"/>
      <c r="AH207" s="197"/>
    </row>
    <row r="208" spans="1:34" x14ac:dyDescent="0.3">
      <c r="A208" s="192"/>
      <c r="B208" s="117"/>
      <c r="C208" s="117"/>
      <c r="D208" s="117"/>
      <c r="E208" s="117"/>
      <c r="F208" s="117"/>
      <c r="G208" s="117"/>
      <c r="H208" s="117"/>
      <c r="I208" s="195"/>
      <c r="J208" s="117"/>
      <c r="K208" s="117"/>
      <c r="L208" s="117"/>
      <c r="M208" s="117"/>
      <c r="N208" s="117"/>
      <c r="O208" s="117"/>
      <c r="P208" s="117"/>
      <c r="Q208" s="117"/>
      <c r="R208" s="117"/>
      <c r="S208" s="195"/>
      <c r="T208" s="117"/>
      <c r="U208" s="195"/>
      <c r="V208" s="117"/>
      <c r="W208" s="196"/>
      <c r="X208" s="197"/>
      <c r="Y208" s="197"/>
      <c r="Z208" s="197"/>
      <c r="AA208" s="197"/>
      <c r="AB208" s="188"/>
      <c r="AC208" s="197"/>
      <c r="AD208" s="197"/>
      <c r="AE208" s="188"/>
      <c r="AF208" s="197"/>
      <c r="AG208" s="197"/>
      <c r="AH208" s="197"/>
    </row>
    <row r="209" spans="1:34" x14ac:dyDescent="0.3">
      <c r="A209" s="192"/>
      <c r="B209" s="117"/>
      <c r="C209" s="117"/>
      <c r="D209" s="117"/>
      <c r="E209" s="117"/>
      <c r="F209" s="117"/>
      <c r="G209" s="117"/>
      <c r="H209" s="117"/>
      <c r="I209" s="195"/>
      <c r="J209" s="117"/>
      <c r="K209" s="117"/>
      <c r="L209" s="117"/>
      <c r="M209" s="117"/>
      <c r="N209" s="117"/>
      <c r="O209" s="117"/>
      <c r="P209" s="117"/>
      <c r="Q209" s="117"/>
      <c r="R209" s="117"/>
      <c r="S209" s="195"/>
      <c r="T209" s="117"/>
      <c r="U209" s="195"/>
      <c r="V209" s="117"/>
      <c r="W209" s="196"/>
      <c r="X209" s="197"/>
      <c r="Y209" s="197"/>
      <c r="Z209" s="197"/>
      <c r="AA209" s="197"/>
      <c r="AB209" s="188"/>
      <c r="AC209" s="197"/>
      <c r="AD209" s="197"/>
      <c r="AE209" s="188"/>
      <c r="AF209" s="197"/>
      <c r="AG209" s="197"/>
      <c r="AH209" s="197"/>
    </row>
    <row r="210" spans="1:34" x14ac:dyDescent="0.3">
      <c r="A210" s="192"/>
      <c r="B210" s="117"/>
      <c r="C210" s="117"/>
      <c r="D210" s="117"/>
      <c r="E210" s="117"/>
      <c r="F210" s="117"/>
      <c r="G210" s="117"/>
      <c r="H210" s="117"/>
      <c r="I210" s="195"/>
      <c r="J210" s="117"/>
      <c r="K210" s="117"/>
      <c r="L210" s="117"/>
      <c r="M210" s="117"/>
      <c r="N210" s="117"/>
      <c r="O210" s="117"/>
      <c r="P210" s="117"/>
      <c r="Q210" s="117"/>
      <c r="R210" s="117"/>
      <c r="S210" s="195"/>
      <c r="T210" s="117"/>
      <c r="U210" s="195"/>
      <c r="V210" s="117"/>
      <c r="W210" s="196"/>
      <c r="X210" s="197"/>
      <c r="Y210" s="197"/>
      <c r="Z210" s="197"/>
      <c r="AA210" s="197"/>
      <c r="AB210" s="188"/>
      <c r="AC210" s="197"/>
      <c r="AD210" s="197"/>
      <c r="AE210" s="188"/>
      <c r="AF210" s="197"/>
      <c r="AG210" s="197"/>
      <c r="AH210" s="197"/>
    </row>
    <row r="211" spans="1:34" x14ac:dyDescent="0.3">
      <c r="A211" s="192"/>
      <c r="B211" s="117"/>
      <c r="C211" s="117"/>
      <c r="D211" s="117"/>
      <c r="E211" s="117"/>
      <c r="F211" s="117"/>
      <c r="G211" s="117"/>
      <c r="H211" s="117"/>
      <c r="I211" s="195"/>
      <c r="J211" s="117"/>
      <c r="K211" s="117"/>
      <c r="L211" s="117"/>
      <c r="M211" s="117"/>
      <c r="N211" s="117"/>
      <c r="O211" s="117"/>
      <c r="P211" s="117"/>
      <c r="Q211" s="117"/>
      <c r="R211" s="117"/>
      <c r="S211" s="195"/>
      <c r="T211" s="117"/>
      <c r="U211" s="195"/>
      <c r="V211" s="117"/>
      <c r="W211" s="196"/>
      <c r="X211" s="197"/>
      <c r="Y211" s="197"/>
      <c r="Z211" s="197"/>
      <c r="AA211" s="197"/>
      <c r="AB211" s="188"/>
      <c r="AC211" s="197"/>
      <c r="AD211" s="197"/>
      <c r="AE211" s="188"/>
      <c r="AF211" s="197"/>
      <c r="AG211" s="197"/>
      <c r="AH211" s="197"/>
    </row>
    <row r="212" spans="1:34" x14ac:dyDescent="0.3">
      <c r="A212" s="192"/>
      <c r="B212" s="117"/>
      <c r="C212" s="117"/>
      <c r="D212" s="117"/>
      <c r="E212" s="117"/>
      <c r="F212" s="117"/>
      <c r="G212" s="117"/>
      <c r="H212" s="117"/>
      <c r="I212" s="195"/>
      <c r="J212" s="117"/>
      <c r="K212" s="117"/>
      <c r="L212" s="117"/>
      <c r="M212" s="117"/>
      <c r="N212" s="117"/>
      <c r="O212" s="117"/>
      <c r="P212" s="117"/>
      <c r="Q212" s="117"/>
      <c r="R212" s="117"/>
      <c r="S212" s="195"/>
      <c r="T212" s="117"/>
      <c r="U212" s="195"/>
      <c r="V212" s="117"/>
      <c r="W212" s="196"/>
      <c r="X212" s="197"/>
      <c r="Y212" s="197"/>
      <c r="Z212" s="197"/>
      <c r="AA212" s="197"/>
      <c r="AB212" s="188"/>
      <c r="AC212" s="197"/>
      <c r="AD212" s="197"/>
      <c r="AE212" s="188"/>
      <c r="AF212" s="197"/>
      <c r="AG212" s="197"/>
      <c r="AH212" s="197"/>
    </row>
    <row r="213" spans="1:34" x14ac:dyDescent="0.3">
      <c r="A213" s="192"/>
      <c r="B213" s="117"/>
      <c r="C213" s="117"/>
      <c r="D213" s="117"/>
      <c r="E213" s="117"/>
      <c r="F213" s="117"/>
      <c r="G213" s="117"/>
      <c r="H213" s="117"/>
      <c r="I213" s="195"/>
      <c r="J213" s="117"/>
      <c r="K213" s="117"/>
      <c r="L213" s="117"/>
      <c r="M213" s="117"/>
      <c r="N213" s="117"/>
      <c r="O213" s="117"/>
      <c r="P213" s="117"/>
      <c r="Q213" s="117"/>
      <c r="R213" s="117"/>
      <c r="S213" s="195"/>
      <c r="T213" s="117"/>
      <c r="U213" s="195"/>
      <c r="V213" s="117"/>
      <c r="W213" s="196"/>
      <c r="X213" s="197"/>
      <c r="Y213" s="197"/>
      <c r="Z213" s="197"/>
      <c r="AA213" s="197"/>
      <c r="AB213" s="188"/>
      <c r="AC213" s="197"/>
      <c r="AD213" s="197"/>
      <c r="AE213" s="188"/>
      <c r="AF213" s="197"/>
      <c r="AG213" s="197"/>
      <c r="AH213" s="197"/>
    </row>
    <row r="214" spans="1:34" x14ac:dyDescent="0.3">
      <c r="A214" s="192"/>
      <c r="B214" s="117"/>
      <c r="C214" s="117"/>
      <c r="D214" s="117"/>
      <c r="E214" s="117"/>
      <c r="F214" s="117"/>
      <c r="G214" s="117"/>
      <c r="H214" s="117"/>
      <c r="I214" s="195"/>
      <c r="J214" s="117"/>
      <c r="K214" s="117"/>
      <c r="L214" s="117"/>
      <c r="M214" s="117"/>
      <c r="N214" s="117"/>
      <c r="O214" s="117"/>
      <c r="P214" s="117"/>
      <c r="Q214" s="117"/>
      <c r="R214" s="117"/>
      <c r="S214" s="195"/>
      <c r="T214" s="117"/>
      <c r="U214" s="195"/>
      <c r="V214" s="117"/>
      <c r="W214" s="196"/>
      <c r="X214" s="197"/>
      <c r="Y214" s="197"/>
      <c r="Z214" s="197"/>
      <c r="AA214" s="197"/>
      <c r="AB214" s="188"/>
      <c r="AC214" s="197"/>
      <c r="AD214" s="197"/>
      <c r="AE214" s="188"/>
      <c r="AF214" s="197"/>
      <c r="AG214" s="197"/>
      <c r="AH214" s="197"/>
    </row>
    <row r="215" spans="1:34" x14ac:dyDescent="0.3">
      <c r="A215" s="192"/>
      <c r="B215" s="117"/>
      <c r="C215" s="117"/>
      <c r="D215" s="117"/>
      <c r="E215" s="117"/>
      <c r="F215" s="117"/>
      <c r="G215" s="117"/>
      <c r="H215" s="117"/>
      <c r="I215" s="195"/>
      <c r="J215" s="117"/>
      <c r="K215" s="117"/>
      <c r="L215" s="117"/>
      <c r="M215" s="117"/>
      <c r="N215" s="117"/>
      <c r="O215" s="117"/>
      <c r="P215" s="117"/>
      <c r="Q215" s="117"/>
      <c r="R215" s="117"/>
      <c r="S215" s="195"/>
      <c r="T215" s="117"/>
      <c r="U215" s="195"/>
      <c r="V215" s="117"/>
      <c r="W215" s="196"/>
      <c r="X215" s="197"/>
      <c r="Y215" s="197"/>
      <c r="Z215" s="197"/>
      <c r="AA215" s="197"/>
      <c r="AB215" s="188"/>
      <c r="AC215" s="197"/>
      <c r="AD215" s="197"/>
      <c r="AE215" s="188"/>
      <c r="AF215" s="197"/>
      <c r="AG215" s="197"/>
      <c r="AH215" s="197"/>
    </row>
    <row r="216" spans="1:34" x14ac:dyDescent="0.3">
      <c r="A216" s="192"/>
      <c r="B216" s="117"/>
      <c r="C216" s="117"/>
      <c r="D216" s="117"/>
      <c r="E216" s="117"/>
      <c r="F216" s="117"/>
      <c r="G216" s="117"/>
      <c r="H216" s="117"/>
      <c r="I216" s="195"/>
      <c r="J216" s="117"/>
      <c r="K216" s="117"/>
      <c r="L216" s="117"/>
      <c r="M216" s="117"/>
      <c r="N216" s="117"/>
      <c r="O216" s="117"/>
      <c r="P216" s="117"/>
      <c r="Q216" s="117"/>
      <c r="R216" s="117"/>
      <c r="S216" s="195"/>
      <c r="T216" s="117"/>
      <c r="U216" s="195"/>
      <c r="V216" s="117"/>
      <c r="W216" s="196"/>
      <c r="X216" s="197"/>
      <c r="Y216" s="197"/>
      <c r="Z216" s="197"/>
      <c r="AA216" s="197"/>
      <c r="AB216" s="188"/>
      <c r="AC216" s="197"/>
      <c r="AD216" s="197"/>
      <c r="AE216" s="188"/>
      <c r="AF216" s="197"/>
      <c r="AG216" s="197"/>
      <c r="AH216" s="197"/>
    </row>
    <row r="217" spans="1:34" x14ac:dyDescent="0.3">
      <c r="A217" s="192"/>
      <c r="B217" s="117"/>
      <c r="C217" s="117"/>
      <c r="D217" s="117"/>
      <c r="E217" s="117"/>
      <c r="F217" s="117"/>
      <c r="G217" s="117"/>
      <c r="H217" s="117"/>
      <c r="I217" s="195"/>
      <c r="J217" s="117"/>
      <c r="K217" s="117"/>
      <c r="L217" s="117"/>
      <c r="M217" s="117"/>
      <c r="N217" s="117"/>
      <c r="O217" s="117"/>
      <c r="P217" s="117"/>
      <c r="Q217" s="117"/>
      <c r="R217" s="117"/>
      <c r="S217" s="195"/>
      <c r="T217" s="117"/>
      <c r="U217" s="195"/>
      <c r="V217" s="117"/>
      <c r="W217" s="196"/>
      <c r="X217" s="197"/>
      <c r="Y217" s="197"/>
      <c r="Z217" s="197"/>
      <c r="AA217" s="197"/>
      <c r="AB217" s="188"/>
      <c r="AC217" s="197"/>
      <c r="AD217" s="197"/>
      <c r="AE217" s="188"/>
      <c r="AF217" s="197"/>
      <c r="AG217" s="197"/>
      <c r="AH217" s="197"/>
    </row>
    <row r="218" spans="1:34" x14ac:dyDescent="0.3">
      <c r="A218" s="192"/>
      <c r="B218" s="117"/>
      <c r="C218" s="117"/>
      <c r="D218" s="117"/>
      <c r="E218" s="117"/>
      <c r="F218" s="117"/>
      <c r="G218" s="117"/>
      <c r="H218" s="117"/>
      <c r="I218" s="195"/>
      <c r="J218" s="117"/>
      <c r="K218" s="117"/>
      <c r="L218" s="117"/>
      <c r="M218" s="117"/>
      <c r="N218" s="117"/>
      <c r="O218" s="117"/>
      <c r="P218" s="117"/>
      <c r="Q218" s="117"/>
      <c r="R218" s="117"/>
      <c r="S218" s="195"/>
      <c r="T218" s="117"/>
      <c r="U218" s="195"/>
      <c r="V218" s="117"/>
      <c r="W218" s="196"/>
      <c r="X218" s="197"/>
      <c r="Y218" s="197"/>
      <c r="Z218" s="197"/>
      <c r="AA218" s="197"/>
      <c r="AB218" s="188"/>
      <c r="AC218" s="197"/>
      <c r="AD218" s="197"/>
      <c r="AE218" s="188"/>
      <c r="AF218" s="197"/>
      <c r="AG218" s="197"/>
      <c r="AH218" s="197"/>
    </row>
    <row r="219" spans="1:34" x14ac:dyDescent="0.3">
      <c r="A219" s="192"/>
      <c r="B219" s="117"/>
      <c r="C219" s="117"/>
      <c r="D219" s="117"/>
      <c r="E219" s="117"/>
      <c r="F219" s="117"/>
      <c r="G219" s="117"/>
      <c r="H219" s="117"/>
      <c r="I219" s="195"/>
      <c r="J219" s="117"/>
      <c r="K219" s="117"/>
      <c r="L219" s="117"/>
      <c r="M219" s="117"/>
      <c r="N219" s="117"/>
      <c r="O219" s="117"/>
      <c r="P219" s="117"/>
      <c r="Q219" s="117"/>
      <c r="R219" s="117"/>
      <c r="S219" s="195"/>
      <c r="T219" s="117"/>
      <c r="U219" s="195"/>
      <c r="V219" s="117"/>
      <c r="W219" s="196"/>
      <c r="X219" s="197"/>
      <c r="Y219" s="197"/>
      <c r="Z219" s="197"/>
      <c r="AA219" s="197"/>
      <c r="AB219" s="188"/>
      <c r="AC219" s="197"/>
      <c r="AD219" s="197"/>
      <c r="AE219" s="188"/>
      <c r="AF219" s="197"/>
      <c r="AG219" s="197"/>
      <c r="AH219" s="197"/>
    </row>
    <row r="220" spans="1:34" x14ac:dyDescent="0.3">
      <c r="A220" s="192"/>
      <c r="B220" s="117"/>
      <c r="C220" s="117"/>
      <c r="D220" s="117"/>
      <c r="E220" s="117"/>
      <c r="F220" s="117"/>
      <c r="G220" s="117"/>
      <c r="H220" s="117"/>
      <c r="I220" s="195"/>
      <c r="J220" s="117"/>
      <c r="K220" s="117"/>
      <c r="L220" s="117"/>
      <c r="M220" s="117"/>
      <c r="N220" s="117"/>
      <c r="O220" s="117"/>
      <c r="P220" s="117"/>
      <c r="Q220" s="117"/>
      <c r="R220" s="117"/>
      <c r="S220" s="195"/>
      <c r="T220" s="117"/>
      <c r="U220" s="195"/>
      <c r="V220" s="117"/>
      <c r="W220" s="196"/>
      <c r="X220" s="197"/>
      <c r="Y220" s="197"/>
      <c r="Z220" s="197"/>
      <c r="AA220" s="197"/>
      <c r="AB220" s="188"/>
      <c r="AC220" s="197"/>
      <c r="AD220" s="197"/>
      <c r="AE220" s="188"/>
      <c r="AF220" s="197"/>
      <c r="AG220" s="197"/>
      <c r="AH220" s="197"/>
    </row>
    <row r="221" spans="1:34" x14ac:dyDescent="0.3">
      <c r="A221" s="192"/>
      <c r="B221" s="117"/>
      <c r="C221" s="117"/>
      <c r="D221" s="117"/>
      <c r="E221" s="117"/>
      <c r="F221" s="117"/>
      <c r="G221" s="117"/>
      <c r="H221" s="117"/>
      <c r="I221" s="195"/>
      <c r="J221" s="117"/>
      <c r="K221" s="117"/>
      <c r="L221" s="117"/>
      <c r="M221" s="117"/>
      <c r="N221" s="117"/>
      <c r="O221" s="117"/>
      <c r="P221" s="117"/>
      <c r="Q221" s="117"/>
      <c r="R221" s="117"/>
      <c r="S221" s="195"/>
      <c r="T221" s="117"/>
      <c r="U221" s="195"/>
      <c r="V221" s="117"/>
      <c r="W221" s="196"/>
      <c r="X221" s="197"/>
      <c r="Y221" s="197"/>
      <c r="Z221" s="197"/>
      <c r="AA221" s="197"/>
      <c r="AB221" s="188"/>
      <c r="AC221" s="197"/>
      <c r="AD221" s="197"/>
      <c r="AE221" s="188"/>
      <c r="AF221" s="197"/>
      <c r="AG221" s="197"/>
      <c r="AH221" s="197"/>
    </row>
    <row r="222" spans="1:34" x14ac:dyDescent="0.3">
      <c r="A222" s="192"/>
      <c r="B222" s="117"/>
      <c r="C222" s="117"/>
      <c r="D222" s="117"/>
      <c r="E222" s="117"/>
      <c r="F222" s="117"/>
      <c r="G222" s="117"/>
      <c r="H222" s="117"/>
      <c r="I222" s="195"/>
      <c r="J222" s="117"/>
      <c r="K222" s="117"/>
      <c r="L222" s="117"/>
      <c r="M222" s="117"/>
      <c r="N222" s="117"/>
      <c r="O222" s="117"/>
      <c r="P222" s="117"/>
      <c r="Q222" s="117"/>
      <c r="R222" s="117"/>
      <c r="S222" s="195"/>
      <c r="T222" s="117"/>
      <c r="U222" s="195"/>
      <c r="V222" s="117"/>
      <c r="W222" s="196"/>
      <c r="X222" s="197"/>
      <c r="Y222" s="197"/>
      <c r="Z222" s="197"/>
      <c r="AA222" s="197"/>
      <c r="AB222" s="188"/>
      <c r="AC222" s="197"/>
      <c r="AD222" s="197"/>
      <c r="AE222" s="188"/>
      <c r="AF222" s="197"/>
      <c r="AG222" s="197"/>
      <c r="AH222" s="197"/>
    </row>
    <row r="223" spans="1:34" x14ac:dyDescent="0.3">
      <c r="A223" s="192"/>
      <c r="B223" s="117"/>
      <c r="C223" s="117"/>
      <c r="D223" s="117"/>
      <c r="E223" s="117"/>
      <c r="F223" s="117"/>
      <c r="G223" s="117"/>
      <c r="H223" s="117"/>
      <c r="I223" s="195"/>
      <c r="J223" s="117"/>
      <c r="K223" s="117"/>
      <c r="L223" s="117"/>
      <c r="M223" s="117"/>
      <c r="N223" s="117"/>
      <c r="O223" s="117"/>
      <c r="P223" s="117"/>
      <c r="Q223" s="117"/>
      <c r="R223" s="117"/>
      <c r="S223" s="195"/>
      <c r="T223" s="117"/>
      <c r="U223" s="195"/>
      <c r="V223" s="117"/>
      <c r="W223" s="196"/>
      <c r="X223" s="197"/>
      <c r="Y223" s="197"/>
      <c r="Z223" s="197"/>
      <c r="AA223" s="197"/>
      <c r="AB223" s="188"/>
      <c r="AC223" s="197"/>
      <c r="AD223" s="197"/>
      <c r="AE223" s="188"/>
      <c r="AF223" s="197"/>
      <c r="AG223" s="197"/>
      <c r="AH223" s="197"/>
    </row>
    <row r="224" spans="1:34" x14ac:dyDescent="0.3">
      <c r="A224" s="192"/>
      <c r="B224" s="117"/>
      <c r="C224" s="117"/>
      <c r="D224" s="117"/>
      <c r="E224" s="117"/>
      <c r="F224" s="117"/>
      <c r="G224" s="117"/>
      <c r="H224" s="117"/>
      <c r="I224" s="195"/>
      <c r="J224" s="117"/>
      <c r="K224" s="117"/>
      <c r="L224" s="117"/>
      <c r="M224" s="117"/>
      <c r="N224" s="117"/>
      <c r="O224" s="117"/>
      <c r="P224" s="117"/>
      <c r="Q224" s="117"/>
      <c r="R224" s="117"/>
      <c r="S224" s="195"/>
      <c r="T224" s="117"/>
      <c r="U224" s="195"/>
      <c r="V224" s="117"/>
      <c r="W224" s="196"/>
      <c r="X224" s="197"/>
      <c r="Y224" s="197"/>
      <c r="Z224" s="197"/>
      <c r="AA224" s="197"/>
      <c r="AB224" s="188"/>
      <c r="AC224" s="197"/>
      <c r="AD224" s="197"/>
      <c r="AE224" s="188"/>
      <c r="AF224" s="197"/>
      <c r="AG224" s="197"/>
      <c r="AH224" s="197"/>
    </row>
    <row r="225" spans="1:34" x14ac:dyDescent="0.3">
      <c r="A225" s="192"/>
      <c r="B225" s="117"/>
      <c r="C225" s="117"/>
      <c r="D225" s="117"/>
      <c r="E225" s="117"/>
      <c r="F225" s="117"/>
      <c r="G225" s="117"/>
      <c r="H225" s="117"/>
      <c r="I225" s="195"/>
      <c r="J225" s="117"/>
      <c r="K225" s="117"/>
      <c r="L225" s="117"/>
      <c r="M225" s="117"/>
      <c r="N225" s="117"/>
      <c r="O225" s="117"/>
      <c r="P225" s="117"/>
      <c r="Q225" s="117"/>
      <c r="R225" s="117"/>
      <c r="S225" s="195"/>
      <c r="T225" s="117"/>
      <c r="U225" s="195"/>
      <c r="V225" s="117"/>
      <c r="W225" s="196"/>
      <c r="X225" s="197"/>
      <c r="Y225" s="197"/>
      <c r="Z225" s="197"/>
      <c r="AA225" s="197"/>
      <c r="AB225" s="188"/>
      <c r="AC225" s="197"/>
      <c r="AD225" s="197"/>
      <c r="AE225" s="188"/>
      <c r="AF225" s="197"/>
      <c r="AG225" s="197"/>
      <c r="AH225" s="197"/>
    </row>
    <row r="226" spans="1:34" x14ac:dyDescent="0.3">
      <c r="A226" s="192"/>
      <c r="B226" s="117"/>
      <c r="C226" s="117"/>
      <c r="D226" s="117"/>
      <c r="E226" s="117"/>
      <c r="F226" s="117"/>
      <c r="G226" s="117"/>
      <c r="H226" s="117"/>
      <c r="I226" s="195"/>
      <c r="J226" s="117"/>
      <c r="K226" s="117"/>
      <c r="L226" s="117"/>
      <c r="M226" s="117"/>
      <c r="N226" s="117"/>
      <c r="O226" s="117"/>
      <c r="P226" s="117"/>
      <c r="Q226" s="117"/>
      <c r="R226" s="117"/>
      <c r="S226" s="195"/>
      <c r="T226" s="117"/>
      <c r="U226" s="195"/>
      <c r="V226" s="117"/>
      <c r="W226" s="196"/>
      <c r="X226" s="197"/>
      <c r="Y226" s="197"/>
      <c r="Z226" s="197"/>
      <c r="AA226" s="197"/>
      <c r="AB226" s="188"/>
      <c r="AC226" s="197"/>
      <c r="AD226" s="197"/>
      <c r="AE226" s="188"/>
      <c r="AF226" s="197"/>
      <c r="AG226" s="197"/>
      <c r="AH226" s="197"/>
    </row>
    <row r="227" spans="1:34" x14ac:dyDescent="0.3">
      <c r="A227" s="192"/>
      <c r="B227" s="117"/>
      <c r="C227" s="117"/>
      <c r="D227" s="117"/>
      <c r="E227" s="117"/>
      <c r="F227" s="117"/>
      <c r="G227" s="117"/>
      <c r="H227" s="117"/>
      <c r="I227" s="195"/>
      <c r="J227" s="117"/>
      <c r="K227" s="117"/>
      <c r="L227" s="117"/>
      <c r="M227" s="117"/>
      <c r="N227" s="117"/>
      <c r="O227" s="117"/>
      <c r="P227" s="117"/>
      <c r="Q227" s="117"/>
      <c r="R227" s="117"/>
      <c r="S227" s="195"/>
      <c r="T227" s="117"/>
      <c r="U227" s="195"/>
      <c r="V227" s="117"/>
      <c r="W227" s="196"/>
      <c r="X227" s="197"/>
      <c r="Y227" s="197"/>
      <c r="Z227" s="197"/>
      <c r="AA227" s="197"/>
      <c r="AB227" s="188"/>
      <c r="AC227" s="197"/>
      <c r="AD227" s="197"/>
      <c r="AE227" s="188"/>
      <c r="AF227" s="197"/>
      <c r="AG227" s="197"/>
      <c r="AH227" s="197"/>
    </row>
    <row r="228" spans="1:34" x14ac:dyDescent="0.3">
      <c r="A228" s="192"/>
      <c r="B228" s="117"/>
      <c r="C228" s="117"/>
      <c r="D228" s="117"/>
      <c r="E228" s="117"/>
      <c r="F228" s="117"/>
      <c r="G228" s="117"/>
      <c r="H228" s="117"/>
      <c r="I228" s="195"/>
      <c r="J228" s="117"/>
      <c r="K228" s="117"/>
      <c r="L228" s="117"/>
      <c r="M228" s="117"/>
      <c r="N228" s="117"/>
      <c r="O228" s="117"/>
      <c r="P228" s="117"/>
      <c r="Q228" s="117"/>
      <c r="R228" s="117"/>
      <c r="S228" s="195"/>
      <c r="T228" s="117"/>
      <c r="U228" s="195"/>
      <c r="V228" s="117"/>
      <c r="W228" s="196"/>
      <c r="X228" s="197"/>
      <c r="Y228" s="197"/>
      <c r="Z228" s="197"/>
      <c r="AA228" s="197"/>
      <c r="AB228" s="188"/>
      <c r="AC228" s="197"/>
      <c r="AD228" s="197"/>
      <c r="AE228" s="188"/>
      <c r="AF228" s="197"/>
      <c r="AG228" s="197"/>
      <c r="AH228" s="197"/>
    </row>
    <row r="229" spans="1:34" x14ac:dyDescent="0.3">
      <c r="A229" s="192"/>
      <c r="B229" s="117"/>
      <c r="C229" s="117"/>
      <c r="D229" s="117"/>
      <c r="E229" s="117"/>
      <c r="F229" s="117"/>
      <c r="G229" s="117"/>
      <c r="H229" s="117"/>
      <c r="I229" s="195"/>
      <c r="J229" s="117"/>
      <c r="K229" s="117"/>
      <c r="L229" s="117"/>
      <c r="M229" s="117"/>
      <c r="N229" s="117"/>
      <c r="O229" s="117"/>
      <c r="P229" s="117"/>
      <c r="Q229" s="117"/>
      <c r="R229" s="117"/>
      <c r="S229" s="195"/>
      <c r="T229" s="117"/>
      <c r="U229" s="195"/>
      <c r="V229" s="117"/>
      <c r="W229" s="196"/>
      <c r="X229" s="197"/>
      <c r="Y229" s="197"/>
      <c r="Z229" s="197"/>
      <c r="AA229" s="197"/>
      <c r="AB229" s="188"/>
      <c r="AC229" s="197"/>
      <c r="AD229" s="197"/>
      <c r="AE229" s="188"/>
      <c r="AF229" s="197"/>
      <c r="AG229" s="197"/>
      <c r="AH229" s="197"/>
    </row>
    <row r="230" spans="1:34" x14ac:dyDescent="0.3">
      <c r="A230" s="192"/>
      <c r="B230" s="117"/>
      <c r="C230" s="117"/>
      <c r="D230" s="117"/>
      <c r="E230" s="117"/>
      <c r="F230" s="117"/>
      <c r="G230" s="117"/>
      <c r="H230" s="117"/>
      <c r="I230" s="195"/>
      <c r="J230" s="117"/>
      <c r="K230" s="117"/>
      <c r="L230" s="117"/>
      <c r="M230" s="117"/>
      <c r="N230" s="117"/>
      <c r="O230" s="117"/>
      <c r="P230" s="117"/>
      <c r="Q230" s="117"/>
      <c r="R230" s="117"/>
      <c r="S230" s="195"/>
      <c r="T230" s="117"/>
      <c r="U230" s="195"/>
      <c r="V230" s="117"/>
      <c r="W230" s="196"/>
      <c r="X230" s="197"/>
      <c r="Y230" s="197"/>
      <c r="Z230" s="197"/>
      <c r="AA230" s="197"/>
      <c r="AB230" s="188"/>
      <c r="AC230" s="197"/>
      <c r="AD230" s="197"/>
      <c r="AE230" s="188"/>
      <c r="AF230" s="197"/>
      <c r="AG230" s="197"/>
      <c r="AH230" s="197"/>
    </row>
    <row r="231" spans="1:34" x14ac:dyDescent="0.3">
      <c r="A231" s="192"/>
      <c r="B231" s="117"/>
      <c r="C231" s="117"/>
      <c r="D231" s="117"/>
      <c r="E231" s="117"/>
      <c r="F231" s="117"/>
      <c r="G231" s="117"/>
      <c r="H231" s="117"/>
      <c r="I231" s="195"/>
      <c r="J231" s="117"/>
      <c r="K231" s="117"/>
      <c r="L231" s="117"/>
      <c r="M231" s="117"/>
      <c r="N231" s="117"/>
      <c r="O231" s="117"/>
      <c r="P231" s="117"/>
      <c r="Q231" s="117"/>
      <c r="R231" s="117"/>
      <c r="S231" s="195"/>
      <c r="T231" s="117"/>
      <c r="U231" s="195"/>
      <c r="V231" s="117"/>
      <c r="W231" s="196"/>
      <c r="X231" s="197"/>
      <c r="Y231" s="197"/>
      <c r="Z231" s="197"/>
      <c r="AA231" s="197"/>
      <c r="AB231" s="188"/>
      <c r="AC231" s="197"/>
      <c r="AD231" s="197"/>
      <c r="AE231" s="188"/>
      <c r="AF231" s="197"/>
      <c r="AG231" s="197"/>
      <c r="AH231" s="197"/>
    </row>
    <row r="232" spans="1:34" x14ac:dyDescent="0.3">
      <c r="A232" s="192"/>
      <c r="B232" s="117"/>
      <c r="C232" s="117"/>
      <c r="D232" s="117"/>
      <c r="E232" s="117"/>
      <c r="F232" s="117"/>
      <c r="G232" s="117"/>
      <c r="H232" s="117"/>
      <c r="I232" s="195"/>
      <c r="J232" s="117"/>
      <c r="K232" s="117"/>
      <c r="L232" s="117"/>
      <c r="M232" s="117"/>
      <c r="N232" s="117"/>
      <c r="O232" s="117"/>
      <c r="P232" s="117"/>
      <c r="Q232" s="117"/>
      <c r="R232" s="117"/>
      <c r="S232" s="195"/>
      <c r="T232" s="117"/>
      <c r="U232" s="195"/>
      <c r="V232" s="117"/>
      <c r="W232" s="196"/>
      <c r="X232" s="197"/>
      <c r="Y232" s="197"/>
      <c r="Z232" s="197"/>
      <c r="AA232" s="197"/>
      <c r="AB232" s="188"/>
      <c r="AC232" s="197"/>
      <c r="AD232" s="197"/>
      <c r="AE232" s="188"/>
      <c r="AF232" s="197"/>
      <c r="AG232" s="197"/>
      <c r="AH232" s="197"/>
    </row>
    <row r="233" spans="1:34" x14ac:dyDescent="0.3">
      <c r="A233" s="192"/>
      <c r="B233" s="117"/>
      <c r="C233" s="117"/>
      <c r="D233" s="117"/>
      <c r="E233" s="117"/>
      <c r="F233" s="117"/>
      <c r="G233" s="117"/>
      <c r="H233" s="117"/>
      <c r="I233" s="195"/>
      <c r="J233" s="117"/>
      <c r="K233" s="117"/>
      <c r="L233" s="117"/>
      <c r="M233" s="117"/>
      <c r="N233" s="117"/>
      <c r="O233" s="117"/>
      <c r="P233" s="117"/>
      <c r="Q233" s="117"/>
      <c r="R233" s="117"/>
      <c r="S233" s="195"/>
      <c r="T233" s="117"/>
      <c r="U233" s="195"/>
      <c r="V233" s="117"/>
      <c r="W233" s="196"/>
      <c r="X233" s="197"/>
      <c r="Y233" s="197"/>
      <c r="Z233" s="197"/>
      <c r="AA233" s="197"/>
      <c r="AB233" s="188"/>
      <c r="AC233" s="197"/>
      <c r="AD233" s="197"/>
      <c r="AE233" s="188"/>
      <c r="AF233" s="197"/>
      <c r="AG233" s="197"/>
      <c r="AH233" s="197"/>
    </row>
    <row r="234" spans="1:34" x14ac:dyDescent="0.3">
      <c r="A234" s="192"/>
      <c r="B234" s="117"/>
      <c r="C234" s="117"/>
      <c r="D234" s="117"/>
      <c r="E234" s="117"/>
      <c r="F234" s="117"/>
      <c r="G234" s="117"/>
      <c r="H234" s="117"/>
      <c r="I234" s="195"/>
      <c r="J234" s="117"/>
      <c r="K234" s="117"/>
      <c r="L234" s="117"/>
      <c r="M234" s="117"/>
      <c r="N234" s="117"/>
      <c r="O234" s="117"/>
      <c r="P234" s="117"/>
      <c r="Q234" s="117"/>
      <c r="R234" s="117"/>
      <c r="S234" s="195"/>
      <c r="T234" s="117"/>
      <c r="U234" s="195"/>
      <c r="V234" s="117"/>
      <c r="W234" s="196"/>
      <c r="X234" s="197"/>
      <c r="Y234" s="197"/>
      <c r="Z234" s="197"/>
      <c r="AA234" s="197"/>
      <c r="AB234" s="188"/>
      <c r="AC234" s="197"/>
      <c r="AD234" s="197"/>
      <c r="AE234" s="188"/>
      <c r="AF234" s="197"/>
      <c r="AG234" s="197"/>
      <c r="AH234" s="197"/>
    </row>
    <row r="235" spans="1:34" x14ac:dyDescent="0.3">
      <c r="A235" s="192"/>
      <c r="B235" s="117"/>
      <c r="C235" s="117"/>
      <c r="D235" s="117"/>
      <c r="E235" s="117"/>
      <c r="F235" s="117"/>
      <c r="G235" s="117"/>
      <c r="H235" s="117"/>
      <c r="I235" s="195"/>
      <c r="J235" s="117"/>
      <c r="K235" s="117"/>
      <c r="L235" s="117"/>
      <c r="M235" s="117"/>
      <c r="N235" s="117"/>
      <c r="O235" s="117"/>
      <c r="P235" s="117"/>
      <c r="Q235" s="117"/>
      <c r="R235" s="117"/>
      <c r="S235" s="195"/>
      <c r="T235" s="117"/>
      <c r="U235" s="195"/>
      <c r="V235" s="117"/>
      <c r="W235" s="196"/>
      <c r="X235" s="197"/>
      <c r="Y235" s="197"/>
      <c r="Z235" s="197"/>
      <c r="AA235" s="197"/>
      <c r="AB235" s="188"/>
      <c r="AC235" s="197"/>
      <c r="AD235" s="197"/>
      <c r="AE235" s="188"/>
      <c r="AF235" s="197"/>
      <c r="AG235" s="197"/>
      <c r="AH235" s="197"/>
    </row>
    <row r="236" spans="1:34" x14ac:dyDescent="0.3">
      <c r="A236" s="192"/>
      <c r="B236" s="117"/>
      <c r="C236" s="117"/>
      <c r="D236" s="117"/>
      <c r="E236" s="117"/>
      <c r="F236" s="117"/>
      <c r="G236" s="117"/>
      <c r="H236" s="117"/>
      <c r="I236" s="195"/>
      <c r="J236" s="117"/>
      <c r="K236" s="117"/>
      <c r="L236" s="117"/>
      <c r="M236" s="117"/>
      <c r="N236" s="117"/>
      <c r="O236" s="117"/>
      <c r="P236" s="117"/>
      <c r="Q236" s="117"/>
      <c r="R236" s="117"/>
      <c r="S236" s="195"/>
      <c r="T236" s="117"/>
      <c r="U236" s="195"/>
      <c r="V236" s="117"/>
      <c r="W236" s="196"/>
      <c r="X236" s="197"/>
      <c r="Y236" s="197"/>
      <c r="Z236" s="197"/>
      <c r="AA236" s="197"/>
      <c r="AB236" s="188"/>
      <c r="AC236" s="197"/>
      <c r="AD236" s="197"/>
      <c r="AE236" s="188"/>
      <c r="AF236" s="197"/>
      <c r="AG236" s="197"/>
      <c r="AH236" s="197"/>
    </row>
    <row r="237" spans="1:34" x14ac:dyDescent="0.3">
      <c r="A237" s="192"/>
      <c r="B237" s="117"/>
      <c r="C237" s="117"/>
      <c r="D237" s="117"/>
      <c r="E237" s="117"/>
      <c r="F237" s="117"/>
      <c r="G237" s="117"/>
      <c r="H237" s="117"/>
      <c r="I237" s="195"/>
      <c r="J237" s="117"/>
      <c r="K237" s="117"/>
      <c r="L237" s="117"/>
      <c r="M237" s="117"/>
      <c r="N237" s="117"/>
      <c r="O237" s="117"/>
      <c r="P237" s="117"/>
      <c r="Q237" s="117"/>
      <c r="R237" s="117"/>
      <c r="S237" s="195"/>
      <c r="T237" s="117"/>
      <c r="U237" s="195"/>
      <c r="V237" s="117"/>
      <c r="W237" s="196"/>
      <c r="X237" s="197"/>
      <c r="Y237" s="197"/>
      <c r="Z237" s="197"/>
      <c r="AA237" s="197"/>
      <c r="AB237" s="188"/>
      <c r="AC237" s="197"/>
      <c r="AD237" s="197"/>
      <c r="AE237" s="188"/>
      <c r="AF237" s="197"/>
      <c r="AG237" s="197"/>
      <c r="AH237" s="197"/>
    </row>
    <row r="238" spans="1:34" x14ac:dyDescent="0.3">
      <c r="A238" s="192"/>
      <c r="B238" s="117"/>
      <c r="C238" s="117"/>
      <c r="D238" s="117"/>
      <c r="E238" s="117"/>
      <c r="F238" s="117"/>
      <c r="G238" s="117"/>
      <c r="H238" s="117"/>
      <c r="I238" s="195"/>
      <c r="J238" s="117"/>
      <c r="K238" s="117"/>
      <c r="L238" s="117"/>
      <c r="M238" s="117"/>
      <c r="N238" s="117"/>
      <c r="O238" s="117"/>
      <c r="P238" s="117"/>
      <c r="Q238" s="117"/>
      <c r="R238" s="117"/>
      <c r="S238" s="195"/>
      <c r="T238" s="117"/>
      <c r="U238" s="195"/>
      <c r="V238" s="117"/>
      <c r="W238" s="196"/>
      <c r="X238" s="197"/>
      <c r="Y238" s="197"/>
      <c r="Z238" s="197"/>
      <c r="AA238" s="197"/>
      <c r="AB238" s="188"/>
      <c r="AC238" s="197"/>
      <c r="AD238" s="197"/>
      <c r="AE238" s="188"/>
      <c r="AF238" s="197"/>
      <c r="AG238" s="197"/>
      <c r="AH238" s="197"/>
    </row>
    <row r="239" spans="1:34" x14ac:dyDescent="0.3">
      <c r="A239" s="192"/>
      <c r="B239" s="117"/>
      <c r="C239" s="117"/>
      <c r="D239" s="117"/>
      <c r="E239" s="117"/>
      <c r="F239" s="117"/>
      <c r="G239" s="117"/>
      <c r="H239" s="117"/>
      <c r="I239" s="195"/>
      <c r="J239" s="117"/>
      <c r="K239" s="117"/>
      <c r="L239" s="117"/>
      <c r="M239" s="117"/>
      <c r="N239" s="117"/>
      <c r="O239" s="117"/>
      <c r="P239" s="117"/>
      <c r="Q239" s="117"/>
      <c r="R239" s="117"/>
      <c r="S239" s="195"/>
      <c r="T239" s="117"/>
      <c r="U239" s="195"/>
      <c r="V239" s="117"/>
      <c r="W239" s="196"/>
      <c r="X239" s="197"/>
      <c r="Y239" s="197"/>
      <c r="Z239" s="197"/>
      <c r="AA239" s="197"/>
      <c r="AB239" s="188"/>
      <c r="AC239" s="197"/>
      <c r="AD239" s="197"/>
      <c r="AE239" s="188"/>
      <c r="AF239" s="197"/>
      <c r="AG239" s="197"/>
      <c r="AH239" s="197"/>
    </row>
    <row r="240" spans="1:34" x14ac:dyDescent="0.3">
      <c r="A240" s="192"/>
      <c r="B240" s="117"/>
      <c r="C240" s="117"/>
      <c r="D240" s="117"/>
      <c r="E240" s="117"/>
      <c r="F240" s="117"/>
      <c r="G240" s="117"/>
      <c r="H240" s="117"/>
      <c r="I240" s="195"/>
      <c r="J240" s="117"/>
      <c r="K240" s="117"/>
      <c r="L240" s="117"/>
      <c r="M240" s="117"/>
      <c r="N240" s="117"/>
      <c r="O240" s="117"/>
      <c r="P240" s="117"/>
      <c r="Q240" s="117"/>
      <c r="R240" s="117"/>
      <c r="S240" s="195"/>
      <c r="T240" s="117"/>
      <c r="U240" s="195"/>
      <c r="V240" s="117"/>
      <c r="W240" s="196"/>
      <c r="X240" s="197"/>
      <c r="Y240" s="197"/>
      <c r="Z240" s="197"/>
      <c r="AA240" s="197"/>
      <c r="AB240" s="188"/>
      <c r="AC240" s="197"/>
      <c r="AD240" s="197"/>
      <c r="AE240" s="188"/>
      <c r="AF240" s="197"/>
      <c r="AG240" s="197"/>
      <c r="AH240" s="197"/>
    </row>
    <row r="241" spans="1:34" x14ac:dyDescent="0.3">
      <c r="A241" s="192"/>
      <c r="B241" s="117"/>
      <c r="C241" s="117"/>
      <c r="D241" s="117"/>
      <c r="E241" s="117"/>
      <c r="F241" s="117"/>
      <c r="G241" s="117"/>
      <c r="H241" s="117"/>
      <c r="I241" s="195"/>
      <c r="J241" s="117"/>
      <c r="K241" s="117"/>
      <c r="L241" s="117"/>
      <c r="M241" s="117"/>
      <c r="N241" s="117"/>
      <c r="O241" s="117"/>
      <c r="P241" s="117"/>
      <c r="Q241" s="117"/>
      <c r="R241" s="117"/>
      <c r="S241" s="195"/>
      <c r="T241" s="117"/>
      <c r="U241" s="195"/>
      <c r="V241" s="117"/>
      <c r="W241" s="196"/>
      <c r="X241" s="197"/>
      <c r="Y241" s="197"/>
      <c r="Z241" s="197"/>
      <c r="AA241" s="197"/>
      <c r="AB241" s="188"/>
      <c r="AC241" s="197"/>
      <c r="AD241" s="197"/>
      <c r="AE241" s="188"/>
      <c r="AF241" s="197"/>
      <c r="AG241" s="197"/>
      <c r="AH241" s="197"/>
    </row>
    <row r="242" spans="1:34" x14ac:dyDescent="0.3">
      <c r="A242" s="192"/>
      <c r="B242" s="117"/>
      <c r="C242" s="117"/>
      <c r="D242" s="117"/>
      <c r="E242" s="117"/>
      <c r="F242" s="117"/>
      <c r="G242" s="117"/>
      <c r="H242" s="117"/>
      <c r="I242" s="195"/>
      <c r="J242" s="117"/>
      <c r="K242" s="117"/>
      <c r="L242" s="117"/>
      <c r="M242" s="117"/>
      <c r="N242" s="117"/>
      <c r="O242" s="117"/>
      <c r="P242" s="117"/>
      <c r="Q242" s="117"/>
      <c r="R242" s="117"/>
      <c r="S242" s="195"/>
      <c r="T242" s="117"/>
      <c r="U242" s="195"/>
      <c r="V242" s="117"/>
      <c r="W242" s="196"/>
      <c r="X242" s="197"/>
      <c r="Y242" s="197"/>
      <c r="Z242" s="197"/>
      <c r="AA242" s="197"/>
      <c r="AB242" s="188"/>
      <c r="AC242" s="197"/>
      <c r="AD242" s="197"/>
      <c r="AE242" s="188"/>
      <c r="AF242" s="197"/>
      <c r="AG242" s="197"/>
      <c r="AH242" s="197"/>
    </row>
  </sheetData>
  <mergeCells count="64">
    <mergeCell ref="AH1:AH8"/>
    <mergeCell ref="B43:J43"/>
    <mergeCell ref="AI1:AI8"/>
    <mergeCell ref="A37:F37"/>
    <mergeCell ref="G37:H37"/>
    <mergeCell ref="K37:R37"/>
    <mergeCell ref="X37:Y37"/>
    <mergeCell ref="Z37:AA37"/>
    <mergeCell ref="AB37:AD37"/>
    <mergeCell ref="AE37:AG37"/>
    <mergeCell ref="A36:F36"/>
    <mergeCell ref="K36:R36"/>
    <mergeCell ref="X36:Y36"/>
    <mergeCell ref="Z36:AA36"/>
    <mergeCell ref="AB36:AD36"/>
    <mergeCell ref="AE36:AG36"/>
    <mergeCell ref="A35:F35"/>
    <mergeCell ref="J35:J37"/>
    <mergeCell ref="K35:R35"/>
    <mergeCell ref="X35:Y35"/>
    <mergeCell ref="Z35:AA35"/>
    <mergeCell ref="AB35:AD35"/>
    <mergeCell ref="AE35:AG35"/>
    <mergeCell ref="X7:Y7"/>
    <mergeCell ref="Z7:AA7"/>
    <mergeCell ref="AB7:AD7"/>
    <mergeCell ref="AE7:AG7"/>
    <mergeCell ref="AE5:AG5"/>
    <mergeCell ref="C6:H6"/>
    <mergeCell ref="X6:Y6"/>
    <mergeCell ref="Z6:AA6"/>
    <mergeCell ref="AB6:AD6"/>
    <mergeCell ref="AE6:AG6"/>
    <mergeCell ref="M5:M7"/>
    <mergeCell ref="N5:N7"/>
    <mergeCell ref="O5:O7"/>
    <mergeCell ref="X5:Y5"/>
    <mergeCell ref="Z5:AA5"/>
    <mergeCell ref="AB5:AD5"/>
    <mergeCell ref="L4:L7"/>
    <mergeCell ref="M4:O4"/>
    <mergeCell ref="X4:Y4"/>
    <mergeCell ref="Z4:AA4"/>
    <mergeCell ref="X3:Y3"/>
    <mergeCell ref="Z3:AA3"/>
    <mergeCell ref="AB3:AD3"/>
    <mergeCell ref="AE3:AG3"/>
    <mergeCell ref="X2:AA2"/>
    <mergeCell ref="A1:A7"/>
    <mergeCell ref="B1:B7"/>
    <mergeCell ref="C1:H5"/>
    <mergeCell ref="J1:R1"/>
    <mergeCell ref="T1:AG1"/>
    <mergeCell ref="J2:J7"/>
    <mergeCell ref="K2:K7"/>
    <mergeCell ref="L2:Q2"/>
    <mergeCell ref="R2:R7"/>
    <mergeCell ref="T2:V2"/>
    <mergeCell ref="AB4:AD4"/>
    <mergeCell ref="AE4:AG4"/>
    <mergeCell ref="AB2:AG2"/>
    <mergeCell ref="L3:O3"/>
    <mergeCell ref="P3:P7"/>
    <mergeCell ref="Q3:Q7"/>
  </mergeCells>
  <conditionalFormatting sqref="A35:A37 G35:K36 G37:X37 K2:L3 K4:M4 K5:O8 N11 O11:Q23 O24:P24 O25:Q29 O32:Q32 P3:Q3 S1:T1 S2:X8 S35:X35 S36:W36 Y8:AG8 Z3:Z7 Z35:Z36 AB2:AB7 AB35:AB37 AE4:AE7 AE35:AE37 AA12:AH12 C11:D32 S12:W29 AA27:AG29 Y27:Y29 O31:R31 AA34:AH34 A1:J1 A2:I8 G11:M29 G31:M32 AA13:AG25 AH13:AH29 S11:AH11 A30:A32 G34:M34 S34:W34 Y34 C34:D34 O34:Q34 S31:AH32 E30:AH30 G9:AH10 F32:F33 E31:E32">
    <cfRule type="cellIs" dxfId="1140" priority="10" operator="equal">
      <formula>0</formula>
    </cfRule>
  </conditionalFormatting>
  <conditionalFormatting sqref="A9:F10">
    <cfRule type="cellIs" dxfId="1139" priority="11" operator="equal">
      <formula>0</formula>
    </cfRule>
  </conditionalFormatting>
  <conditionalFormatting sqref="B32">
    <cfRule type="cellIs" dxfId="1138" priority="12" operator="equal">
      <formula>0</formula>
    </cfRule>
  </conditionalFormatting>
  <conditionalFormatting sqref="A19:A29">
    <cfRule type="cellIs" dxfId="1137" priority="13" operator="equal">
      <formula>0</formula>
    </cfRule>
  </conditionalFormatting>
  <conditionalFormatting sqref="A11">
    <cfRule type="cellIs" dxfId="1136" priority="14" operator="equal">
      <formula>0</formula>
    </cfRule>
  </conditionalFormatting>
  <conditionalFormatting sqref="A12:A13">
    <cfRule type="cellIs" dxfId="1135" priority="15" operator="equal">
      <formula>0</formula>
    </cfRule>
  </conditionalFormatting>
  <conditionalFormatting sqref="A14 A16">
    <cfRule type="cellIs" dxfId="1134" priority="16" operator="equal">
      <formula>0</formula>
    </cfRule>
  </conditionalFormatting>
  <conditionalFormatting sqref="A17:A18">
    <cfRule type="cellIs" dxfId="1133" priority="17" operator="equal">
      <formula>0</formula>
    </cfRule>
  </conditionalFormatting>
  <conditionalFormatting sqref="A34">
    <cfRule type="cellIs" dxfId="1132" priority="18" operator="equal">
      <formula>0</formula>
    </cfRule>
  </conditionalFormatting>
  <conditionalFormatting sqref="B11:B13">
    <cfRule type="cellIs" dxfId="1131" priority="19" operator="equal">
      <formula>0</formula>
    </cfRule>
  </conditionalFormatting>
  <conditionalFormatting sqref="B26">
    <cfRule type="cellIs" dxfId="1130" priority="20" operator="equal">
      <formula>0</formula>
    </cfRule>
  </conditionalFormatting>
  <conditionalFormatting sqref="B34">
    <cfRule type="cellIs" dxfId="1129" priority="21" operator="equal">
      <formula>0</formula>
    </cfRule>
  </conditionalFormatting>
  <conditionalFormatting sqref="B23">
    <cfRule type="cellIs" dxfId="1128" priority="22" operator="equal">
      <formula>0</formula>
    </cfRule>
  </conditionalFormatting>
  <conditionalFormatting sqref="B24">
    <cfRule type="cellIs" dxfId="1127" priority="23" operator="equal">
      <formula>0</formula>
    </cfRule>
  </conditionalFormatting>
  <conditionalFormatting sqref="B25">
    <cfRule type="cellIs" dxfId="1126" priority="24" operator="equal">
      <formula>0</formula>
    </cfRule>
  </conditionalFormatting>
  <conditionalFormatting sqref="Y12:Y25">
    <cfRule type="cellIs" dxfId="1125" priority="25" operator="equal">
      <formula>0</formula>
    </cfRule>
  </conditionalFormatting>
  <conditionalFormatting sqref="X12:X17">
    <cfRule type="cellIs" dxfId="1124" priority="26" operator="equal">
      <formula>0</formula>
    </cfRule>
  </conditionalFormatting>
  <conditionalFormatting sqref="X19:X22">
    <cfRule type="cellIs" dxfId="1123" priority="27" operator="equal">
      <formula>0</formula>
    </cfRule>
  </conditionalFormatting>
  <conditionalFormatting sqref="X18">
    <cfRule type="cellIs" dxfId="1122" priority="28" operator="equal">
      <formula>0</formula>
    </cfRule>
  </conditionalFormatting>
  <conditionalFormatting sqref="X25">
    <cfRule type="cellIs" dxfId="1121" priority="29" operator="equal">
      <formula>0</formula>
    </cfRule>
  </conditionalFormatting>
  <conditionalFormatting sqref="X23">
    <cfRule type="cellIs" dxfId="1120" priority="30" operator="equal">
      <formula>0</formula>
    </cfRule>
  </conditionalFormatting>
  <conditionalFormatting sqref="X24">
    <cfRule type="cellIs" dxfId="1119" priority="31" operator="equal">
      <formula>0</formula>
    </cfRule>
  </conditionalFormatting>
  <conditionalFormatting sqref="X27:X29">
    <cfRule type="cellIs" dxfId="1118" priority="32" operator="equal">
      <formula>0</formula>
    </cfRule>
  </conditionalFormatting>
  <conditionalFormatting sqref="X26">
    <cfRule type="cellIs" dxfId="1117" priority="33" operator="equal">
      <formula>0</formula>
    </cfRule>
  </conditionalFormatting>
  <conditionalFormatting sqref="X34">
    <cfRule type="cellIs" dxfId="1116" priority="34" operator="equal">
      <formula>0</formula>
    </cfRule>
  </conditionalFormatting>
  <conditionalFormatting sqref="Z12:Z17">
    <cfRule type="cellIs" dxfId="1115" priority="35" operator="equal">
      <formula>0</formula>
    </cfRule>
  </conditionalFormatting>
  <conditionalFormatting sqref="Z19:Z22">
    <cfRule type="cellIs" dxfId="1114" priority="36" operator="equal">
      <formula>0</formula>
    </cfRule>
  </conditionalFormatting>
  <conditionalFormatting sqref="Z18">
    <cfRule type="cellIs" dxfId="1113" priority="37" operator="equal">
      <formula>0</formula>
    </cfRule>
  </conditionalFormatting>
  <conditionalFormatting sqref="Z25">
    <cfRule type="cellIs" dxfId="1112" priority="38" operator="equal">
      <formula>0</formula>
    </cfRule>
  </conditionalFormatting>
  <conditionalFormatting sqref="Z23">
    <cfRule type="cellIs" dxfId="1111" priority="39" operator="equal">
      <formula>0</formula>
    </cfRule>
  </conditionalFormatting>
  <conditionalFormatting sqref="Z24">
    <cfRule type="cellIs" dxfId="1110" priority="40" operator="equal">
      <formula>0</formula>
    </cfRule>
  </conditionalFormatting>
  <conditionalFormatting sqref="Z27:Z29">
    <cfRule type="cellIs" dxfId="1109" priority="41" operator="equal">
      <formula>0</formula>
    </cfRule>
  </conditionalFormatting>
  <conditionalFormatting sqref="Z26">
    <cfRule type="cellIs" dxfId="1108" priority="42" operator="equal">
      <formula>0</formula>
    </cfRule>
  </conditionalFormatting>
  <conditionalFormatting sqref="Z34">
    <cfRule type="cellIs" dxfId="1107" priority="43" operator="equal">
      <formula>0</formula>
    </cfRule>
  </conditionalFormatting>
  <conditionalFormatting sqref="N12:N16">
    <cfRule type="cellIs" dxfId="1106" priority="44" operator="equal">
      <formula>0</formula>
    </cfRule>
  </conditionalFormatting>
  <conditionalFormatting sqref="N19:N21">
    <cfRule type="cellIs" dxfId="1105" priority="45" operator="equal">
      <formula>0</formula>
    </cfRule>
  </conditionalFormatting>
  <conditionalFormatting sqref="N18">
    <cfRule type="cellIs" dxfId="1104" priority="46" operator="equal">
      <formula>0</formula>
    </cfRule>
  </conditionalFormatting>
  <conditionalFormatting sqref="N25">
    <cfRule type="cellIs" dxfId="1103" priority="47" operator="equal">
      <formula>0</formula>
    </cfRule>
  </conditionalFormatting>
  <conditionalFormatting sqref="N23">
    <cfRule type="cellIs" dxfId="1102" priority="48" operator="equal">
      <formula>0</formula>
    </cfRule>
  </conditionalFormatting>
  <conditionalFormatting sqref="N24">
    <cfRule type="cellIs" dxfId="1101" priority="49" operator="equal">
      <formula>0</formula>
    </cfRule>
  </conditionalFormatting>
  <conditionalFormatting sqref="N27:N28">
    <cfRule type="cellIs" dxfId="1100" priority="50" operator="equal">
      <formula>0</formula>
    </cfRule>
  </conditionalFormatting>
  <conditionalFormatting sqref="N26">
    <cfRule type="cellIs" dxfId="1099" priority="51" operator="equal">
      <formula>0</formula>
    </cfRule>
  </conditionalFormatting>
  <conditionalFormatting sqref="N34">
    <cfRule type="cellIs" dxfId="1098" priority="52" operator="equal">
      <formula>0</formula>
    </cfRule>
  </conditionalFormatting>
  <conditionalFormatting sqref="N32">
    <cfRule type="cellIs" dxfId="1097" priority="53" operator="equal">
      <formula>0</formula>
    </cfRule>
  </conditionalFormatting>
  <conditionalFormatting sqref="E11:F11">
    <cfRule type="cellIs" dxfId="1096" priority="54" operator="equal">
      <formula>0</formula>
    </cfRule>
  </conditionalFormatting>
  <conditionalFormatting sqref="E13:F16 E17 F12 F17:F18">
    <cfRule type="cellIs" dxfId="1095" priority="55" operator="equal">
      <formula>0</formula>
    </cfRule>
  </conditionalFormatting>
  <conditionalFormatting sqref="E19:F19 E20:E22">
    <cfRule type="cellIs" dxfId="1094" priority="56" operator="equal">
      <formula>0</formula>
    </cfRule>
  </conditionalFormatting>
  <conditionalFormatting sqref="E18">
    <cfRule type="cellIs" dxfId="1093" priority="57" operator="equal">
      <formula>0</formula>
    </cfRule>
  </conditionalFormatting>
  <conditionalFormatting sqref="E23:F23">
    <cfRule type="cellIs" dxfId="1092" priority="58" operator="equal">
      <formula>0</formula>
    </cfRule>
  </conditionalFormatting>
  <conditionalFormatting sqref="E24">
    <cfRule type="cellIs" dxfId="1091" priority="59" operator="equal">
      <formula>0</formula>
    </cfRule>
  </conditionalFormatting>
  <conditionalFormatting sqref="E25:F25">
    <cfRule type="cellIs" dxfId="1090" priority="60" operator="equal">
      <formula>0</formula>
    </cfRule>
  </conditionalFormatting>
  <conditionalFormatting sqref="E27:F27 E29">
    <cfRule type="cellIs" dxfId="1089" priority="61" operator="equal">
      <formula>0</formula>
    </cfRule>
  </conditionalFormatting>
  <conditionalFormatting sqref="E26:F26">
    <cfRule type="cellIs" dxfId="1088" priority="62" operator="equal">
      <formula>0</formula>
    </cfRule>
  </conditionalFormatting>
  <conditionalFormatting sqref="E34:F34">
    <cfRule type="cellIs" dxfId="1087" priority="63" operator="equal">
      <formula>0</formula>
    </cfRule>
  </conditionalFormatting>
  <conditionalFormatting sqref="Q24">
    <cfRule type="cellIs" dxfId="1086" priority="64" operator="equal">
      <formula>0</formula>
    </cfRule>
  </conditionalFormatting>
  <conditionalFormatting sqref="A15">
    <cfRule type="cellIs" dxfId="1085" priority="65" operator="equal">
      <formula>0</formula>
    </cfRule>
  </conditionalFormatting>
  <conditionalFormatting sqref="B17">
    <cfRule type="cellIs" dxfId="1084" priority="66" operator="equal">
      <formula>0</formula>
    </cfRule>
  </conditionalFormatting>
  <conditionalFormatting sqref="B14:B15">
    <cfRule type="cellIs" dxfId="1083" priority="67" operator="equal">
      <formula>0</formula>
    </cfRule>
  </conditionalFormatting>
  <conditionalFormatting sqref="B16">
    <cfRule type="cellIs" dxfId="1082" priority="68" operator="equal">
      <formula>0</formula>
    </cfRule>
  </conditionalFormatting>
  <conditionalFormatting sqref="B23">
    <cfRule type="cellIs" dxfId="1081" priority="69" operator="equal">
      <formula>0</formula>
    </cfRule>
  </conditionalFormatting>
  <conditionalFormatting sqref="B18">
    <cfRule type="cellIs" dxfId="1080" priority="70" operator="equal">
      <formula>0</formula>
    </cfRule>
  </conditionalFormatting>
  <conditionalFormatting sqref="B19">
    <cfRule type="cellIs" dxfId="1079" priority="71" operator="equal">
      <formula>0</formula>
    </cfRule>
  </conditionalFormatting>
  <conditionalFormatting sqref="B20:B22">
    <cfRule type="cellIs" dxfId="1078" priority="72" operator="equal">
      <formula>0</formula>
    </cfRule>
  </conditionalFormatting>
  <conditionalFormatting sqref="B24:B26">
    <cfRule type="cellIs" dxfId="1077" priority="73" operator="equal">
      <formula>0</formula>
    </cfRule>
  </conditionalFormatting>
  <conditionalFormatting sqref="B28:B29">
    <cfRule type="cellIs" dxfId="1076" priority="74" operator="equal">
      <formula>0</formula>
    </cfRule>
  </conditionalFormatting>
  <conditionalFormatting sqref="B27">
    <cfRule type="cellIs" dxfId="1075" priority="75" operator="equal">
      <formula>0</formula>
    </cfRule>
  </conditionalFormatting>
  <conditionalFormatting sqref="F20:F22">
    <cfRule type="cellIs" dxfId="1074" priority="76" operator="equal">
      <formula>0</formula>
    </cfRule>
  </conditionalFormatting>
  <conditionalFormatting sqref="F24">
    <cfRule type="cellIs" dxfId="1073" priority="77" operator="equal">
      <formula>0</formula>
    </cfRule>
  </conditionalFormatting>
  <conditionalFormatting sqref="F28:F29">
    <cfRule type="cellIs" dxfId="1072" priority="78" operator="equal">
      <formula>0</formula>
    </cfRule>
  </conditionalFormatting>
  <conditionalFormatting sqref="E28">
    <cfRule type="cellIs" dxfId="1071" priority="79" operator="equal">
      <formula>0</formula>
    </cfRule>
  </conditionalFormatting>
  <conditionalFormatting sqref="B30">
    <cfRule type="cellIs" dxfId="1070" priority="80" operator="equal">
      <formula>0</formula>
    </cfRule>
  </conditionalFormatting>
  <conditionalFormatting sqref="B42:B43">
    <cfRule type="cellIs" dxfId="1069" priority="81" operator="equal">
      <formula>0</formula>
    </cfRule>
  </conditionalFormatting>
  <conditionalFormatting sqref="N22">
    <cfRule type="cellIs" dxfId="1068" priority="82" operator="equal">
      <formula>0</formula>
    </cfRule>
  </conditionalFormatting>
  <conditionalFormatting sqref="N29 N31">
    <cfRule type="cellIs" dxfId="1067" priority="83" operator="equal">
      <formula>0</formula>
    </cfRule>
  </conditionalFormatting>
  <conditionalFormatting sqref="N17">
    <cfRule type="cellIs" dxfId="1066" priority="84" operator="equal">
      <formula>0</formula>
    </cfRule>
  </conditionalFormatting>
  <conditionalFormatting sqref="B31">
    <cfRule type="cellIs" dxfId="1065" priority="9" operator="equal">
      <formula>0</formula>
    </cfRule>
  </conditionalFormatting>
  <conditionalFormatting sqref="C33:D33 O33:Q33 S33:W33 Y33 A33 G33:M33 AA33:AH33">
    <cfRule type="cellIs" dxfId="1064" priority="1" operator="equal">
      <formula>0</formula>
    </cfRule>
  </conditionalFormatting>
  <conditionalFormatting sqref="X33">
    <cfRule type="cellIs" dxfId="1063" priority="2" operator="equal">
      <formula>0</formula>
    </cfRule>
  </conditionalFormatting>
  <conditionalFormatting sqref="Z33">
    <cfRule type="cellIs" dxfId="1062" priority="3" operator="equal">
      <formula>0</formula>
    </cfRule>
  </conditionalFormatting>
  <conditionalFormatting sqref="N33">
    <cfRule type="cellIs" dxfId="1061" priority="4" operator="equal">
      <formula>0</formula>
    </cfRule>
  </conditionalFormatting>
  <conditionalFormatting sqref="E33">
    <cfRule type="cellIs" dxfId="1060" priority="5" operator="equal">
      <formula>0</formula>
    </cfRule>
  </conditionalFormatting>
  <conditionalFormatting sqref="B33">
    <cfRule type="cellIs" dxfId="1059" priority="6" operator="equal">
      <formula>0</formula>
    </cfRule>
  </conditionalFormatting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AI242"/>
  <sheetViews>
    <sheetView topLeftCell="B7" zoomScale="145" zoomScaleNormal="145" workbookViewId="0">
      <selection activeCell="AI30" sqref="AI30"/>
    </sheetView>
  </sheetViews>
  <sheetFormatPr defaultColWidth="14.44140625" defaultRowHeight="14.4" x14ac:dyDescent="0.3"/>
  <cols>
    <col min="1" max="1" width="9.44140625" style="118" customWidth="1"/>
    <col min="2" max="2" width="48.88671875" style="118" customWidth="1"/>
    <col min="3" max="4" width="2.6640625" style="118" hidden="1" customWidth="1"/>
    <col min="5" max="6" width="2.6640625" style="118" customWidth="1"/>
    <col min="7" max="8" width="2.6640625" style="118" hidden="1" customWidth="1"/>
    <col min="9" max="9" width="5" style="118" hidden="1" customWidth="1"/>
    <col min="10" max="10" width="5.109375" style="118" customWidth="1"/>
    <col min="11" max="11" width="6.44140625" style="118" customWidth="1"/>
    <col min="12" max="13" width="4.88671875" style="118" customWidth="1"/>
    <col min="14" max="15" width="4.6640625" style="118" customWidth="1"/>
    <col min="16" max="16" width="5" style="118" customWidth="1"/>
    <col min="17" max="18" width="4.6640625" style="118" customWidth="1"/>
    <col min="19" max="19" width="5" style="118" hidden="1" customWidth="1"/>
    <col min="20" max="20" width="4.109375" style="118" hidden="1" customWidth="1"/>
    <col min="21" max="21" width="4.88671875" style="118" hidden="1" customWidth="1"/>
    <col min="22" max="22" width="3.88671875" style="118" hidden="1" customWidth="1"/>
    <col min="23" max="23" width="5.44140625" style="118" hidden="1" customWidth="1"/>
    <col min="24" max="25" width="4.5546875" style="118" hidden="1" customWidth="1"/>
    <col min="26" max="26" width="5" style="118" hidden="1" customWidth="1"/>
    <col min="27" max="27" width="4.5546875" style="118" hidden="1" customWidth="1"/>
    <col min="28" max="28" width="5.33203125" style="118" customWidth="1"/>
    <col min="29" max="29" width="1.33203125" style="118" hidden="1" customWidth="1"/>
    <col min="30" max="30" width="5.109375" style="118" customWidth="1"/>
    <col min="31" max="31" width="4.6640625" style="118" customWidth="1"/>
    <col min="32" max="32" width="4.88671875" style="118" hidden="1" customWidth="1"/>
    <col min="33" max="33" width="4.88671875" style="118" customWidth="1"/>
    <col min="34" max="34" width="4.88671875" style="298" customWidth="1"/>
    <col min="35" max="16384" width="14.44140625" style="118"/>
  </cols>
  <sheetData>
    <row r="1" spans="1:35" ht="33" customHeight="1" x14ac:dyDescent="0.3">
      <c r="A1" s="1826" t="s">
        <v>45</v>
      </c>
      <c r="B1" s="1826" t="s">
        <v>173</v>
      </c>
      <c r="C1" s="1812" t="s">
        <v>174</v>
      </c>
      <c r="D1" s="1813"/>
      <c r="E1" s="1813"/>
      <c r="F1" s="1813"/>
      <c r="G1" s="1813"/>
      <c r="H1" s="1814"/>
      <c r="I1" s="119"/>
      <c r="J1" s="1804" t="s">
        <v>175</v>
      </c>
      <c r="K1" s="1801"/>
      <c r="L1" s="1801"/>
      <c r="M1" s="1801"/>
      <c r="N1" s="1801"/>
      <c r="O1" s="1801"/>
      <c r="P1" s="1801"/>
      <c r="Q1" s="1801"/>
      <c r="R1" s="1802"/>
      <c r="S1" s="199"/>
      <c r="T1" s="1830" t="s">
        <v>176</v>
      </c>
      <c r="U1" s="1831"/>
      <c r="V1" s="1831"/>
      <c r="W1" s="1831"/>
      <c r="X1" s="1831"/>
      <c r="Y1" s="1831"/>
      <c r="Z1" s="1831"/>
      <c r="AA1" s="1831"/>
      <c r="AB1" s="1831"/>
      <c r="AC1" s="1831"/>
      <c r="AD1" s="1831"/>
      <c r="AE1" s="1831"/>
      <c r="AF1" s="1831"/>
      <c r="AG1" s="1832"/>
      <c r="AH1" s="1841" t="s">
        <v>150</v>
      </c>
      <c r="AI1" s="1836" t="s">
        <v>159</v>
      </c>
    </row>
    <row r="2" spans="1:35" ht="15" customHeight="1" x14ac:dyDescent="0.3">
      <c r="A2" s="1795"/>
      <c r="B2" s="1795"/>
      <c r="C2" s="1815"/>
      <c r="D2" s="1816"/>
      <c r="E2" s="1816"/>
      <c r="F2" s="1816"/>
      <c r="G2" s="1816"/>
      <c r="H2" s="1817"/>
      <c r="I2" s="119"/>
      <c r="J2" s="1821" t="s">
        <v>98</v>
      </c>
      <c r="K2" s="1794" t="s">
        <v>177</v>
      </c>
      <c r="L2" s="1804" t="s">
        <v>179</v>
      </c>
      <c r="M2" s="1801"/>
      <c r="N2" s="1801"/>
      <c r="O2" s="1801"/>
      <c r="P2" s="1801"/>
      <c r="Q2" s="1801"/>
      <c r="R2" s="1794" t="s">
        <v>180</v>
      </c>
      <c r="S2" s="121"/>
      <c r="T2" s="1797" t="s">
        <v>181</v>
      </c>
      <c r="U2" s="1798"/>
      <c r="V2" s="1799"/>
      <c r="W2" s="200"/>
      <c r="X2" s="1819" t="s">
        <v>181</v>
      </c>
      <c r="Y2" s="1798"/>
      <c r="Z2" s="1798"/>
      <c r="AA2" s="1820"/>
      <c r="AB2" s="1819" t="s">
        <v>181</v>
      </c>
      <c r="AC2" s="1798"/>
      <c r="AD2" s="1798"/>
      <c r="AE2" s="1798"/>
      <c r="AF2" s="1798"/>
      <c r="AG2" s="1798"/>
      <c r="AH2" s="1842"/>
      <c r="AI2" s="1836"/>
    </row>
    <row r="3" spans="1:35" x14ac:dyDescent="0.3">
      <c r="A3" s="1795"/>
      <c r="B3" s="1795"/>
      <c r="C3" s="1815"/>
      <c r="D3" s="1816"/>
      <c r="E3" s="1816"/>
      <c r="F3" s="1816"/>
      <c r="G3" s="1816"/>
      <c r="H3" s="1817"/>
      <c r="I3" s="119"/>
      <c r="J3" s="1795"/>
      <c r="K3" s="1795"/>
      <c r="L3" s="1800" t="s">
        <v>182</v>
      </c>
      <c r="M3" s="1801"/>
      <c r="N3" s="1801"/>
      <c r="O3" s="1802"/>
      <c r="P3" s="1794" t="s">
        <v>183</v>
      </c>
      <c r="Q3" s="1822" t="s">
        <v>370</v>
      </c>
      <c r="R3" s="1795"/>
      <c r="S3" s="121"/>
      <c r="T3" s="123"/>
      <c r="U3" s="123"/>
      <c r="V3" s="123"/>
      <c r="W3" s="122"/>
      <c r="X3" s="1810"/>
      <c r="Y3" s="1802"/>
      <c r="Z3" s="1811"/>
      <c r="AA3" s="1805"/>
      <c r="AB3" s="1803"/>
      <c r="AC3" s="1801"/>
      <c r="AD3" s="1802"/>
      <c r="AE3" s="1804"/>
      <c r="AF3" s="1801"/>
      <c r="AG3" s="1801"/>
      <c r="AH3" s="1842"/>
      <c r="AI3" s="1836"/>
    </row>
    <row r="4" spans="1:35" x14ac:dyDescent="0.3">
      <c r="A4" s="1795"/>
      <c r="B4" s="1795"/>
      <c r="C4" s="1815"/>
      <c r="D4" s="1816"/>
      <c r="E4" s="1816"/>
      <c r="F4" s="1816"/>
      <c r="G4" s="1816"/>
      <c r="H4" s="1817"/>
      <c r="I4" s="119"/>
      <c r="J4" s="1795"/>
      <c r="K4" s="1795"/>
      <c r="L4" s="1794" t="s">
        <v>186</v>
      </c>
      <c r="M4" s="1800" t="s">
        <v>187</v>
      </c>
      <c r="N4" s="1801"/>
      <c r="O4" s="1802"/>
      <c r="P4" s="1795"/>
      <c r="Q4" s="1815"/>
      <c r="R4" s="1795"/>
      <c r="S4" s="121"/>
      <c r="T4" s="123" t="s">
        <v>184</v>
      </c>
      <c r="U4" s="121"/>
      <c r="V4" s="123" t="s">
        <v>185</v>
      </c>
      <c r="W4" s="122"/>
      <c r="X4" s="1803" t="s">
        <v>371</v>
      </c>
      <c r="Y4" s="1802"/>
      <c r="Z4" s="1804" t="s">
        <v>372</v>
      </c>
      <c r="AA4" s="1805"/>
      <c r="AB4" s="1803" t="s">
        <v>371</v>
      </c>
      <c r="AC4" s="1801"/>
      <c r="AD4" s="1802"/>
      <c r="AE4" s="1804" t="s">
        <v>372</v>
      </c>
      <c r="AF4" s="1801"/>
      <c r="AG4" s="1801"/>
      <c r="AH4" s="1842"/>
      <c r="AI4" s="1836"/>
    </row>
    <row r="5" spans="1:35" x14ac:dyDescent="0.3">
      <c r="A5" s="1795"/>
      <c r="B5" s="1795"/>
      <c r="C5" s="1818"/>
      <c r="D5" s="1798"/>
      <c r="E5" s="1798"/>
      <c r="F5" s="1798"/>
      <c r="G5" s="1798"/>
      <c r="H5" s="1799"/>
      <c r="I5" s="119"/>
      <c r="J5" s="1795"/>
      <c r="K5" s="1795"/>
      <c r="L5" s="1795"/>
      <c r="M5" s="1794" t="s">
        <v>188</v>
      </c>
      <c r="N5" s="1794" t="s">
        <v>189</v>
      </c>
      <c r="O5" s="1794" t="s">
        <v>190</v>
      </c>
      <c r="P5" s="1795"/>
      <c r="Q5" s="1815"/>
      <c r="R5" s="1795"/>
      <c r="S5" s="119"/>
      <c r="T5" s="124">
        <v>17</v>
      </c>
      <c r="U5" s="125"/>
      <c r="V5" s="124">
        <v>22</v>
      </c>
      <c r="W5" s="122"/>
      <c r="X5" s="1810">
        <v>17</v>
      </c>
      <c r="Y5" s="1802"/>
      <c r="Z5" s="1811">
        <v>22</v>
      </c>
      <c r="AA5" s="1805"/>
      <c r="AB5" s="1810">
        <v>16</v>
      </c>
      <c r="AC5" s="1801"/>
      <c r="AD5" s="1802"/>
      <c r="AE5" s="1811">
        <v>23</v>
      </c>
      <c r="AF5" s="1801"/>
      <c r="AG5" s="1801"/>
      <c r="AH5" s="1842"/>
      <c r="AI5" s="1836"/>
    </row>
    <row r="6" spans="1:35" x14ac:dyDescent="0.3">
      <c r="A6" s="1795"/>
      <c r="B6" s="1795"/>
      <c r="C6" s="1804" t="s">
        <v>149</v>
      </c>
      <c r="D6" s="1801"/>
      <c r="E6" s="1801"/>
      <c r="F6" s="1801"/>
      <c r="G6" s="1801"/>
      <c r="H6" s="1802"/>
      <c r="I6" s="119"/>
      <c r="J6" s="1795"/>
      <c r="K6" s="1795"/>
      <c r="L6" s="1795"/>
      <c r="M6" s="1795"/>
      <c r="N6" s="1795"/>
      <c r="O6" s="1795"/>
      <c r="P6" s="1795"/>
      <c r="Q6" s="1815"/>
      <c r="R6" s="1795"/>
      <c r="S6" s="119"/>
      <c r="T6" s="125"/>
      <c r="U6" s="125"/>
      <c r="V6" s="125"/>
      <c r="W6" s="122"/>
      <c r="X6" s="1806"/>
      <c r="Y6" s="1802"/>
      <c r="Z6" s="1807"/>
      <c r="AA6" s="1805"/>
      <c r="AB6" s="1808"/>
      <c r="AC6" s="1801"/>
      <c r="AD6" s="1802"/>
      <c r="AE6" s="1809"/>
      <c r="AF6" s="1801"/>
      <c r="AG6" s="1801"/>
      <c r="AH6" s="1842"/>
      <c r="AI6" s="1836"/>
    </row>
    <row r="7" spans="1:35" x14ac:dyDescent="0.3">
      <c r="A7" s="1796"/>
      <c r="B7" s="1796"/>
      <c r="C7" s="123">
        <v>1</v>
      </c>
      <c r="D7" s="123">
        <v>2</v>
      </c>
      <c r="E7" s="123">
        <v>1</v>
      </c>
      <c r="F7" s="126">
        <v>2</v>
      </c>
      <c r="G7" s="123">
        <v>5</v>
      </c>
      <c r="H7" s="123">
        <v>6</v>
      </c>
      <c r="I7" s="119"/>
      <c r="J7" s="1796"/>
      <c r="K7" s="1796"/>
      <c r="L7" s="1796"/>
      <c r="M7" s="1796"/>
      <c r="N7" s="1796"/>
      <c r="O7" s="1796"/>
      <c r="P7" s="1796"/>
      <c r="Q7" s="1818"/>
      <c r="R7" s="1796"/>
      <c r="S7" s="119"/>
      <c r="T7" s="128" t="s">
        <v>192</v>
      </c>
      <c r="U7" s="125"/>
      <c r="V7" s="128" t="s">
        <v>192</v>
      </c>
      <c r="W7" s="122"/>
      <c r="X7" s="1808" t="s">
        <v>192</v>
      </c>
      <c r="Y7" s="1802"/>
      <c r="Z7" s="1809" t="s">
        <v>373</v>
      </c>
      <c r="AA7" s="1805"/>
      <c r="AB7" s="1808" t="s">
        <v>192</v>
      </c>
      <c r="AC7" s="1801"/>
      <c r="AD7" s="1802"/>
      <c r="AE7" s="1809" t="s">
        <v>192</v>
      </c>
      <c r="AF7" s="1801"/>
      <c r="AG7" s="1801"/>
      <c r="AH7" s="1842"/>
      <c r="AI7" s="1836"/>
    </row>
    <row r="8" spans="1:35" ht="36" x14ac:dyDescent="0.3">
      <c r="A8" s="123"/>
      <c r="B8" s="123"/>
      <c r="C8" s="123"/>
      <c r="D8" s="123"/>
      <c r="E8" s="123"/>
      <c r="F8" s="127"/>
      <c r="G8" s="123"/>
      <c r="H8" s="123"/>
      <c r="I8" s="119"/>
      <c r="J8" s="129"/>
      <c r="K8" s="130"/>
      <c r="L8" s="130"/>
      <c r="M8" s="130"/>
      <c r="N8" s="131"/>
      <c r="O8" s="130"/>
      <c r="P8" s="130"/>
      <c r="Q8" s="130"/>
      <c r="R8" s="130"/>
      <c r="S8" s="119"/>
      <c r="T8" s="128"/>
      <c r="U8" s="125"/>
      <c r="V8" s="128"/>
      <c r="W8" s="122"/>
      <c r="X8" s="132" t="s">
        <v>193</v>
      </c>
      <c r="Y8" s="133" t="s">
        <v>194</v>
      </c>
      <c r="Z8" s="133" t="s">
        <v>193</v>
      </c>
      <c r="AA8" s="134" t="s">
        <v>194</v>
      </c>
      <c r="AB8" s="132" t="s">
        <v>193</v>
      </c>
      <c r="AC8" s="133" t="s">
        <v>194</v>
      </c>
      <c r="AD8" s="133" t="s">
        <v>194</v>
      </c>
      <c r="AE8" s="133" t="s">
        <v>193</v>
      </c>
      <c r="AF8" s="135"/>
      <c r="AG8" s="198" t="s">
        <v>194</v>
      </c>
      <c r="AH8" s="1842"/>
      <c r="AI8" s="1836"/>
    </row>
    <row r="9" spans="1:35" x14ac:dyDescent="0.3">
      <c r="A9" s="137" t="s">
        <v>374</v>
      </c>
      <c r="B9" s="137" t="s">
        <v>375</v>
      </c>
      <c r="C9" s="138"/>
      <c r="D9" s="138"/>
      <c r="E9" s="138"/>
      <c r="F9" s="139"/>
      <c r="G9" s="138"/>
      <c r="H9" s="138"/>
      <c r="I9" s="140"/>
      <c r="J9" s="141">
        <f t="shared" ref="J9:AG9" si="0">J10+J30+J34</f>
        <v>1476</v>
      </c>
      <c r="K9" s="141">
        <f t="shared" si="0"/>
        <v>91</v>
      </c>
      <c r="L9" s="141">
        <f t="shared" si="0"/>
        <v>1365</v>
      </c>
      <c r="M9" s="141">
        <f t="shared" si="0"/>
        <v>826</v>
      </c>
      <c r="N9" s="141">
        <f t="shared" si="0"/>
        <v>539</v>
      </c>
      <c r="O9" s="141">
        <f t="shared" si="0"/>
        <v>0</v>
      </c>
      <c r="P9" s="141">
        <f t="shared" si="0"/>
        <v>0</v>
      </c>
      <c r="Q9" s="141">
        <f t="shared" si="0"/>
        <v>8</v>
      </c>
      <c r="R9" s="141">
        <f t="shared" si="0"/>
        <v>12</v>
      </c>
      <c r="S9" s="141">
        <f t="shared" si="0"/>
        <v>23</v>
      </c>
      <c r="T9" s="141">
        <f t="shared" si="0"/>
        <v>391</v>
      </c>
      <c r="U9" s="141">
        <f t="shared" si="0"/>
        <v>26</v>
      </c>
      <c r="V9" s="141">
        <f t="shared" si="0"/>
        <v>572</v>
      </c>
      <c r="W9" s="141">
        <f t="shared" si="0"/>
        <v>0</v>
      </c>
      <c r="X9" s="141">
        <f t="shared" si="0"/>
        <v>0</v>
      </c>
      <c r="Y9" s="141">
        <f t="shared" si="0"/>
        <v>0</v>
      </c>
      <c r="Z9" s="141">
        <f t="shared" si="0"/>
        <v>0</v>
      </c>
      <c r="AA9" s="141">
        <f t="shared" si="0"/>
        <v>0</v>
      </c>
      <c r="AB9" s="141">
        <f t="shared" si="0"/>
        <v>560</v>
      </c>
      <c r="AC9" s="141">
        <f t="shared" si="0"/>
        <v>0</v>
      </c>
      <c r="AD9" s="141">
        <f t="shared" si="0"/>
        <v>16</v>
      </c>
      <c r="AE9" s="141">
        <f t="shared" si="0"/>
        <v>805</v>
      </c>
      <c r="AF9" s="141">
        <f t="shared" si="0"/>
        <v>0</v>
      </c>
      <c r="AG9" s="239">
        <f t="shared" si="0"/>
        <v>23</v>
      </c>
      <c r="AH9" s="268"/>
      <c r="AI9" s="388"/>
    </row>
    <row r="10" spans="1:35" x14ac:dyDescent="0.3">
      <c r="A10" s="201"/>
      <c r="B10" s="202" t="s">
        <v>376</v>
      </c>
      <c r="C10" s="203"/>
      <c r="D10" s="203"/>
      <c r="E10" s="203"/>
      <c r="F10" s="204"/>
      <c r="G10" s="203"/>
      <c r="H10" s="203"/>
      <c r="I10" s="205"/>
      <c r="J10" s="206">
        <f t="shared" ref="J10:AG10" si="1">SUM(J12:J29)</f>
        <v>1333</v>
      </c>
      <c r="K10" s="206">
        <f t="shared" si="1"/>
        <v>52</v>
      </c>
      <c r="L10" s="206">
        <f t="shared" si="1"/>
        <v>1261</v>
      </c>
      <c r="M10" s="206">
        <f t="shared" si="1"/>
        <v>794</v>
      </c>
      <c r="N10" s="206">
        <f t="shared" si="1"/>
        <v>467</v>
      </c>
      <c r="O10" s="206">
        <f t="shared" si="1"/>
        <v>0</v>
      </c>
      <c r="P10" s="206">
        <f t="shared" si="1"/>
        <v>0</v>
      </c>
      <c r="Q10" s="206">
        <f t="shared" si="1"/>
        <v>8</v>
      </c>
      <c r="R10" s="206">
        <f t="shared" si="1"/>
        <v>12</v>
      </c>
      <c r="S10" s="206">
        <f t="shared" si="1"/>
        <v>23</v>
      </c>
      <c r="T10" s="206">
        <f t="shared" si="1"/>
        <v>391</v>
      </c>
      <c r="U10" s="206">
        <f t="shared" si="1"/>
        <v>26</v>
      </c>
      <c r="V10" s="206">
        <f t="shared" si="1"/>
        <v>572</v>
      </c>
      <c r="W10" s="206">
        <f t="shared" si="1"/>
        <v>0</v>
      </c>
      <c r="X10" s="206">
        <f t="shared" si="1"/>
        <v>0</v>
      </c>
      <c r="Y10" s="206">
        <f t="shared" si="1"/>
        <v>0</v>
      </c>
      <c r="Z10" s="206">
        <f t="shared" si="1"/>
        <v>0</v>
      </c>
      <c r="AA10" s="206">
        <f t="shared" si="1"/>
        <v>0</v>
      </c>
      <c r="AB10" s="206">
        <f t="shared" si="1"/>
        <v>484</v>
      </c>
      <c r="AC10" s="206">
        <f t="shared" si="1"/>
        <v>0</v>
      </c>
      <c r="AD10" s="206">
        <f t="shared" si="1"/>
        <v>0</v>
      </c>
      <c r="AE10" s="206">
        <f t="shared" si="1"/>
        <v>777</v>
      </c>
      <c r="AF10" s="206">
        <f t="shared" si="1"/>
        <v>0</v>
      </c>
      <c r="AG10" s="240">
        <f t="shared" si="1"/>
        <v>0</v>
      </c>
      <c r="AH10" s="269"/>
      <c r="AI10" s="388"/>
    </row>
    <row r="11" spans="1:35" x14ac:dyDescent="0.3">
      <c r="A11" s="155"/>
      <c r="B11" s="156" t="s">
        <v>377</v>
      </c>
      <c r="C11" s="133"/>
      <c r="D11" s="136" t="s">
        <v>40</v>
      </c>
      <c r="E11" s="136"/>
      <c r="F11" s="157"/>
      <c r="G11" s="123"/>
      <c r="H11" s="123"/>
      <c r="I11" s="119"/>
      <c r="J11" s="136">
        <v>0</v>
      </c>
      <c r="K11" s="133"/>
      <c r="L11" s="133"/>
      <c r="M11" s="158"/>
      <c r="N11" s="133"/>
      <c r="O11" s="133"/>
      <c r="P11" s="133"/>
      <c r="Q11" s="133"/>
      <c r="R11" s="127"/>
      <c r="S11" s="159">
        <v>2</v>
      </c>
      <c r="T11" s="133">
        <f t="shared" ref="T11:T14" si="2">$T$5*S11</f>
        <v>34</v>
      </c>
      <c r="U11" s="160">
        <v>2</v>
      </c>
      <c r="V11" s="133">
        <f t="shared" ref="V11:V14" si="3">$V$5*U11</f>
        <v>44</v>
      </c>
      <c r="W11" s="161"/>
      <c r="X11" s="162"/>
      <c r="Y11" s="136"/>
      <c r="Z11" s="136"/>
      <c r="AA11" s="157"/>
      <c r="AB11" s="132"/>
      <c r="AC11" s="136"/>
      <c r="AD11" s="136"/>
      <c r="AE11" s="133"/>
      <c r="AF11" s="136"/>
      <c r="AG11" s="236"/>
      <c r="AH11" s="254"/>
      <c r="AI11" s="388"/>
    </row>
    <row r="12" spans="1:35" ht="12" customHeight="1" x14ac:dyDescent="0.3">
      <c r="A12" s="163" t="s">
        <v>378</v>
      </c>
      <c r="B12" s="163" t="s">
        <v>379</v>
      </c>
      <c r="C12" s="133"/>
      <c r="D12" s="133" t="s">
        <v>67</v>
      </c>
      <c r="F12" s="165" t="s">
        <v>29</v>
      </c>
      <c r="G12" s="123"/>
      <c r="H12" s="123"/>
      <c r="I12" s="119"/>
      <c r="J12" s="136">
        <v>78</v>
      </c>
      <c r="K12" s="133"/>
      <c r="L12" s="133">
        <f t="shared" ref="L12:L29" si="4">SUM(AB12:AG12)</f>
        <v>78</v>
      </c>
      <c r="M12" s="158">
        <f>L12-N12</f>
        <v>42</v>
      </c>
      <c r="N12" s="133">
        <v>36</v>
      </c>
      <c r="O12" s="133"/>
      <c r="P12" s="133"/>
      <c r="Q12" s="133"/>
      <c r="R12" s="127"/>
      <c r="S12" s="159">
        <v>3</v>
      </c>
      <c r="T12" s="133">
        <f t="shared" si="2"/>
        <v>51</v>
      </c>
      <c r="U12" s="160">
        <v>3</v>
      </c>
      <c r="V12" s="133">
        <f t="shared" si="3"/>
        <v>66</v>
      </c>
      <c r="W12" s="161"/>
      <c r="X12" s="133"/>
      <c r="Y12" s="136"/>
      <c r="Z12" s="133"/>
      <c r="AA12" s="157"/>
      <c r="AB12" s="1301">
        <v>32</v>
      </c>
      <c r="AC12" s="136"/>
      <c r="AD12" s="136"/>
      <c r="AE12" s="133">
        <v>46</v>
      </c>
      <c r="AF12" s="136"/>
      <c r="AG12" s="236"/>
      <c r="AH12" s="254">
        <f>AB12+AE12</f>
        <v>78</v>
      </c>
      <c r="AI12" s="1288" t="s">
        <v>1087</v>
      </c>
    </row>
    <row r="13" spans="1:35" ht="12.75" customHeight="1" x14ac:dyDescent="0.3">
      <c r="A13" s="163" t="s">
        <v>381</v>
      </c>
      <c r="B13" s="163" t="s">
        <v>382</v>
      </c>
      <c r="C13" s="133"/>
      <c r="D13" s="133" t="s">
        <v>67</v>
      </c>
      <c r="E13" s="124"/>
      <c r="F13" s="165" t="s">
        <v>29</v>
      </c>
      <c r="G13" s="123"/>
      <c r="H13" s="123"/>
      <c r="I13" s="119"/>
      <c r="J13" s="136">
        <f t="shared" ref="J13:J29" si="5">SUM(K13,L13,Q13,R13)</f>
        <v>116</v>
      </c>
      <c r="K13" s="133"/>
      <c r="L13" s="133">
        <f t="shared" si="4"/>
        <v>116</v>
      </c>
      <c r="M13" s="158">
        <f t="shared" ref="M13:M29" si="6">L13-N13</f>
        <v>116</v>
      </c>
      <c r="N13" s="133">
        <v>0</v>
      </c>
      <c r="O13" s="133"/>
      <c r="P13" s="133"/>
      <c r="Q13" s="133"/>
      <c r="R13" s="127"/>
      <c r="S13" s="159">
        <v>2</v>
      </c>
      <c r="T13" s="133">
        <f t="shared" si="2"/>
        <v>34</v>
      </c>
      <c r="U13" s="160">
        <v>2</v>
      </c>
      <c r="V13" s="133">
        <f t="shared" si="3"/>
        <v>44</v>
      </c>
      <c r="W13" s="161"/>
      <c r="X13" s="133"/>
      <c r="Y13" s="136"/>
      <c r="Z13" s="133"/>
      <c r="AA13" s="157"/>
      <c r="AB13" s="1301">
        <v>44</v>
      </c>
      <c r="AC13" s="136"/>
      <c r="AD13" s="136"/>
      <c r="AE13" s="133">
        <v>72</v>
      </c>
      <c r="AF13" s="136"/>
      <c r="AG13" s="236"/>
      <c r="AH13" s="254">
        <f t="shared" ref="AH13:AH34" si="7">AB13+AE13</f>
        <v>116</v>
      </c>
      <c r="AI13" s="1288" t="s">
        <v>1148</v>
      </c>
    </row>
    <row r="14" spans="1:35" ht="12" customHeight="1" x14ac:dyDescent="0.3">
      <c r="A14" s="163"/>
      <c r="B14" s="156" t="s">
        <v>383</v>
      </c>
      <c r="C14" s="133"/>
      <c r="D14" s="133" t="s">
        <v>67</v>
      </c>
      <c r="E14" s="124"/>
      <c r="F14" s="165"/>
      <c r="G14" s="123"/>
      <c r="H14" s="123"/>
      <c r="I14" s="119"/>
      <c r="J14" s="136">
        <f t="shared" si="5"/>
        <v>0</v>
      </c>
      <c r="K14" s="133"/>
      <c r="L14" s="133">
        <f t="shared" si="4"/>
        <v>0</v>
      </c>
      <c r="M14" s="158">
        <f t="shared" si="6"/>
        <v>0</v>
      </c>
      <c r="N14" s="133"/>
      <c r="O14" s="133"/>
      <c r="P14" s="133"/>
      <c r="Q14" s="133"/>
      <c r="R14" s="127"/>
      <c r="S14" s="159">
        <v>3</v>
      </c>
      <c r="T14" s="133">
        <f t="shared" si="2"/>
        <v>51</v>
      </c>
      <c r="U14" s="160">
        <v>3</v>
      </c>
      <c r="V14" s="133">
        <f t="shared" si="3"/>
        <v>66</v>
      </c>
      <c r="W14" s="161"/>
      <c r="X14" s="133"/>
      <c r="Y14" s="136"/>
      <c r="Z14" s="133"/>
      <c r="AA14" s="157"/>
      <c r="AB14" s="132"/>
      <c r="AC14" s="136"/>
      <c r="AD14" s="136"/>
      <c r="AE14" s="133"/>
      <c r="AF14" s="136"/>
      <c r="AG14" s="236"/>
      <c r="AH14" s="254">
        <f t="shared" si="7"/>
        <v>0</v>
      </c>
      <c r="AI14" s="386"/>
    </row>
    <row r="15" spans="1:35" ht="12" customHeight="1" x14ac:dyDescent="0.3">
      <c r="A15" s="163" t="s">
        <v>384</v>
      </c>
      <c r="B15" s="163" t="s">
        <v>4</v>
      </c>
      <c r="C15" s="133"/>
      <c r="D15" s="133"/>
      <c r="E15" s="124"/>
      <c r="F15" s="165" t="s">
        <v>29</v>
      </c>
      <c r="G15" s="123"/>
      <c r="H15" s="123"/>
      <c r="I15" s="119"/>
      <c r="J15" s="136">
        <f t="shared" si="5"/>
        <v>117</v>
      </c>
      <c r="K15" s="133"/>
      <c r="L15" s="133">
        <f t="shared" si="4"/>
        <v>117</v>
      </c>
      <c r="M15" s="158">
        <f t="shared" si="6"/>
        <v>0</v>
      </c>
      <c r="N15" s="133">
        <v>117</v>
      </c>
      <c r="O15" s="133"/>
      <c r="P15" s="133"/>
      <c r="Q15" s="133"/>
      <c r="R15" s="127"/>
      <c r="S15" s="159"/>
      <c r="T15" s="133"/>
      <c r="U15" s="160"/>
      <c r="V15" s="133"/>
      <c r="W15" s="161"/>
      <c r="X15" s="133"/>
      <c r="Y15" s="136"/>
      <c r="Z15" s="133"/>
      <c r="AA15" s="157"/>
      <c r="AB15" s="1301">
        <v>48</v>
      </c>
      <c r="AC15" s="136"/>
      <c r="AD15" s="136"/>
      <c r="AE15" s="133">
        <v>69</v>
      </c>
      <c r="AF15" s="136"/>
      <c r="AG15" s="236"/>
      <c r="AH15" s="254">
        <f t="shared" si="7"/>
        <v>117</v>
      </c>
      <c r="AI15" s="1288" t="s">
        <v>1113</v>
      </c>
    </row>
    <row r="16" spans="1:35" ht="12.75" customHeight="1" x14ac:dyDescent="0.3">
      <c r="A16" s="163"/>
      <c r="B16" s="156" t="s">
        <v>385</v>
      </c>
      <c r="C16" s="136"/>
      <c r="D16" s="133" t="s">
        <v>67</v>
      </c>
      <c r="E16" s="124"/>
      <c r="F16" s="165"/>
      <c r="G16" s="123"/>
      <c r="H16" s="123"/>
      <c r="I16" s="119"/>
      <c r="J16" s="136">
        <f t="shared" si="5"/>
        <v>0</v>
      </c>
      <c r="K16" s="133"/>
      <c r="L16" s="133">
        <f t="shared" si="4"/>
        <v>0</v>
      </c>
      <c r="M16" s="158">
        <f t="shared" si="6"/>
        <v>0</v>
      </c>
      <c r="N16" s="133"/>
      <c r="O16" s="133"/>
      <c r="P16" s="133"/>
      <c r="Q16" s="133"/>
      <c r="R16" s="127"/>
      <c r="S16" s="159">
        <v>2</v>
      </c>
      <c r="T16" s="133">
        <f t="shared" ref="T16:T19" si="8">$T$5*S16</f>
        <v>34</v>
      </c>
      <c r="U16" s="160">
        <v>2</v>
      </c>
      <c r="V16" s="133">
        <f t="shared" ref="V16:V19" si="9">$V$5*U16</f>
        <v>44</v>
      </c>
      <c r="W16" s="161"/>
      <c r="X16" s="133"/>
      <c r="Y16" s="136"/>
      <c r="Z16" s="133"/>
      <c r="AA16" s="157"/>
      <c r="AB16" s="132"/>
      <c r="AC16" s="136"/>
      <c r="AD16" s="136"/>
      <c r="AE16" s="133"/>
      <c r="AF16" s="136"/>
      <c r="AG16" s="236"/>
      <c r="AH16" s="254">
        <f t="shared" si="7"/>
        <v>0</v>
      </c>
      <c r="AI16" s="386"/>
    </row>
    <row r="17" spans="1:35" ht="11.25" customHeight="1" x14ac:dyDescent="0.3">
      <c r="A17" s="163" t="s">
        <v>386</v>
      </c>
      <c r="B17" s="163" t="s">
        <v>350</v>
      </c>
      <c r="C17" s="133"/>
      <c r="D17" s="133" t="s">
        <v>67</v>
      </c>
      <c r="E17" s="124"/>
      <c r="F17" s="165" t="s">
        <v>67</v>
      </c>
      <c r="G17" s="123"/>
      <c r="H17" s="123"/>
      <c r="I17" s="130"/>
      <c r="J17" s="136">
        <f t="shared" si="5"/>
        <v>192</v>
      </c>
      <c r="K17" s="133"/>
      <c r="L17" s="133">
        <f t="shared" si="4"/>
        <v>192</v>
      </c>
      <c r="M17" s="158">
        <f t="shared" si="6"/>
        <v>164</v>
      </c>
      <c r="N17" s="133">
        <v>28</v>
      </c>
      <c r="O17" s="133"/>
      <c r="P17" s="133"/>
      <c r="Q17" s="133"/>
      <c r="R17" s="127"/>
      <c r="S17" s="159">
        <v>1</v>
      </c>
      <c r="T17" s="133">
        <f t="shared" si="8"/>
        <v>17</v>
      </c>
      <c r="U17" s="160">
        <v>1</v>
      </c>
      <c r="V17" s="133">
        <f t="shared" si="9"/>
        <v>22</v>
      </c>
      <c r="W17" s="161"/>
      <c r="X17" s="133"/>
      <c r="Y17" s="136"/>
      <c r="Z17" s="133"/>
      <c r="AA17" s="157"/>
      <c r="AB17" s="1301">
        <v>50</v>
      </c>
      <c r="AC17" s="136"/>
      <c r="AD17" s="136"/>
      <c r="AE17" s="133">
        <v>142</v>
      </c>
      <c r="AF17" s="136"/>
      <c r="AG17" s="236"/>
      <c r="AH17" s="254">
        <f t="shared" si="7"/>
        <v>192</v>
      </c>
      <c r="AI17" s="386" t="s">
        <v>1130</v>
      </c>
    </row>
    <row r="18" spans="1:35" ht="11.25" customHeight="1" x14ac:dyDescent="0.3">
      <c r="A18" s="163" t="s">
        <v>387</v>
      </c>
      <c r="B18" s="163" t="s">
        <v>388</v>
      </c>
      <c r="C18" s="133"/>
      <c r="D18" s="133" t="s">
        <v>67</v>
      </c>
      <c r="E18" s="124"/>
      <c r="F18" s="165" t="s">
        <v>29</v>
      </c>
      <c r="G18" s="123"/>
      <c r="H18" s="123"/>
      <c r="I18" s="130"/>
      <c r="J18" s="136">
        <f t="shared" si="5"/>
        <v>118</v>
      </c>
      <c r="K18" s="133"/>
      <c r="L18" s="133">
        <f t="shared" si="4"/>
        <v>118</v>
      </c>
      <c r="M18" s="158">
        <f t="shared" si="6"/>
        <v>48</v>
      </c>
      <c r="N18" s="133">
        <v>70</v>
      </c>
      <c r="O18" s="133"/>
      <c r="P18" s="133"/>
      <c r="Q18" s="133"/>
      <c r="R18" s="127"/>
      <c r="S18" s="159">
        <v>3</v>
      </c>
      <c r="T18" s="133">
        <f t="shared" si="8"/>
        <v>51</v>
      </c>
      <c r="U18" s="160">
        <v>3</v>
      </c>
      <c r="V18" s="133">
        <f t="shared" si="9"/>
        <v>66</v>
      </c>
      <c r="W18" s="161"/>
      <c r="X18" s="133"/>
      <c r="Y18" s="136"/>
      <c r="Z18" s="133"/>
      <c r="AA18" s="157"/>
      <c r="AB18" s="1301">
        <v>48</v>
      </c>
      <c r="AC18" s="136"/>
      <c r="AD18" s="136"/>
      <c r="AE18" s="133">
        <v>70</v>
      </c>
      <c r="AF18" s="136"/>
      <c r="AG18" s="236"/>
      <c r="AH18" s="254">
        <f t="shared" si="7"/>
        <v>118</v>
      </c>
      <c r="AI18" s="386" t="s">
        <v>1118</v>
      </c>
    </row>
    <row r="19" spans="1:35" ht="11.25" customHeight="1" x14ac:dyDescent="0.3">
      <c r="A19" s="163"/>
      <c r="B19" s="156" t="s">
        <v>389</v>
      </c>
      <c r="C19" s="133" t="s">
        <v>67</v>
      </c>
      <c r="D19" s="133" t="s">
        <v>67</v>
      </c>
      <c r="E19" s="124"/>
      <c r="F19" s="165"/>
      <c r="G19" s="123"/>
      <c r="H19" s="123"/>
      <c r="I19" s="130"/>
      <c r="J19" s="136">
        <f t="shared" si="5"/>
        <v>0</v>
      </c>
      <c r="K19" s="133"/>
      <c r="L19" s="133">
        <f t="shared" si="4"/>
        <v>0</v>
      </c>
      <c r="M19" s="158">
        <f t="shared" si="6"/>
        <v>0</v>
      </c>
      <c r="N19" s="133"/>
      <c r="O19" s="133"/>
      <c r="P19" s="133"/>
      <c r="Q19" s="133"/>
      <c r="R19" s="127"/>
      <c r="S19" s="159">
        <v>3</v>
      </c>
      <c r="T19" s="133">
        <f t="shared" si="8"/>
        <v>51</v>
      </c>
      <c r="U19" s="160">
        <v>3</v>
      </c>
      <c r="V19" s="133">
        <f t="shared" si="9"/>
        <v>66</v>
      </c>
      <c r="W19" s="161"/>
      <c r="X19" s="133"/>
      <c r="Y19" s="136"/>
      <c r="Z19" s="133"/>
      <c r="AA19" s="157"/>
      <c r="AB19" s="132"/>
      <c r="AC19" s="136"/>
      <c r="AD19" s="136"/>
      <c r="AE19" s="133"/>
      <c r="AF19" s="136"/>
      <c r="AG19" s="236"/>
      <c r="AH19" s="254">
        <f t="shared" si="7"/>
        <v>0</v>
      </c>
      <c r="AI19" s="386"/>
    </row>
    <row r="20" spans="1:35" ht="11.25" customHeight="1" x14ac:dyDescent="0.3">
      <c r="A20" s="163" t="s">
        <v>390</v>
      </c>
      <c r="B20" s="163" t="s">
        <v>166</v>
      </c>
      <c r="C20" s="133"/>
      <c r="D20" s="133"/>
      <c r="E20" s="124"/>
      <c r="F20" s="165" t="s">
        <v>29</v>
      </c>
      <c r="G20" s="123"/>
      <c r="H20" s="123"/>
      <c r="I20" s="130"/>
      <c r="J20" s="136">
        <f t="shared" si="5"/>
        <v>78</v>
      </c>
      <c r="K20" s="133"/>
      <c r="L20" s="133">
        <f t="shared" si="4"/>
        <v>78</v>
      </c>
      <c r="M20" s="158">
        <f t="shared" si="6"/>
        <v>62</v>
      </c>
      <c r="N20" s="133">
        <v>16</v>
      </c>
      <c r="O20" s="133"/>
      <c r="P20" s="133"/>
      <c r="Q20" s="133"/>
      <c r="R20" s="127"/>
      <c r="S20" s="159"/>
      <c r="T20" s="133"/>
      <c r="U20" s="160"/>
      <c r="V20" s="133"/>
      <c r="W20" s="161"/>
      <c r="X20" s="133"/>
      <c r="Y20" s="136"/>
      <c r="Z20" s="133"/>
      <c r="AA20" s="157"/>
      <c r="AB20" s="1301">
        <v>32</v>
      </c>
      <c r="AC20" s="136"/>
      <c r="AD20" s="136"/>
      <c r="AE20" s="133">
        <v>46</v>
      </c>
      <c r="AF20" s="136"/>
      <c r="AG20" s="236"/>
      <c r="AH20" s="254">
        <f t="shared" si="7"/>
        <v>78</v>
      </c>
      <c r="AI20" s="386" t="s">
        <v>1073</v>
      </c>
    </row>
    <row r="21" spans="1:35" ht="11.25" customHeight="1" x14ac:dyDescent="0.3">
      <c r="A21" s="163" t="s">
        <v>415</v>
      </c>
      <c r="B21" s="163" t="s">
        <v>392</v>
      </c>
      <c r="C21" s="133"/>
      <c r="D21" s="133"/>
      <c r="E21" s="124"/>
      <c r="F21" s="165" t="s">
        <v>29</v>
      </c>
      <c r="G21" s="123"/>
      <c r="H21" s="123"/>
      <c r="I21" s="130"/>
      <c r="J21" s="136">
        <f t="shared" si="5"/>
        <v>78</v>
      </c>
      <c r="K21" s="133"/>
      <c r="L21" s="133">
        <f t="shared" si="4"/>
        <v>78</v>
      </c>
      <c r="M21" s="158">
        <f t="shared" si="6"/>
        <v>64</v>
      </c>
      <c r="N21" s="133">
        <v>14</v>
      </c>
      <c r="O21" s="133"/>
      <c r="P21" s="133"/>
      <c r="Q21" s="133"/>
      <c r="R21" s="127"/>
      <c r="S21" s="159"/>
      <c r="T21" s="133"/>
      <c r="U21" s="160"/>
      <c r="V21" s="133"/>
      <c r="W21" s="161"/>
      <c r="X21" s="133"/>
      <c r="Y21" s="136"/>
      <c r="Z21" s="133"/>
      <c r="AA21" s="157"/>
      <c r="AB21" s="1301">
        <v>32</v>
      </c>
      <c r="AC21" s="136"/>
      <c r="AD21" s="136"/>
      <c r="AE21" s="133">
        <v>46</v>
      </c>
      <c r="AF21" s="136"/>
      <c r="AG21" s="236"/>
      <c r="AH21" s="254">
        <f t="shared" si="7"/>
        <v>78</v>
      </c>
      <c r="AI21" s="386" t="s">
        <v>1136</v>
      </c>
    </row>
    <row r="22" spans="1:35" ht="11.25" customHeight="1" x14ac:dyDescent="0.3">
      <c r="A22" s="163" t="s">
        <v>416</v>
      </c>
      <c r="B22" s="163" t="s">
        <v>394</v>
      </c>
      <c r="C22" s="133"/>
      <c r="D22" s="133"/>
      <c r="E22" s="124"/>
      <c r="F22" s="165" t="s">
        <v>29</v>
      </c>
      <c r="G22" s="123"/>
      <c r="H22" s="123"/>
      <c r="I22" s="130"/>
      <c r="J22" s="136">
        <f t="shared" si="5"/>
        <v>40</v>
      </c>
      <c r="K22" s="133"/>
      <c r="L22" s="133">
        <f t="shared" si="4"/>
        <v>40</v>
      </c>
      <c r="M22" s="158">
        <f t="shared" si="6"/>
        <v>24</v>
      </c>
      <c r="N22" s="133">
        <v>16</v>
      </c>
      <c r="O22" s="133"/>
      <c r="P22" s="133"/>
      <c r="Q22" s="133"/>
      <c r="R22" s="127"/>
      <c r="S22" s="159"/>
      <c r="T22" s="133"/>
      <c r="U22" s="160"/>
      <c r="V22" s="133"/>
      <c r="W22" s="161"/>
      <c r="X22" s="133"/>
      <c r="Y22" s="136"/>
      <c r="Z22" s="133"/>
      <c r="AA22" s="157"/>
      <c r="AB22" s="132"/>
      <c r="AC22" s="136"/>
      <c r="AD22" s="136"/>
      <c r="AE22" s="133">
        <v>40</v>
      </c>
      <c r="AF22" s="136"/>
      <c r="AG22" s="236"/>
      <c r="AH22" s="254">
        <f t="shared" si="7"/>
        <v>40</v>
      </c>
      <c r="AI22" s="386" t="s">
        <v>1067</v>
      </c>
    </row>
    <row r="23" spans="1:35" ht="12.75" customHeight="1" x14ac:dyDescent="0.3">
      <c r="A23" s="163"/>
      <c r="B23" s="156" t="s">
        <v>417</v>
      </c>
      <c r="C23" s="133"/>
      <c r="D23" s="133" t="s">
        <v>67</v>
      </c>
      <c r="E23" s="124"/>
      <c r="F23" s="165"/>
      <c r="G23" s="123"/>
      <c r="H23" s="123"/>
      <c r="I23" s="119"/>
      <c r="J23" s="136">
        <f t="shared" si="5"/>
        <v>0</v>
      </c>
      <c r="K23" s="133"/>
      <c r="L23" s="133">
        <f t="shared" si="4"/>
        <v>0</v>
      </c>
      <c r="M23" s="158">
        <f t="shared" si="6"/>
        <v>0</v>
      </c>
      <c r="N23" s="133"/>
      <c r="O23" s="133"/>
      <c r="P23" s="133"/>
      <c r="Q23" s="133"/>
      <c r="R23" s="127"/>
      <c r="S23" s="159">
        <v>2</v>
      </c>
      <c r="T23" s="133">
        <f t="shared" ref="T23:T25" si="10">$T$5*S23</f>
        <v>34</v>
      </c>
      <c r="U23" s="160">
        <v>3</v>
      </c>
      <c r="V23" s="133">
        <f t="shared" ref="V23:V25" si="11">$V$5*U23</f>
        <v>66</v>
      </c>
      <c r="W23" s="161"/>
      <c r="X23" s="133"/>
      <c r="Y23" s="136"/>
      <c r="Z23" s="133"/>
      <c r="AA23" s="157"/>
      <c r="AB23" s="132"/>
      <c r="AC23" s="136"/>
      <c r="AD23" s="136"/>
      <c r="AE23" s="133"/>
      <c r="AF23" s="136"/>
      <c r="AG23" s="236"/>
      <c r="AH23" s="254">
        <f t="shared" si="7"/>
        <v>0</v>
      </c>
      <c r="AI23" s="386"/>
    </row>
    <row r="24" spans="1:35" ht="12" customHeight="1" x14ac:dyDescent="0.3">
      <c r="A24" s="163" t="s">
        <v>396</v>
      </c>
      <c r="B24" s="163" t="s">
        <v>397</v>
      </c>
      <c r="C24" s="133"/>
      <c r="D24" s="136" t="s">
        <v>40</v>
      </c>
      <c r="E24" s="124" t="s">
        <v>29</v>
      </c>
      <c r="F24" s="165"/>
      <c r="G24" s="123"/>
      <c r="H24" s="123"/>
      <c r="I24" s="119"/>
      <c r="J24" s="136">
        <f t="shared" si="5"/>
        <v>40</v>
      </c>
      <c r="K24" s="133"/>
      <c r="L24" s="133">
        <f t="shared" si="4"/>
        <v>40</v>
      </c>
      <c r="M24" s="158">
        <f t="shared" si="6"/>
        <v>26</v>
      </c>
      <c r="N24" s="133">
        <v>14</v>
      </c>
      <c r="O24" s="133"/>
      <c r="P24" s="133"/>
      <c r="Q24" s="133"/>
      <c r="R24" s="127"/>
      <c r="S24" s="159">
        <v>2</v>
      </c>
      <c r="T24" s="133">
        <f t="shared" si="10"/>
        <v>34</v>
      </c>
      <c r="U24" s="160">
        <v>3</v>
      </c>
      <c r="V24" s="133">
        <f t="shared" si="11"/>
        <v>66</v>
      </c>
      <c r="W24" s="161"/>
      <c r="X24" s="133"/>
      <c r="Y24" s="136"/>
      <c r="Z24" s="133"/>
      <c r="AA24" s="157"/>
      <c r="AB24" s="1301">
        <v>40</v>
      </c>
      <c r="AC24" s="136"/>
      <c r="AD24" s="136"/>
      <c r="AE24" s="133"/>
      <c r="AF24" s="136"/>
      <c r="AG24" s="236"/>
      <c r="AH24" s="254">
        <f t="shared" si="7"/>
        <v>40</v>
      </c>
      <c r="AI24" s="1288" t="s">
        <v>1142</v>
      </c>
    </row>
    <row r="25" spans="1:35" ht="12" customHeight="1" x14ac:dyDescent="0.3">
      <c r="A25" s="163" t="s">
        <v>418</v>
      </c>
      <c r="B25" s="163" t="s">
        <v>356</v>
      </c>
      <c r="C25" s="133"/>
      <c r="D25" s="133" t="s">
        <v>67</v>
      </c>
      <c r="E25" s="124" t="s">
        <v>419</v>
      </c>
      <c r="F25" s="165" t="s">
        <v>40</v>
      </c>
      <c r="G25" s="123"/>
      <c r="H25" s="123"/>
      <c r="I25" s="119"/>
      <c r="J25" s="136">
        <f t="shared" si="5"/>
        <v>168</v>
      </c>
      <c r="K25" s="133">
        <v>26</v>
      </c>
      <c r="L25" s="133">
        <f t="shared" si="4"/>
        <v>132</v>
      </c>
      <c r="M25" s="158">
        <f t="shared" si="6"/>
        <v>98</v>
      </c>
      <c r="N25" s="133">
        <v>34</v>
      </c>
      <c r="O25" s="133"/>
      <c r="P25" s="133"/>
      <c r="Q25" s="133">
        <v>4</v>
      </c>
      <c r="R25" s="127">
        <v>6</v>
      </c>
      <c r="S25" s="159">
        <v>2</v>
      </c>
      <c r="T25" s="133">
        <f t="shared" si="10"/>
        <v>34</v>
      </c>
      <c r="U25" s="160">
        <v>3</v>
      </c>
      <c r="V25" s="133">
        <f t="shared" si="11"/>
        <v>66</v>
      </c>
      <c r="W25" s="161"/>
      <c r="X25" s="133"/>
      <c r="Y25" s="136"/>
      <c r="Z25" s="133"/>
      <c r="AA25" s="157"/>
      <c r="AB25" s="1301">
        <v>46</v>
      </c>
      <c r="AC25" s="136"/>
      <c r="AD25" s="136"/>
      <c r="AE25" s="133">
        <v>86</v>
      </c>
      <c r="AF25" s="136"/>
      <c r="AG25" s="236"/>
      <c r="AH25" s="254">
        <f t="shared" si="7"/>
        <v>132</v>
      </c>
      <c r="AI25" s="386" t="s">
        <v>1145</v>
      </c>
    </row>
    <row r="26" spans="1:35" s="222" customFormat="1" ht="11.25" customHeight="1" x14ac:dyDescent="0.3">
      <c r="A26" s="209" t="s">
        <v>420</v>
      </c>
      <c r="B26" s="210" t="s">
        <v>401</v>
      </c>
      <c r="C26" s="211"/>
      <c r="D26" s="211"/>
      <c r="E26" s="212" t="s">
        <v>419</v>
      </c>
      <c r="F26" s="213" t="s">
        <v>40</v>
      </c>
      <c r="G26" s="215"/>
      <c r="H26" s="215"/>
      <c r="I26" s="216"/>
      <c r="J26" s="217">
        <f t="shared" si="5"/>
        <v>152</v>
      </c>
      <c r="K26" s="211">
        <v>26</v>
      </c>
      <c r="L26" s="133">
        <f t="shared" si="4"/>
        <v>116</v>
      </c>
      <c r="M26" s="158">
        <f t="shared" si="6"/>
        <v>96</v>
      </c>
      <c r="N26" s="218">
        <v>20</v>
      </c>
      <c r="O26" s="211"/>
      <c r="P26" s="211"/>
      <c r="Q26" s="211">
        <v>4</v>
      </c>
      <c r="R26" s="214">
        <v>6</v>
      </c>
      <c r="S26" s="219"/>
      <c r="T26" s="211"/>
      <c r="U26" s="220"/>
      <c r="V26" s="211"/>
      <c r="W26" s="221"/>
      <c r="X26" s="211"/>
      <c r="Y26" s="215"/>
      <c r="Z26" s="211"/>
      <c r="AA26" s="214"/>
      <c r="AB26" s="1302">
        <v>48</v>
      </c>
      <c r="AC26" s="211"/>
      <c r="AD26" s="211"/>
      <c r="AE26" s="211">
        <v>68</v>
      </c>
      <c r="AF26" s="215"/>
      <c r="AG26" s="241"/>
      <c r="AH26" s="254">
        <f t="shared" si="7"/>
        <v>116</v>
      </c>
      <c r="AI26" s="386" t="s">
        <v>1074</v>
      </c>
    </row>
    <row r="27" spans="1:35" ht="22.5" customHeight="1" x14ac:dyDescent="0.3">
      <c r="A27" s="163"/>
      <c r="B27" s="156" t="s">
        <v>402</v>
      </c>
      <c r="C27" s="133"/>
      <c r="D27" s="133"/>
      <c r="E27" s="124"/>
      <c r="F27" s="165"/>
      <c r="G27" s="123"/>
      <c r="H27" s="123"/>
      <c r="I27" s="119"/>
      <c r="J27" s="136">
        <f t="shared" si="5"/>
        <v>0</v>
      </c>
      <c r="K27" s="133"/>
      <c r="L27" s="133">
        <f t="shared" si="4"/>
        <v>0</v>
      </c>
      <c r="M27" s="158">
        <f t="shared" si="6"/>
        <v>0</v>
      </c>
      <c r="N27" s="133"/>
      <c r="O27" s="133"/>
      <c r="P27" s="133"/>
      <c r="Q27" s="133"/>
      <c r="R27" s="127"/>
      <c r="S27" s="159"/>
      <c r="T27" s="133"/>
      <c r="U27" s="160"/>
      <c r="V27" s="133"/>
      <c r="W27" s="161"/>
      <c r="X27" s="133"/>
      <c r="Y27" s="133"/>
      <c r="Z27" s="133"/>
      <c r="AA27" s="134"/>
      <c r="AB27" s="132"/>
      <c r="AC27" s="133"/>
      <c r="AD27" s="133"/>
      <c r="AE27" s="133"/>
      <c r="AF27" s="135"/>
      <c r="AG27" s="198"/>
      <c r="AH27" s="254">
        <f t="shared" si="7"/>
        <v>0</v>
      </c>
      <c r="AI27" s="386"/>
    </row>
    <row r="28" spans="1:35" ht="11.25" customHeight="1" x14ac:dyDescent="0.3">
      <c r="A28" s="163" t="s">
        <v>403</v>
      </c>
      <c r="B28" s="163" t="s">
        <v>6</v>
      </c>
      <c r="C28" s="133"/>
      <c r="D28" s="133"/>
      <c r="E28" s="124" t="s">
        <v>29</v>
      </c>
      <c r="F28" s="165" t="s">
        <v>29</v>
      </c>
      <c r="G28" s="123"/>
      <c r="H28" s="123"/>
      <c r="I28" s="119"/>
      <c r="J28" s="136">
        <f t="shared" si="5"/>
        <v>78</v>
      </c>
      <c r="K28" s="133"/>
      <c r="L28" s="133">
        <f t="shared" si="4"/>
        <v>78</v>
      </c>
      <c r="M28" s="158">
        <f t="shared" si="6"/>
        <v>4</v>
      </c>
      <c r="N28" s="133">
        <v>74</v>
      </c>
      <c r="O28" s="133"/>
      <c r="P28" s="133"/>
      <c r="Q28" s="133"/>
      <c r="R28" s="127"/>
      <c r="S28" s="159"/>
      <c r="T28" s="133"/>
      <c r="U28" s="160"/>
      <c r="V28" s="133"/>
      <c r="W28" s="161"/>
      <c r="X28" s="133"/>
      <c r="Y28" s="133"/>
      <c r="Z28" s="133"/>
      <c r="AA28" s="134"/>
      <c r="AB28" s="1301">
        <v>32</v>
      </c>
      <c r="AC28" s="133"/>
      <c r="AD28" s="133"/>
      <c r="AE28" s="133">
        <v>46</v>
      </c>
      <c r="AF28" s="135"/>
      <c r="AG28" s="198"/>
      <c r="AH28" s="254">
        <f t="shared" si="7"/>
        <v>78</v>
      </c>
      <c r="AI28" s="1265" t="s">
        <v>1135</v>
      </c>
    </row>
    <row r="29" spans="1:35" ht="11.25" customHeight="1" x14ac:dyDescent="0.3">
      <c r="A29" s="163" t="s">
        <v>404</v>
      </c>
      <c r="B29" s="163" t="s">
        <v>531</v>
      </c>
      <c r="C29" s="133"/>
      <c r="D29" s="133"/>
      <c r="E29" s="124"/>
      <c r="F29" s="165" t="s">
        <v>29</v>
      </c>
      <c r="G29" s="123"/>
      <c r="H29" s="123"/>
      <c r="I29" s="130"/>
      <c r="J29" s="136">
        <f t="shared" si="5"/>
        <v>78</v>
      </c>
      <c r="K29" s="133"/>
      <c r="L29" s="133">
        <f t="shared" si="4"/>
        <v>78</v>
      </c>
      <c r="M29" s="158">
        <f t="shared" si="6"/>
        <v>50</v>
      </c>
      <c r="N29" s="133">
        <v>28</v>
      </c>
      <c r="O29" s="133"/>
      <c r="P29" s="133"/>
      <c r="Q29" s="133"/>
      <c r="R29" s="127"/>
      <c r="S29" s="159"/>
      <c r="T29" s="133"/>
      <c r="U29" s="160"/>
      <c r="V29" s="133"/>
      <c r="W29" s="161"/>
      <c r="X29" s="133"/>
      <c r="Y29" s="133"/>
      <c r="Z29" s="133"/>
      <c r="AA29" s="134"/>
      <c r="AB29" s="1301">
        <v>32</v>
      </c>
      <c r="AC29" s="133"/>
      <c r="AD29" s="133"/>
      <c r="AE29" s="133">
        <v>46</v>
      </c>
      <c r="AF29" s="135"/>
      <c r="AG29" s="198"/>
      <c r="AH29" s="254">
        <f t="shared" si="7"/>
        <v>78</v>
      </c>
      <c r="AI29" s="386" t="s">
        <v>1075</v>
      </c>
    </row>
    <row r="30" spans="1:35" ht="11.25" customHeight="1" x14ac:dyDescent="0.3">
      <c r="A30" s="223"/>
      <c r="B30" s="202" t="s">
        <v>405</v>
      </c>
      <c r="C30" s="224"/>
      <c r="D30" s="224"/>
      <c r="E30" s="207"/>
      <c r="F30" s="225"/>
      <c r="G30" s="226"/>
      <c r="H30" s="226"/>
      <c r="I30" s="205"/>
      <c r="J30" s="227">
        <f t="shared" ref="J30:AG30" si="12">SUM(J31:J33)</f>
        <v>104</v>
      </c>
      <c r="K30" s="227">
        <f t="shared" si="12"/>
        <v>0</v>
      </c>
      <c r="L30" s="227">
        <f t="shared" si="12"/>
        <v>104</v>
      </c>
      <c r="M30" s="227">
        <f t="shared" si="12"/>
        <v>32</v>
      </c>
      <c r="N30" s="227">
        <f t="shared" si="12"/>
        <v>72</v>
      </c>
      <c r="O30" s="227">
        <f t="shared" si="12"/>
        <v>0</v>
      </c>
      <c r="P30" s="227">
        <f t="shared" si="12"/>
        <v>0</v>
      </c>
      <c r="Q30" s="227">
        <f t="shared" si="12"/>
        <v>0</v>
      </c>
      <c r="R30" s="227">
        <f t="shared" si="12"/>
        <v>0</v>
      </c>
      <c r="S30" s="227">
        <f t="shared" si="12"/>
        <v>0</v>
      </c>
      <c r="T30" s="227">
        <f t="shared" si="12"/>
        <v>0</v>
      </c>
      <c r="U30" s="227">
        <f t="shared" si="12"/>
        <v>0</v>
      </c>
      <c r="V30" s="227">
        <f t="shared" si="12"/>
        <v>0</v>
      </c>
      <c r="W30" s="227">
        <f t="shared" si="12"/>
        <v>0</v>
      </c>
      <c r="X30" s="227">
        <f t="shared" si="12"/>
        <v>0</v>
      </c>
      <c r="Y30" s="227">
        <f t="shared" si="12"/>
        <v>0</v>
      </c>
      <c r="Z30" s="227">
        <f t="shared" si="12"/>
        <v>0</v>
      </c>
      <c r="AA30" s="227">
        <f t="shared" si="12"/>
        <v>0</v>
      </c>
      <c r="AB30" s="227">
        <f t="shared" si="12"/>
        <v>76</v>
      </c>
      <c r="AC30" s="227">
        <f t="shared" si="12"/>
        <v>0</v>
      </c>
      <c r="AD30" s="227">
        <f t="shared" si="12"/>
        <v>0</v>
      </c>
      <c r="AE30" s="227">
        <f t="shared" si="12"/>
        <v>28</v>
      </c>
      <c r="AF30" s="227">
        <f t="shared" si="12"/>
        <v>0</v>
      </c>
      <c r="AG30" s="242">
        <f t="shared" si="12"/>
        <v>0</v>
      </c>
      <c r="AH30" s="254">
        <f t="shared" si="7"/>
        <v>104</v>
      </c>
      <c r="AI30" s="386"/>
    </row>
    <row r="31" spans="1:35" s="298" customFormat="1" ht="11.25" customHeight="1" x14ac:dyDescent="0.3">
      <c r="A31" s="163" t="s">
        <v>421</v>
      </c>
      <c r="B31" s="163" t="s">
        <v>411</v>
      </c>
      <c r="C31" s="224"/>
      <c r="D31" s="224"/>
      <c r="E31" s="207"/>
      <c r="F31" s="208" t="s">
        <v>399</v>
      </c>
      <c r="G31" s="226"/>
      <c r="H31" s="226"/>
      <c r="I31" s="205"/>
      <c r="J31" s="136">
        <f t="shared" ref="J31:J34" si="13">SUM(K31,L31,Q31,R31)</f>
        <v>36</v>
      </c>
      <c r="K31" s="133"/>
      <c r="L31" s="133">
        <f t="shared" ref="L31:L33" si="14">SUM(AB31:AG31)</f>
        <v>36</v>
      </c>
      <c r="M31" s="158">
        <f t="shared" ref="M31:M32" si="15">L31-N31</f>
        <v>6</v>
      </c>
      <c r="N31" s="133">
        <v>30</v>
      </c>
      <c r="O31" s="207"/>
      <c r="P31" s="207"/>
      <c r="Q31" s="207"/>
      <c r="R31" s="229"/>
      <c r="S31" s="230"/>
      <c r="T31" s="224"/>
      <c r="U31" s="224"/>
      <c r="V31" s="224"/>
      <c r="W31" s="229"/>
      <c r="X31" s="224"/>
      <c r="Y31" s="224"/>
      <c r="Z31" s="224"/>
      <c r="AA31" s="228"/>
      <c r="AB31" s="1301">
        <v>36</v>
      </c>
      <c r="AC31" s="231"/>
      <c r="AD31" s="231"/>
      <c r="AE31" s="231">
        <v>0</v>
      </c>
      <c r="AF31" s="207"/>
      <c r="AG31" s="243"/>
      <c r="AH31" s="254">
        <f t="shared" si="7"/>
        <v>36</v>
      </c>
      <c r="AI31" s="1265" t="s">
        <v>1104</v>
      </c>
    </row>
    <row r="32" spans="1:35" s="298" customFormat="1" ht="11.25" customHeight="1" x14ac:dyDescent="0.3">
      <c r="A32" s="163" t="s">
        <v>406</v>
      </c>
      <c r="B32" s="163" t="s">
        <v>407</v>
      </c>
      <c r="C32" s="133"/>
      <c r="D32" s="133"/>
      <c r="E32" s="136"/>
      <c r="F32" s="208" t="s">
        <v>399</v>
      </c>
      <c r="G32" s="123"/>
      <c r="H32" s="123"/>
      <c r="I32" s="119"/>
      <c r="J32" s="136">
        <f t="shared" si="13"/>
        <v>36</v>
      </c>
      <c r="K32" s="133"/>
      <c r="L32" s="133">
        <f t="shared" si="14"/>
        <v>36</v>
      </c>
      <c r="M32" s="158">
        <f t="shared" si="15"/>
        <v>16</v>
      </c>
      <c r="N32" s="133">
        <v>20</v>
      </c>
      <c r="O32" s="133"/>
      <c r="P32" s="133"/>
      <c r="Q32" s="133"/>
      <c r="R32" s="127"/>
      <c r="S32" s="159"/>
      <c r="T32" s="133"/>
      <c r="U32" s="160"/>
      <c r="V32" s="133"/>
      <c r="W32" s="161"/>
      <c r="X32" s="133"/>
      <c r="Y32" s="133"/>
      <c r="Z32" s="133"/>
      <c r="AA32" s="134"/>
      <c r="AB32" s="1301">
        <v>20</v>
      </c>
      <c r="AC32" s="133"/>
      <c r="AD32" s="133"/>
      <c r="AE32" s="133">
        <v>16</v>
      </c>
      <c r="AF32" s="135"/>
      <c r="AG32" s="299"/>
      <c r="AH32" s="254">
        <f t="shared" si="7"/>
        <v>36</v>
      </c>
      <c r="AI32" s="386" t="s">
        <v>1136</v>
      </c>
    </row>
    <row r="33" spans="1:35" s="298" customFormat="1" ht="11.25" customHeight="1" x14ac:dyDescent="0.3">
      <c r="A33" s="163" t="s">
        <v>408</v>
      </c>
      <c r="B33" s="163" t="s">
        <v>467</v>
      </c>
      <c r="C33" s="133"/>
      <c r="D33" s="133"/>
      <c r="E33" s="136"/>
      <c r="F33" s="208" t="s">
        <v>399</v>
      </c>
      <c r="G33" s="123"/>
      <c r="H33" s="123"/>
      <c r="I33" s="119"/>
      <c r="J33" s="136">
        <f t="shared" ref="J33" si="16">K33+L33</f>
        <v>32</v>
      </c>
      <c r="K33" s="133"/>
      <c r="L33" s="133">
        <f t="shared" si="14"/>
        <v>32</v>
      </c>
      <c r="M33" s="158">
        <v>10</v>
      </c>
      <c r="N33" s="133">
        <v>22</v>
      </c>
      <c r="O33" s="133"/>
      <c r="P33" s="133"/>
      <c r="Q33" s="133"/>
      <c r="R33" s="127"/>
      <c r="S33" s="159"/>
      <c r="T33" s="133"/>
      <c r="U33" s="160"/>
      <c r="V33" s="133"/>
      <c r="W33" s="161"/>
      <c r="X33" s="133"/>
      <c r="Y33" s="133"/>
      <c r="Z33" s="133"/>
      <c r="AA33" s="134"/>
      <c r="AB33" s="1301">
        <v>20</v>
      </c>
      <c r="AC33" s="133"/>
      <c r="AD33" s="133"/>
      <c r="AE33" s="133">
        <v>12</v>
      </c>
      <c r="AF33" s="135"/>
      <c r="AG33" s="299"/>
      <c r="AH33" s="254">
        <f t="shared" si="7"/>
        <v>32</v>
      </c>
      <c r="AI33" s="386" t="s">
        <v>1135</v>
      </c>
    </row>
    <row r="34" spans="1:35" s="298" customFormat="1" ht="11.25" customHeight="1" x14ac:dyDescent="0.3">
      <c r="A34" s="163"/>
      <c r="B34" s="156" t="s">
        <v>412</v>
      </c>
      <c r="C34" s="133"/>
      <c r="D34" s="133"/>
      <c r="E34" s="232"/>
      <c r="F34" s="134"/>
      <c r="G34" s="123"/>
      <c r="H34" s="123"/>
      <c r="I34" s="119"/>
      <c r="J34" s="233">
        <f t="shared" si="13"/>
        <v>39</v>
      </c>
      <c r="K34" s="172">
        <v>39</v>
      </c>
      <c r="L34" s="133">
        <v>0</v>
      </c>
      <c r="M34" s="234"/>
      <c r="N34" s="172"/>
      <c r="O34" s="172"/>
      <c r="P34" s="172"/>
      <c r="Q34" s="172"/>
      <c r="R34" s="173"/>
      <c r="S34" s="174"/>
      <c r="T34" s="172"/>
      <c r="U34" s="175"/>
      <c r="V34" s="172"/>
      <c r="W34" s="176"/>
      <c r="X34" s="172"/>
      <c r="Y34" s="172"/>
      <c r="Z34" s="172"/>
      <c r="AA34" s="177"/>
      <c r="AB34" s="178"/>
      <c r="AC34" s="172"/>
      <c r="AD34" s="172">
        <v>16</v>
      </c>
      <c r="AE34" s="172"/>
      <c r="AF34" s="179"/>
      <c r="AG34" s="237">
        <v>23</v>
      </c>
      <c r="AH34" s="254">
        <f t="shared" si="7"/>
        <v>0</v>
      </c>
      <c r="AI34" s="388"/>
    </row>
    <row r="35" spans="1:35" s="298" customFormat="1" ht="13.5" hidden="1" customHeight="1" x14ac:dyDescent="0.3">
      <c r="A35" s="1827"/>
      <c r="B35" s="1845"/>
      <c r="C35" s="1845"/>
      <c r="D35" s="1845"/>
      <c r="E35" s="1845"/>
      <c r="F35" s="1846"/>
      <c r="G35" s="180"/>
      <c r="H35" s="180"/>
      <c r="I35" s="181"/>
      <c r="J35" s="1821"/>
      <c r="K35" s="1828"/>
      <c r="L35" s="1847"/>
      <c r="M35" s="1847"/>
      <c r="N35" s="1847"/>
      <c r="O35" s="1847"/>
      <c r="P35" s="1847"/>
      <c r="Q35" s="1847"/>
      <c r="R35" s="1848"/>
      <c r="S35" s="182"/>
      <c r="T35" s="133"/>
      <c r="U35" s="135"/>
      <c r="V35" s="133"/>
      <c r="W35" s="161"/>
      <c r="X35" s="1825"/>
      <c r="Y35" s="1843"/>
      <c r="Z35" s="1829"/>
      <c r="AA35" s="1844"/>
      <c r="AB35" s="1825"/>
      <c r="AC35" s="1824"/>
      <c r="AD35" s="1843"/>
      <c r="AE35" s="1829"/>
      <c r="AF35" s="1824"/>
      <c r="AG35" s="1844"/>
      <c r="AH35" s="301"/>
    </row>
    <row r="36" spans="1:35" ht="11.25" hidden="1" customHeight="1" x14ac:dyDescent="0.3">
      <c r="A36" s="1829"/>
      <c r="B36" s="1801"/>
      <c r="C36" s="1801"/>
      <c r="D36" s="1801"/>
      <c r="E36" s="1801"/>
      <c r="F36" s="1801"/>
      <c r="G36" s="183"/>
      <c r="H36" s="184"/>
      <c r="I36" s="181"/>
      <c r="J36" s="1795"/>
      <c r="K36" s="1828"/>
      <c r="L36" s="1801"/>
      <c r="M36" s="1801"/>
      <c r="N36" s="1801"/>
      <c r="O36" s="1801"/>
      <c r="P36" s="1801"/>
      <c r="Q36" s="1801"/>
      <c r="R36" s="1805"/>
      <c r="S36" s="185"/>
      <c r="T36" s="133"/>
      <c r="U36" s="135"/>
      <c r="V36" s="133"/>
      <c r="W36" s="161"/>
      <c r="X36" s="1824"/>
      <c r="Y36" s="1802"/>
      <c r="Z36" s="1829"/>
      <c r="AA36" s="1805"/>
      <c r="AB36" s="1824"/>
      <c r="AC36" s="1801"/>
      <c r="AD36" s="1802"/>
      <c r="AE36" s="1829"/>
      <c r="AF36" s="1801"/>
      <c r="AG36" s="1805"/>
      <c r="AH36" s="300"/>
    </row>
    <row r="37" spans="1:35" ht="11.25" hidden="1" customHeight="1" x14ac:dyDescent="0.3">
      <c r="A37" s="1827"/>
      <c r="B37" s="1801"/>
      <c r="C37" s="1801"/>
      <c r="D37" s="1801"/>
      <c r="E37" s="1801"/>
      <c r="F37" s="1801"/>
      <c r="G37" s="1835"/>
      <c r="H37" s="1802"/>
      <c r="I37" s="181"/>
      <c r="J37" s="1796"/>
      <c r="K37" s="1828"/>
      <c r="L37" s="1801"/>
      <c r="M37" s="1801"/>
      <c r="N37" s="1801"/>
      <c r="O37" s="1801"/>
      <c r="P37" s="1801"/>
      <c r="Q37" s="1801"/>
      <c r="R37" s="1805"/>
      <c r="S37" s="185"/>
      <c r="T37" s="133"/>
      <c r="U37" s="135"/>
      <c r="V37" s="133"/>
      <c r="W37" s="161"/>
      <c r="X37" s="1823"/>
      <c r="Y37" s="1802"/>
      <c r="Z37" s="1823"/>
      <c r="AA37" s="1805"/>
      <c r="AB37" s="1824"/>
      <c r="AC37" s="1801"/>
      <c r="AD37" s="1802"/>
      <c r="AE37" s="1829"/>
      <c r="AF37" s="1801"/>
      <c r="AG37" s="1805"/>
      <c r="AH37" s="300"/>
    </row>
    <row r="38" spans="1:35" ht="24.75" hidden="1" customHeight="1" x14ac:dyDescent="0.3">
      <c r="A38" s="186"/>
      <c r="B38" s="187"/>
      <c r="C38" s="188"/>
      <c r="D38" s="188"/>
      <c r="E38" s="188"/>
      <c r="F38" s="188"/>
      <c r="G38" s="188"/>
      <c r="H38" s="188"/>
      <c r="I38" s="188"/>
      <c r="J38" s="188"/>
      <c r="K38" s="188"/>
      <c r="L38" s="189"/>
      <c r="M38" s="188"/>
      <c r="N38" s="188"/>
      <c r="O38" s="188"/>
      <c r="P38" s="188"/>
      <c r="Q38" s="188"/>
      <c r="R38" s="188"/>
      <c r="S38" s="190"/>
      <c r="T38" s="191"/>
      <c r="U38" s="190"/>
      <c r="V38" s="191"/>
      <c r="W38" s="190" t="e">
        <f>SUM(#REF!,#REF!,#REF!,#REF!,#REF!,#REF!)</f>
        <v>#REF!</v>
      </c>
      <c r="X38" s="190"/>
      <c r="Y38" s="190"/>
      <c r="Z38" s="190"/>
      <c r="AA38" s="190"/>
      <c r="AB38" s="191"/>
      <c r="AC38" s="190" t="e">
        <f>SUM(#REF!,#REF!,#REF!,#REF!,#REF!,#REF!)</f>
        <v>#REF!</v>
      </c>
      <c r="AD38" s="190"/>
      <c r="AE38" s="191"/>
      <c r="AF38" s="190" t="e">
        <f>SUM(#REF!,#REF!,#REF!,#REF!,#REF!,#REF!)</f>
        <v>#REF!</v>
      </c>
      <c r="AG38" s="190"/>
      <c r="AH38" s="190"/>
    </row>
    <row r="39" spans="1:35" ht="11.25" hidden="1" customHeight="1" x14ac:dyDescent="0.3">
      <c r="A39" s="193"/>
      <c r="B39" s="193"/>
      <c r="C39" s="188"/>
      <c r="D39" s="188"/>
      <c r="E39" s="188"/>
      <c r="F39" s="188"/>
      <c r="G39" s="188"/>
      <c r="H39" s="188"/>
      <c r="I39" s="188"/>
      <c r="J39" s="188"/>
      <c r="K39" s="188"/>
      <c r="L39" s="188"/>
      <c r="M39" s="188"/>
      <c r="N39" s="188"/>
      <c r="O39" s="188"/>
      <c r="P39" s="188"/>
      <c r="Q39" s="188"/>
      <c r="R39" s="188"/>
      <c r="S39" s="188"/>
      <c r="T39" s="188"/>
      <c r="U39" s="188"/>
      <c r="V39" s="188"/>
      <c r="W39" s="197"/>
      <c r="X39" s="197"/>
      <c r="Y39" s="197"/>
      <c r="Z39" s="197"/>
      <c r="AA39" s="197"/>
      <c r="AB39" s="188"/>
      <c r="AC39" s="197"/>
      <c r="AD39" s="197"/>
      <c r="AE39" s="188"/>
      <c r="AF39" s="197"/>
      <c r="AG39" s="197"/>
      <c r="AH39" s="197"/>
    </row>
    <row r="40" spans="1:35" ht="11.25" hidden="1" customHeight="1" x14ac:dyDescent="0.3">
      <c r="A40" s="193"/>
      <c r="B40" s="193"/>
      <c r="C40" s="188"/>
      <c r="D40" s="188"/>
      <c r="E40" s="188"/>
      <c r="F40" s="188"/>
      <c r="G40" s="188"/>
      <c r="H40" s="188"/>
      <c r="I40" s="188"/>
      <c r="J40" s="188"/>
      <c r="K40" s="188"/>
      <c r="L40" s="188"/>
      <c r="M40" s="188"/>
      <c r="N40" s="188"/>
      <c r="O40" s="188"/>
      <c r="P40" s="188"/>
      <c r="Q40" s="188"/>
      <c r="R40" s="188"/>
      <c r="S40" s="188"/>
      <c r="T40" s="188"/>
      <c r="U40" s="188"/>
      <c r="V40" s="188"/>
      <c r="W40" s="197"/>
      <c r="X40" s="197"/>
      <c r="Y40" s="197"/>
      <c r="Z40" s="197"/>
      <c r="AA40" s="197"/>
      <c r="AB40" s="188"/>
      <c r="AC40" s="197"/>
      <c r="AD40" s="197"/>
      <c r="AE40" s="188"/>
      <c r="AF40" s="197"/>
      <c r="AG40" s="197"/>
      <c r="AH40" s="197"/>
    </row>
    <row r="41" spans="1:35" ht="9" customHeight="1" x14ac:dyDescent="0.3">
      <c r="A41" s="192"/>
      <c r="B41" s="117"/>
      <c r="C41" s="117"/>
      <c r="D41" s="117"/>
      <c r="E41" s="117"/>
      <c r="F41" s="117"/>
      <c r="G41" s="117"/>
      <c r="H41" s="117"/>
      <c r="I41" s="195"/>
      <c r="J41" s="117"/>
      <c r="K41" s="117"/>
      <c r="L41" s="117"/>
      <c r="M41" s="117"/>
      <c r="N41" s="117"/>
      <c r="O41" s="117"/>
      <c r="P41" s="117"/>
      <c r="Q41" s="117"/>
      <c r="R41" s="117"/>
      <c r="S41" s="195"/>
      <c r="T41" s="117"/>
      <c r="U41" s="195"/>
      <c r="V41" s="117"/>
      <c r="W41" s="196"/>
      <c r="X41" s="196"/>
      <c r="Y41" s="196"/>
      <c r="Z41" s="196"/>
      <c r="AA41" s="196"/>
      <c r="AB41" s="117"/>
      <c r="AC41" s="196"/>
      <c r="AD41" s="117"/>
      <c r="AE41" s="117"/>
      <c r="AF41" s="117"/>
      <c r="AG41" s="117"/>
      <c r="AH41" s="117"/>
    </row>
    <row r="42" spans="1:35" ht="11.25" customHeight="1" x14ac:dyDescent="0.3">
      <c r="A42" s="192"/>
      <c r="B42" s="194" t="s">
        <v>413</v>
      </c>
      <c r="C42" s="117"/>
      <c r="D42" s="117"/>
      <c r="E42" s="117"/>
      <c r="F42" s="117"/>
      <c r="G42" s="117"/>
      <c r="H42" s="117"/>
      <c r="I42" s="195"/>
      <c r="J42" s="117">
        <f>SUM(J11:J34)</f>
        <v>1580</v>
      </c>
      <c r="K42" s="117"/>
      <c r="L42" s="117"/>
      <c r="M42" s="117"/>
      <c r="N42" s="117"/>
      <c r="O42" s="117"/>
      <c r="P42" s="117"/>
      <c r="Q42" s="117"/>
      <c r="R42" s="117"/>
      <c r="S42" s="195"/>
      <c r="T42" s="117"/>
      <c r="U42" s="195"/>
      <c r="V42" s="117"/>
      <c r="W42" s="196"/>
      <c r="X42" s="197"/>
      <c r="Y42" s="197"/>
      <c r="Z42" s="197"/>
      <c r="AA42" s="197"/>
      <c r="AB42" s="117"/>
      <c r="AC42" s="117"/>
      <c r="AD42" s="117"/>
      <c r="AE42" s="117"/>
      <c r="AF42" s="117"/>
      <c r="AG42" s="117"/>
      <c r="AH42" s="117"/>
    </row>
    <row r="43" spans="1:35" ht="25.5" customHeight="1" x14ac:dyDescent="0.3">
      <c r="A43" s="192"/>
      <c r="B43" s="1423" t="s">
        <v>414</v>
      </c>
      <c r="C43" s="1834"/>
      <c r="D43" s="1834"/>
      <c r="E43" s="1834"/>
      <c r="F43" s="1834"/>
      <c r="G43" s="1834"/>
      <c r="H43" s="1834"/>
      <c r="I43" s="1834"/>
      <c r="J43" s="1834"/>
      <c r="K43" s="117"/>
      <c r="L43" s="117"/>
      <c r="M43" s="117"/>
      <c r="N43" s="117"/>
      <c r="O43" s="117"/>
      <c r="P43" s="117"/>
      <c r="Q43" s="117"/>
      <c r="R43" s="117"/>
      <c r="S43" s="195"/>
      <c r="T43" s="117"/>
      <c r="U43" s="195"/>
      <c r="V43" s="117"/>
      <c r="W43" s="196"/>
      <c r="X43" s="197"/>
      <c r="Y43" s="197"/>
      <c r="Z43" s="197"/>
      <c r="AA43" s="197"/>
      <c r="AB43" s="117"/>
      <c r="AC43" s="117"/>
      <c r="AD43" s="117"/>
      <c r="AE43" s="117"/>
      <c r="AF43" s="117"/>
      <c r="AG43" s="117"/>
      <c r="AH43" s="117"/>
    </row>
    <row r="44" spans="1:35" x14ac:dyDescent="0.3">
      <c r="A44" s="192"/>
      <c r="B44" s="117"/>
      <c r="C44" s="117"/>
      <c r="D44" s="117"/>
      <c r="E44" s="117"/>
      <c r="F44" s="117"/>
      <c r="G44" s="117"/>
      <c r="H44" s="117"/>
      <c r="I44" s="195"/>
      <c r="J44" s="117"/>
      <c r="K44" s="117"/>
      <c r="L44" s="117"/>
      <c r="M44" s="117"/>
      <c r="N44" s="117"/>
      <c r="O44" s="117"/>
      <c r="P44" s="117"/>
      <c r="Q44" s="117"/>
      <c r="R44" s="117"/>
      <c r="S44" s="195"/>
      <c r="T44" s="117"/>
      <c r="U44" s="195"/>
      <c r="V44" s="117"/>
      <c r="W44" s="196"/>
      <c r="X44" s="197"/>
      <c r="Y44" s="197"/>
      <c r="Z44" s="197"/>
      <c r="AA44" s="197"/>
      <c r="AB44" s="117"/>
      <c r="AC44" s="117"/>
      <c r="AD44" s="117"/>
      <c r="AE44" s="117"/>
      <c r="AF44" s="117"/>
      <c r="AG44" s="117"/>
      <c r="AH44" s="117"/>
    </row>
    <row r="45" spans="1:35" x14ac:dyDescent="0.3">
      <c r="A45" s="192"/>
      <c r="B45" s="117"/>
      <c r="C45" s="117"/>
      <c r="D45" s="117"/>
      <c r="E45" s="117"/>
      <c r="F45" s="117"/>
      <c r="G45" s="117"/>
      <c r="H45" s="117"/>
      <c r="I45" s="195"/>
      <c r="J45" s="117"/>
      <c r="K45" s="117"/>
      <c r="L45" s="117"/>
      <c r="M45" s="117"/>
      <c r="N45" s="117"/>
      <c r="O45" s="117"/>
      <c r="P45" s="117"/>
      <c r="Q45" s="117"/>
      <c r="R45" s="117"/>
      <c r="S45" s="195"/>
      <c r="T45" s="117"/>
      <c r="U45" s="195"/>
      <c r="V45" s="117"/>
      <c r="W45" s="196"/>
      <c r="X45" s="197"/>
      <c r="Y45" s="197"/>
      <c r="Z45" s="197"/>
      <c r="AA45" s="197"/>
      <c r="AB45" s="117"/>
      <c r="AC45" s="117"/>
      <c r="AD45" s="117"/>
      <c r="AE45" s="117"/>
      <c r="AF45" s="117"/>
      <c r="AG45" s="117"/>
      <c r="AH45" s="117"/>
    </row>
    <row r="46" spans="1:35" x14ac:dyDescent="0.3">
      <c r="A46" s="192"/>
      <c r="B46" s="117"/>
      <c r="C46" s="117"/>
      <c r="D46" s="117"/>
      <c r="E46" s="117"/>
      <c r="F46" s="117"/>
      <c r="G46" s="117"/>
      <c r="H46" s="117"/>
      <c r="I46" s="195"/>
      <c r="J46" s="117"/>
      <c r="K46" s="117"/>
      <c r="L46" s="117"/>
      <c r="M46" s="117"/>
      <c r="N46" s="117"/>
      <c r="O46" s="117"/>
      <c r="P46" s="117"/>
      <c r="Q46" s="117"/>
      <c r="R46" s="117"/>
      <c r="S46" s="195"/>
      <c r="T46" s="117"/>
      <c r="U46" s="195"/>
      <c r="V46" s="117"/>
      <c r="W46" s="196"/>
      <c r="X46" s="197"/>
      <c r="Y46" s="197"/>
      <c r="Z46" s="197"/>
      <c r="AA46" s="197"/>
      <c r="AB46" s="117"/>
      <c r="AC46" s="117"/>
      <c r="AD46" s="117"/>
      <c r="AE46" s="117"/>
      <c r="AF46" s="117"/>
      <c r="AG46" s="117"/>
      <c r="AH46" s="117"/>
    </row>
    <row r="47" spans="1:35" x14ac:dyDescent="0.3">
      <c r="A47" s="192"/>
      <c r="B47" s="117"/>
      <c r="C47" s="117"/>
      <c r="D47" s="117"/>
      <c r="E47" s="117"/>
      <c r="F47" s="117"/>
      <c r="G47" s="117"/>
      <c r="H47" s="117"/>
      <c r="I47" s="195"/>
      <c r="J47" s="117"/>
      <c r="K47" s="117"/>
      <c r="L47" s="117"/>
      <c r="M47" s="117"/>
      <c r="N47" s="117"/>
      <c r="O47" s="117"/>
      <c r="P47" s="117"/>
      <c r="Q47" s="117"/>
      <c r="R47" s="117"/>
      <c r="S47" s="195"/>
      <c r="T47" s="117"/>
      <c r="U47" s="195"/>
      <c r="V47" s="117"/>
      <c r="W47" s="196"/>
      <c r="X47" s="197"/>
      <c r="Y47" s="197"/>
      <c r="Z47" s="197"/>
      <c r="AA47" s="197"/>
      <c r="AB47" s="117"/>
      <c r="AC47" s="117"/>
      <c r="AD47" s="117"/>
      <c r="AE47" s="117"/>
      <c r="AF47" s="117"/>
      <c r="AG47" s="117"/>
      <c r="AH47" s="117"/>
    </row>
    <row r="48" spans="1:35" x14ac:dyDescent="0.3">
      <c r="A48" s="192"/>
      <c r="B48" s="117"/>
      <c r="C48" s="117"/>
      <c r="D48" s="117"/>
      <c r="E48" s="117"/>
      <c r="F48" s="117"/>
      <c r="G48" s="117"/>
      <c r="H48" s="117"/>
      <c r="I48" s="195"/>
      <c r="J48" s="117"/>
      <c r="K48" s="117"/>
      <c r="L48" s="117"/>
      <c r="M48" s="117"/>
      <c r="N48" s="117"/>
      <c r="O48" s="117"/>
      <c r="P48" s="117"/>
      <c r="Q48" s="117"/>
      <c r="R48" s="117"/>
      <c r="S48" s="195"/>
      <c r="T48" s="117"/>
      <c r="U48" s="195"/>
      <c r="V48" s="117"/>
      <c r="W48" s="196"/>
      <c r="X48" s="197"/>
      <c r="Y48" s="197"/>
      <c r="Z48" s="197"/>
      <c r="AA48" s="197"/>
      <c r="AB48" s="117"/>
      <c r="AC48" s="117"/>
      <c r="AD48" s="117"/>
      <c r="AE48" s="117"/>
      <c r="AF48" s="117"/>
      <c r="AG48" s="117"/>
      <c r="AH48" s="117"/>
    </row>
    <row r="49" spans="1:34" x14ac:dyDescent="0.3">
      <c r="A49" s="192"/>
      <c r="B49" s="117"/>
      <c r="C49" s="117"/>
      <c r="D49" s="117"/>
      <c r="E49" s="117"/>
      <c r="F49" s="117"/>
      <c r="G49" s="117"/>
      <c r="H49" s="117"/>
      <c r="I49" s="195"/>
      <c r="J49" s="117"/>
      <c r="K49" s="117"/>
      <c r="L49" s="117"/>
      <c r="M49" s="117"/>
      <c r="N49" s="117"/>
      <c r="O49" s="117"/>
      <c r="P49" s="117"/>
      <c r="Q49" s="117"/>
      <c r="R49" s="117"/>
      <c r="S49" s="195"/>
      <c r="T49" s="117"/>
      <c r="U49" s="195"/>
      <c r="V49" s="117"/>
      <c r="W49" s="196"/>
      <c r="X49" s="197"/>
      <c r="Y49" s="197"/>
      <c r="Z49" s="197"/>
      <c r="AA49" s="197"/>
      <c r="AB49" s="117"/>
      <c r="AC49" s="117"/>
      <c r="AD49" s="117"/>
      <c r="AE49" s="117"/>
      <c r="AF49" s="117"/>
      <c r="AG49" s="117"/>
      <c r="AH49" s="117"/>
    </row>
    <row r="50" spans="1:34" x14ac:dyDescent="0.3">
      <c r="A50" s="192"/>
      <c r="B50" s="117"/>
      <c r="C50" s="117"/>
      <c r="D50" s="117"/>
      <c r="E50" s="117"/>
      <c r="F50" s="117"/>
      <c r="G50" s="117"/>
      <c r="H50" s="117"/>
      <c r="I50" s="195"/>
      <c r="J50" s="117"/>
      <c r="K50" s="117"/>
      <c r="L50" s="117"/>
      <c r="M50" s="117"/>
      <c r="N50" s="117"/>
      <c r="O50" s="117"/>
      <c r="P50" s="117"/>
      <c r="Q50" s="117"/>
      <c r="R50" s="117"/>
      <c r="S50" s="195"/>
      <c r="T50" s="117"/>
      <c r="U50" s="195"/>
      <c r="V50" s="117"/>
      <c r="W50" s="196"/>
      <c r="X50" s="197"/>
      <c r="Y50" s="197"/>
      <c r="Z50" s="197"/>
      <c r="AA50" s="197"/>
      <c r="AB50" s="117"/>
      <c r="AC50" s="117"/>
      <c r="AD50" s="117"/>
      <c r="AE50" s="117"/>
      <c r="AF50" s="117"/>
      <c r="AG50" s="117"/>
      <c r="AH50" s="117"/>
    </row>
    <row r="51" spans="1:34" x14ac:dyDescent="0.3">
      <c r="A51" s="192"/>
      <c r="B51" s="117"/>
      <c r="C51" s="117"/>
      <c r="D51" s="117"/>
      <c r="E51" s="117"/>
      <c r="F51" s="117"/>
      <c r="G51" s="117"/>
      <c r="H51" s="117"/>
      <c r="I51" s="195"/>
      <c r="J51" s="117"/>
      <c r="K51" s="117"/>
      <c r="L51" s="117"/>
      <c r="M51" s="117"/>
      <c r="N51" s="117"/>
      <c r="O51" s="117"/>
      <c r="P51" s="117"/>
      <c r="Q51" s="117"/>
      <c r="R51" s="117"/>
      <c r="S51" s="195"/>
      <c r="T51" s="117"/>
      <c r="U51" s="195"/>
      <c r="V51" s="117"/>
      <c r="W51" s="196"/>
      <c r="X51" s="197"/>
      <c r="Y51" s="197"/>
      <c r="Z51" s="197"/>
      <c r="AA51" s="197"/>
      <c r="AB51" s="117"/>
      <c r="AC51" s="117"/>
      <c r="AD51" s="117"/>
      <c r="AE51" s="117"/>
      <c r="AF51" s="117"/>
      <c r="AG51" s="117"/>
      <c r="AH51" s="117"/>
    </row>
    <row r="52" spans="1:34" x14ac:dyDescent="0.3">
      <c r="A52" s="192"/>
      <c r="B52" s="117"/>
      <c r="C52" s="117"/>
      <c r="D52" s="117"/>
      <c r="E52" s="117"/>
      <c r="F52" s="117"/>
      <c r="G52" s="117"/>
      <c r="H52" s="117"/>
      <c r="I52" s="195"/>
      <c r="J52" s="117"/>
      <c r="K52" s="117"/>
      <c r="L52" s="117"/>
      <c r="M52" s="117"/>
      <c r="N52" s="117"/>
      <c r="O52" s="117"/>
      <c r="P52" s="117"/>
      <c r="Q52" s="117"/>
      <c r="R52" s="117"/>
      <c r="S52" s="195"/>
      <c r="T52" s="117"/>
      <c r="U52" s="195"/>
      <c r="V52" s="117"/>
      <c r="W52" s="196"/>
      <c r="X52" s="197"/>
      <c r="Y52" s="197"/>
      <c r="Z52" s="197"/>
      <c r="AA52" s="197"/>
      <c r="AB52" s="117"/>
      <c r="AC52" s="117"/>
      <c r="AD52" s="117"/>
      <c r="AE52" s="117"/>
      <c r="AF52" s="117"/>
      <c r="AG52" s="117"/>
      <c r="AH52" s="117"/>
    </row>
    <row r="53" spans="1:34" x14ac:dyDescent="0.3">
      <c r="A53" s="192"/>
      <c r="B53" s="117"/>
      <c r="C53" s="117"/>
      <c r="D53" s="117"/>
      <c r="E53" s="117"/>
      <c r="F53" s="117"/>
      <c r="G53" s="117"/>
      <c r="H53" s="117"/>
      <c r="I53" s="195"/>
      <c r="J53" s="117"/>
      <c r="K53" s="117"/>
      <c r="L53" s="117"/>
      <c r="M53" s="117"/>
      <c r="N53" s="117"/>
      <c r="O53" s="117"/>
      <c r="P53" s="117"/>
      <c r="Q53" s="117"/>
      <c r="R53" s="117"/>
      <c r="S53" s="195"/>
      <c r="T53" s="117"/>
      <c r="U53" s="195"/>
      <c r="V53" s="117"/>
      <c r="W53" s="196"/>
      <c r="X53" s="197"/>
      <c r="Y53" s="197"/>
      <c r="Z53" s="197"/>
      <c r="AA53" s="197"/>
      <c r="AB53" s="117"/>
      <c r="AC53" s="117"/>
      <c r="AD53" s="117"/>
      <c r="AE53" s="117"/>
      <c r="AF53" s="117"/>
      <c r="AG53" s="117"/>
      <c r="AH53" s="117"/>
    </row>
    <row r="54" spans="1:34" x14ac:dyDescent="0.3">
      <c r="A54" s="192"/>
      <c r="B54" s="117"/>
      <c r="C54" s="117"/>
      <c r="D54" s="117"/>
      <c r="E54" s="117"/>
      <c r="F54" s="117"/>
      <c r="G54" s="117"/>
      <c r="H54" s="117"/>
      <c r="I54" s="195"/>
      <c r="J54" s="117"/>
      <c r="K54" s="117"/>
      <c r="L54" s="117"/>
      <c r="M54" s="117"/>
      <c r="N54" s="117"/>
      <c r="O54" s="117"/>
      <c r="P54" s="117"/>
      <c r="Q54" s="117"/>
      <c r="R54" s="117"/>
      <c r="S54" s="195"/>
      <c r="T54" s="117"/>
      <c r="U54" s="195"/>
      <c r="V54" s="117"/>
      <c r="W54" s="196"/>
      <c r="X54" s="197"/>
      <c r="Y54" s="197"/>
      <c r="Z54" s="197"/>
      <c r="AA54" s="197"/>
      <c r="AB54" s="117"/>
      <c r="AC54" s="117"/>
      <c r="AD54" s="117"/>
      <c r="AE54" s="117"/>
      <c r="AF54" s="117"/>
      <c r="AG54" s="117"/>
      <c r="AH54" s="117"/>
    </row>
    <row r="55" spans="1:34" x14ac:dyDescent="0.3">
      <c r="A55" s="192"/>
      <c r="B55" s="117"/>
      <c r="C55" s="117"/>
      <c r="D55" s="117"/>
      <c r="E55" s="117"/>
      <c r="F55" s="117"/>
      <c r="G55" s="117"/>
      <c r="H55" s="117"/>
      <c r="I55" s="195"/>
      <c r="J55" s="117"/>
      <c r="K55" s="117"/>
      <c r="L55" s="117"/>
      <c r="M55" s="117"/>
      <c r="N55" s="117"/>
      <c r="O55" s="117"/>
      <c r="P55" s="117"/>
      <c r="Q55" s="117"/>
      <c r="R55" s="117"/>
      <c r="S55" s="195"/>
      <c r="T55" s="117"/>
      <c r="U55" s="195"/>
      <c r="V55" s="117"/>
      <c r="W55" s="196"/>
      <c r="X55" s="197"/>
      <c r="Y55" s="197"/>
      <c r="Z55" s="197"/>
      <c r="AA55" s="197"/>
      <c r="AB55" s="117"/>
      <c r="AC55" s="117"/>
      <c r="AD55" s="117"/>
      <c r="AE55" s="117"/>
      <c r="AF55" s="117"/>
      <c r="AG55" s="117"/>
      <c r="AH55" s="117"/>
    </row>
    <row r="56" spans="1:34" x14ac:dyDescent="0.3">
      <c r="A56" s="192"/>
      <c r="B56" s="117"/>
      <c r="C56" s="117"/>
      <c r="D56" s="117"/>
      <c r="E56" s="117"/>
      <c r="F56" s="117"/>
      <c r="G56" s="117"/>
      <c r="H56" s="117"/>
      <c r="I56" s="195"/>
      <c r="J56" s="117"/>
      <c r="K56" s="117"/>
      <c r="L56" s="117"/>
      <c r="M56" s="117"/>
      <c r="N56" s="117"/>
      <c r="O56" s="117"/>
      <c r="P56" s="117"/>
      <c r="Q56" s="117"/>
      <c r="R56" s="117"/>
      <c r="S56" s="195"/>
      <c r="T56" s="117"/>
      <c r="U56" s="195"/>
      <c r="V56" s="117"/>
      <c r="W56" s="196"/>
      <c r="X56" s="197"/>
      <c r="Y56" s="197"/>
      <c r="Z56" s="197"/>
      <c r="AA56" s="197"/>
      <c r="AB56" s="117"/>
      <c r="AC56" s="117"/>
      <c r="AD56" s="117"/>
      <c r="AE56" s="117"/>
      <c r="AF56" s="117"/>
      <c r="AG56" s="117"/>
      <c r="AH56" s="117"/>
    </row>
    <row r="57" spans="1:34" x14ac:dyDescent="0.3">
      <c r="A57" s="192"/>
      <c r="B57" s="117"/>
      <c r="C57" s="117"/>
      <c r="D57" s="117"/>
      <c r="E57" s="117"/>
      <c r="F57" s="117"/>
      <c r="G57" s="117"/>
      <c r="H57" s="117"/>
      <c r="I57" s="195"/>
      <c r="J57" s="117"/>
      <c r="K57" s="117"/>
      <c r="L57" s="117"/>
      <c r="M57" s="117"/>
      <c r="N57" s="117"/>
      <c r="O57" s="117"/>
      <c r="P57" s="117"/>
      <c r="Q57" s="117"/>
      <c r="R57" s="117"/>
      <c r="S57" s="195"/>
      <c r="T57" s="117"/>
      <c r="U57" s="195"/>
      <c r="V57" s="117"/>
      <c r="W57" s="196"/>
      <c r="X57" s="197"/>
      <c r="Y57" s="197"/>
      <c r="Z57" s="197"/>
      <c r="AA57" s="197"/>
      <c r="AB57" s="117"/>
      <c r="AC57" s="117"/>
      <c r="AD57" s="117"/>
      <c r="AE57" s="117"/>
      <c r="AF57" s="117"/>
      <c r="AG57" s="117"/>
      <c r="AH57" s="117"/>
    </row>
    <row r="58" spans="1:34" x14ac:dyDescent="0.3">
      <c r="A58" s="192"/>
      <c r="B58" s="117"/>
      <c r="C58" s="117"/>
      <c r="D58" s="117"/>
      <c r="E58" s="117"/>
      <c r="F58" s="117"/>
      <c r="G58" s="117"/>
      <c r="H58" s="117"/>
      <c r="I58" s="195"/>
      <c r="J58" s="117"/>
      <c r="K58" s="117"/>
      <c r="L58" s="117"/>
      <c r="M58" s="117"/>
      <c r="N58" s="117"/>
      <c r="O58" s="117"/>
      <c r="P58" s="117"/>
      <c r="Q58" s="117"/>
      <c r="R58" s="117"/>
      <c r="S58" s="195"/>
      <c r="T58" s="117"/>
      <c r="U58" s="195"/>
      <c r="V58" s="117"/>
      <c r="W58" s="196"/>
      <c r="X58" s="197"/>
      <c r="Y58" s="197"/>
      <c r="Z58" s="197"/>
      <c r="AA58" s="197"/>
      <c r="AB58" s="117"/>
      <c r="AC58" s="117"/>
      <c r="AD58" s="117"/>
      <c r="AE58" s="117"/>
      <c r="AF58" s="117"/>
      <c r="AG58" s="117"/>
      <c r="AH58" s="117"/>
    </row>
    <row r="59" spans="1:34" x14ac:dyDescent="0.3">
      <c r="A59" s="192"/>
      <c r="B59" s="117"/>
      <c r="C59" s="117"/>
      <c r="D59" s="117"/>
      <c r="E59" s="117"/>
      <c r="F59" s="117"/>
      <c r="G59" s="117"/>
      <c r="H59" s="117"/>
      <c r="I59" s="195"/>
      <c r="J59" s="117"/>
      <c r="K59" s="117"/>
      <c r="L59" s="117"/>
      <c r="M59" s="117"/>
      <c r="N59" s="117"/>
      <c r="O59" s="117"/>
      <c r="P59" s="117"/>
      <c r="Q59" s="117"/>
      <c r="R59" s="117"/>
      <c r="S59" s="195"/>
      <c r="T59" s="117"/>
      <c r="U59" s="195"/>
      <c r="V59" s="117"/>
      <c r="W59" s="196"/>
      <c r="X59" s="197"/>
      <c r="Y59" s="197"/>
      <c r="Z59" s="197"/>
      <c r="AA59" s="197"/>
      <c r="AB59" s="117"/>
      <c r="AC59" s="117"/>
      <c r="AD59" s="117"/>
      <c r="AE59" s="117"/>
      <c r="AF59" s="117"/>
      <c r="AG59" s="117"/>
      <c r="AH59" s="117"/>
    </row>
    <row r="60" spans="1:34" x14ac:dyDescent="0.3">
      <c r="A60" s="192"/>
      <c r="B60" s="117"/>
      <c r="C60" s="117"/>
      <c r="D60" s="117"/>
      <c r="E60" s="117"/>
      <c r="F60" s="117"/>
      <c r="G60" s="117"/>
      <c r="H60" s="117"/>
      <c r="I60" s="195"/>
      <c r="J60" s="117"/>
      <c r="K60" s="117"/>
      <c r="L60" s="117"/>
      <c r="M60" s="117"/>
      <c r="N60" s="117"/>
      <c r="O60" s="117"/>
      <c r="P60" s="117"/>
      <c r="Q60" s="117"/>
      <c r="R60" s="117"/>
      <c r="S60" s="195"/>
      <c r="T60" s="117"/>
      <c r="U60" s="195"/>
      <c r="V60" s="117"/>
      <c r="W60" s="196"/>
      <c r="X60" s="197"/>
      <c r="Y60" s="197"/>
      <c r="Z60" s="197"/>
      <c r="AA60" s="197"/>
      <c r="AB60" s="117"/>
      <c r="AC60" s="117"/>
      <c r="AD60" s="117"/>
      <c r="AE60" s="117"/>
      <c r="AF60" s="117"/>
      <c r="AG60" s="117"/>
      <c r="AH60" s="117"/>
    </row>
    <row r="61" spans="1:34" x14ac:dyDescent="0.3">
      <c r="A61" s="192"/>
      <c r="B61" s="117"/>
      <c r="C61" s="117"/>
      <c r="D61" s="117"/>
      <c r="E61" s="117"/>
      <c r="F61" s="117"/>
      <c r="G61" s="117"/>
      <c r="H61" s="117"/>
      <c r="I61" s="195"/>
      <c r="J61" s="117"/>
      <c r="K61" s="117"/>
      <c r="L61" s="117"/>
      <c r="M61" s="117"/>
      <c r="N61" s="117"/>
      <c r="O61" s="117"/>
      <c r="P61" s="117"/>
      <c r="Q61" s="117"/>
      <c r="R61" s="117"/>
      <c r="S61" s="195"/>
      <c r="T61" s="117"/>
      <c r="U61" s="195"/>
      <c r="V61" s="117"/>
      <c r="W61" s="196"/>
      <c r="X61" s="197"/>
      <c r="Y61" s="197"/>
      <c r="Z61" s="197"/>
      <c r="AA61" s="197"/>
      <c r="AB61" s="117"/>
      <c r="AC61" s="117"/>
      <c r="AD61" s="117"/>
      <c r="AE61" s="117"/>
      <c r="AF61" s="117"/>
      <c r="AG61" s="117"/>
      <c r="AH61" s="117"/>
    </row>
    <row r="62" spans="1:34" x14ac:dyDescent="0.3">
      <c r="A62" s="192"/>
      <c r="B62" s="117"/>
      <c r="C62" s="117"/>
      <c r="D62" s="117"/>
      <c r="E62" s="117"/>
      <c r="F62" s="117"/>
      <c r="G62" s="117"/>
      <c r="H62" s="117"/>
      <c r="I62" s="195"/>
      <c r="J62" s="117"/>
      <c r="K62" s="117"/>
      <c r="L62" s="117"/>
      <c r="M62" s="117"/>
      <c r="N62" s="117"/>
      <c r="O62" s="117"/>
      <c r="P62" s="117"/>
      <c r="Q62" s="117"/>
      <c r="R62" s="117"/>
      <c r="S62" s="195"/>
      <c r="T62" s="117"/>
      <c r="U62" s="195"/>
      <c r="V62" s="117"/>
      <c r="W62" s="196"/>
      <c r="X62" s="197"/>
      <c r="Y62" s="197"/>
      <c r="Z62" s="197"/>
      <c r="AA62" s="197"/>
      <c r="AB62" s="117"/>
      <c r="AC62" s="117"/>
      <c r="AD62" s="117"/>
      <c r="AE62" s="117"/>
      <c r="AF62" s="117"/>
      <c r="AG62" s="117"/>
      <c r="AH62" s="117"/>
    </row>
    <row r="63" spans="1:34" x14ac:dyDescent="0.3">
      <c r="A63" s="192"/>
      <c r="B63" s="117"/>
      <c r="C63" s="117"/>
      <c r="D63" s="117"/>
      <c r="E63" s="117"/>
      <c r="F63" s="117"/>
      <c r="G63" s="117"/>
      <c r="H63" s="117"/>
      <c r="I63" s="195"/>
      <c r="J63" s="117"/>
      <c r="K63" s="117"/>
      <c r="L63" s="117"/>
      <c r="M63" s="117"/>
      <c r="N63" s="117"/>
      <c r="O63" s="117"/>
      <c r="P63" s="117"/>
      <c r="Q63" s="117"/>
      <c r="R63" s="117"/>
      <c r="S63" s="195"/>
      <c r="T63" s="117"/>
      <c r="U63" s="195"/>
      <c r="V63" s="117"/>
      <c r="W63" s="196"/>
      <c r="X63" s="197"/>
      <c r="Y63" s="197"/>
      <c r="Z63" s="197"/>
      <c r="AA63" s="197"/>
      <c r="AB63" s="117"/>
      <c r="AC63" s="117"/>
      <c r="AD63" s="117"/>
      <c r="AE63" s="117"/>
      <c r="AF63" s="117"/>
      <c r="AG63" s="117"/>
      <c r="AH63" s="117"/>
    </row>
    <row r="64" spans="1:34" x14ac:dyDescent="0.3">
      <c r="A64" s="192"/>
      <c r="B64" s="117"/>
      <c r="C64" s="117"/>
      <c r="D64" s="117"/>
      <c r="E64" s="117"/>
      <c r="F64" s="117"/>
      <c r="G64" s="117"/>
      <c r="H64" s="117"/>
      <c r="I64" s="195"/>
      <c r="J64" s="117"/>
      <c r="K64" s="117"/>
      <c r="L64" s="117"/>
      <c r="M64" s="117"/>
      <c r="N64" s="117"/>
      <c r="O64" s="117"/>
      <c r="P64" s="117"/>
      <c r="Q64" s="117"/>
      <c r="R64" s="117"/>
      <c r="S64" s="195"/>
      <c r="T64" s="117"/>
      <c r="U64" s="195"/>
      <c r="V64" s="117"/>
      <c r="W64" s="196"/>
      <c r="X64" s="197"/>
      <c r="Y64" s="197"/>
      <c r="Z64" s="197"/>
      <c r="AA64" s="197"/>
      <c r="AB64" s="117"/>
      <c r="AC64" s="117"/>
      <c r="AD64" s="117"/>
      <c r="AE64" s="117"/>
      <c r="AF64" s="117"/>
      <c r="AG64" s="117"/>
      <c r="AH64" s="117"/>
    </row>
    <row r="65" spans="1:34" x14ac:dyDescent="0.3">
      <c r="A65" s="192"/>
      <c r="B65" s="117"/>
      <c r="C65" s="117"/>
      <c r="D65" s="117"/>
      <c r="E65" s="117"/>
      <c r="F65" s="117"/>
      <c r="G65" s="117"/>
      <c r="H65" s="117"/>
      <c r="I65" s="195"/>
      <c r="J65" s="117"/>
      <c r="K65" s="117"/>
      <c r="L65" s="117"/>
      <c r="M65" s="117"/>
      <c r="N65" s="117"/>
      <c r="O65" s="117"/>
      <c r="P65" s="117"/>
      <c r="Q65" s="117"/>
      <c r="R65" s="117"/>
      <c r="S65" s="195"/>
      <c r="T65" s="117"/>
      <c r="U65" s="195"/>
      <c r="V65" s="117"/>
      <c r="W65" s="196"/>
      <c r="X65" s="197"/>
      <c r="Y65" s="197"/>
      <c r="Z65" s="197"/>
      <c r="AA65" s="197"/>
      <c r="AB65" s="117"/>
      <c r="AC65" s="117"/>
      <c r="AD65" s="117"/>
      <c r="AE65" s="117"/>
      <c r="AF65" s="117"/>
      <c r="AG65" s="117"/>
      <c r="AH65" s="117"/>
    </row>
    <row r="66" spans="1:34" x14ac:dyDescent="0.3">
      <c r="A66" s="192"/>
      <c r="B66" s="117"/>
      <c r="C66" s="117"/>
      <c r="D66" s="117"/>
      <c r="E66" s="117"/>
      <c r="F66" s="117"/>
      <c r="G66" s="117"/>
      <c r="H66" s="117"/>
      <c r="I66" s="195"/>
      <c r="J66" s="117"/>
      <c r="K66" s="117"/>
      <c r="L66" s="117"/>
      <c r="M66" s="117"/>
      <c r="N66" s="117"/>
      <c r="O66" s="117"/>
      <c r="P66" s="117"/>
      <c r="Q66" s="117"/>
      <c r="R66" s="117"/>
      <c r="S66" s="195"/>
      <c r="T66" s="117"/>
      <c r="U66" s="195"/>
      <c r="V66" s="117"/>
      <c r="W66" s="196"/>
      <c r="X66" s="197"/>
      <c r="Y66" s="197"/>
      <c r="Z66" s="197"/>
      <c r="AA66" s="197"/>
      <c r="AB66" s="117"/>
      <c r="AC66" s="117"/>
      <c r="AD66" s="117"/>
      <c r="AE66" s="117"/>
      <c r="AF66" s="117"/>
      <c r="AG66" s="117"/>
      <c r="AH66" s="117"/>
    </row>
    <row r="67" spans="1:34" x14ac:dyDescent="0.3">
      <c r="A67" s="192"/>
      <c r="B67" s="117"/>
      <c r="C67" s="117"/>
      <c r="D67" s="117"/>
      <c r="E67" s="117"/>
      <c r="F67" s="117"/>
      <c r="G67" s="117"/>
      <c r="H67" s="117"/>
      <c r="I67" s="195"/>
      <c r="J67" s="117"/>
      <c r="K67" s="117"/>
      <c r="L67" s="117"/>
      <c r="M67" s="117"/>
      <c r="N67" s="117"/>
      <c r="O67" s="117"/>
      <c r="P67" s="117"/>
      <c r="Q67" s="117"/>
      <c r="R67" s="117"/>
      <c r="S67" s="195"/>
      <c r="T67" s="117"/>
      <c r="U67" s="195"/>
      <c r="V67" s="117"/>
      <c r="W67" s="196"/>
      <c r="X67" s="197"/>
      <c r="Y67" s="197"/>
      <c r="Z67" s="197"/>
      <c r="AA67" s="197"/>
      <c r="AB67" s="117"/>
      <c r="AC67" s="117"/>
      <c r="AD67" s="117"/>
      <c r="AE67" s="117"/>
      <c r="AF67" s="117"/>
      <c r="AG67" s="117"/>
      <c r="AH67" s="117"/>
    </row>
    <row r="68" spans="1:34" x14ac:dyDescent="0.3">
      <c r="A68" s="192"/>
      <c r="B68" s="117"/>
      <c r="C68" s="117"/>
      <c r="D68" s="117"/>
      <c r="E68" s="117"/>
      <c r="F68" s="117"/>
      <c r="G68" s="117"/>
      <c r="H68" s="117"/>
      <c r="I68" s="195"/>
      <c r="J68" s="117"/>
      <c r="K68" s="117"/>
      <c r="L68" s="117"/>
      <c r="M68" s="117"/>
      <c r="N68" s="117"/>
      <c r="O68" s="117"/>
      <c r="P68" s="117"/>
      <c r="Q68" s="117"/>
      <c r="R68" s="117"/>
      <c r="S68" s="195"/>
      <c r="T68" s="117"/>
      <c r="U68" s="195"/>
      <c r="V68" s="117"/>
      <c r="W68" s="196"/>
      <c r="X68" s="197"/>
      <c r="Y68" s="197"/>
      <c r="Z68" s="197"/>
      <c r="AA68" s="197"/>
      <c r="AB68" s="117"/>
      <c r="AC68" s="117"/>
      <c r="AD68" s="117"/>
      <c r="AE68" s="117"/>
      <c r="AF68" s="117"/>
      <c r="AG68" s="117"/>
      <c r="AH68" s="117"/>
    </row>
    <row r="69" spans="1:34" x14ac:dyDescent="0.3">
      <c r="A69" s="192"/>
      <c r="B69" s="117"/>
      <c r="C69" s="117"/>
      <c r="D69" s="117"/>
      <c r="E69" s="117"/>
      <c r="F69" s="117"/>
      <c r="G69" s="117"/>
      <c r="H69" s="117"/>
      <c r="I69" s="195"/>
      <c r="J69" s="117"/>
      <c r="K69" s="117"/>
      <c r="L69" s="117"/>
      <c r="M69" s="117"/>
      <c r="N69" s="117"/>
      <c r="O69" s="117"/>
      <c r="P69" s="117"/>
      <c r="Q69" s="117"/>
      <c r="R69" s="117"/>
      <c r="S69" s="195"/>
      <c r="T69" s="117"/>
      <c r="U69" s="195"/>
      <c r="V69" s="117"/>
      <c r="W69" s="196"/>
      <c r="X69" s="197"/>
      <c r="Y69" s="197"/>
      <c r="Z69" s="197"/>
      <c r="AA69" s="197"/>
      <c r="AB69" s="117"/>
      <c r="AC69" s="117"/>
      <c r="AD69" s="117"/>
      <c r="AE69" s="117"/>
      <c r="AF69" s="117"/>
      <c r="AG69" s="117"/>
      <c r="AH69" s="117"/>
    </row>
    <row r="70" spans="1:34" x14ac:dyDescent="0.3">
      <c r="A70" s="192"/>
      <c r="B70" s="117"/>
      <c r="C70" s="117"/>
      <c r="D70" s="117"/>
      <c r="E70" s="117"/>
      <c r="F70" s="117"/>
      <c r="G70" s="117"/>
      <c r="H70" s="117"/>
      <c r="I70" s="195"/>
      <c r="J70" s="117"/>
      <c r="K70" s="117"/>
      <c r="L70" s="117"/>
      <c r="M70" s="117"/>
      <c r="N70" s="117"/>
      <c r="O70" s="117"/>
      <c r="P70" s="117"/>
      <c r="Q70" s="117"/>
      <c r="R70" s="117"/>
      <c r="S70" s="195"/>
      <c r="T70" s="117"/>
      <c r="U70" s="195"/>
      <c r="V70" s="117"/>
      <c r="W70" s="196"/>
      <c r="X70" s="197"/>
      <c r="Y70" s="197"/>
      <c r="Z70" s="197"/>
      <c r="AA70" s="197"/>
      <c r="AB70" s="117"/>
      <c r="AC70" s="117"/>
      <c r="AD70" s="117"/>
      <c r="AE70" s="117"/>
      <c r="AF70" s="117"/>
      <c r="AG70" s="117"/>
      <c r="AH70" s="117"/>
    </row>
    <row r="71" spans="1:34" x14ac:dyDescent="0.3">
      <c r="A71" s="192"/>
      <c r="B71" s="117"/>
      <c r="C71" s="117"/>
      <c r="D71" s="117"/>
      <c r="E71" s="117"/>
      <c r="F71" s="117"/>
      <c r="G71" s="117"/>
      <c r="H71" s="117"/>
      <c r="I71" s="195"/>
      <c r="J71" s="117"/>
      <c r="K71" s="117"/>
      <c r="L71" s="117"/>
      <c r="M71" s="117"/>
      <c r="N71" s="117"/>
      <c r="O71" s="117"/>
      <c r="P71" s="117"/>
      <c r="Q71" s="117"/>
      <c r="R71" s="117"/>
      <c r="S71" s="195"/>
      <c r="T71" s="117"/>
      <c r="U71" s="195"/>
      <c r="V71" s="117"/>
      <c r="W71" s="196"/>
      <c r="X71" s="197"/>
      <c r="Y71" s="197"/>
      <c r="Z71" s="197"/>
      <c r="AA71" s="197"/>
      <c r="AB71" s="117"/>
      <c r="AC71" s="117"/>
      <c r="AD71" s="117"/>
      <c r="AE71" s="117"/>
      <c r="AF71" s="117"/>
      <c r="AG71" s="117"/>
      <c r="AH71" s="117"/>
    </row>
    <row r="72" spans="1:34" x14ac:dyDescent="0.3">
      <c r="A72" s="192"/>
      <c r="B72" s="117"/>
      <c r="C72" s="117"/>
      <c r="D72" s="117"/>
      <c r="E72" s="117"/>
      <c r="F72" s="117"/>
      <c r="G72" s="117"/>
      <c r="H72" s="117"/>
      <c r="I72" s="195"/>
      <c r="J72" s="117"/>
      <c r="K72" s="117"/>
      <c r="L72" s="117"/>
      <c r="M72" s="117"/>
      <c r="N72" s="117"/>
      <c r="O72" s="117"/>
      <c r="P72" s="117"/>
      <c r="Q72" s="117"/>
      <c r="R72" s="117"/>
      <c r="S72" s="195"/>
      <c r="T72" s="117"/>
      <c r="U72" s="195"/>
      <c r="V72" s="117"/>
      <c r="W72" s="196"/>
      <c r="X72" s="197"/>
      <c r="Y72" s="197"/>
      <c r="Z72" s="197"/>
      <c r="AA72" s="197"/>
      <c r="AB72" s="117"/>
      <c r="AC72" s="117"/>
      <c r="AD72" s="117"/>
      <c r="AE72" s="117"/>
      <c r="AF72" s="117"/>
      <c r="AG72" s="117"/>
      <c r="AH72" s="117"/>
    </row>
    <row r="73" spans="1:34" x14ac:dyDescent="0.3">
      <c r="A73" s="192"/>
      <c r="B73" s="117"/>
      <c r="C73" s="117"/>
      <c r="D73" s="117"/>
      <c r="E73" s="117"/>
      <c r="F73" s="117"/>
      <c r="G73" s="117"/>
      <c r="H73" s="117"/>
      <c r="I73" s="195"/>
      <c r="J73" s="117"/>
      <c r="K73" s="117"/>
      <c r="L73" s="117"/>
      <c r="M73" s="117"/>
      <c r="N73" s="117"/>
      <c r="O73" s="117"/>
      <c r="P73" s="117"/>
      <c r="Q73" s="117"/>
      <c r="R73" s="117"/>
      <c r="S73" s="195"/>
      <c r="T73" s="117"/>
      <c r="U73" s="195"/>
      <c r="V73" s="117"/>
      <c r="W73" s="196"/>
      <c r="X73" s="197"/>
      <c r="Y73" s="197"/>
      <c r="Z73" s="197"/>
      <c r="AA73" s="197"/>
      <c r="AB73" s="188"/>
      <c r="AC73" s="197"/>
      <c r="AD73" s="197"/>
      <c r="AE73" s="188"/>
      <c r="AF73" s="197"/>
      <c r="AG73" s="197"/>
      <c r="AH73" s="197"/>
    </row>
    <row r="74" spans="1:34" x14ac:dyDescent="0.3">
      <c r="A74" s="192"/>
      <c r="B74" s="117"/>
      <c r="C74" s="117"/>
      <c r="D74" s="117"/>
      <c r="E74" s="117"/>
      <c r="F74" s="117"/>
      <c r="G74" s="117"/>
      <c r="H74" s="117"/>
      <c r="I74" s="195"/>
      <c r="J74" s="117"/>
      <c r="K74" s="117"/>
      <c r="L74" s="117"/>
      <c r="M74" s="117"/>
      <c r="N74" s="117"/>
      <c r="O74" s="117"/>
      <c r="P74" s="117"/>
      <c r="Q74" s="117"/>
      <c r="R74" s="117"/>
      <c r="S74" s="195"/>
      <c r="T74" s="117"/>
      <c r="U74" s="195"/>
      <c r="V74" s="117"/>
      <c r="W74" s="196"/>
      <c r="X74" s="197"/>
      <c r="Y74" s="197"/>
      <c r="Z74" s="197"/>
      <c r="AA74" s="197"/>
      <c r="AB74" s="188"/>
      <c r="AC74" s="197"/>
      <c r="AD74" s="197"/>
      <c r="AE74" s="188"/>
      <c r="AF74" s="197"/>
      <c r="AG74" s="197"/>
      <c r="AH74" s="197"/>
    </row>
    <row r="75" spans="1:34" x14ac:dyDescent="0.3">
      <c r="A75" s="192"/>
      <c r="B75" s="117"/>
      <c r="C75" s="117"/>
      <c r="D75" s="117"/>
      <c r="E75" s="117"/>
      <c r="F75" s="117"/>
      <c r="G75" s="117"/>
      <c r="H75" s="117"/>
      <c r="I75" s="195"/>
      <c r="J75" s="117"/>
      <c r="K75" s="117"/>
      <c r="L75" s="117"/>
      <c r="M75" s="117"/>
      <c r="N75" s="117"/>
      <c r="O75" s="117"/>
      <c r="P75" s="117"/>
      <c r="Q75" s="117"/>
      <c r="R75" s="117"/>
      <c r="S75" s="195"/>
      <c r="T75" s="117"/>
      <c r="U75" s="195"/>
      <c r="V75" s="117"/>
      <c r="W75" s="196"/>
      <c r="X75" s="197"/>
      <c r="Y75" s="197"/>
      <c r="Z75" s="197"/>
      <c r="AA75" s="197"/>
      <c r="AB75" s="188"/>
      <c r="AC75" s="197"/>
      <c r="AD75" s="197"/>
      <c r="AE75" s="188"/>
      <c r="AF75" s="197"/>
      <c r="AG75" s="197"/>
      <c r="AH75" s="197"/>
    </row>
    <row r="76" spans="1:34" x14ac:dyDescent="0.3">
      <c r="A76" s="192"/>
      <c r="B76" s="117"/>
      <c r="C76" s="117"/>
      <c r="D76" s="117"/>
      <c r="E76" s="117"/>
      <c r="F76" s="117"/>
      <c r="G76" s="117"/>
      <c r="H76" s="117"/>
      <c r="I76" s="195"/>
      <c r="J76" s="117"/>
      <c r="K76" s="117"/>
      <c r="L76" s="117"/>
      <c r="M76" s="117"/>
      <c r="N76" s="117"/>
      <c r="O76" s="117"/>
      <c r="P76" s="117"/>
      <c r="Q76" s="117"/>
      <c r="R76" s="117"/>
      <c r="S76" s="195"/>
      <c r="T76" s="117"/>
      <c r="U76" s="195"/>
      <c r="V76" s="117"/>
      <c r="W76" s="196"/>
      <c r="X76" s="197"/>
      <c r="Y76" s="197"/>
      <c r="Z76" s="197"/>
      <c r="AA76" s="197"/>
      <c r="AB76" s="188"/>
      <c r="AC76" s="197"/>
      <c r="AD76" s="197"/>
      <c r="AE76" s="188"/>
      <c r="AF76" s="197"/>
      <c r="AG76" s="197"/>
      <c r="AH76" s="197"/>
    </row>
    <row r="77" spans="1:34" x14ac:dyDescent="0.3">
      <c r="A77" s="192"/>
      <c r="B77" s="117"/>
      <c r="C77" s="117"/>
      <c r="D77" s="117"/>
      <c r="E77" s="117"/>
      <c r="F77" s="117"/>
      <c r="G77" s="117"/>
      <c r="H77" s="117"/>
      <c r="I77" s="195"/>
      <c r="J77" s="117"/>
      <c r="K77" s="117"/>
      <c r="L77" s="117"/>
      <c r="M77" s="117"/>
      <c r="N77" s="117"/>
      <c r="O77" s="117"/>
      <c r="P77" s="117"/>
      <c r="Q77" s="117"/>
      <c r="R77" s="117"/>
      <c r="S77" s="195"/>
      <c r="T77" s="117"/>
      <c r="U77" s="195"/>
      <c r="V77" s="117"/>
      <c r="W77" s="196"/>
      <c r="X77" s="197"/>
      <c r="Y77" s="197"/>
      <c r="Z77" s="197"/>
      <c r="AA77" s="197"/>
      <c r="AB77" s="188"/>
      <c r="AC77" s="197"/>
      <c r="AD77" s="197"/>
      <c r="AE77" s="188"/>
      <c r="AF77" s="197"/>
      <c r="AG77" s="197"/>
      <c r="AH77" s="197"/>
    </row>
    <row r="78" spans="1:34" x14ac:dyDescent="0.3">
      <c r="A78" s="192"/>
      <c r="B78" s="117"/>
      <c r="C78" s="117"/>
      <c r="D78" s="117"/>
      <c r="E78" s="117"/>
      <c r="F78" s="117"/>
      <c r="G78" s="117"/>
      <c r="H78" s="117"/>
      <c r="I78" s="195"/>
      <c r="J78" s="117"/>
      <c r="K78" s="117"/>
      <c r="L78" s="117"/>
      <c r="M78" s="117"/>
      <c r="N78" s="117"/>
      <c r="O78" s="117"/>
      <c r="P78" s="117"/>
      <c r="Q78" s="117"/>
      <c r="R78" s="117"/>
      <c r="S78" s="195"/>
      <c r="T78" s="117"/>
      <c r="U78" s="195"/>
      <c r="V78" s="117"/>
      <c r="W78" s="196"/>
      <c r="X78" s="197"/>
      <c r="Y78" s="197"/>
      <c r="Z78" s="197"/>
      <c r="AA78" s="197"/>
      <c r="AB78" s="188"/>
      <c r="AC78" s="197"/>
      <c r="AD78" s="197"/>
      <c r="AE78" s="188"/>
      <c r="AF78" s="197"/>
      <c r="AG78" s="197"/>
      <c r="AH78" s="197"/>
    </row>
    <row r="79" spans="1:34" x14ac:dyDescent="0.3">
      <c r="A79" s="192"/>
      <c r="B79" s="117"/>
      <c r="C79" s="117"/>
      <c r="D79" s="117"/>
      <c r="E79" s="117"/>
      <c r="F79" s="117"/>
      <c r="G79" s="117"/>
      <c r="H79" s="117"/>
      <c r="I79" s="195"/>
      <c r="J79" s="117"/>
      <c r="K79" s="117"/>
      <c r="L79" s="117"/>
      <c r="M79" s="117"/>
      <c r="N79" s="117"/>
      <c r="O79" s="117"/>
      <c r="P79" s="117"/>
      <c r="Q79" s="117"/>
      <c r="R79" s="117"/>
      <c r="S79" s="195"/>
      <c r="T79" s="117"/>
      <c r="U79" s="195"/>
      <c r="V79" s="117"/>
      <c r="W79" s="196"/>
      <c r="X79" s="197"/>
      <c r="Y79" s="197"/>
      <c r="Z79" s="197"/>
      <c r="AA79" s="197"/>
      <c r="AB79" s="188"/>
      <c r="AC79" s="197"/>
      <c r="AD79" s="197"/>
      <c r="AE79" s="188"/>
      <c r="AF79" s="197"/>
      <c r="AG79" s="197"/>
      <c r="AH79" s="197"/>
    </row>
    <row r="80" spans="1:34" x14ac:dyDescent="0.3">
      <c r="A80" s="192"/>
      <c r="B80" s="117"/>
      <c r="C80" s="117"/>
      <c r="D80" s="117"/>
      <c r="E80" s="117"/>
      <c r="F80" s="117"/>
      <c r="G80" s="117"/>
      <c r="H80" s="117"/>
      <c r="I80" s="195"/>
      <c r="J80" s="117"/>
      <c r="K80" s="117"/>
      <c r="L80" s="117"/>
      <c r="M80" s="117"/>
      <c r="N80" s="117"/>
      <c r="O80" s="117"/>
      <c r="P80" s="117"/>
      <c r="Q80" s="117"/>
      <c r="R80" s="117"/>
      <c r="S80" s="195"/>
      <c r="T80" s="117"/>
      <c r="U80" s="195"/>
      <c r="V80" s="117"/>
      <c r="W80" s="196"/>
      <c r="X80" s="197"/>
      <c r="Y80" s="197"/>
      <c r="Z80" s="197"/>
      <c r="AA80" s="197"/>
      <c r="AB80" s="188"/>
      <c r="AC80" s="197"/>
      <c r="AD80" s="197"/>
      <c r="AE80" s="188"/>
      <c r="AF80" s="197"/>
      <c r="AG80" s="197"/>
      <c r="AH80" s="197"/>
    </row>
    <row r="81" spans="1:34" x14ac:dyDescent="0.3">
      <c r="A81" s="192"/>
      <c r="B81" s="117"/>
      <c r="C81" s="117"/>
      <c r="D81" s="117"/>
      <c r="E81" s="117"/>
      <c r="F81" s="117"/>
      <c r="G81" s="117"/>
      <c r="H81" s="117"/>
      <c r="I81" s="195"/>
      <c r="J81" s="117"/>
      <c r="K81" s="117"/>
      <c r="L81" s="117"/>
      <c r="M81" s="117"/>
      <c r="N81" s="117"/>
      <c r="O81" s="117"/>
      <c r="P81" s="117"/>
      <c r="Q81" s="117"/>
      <c r="R81" s="117"/>
      <c r="S81" s="195"/>
      <c r="T81" s="117"/>
      <c r="U81" s="195"/>
      <c r="V81" s="117"/>
      <c r="W81" s="196"/>
      <c r="X81" s="197"/>
      <c r="Y81" s="197"/>
      <c r="Z81" s="197"/>
      <c r="AA81" s="197"/>
      <c r="AB81" s="188"/>
      <c r="AC81" s="197"/>
      <c r="AD81" s="197"/>
      <c r="AE81" s="188"/>
      <c r="AF81" s="197"/>
      <c r="AG81" s="197"/>
      <c r="AH81" s="197"/>
    </row>
    <row r="82" spans="1:34" x14ac:dyDescent="0.3">
      <c r="A82" s="192"/>
      <c r="B82" s="117"/>
      <c r="C82" s="117"/>
      <c r="D82" s="117"/>
      <c r="E82" s="117"/>
      <c r="F82" s="117"/>
      <c r="G82" s="117"/>
      <c r="H82" s="117"/>
      <c r="I82" s="195"/>
      <c r="J82" s="117"/>
      <c r="K82" s="117"/>
      <c r="L82" s="117"/>
      <c r="M82" s="117"/>
      <c r="N82" s="117"/>
      <c r="O82" s="117"/>
      <c r="P82" s="117"/>
      <c r="Q82" s="117"/>
      <c r="R82" s="117"/>
      <c r="S82" s="195"/>
      <c r="T82" s="117"/>
      <c r="U82" s="195"/>
      <c r="V82" s="117"/>
      <c r="W82" s="196"/>
      <c r="X82" s="197"/>
      <c r="Y82" s="197"/>
      <c r="Z82" s="197"/>
      <c r="AA82" s="197"/>
      <c r="AB82" s="188"/>
      <c r="AC82" s="197"/>
      <c r="AD82" s="197"/>
      <c r="AE82" s="188"/>
      <c r="AF82" s="197"/>
      <c r="AG82" s="197"/>
      <c r="AH82" s="197"/>
    </row>
    <row r="83" spans="1:34" x14ac:dyDescent="0.3">
      <c r="A83" s="192"/>
      <c r="B83" s="117"/>
      <c r="C83" s="117"/>
      <c r="D83" s="117"/>
      <c r="E83" s="117"/>
      <c r="F83" s="117"/>
      <c r="G83" s="117"/>
      <c r="H83" s="117"/>
      <c r="I83" s="195"/>
      <c r="J83" s="117"/>
      <c r="K83" s="117"/>
      <c r="L83" s="117"/>
      <c r="M83" s="117"/>
      <c r="N83" s="117"/>
      <c r="O83" s="117"/>
      <c r="P83" s="117"/>
      <c r="Q83" s="117"/>
      <c r="R83" s="117"/>
      <c r="S83" s="195"/>
      <c r="T83" s="117"/>
      <c r="U83" s="195"/>
      <c r="V83" s="117"/>
      <c r="W83" s="196"/>
      <c r="X83" s="197"/>
      <c r="Y83" s="197"/>
      <c r="Z83" s="197"/>
      <c r="AA83" s="197"/>
      <c r="AB83" s="188"/>
      <c r="AC83" s="197"/>
      <c r="AD83" s="197"/>
      <c r="AE83" s="188"/>
      <c r="AF83" s="197"/>
      <c r="AG83" s="197"/>
      <c r="AH83" s="197"/>
    </row>
    <row r="84" spans="1:34" x14ac:dyDescent="0.3">
      <c r="A84" s="192"/>
      <c r="B84" s="117"/>
      <c r="C84" s="117"/>
      <c r="D84" s="117"/>
      <c r="E84" s="117"/>
      <c r="F84" s="117"/>
      <c r="G84" s="117"/>
      <c r="H84" s="117"/>
      <c r="I84" s="195"/>
      <c r="J84" s="117"/>
      <c r="K84" s="117"/>
      <c r="L84" s="117"/>
      <c r="M84" s="117"/>
      <c r="N84" s="117"/>
      <c r="O84" s="117"/>
      <c r="P84" s="117"/>
      <c r="Q84" s="117"/>
      <c r="R84" s="117"/>
      <c r="S84" s="195"/>
      <c r="T84" s="117"/>
      <c r="U84" s="195"/>
      <c r="V84" s="117"/>
      <c r="W84" s="196"/>
      <c r="X84" s="197"/>
      <c r="Y84" s="197"/>
      <c r="Z84" s="197"/>
      <c r="AA84" s="197"/>
      <c r="AB84" s="188"/>
      <c r="AC84" s="197"/>
      <c r="AD84" s="197"/>
      <c r="AE84" s="188"/>
      <c r="AF84" s="197"/>
      <c r="AG84" s="197"/>
      <c r="AH84" s="197"/>
    </row>
    <row r="85" spans="1:34" x14ac:dyDescent="0.3">
      <c r="A85" s="192"/>
      <c r="B85" s="117"/>
      <c r="C85" s="117"/>
      <c r="D85" s="117"/>
      <c r="E85" s="117"/>
      <c r="F85" s="117"/>
      <c r="G85" s="117"/>
      <c r="H85" s="117"/>
      <c r="I85" s="195"/>
      <c r="J85" s="117"/>
      <c r="K85" s="117"/>
      <c r="L85" s="117"/>
      <c r="M85" s="117"/>
      <c r="N85" s="117"/>
      <c r="O85" s="117"/>
      <c r="P85" s="117"/>
      <c r="Q85" s="117"/>
      <c r="R85" s="117"/>
      <c r="S85" s="195"/>
      <c r="T85" s="117"/>
      <c r="U85" s="195"/>
      <c r="V85" s="117"/>
      <c r="W85" s="196"/>
      <c r="X85" s="197"/>
      <c r="Y85" s="197"/>
      <c r="Z85" s="197"/>
      <c r="AA85" s="197"/>
      <c r="AB85" s="188"/>
      <c r="AC85" s="197"/>
      <c r="AD85" s="197"/>
      <c r="AE85" s="188"/>
      <c r="AF85" s="197"/>
      <c r="AG85" s="197"/>
      <c r="AH85" s="197"/>
    </row>
    <row r="86" spans="1:34" x14ac:dyDescent="0.3">
      <c r="A86" s="192"/>
      <c r="B86" s="117"/>
      <c r="C86" s="117"/>
      <c r="D86" s="117"/>
      <c r="E86" s="117"/>
      <c r="F86" s="117"/>
      <c r="G86" s="117"/>
      <c r="H86" s="117"/>
      <c r="I86" s="195"/>
      <c r="J86" s="117"/>
      <c r="K86" s="117"/>
      <c r="L86" s="117"/>
      <c r="M86" s="117"/>
      <c r="N86" s="117"/>
      <c r="O86" s="117"/>
      <c r="P86" s="117"/>
      <c r="Q86" s="117"/>
      <c r="R86" s="117"/>
      <c r="S86" s="195"/>
      <c r="T86" s="117"/>
      <c r="U86" s="195"/>
      <c r="V86" s="117"/>
      <c r="W86" s="196"/>
      <c r="X86" s="197"/>
      <c r="Y86" s="197"/>
      <c r="Z86" s="197"/>
      <c r="AA86" s="197"/>
      <c r="AB86" s="188"/>
      <c r="AC86" s="197"/>
      <c r="AD86" s="197"/>
      <c r="AE86" s="188"/>
      <c r="AF86" s="197"/>
      <c r="AG86" s="197"/>
      <c r="AH86" s="197"/>
    </row>
    <row r="87" spans="1:34" x14ac:dyDescent="0.3">
      <c r="A87" s="192"/>
      <c r="B87" s="117"/>
      <c r="C87" s="117"/>
      <c r="D87" s="117"/>
      <c r="E87" s="117"/>
      <c r="F87" s="117"/>
      <c r="G87" s="117"/>
      <c r="H87" s="117"/>
      <c r="I87" s="195"/>
      <c r="J87" s="117"/>
      <c r="K87" s="117"/>
      <c r="L87" s="117"/>
      <c r="M87" s="117"/>
      <c r="N87" s="117"/>
      <c r="O87" s="117"/>
      <c r="P87" s="117"/>
      <c r="Q87" s="117"/>
      <c r="R87" s="117"/>
      <c r="S87" s="195"/>
      <c r="T87" s="117"/>
      <c r="U87" s="195"/>
      <c r="V87" s="117"/>
      <c r="W87" s="196"/>
      <c r="X87" s="197"/>
      <c r="Y87" s="197"/>
      <c r="Z87" s="197"/>
      <c r="AA87" s="197"/>
      <c r="AB87" s="188"/>
      <c r="AC87" s="197"/>
      <c r="AD87" s="197"/>
      <c r="AE87" s="188"/>
      <c r="AF87" s="197"/>
      <c r="AG87" s="197"/>
      <c r="AH87" s="197"/>
    </row>
    <row r="88" spans="1:34" x14ac:dyDescent="0.3">
      <c r="A88" s="192"/>
      <c r="B88" s="117"/>
      <c r="C88" s="117"/>
      <c r="D88" s="117"/>
      <c r="E88" s="117"/>
      <c r="F88" s="117"/>
      <c r="G88" s="117"/>
      <c r="H88" s="117"/>
      <c r="I88" s="195"/>
      <c r="J88" s="117"/>
      <c r="K88" s="117"/>
      <c r="L88" s="117"/>
      <c r="M88" s="117"/>
      <c r="N88" s="117"/>
      <c r="O88" s="117"/>
      <c r="P88" s="117"/>
      <c r="Q88" s="117"/>
      <c r="R88" s="117"/>
      <c r="S88" s="195"/>
      <c r="T88" s="117"/>
      <c r="U88" s="195"/>
      <c r="V88" s="117"/>
      <c r="W88" s="196"/>
      <c r="X88" s="197"/>
      <c r="Y88" s="197"/>
      <c r="Z88" s="197"/>
      <c r="AA88" s="197"/>
      <c r="AB88" s="188"/>
      <c r="AC88" s="197"/>
      <c r="AD88" s="197"/>
      <c r="AE88" s="188"/>
      <c r="AF88" s="197"/>
      <c r="AG88" s="197"/>
      <c r="AH88" s="197"/>
    </row>
    <row r="89" spans="1:34" x14ac:dyDescent="0.3">
      <c r="A89" s="192"/>
      <c r="B89" s="117"/>
      <c r="C89" s="117"/>
      <c r="D89" s="117"/>
      <c r="E89" s="117"/>
      <c r="F89" s="117"/>
      <c r="G89" s="117"/>
      <c r="H89" s="117"/>
      <c r="I89" s="195"/>
      <c r="J89" s="117"/>
      <c r="K89" s="117"/>
      <c r="L89" s="117"/>
      <c r="M89" s="117"/>
      <c r="N89" s="117"/>
      <c r="O89" s="117"/>
      <c r="P89" s="117"/>
      <c r="Q89" s="117"/>
      <c r="R89" s="117"/>
      <c r="S89" s="195"/>
      <c r="T89" s="117"/>
      <c r="U89" s="195"/>
      <c r="V89" s="117"/>
      <c r="W89" s="196"/>
      <c r="X89" s="197"/>
      <c r="Y89" s="197"/>
      <c r="Z89" s="197"/>
      <c r="AA89" s="197"/>
      <c r="AB89" s="188"/>
      <c r="AC89" s="197"/>
      <c r="AD89" s="197"/>
      <c r="AE89" s="188"/>
      <c r="AF89" s="197"/>
      <c r="AG89" s="197"/>
      <c r="AH89" s="197"/>
    </row>
    <row r="90" spans="1:34" x14ac:dyDescent="0.3">
      <c r="A90" s="192"/>
      <c r="B90" s="117"/>
      <c r="C90" s="117"/>
      <c r="D90" s="117"/>
      <c r="E90" s="117"/>
      <c r="F90" s="117"/>
      <c r="G90" s="117"/>
      <c r="H90" s="117"/>
      <c r="I90" s="195"/>
      <c r="J90" s="117"/>
      <c r="K90" s="117"/>
      <c r="L90" s="117"/>
      <c r="M90" s="117"/>
      <c r="N90" s="117"/>
      <c r="O90" s="117"/>
      <c r="P90" s="117"/>
      <c r="Q90" s="117"/>
      <c r="R90" s="117"/>
      <c r="S90" s="195"/>
      <c r="T90" s="117"/>
      <c r="U90" s="195"/>
      <c r="V90" s="117"/>
      <c r="W90" s="196"/>
      <c r="X90" s="197"/>
      <c r="Y90" s="197"/>
      <c r="Z90" s="197"/>
      <c r="AA90" s="197"/>
      <c r="AB90" s="188"/>
      <c r="AC90" s="197"/>
      <c r="AD90" s="197"/>
      <c r="AE90" s="188"/>
      <c r="AF90" s="197"/>
      <c r="AG90" s="197"/>
      <c r="AH90" s="197"/>
    </row>
    <row r="91" spans="1:34" x14ac:dyDescent="0.3">
      <c r="A91" s="192"/>
      <c r="B91" s="117"/>
      <c r="C91" s="117"/>
      <c r="D91" s="117"/>
      <c r="E91" s="117"/>
      <c r="F91" s="117"/>
      <c r="G91" s="117"/>
      <c r="H91" s="117"/>
      <c r="I91" s="195"/>
      <c r="J91" s="117"/>
      <c r="K91" s="117"/>
      <c r="L91" s="117"/>
      <c r="M91" s="117"/>
      <c r="N91" s="117"/>
      <c r="O91" s="117"/>
      <c r="P91" s="117"/>
      <c r="Q91" s="117"/>
      <c r="R91" s="117"/>
      <c r="S91" s="195"/>
      <c r="T91" s="117"/>
      <c r="U91" s="195"/>
      <c r="V91" s="117"/>
      <c r="W91" s="196"/>
      <c r="X91" s="197"/>
      <c r="Y91" s="197"/>
      <c r="Z91" s="197"/>
      <c r="AA91" s="197"/>
      <c r="AB91" s="188"/>
      <c r="AC91" s="197"/>
      <c r="AD91" s="197"/>
      <c r="AE91" s="188"/>
      <c r="AF91" s="197"/>
      <c r="AG91" s="197"/>
      <c r="AH91" s="197"/>
    </row>
    <row r="92" spans="1:34" x14ac:dyDescent="0.3">
      <c r="A92" s="192"/>
      <c r="B92" s="117"/>
      <c r="C92" s="117"/>
      <c r="D92" s="117"/>
      <c r="E92" s="117"/>
      <c r="F92" s="117"/>
      <c r="G92" s="117"/>
      <c r="H92" s="117"/>
      <c r="I92" s="195"/>
      <c r="J92" s="117"/>
      <c r="K92" s="117"/>
      <c r="L92" s="117"/>
      <c r="M92" s="117"/>
      <c r="N92" s="117"/>
      <c r="O92" s="117"/>
      <c r="P92" s="117"/>
      <c r="Q92" s="117"/>
      <c r="R92" s="117"/>
      <c r="S92" s="195"/>
      <c r="T92" s="117"/>
      <c r="U92" s="195"/>
      <c r="V92" s="117"/>
      <c r="W92" s="196"/>
      <c r="X92" s="197"/>
      <c r="Y92" s="197"/>
      <c r="Z92" s="197"/>
      <c r="AA92" s="197"/>
      <c r="AB92" s="188"/>
      <c r="AC92" s="197"/>
      <c r="AD92" s="197"/>
      <c r="AE92" s="188"/>
      <c r="AF92" s="197"/>
      <c r="AG92" s="197"/>
      <c r="AH92" s="197"/>
    </row>
    <row r="93" spans="1:34" x14ac:dyDescent="0.3">
      <c r="A93" s="192"/>
      <c r="B93" s="117"/>
      <c r="C93" s="117"/>
      <c r="D93" s="117"/>
      <c r="E93" s="117"/>
      <c r="F93" s="117"/>
      <c r="G93" s="117"/>
      <c r="H93" s="117"/>
      <c r="I93" s="195"/>
      <c r="J93" s="117"/>
      <c r="K93" s="117"/>
      <c r="L93" s="117"/>
      <c r="M93" s="117"/>
      <c r="N93" s="117"/>
      <c r="O93" s="117"/>
      <c r="P93" s="117"/>
      <c r="Q93" s="117"/>
      <c r="R93" s="117"/>
      <c r="S93" s="195"/>
      <c r="T93" s="117"/>
      <c r="U93" s="195"/>
      <c r="V93" s="117"/>
      <c r="W93" s="196"/>
      <c r="X93" s="197"/>
      <c r="Y93" s="197"/>
      <c r="Z93" s="197"/>
      <c r="AA93" s="197"/>
      <c r="AB93" s="188"/>
      <c r="AC93" s="197"/>
      <c r="AD93" s="197"/>
      <c r="AE93" s="188"/>
      <c r="AF93" s="197"/>
      <c r="AG93" s="197"/>
      <c r="AH93" s="197"/>
    </row>
    <row r="94" spans="1:34" x14ac:dyDescent="0.3">
      <c r="A94" s="192"/>
      <c r="B94" s="117"/>
      <c r="C94" s="117"/>
      <c r="D94" s="117"/>
      <c r="E94" s="117"/>
      <c r="F94" s="117"/>
      <c r="G94" s="117"/>
      <c r="H94" s="117"/>
      <c r="I94" s="195"/>
      <c r="J94" s="117"/>
      <c r="K94" s="117"/>
      <c r="L94" s="117"/>
      <c r="M94" s="117"/>
      <c r="N94" s="117"/>
      <c r="O94" s="117"/>
      <c r="P94" s="117"/>
      <c r="Q94" s="117"/>
      <c r="R94" s="117"/>
      <c r="S94" s="195"/>
      <c r="T94" s="117"/>
      <c r="U94" s="195"/>
      <c r="V94" s="117"/>
      <c r="W94" s="196"/>
      <c r="X94" s="197"/>
      <c r="Y94" s="197"/>
      <c r="Z94" s="197"/>
      <c r="AA94" s="197"/>
      <c r="AB94" s="188"/>
      <c r="AC94" s="197"/>
      <c r="AD94" s="197"/>
      <c r="AE94" s="188"/>
      <c r="AF94" s="197"/>
      <c r="AG94" s="197"/>
      <c r="AH94" s="197"/>
    </row>
    <row r="95" spans="1:34" x14ac:dyDescent="0.3">
      <c r="A95" s="192"/>
      <c r="B95" s="117"/>
      <c r="C95" s="117"/>
      <c r="D95" s="117"/>
      <c r="E95" s="117"/>
      <c r="F95" s="117"/>
      <c r="G95" s="117"/>
      <c r="H95" s="117"/>
      <c r="I95" s="195"/>
      <c r="J95" s="117"/>
      <c r="K95" s="117"/>
      <c r="L95" s="117"/>
      <c r="M95" s="117"/>
      <c r="N95" s="117"/>
      <c r="O95" s="117"/>
      <c r="P95" s="117"/>
      <c r="Q95" s="117"/>
      <c r="R95" s="117"/>
      <c r="S95" s="195"/>
      <c r="T95" s="117"/>
      <c r="U95" s="195"/>
      <c r="V95" s="117"/>
      <c r="W95" s="196"/>
      <c r="X95" s="197"/>
      <c r="Y95" s="197"/>
      <c r="Z95" s="197"/>
      <c r="AA95" s="197"/>
      <c r="AB95" s="188"/>
      <c r="AC95" s="197"/>
      <c r="AD95" s="197"/>
      <c r="AE95" s="188"/>
      <c r="AF95" s="197"/>
      <c r="AG95" s="197"/>
      <c r="AH95" s="197"/>
    </row>
    <row r="96" spans="1:34" x14ac:dyDescent="0.3">
      <c r="A96" s="192"/>
      <c r="B96" s="117"/>
      <c r="C96" s="117"/>
      <c r="D96" s="117"/>
      <c r="E96" s="117"/>
      <c r="F96" s="117"/>
      <c r="G96" s="117"/>
      <c r="H96" s="117"/>
      <c r="I96" s="195"/>
      <c r="J96" s="117"/>
      <c r="K96" s="117"/>
      <c r="L96" s="117"/>
      <c r="M96" s="117"/>
      <c r="N96" s="117"/>
      <c r="O96" s="117"/>
      <c r="P96" s="117"/>
      <c r="Q96" s="117"/>
      <c r="R96" s="117"/>
      <c r="S96" s="195"/>
      <c r="T96" s="117"/>
      <c r="U96" s="195"/>
      <c r="V96" s="117"/>
      <c r="W96" s="196"/>
      <c r="X96" s="197"/>
      <c r="Y96" s="197"/>
      <c r="Z96" s="197"/>
      <c r="AA96" s="197"/>
      <c r="AB96" s="188"/>
      <c r="AC96" s="197"/>
      <c r="AD96" s="197"/>
      <c r="AE96" s="188"/>
      <c r="AF96" s="197"/>
      <c r="AG96" s="197"/>
      <c r="AH96" s="197"/>
    </row>
    <row r="97" spans="1:34" x14ac:dyDescent="0.3">
      <c r="A97" s="192"/>
      <c r="B97" s="117"/>
      <c r="C97" s="117"/>
      <c r="D97" s="117"/>
      <c r="E97" s="117"/>
      <c r="F97" s="117"/>
      <c r="G97" s="117"/>
      <c r="H97" s="117"/>
      <c r="I97" s="195"/>
      <c r="J97" s="117"/>
      <c r="K97" s="117"/>
      <c r="L97" s="117"/>
      <c r="M97" s="117"/>
      <c r="N97" s="117"/>
      <c r="O97" s="117"/>
      <c r="P97" s="117"/>
      <c r="Q97" s="117"/>
      <c r="R97" s="117"/>
      <c r="S97" s="195"/>
      <c r="T97" s="117"/>
      <c r="U97" s="195"/>
      <c r="V97" s="117"/>
      <c r="W97" s="196"/>
      <c r="X97" s="197"/>
      <c r="Y97" s="197"/>
      <c r="Z97" s="197"/>
      <c r="AA97" s="197"/>
      <c r="AB97" s="188"/>
      <c r="AC97" s="197"/>
      <c r="AD97" s="197"/>
      <c r="AE97" s="188"/>
      <c r="AF97" s="197"/>
      <c r="AG97" s="197"/>
      <c r="AH97" s="197"/>
    </row>
    <row r="98" spans="1:34" x14ac:dyDescent="0.3">
      <c r="A98" s="192"/>
      <c r="B98" s="117"/>
      <c r="C98" s="117"/>
      <c r="D98" s="117"/>
      <c r="E98" s="117"/>
      <c r="F98" s="117"/>
      <c r="G98" s="117"/>
      <c r="H98" s="117"/>
      <c r="I98" s="195"/>
      <c r="J98" s="117"/>
      <c r="K98" s="117"/>
      <c r="L98" s="117"/>
      <c r="M98" s="117"/>
      <c r="N98" s="117"/>
      <c r="O98" s="117"/>
      <c r="P98" s="117"/>
      <c r="Q98" s="117"/>
      <c r="R98" s="117"/>
      <c r="S98" s="195"/>
      <c r="T98" s="117"/>
      <c r="U98" s="195"/>
      <c r="V98" s="117"/>
      <c r="W98" s="196"/>
      <c r="X98" s="197"/>
      <c r="Y98" s="197"/>
      <c r="Z98" s="197"/>
      <c r="AA98" s="197"/>
      <c r="AB98" s="188"/>
      <c r="AC98" s="197"/>
      <c r="AD98" s="197"/>
      <c r="AE98" s="188"/>
      <c r="AF98" s="197"/>
      <c r="AG98" s="197"/>
      <c r="AH98" s="197"/>
    </row>
    <row r="99" spans="1:34" x14ac:dyDescent="0.3">
      <c r="A99" s="192"/>
      <c r="B99" s="117"/>
      <c r="C99" s="117"/>
      <c r="D99" s="117"/>
      <c r="E99" s="117"/>
      <c r="F99" s="117"/>
      <c r="G99" s="117"/>
      <c r="H99" s="117"/>
      <c r="I99" s="195"/>
      <c r="J99" s="117"/>
      <c r="K99" s="117"/>
      <c r="L99" s="117"/>
      <c r="M99" s="117"/>
      <c r="N99" s="117"/>
      <c r="O99" s="117"/>
      <c r="P99" s="117"/>
      <c r="Q99" s="117"/>
      <c r="R99" s="117"/>
      <c r="S99" s="195"/>
      <c r="T99" s="117"/>
      <c r="U99" s="195"/>
      <c r="V99" s="117"/>
      <c r="W99" s="196"/>
      <c r="X99" s="197"/>
      <c r="Y99" s="197"/>
      <c r="Z99" s="197"/>
      <c r="AA99" s="197"/>
      <c r="AB99" s="188"/>
      <c r="AC99" s="197"/>
      <c r="AD99" s="197"/>
      <c r="AE99" s="188"/>
      <c r="AF99" s="197"/>
      <c r="AG99" s="197"/>
      <c r="AH99" s="197"/>
    </row>
    <row r="100" spans="1:34" x14ac:dyDescent="0.3">
      <c r="A100" s="192"/>
      <c r="B100" s="117"/>
      <c r="C100" s="117"/>
      <c r="D100" s="117"/>
      <c r="E100" s="117"/>
      <c r="F100" s="117"/>
      <c r="G100" s="117"/>
      <c r="H100" s="117"/>
      <c r="I100" s="195"/>
      <c r="J100" s="117"/>
      <c r="K100" s="117"/>
      <c r="L100" s="117"/>
      <c r="M100" s="117"/>
      <c r="N100" s="117"/>
      <c r="O100" s="117"/>
      <c r="P100" s="117"/>
      <c r="Q100" s="117"/>
      <c r="R100" s="117"/>
      <c r="S100" s="195"/>
      <c r="T100" s="117"/>
      <c r="U100" s="195"/>
      <c r="V100" s="117"/>
      <c r="W100" s="196"/>
      <c r="X100" s="197"/>
      <c r="Y100" s="197"/>
      <c r="Z100" s="197"/>
      <c r="AA100" s="197"/>
      <c r="AB100" s="188"/>
      <c r="AC100" s="197"/>
      <c r="AD100" s="197"/>
      <c r="AE100" s="188"/>
      <c r="AF100" s="197"/>
      <c r="AG100" s="197"/>
      <c r="AH100" s="197"/>
    </row>
    <row r="101" spans="1:34" x14ac:dyDescent="0.3">
      <c r="A101" s="192"/>
      <c r="B101" s="117"/>
      <c r="C101" s="117"/>
      <c r="D101" s="117"/>
      <c r="E101" s="117"/>
      <c r="F101" s="117"/>
      <c r="G101" s="117"/>
      <c r="H101" s="117"/>
      <c r="I101" s="195"/>
      <c r="J101" s="117"/>
      <c r="K101" s="117"/>
      <c r="L101" s="117"/>
      <c r="M101" s="117"/>
      <c r="N101" s="117"/>
      <c r="O101" s="117"/>
      <c r="P101" s="117"/>
      <c r="Q101" s="117"/>
      <c r="R101" s="117"/>
      <c r="S101" s="195"/>
      <c r="T101" s="117"/>
      <c r="U101" s="195"/>
      <c r="V101" s="117"/>
      <c r="W101" s="196"/>
      <c r="X101" s="197"/>
      <c r="Y101" s="197"/>
      <c r="Z101" s="197"/>
      <c r="AA101" s="197"/>
      <c r="AB101" s="188"/>
      <c r="AC101" s="197"/>
      <c r="AD101" s="197"/>
      <c r="AE101" s="188"/>
      <c r="AF101" s="197"/>
      <c r="AG101" s="197"/>
      <c r="AH101" s="197"/>
    </row>
    <row r="102" spans="1:34" x14ac:dyDescent="0.3">
      <c r="A102" s="192"/>
      <c r="B102" s="117"/>
      <c r="C102" s="117"/>
      <c r="D102" s="117"/>
      <c r="E102" s="117"/>
      <c r="F102" s="117"/>
      <c r="G102" s="117"/>
      <c r="H102" s="117"/>
      <c r="I102" s="195"/>
      <c r="J102" s="117"/>
      <c r="K102" s="117"/>
      <c r="L102" s="117"/>
      <c r="M102" s="117"/>
      <c r="N102" s="117"/>
      <c r="O102" s="117"/>
      <c r="P102" s="117"/>
      <c r="Q102" s="117"/>
      <c r="R102" s="117"/>
      <c r="S102" s="195"/>
      <c r="T102" s="117"/>
      <c r="U102" s="195"/>
      <c r="V102" s="117"/>
      <c r="W102" s="196"/>
      <c r="X102" s="197"/>
      <c r="Y102" s="197"/>
      <c r="Z102" s="197"/>
      <c r="AA102" s="197"/>
      <c r="AB102" s="188"/>
      <c r="AC102" s="197"/>
      <c r="AD102" s="197"/>
      <c r="AE102" s="188"/>
      <c r="AF102" s="197"/>
      <c r="AG102" s="197"/>
      <c r="AH102" s="197"/>
    </row>
    <row r="103" spans="1:34" x14ac:dyDescent="0.3">
      <c r="A103" s="192"/>
      <c r="B103" s="117"/>
      <c r="C103" s="117"/>
      <c r="D103" s="117"/>
      <c r="E103" s="117"/>
      <c r="F103" s="117"/>
      <c r="G103" s="117"/>
      <c r="H103" s="117"/>
      <c r="I103" s="195"/>
      <c r="J103" s="117"/>
      <c r="K103" s="117"/>
      <c r="L103" s="117"/>
      <c r="M103" s="117"/>
      <c r="N103" s="117"/>
      <c r="O103" s="117"/>
      <c r="P103" s="117"/>
      <c r="Q103" s="117"/>
      <c r="R103" s="117"/>
      <c r="S103" s="195"/>
      <c r="T103" s="117"/>
      <c r="U103" s="195"/>
      <c r="V103" s="117"/>
      <c r="W103" s="196"/>
      <c r="X103" s="197"/>
      <c r="Y103" s="197"/>
      <c r="Z103" s="197"/>
      <c r="AA103" s="197"/>
      <c r="AB103" s="188"/>
      <c r="AC103" s="197"/>
      <c r="AD103" s="197"/>
      <c r="AE103" s="188"/>
      <c r="AF103" s="197"/>
      <c r="AG103" s="197"/>
      <c r="AH103" s="197"/>
    </row>
    <row r="104" spans="1:34" x14ac:dyDescent="0.3">
      <c r="A104" s="192"/>
      <c r="B104" s="117"/>
      <c r="C104" s="117"/>
      <c r="D104" s="117"/>
      <c r="E104" s="117"/>
      <c r="F104" s="117"/>
      <c r="G104" s="117"/>
      <c r="H104" s="117"/>
      <c r="I104" s="195"/>
      <c r="J104" s="117"/>
      <c r="K104" s="117"/>
      <c r="L104" s="117"/>
      <c r="M104" s="117"/>
      <c r="N104" s="117"/>
      <c r="O104" s="117"/>
      <c r="P104" s="117"/>
      <c r="Q104" s="117"/>
      <c r="R104" s="117"/>
      <c r="S104" s="195"/>
      <c r="T104" s="117"/>
      <c r="U104" s="195"/>
      <c r="V104" s="117"/>
      <c r="W104" s="196"/>
      <c r="X104" s="197"/>
      <c r="Y104" s="197"/>
      <c r="Z104" s="197"/>
      <c r="AA104" s="197"/>
      <c r="AB104" s="188"/>
      <c r="AC104" s="197"/>
      <c r="AD104" s="197"/>
      <c r="AE104" s="188"/>
      <c r="AF104" s="197"/>
      <c r="AG104" s="197"/>
      <c r="AH104" s="197"/>
    </row>
    <row r="105" spans="1:34" x14ac:dyDescent="0.3">
      <c r="A105" s="192"/>
      <c r="B105" s="117"/>
      <c r="C105" s="117"/>
      <c r="D105" s="117"/>
      <c r="E105" s="117"/>
      <c r="F105" s="117"/>
      <c r="G105" s="117"/>
      <c r="H105" s="117"/>
      <c r="I105" s="195"/>
      <c r="J105" s="117"/>
      <c r="K105" s="117"/>
      <c r="L105" s="117"/>
      <c r="M105" s="117"/>
      <c r="N105" s="117"/>
      <c r="O105" s="117"/>
      <c r="P105" s="117"/>
      <c r="Q105" s="117"/>
      <c r="R105" s="117"/>
      <c r="S105" s="195"/>
      <c r="T105" s="117"/>
      <c r="U105" s="195"/>
      <c r="V105" s="117"/>
      <c r="W105" s="196"/>
      <c r="X105" s="197"/>
      <c r="Y105" s="197"/>
      <c r="Z105" s="197"/>
      <c r="AA105" s="197"/>
      <c r="AB105" s="188"/>
      <c r="AC105" s="197"/>
      <c r="AD105" s="197"/>
      <c r="AE105" s="188"/>
      <c r="AF105" s="197"/>
      <c r="AG105" s="197"/>
      <c r="AH105" s="197"/>
    </row>
    <row r="106" spans="1:34" x14ac:dyDescent="0.3">
      <c r="A106" s="192"/>
      <c r="B106" s="117"/>
      <c r="C106" s="117"/>
      <c r="D106" s="117"/>
      <c r="E106" s="117"/>
      <c r="F106" s="117"/>
      <c r="G106" s="117"/>
      <c r="H106" s="117"/>
      <c r="I106" s="195"/>
      <c r="J106" s="117"/>
      <c r="K106" s="117"/>
      <c r="L106" s="117"/>
      <c r="M106" s="117"/>
      <c r="N106" s="117"/>
      <c r="O106" s="117"/>
      <c r="P106" s="117"/>
      <c r="Q106" s="117"/>
      <c r="R106" s="117"/>
      <c r="S106" s="195"/>
      <c r="T106" s="117"/>
      <c r="U106" s="195"/>
      <c r="V106" s="117"/>
      <c r="W106" s="196"/>
      <c r="X106" s="197"/>
      <c r="Y106" s="197"/>
      <c r="Z106" s="197"/>
      <c r="AA106" s="197"/>
      <c r="AB106" s="188"/>
      <c r="AC106" s="197"/>
      <c r="AD106" s="197"/>
      <c r="AE106" s="188"/>
      <c r="AF106" s="197"/>
      <c r="AG106" s="197"/>
      <c r="AH106" s="197"/>
    </row>
    <row r="107" spans="1:34" x14ac:dyDescent="0.3">
      <c r="A107" s="192"/>
      <c r="B107" s="117"/>
      <c r="C107" s="117"/>
      <c r="D107" s="117"/>
      <c r="E107" s="117"/>
      <c r="F107" s="117"/>
      <c r="G107" s="117"/>
      <c r="H107" s="117"/>
      <c r="I107" s="195"/>
      <c r="J107" s="117"/>
      <c r="K107" s="117"/>
      <c r="L107" s="117"/>
      <c r="M107" s="117"/>
      <c r="N107" s="117"/>
      <c r="O107" s="117"/>
      <c r="P107" s="117"/>
      <c r="Q107" s="117"/>
      <c r="R107" s="117"/>
      <c r="S107" s="195"/>
      <c r="T107" s="117"/>
      <c r="U107" s="195"/>
      <c r="V107" s="117"/>
      <c r="W107" s="196"/>
      <c r="X107" s="197"/>
      <c r="Y107" s="197"/>
      <c r="Z107" s="197"/>
      <c r="AA107" s="197"/>
      <c r="AB107" s="188"/>
      <c r="AC107" s="197"/>
      <c r="AD107" s="197"/>
      <c r="AE107" s="188"/>
      <c r="AF107" s="197"/>
      <c r="AG107" s="197"/>
      <c r="AH107" s="197"/>
    </row>
    <row r="108" spans="1:34" x14ac:dyDescent="0.3">
      <c r="A108" s="192"/>
      <c r="B108" s="117"/>
      <c r="C108" s="117"/>
      <c r="D108" s="117"/>
      <c r="E108" s="117"/>
      <c r="F108" s="117"/>
      <c r="G108" s="117"/>
      <c r="H108" s="117"/>
      <c r="I108" s="195"/>
      <c r="J108" s="117"/>
      <c r="K108" s="117"/>
      <c r="L108" s="117"/>
      <c r="M108" s="117"/>
      <c r="N108" s="117"/>
      <c r="O108" s="117"/>
      <c r="P108" s="117"/>
      <c r="Q108" s="117"/>
      <c r="R108" s="117"/>
      <c r="S108" s="195"/>
      <c r="T108" s="117"/>
      <c r="U108" s="195"/>
      <c r="V108" s="117"/>
      <c r="W108" s="196"/>
      <c r="X108" s="197"/>
      <c r="Y108" s="197"/>
      <c r="Z108" s="197"/>
      <c r="AA108" s="197"/>
      <c r="AB108" s="188"/>
      <c r="AC108" s="197"/>
      <c r="AD108" s="197"/>
      <c r="AE108" s="188"/>
      <c r="AF108" s="197"/>
      <c r="AG108" s="197"/>
      <c r="AH108" s="197"/>
    </row>
    <row r="109" spans="1:34" x14ac:dyDescent="0.3">
      <c r="A109" s="192"/>
      <c r="B109" s="117"/>
      <c r="C109" s="117"/>
      <c r="D109" s="117"/>
      <c r="E109" s="117"/>
      <c r="F109" s="117"/>
      <c r="G109" s="117"/>
      <c r="H109" s="117"/>
      <c r="I109" s="195"/>
      <c r="J109" s="117"/>
      <c r="K109" s="117"/>
      <c r="L109" s="117"/>
      <c r="M109" s="117"/>
      <c r="N109" s="117"/>
      <c r="O109" s="117"/>
      <c r="P109" s="117"/>
      <c r="Q109" s="117"/>
      <c r="R109" s="117"/>
      <c r="S109" s="195"/>
      <c r="T109" s="117"/>
      <c r="U109" s="195"/>
      <c r="V109" s="117"/>
      <c r="W109" s="196"/>
      <c r="X109" s="197"/>
      <c r="Y109" s="197"/>
      <c r="Z109" s="197"/>
      <c r="AA109" s="197"/>
      <c r="AB109" s="188"/>
      <c r="AC109" s="197"/>
      <c r="AD109" s="197"/>
      <c r="AE109" s="188"/>
      <c r="AF109" s="197"/>
      <c r="AG109" s="197"/>
      <c r="AH109" s="197"/>
    </row>
    <row r="110" spans="1:34" x14ac:dyDescent="0.3">
      <c r="A110" s="192"/>
      <c r="B110" s="117"/>
      <c r="C110" s="117"/>
      <c r="D110" s="117"/>
      <c r="E110" s="117"/>
      <c r="F110" s="117"/>
      <c r="G110" s="117"/>
      <c r="H110" s="117"/>
      <c r="I110" s="195"/>
      <c r="J110" s="117"/>
      <c r="K110" s="117"/>
      <c r="L110" s="117"/>
      <c r="M110" s="117"/>
      <c r="N110" s="117"/>
      <c r="O110" s="117"/>
      <c r="P110" s="117"/>
      <c r="Q110" s="117"/>
      <c r="R110" s="117"/>
      <c r="S110" s="195"/>
      <c r="T110" s="117"/>
      <c r="U110" s="195"/>
      <c r="V110" s="117"/>
      <c r="W110" s="196"/>
      <c r="X110" s="197"/>
      <c r="Y110" s="197"/>
      <c r="Z110" s="197"/>
      <c r="AA110" s="197"/>
      <c r="AB110" s="188"/>
      <c r="AC110" s="197"/>
      <c r="AD110" s="197"/>
      <c r="AE110" s="188"/>
      <c r="AF110" s="197"/>
      <c r="AG110" s="197"/>
      <c r="AH110" s="197"/>
    </row>
    <row r="111" spans="1:34" x14ac:dyDescent="0.3">
      <c r="A111" s="192"/>
      <c r="B111" s="117"/>
      <c r="C111" s="117"/>
      <c r="D111" s="117"/>
      <c r="E111" s="117"/>
      <c r="F111" s="117"/>
      <c r="G111" s="117"/>
      <c r="H111" s="117"/>
      <c r="I111" s="195"/>
      <c r="J111" s="117"/>
      <c r="K111" s="117"/>
      <c r="L111" s="117"/>
      <c r="M111" s="117"/>
      <c r="N111" s="117"/>
      <c r="O111" s="117"/>
      <c r="P111" s="117"/>
      <c r="Q111" s="117"/>
      <c r="R111" s="117"/>
      <c r="S111" s="195"/>
      <c r="T111" s="117"/>
      <c r="U111" s="195"/>
      <c r="V111" s="117"/>
      <c r="W111" s="196"/>
      <c r="X111" s="197"/>
      <c r="Y111" s="197"/>
      <c r="Z111" s="197"/>
      <c r="AA111" s="197"/>
      <c r="AB111" s="188"/>
      <c r="AC111" s="197"/>
      <c r="AD111" s="197"/>
      <c r="AE111" s="188"/>
      <c r="AF111" s="197"/>
      <c r="AG111" s="197"/>
      <c r="AH111" s="197"/>
    </row>
    <row r="112" spans="1:34" x14ac:dyDescent="0.3">
      <c r="A112" s="192"/>
      <c r="B112" s="117"/>
      <c r="C112" s="117"/>
      <c r="D112" s="117"/>
      <c r="E112" s="117"/>
      <c r="F112" s="117"/>
      <c r="G112" s="117"/>
      <c r="H112" s="117"/>
      <c r="I112" s="195"/>
      <c r="J112" s="117"/>
      <c r="K112" s="117"/>
      <c r="L112" s="117"/>
      <c r="M112" s="117"/>
      <c r="N112" s="117"/>
      <c r="O112" s="117"/>
      <c r="P112" s="117"/>
      <c r="Q112" s="117"/>
      <c r="R112" s="117"/>
      <c r="S112" s="195"/>
      <c r="T112" s="117"/>
      <c r="U112" s="195"/>
      <c r="V112" s="117"/>
      <c r="W112" s="196"/>
      <c r="X112" s="197"/>
      <c r="Y112" s="197"/>
      <c r="Z112" s="197"/>
      <c r="AA112" s="197"/>
      <c r="AB112" s="188"/>
      <c r="AC112" s="197"/>
      <c r="AD112" s="197"/>
      <c r="AE112" s="188"/>
      <c r="AF112" s="197"/>
      <c r="AG112" s="197"/>
      <c r="AH112" s="197"/>
    </row>
    <row r="113" spans="1:34" x14ac:dyDescent="0.3">
      <c r="A113" s="192"/>
      <c r="B113" s="117"/>
      <c r="C113" s="117"/>
      <c r="D113" s="117"/>
      <c r="E113" s="117"/>
      <c r="F113" s="117"/>
      <c r="G113" s="117"/>
      <c r="H113" s="117"/>
      <c r="I113" s="195"/>
      <c r="J113" s="117"/>
      <c r="K113" s="117"/>
      <c r="L113" s="117"/>
      <c r="M113" s="117"/>
      <c r="N113" s="117"/>
      <c r="O113" s="117"/>
      <c r="P113" s="117"/>
      <c r="Q113" s="117"/>
      <c r="R113" s="117"/>
      <c r="S113" s="195"/>
      <c r="T113" s="117"/>
      <c r="U113" s="195"/>
      <c r="V113" s="117"/>
      <c r="W113" s="196"/>
      <c r="X113" s="197"/>
      <c r="Y113" s="197"/>
      <c r="Z113" s="197"/>
      <c r="AA113" s="197"/>
      <c r="AB113" s="188"/>
      <c r="AC113" s="197"/>
      <c r="AD113" s="197"/>
      <c r="AE113" s="188"/>
      <c r="AF113" s="197"/>
      <c r="AG113" s="197"/>
      <c r="AH113" s="197"/>
    </row>
    <row r="114" spans="1:34" x14ac:dyDescent="0.3">
      <c r="A114" s="192"/>
      <c r="B114" s="117"/>
      <c r="C114" s="117"/>
      <c r="D114" s="117"/>
      <c r="E114" s="117"/>
      <c r="F114" s="117"/>
      <c r="G114" s="117"/>
      <c r="H114" s="117"/>
      <c r="I114" s="195"/>
      <c r="J114" s="117"/>
      <c r="K114" s="117"/>
      <c r="L114" s="117"/>
      <c r="M114" s="117"/>
      <c r="N114" s="117"/>
      <c r="O114" s="117"/>
      <c r="P114" s="117"/>
      <c r="Q114" s="117"/>
      <c r="R114" s="117"/>
      <c r="S114" s="195"/>
      <c r="T114" s="117"/>
      <c r="U114" s="195"/>
      <c r="V114" s="117"/>
      <c r="W114" s="196"/>
      <c r="X114" s="197"/>
      <c r="Y114" s="197"/>
      <c r="Z114" s="197"/>
      <c r="AA114" s="197"/>
      <c r="AB114" s="188"/>
      <c r="AC114" s="197"/>
      <c r="AD114" s="197"/>
      <c r="AE114" s="188"/>
      <c r="AF114" s="197"/>
      <c r="AG114" s="197"/>
      <c r="AH114" s="197"/>
    </row>
    <row r="115" spans="1:34" x14ac:dyDescent="0.3">
      <c r="A115" s="192"/>
      <c r="B115" s="117"/>
      <c r="C115" s="117"/>
      <c r="D115" s="117"/>
      <c r="E115" s="117"/>
      <c r="F115" s="117"/>
      <c r="G115" s="117"/>
      <c r="H115" s="117"/>
      <c r="I115" s="195"/>
      <c r="J115" s="117"/>
      <c r="K115" s="117"/>
      <c r="L115" s="117"/>
      <c r="M115" s="117"/>
      <c r="N115" s="117"/>
      <c r="O115" s="117"/>
      <c r="P115" s="117"/>
      <c r="Q115" s="117"/>
      <c r="R115" s="117"/>
      <c r="S115" s="195"/>
      <c r="T115" s="117"/>
      <c r="U115" s="195"/>
      <c r="V115" s="117"/>
      <c r="W115" s="196"/>
      <c r="X115" s="197"/>
      <c r="Y115" s="197"/>
      <c r="Z115" s="197"/>
      <c r="AA115" s="197"/>
      <c r="AB115" s="188"/>
      <c r="AC115" s="197"/>
      <c r="AD115" s="197"/>
      <c r="AE115" s="188"/>
      <c r="AF115" s="197"/>
      <c r="AG115" s="197"/>
      <c r="AH115" s="197"/>
    </row>
    <row r="116" spans="1:34" x14ac:dyDescent="0.3">
      <c r="A116" s="192"/>
      <c r="B116" s="117"/>
      <c r="C116" s="117"/>
      <c r="D116" s="117"/>
      <c r="E116" s="117"/>
      <c r="F116" s="117"/>
      <c r="G116" s="117"/>
      <c r="H116" s="117"/>
      <c r="I116" s="195"/>
      <c r="J116" s="117"/>
      <c r="K116" s="117"/>
      <c r="L116" s="117"/>
      <c r="M116" s="117"/>
      <c r="N116" s="117"/>
      <c r="O116" s="117"/>
      <c r="P116" s="117"/>
      <c r="Q116" s="117"/>
      <c r="R116" s="117"/>
      <c r="S116" s="195"/>
      <c r="T116" s="117"/>
      <c r="U116" s="195"/>
      <c r="V116" s="117"/>
      <c r="W116" s="196"/>
      <c r="X116" s="197"/>
      <c r="Y116" s="197"/>
      <c r="Z116" s="197"/>
      <c r="AA116" s="197"/>
      <c r="AB116" s="188"/>
      <c r="AC116" s="197"/>
      <c r="AD116" s="197"/>
      <c r="AE116" s="188"/>
      <c r="AF116" s="197"/>
      <c r="AG116" s="197"/>
      <c r="AH116" s="197"/>
    </row>
    <row r="117" spans="1:34" x14ac:dyDescent="0.3">
      <c r="A117" s="192"/>
      <c r="B117" s="117"/>
      <c r="C117" s="117"/>
      <c r="D117" s="117"/>
      <c r="E117" s="117"/>
      <c r="F117" s="117"/>
      <c r="G117" s="117"/>
      <c r="H117" s="117"/>
      <c r="I117" s="195"/>
      <c r="J117" s="117"/>
      <c r="K117" s="117"/>
      <c r="L117" s="117"/>
      <c r="M117" s="117"/>
      <c r="N117" s="117"/>
      <c r="O117" s="117"/>
      <c r="P117" s="117"/>
      <c r="Q117" s="117"/>
      <c r="R117" s="117"/>
      <c r="S117" s="195"/>
      <c r="T117" s="117"/>
      <c r="U117" s="195"/>
      <c r="V117" s="117"/>
      <c r="W117" s="196"/>
      <c r="X117" s="197"/>
      <c r="Y117" s="197"/>
      <c r="Z117" s="197"/>
      <c r="AA117" s="197"/>
      <c r="AB117" s="188"/>
      <c r="AC117" s="197"/>
      <c r="AD117" s="197"/>
      <c r="AE117" s="188"/>
      <c r="AF117" s="197"/>
      <c r="AG117" s="197"/>
      <c r="AH117" s="197"/>
    </row>
    <row r="118" spans="1:34" x14ac:dyDescent="0.3">
      <c r="A118" s="192"/>
      <c r="B118" s="117"/>
      <c r="C118" s="117"/>
      <c r="D118" s="117"/>
      <c r="E118" s="117"/>
      <c r="F118" s="117"/>
      <c r="G118" s="117"/>
      <c r="H118" s="117"/>
      <c r="I118" s="195"/>
      <c r="J118" s="117"/>
      <c r="K118" s="117"/>
      <c r="L118" s="117"/>
      <c r="M118" s="117"/>
      <c r="N118" s="117"/>
      <c r="O118" s="117"/>
      <c r="P118" s="117"/>
      <c r="Q118" s="117"/>
      <c r="R118" s="117"/>
      <c r="S118" s="195"/>
      <c r="T118" s="117"/>
      <c r="U118" s="195"/>
      <c r="V118" s="117"/>
      <c r="W118" s="196"/>
      <c r="X118" s="197"/>
      <c r="Y118" s="197"/>
      <c r="Z118" s="197"/>
      <c r="AA118" s="197"/>
      <c r="AB118" s="188"/>
      <c r="AC118" s="197"/>
      <c r="AD118" s="197"/>
      <c r="AE118" s="188"/>
      <c r="AF118" s="197"/>
      <c r="AG118" s="197"/>
      <c r="AH118" s="197"/>
    </row>
    <row r="119" spans="1:34" x14ac:dyDescent="0.3">
      <c r="A119" s="192"/>
      <c r="B119" s="117"/>
      <c r="C119" s="117"/>
      <c r="D119" s="117"/>
      <c r="E119" s="117"/>
      <c r="F119" s="117"/>
      <c r="G119" s="117"/>
      <c r="H119" s="117"/>
      <c r="I119" s="195"/>
      <c r="J119" s="117"/>
      <c r="K119" s="117"/>
      <c r="L119" s="117"/>
      <c r="M119" s="117"/>
      <c r="N119" s="117"/>
      <c r="O119" s="117"/>
      <c r="P119" s="117"/>
      <c r="Q119" s="117"/>
      <c r="R119" s="117"/>
      <c r="S119" s="195"/>
      <c r="T119" s="117"/>
      <c r="U119" s="195"/>
      <c r="V119" s="117"/>
      <c r="W119" s="196"/>
      <c r="X119" s="197"/>
      <c r="Y119" s="197"/>
      <c r="Z119" s="197"/>
      <c r="AA119" s="197"/>
      <c r="AB119" s="188"/>
      <c r="AC119" s="197"/>
      <c r="AD119" s="197"/>
      <c r="AE119" s="188"/>
      <c r="AF119" s="197"/>
      <c r="AG119" s="197"/>
      <c r="AH119" s="197"/>
    </row>
    <row r="120" spans="1:34" x14ac:dyDescent="0.3">
      <c r="A120" s="192"/>
      <c r="B120" s="117"/>
      <c r="C120" s="117"/>
      <c r="D120" s="117"/>
      <c r="E120" s="117"/>
      <c r="F120" s="117"/>
      <c r="G120" s="117"/>
      <c r="H120" s="117"/>
      <c r="I120" s="195"/>
      <c r="J120" s="117"/>
      <c r="K120" s="117"/>
      <c r="L120" s="117"/>
      <c r="M120" s="117"/>
      <c r="N120" s="117"/>
      <c r="O120" s="117"/>
      <c r="P120" s="117"/>
      <c r="Q120" s="117"/>
      <c r="R120" s="117"/>
      <c r="S120" s="195"/>
      <c r="T120" s="117"/>
      <c r="U120" s="195"/>
      <c r="V120" s="117"/>
      <c r="W120" s="196"/>
      <c r="X120" s="197"/>
      <c r="Y120" s="197"/>
      <c r="Z120" s="197"/>
      <c r="AA120" s="197"/>
      <c r="AB120" s="188"/>
      <c r="AC120" s="197"/>
      <c r="AD120" s="197"/>
      <c r="AE120" s="188"/>
      <c r="AF120" s="197"/>
      <c r="AG120" s="197"/>
      <c r="AH120" s="197"/>
    </row>
    <row r="121" spans="1:34" x14ac:dyDescent="0.3">
      <c r="A121" s="192"/>
      <c r="B121" s="117"/>
      <c r="C121" s="117"/>
      <c r="D121" s="117"/>
      <c r="E121" s="117"/>
      <c r="F121" s="117"/>
      <c r="G121" s="117"/>
      <c r="H121" s="117"/>
      <c r="I121" s="195"/>
      <c r="J121" s="117"/>
      <c r="K121" s="117"/>
      <c r="L121" s="117"/>
      <c r="M121" s="117"/>
      <c r="N121" s="117"/>
      <c r="O121" s="117"/>
      <c r="P121" s="117"/>
      <c r="Q121" s="117"/>
      <c r="R121" s="117"/>
      <c r="S121" s="195"/>
      <c r="T121" s="117"/>
      <c r="U121" s="195"/>
      <c r="V121" s="117"/>
      <c r="W121" s="196"/>
      <c r="X121" s="197"/>
      <c r="Y121" s="197"/>
      <c r="Z121" s="197"/>
      <c r="AA121" s="197"/>
      <c r="AB121" s="188"/>
      <c r="AC121" s="197"/>
      <c r="AD121" s="197"/>
      <c r="AE121" s="188"/>
      <c r="AF121" s="197"/>
      <c r="AG121" s="197"/>
      <c r="AH121" s="197"/>
    </row>
    <row r="122" spans="1:34" x14ac:dyDescent="0.3">
      <c r="A122" s="192"/>
      <c r="B122" s="117"/>
      <c r="C122" s="117"/>
      <c r="D122" s="117"/>
      <c r="E122" s="117"/>
      <c r="F122" s="117"/>
      <c r="G122" s="117"/>
      <c r="H122" s="117"/>
      <c r="I122" s="195"/>
      <c r="J122" s="117"/>
      <c r="K122" s="117"/>
      <c r="L122" s="117"/>
      <c r="M122" s="117"/>
      <c r="N122" s="117"/>
      <c r="O122" s="117"/>
      <c r="P122" s="117"/>
      <c r="Q122" s="117"/>
      <c r="R122" s="117"/>
      <c r="S122" s="195"/>
      <c r="T122" s="117"/>
      <c r="U122" s="195"/>
      <c r="V122" s="117"/>
      <c r="W122" s="196"/>
      <c r="X122" s="197"/>
      <c r="Y122" s="197"/>
      <c r="Z122" s="197"/>
      <c r="AA122" s="197"/>
      <c r="AB122" s="188"/>
      <c r="AC122" s="197"/>
      <c r="AD122" s="197"/>
      <c r="AE122" s="188"/>
      <c r="AF122" s="197"/>
      <c r="AG122" s="197"/>
      <c r="AH122" s="197"/>
    </row>
    <row r="123" spans="1:34" x14ac:dyDescent="0.3">
      <c r="A123" s="192"/>
      <c r="B123" s="117"/>
      <c r="C123" s="117"/>
      <c r="D123" s="117"/>
      <c r="E123" s="117"/>
      <c r="F123" s="117"/>
      <c r="G123" s="117"/>
      <c r="H123" s="117"/>
      <c r="I123" s="195"/>
      <c r="J123" s="117"/>
      <c r="K123" s="117"/>
      <c r="L123" s="117"/>
      <c r="M123" s="117"/>
      <c r="N123" s="117"/>
      <c r="O123" s="117"/>
      <c r="P123" s="117"/>
      <c r="Q123" s="117"/>
      <c r="R123" s="117"/>
      <c r="S123" s="195"/>
      <c r="T123" s="117"/>
      <c r="U123" s="195"/>
      <c r="V123" s="117"/>
      <c r="W123" s="196"/>
      <c r="X123" s="197"/>
      <c r="Y123" s="197"/>
      <c r="Z123" s="197"/>
      <c r="AA123" s="197"/>
      <c r="AB123" s="188"/>
      <c r="AC123" s="197"/>
      <c r="AD123" s="197"/>
      <c r="AE123" s="188"/>
      <c r="AF123" s="197"/>
      <c r="AG123" s="197"/>
      <c r="AH123" s="197"/>
    </row>
    <row r="124" spans="1:34" x14ac:dyDescent="0.3">
      <c r="A124" s="192"/>
      <c r="B124" s="117"/>
      <c r="C124" s="117"/>
      <c r="D124" s="117"/>
      <c r="E124" s="117"/>
      <c r="F124" s="117"/>
      <c r="G124" s="117"/>
      <c r="H124" s="117"/>
      <c r="I124" s="195"/>
      <c r="J124" s="117"/>
      <c r="K124" s="117"/>
      <c r="L124" s="117"/>
      <c r="M124" s="117"/>
      <c r="N124" s="117"/>
      <c r="O124" s="117"/>
      <c r="P124" s="117"/>
      <c r="Q124" s="117"/>
      <c r="R124" s="117"/>
      <c r="S124" s="195"/>
      <c r="T124" s="117"/>
      <c r="U124" s="195"/>
      <c r="V124" s="117"/>
      <c r="W124" s="196"/>
      <c r="X124" s="197"/>
      <c r="Y124" s="197"/>
      <c r="Z124" s="197"/>
      <c r="AA124" s="197"/>
      <c r="AB124" s="188"/>
      <c r="AC124" s="197"/>
      <c r="AD124" s="197"/>
      <c r="AE124" s="188"/>
      <c r="AF124" s="197"/>
      <c r="AG124" s="197"/>
      <c r="AH124" s="197"/>
    </row>
    <row r="125" spans="1:34" x14ac:dyDescent="0.3">
      <c r="A125" s="192"/>
      <c r="B125" s="117"/>
      <c r="C125" s="117"/>
      <c r="D125" s="117"/>
      <c r="E125" s="117"/>
      <c r="F125" s="117"/>
      <c r="G125" s="117"/>
      <c r="H125" s="117"/>
      <c r="I125" s="195"/>
      <c r="J125" s="117"/>
      <c r="K125" s="117"/>
      <c r="L125" s="117"/>
      <c r="M125" s="117"/>
      <c r="N125" s="117"/>
      <c r="O125" s="117"/>
      <c r="P125" s="117"/>
      <c r="Q125" s="117"/>
      <c r="R125" s="117"/>
      <c r="S125" s="195"/>
      <c r="T125" s="117"/>
      <c r="U125" s="195"/>
      <c r="V125" s="117"/>
      <c r="W125" s="196"/>
      <c r="X125" s="197"/>
      <c r="Y125" s="197"/>
      <c r="Z125" s="197"/>
      <c r="AA125" s="197"/>
      <c r="AB125" s="188"/>
      <c r="AC125" s="197"/>
      <c r="AD125" s="197"/>
      <c r="AE125" s="188"/>
      <c r="AF125" s="197"/>
      <c r="AG125" s="197"/>
      <c r="AH125" s="197"/>
    </row>
    <row r="126" spans="1:34" x14ac:dyDescent="0.3">
      <c r="A126" s="192"/>
      <c r="B126" s="117"/>
      <c r="C126" s="117"/>
      <c r="D126" s="117"/>
      <c r="E126" s="117"/>
      <c r="F126" s="117"/>
      <c r="G126" s="117"/>
      <c r="H126" s="117"/>
      <c r="I126" s="195"/>
      <c r="J126" s="117"/>
      <c r="K126" s="117"/>
      <c r="L126" s="117"/>
      <c r="M126" s="117"/>
      <c r="N126" s="117"/>
      <c r="O126" s="117"/>
      <c r="P126" s="117"/>
      <c r="Q126" s="117"/>
      <c r="R126" s="117"/>
      <c r="S126" s="195"/>
      <c r="T126" s="117"/>
      <c r="U126" s="195"/>
      <c r="V126" s="117"/>
      <c r="W126" s="196"/>
      <c r="X126" s="197"/>
      <c r="Y126" s="197"/>
      <c r="Z126" s="197"/>
      <c r="AA126" s="197"/>
      <c r="AB126" s="188"/>
      <c r="AC126" s="197"/>
      <c r="AD126" s="197"/>
      <c r="AE126" s="188"/>
      <c r="AF126" s="197"/>
      <c r="AG126" s="197"/>
      <c r="AH126" s="197"/>
    </row>
    <row r="127" spans="1:34" x14ac:dyDescent="0.3">
      <c r="A127" s="192"/>
      <c r="B127" s="117"/>
      <c r="C127" s="117"/>
      <c r="D127" s="117"/>
      <c r="E127" s="117"/>
      <c r="F127" s="117"/>
      <c r="G127" s="117"/>
      <c r="H127" s="117"/>
      <c r="I127" s="195"/>
      <c r="J127" s="117"/>
      <c r="K127" s="117"/>
      <c r="L127" s="117"/>
      <c r="M127" s="117"/>
      <c r="N127" s="117"/>
      <c r="O127" s="117"/>
      <c r="P127" s="117"/>
      <c r="Q127" s="117"/>
      <c r="R127" s="117"/>
      <c r="S127" s="195"/>
      <c r="T127" s="117"/>
      <c r="U127" s="195"/>
      <c r="V127" s="117"/>
      <c r="W127" s="196"/>
      <c r="X127" s="197"/>
      <c r="Y127" s="197"/>
      <c r="Z127" s="197"/>
      <c r="AA127" s="197"/>
      <c r="AB127" s="188"/>
      <c r="AC127" s="197"/>
      <c r="AD127" s="197"/>
      <c r="AE127" s="188"/>
      <c r="AF127" s="197"/>
      <c r="AG127" s="197"/>
      <c r="AH127" s="197"/>
    </row>
    <row r="128" spans="1:34" x14ac:dyDescent="0.3">
      <c r="A128" s="192"/>
      <c r="B128" s="117"/>
      <c r="C128" s="117"/>
      <c r="D128" s="117"/>
      <c r="E128" s="117"/>
      <c r="F128" s="117"/>
      <c r="G128" s="117"/>
      <c r="H128" s="117"/>
      <c r="I128" s="195"/>
      <c r="J128" s="117"/>
      <c r="K128" s="117"/>
      <c r="L128" s="117"/>
      <c r="M128" s="117"/>
      <c r="N128" s="117"/>
      <c r="O128" s="117"/>
      <c r="P128" s="117"/>
      <c r="Q128" s="117"/>
      <c r="R128" s="117"/>
      <c r="S128" s="195"/>
      <c r="T128" s="117"/>
      <c r="U128" s="195"/>
      <c r="V128" s="117"/>
      <c r="W128" s="196"/>
      <c r="X128" s="197"/>
      <c r="Y128" s="197"/>
      <c r="Z128" s="197"/>
      <c r="AA128" s="197"/>
      <c r="AB128" s="188"/>
      <c r="AC128" s="197"/>
      <c r="AD128" s="197"/>
      <c r="AE128" s="188"/>
      <c r="AF128" s="197"/>
      <c r="AG128" s="197"/>
      <c r="AH128" s="197"/>
    </row>
    <row r="129" spans="1:34" x14ac:dyDescent="0.3">
      <c r="A129" s="192"/>
      <c r="B129" s="117"/>
      <c r="C129" s="117"/>
      <c r="D129" s="117"/>
      <c r="E129" s="117"/>
      <c r="F129" s="117"/>
      <c r="G129" s="117"/>
      <c r="H129" s="117"/>
      <c r="I129" s="195"/>
      <c r="J129" s="117"/>
      <c r="K129" s="117"/>
      <c r="L129" s="117"/>
      <c r="M129" s="117"/>
      <c r="N129" s="117"/>
      <c r="O129" s="117"/>
      <c r="P129" s="117"/>
      <c r="Q129" s="117"/>
      <c r="R129" s="117"/>
      <c r="S129" s="195"/>
      <c r="T129" s="117"/>
      <c r="U129" s="195"/>
      <c r="V129" s="117"/>
      <c r="W129" s="196"/>
      <c r="X129" s="197"/>
      <c r="Y129" s="197"/>
      <c r="Z129" s="197"/>
      <c r="AA129" s="197"/>
      <c r="AB129" s="188"/>
      <c r="AC129" s="197"/>
      <c r="AD129" s="197"/>
      <c r="AE129" s="188"/>
      <c r="AF129" s="197"/>
      <c r="AG129" s="197"/>
      <c r="AH129" s="197"/>
    </row>
    <row r="130" spans="1:34" x14ac:dyDescent="0.3">
      <c r="A130" s="192"/>
      <c r="B130" s="117"/>
      <c r="C130" s="117"/>
      <c r="D130" s="117"/>
      <c r="E130" s="117"/>
      <c r="F130" s="117"/>
      <c r="G130" s="117"/>
      <c r="H130" s="117"/>
      <c r="I130" s="195"/>
      <c r="J130" s="117"/>
      <c r="K130" s="117"/>
      <c r="L130" s="117"/>
      <c r="M130" s="117"/>
      <c r="N130" s="117"/>
      <c r="O130" s="117"/>
      <c r="P130" s="117"/>
      <c r="Q130" s="117"/>
      <c r="R130" s="117"/>
      <c r="S130" s="195"/>
      <c r="T130" s="117"/>
      <c r="U130" s="195"/>
      <c r="V130" s="117"/>
      <c r="W130" s="196"/>
      <c r="X130" s="197"/>
      <c r="Y130" s="197"/>
      <c r="Z130" s="197"/>
      <c r="AA130" s="197"/>
      <c r="AB130" s="188"/>
      <c r="AC130" s="197"/>
      <c r="AD130" s="197"/>
      <c r="AE130" s="188"/>
      <c r="AF130" s="197"/>
      <c r="AG130" s="197"/>
      <c r="AH130" s="197"/>
    </row>
    <row r="131" spans="1:34" x14ac:dyDescent="0.3">
      <c r="A131" s="192"/>
      <c r="B131" s="117"/>
      <c r="C131" s="117"/>
      <c r="D131" s="117"/>
      <c r="E131" s="117"/>
      <c r="F131" s="117"/>
      <c r="G131" s="117"/>
      <c r="H131" s="117"/>
      <c r="I131" s="195"/>
      <c r="J131" s="117"/>
      <c r="K131" s="117"/>
      <c r="L131" s="117"/>
      <c r="M131" s="117"/>
      <c r="N131" s="117"/>
      <c r="O131" s="117"/>
      <c r="P131" s="117"/>
      <c r="Q131" s="117"/>
      <c r="R131" s="117"/>
      <c r="S131" s="195"/>
      <c r="T131" s="117"/>
      <c r="U131" s="195"/>
      <c r="V131" s="117"/>
      <c r="W131" s="196"/>
      <c r="X131" s="197"/>
      <c r="Y131" s="197"/>
      <c r="Z131" s="197"/>
      <c r="AA131" s="197"/>
      <c r="AB131" s="188"/>
      <c r="AC131" s="197"/>
      <c r="AD131" s="197"/>
      <c r="AE131" s="188"/>
      <c r="AF131" s="197"/>
      <c r="AG131" s="197"/>
      <c r="AH131" s="197"/>
    </row>
    <row r="132" spans="1:34" x14ac:dyDescent="0.3">
      <c r="A132" s="192"/>
      <c r="B132" s="117"/>
      <c r="C132" s="117"/>
      <c r="D132" s="117"/>
      <c r="E132" s="117"/>
      <c r="F132" s="117"/>
      <c r="G132" s="117"/>
      <c r="H132" s="117"/>
      <c r="I132" s="195"/>
      <c r="J132" s="117"/>
      <c r="K132" s="117"/>
      <c r="L132" s="117"/>
      <c r="M132" s="117"/>
      <c r="N132" s="117"/>
      <c r="O132" s="117"/>
      <c r="P132" s="117"/>
      <c r="Q132" s="117"/>
      <c r="R132" s="117"/>
      <c r="S132" s="195"/>
      <c r="T132" s="117"/>
      <c r="U132" s="195"/>
      <c r="V132" s="117"/>
      <c r="W132" s="196"/>
      <c r="X132" s="197"/>
      <c r="Y132" s="197"/>
      <c r="Z132" s="197"/>
      <c r="AA132" s="197"/>
      <c r="AB132" s="188"/>
      <c r="AC132" s="197"/>
      <c r="AD132" s="197"/>
      <c r="AE132" s="188"/>
      <c r="AF132" s="197"/>
      <c r="AG132" s="197"/>
      <c r="AH132" s="197"/>
    </row>
    <row r="133" spans="1:34" x14ac:dyDescent="0.3">
      <c r="A133" s="192"/>
      <c r="B133" s="117"/>
      <c r="C133" s="117"/>
      <c r="D133" s="117"/>
      <c r="E133" s="117"/>
      <c r="F133" s="117"/>
      <c r="G133" s="117"/>
      <c r="H133" s="117"/>
      <c r="I133" s="195"/>
      <c r="J133" s="117"/>
      <c r="K133" s="117"/>
      <c r="L133" s="117"/>
      <c r="M133" s="117"/>
      <c r="N133" s="117"/>
      <c r="O133" s="117"/>
      <c r="P133" s="117"/>
      <c r="Q133" s="117"/>
      <c r="R133" s="117"/>
      <c r="S133" s="195"/>
      <c r="T133" s="117"/>
      <c r="U133" s="195"/>
      <c r="V133" s="117"/>
      <c r="W133" s="196"/>
      <c r="X133" s="197"/>
      <c r="Y133" s="197"/>
      <c r="Z133" s="197"/>
      <c r="AA133" s="197"/>
      <c r="AB133" s="188"/>
      <c r="AC133" s="197"/>
      <c r="AD133" s="197"/>
      <c r="AE133" s="188"/>
      <c r="AF133" s="197"/>
      <c r="AG133" s="197"/>
      <c r="AH133" s="197"/>
    </row>
    <row r="134" spans="1:34" x14ac:dyDescent="0.3">
      <c r="A134" s="192"/>
      <c r="B134" s="117"/>
      <c r="C134" s="117"/>
      <c r="D134" s="117"/>
      <c r="E134" s="117"/>
      <c r="F134" s="117"/>
      <c r="G134" s="117"/>
      <c r="H134" s="117"/>
      <c r="I134" s="195"/>
      <c r="J134" s="117"/>
      <c r="K134" s="117"/>
      <c r="L134" s="117"/>
      <c r="M134" s="117"/>
      <c r="N134" s="117"/>
      <c r="O134" s="117"/>
      <c r="P134" s="117"/>
      <c r="Q134" s="117"/>
      <c r="R134" s="117"/>
      <c r="S134" s="195"/>
      <c r="T134" s="117"/>
      <c r="U134" s="195"/>
      <c r="V134" s="117"/>
      <c r="W134" s="196"/>
      <c r="X134" s="197"/>
      <c r="Y134" s="197"/>
      <c r="Z134" s="197"/>
      <c r="AA134" s="197"/>
      <c r="AB134" s="188"/>
      <c r="AC134" s="197"/>
      <c r="AD134" s="197"/>
      <c r="AE134" s="188"/>
      <c r="AF134" s="197"/>
      <c r="AG134" s="197"/>
      <c r="AH134" s="197"/>
    </row>
    <row r="135" spans="1:34" x14ac:dyDescent="0.3">
      <c r="A135" s="192"/>
      <c r="B135" s="117"/>
      <c r="C135" s="117"/>
      <c r="D135" s="117"/>
      <c r="E135" s="117"/>
      <c r="F135" s="117"/>
      <c r="G135" s="117"/>
      <c r="H135" s="117"/>
      <c r="I135" s="195"/>
      <c r="J135" s="117"/>
      <c r="K135" s="117"/>
      <c r="L135" s="117"/>
      <c r="M135" s="117"/>
      <c r="N135" s="117"/>
      <c r="O135" s="117"/>
      <c r="P135" s="117"/>
      <c r="Q135" s="117"/>
      <c r="R135" s="117"/>
      <c r="S135" s="195"/>
      <c r="T135" s="117"/>
      <c r="U135" s="195"/>
      <c r="V135" s="117"/>
      <c r="W135" s="196"/>
      <c r="X135" s="197"/>
      <c r="Y135" s="197"/>
      <c r="Z135" s="197"/>
      <c r="AA135" s="197"/>
      <c r="AB135" s="188"/>
      <c r="AC135" s="197"/>
      <c r="AD135" s="197"/>
      <c r="AE135" s="188"/>
      <c r="AF135" s="197"/>
      <c r="AG135" s="197"/>
      <c r="AH135" s="197"/>
    </row>
    <row r="136" spans="1:34" x14ac:dyDescent="0.3">
      <c r="A136" s="192"/>
      <c r="B136" s="117"/>
      <c r="C136" s="117"/>
      <c r="D136" s="117"/>
      <c r="E136" s="117"/>
      <c r="F136" s="117"/>
      <c r="G136" s="117"/>
      <c r="H136" s="117"/>
      <c r="I136" s="195"/>
      <c r="J136" s="117"/>
      <c r="K136" s="117"/>
      <c r="L136" s="117"/>
      <c r="M136" s="117"/>
      <c r="N136" s="117"/>
      <c r="O136" s="117"/>
      <c r="P136" s="117"/>
      <c r="Q136" s="117"/>
      <c r="R136" s="117"/>
      <c r="S136" s="195"/>
      <c r="T136" s="117"/>
      <c r="U136" s="195"/>
      <c r="V136" s="117"/>
      <c r="W136" s="196"/>
      <c r="X136" s="197"/>
      <c r="Y136" s="197"/>
      <c r="Z136" s="197"/>
      <c r="AA136" s="197"/>
      <c r="AB136" s="188"/>
      <c r="AC136" s="197"/>
      <c r="AD136" s="197"/>
      <c r="AE136" s="188"/>
      <c r="AF136" s="197"/>
      <c r="AG136" s="197"/>
      <c r="AH136" s="197"/>
    </row>
    <row r="137" spans="1:34" x14ac:dyDescent="0.3">
      <c r="A137" s="192"/>
      <c r="B137" s="117"/>
      <c r="C137" s="117"/>
      <c r="D137" s="117"/>
      <c r="E137" s="117"/>
      <c r="F137" s="117"/>
      <c r="G137" s="117"/>
      <c r="H137" s="117"/>
      <c r="I137" s="195"/>
      <c r="J137" s="117"/>
      <c r="K137" s="117"/>
      <c r="L137" s="117"/>
      <c r="M137" s="117"/>
      <c r="N137" s="117"/>
      <c r="O137" s="117"/>
      <c r="P137" s="117"/>
      <c r="Q137" s="117"/>
      <c r="R137" s="117"/>
      <c r="S137" s="195"/>
      <c r="T137" s="117"/>
      <c r="U137" s="195"/>
      <c r="V137" s="117"/>
      <c r="W137" s="196"/>
      <c r="X137" s="197"/>
      <c r="Y137" s="197"/>
      <c r="Z137" s="197"/>
      <c r="AA137" s="197"/>
      <c r="AB137" s="188"/>
      <c r="AC137" s="197"/>
      <c r="AD137" s="197"/>
      <c r="AE137" s="188"/>
      <c r="AF137" s="197"/>
      <c r="AG137" s="197"/>
      <c r="AH137" s="197"/>
    </row>
    <row r="138" spans="1:34" x14ac:dyDescent="0.3">
      <c r="A138" s="192"/>
      <c r="B138" s="117"/>
      <c r="C138" s="117"/>
      <c r="D138" s="117"/>
      <c r="E138" s="117"/>
      <c r="F138" s="117"/>
      <c r="G138" s="117"/>
      <c r="H138" s="117"/>
      <c r="I138" s="195"/>
      <c r="J138" s="117"/>
      <c r="K138" s="117"/>
      <c r="L138" s="117"/>
      <c r="M138" s="117"/>
      <c r="N138" s="117"/>
      <c r="O138" s="117"/>
      <c r="P138" s="117"/>
      <c r="Q138" s="117"/>
      <c r="R138" s="117"/>
      <c r="S138" s="195"/>
      <c r="T138" s="117"/>
      <c r="U138" s="195"/>
      <c r="V138" s="117"/>
      <c r="W138" s="196"/>
      <c r="X138" s="197"/>
      <c r="Y138" s="197"/>
      <c r="Z138" s="197"/>
      <c r="AA138" s="197"/>
      <c r="AB138" s="188"/>
      <c r="AC138" s="197"/>
      <c r="AD138" s="197"/>
      <c r="AE138" s="188"/>
      <c r="AF138" s="197"/>
      <c r="AG138" s="197"/>
      <c r="AH138" s="197"/>
    </row>
    <row r="139" spans="1:34" x14ac:dyDescent="0.3">
      <c r="A139" s="192"/>
      <c r="B139" s="117"/>
      <c r="C139" s="117"/>
      <c r="D139" s="117"/>
      <c r="E139" s="117"/>
      <c r="F139" s="117"/>
      <c r="G139" s="117"/>
      <c r="H139" s="117"/>
      <c r="I139" s="195"/>
      <c r="J139" s="117"/>
      <c r="K139" s="117"/>
      <c r="L139" s="117"/>
      <c r="M139" s="117"/>
      <c r="N139" s="117"/>
      <c r="O139" s="117"/>
      <c r="P139" s="117"/>
      <c r="Q139" s="117"/>
      <c r="R139" s="117"/>
      <c r="S139" s="195"/>
      <c r="T139" s="117"/>
      <c r="U139" s="195"/>
      <c r="V139" s="117"/>
      <c r="W139" s="196"/>
      <c r="X139" s="197"/>
      <c r="Y139" s="197"/>
      <c r="Z139" s="197"/>
      <c r="AA139" s="197"/>
      <c r="AB139" s="188"/>
      <c r="AC139" s="197"/>
      <c r="AD139" s="197"/>
      <c r="AE139" s="188"/>
      <c r="AF139" s="197"/>
      <c r="AG139" s="197"/>
      <c r="AH139" s="197"/>
    </row>
    <row r="140" spans="1:34" x14ac:dyDescent="0.3">
      <c r="A140" s="192"/>
      <c r="B140" s="117"/>
      <c r="C140" s="117"/>
      <c r="D140" s="117"/>
      <c r="E140" s="117"/>
      <c r="F140" s="117"/>
      <c r="G140" s="117"/>
      <c r="H140" s="117"/>
      <c r="I140" s="195"/>
      <c r="J140" s="117"/>
      <c r="K140" s="117"/>
      <c r="L140" s="117"/>
      <c r="M140" s="117"/>
      <c r="N140" s="117"/>
      <c r="O140" s="117"/>
      <c r="P140" s="117"/>
      <c r="Q140" s="117"/>
      <c r="R140" s="117"/>
      <c r="S140" s="195"/>
      <c r="T140" s="117"/>
      <c r="U140" s="195"/>
      <c r="V140" s="117"/>
      <c r="W140" s="196"/>
      <c r="X140" s="197"/>
      <c r="Y140" s="197"/>
      <c r="Z140" s="197"/>
      <c r="AA140" s="197"/>
      <c r="AB140" s="188"/>
      <c r="AC140" s="197"/>
      <c r="AD140" s="197"/>
      <c r="AE140" s="188"/>
      <c r="AF140" s="197"/>
      <c r="AG140" s="197"/>
      <c r="AH140" s="197"/>
    </row>
    <row r="141" spans="1:34" x14ac:dyDescent="0.3">
      <c r="A141" s="192"/>
      <c r="B141" s="117"/>
      <c r="C141" s="117"/>
      <c r="D141" s="117"/>
      <c r="E141" s="117"/>
      <c r="F141" s="117"/>
      <c r="G141" s="117"/>
      <c r="H141" s="117"/>
      <c r="I141" s="195"/>
      <c r="J141" s="117"/>
      <c r="K141" s="117"/>
      <c r="L141" s="117"/>
      <c r="M141" s="117"/>
      <c r="N141" s="117"/>
      <c r="O141" s="117"/>
      <c r="P141" s="117"/>
      <c r="Q141" s="117"/>
      <c r="R141" s="117"/>
      <c r="S141" s="195"/>
      <c r="T141" s="117"/>
      <c r="U141" s="195"/>
      <c r="V141" s="117"/>
      <c r="W141" s="196"/>
      <c r="X141" s="197"/>
      <c r="Y141" s="197"/>
      <c r="Z141" s="197"/>
      <c r="AA141" s="197"/>
      <c r="AB141" s="188"/>
      <c r="AC141" s="197"/>
      <c r="AD141" s="197"/>
      <c r="AE141" s="188"/>
      <c r="AF141" s="197"/>
      <c r="AG141" s="197"/>
      <c r="AH141" s="197"/>
    </row>
    <row r="142" spans="1:34" x14ac:dyDescent="0.3">
      <c r="A142" s="192"/>
      <c r="B142" s="117"/>
      <c r="C142" s="117"/>
      <c r="D142" s="117"/>
      <c r="E142" s="117"/>
      <c r="F142" s="117"/>
      <c r="G142" s="117"/>
      <c r="H142" s="117"/>
      <c r="I142" s="195"/>
      <c r="J142" s="117"/>
      <c r="K142" s="117"/>
      <c r="L142" s="117"/>
      <c r="M142" s="117"/>
      <c r="N142" s="117"/>
      <c r="O142" s="117"/>
      <c r="P142" s="117"/>
      <c r="Q142" s="117"/>
      <c r="R142" s="117"/>
      <c r="S142" s="195"/>
      <c r="T142" s="117"/>
      <c r="U142" s="195"/>
      <c r="V142" s="117"/>
      <c r="W142" s="196"/>
      <c r="X142" s="197"/>
      <c r="Y142" s="197"/>
      <c r="Z142" s="197"/>
      <c r="AA142" s="197"/>
      <c r="AB142" s="188"/>
      <c r="AC142" s="197"/>
      <c r="AD142" s="197"/>
      <c r="AE142" s="188"/>
      <c r="AF142" s="197"/>
      <c r="AG142" s="197"/>
      <c r="AH142" s="197"/>
    </row>
    <row r="143" spans="1:34" x14ac:dyDescent="0.3">
      <c r="A143" s="192"/>
      <c r="B143" s="117"/>
      <c r="C143" s="117"/>
      <c r="D143" s="117"/>
      <c r="E143" s="117"/>
      <c r="F143" s="117"/>
      <c r="G143" s="117"/>
      <c r="H143" s="117"/>
      <c r="I143" s="195"/>
      <c r="J143" s="117"/>
      <c r="K143" s="117"/>
      <c r="L143" s="117"/>
      <c r="M143" s="117"/>
      <c r="N143" s="117"/>
      <c r="O143" s="117"/>
      <c r="P143" s="117"/>
      <c r="Q143" s="117"/>
      <c r="R143" s="117"/>
      <c r="S143" s="195"/>
      <c r="T143" s="117"/>
      <c r="U143" s="195"/>
      <c r="V143" s="117"/>
      <c r="W143" s="196"/>
      <c r="X143" s="197"/>
      <c r="Y143" s="197"/>
      <c r="Z143" s="197"/>
      <c r="AA143" s="197"/>
      <c r="AB143" s="188"/>
      <c r="AC143" s="197"/>
      <c r="AD143" s="197"/>
      <c r="AE143" s="188"/>
      <c r="AF143" s="197"/>
      <c r="AG143" s="197"/>
      <c r="AH143" s="197"/>
    </row>
    <row r="144" spans="1:34" x14ac:dyDescent="0.3">
      <c r="A144" s="192"/>
      <c r="B144" s="117"/>
      <c r="C144" s="117"/>
      <c r="D144" s="117"/>
      <c r="E144" s="117"/>
      <c r="F144" s="117"/>
      <c r="G144" s="117"/>
      <c r="H144" s="117"/>
      <c r="I144" s="195"/>
      <c r="J144" s="117"/>
      <c r="K144" s="117"/>
      <c r="L144" s="117"/>
      <c r="M144" s="117"/>
      <c r="N144" s="117"/>
      <c r="O144" s="117"/>
      <c r="P144" s="117"/>
      <c r="Q144" s="117"/>
      <c r="R144" s="117"/>
      <c r="S144" s="195"/>
      <c r="T144" s="117"/>
      <c r="U144" s="195"/>
      <c r="V144" s="117"/>
      <c r="W144" s="196"/>
      <c r="X144" s="197"/>
      <c r="Y144" s="197"/>
      <c r="Z144" s="197"/>
      <c r="AA144" s="197"/>
      <c r="AB144" s="188"/>
      <c r="AC144" s="197"/>
      <c r="AD144" s="197"/>
      <c r="AE144" s="188"/>
      <c r="AF144" s="197"/>
      <c r="AG144" s="197"/>
      <c r="AH144" s="197"/>
    </row>
    <row r="145" spans="1:34" x14ac:dyDescent="0.3">
      <c r="A145" s="192"/>
      <c r="B145" s="117"/>
      <c r="C145" s="117"/>
      <c r="D145" s="117"/>
      <c r="E145" s="117"/>
      <c r="F145" s="117"/>
      <c r="G145" s="117"/>
      <c r="H145" s="117"/>
      <c r="I145" s="195"/>
      <c r="J145" s="117"/>
      <c r="K145" s="117"/>
      <c r="L145" s="117"/>
      <c r="M145" s="117"/>
      <c r="N145" s="117"/>
      <c r="O145" s="117"/>
      <c r="P145" s="117"/>
      <c r="Q145" s="117"/>
      <c r="R145" s="117"/>
      <c r="S145" s="195"/>
      <c r="T145" s="117"/>
      <c r="U145" s="195"/>
      <c r="V145" s="117"/>
      <c r="W145" s="196"/>
      <c r="X145" s="197"/>
      <c r="Y145" s="197"/>
      <c r="Z145" s="197"/>
      <c r="AA145" s="197"/>
      <c r="AB145" s="188"/>
      <c r="AC145" s="197"/>
      <c r="AD145" s="197"/>
      <c r="AE145" s="188"/>
      <c r="AF145" s="197"/>
      <c r="AG145" s="197"/>
      <c r="AH145" s="197"/>
    </row>
    <row r="146" spans="1:34" x14ac:dyDescent="0.3">
      <c r="A146" s="192"/>
      <c r="B146" s="117"/>
      <c r="C146" s="117"/>
      <c r="D146" s="117"/>
      <c r="E146" s="117"/>
      <c r="F146" s="117"/>
      <c r="G146" s="117"/>
      <c r="H146" s="117"/>
      <c r="I146" s="195"/>
      <c r="J146" s="117"/>
      <c r="K146" s="117"/>
      <c r="L146" s="117"/>
      <c r="M146" s="117"/>
      <c r="N146" s="117"/>
      <c r="O146" s="117"/>
      <c r="P146" s="117"/>
      <c r="Q146" s="117"/>
      <c r="R146" s="117"/>
      <c r="S146" s="195"/>
      <c r="T146" s="117"/>
      <c r="U146" s="195"/>
      <c r="V146" s="117"/>
      <c r="W146" s="196"/>
      <c r="X146" s="197"/>
      <c r="Y146" s="197"/>
      <c r="Z146" s="197"/>
      <c r="AA146" s="197"/>
      <c r="AB146" s="188"/>
      <c r="AC146" s="197"/>
      <c r="AD146" s="197"/>
      <c r="AE146" s="188"/>
      <c r="AF146" s="197"/>
      <c r="AG146" s="197"/>
      <c r="AH146" s="197"/>
    </row>
    <row r="147" spans="1:34" x14ac:dyDescent="0.3">
      <c r="A147" s="192"/>
      <c r="B147" s="117"/>
      <c r="C147" s="117"/>
      <c r="D147" s="117"/>
      <c r="E147" s="117"/>
      <c r="F147" s="117"/>
      <c r="G147" s="117"/>
      <c r="H147" s="117"/>
      <c r="I147" s="195"/>
      <c r="J147" s="117"/>
      <c r="K147" s="117"/>
      <c r="L147" s="117"/>
      <c r="M147" s="117"/>
      <c r="N147" s="117"/>
      <c r="O147" s="117"/>
      <c r="P147" s="117"/>
      <c r="Q147" s="117"/>
      <c r="R147" s="117"/>
      <c r="S147" s="195"/>
      <c r="T147" s="117"/>
      <c r="U147" s="195"/>
      <c r="V147" s="117"/>
      <c r="W147" s="196"/>
      <c r="X147" s="197"/>
      <c r="Y147" s="197"/>
      <c r="Z147" s="197"/>
      <c r="AA147" s="197"/>
      <c r="AB147" s="188"/>
      <c r="AC147" s="197"/>
      <c r="AD147" s="197"/>
      <c r="AE147" s="188"/>
      <c r="AF147" s="197"/>
      <c r="AG147" s="197"/>
      <c r="AH147" s="197"/>
    </row>
    <row r="148" spans="1:34" x14ac:dyDescent="0.3">
      <c r="A148" s="192"/>
      <c r="B148" s="117"/>
      <c r="C148" s="117"/>
      <c r="D148" s="117"/>
      <c r="E148" s="117"/>
      <c r="F148" s="117"/>
      <c r="G148" s="117"/>
      <c r="H148" s="117"/>
      <c r="I148" s="195"/>
      <c r="J148" s="117"/>
      <c r="K148" s="117"/>
      <c r="L148" s="117"/>
      <c r="M148" s="117"/>
      <c r="N148" s="117"/>
      <c r="O148" s="117"/>
      <c r="P148" s="117"/>
      <c r="Q148" s="117"/>
      <c r="R148" s="117"/>
      <c r="S148" s="195"/>
      <c r="T148" s="117"/>
      <c r="U148" s="195"/>
      <c r="V148" s="117"/>
      <c r="W148" s="196"/>
      <c r="X148" s="197"/>
      <c r="Y148" s="197"/>
      <c r="Z148" s="197"/>
      <c r="AA148" s="197"/>
      <c r="AB148" s="188"/>
      <c r="AC148" s="197"/>
      <c r="AD148" s="197"/>
      <c r="AE148" s="188"/>
      <c r="AF148" s="197"/>
      <c r="AG148" s="197"/>
      <c r="AH148" s="197"/>
    </row>
    <row r="149" spans="1:34" x14ac:dyDescent="0.3">
      <c r="A149" s="192"/>
      <c r="B149" s="117"/>
      <c r="C149" s="117"/>
      <c r="D149" s="117"/>
      <c r="E149" s="117"/>
      <c r="F149" s="117"/>
      <c r="G149" s="117"/>
      <c r="H149" s="117"/>
      <c r="I149" s="195"/>
      <c r="J149" s="117"/>
      <c r="K149" s="117"/>
      <c r="L149" s="117"/>
      <c r="M149" s="117"/>
      <c r="N149" s="117"/>
      <c r="O149" s="117"/>
      <c r="P149" s="117"/>
      <c r="Q149" s="117"/>
      <c r="R149" s="117"/>
      <c r="S149" s="195"/>
      <c r="T149" s="117"/>
      <c r="U149" s="195"/>
      <c r="V149" s="117"/>
      <c r="W149" s="196"/>
      <c r="X149" s="197"/>
      <c r="Y149" s="197"/>
      <c r="Z149" s="197"/>
      <c r="AA149" s="197"/>
      <c r="AB149" s="188"/>
      <c r="AC149" s="197"/>
      <c r="AD149" s="197"/>
      <c r="AE149" s="188"/>
      <c r="AF149" s="197"/>
      <c r="AG149" s="197"/>
      <c r="AH149" s="197"/>
    </row>
    <row r="150" spans="1:34" x14ac:dyDescent="0.3">
      <c r="A150" s="192"/>
      <c r="B150" s="117"/>
      <c r="C150" s="117"/>
      <c r="D150" s="117"/>
      <c r="E150" s="117"/>
      <c r="F150" s="117"/>
      <c r="G150" s="117"/>
      <c r="H150" s="117"/>
      <c r="I150" s="195"/>
      <c r="J150" s="117"/>
      <c r="K150" s="117"/>
      <c r="L150" s="117"/>
      <c r="M150" s="117"/>
      <c r="N150" s="117"/>
      <c r="O150" s="117"/>
      <c r="P150" s="117"/>
      <c r="Q150" s="117"/>
      <c r="R150" s="117"/>
      <c r="S150" s="195"/>
      <c r="T150" s="117"/>
      <c r="U150" s="195"/>
      <c r="V150" s="117"/>
      <c r="W150" s="196"/>
      <c r="X150" s="197"/>
      <c r="Y150" s="197"/>
      <c r="Z150" s="197"/>
      <c r="AA150" s="197"/>
      <c r="AB150" s="188"/>
      <c r="AC150" s="197"/>
      <c r="AD150" s="197"/>
      <c r="AE150" s="188"/>
      <c r="AF150" s="197"/>
      <c r="AG150" s="197"/>
      <c r="AH150" s="197"/>
    </row>
    <row r="151" spans="1:34" x14ac:dyDescent="0.3">
      <c r="A151" s="192"/>
      <c r="B151" s="117"/>
      <c r="C151" s="117"/>
      <c r="D151" s="117"/>
      <c r="E151" s="117"/>
      <c r="F151" s="117"/>
      <c r="G151" s="117"/>
      <c r="H151" s="117"/>
      <c r="I151" s="195"/>
      <c r="J151" s="117"/>
      <c r="K151" s="117"/>
      <c r="L151" s="117"/>
      <c r="M151" s="117"/>
      <c r="N151" s="117"/>
      <c r="O151" s="117"/>
      <c r="P151" s="117"/>
      <c r="Q151" s="117"/>
      <c r="R151" s="117"/>
      <c r="S151" s="195"/>
      <c r="T151" s="117"/>
      <c r="U151" s="195"/>
      <c r="V151" s="117"/>
      <c r="W151" s="196"/>
      <c r="X151" s="197"/>
      <c r="Y151" s="197"/>
      <c r="Z151" s="197"/>
      <c r="AA151" s="197"/>
      <c r="AB151" s="188"/>
      <c r="AC151" s="197"/>
      <c r="AD151" s="197"/>
      <c r="AE151" s="188"/>
      <c r="AF151" s="197"/>
      <c r="AG151" s="197"/>
      <c r="AH151" s="197"/>
    </row>
    <row r="152" spans="1:34" x14ac:dyDescent="0.3">
      <c r="A152" s="192"/>
      <c r="B152" s="117"/>
      <c r="C152" s="117"/>
      <c r="D152" s="117"/>
      <c r="E152" s="117"/>
      <c r="F152" s="117"/>
      <c r="G152" s="117"/>
      <c r="H152" s="117"/>
      <c r="I152" s="195"/>
      <c r="J152" s="117"/>
      <c r="K152" s="117"/>
      <c r="L152" s="117"/>
      <c r="M152" s="117"/>
      <c r="N152" s="117"/>
      <c r="O152" s="117"/>
      <c r="P152" s="117"/>
      <c r="Q152" s="117"/>
      <c r="R152" s="117"/>
      <c r="S152" s="195"/>
      <c r="T152" s="117"/>
      <c r="U152" s="195"/>
      <c r="V152" s="117"/>
      <c r="W152" s="196"/>
      <c r="X152" s="197"/>
      <c r="Y152" s="197"/>
      <c r="Z152" s="197"/>
      <c r="AA152" s="197"/>
      <c r="AB152" s="188"/>
      <c r="AC152" s="197"/>
      <c r="AD152" s="197"/>
      <c r="AE152" s="188"/>
      <c r="AF152" s="197"/>
      <c r="AG152" s="197"/>
      <c r="AH152" s="197"/>
    </row>
    <row r="153" spans="1:34" x14ac:dyDescent="0.3">
      <c r="A153" s="192"/>
      <c r="B153" s="117"/>
      <c r="C153" s="117"/>
      <c r="D153" s="117"/>
      <c r="E153" s="117"/>
      <c r="F153" s="117"/>
      <c r="G153" s="117"/>
      <c r="H153" s="117"/>
      <c r="I153" s="195"/>
      <c r="J153" s="117"/>
      <c r="K153" s="117"/>
      <c r="L153" s="117"/>
      <c r="M153" s="117"/>
      <c r="N153" s="117"/>
      <c r="O153" s="117"/>
      <c r="P153" s="117"/>
      <c r="Q153" s="117"/>
      <c r="R153" s="117"/>
      <c r="S153" s="195"/>
      <c r="T153" s="117"/>
      <c r="U153" s="195"/>
      <c r="V153" s="117"/>
      <c r="W153" s="196"/>
      <c r="X153" s="197"/>
      <c r="Y153" s="197"/>
      <c r="Z153" s="197"/>
      <c r="AA153" s="197"/>
      <c r="AB153" s="188"/>
      <c r="AC153" s="197"/>
      <c r="AD153" s="197"/>
      <c r="AE153" s="188"/>
      <c r="AF153" s="197"/>
      <c r="AG153" s="197"/>
      <c r="AH153" s="197"/>
    </row>
    <row r="154" spans="1:34" x14ac:dyDescent="0.3">
      <c r="A154" s="192"/>
      <c r="B154" s="117"/>
      <c r="C154" s="117"/>
      <c r="D154" s="117"/>
      <c r="E154" s="117"/>
      <c r="F154" s="117"/>
      <c r="G154" s="117"/>
      <c r="H154" s="117"/>
      <c r="I154" s="195"/>
      <c r="J154" s="117"/>
      <c r="K154" s="117"/>
      <c r="L154" s="117"/>
      <c r="M154" s="117"/>
      <c r="N154" s="117"/>
      <c r="O154" s="117"/>
      <c r="P154" s="117"/>
      <c r="Q154" s="117"/>
      <c r="R154" s="117"/>
      <c r="S154" s="195"/>
      <c r="T154" s="117"/>
      <c r="U154" s="195"/>
      <c r="V154" s="117"/>
      <c r="W154" s="196"/>
      <c r="X154" s="197"/>
      <c r="Y154" s="197"/>
      <c r="Z154" s="197"/>
      <c r="AA154" s="197"/>
      <c r="AB154" s="188"/>
      <c r="AC154" s="197"/>
      <c r="AD154" s="197"/>
      <c r="AE154" s="188"/>
      <c r="AF154" s="197"/>
      <c r="AG154" s="197"/>
      <c r="AH154" s="197"/>
    </row>
    <row r="155" spans="1:34" x14ac:dyDescent="0.3">
      <c r="A155" s="192"/>
      <c r="B155" s="117"/>
      <c r="C155" s="117"/>
      <c r="D155" s="117"/>
      <c r="E155" s="117"/>
      <c r="F155" s="117"/>
      <c r="G155" s="117"/>
      <c r="H155" s="117"/>
      <c r="I155" s="195"/>
      <c r="J155" s="117"/>
      <c r="K155" s="117"/>
      <c r="L155" s="117"/>
      <c r="M155" s="117"/>
      <c r="N155" s="117"/>
      <c r="O155" s="117"/>
      <c r="P155" s="117"/>
      <c r="Q155" s="117"/>
      <c r="R155" s="117"/>
      <c r="S155" s="195"/>
      <c r="T155" s="117"/>
      <c r="U155" s="195"/>
      <c r="V155" s="117"/>
      <c r="W155" s="196"/>
      <c r="X155" s="197"/>
      <c r="Y155" s="197"/>
      <c r="Z155" s="197"/>
      <c r="AA155" s="197"/>
      <c r="AB155" s="188"/>
      <c r="AC155" s="197"/>
      <c r="AD155" s="197"/>
      <c r="AE155" s="188"/>
      <c r="AF155" s="197"/>
      <c r="AG155" s="197"/>
      <c r="AH155" s="197"/>
    </row>
    <row r="156" spans="1:34" x14ac:dyDescent="0.3">
      <c r="A156" s="192"/>
      <c r="B156" s="117"/>
      <c r="C156" s="117"/>
      <c r="D156" s="117"/>
      <c r="E156" s="117"/>
      <c r="F156" s="117"/>
      <c r="G156" s="117"/>
      <c r="H156" s="117"/>
      <c r="I156" s="195"/>
      <c r="J156" s="117"/>
      <c r="K156" s="117"/>
      <c r="L156" s="117"/>
      <c r="M156" s="117"/>
      <c r="N156" s="117"/>
      <c r="O156" s="117"/>
      <c r="P156" s="117"/>
      <c r="Q156" s="117"/>
      <c r="R156" s="117"/>
      <c r="S156" s="195"/>
      <c r="T156" s="117"/>
      <c r="U156" s="195"/>
      <c r="V156" s="117"/>
      <c r="W156" s="196"/>
      <c r="X156" s="197"/>
      <c r="Y156" s="197"/>
      <c r="Z156" s="197"/>
      <c r="AA156" s="197"/>
      <c r="AB156" s="188"/>
      <c r="AC156" s="197"/>
      <c r="AD156" s="197"/>
      <c r="AE156" s="188"/>
      <c r="AF156" s="197"/>
      <c r="AG156" s="197"/>
      <c r="AH156" s="197"/>
    </row>
    <row r="157" spans="1:34" x14ac:dyDescent="0.3">
      <c r="A157" s="192"/>
      <c r="B157" s="117"/>
      <c r="C157" s="117"/>
      <c r="D157" s="117"/>
      <c r="E157" s="117"/>
      <c r="F157" s="117"/>
      <c r="G157" s="117"/>
      <c r="H157" s="117"/>
      <c r="I157" s="195"/>
      <c r="J157" s="117"/>
      <c r="K157" s="117"/>
      <c r="L157" s="117"/>
      <c r="M157" s="117"/>
      <c r="N157" s="117"/>
      <c r="O157" s="117"/>
      <c r="P157" s="117"/>
      <c r="Q157" s="117"/>
      <c r="R157" s="117"/>
      <c r="S157" s="195"/>
      <c r="T157" s="117"/>
      <c r="U157" s="195"/>
      <c r="V157" s="117"/>
      <c r="W157" s="196"/>
      <c r="X157" s="197"/>
      <c r="Y157" s="197"/>
      <c r="Z157" s="197"/>
      <c r="AA157" s="197"/>
      <c r="AB157" s="188"/>
      <c r="AC157" s="197"/>
      <c r="AD157" s="197"/>
      <c r="AE157" s="188"/>
      <c r="AF157" s="197"/>
      <c r="AG157" s="197"/>
      <c r="AH157" s="197"/>
    </row>
    <row r="158" spans="1:34" x14ac:dyDescent="0.3">
      <c r="A158" s="192"/>
      <c r="B158" s="117"/>
      <c r="C158" s="117"/>
      <c r="D158" s="117"/>
      <c r="E158" s="117"/>
      <c r="F158" s="117"/>
      <c r="G158" s="117"/>
      <c r="H158" s="117"/>
      <c r="I158" s="195"/>
      <c r="J158" s="117"/>
      <c r="K158" s="117"/>
      <c r="L158" s="117"/>
      <c r="M158" s="117"/>
      <c r="N158" s="117"/>
      <c r="O158" s="117"/>
      <c r="P158" s="117"/>
      <c r="Q158" s="117"/>
      <c r="R158" s="117"/>
      <c r="S158" s="195"/>
      <c r="T158" s="117"/>
      <c r="U158" s="195"/>
      <c r="V158" s="117"/>
      <c r="W158" s="196"/>
      <c r="X158" s="197"/>
      <c r="Y158" s="197"/>
      <c r="Z158" s="197"/>
      <c r="AA158" s="197"/>
      <c r="AB158" s="188"/>
      <c r="AC158" s="197"/>
      <c r="AD158" s="197"/>
      <c r="AE158" s="188"/>
      <c r="AF158" s="197"/>
      <c r="AG158" s="197"/>
      <c r="AH158" s="197"/>
    </row>
    <row r="159" spans="1:34" x14ac:dyDescent="0.3">
      <c r="A159" s="192"/>
      <c r="B159" s="117"/>
      <c r="C159" s="117"/>
      <c r="D159" s="117"/>
      <c r="E159" s="117"/>
      <c r="F159" s="117"/>
      <c r="G159" s="117"/>
      <c r="H159" s="117"/>
      <c r="I159" s="195"/>
      <c r="J159" s="117"/>
      <c r="K159" s="117"/>
      <c r="L159" s="117"/>
      <c r="M159" s="117"/>
      <c r="N159" s="117"/>
      <c r="O159" s="117"/>
      <c r="P159" s="117"/>
      <c r="Q159" s="117"/>
      <c r="R159" s="117"/>
      <c r="S159" s="195"/>
      <c r="T159" s="117"/>
      <c r="U159" s="195"/>
      <c r="V159" s="117"/>
      <c r="W159" s="196"/>
      <c r="X159" s="197"/>
      <c r="Y159" s="197"/>
      <c r="Z159" s="197"/>
      <c r="AA159" s="197"/>
      <c r="AB159" s="188"/>
      <c r="AC159" s="197"/>
      <c r="AD159" s="197"/>
      <c r="AE159" s="188"/>
      <c r="AF159" s="197"/>
      <c r="AG159" s="197"/>
      <c r="AH159" s="197"/>
    </row>
    <row r="160" spans="1:34" x14ac:dyDescent="0.3">
      <c r="A160" s="192"/>
      <c r="B160" s="117"/>
      <c r="C160" s="117"/>
      <c r="D160" s="117"/>
      <c r="E160" s="117"/>
      <c r="F160" s="117"/>
      <c r="G160" s="117"/>
      <c r="H160" s="117"/>
      <c r="I160" s="195"/>
      <c r="J160" s="117"/>
      <c r="K160" s="117"/>
      <c r="L160" s="117"/>
      <c r="M160" s="117"/>
      <c r="N160" s="117"/>
      <c r="O160" s="117"/>
      <c r="P160" s="117"/>
      <c r="Q160" s="117"/>
      <c r="R160" s="117"/>
      <c r="S160" s="195"/>
      <c r="T160" s="117"/>
      <c r="U160" s="195"/>
      <c r="V160" s="117"/>
      <c r="W160" s="196"/>
      <c r="X160" s="197"/>
      <c r="Y160" s="197"/>
      <c r="Z160" s="197"/>
      <c r="AA160" s="197"/>
      <c r="AB160" s="188"/>
      <c r="AC160" s="197"/>
      <c r="AD160" s="197"/>
      <c r="AE160" s="188"/>
      <c r="AF160" s="197"/>
      <c r="AG160" s="197"/>
      <c r="AH160" s="197"/>
    </row>
    <row r="161" spans="1:34" x14ac:dyDescent="0.3">
      <c r="A161" s="192"/>
      <c r="B161" s="117"/>
      <c r="C161" s="117"/>
      <c r="D161" s="117"/>
      <c r="E161" s="117"/>
      <c r="F161" s="117"/>
      <c r="G161" s="117"/>
      <c r="H161" s="117"/>
      <c r="I161" s="195"/>
      <c r="J161" s="117"/>
      <c r="K161" s="117"/>
      <c r="L161" s="117"/>
      <c r="M161" s="117"/>
      <c r="N161" s="117"/>
      <c r="O161" s="117"/>
      <c r="P161" s="117"/>
      <c r="Q161" s="117"/>
      <c r="R161" s="117"/>
      <c r="S161" s="195"/>
      <c r="T161" s="117"/>
      <c r="U161" s="195"/>
      <c r="V161" s="117"/>
      <c r="W161" s="196"/>
      <c r="X161" s="197"/>
      <c r="Y161" s="197"/>
      <c r="Z161" s="197"/>
      <c r="AA161" s="197"/>
      <c r="AB161" s="188"/>
      <c r="AC161" s="197"/>
      <c r="AD161" s="197"/>
      <c r="AE161" s="188"/>
      <c r="AF161" s="197"/>
      <c r="AG161" s="197"/>
      <c r="AH161" s="197"/>
    </row>
    <row r="162" spans="1:34" x14ac:dyDescent="0.3">
      <c r="A162" s="192"/>
      <c r="B162" s="117"/>
      <c r="C162" s="117"/>
      <c r="D162" s="117"/>
      <c r="E162" s="117"/>
      <c r="F162" s="117"/>
      <c r="G162" s="117"/>
      <c r="H162" s="117"/>
      <c r="I162" s="195"/>
      <c r="J162" s="117"/>
      <c r="K162" s="117"/>
      <c r="L162" s="117"/>
      <c r="M162" s="117"/>
      <c r="N162" s="117"/>
      <c r="O162" s="117"/>
      <c r="P162" s="117"/>
      <c r="Q162" s="117"/>
      <c r="R162" s="117"/>
      <c r="S162" s="195"/>
      <c r="T162" s="117"/>
      <c r="U162" s="195"/>
      <c r="V162" s="117"/>
      <c r="W162" s="196"/>
      <c r="X162" s="197"/>
      <c r="Y162" s="197"/>
      <c r="Z162" s="197"/>
      <c r="AA162" s="197"/>
      <c r="AB162" s="188"/>
      <c r="AC162" s="197"/>
      <c r="AD162" s="197"/>
      <c r="AE162" s="188"/>
      <c r="AF162" s="197"/>
      <c r="AG162" s="197"/>
      <c r="AH162" s="197"/>
    </row>
    <row r="163" spans="1:34" x14ac:dyDescent="0.3">
      <c r="A163" s="192"/>
      <c r="B163" s="117"/>
      <c r="C163" s="117"/>
      <c r="D163" s="117"/>
      <c r="E163" s="117"/>
      <c r="F163" s="117"/>
      <c r="G163" s="117"/>
      <c r="H163" s="117"/>
      <c r="I163" s="195"/>
      <c r="J163" s="117"/>
      <c r="K163" s="117"/>
      <c r="L163" s="117"/>
      <c r="M163" s="117"/>
      <c r="N163" s="117"/>
      <c r="O163" s="117"/>
      <c r="P163" s="117"/>
      <c r="Q163" s="117"/>
      <c r="R163" s="117"/>
      <c r="S163" s="195"/>
      <c r="T163" s="117"/>
      <c r="U163" s="195"/>
      <c r="V163" s="117"/>
      <c r="W163" s="196"/>
      <c r="X163" s="197"/>
      <c r="Y163" s="197"/>
      <c r="Z163" s="197"/>
      <c r="AA163" s="197"/>
      <c r="AB163" s="188"/>
      <c r="AC163" s="197"/>
      <c r="AD163" s="197"/>
      <c r="AE163" s="188"/>
      <c r="AF163" s="197"/>
      <c r="AG163" s="197"/>
      <c r="AH163" s="197"/>
    </row>
    <row r="164" spans="1:34" x14ac:dyDescent="0.3">
      <c r="A164" s="192"/>
      <c r="B164" s="117"/>
      <c r="C164" s="117"/>
      <c r="D164" s="117"/>
      <c r="E164" s="117"/>
      <c r="F164" s="117"/>
      <c r="G164" s="117"/>
      <c r="H164" s="117"/>
      <c r="I164" s="195"/>
      <c r="J164" s="117"/>
      <c r="K164" s="117"/>
      <c r="L164" s="117"/>
      <c r="M164" s="117"/>
      <c r="N164" s="117"/>
      <c r="O164" s="117"/>
      <c r="P164" s="117"/>
      <c r="Q164" s="117"/>
      <c r="R164" s="117"/>
      <c r="S164" s="195"/>
      <c r="T164" s="117"/>
      <c r="U164" s="195"/>
      <c r="V164" s="117"/>
      <c r="W164" s="196"/>
      <c r="X164" s="197"/>
      <c r="Y164" s="197"/>
      <c r="Z164" s="197"/>
      <c r="AA164" s="197"/>
      <c r="AB164" s="188"/>
      <c r="AC164" s="197"/>
      <c r="AD164" s="197"/>
      <c r="AE164" s="188"/>
      <c r="AF164" s="197"/>
      <c r="AG164" s="197"/>
      <c r="AH164" s="197"/>
    </row>
    <row r="165" spans="1:34" x14ac:dyDescent="0.3">
      <c r="A165" s="192"/>
      <c r="B165" s="117"/>
      <c r="C165" s="117"/>
      <c r="D165" s="117"/>
      <c r="E165" s="117"/>
      <c r="F165" s="117"/>
      <c r="G165" s="117"/>
      <c r="H165" s="117"/>
      <c r="I165" s="195"/>
      <c r="J165" s="117"/>
      <c r="K165" s="117"/>
      <c r="L165" s="117"/>
      <c r="M165" s="117"/>
      <c r="N165" s="117"/>
      <c r="O165" s="117"/>
      <c r="P165" s="117"/>
      <c r="Q165" s="117"/>
      <c r="R165" s="117"/>
      <c r="S165" s="195"/>
      <c r="T165" s="117"/>
      <c r="U165" s="195"/>
      <c r="V165" s="117"/>
      <c r="W165" s="196"/>
      <c r="X165" s="197"/>
      <c r="Y165" s="197"/>
      <c r="Z165" s="197"/>
      <c r="AA165" s="197"/>
      <c r="AB165" s="188"/>
      <c r="AC165" s="197"/>
      <c r="AD165" s="197"/>
      <c r="AE165" s="188"/>
      <c r="AF165" s="197"/>
      <c r="AG165" s="197"/>
      <c r="AH165" s="197"/>
    </row>
    <row r="166" spans="1:34" x14ac:dyDescent="0.3">
      <c r="A166" s="192"/>
      <c r="B166" s="117"/>
      <c r="C166" s="117"/>
      <c r="D166" s="117"/>
      <c r="E166" s="117"/>
      <c r="F166" s="117"/>
      <c r="G166" s="117"/>
      <c r="H166" s="117"/>
      <c r="I166" s="195"/>
      <c r="J166" s="117"/>
      <c r="K166" s="117"/>
      <c r="L166" s="117"/>
      <c r="M166" s="117"/>
      <c r="N166" s="117"/>
      <c r="O166" s="117"/>
      <c r="P166" s="117"/>
      <c r="Q166" s="117"/>
      <c r="R166" s="117"/>
      <c r="S166" s="195"/>
      <c r="T166" s="117"/>
      <c r="U166" s="195"/>
      <c r="V166" s="117"/>
      <c r="W166" s="196"/>
      <c r="X166" s="197"/>
      <c r="Y166" s="197"/>
      <c r="Z166" s="197"/>
      <c r="AA166" s="197"/>
      <c r="AB166" s="188"/>
      <c r="AC166" s="197"/>
      <c r="AD166" s="197"/>
      <c r="AE166" s="188"/>
      <c r="AF166" s="197"/>
      <c r="AG166" s="197"/>
      <c r="AH166" s="197"/>
    </row>
    <row r="167" spans="1:34" x14ac:dyDescent="0.3">
      <c r="A167" s="192"/>
      <c r="B167" s="117"/>
      <c r="C167" s="117"/>
      <c r="D167" s="117"/>
      <c r="E167" s="117"/>
      <c r="F167" s="117"/>
      <c r="G167" s="117"/>
      <c r="H167" s="117"/>
      <c r="I167" s="195"/>
      <c r="J167" s="117"/>
      <c r="K167" s="117"/>
      <c r="L167" s="117"/>
      <c r="M167" s="117"/>
      <c r="N167" s="117"/>
      <c r="O167" s="117"/>
      <c r="P167" s="117"/>
      <c r="Q167" s="117"/>
      <c r="R167" s="117"/>
      <c r="S167" s="195"/>
      <c r="T167" s="117"/>
      <c r="U167" s="195"/>
      <c r="V167" s="117"/>
      <c r="W167" s="196"/>
      <c r="X167" s="197"/>
      <c r="Y167" s="197"/>
      <c r="Z167" s="197"/>
      <c r="AA167" s="197"/>
      <c r="AB167" s="188"/>
      <c r="AC167" s="197"/>
      <c r="AD167" s="197"/>
      <c r="AE167" s="188"/>
      <c r="AF167" s="197"/>
      <c r="AG167" s="197"/>
      <c r="AH167" s="197"/>
    </row>
    <row r="168" spans="1:34" x14ac:dyDescent="0.3">
      <c r="A168" s="192"/>
      <c r="B168" s="117"/>
      <c r="C168" s="117"/>
      <c r="D168" s="117"/>
      <c r="E168" s="117"/>
      <c r="F168" s="117"/>
      <c r="G168" s="117"/>
      <c r="H168" s="117"/>
      <c r="I168" s="195"/>
      <c r="J168" s="117"/>
      <c r="K168" s="117"/>
      <c r="L168" s="117"/>
      <c r="M168" s="117"/>
      <c r="N168" s="117"/>
      <c r="O168" s="117"/>
      <c r="P168" s="117"/>
      <c r="Q168" s="117"/>
      <c r="R168" s="117"/>
      <c r="S168" s="195"/>
      <c r="T168" s="117"/>
      <c r="U168" s="195"/>
      <c r="V168" s="117"/>
      <c r="W168" s="196"/>
      <c r="X168" s="197"/>
      <c r="Y168" s="197"/>
      <c r="Z168" s="197"/>
      <c r="AA168" s="197"/>
      <c r="AB168" s="188"/>
      <c r="AC168" s="197"/>
      <c r="AD168" s="197"/>
      <c r="AE168" s="188"/>
      <c r="AF168" s="197"/>
      <c r="AG168" s="197"/>
      <c r="AH168" s="197"/>
    </row>
    <row r="169" spans="1:34" x14ac:dyDescent="0.3">
      <c r="A169" s="192"/>
      <c r="B169" s="117"/>
      <c r="C169" s="117"/>
      <c r="D169" s="117"/>
      <c r="E169" s="117"/>
      <c r="F169" s="117"/>
      <c r="G169" s="117"/>
      <c r="H169" s="117"/>
      <c r="I169" s="195"/>
      <c r="J169" s="117"/>
      <c r="K169" s="117"/>
      <c r="L169" s="117"/>
      <c r="M169" s="117"/>
      <c r="N169" s="117"/>
      <c r="O169" s="117"/>
      <c r="P169" s="117"/>
      <c r="Q169" s="117"/>
      <c r="R169" s="117"/>
      <c r="S169" s="195"/>
      <c r="T169" s="117"/>
      <c r="U169" s="195"/>
      <c r="V169" s="117"/>
      <c r="W169" s="196"/>
      <c r="X169" s="197"/>
      <c r="Y169" s="197"/>
      <c r="Z169" s="197"/>
      <c r="AA169" s="197"/>
      <c r="AB169" s="188"/>
      <c r="AC169" s="197"/>
      <c r="AD169" s="197"/>
      <c r="AE169" s="188"/>
      <c r="AF169" s="197"/>
      <c r="AG169" s="197"/>
      <c r="AH169" s="197"/>
    </row>
    <row r="170" spans="1:34" x14ac:dyDescent="0.3">
      <c r="A170" s="192"/>
      <c r="B170" s="117"/>
      <c r="C170" s="117"/>
      <c r="D170" s="117"/>
      <c r="E170" s="117"/>
      <c r="F170" s="117"/>
      <c r="G170" s="117"/>
      <c r="H170" s="117"/>
      <c r="I170" s="195"/>
      <c r="J170" s="117"/>
      <c r="K170" s="117"/>
      <c r="L170" s="117"/>
      <c r="M170" s="117"/>
      <c r="N170" s="117"/>
      <c r="O170" s="117"/>
      <c r="P170" s="117"/>
      <c r="Q170" s="117"/>
      <c r="R170" s="117"/>
      <c r="S170" s="195"/>
      <c r="T170" s="117"/>
      <c r="U170" s="195"/>
      <c r="V170" s="117"/>
      <c r="W170" s="196"/>
      <c r="X170" s="197"/>
      <c r="Y170" s="197"/>
      <c r="Z170" s="197"/>
      <c r="AA170" s="197"/>
      <c r="AB170" s="188"/>
      <c r="AC170" s="197"/>
      <c r="AD170" s="197"/>
      <c r="AE170" s="188"/>
      <c r="AF170" s="197"/>
      <c r="AG170" s="197"/>
      <c r="AH170" s="197"/>
    </row>
    <row r="171" spans="1:34" x14ac:dyDescent="0.3">
      <c r="A171" s="192"/>
      <c r="B171" s="117"/>
      <c r="C171" s="117"/>
      <c r="D171" s="117"/>
      <c r="E171" s="117"/>
      <c r="F171" s="117"/>
      <c r="G171" s="117"/>
      <c r="H171" s="117"/>
      <c r="I171" s="195"/>
      <c r="J171" s="117"/>
      <c r="K171" s="117"/>
      <c r="L171" s="117"/>
      <c r="M171" s="117"/>
      <c r="N171" s="117"/>
      <c r="O171" s="117"/>
      <c r="P171" s="117"/>
      <c r="Q171" s="117"/>
      <c r="R171" s="117"/>
      <c r="S171" s="195"/>
      <c r="T171" s="117"/>
      <c r="U171" s="195"/>
      <c r="V171" s="117"/>
      <c r="W171" s="196"/>
      <c r="X171" s="197"/>
      <c r="Y171" s="197"/>
      <c r="Z171" s="197"/>
      <c r="AA171" s="197"/>
      <c r="AB171" s="188"/>
      <c r="AC171" s="197"/>
      <c r="AD171" s="197"/>
      <c r="AE171" s="188"/>
      <c r="AF171" s="197"/>
      <c r="AG171" s="197"/>
      <c r="AH171" s="197"/>
    </row>
    <row r="172" spans="1:34" x14ac:dyDescent="0.3">
      <c r="A172" s="192"/>
      <c r="B172" s="117"/>
      <c r="C172" s="117"/>
      <c r="D172" s="117"/>
      <c r="E172" s="117"/>
      <c r="F172" s="117"/>
      <c r="G172" s="117"/>
      <c r="H172" s="117"/>
      <c r="I172" s="195"/>
      <c r="J172" s="117"/>
      <c r="K172" s="117"/>
      <c r="L172" s="117"/>
      <c r="M172" s="117"/>
      <c r="N172" s="117"/>
      <c r="O172" s="117"/>
      <c r="P172" s="117"/>
      <c r="Q172" s="117"/>
      <c r="R172" s="117"/>
      <c r="S172" s="195"/>
      <c r="T172" s="117"/>
      <c r="U172" s="195"/>
      <c r="V172" s="117"/>
      <c r="W172" s="196"/>
      <c r="X172" s="197"/>
      <c r="Y172" s="197"/>
      <c r="Z172" s="197"/>
      <c r="AA172" s="197"/>
      <c r="AB172" s="188"/>
      <c r="AC172" s="197"/>
      <c r="AD172" s="197"/>
      <c r="AE172" s="188"/>
      <c r="AF172" s="197"/>
      <c r="AG172" s="197"/>
      <c r="AH172" s="197"/>
    </row>
    <row r="173" spans="1:34" x14ac:dyDescent="0.3">
      <c r="A173" s="192"/>
      <c r="B173" s="117"/>
      <c r="C173" s="117"/>
      <c r="D173" s="117"/>
      <c r="E173" s="117"/>
      <c r="F173" s="117"/>
      <c r="G173" s="117"/>
      <c r="H173" s="117"/>
      <c r="I173" s="195"/>
      <c r="J173" s="117"/>
      <c r="K173" s="117"/>
      <c r="L173" s="117"/>
      <c r="M173" s="117"/>
      <c r="N173" s="117"/>
      <c r="O173" s="117"/>
      <c r="P173" s="117"/>
      <c r="Q173" s="117"/>
      <c r="R173" s="117"/>
      <c r="S173" s="195"/>
      <c r="T173" s="117"/>
      <c r="U173" s="195"/>
      <c r="V173" s="117"/>
      <c r="W173" s="196"/>
      <c r="X173" s="197"/>
      <c r="Y173" s="197"/>
      <c r="Z173" s="197"/>
      <c r="AA173" s="197"/>
      <c r="AB173" s="188"/>
      <c r="AC173" s="197"/>
      <c r="AD173" s="197"/>
      <c r="AE173" s="188"/>
      <c r="AF173" s="197"/>
      <c r="AG173" s="197"/>
      <c r="AH173" s="197"/>
    </row>
    <row r="174" spans="1:34" x14ac:dyDescent="0.3">
      <c r="A174" s="192"/>
      <c r="B174" s="117"/>
      <c r="C174" s="117"/>
      <c r="D174" s="117"/>
      <c r="E174" s="117"/>
      <c r="F174" s="117"/>
      <c r="G174" s="117"/>
      <c r="H174" s="117"/>
      <c r="I174" s="195"/>
      <c r="J174" s="117"/>
      <c r="K174" s="117"/>
      <c r="L174" s="117"/>
      <c r="M174" s="117"/>
      <c r="N174" s="117"/>
      <c r="O174" s="117"/>
      <c r="P174" s="117"/>
      <c r="Q174" s="117"/>
      <c r="R174" s="117"/>
      <c r="S174" s="195"/>
      <c r="T174" s="117"/>
      <c r="U174" s="195"/>
      <c r="V174" s="117"/>
      <c r="W174" s="196"/>
      <c r="X174" s="197"/>
      <c r="Y174" s="197"/>
      <c r="Z174" s="197"/>
      <c r="AA174" s="197"/>
      <c r="AB174" s="188"/>
      <c r="AC174" s="197"/>
      <c r="AD174" s="197"/>
      <c r="AE174" s="188"/>
      <c r="AF174" s="197"/>
      <c r="AG174" s="197"/>
      <c r="AH174" s="197"/>
    </row>
    <row r="175" spans="1:34" x14ac:dyDescent="0.3">
      <c r="A175" s="192"/>
      <c r="B175" s="117"/>
      <c r="C175" s="117"/>
      <c r="D175" s="117"/>
      <c r="E175" s="117"/>
      <c r="F175" s="117"/>
      <c r="G175" s="117"/>
      <c r="H175" s="117"/>
      <c r="I175" s="195"/>
      <c r="J175" s="117"/>
      <c r="K175" s="117"/>
      <c r="L175" s="117"/>
      <c r="M175" s="117"/>
      <c r="N175" s="117"/>
      <c r="O175" s="117"/>
      <c r="P175" s="117"/>
      <c r="Q175" s="117"/>
      <c r="R175" s="117"/>
      <c r="S175" s="195"/>
      <c r="T175" s="117"/>
      <c r="U175" s="195"/>
      <c r="V175" s="117"/>
      <c r="W175" s="196"/>
      <c r="X175" s="197"/>
      <c r="Y175" s="197"/>
      <c r="Z175" s="197"/>
      <c r="AA175" s="197"/>
      <c r="AB175" s="188"/>
      <c r="AC175" s="197"/>
      <c r="AD175" s="197"/>
      <c r="AE175" s="188"/>
      <c r="AF175" s="197"/>
      <c r="AG175" s="197"/>
      <c r="AH175" s="197"/>
    </row>
    <row r="176" spans="1:34" x14ac:dyDescent="0.3">
      <c r="A176" s="192"/>
      <c r="B176" s="117"/>
      <c r="C176" s="117"/>
      <c r="D176" s="117"/>
      <c r="E176" s="117"/>
      <c r="F176" s="117"/>
      <c r="G176" s="117"/>
      <c r="H176" s="117"/>
      <c r="I176" s="195"/>
      <c r="J176" s="117"/>
      <c r="K176" s="117"/>
      <c r="L176" s="117"/>
      <c r="M176" s="117"/>
      <c r="N176" s="117"/>
      <c r="O176" s="117"/>
      <c r="P176" s="117"/>
      <c r="Q176" s="117"/>
      <c r="R176" s="117"/>
      <c r="S176" s="195"/>
      <c r="T176" s="117"/>
      <c r="U176" s="195"/>
      <c r="V176" s="117"/>
      <c r="W176" s="196"/>
      <c r="X176" s="197"/>
      <c r="Y176" s="197"/>
      <c r="Z176" s="197"/>
      <c r="AA176" s="197"/>
      <c r="AB176" s="188"/>
      <c r="AC176" s="197"/>
      <c r="AD176" s="197"/>
      <c r="AE176" s="188"/>
      <c r="AF176" s="197"/>
      <c r="AG176" s="197"/>
      <c r="AH176" s="197"/>
    </row>
    <row r="177" spans="1:34" x14ac:dyDescent="0.3">
      <c r="A177" s="192"/>
      <c r="B177" s="117"/>
      <c r="C177" s="117"/>
      <c r="D177" s="117"/>
      <c r="E177" s="117"/>
      <c r="F177" s="117"/>
      <c r="G177" s="117"/>
      <c r="H177" s="117"/>
      <c r="I177" s="195"/>
      <c r="J177" s="117"/>
      <c r="K177" s="117"/>
      <c r="L177" s="117"/>
      <c r="M177" s="117"/>
      <c r="N177" s="117"/>
      <c r="O177" s="117"/>
      <c r="P177" s="117"/>
      <c r="Q177" s="117"/>
      <c r="R177" s="117"/>
      <c r="S177" s="195"/>
      <c r="T177" s="117"/>
      <c r="U177" s="195"/>
      <c r="V177" s="117"/>
      <c r="W177" s="196"/>
      <c r="X177" s="197"/>
      <c r="Y177" s="197"/>
      <c r="Z177" s="197"/>
      <c r="AA177" s="197"/>
      <c r="AB177" s="188"/>
      <c r="AC177" s="197"/>
      <c r="AD177" s="197"/>
      <c r="AE177" s="188"/>
      <c r="AF177" s="197"/>
      <c r="AG177" s="197"/>
      <c r="AH177" s="197"/>
    </row>
    <row r="178" spans="1:34" x14ac:dyDescent="0.3">
      <c r="A178" s="192"/>
      <c r="B178" s="117"/>
      <c r="C178" s="117"/>
      <c r="D178" s="117"/>
      <c r="E178" s="117"/>
      <c r="F178" s="117"/>
      <c r="G178" s="117"/>
      <c r="H178" s="117"/>
      <c r="I178" s="195"/>
      <c r="J178" s="117"/>
      <c r="K178" s="117"/>
      <c r="L178" s="117"/>
      <c r="M178" s="117"/>
      <c r="N178" s="117"/>
      <c r="O178" s="117"/>
      <c r="P178" s="117"/>
      <c r="Q178" s="117"/>
      <c r="R178" s="117"/>
      <c r="S178" s="195"/>
      <c r="T178" s="117"/>
      <c r="U178" s="195"/>
      <c r="V178" s="117"/>
      <c r="W178" s="196"/>
      <c r="X178" s="197"/>
      <c r="Y178" s="197"/>
      <c r="Z178" s="197"/>
      <c r="AA178" s="197"/>
      <c r="AB178" s="188"/>
      <c r="AC178" s="197"/>
      <c r="AD178" s="197"/>
      <c r="AE178" s="188"/>
      <c r="AF178" s="197"/>
      <c r="AG178" s="197"/>
      <c r="AH178" s="197"/>
    </row>
    <row r="179" spans="1:34" x14ac:dyDescent="0.3">
      <c r="A179" s="192"/>
      <c r="B179" s="117"/>
      <c r="C179" s="117"/>
      <c r="D179" s="117"/>
      <c r="E179" s="117"/>
      <c r="F179" s="117"/>
      <c r="G179" s="117"/>
      <c r="H179" s="117"/>
      <c r="I179" s="195"/>
      <c r="J179" s="117"/>
      <c r="K179" s="117"/>
      <c r="L179" s="117"/>
      <c r="M179" s="117"/>
      <c r="N179" s="117"/>
      <c r="O179" s="117"/>
      <c r="P179" s="117"/>
      <c r="Q179" s="117"/>
      <c r="R179" s="117"/>
      <c r="S179" s="195"/>
      <c r="T179" s="117"/>
      <c r="U179" s="195"/>
      <c r="V179" s="117"/>
      <c r="W179" s="196"/>
      <c r="X179" s="197"/>
      <c r="Y179" s="197"/>
      <c r="Z179" s="197"/>
      <c r="AA179" s="197"/>
      <c r="AB179" s="188"/>
      <c r="AC179" s="197"/>
      <c r="AD179" s="197"/>
      <c r="AE179" s="188"/>
      <c r="AF179" s="197"/>
      <c r="AG179" s="197"/>
      <c r="AH179" s="197"/>
    </row>
    <row r="180" spans="1:34" x14ac:dyDescent="0.3">
      <c r="A180" s="192"/>
      <c r="B180" s="117"/>
      <c r="C180" s="117"/>
      <c r="D180" s="117"/>
      <c r="E180" s="117"/>
      <c r="F180" s="117"/>
      <c r="G180" s="117"/>
      <c r="H180" s="117"/>
      <c r="I180" s="195"/>
      <c r="J180" s="117"/>
      <c r="K180" s="117"/>
      <c r="L180" s="117"/>
      <c r="M180" s="117"/>
      <c r="N180" s="117"/>
      <c r="O180" s="117"/>
      <c r="P180" s="117"/>
      <c r="Q180" s="117"/>
      <c r="R180" s="117"/>
      <c r="S180" s="195"/>
      <c r="T180" s="117"/>
      <c r="U180" s="195"/>
      <c r="V180" s="117"/>
      <c r="W180" s="196"/>
      <c r="X180" s="197"/>
      <c r="Y180" s="197"/>
      <c r="Z180" s="197"/>
      <c r="AA180" s="197"/>
      <c r="AB180" s="188"/>
      <c r="AC180" s="197"/>
      <c r="AD180" s="197"/>
      <c r="AE180" s="188"/>
      <c r="AF180" s="197"/>
      <c r="AG180" s="197"/>
      <c r="AH180" s="197"/>
    </row>
    <row r="181" spans="1:34" x14ac:dyDescent="0.3">
      <c r="A181" s="192"/>
      <c r="B181" s="117"/>
      <c r="C181" s="117"/>
      <c r="D181" s="117"/>
      <c r="E181" s="117"/>
      <c r="F181" s="117"/>
      <c r="G181" s="117"/>
      <c r="H181" s="117"/>
      <c r="I181" s="195"/>
      <c r="J181" s="117"/>
      <c r="K181" s="117"/>
      <c r="L181" s="117"/>
      <c r="M181" s="117"/>
      <c r="N181" s="117"/>
      <c r="O181" s="117"/>
      <c r="P181" s="117"/>
      <c r="Q181" s="117"/>
      <c r="R181" s="117"/>
      <c r="S181" s="195"/>
      <c r="T181" s="117"/>
      <c r="U181" s="195"/>
      <c r="V181" s="117"/>
      <c r="W181" s="196"/>
      <c r="X181" s="197"/>
      <c r="Y181" s="197"/>
      <c r="Z181" s="197"/>
      <c r="AA181" s="197"/>
      <c r="AB181" s="188"/>
      <c r="AC181" s="197"/>
      <c r="AD181" s="197"/>
      <c r="AE181" s="188"/>
      <c r="AF181" s="197"/>
      <c r="AG181" s="197"/>
      <c r="AH181" s="197"/>
    </row>
    <row r="182" spans="1:34" x14ac:dyDescent="0.3">
      <c r="A182" s="192"/>
      <c r="B182" s="117"/>
      <c r="C182" s="117"/>
      <c r="D182" s="117"/>
      <c r="E182" s="117"/>
      <c r="F182" s="117"/>
      <c r="G182" s="117"/>
      <c r="H182" s="117"/>
      <c r="I182" s="195"/>
      <c r="J182" s="117"/>
      <c r="K182" s="117"/>
      <c r="L182" s="117"/>
      <c r="M182" s="117"/>
      <c r="N182" s="117"/>
      <c r="O182" s="117"/>
      <c r="P182" s="117"/>
      <c r="Q182" s="117"/>
      <c r="R182" s="117"/>
      <c r="S182" s="195"/>
      <c r="T182" s="117"/>
      <c r="U182" s="195"/>
      <c r="V182" s="117"/>
      <c r="W182" s="196"/>
      <c r="X182" s="197"/>
      <c r="Y182" s="197"/>
      <c r="Z182" s="197"/>
      <c r="AA182" s="197"/>
      <c r="AB182" s="188"/>
      <c r="AC182" s="197"/>
      <c r="AD182" s="197"/>
      <c r="AE182" s="188"/>
      <c r="AF182" s="197"/>
      <c r="AG182" s="197"/>
      <c r="AH182" s="197"/>
    </row>
    <row r="183" spans="1:34" x14ac:dyDescent="0.3">
      <c r="A183" s="192"/>
      <c r="B183" s="117"/>
      <c r="C183" s="117"/>
      <c r="D183" s="117"/>
      <c r="E183" s="117"/>
      <c r="F183" s="117"/>
      <c r="G183" s="117"/>
      <c r="H183" s="117"/>
      <c r="I183" s="195"/>
      <c r="J183" s="117"/>
      <c r="K183" s="117"/>
      <c r="L183" s="117"/>
      <c r="M183" s="117"/>
      <c r="N183" s="117"/>
      <c r="O183" s="117"/>
      <c r="P183" s="117"/>
      <c r="Q183" s="117"/>
      <c r="R183" s="117"/>
      <c r="S183" s="195"/>
      <c r="T183" s="117"/>
      <c r="U183" s="195"/>
      <c r="V183" s="117"/>
      <c r="W183" s="196"/>
      <c r="X183" s="197"/>
      <c r="Y183" s="197"/>
      <c r="Z183" s="197"/>
      <c r="AA183" s="197"/>
      <c r="AB183" s="188"/>
      <c r="AC183" s="197"/>
      <c r="AD183" s="197"/>
      <c r="AE183" s="188"/>
      <c r="AF183" s="197"/>
      <c r="AG183" s="197"/>
      <c r="AH183" s="197"/>
    </row>
    <row r="184" spans="1:34" x14ac:dyDescent="0.3">
      <c r="A184" s="192"/>
      <c r="B184" s="117"/>
      <c r="C184" s="117"/>
      <c r="D184" s="117"/>
      <c r="E184" s="117"/>
      <c r="F184" s="117"/>
      <c r="G184" s="117"/>
      <c r="H184" s="117"/>
      <c r="I184" s="195"/>
      <c r="J184" s="117"/>
      <c r="K184" s="117"/>
      <c r="L184" s="117"/>
      <c r="M184" s="117"/>
      <c r="N184" s="117"/>
      <c r="O184" s="117"/>
      <c r="P184" s="117"/>
      <c r="Q184" s="117"/>
      <c r="R184" s="117"/>
      <c r="S184" s="195"/>
      <c r="T184" s="117"/>
      <c r="U184" s="195"/>
      <c r="V184" s="117"/>
      <c r="W184" s="196"/>
      <c r="X184" s="197"/>
      <c r="Y184" s="197"/>
      <c r="Z184" s="197"/>
      <c r="AA184" s="197"/>
      <c r="AB184" s="188"/>
      <c r="AC184" s="197"/>
      <c r="AD184" s="197"/>
      <c r="AE184" s="188"/>
      <c r="AF184" s="197"/>
      <c r="AG184" s="197"/>
      <c r="AH184" s="197"/>
    </row>
    <row r="185" spans="1:34" x14ac:dyDescent="0.3">
      <c r="A185" s="192"/>
      <c r="B185" s="117"/>
      <c r="C185" s="117"/>
      <c r="D185" s="117"/>
      <c r="E185" s="117"/>
      <c r="F185" s="117"/>
      <c r="G185" s="117"/>
      <c r="H185" s="117"/>
      <c r="I185" s="195"/>
      <c r="J185" s="117"/>
      <c r="K185" s="117"/>
      <c r="L185" s="117"/>
      <c r="M185" s="117"/>
      <c r="N185" s="117"/>
      <c r="O185" s="117"/>
      <c r="P185" s="117"/>
      <c r="Q185" s="117"/>
      <c r="R185" s="117"/>
      <c r="S185" s="195"/>
      <c r="T185" s="117"/>
      <c r="U185" s="195"/>
      <c r="V185" s="117"/>
      <c r="W185" s="196"/>
      <c r="X185" s="197"/>
      <c r="Y185" s="197"/>
      <c r="Z185" s="197"/>
      <c r="AA185" s="197"/>
      <c r="AB185" s="188"/>
      <c r="AC185" s="197"/>
      <c r="AD185" s="197"/>
      <c r="AE185" s="188"/>
      <c r="AF185" s="197"/>
      <c r="AG185" s="197"/>
      <c r="AH185" s="197"/>
    </row>
    <row r="186" spans="1:34" x14ac:dyDescent="0.3">
      <c r="A186" s="192"/>
      <c r="B186" s="117"/>
      <c r="C186" s="117"/>
      <c r="D186" s="117"/>
      <c r="E186" s="117"/>
      <c r="F186" s="117"/>
      <c r="G186" s="117"/>
      <c r="H186" s="117"/>
      <c r="I186" s="195"/>
      <c r="J186" s="117"/>
      <c r="K186" s="117"/>
      <c r="L186" s="117"/>
      <c r="M186" s="117"/>
      <c r="N186" s="117"/>
      <c r="O186" s="117"/>
      <c r="P186" s="117"/>
      <c r="Q186" s="117"/>
      <c r="R186" s="117"/>
      <c r="S186" s="195"/>
      <c r="T186" s="117"/>
      <c r="U186" s="195"/>
      <c r="V186" s="117"/>
      <c r="W186" s="196"/>
      <c r="X186" s="197"/>
      <c r="Y186" s="197"/>
      <c r="Z186" s="197"/>
      <c r="AA186" s="197"/>
      <c r="AB186" s="188"/>
      <c r="AC186" s="197"/>
      <c r="AD186" s="197"/>
      <c r="AE186" s="188"/>
      <c r="AF186" s="197"/>
      <c r="AG186" s="197"/>
      <c r="AH186" s="197"/>
    </row>
    <row r="187" spans="1:34" x14ac:dyDescent="0.3">
      <c r="A187" s="192"/>
      <c r="B187" s="117"/>
      <c r="C187" s="117"/>
      <c r="D187" s="117"/>
      <c r="E187" s="117"/>
      <c r="F187" s="117"/>
      <c r="G187" s="117"/>
      <c r="H187" s="117"/>
      <c r="I187" s="195"/>
      <c r="J187" s="117"/>
      <c r="K187" s="117"/>
      <c r="L187" s="117"/>
      <c r="M187" s="117"/>
      <c r="N187" s="117"/>
      <c r="O187" s="117"/>
      <c r="P187" s="117"/>
      <c r="Q187" s="117"/>
      <c r="R187" s="117"/>
      <c r="S187" s="195"/>
      <c r="T187" s="117"/>
      <c r="U187" s="195"/>
      <c r="V187" s="117"/>
      <c r="W187" s="196"/>
      <c r="X187" s="197"/>
      <c r="Y187" s="197"/>
      <c r="Z187" s="197"/>
      <c r="AA187" s="197"/>
      <c r="AB187" s="188"/>
      <c r="AC187" s="197"/>
      <c r="AD187" s="197"/>
      <c r="AE187" s="188"/>
      <c r="AF187" s="197"/>
      <c r="AG187" s="197"/>
      <c r="AH187" s="197"/>
    </row>
    <row r="188" spans="1:34" x14ac:dyDescent="0.3">
      <c r="A188" s="192"/>
      <c r="B188" s="117"/>
      <c r="C188" s="117"/>
      <c r="D188" s="117"/>
      <c r="E188" s="117"/>
      <c r="F188" s="117"/>
      <c r="G188" s="117"/>
      <c r="H188" s="117"/>
      <c r="I188" s="195"/>
      <c r="J188" s="117"/>
      <c r="K188" s="117"/>
      <c r="L188" s="117"/>
      <c r="M188" s="117"/>
      <c r="N188" s="117"/>
      <c r="O188" s="117"/>
      <c r="P188" s="117"/>
      <c r="Q188" s="117"/>
      <c r="R188" s="117"/>
      <c r="S188" s="195"/>
      <c r="T188" s="117"/>
      <c r="U188" s="195"/>
      <c r="V188" s="117"/>
      <c r="W188" s="196"/>
      <c r="X188" s="197"/>
      <c r="Y188" s="197"/>
      <c r="Z188" s="197"/>
      <c r="AA188" s="197"/>
      <c r="AB188" s="188"/>
      <c r="AC188" s="197"/>
      <c r="AD188" s="197"/>
      <c r="AE188" s="188"/>
      <c r="AF188" s="197"/>
      <c r="AG188" s="197"/>
      <c r="AH188" s="197"/>
    </row>
    <row r="189" spans="1:34" x14ac:dyDescent="0.3">
      <c r="A189" s="192"/>
      <c r="B189" s="117"/>
      <c r="C189" s="117"/>
      <c r="D189" s="117"/>
      <c r="E189" s="117"/>
      <c r="F189" s="117"/>
      <c r="G189" s="117"/>
      <c r="H189" s="117"/>
      <c r="I189" s="195"/>
      <c r="J189" s="117"/>
      <c r="K189" s="117"/>
      <c r="L189" s="117"/>
      <c r="M189" s="117"/>
      <c r="N189" s="117"/>
      <c r="O189" s="117"/>
      <c r="P189" s="117"/>
      <c r="Q189" s="117"/>
      <c r="R189" s="117"/>
      <c r="S189" s="195"/>
      <c r="T189" s="117"/>
      <c r="U189" s="195"/>
      <c r="V189" s="117"/>
      <c r="W189" s="196"/>
      <c r="X189" s="197"/>
      <c r="Y189" s="197"/>
      <c r="Z189" s="197"/>
      <c r="AA189" s="197"/>
      <c r="AB189" s="188"/>
      <c r="AC189" s="197"/>
      <c r="AD189" s="197"/>
      <c r="AE189" s="188"/>
      <c r="AF189" s="197"/>
      <c r="AG189" s="197"/>
      <c r="AH189" s="197"/>
    </row>
    <row r="190" spans="1:34" x14ac:dyDescent="0.3">
      <c r="A190" s="192"/>
      <c r="B190" s="117"/>
      <c r="C190" s="117"/>
      <c r="D190" s="117"/>
      <c r="E190" s="117"/>
      <c r="F190" s="117"/>
      <c r="G190" s="117"/>
      <c r="H190" s="117"/>
      <c r="I190" s="195"/>
      <c r="J190" s="117"/>
      <c r="K190" s="117"/>
      <c r="L190" s="117"/>
      <c r="M190" s="117"/>
      <c r="N190" s="117"/>
      <c r="O190" s="117"/>
      <c r="P190" s="117"/>
      <c r="Q190" s="117"/>
      <c r="R190" s="117"/>
      <c r="S190" s="195"/>
      <c r="T190" s="117"/>
      <c r="U190" s="195"/>
      <c r="V190" s="117"/>
      <c r="W190" s="196"/>
      <c r="X190" s="197"/>
      <c r="Y190" s="197"/>
      <c r="Z190" s="197"/>
      <c r="AA190" s="197"/>
      <c r="AB190" s="188"/>
      <c r="AC190" s="197"/>
      <c r="AD190" s="197"/>
      <c r="AE190" s="188"/>
      <c r="AF190" s="197"/>
      <c r="AG190" s="197"/>
      <c r="AH190" s="197"/>
    </row>
    <row r="191" spans="1:34" x14ac:dyDescent="0.3">
      <c r="A191" s="192"/>
      <c r="B191" s="117"/>
      <c r="C191" s="117"/>
      <c r="D191" s="117"/>
      <c r="E191" s="117"/>
      <c r="F191" s="117"/>
      <c r="G191" s="117"/>
      <c r="H191" s="117"/>
      <c r="I191" s="195"/>
      <c r="J191" s="117"/>
      <c r="K191" s="117"/>
      <c r="L191" s="117"/>
      <c r="M191" s="117"/>
      <c r="N191" s="117"/>
      <c r="O191" s="117"/>
      <c r="P191" s="117"/>
      <c r="Q191" s="117"/>
      <c r="R191" s="117"/>
      <c r="S191" s="195"/>
      <c r="T191" s="117"/>
      <c r="U191" s="195"/>
      <c r="V191" s="117"/>
      <c r="W191" s="196"/>
      <c r="X191" s="197"/>
      <c r="Y191" s="197"/>
      <c r="Z191" s="197"/>
      <c r="AA191" s="197"/>
      <c r="AB191" s="188"/>
      <c r="AC191" s="197"/>
      <c r="AD191" s="197"/>
      <c r="AE191" s="188"/>
      <c r="AF191" s="197"/>
      <c r="AG191" s="197"/>
      <c r="AH191" s="197"/>
    </row>
    <row r="192" spans="1:34" x14ac:dyDescent="0.3">
      <c r="A192" s="192"/>
      <c r="B192" s="117"/>
      <c r="C192" s="117"/>
      <c r="D192" s="117"/>
      <c r="E192" s="117"/>
      <c r="F192" s="117"/>
      <c r="G192" s="117"/>
      <c r="H192" s="117"/>
      <c r="I192" s="195"/>
      <c r="J192" s="117"/>
      <c r="K192" s="117"/>
      <c r="L192" s="117"/>
      <c r="M192" s="117"/>
      <c r="N192" s="117"/>
      <c r="O192" s="117"/>
      <c r="P192" s="117"/>
      <c r="Q192" s="117"/>
      <c r="R192" s="117"/>
      <c r="S192" s="195"/>
      <c r="T192" s="117"/>
      <c r="U192" s="195"/>
      <c r="V192" s="117"/>
      <c r="W192" s="196"/>
      <c r="X192" s="197"/>
      <c r="Y192" s="197"/>
      <c r="Z192" s="197"/>
      <c r="AA192" s="197"/>
      <c r="AB192" s="188"/>
      <c r="AC192" s="197"/>
      <c r="AD192" s="197"/>
      <c r="AE192" s="188"/>
      <c r="AF192" s="197"/>
      <c r="AG192" s="197"/>
      <c r="AH192" s="197"/>
    </row>
    <row r="193" spans="1:34" x14ac:dyDescent="0.3">
      <c r="A193" s="192"/>
      <c r="B193" s="117"/>
      <c r="C193" s="117"/>
      <c r="D193" s="117"/>
      <c r="E193" s="117"/>
      <c r="F193" s="117"/>
      <c r="G193" s="117"/>
      <c r="H193" s="117"/>
      <c r="I193" s="195"/>
      <c r="J193" s="117"/>
      <c r="K193" s="117"/>
      <c r="L193" s="117"/>
      <c r="M193" s="117"/>
      <c r="N193" s="117"/>
      <c r="O193" s="117"/>
      <c r="P193" s="117"/>
      <c r="Q193" s="117"/>
      <c r="R193" s="117"/>
      <c r="S193" s="195"/>
      <c r="T193" s="117"/>
      <c r="U193" s="195"/>
      <c r="V193" s="117"/>
      <c r="W193" s="196"/>
      <c r="X193" s="197"/>
      <c r="Y193" s="197"/>
      <c r="Z193" s="197"/>
      <c r="AA193" s="197"/>
      <c r="AB193" s="188"/>
      <c r="AC193" s="197"/>
      <c r="AD193" s="197"/>
      <c r="AE193" s="188"/>
      <c r="AF193" s="197"/>
      <c r="AG193" s="197"/>
      <c r="AH193" s="197"/>
    </row>
    <row r="194" spans="1:34" x14ac:dyDescent="0.3">
      <c r="A194" s="192"/>
      <c r="B194" s="117"/>
      <c r="C194" s="117"/>
      <c r="D194" s="117"/>
      <c r="E194" s="117"/>
      <c r="F194" s="117"/>
      <c r="G194" s="117"/>
      <c r="H194" s="117"/>
      <c r="I194" s="195"/>
      <c r="J194" s="117"/>
      <c r="K194" s="117"/>
      <c r="L194" s="117"/>
      <c r="M194" s="117"/>
      <c r="N194" s="117"/>
      <c r="O194" s="117"/>
      <c r="P194" s="117"/>
      <c r="Q194" s="117"/>
      <c r="R194" s="117"/>
      <c r="S194" s="195"/>
      <c r="T194" s="117"/>
      <c r="U194" s="195"/>
      <c r="V194" s="117"/>
      <c r="W194" s="196"/>
      <c r="X194" s="197"/>
      <c r="Y194" s="197"/>
      <c r="Z194" s="197"/>
      <c r="AA194" s="197"/>
      <c r="AB194" s="188"/>
      <c r="AC194" s="197"/>
      <c r="AD194" s="197"/>
      <c r="AE194" s="188"/>
      <c r="AF194" s="197"/>
      <c r="AG194" s="197"/>
      <c r="AH194" s="197"/>
    </row>
    <row r="195" spans="1:34" x14ac:dyDescent="0.3">
      <c r="A195" s="192"/>
      <c r="B195" s="117"/>
      <c r="C195" s="117"/>
      <c r="D195" s="117"/>
      <c r="E195" s="117"/>
      <c r="F195" s="117"/>
      <c r="G195" s="117"/>
      <c r="H195" s="117"/>
      <c r="I195" s="195"/>
      <c r="J195" s="117"/>
      <c r="K195" s="117"/>
      <c r="L195" s="117"/>
      <c r="M195" s="117"/>
      <c r="N195" s="117"/>
      <c r="O195" s="117"/>
      <c r="P195" s="117"/>
      <c r="Q195" s="117"/>
      <c r="R195" s="117"/>
      <c r="S195" s="195"/>
      <c r="T195" s="117"/>
      <c r="U195" s="195"/>
      <c r="V195" s="117"/>
      <c r="W195" s="196"/>
      <c r="X195" s="197"/>
      <c r="Y195" s="197"/>
      <c r="Z195" s="197"/>
      <c r="AA195" s="197"/>
      <c r="AB195" s="188"/>
      <c r="AC195" s="197"/>
      <c r="AD195" s="197"/>
      <c r="AE195" s="188"/>
      <c r="AF195" s="197"/>
      <c r="AG195" s="197"/>
      <c r="AH195" s="197"/>
    </row>
    <row r="196" spans="1:34" x14ac:dyDescent="0.3">
      <c r="A196" s="192"/>
      <c r="B196" s="117"/>
      <c r="C196" s="117"/>
      <c r="D196" s="117"/>
      <c r="E196" s="117"/>
      <c r="F196" s="117"/>
      <c r="G196" s="117"/>
      <c r="H196" s="117"/>
      <c r="I196" s="195"/>
      <c r="J196" s="117"/>
      <c r="K196" s="117"/>
      <c r="L196" s="117"/>
      <c r="M196" s="117"/>
      <c r="N196" s="117"/>
      <c r="O196" s="117"/>
      <c r="P196" s="117"/>
      <c r="Q196" s="117"/>
      <c r="R196" s="117"/>
      <c r="S196" s="195"/>
      <c r="T196" s="117"/>
      <c r="U196" s="195"/>
      <c r="V196" s="117"/>
      <c r="W196" s="196"/>
      <c r="X196" s="197"/>
      <c r="Y196" s="197"/>
      <c r="Z196" s="197"/>
      <c r="AA196" s="197"/>
      <c r="AB196" s="188"/>
      <c r="AC196" s="197"/>
      <c r="AD196" s="197"/>
      <c r="AE196" s="188"/>
      <c r="AF196" s="197"/>
      <c r="AG196" s="197"/>
      <c r="AH196" s="197"/>
    </row>
    <row r="197" spans="1:34" x14ac:dyDescent="0.3">
      <c r="A197" s="192"/>
      <c r="B197" s="117"/>
      <c r="C197" s="117"/>
      <c r="D197" s="117"/>
      <c r="E197" s="117"/>
      <c r="F197" s="117"/>
      <c r="G197" s="117"/>
      <c r="H197" s="117"/>
      <c r="I197" s="195"/>
      <c r="J197" s="117"/>
      <c r="K197" s="117"/>
      <c r="L197" s="117"/>
      <c r="M197" s="117"/>
      <c r="N197" s="117"/>
      <c r="O197" s="117"/>
      <c r="P197" s="117"/>
      <c r="Q197" s="117"/>
      <c r="R197" s="117"/>
      <c r="S197" s="195"/>
      <c r="T197" s="117"/>
      <c r="U197" s="195"/>
      <c r="V197" s="117"/>
      <c r="W197" s="196"/>
      <c r="X197" s="197"/>
      <c r="Y197" s="197"/>
      <c r="Z197" s="197"/>
      <c r="AA197" s="197"/>
      <c r="AB197" s="188"/>
      <c r="AC197" s="197"/>
      <c r="AD197" s="197"/>
      <c r="AE197" s="188"/>
      <c r="AF197" s="197"/>
      <c r="AG197" s="197"/>
      <c r="AH197" s="197"/>
    </row>
    <row r="198" spans="1:34" x14ac:dyDescent="0.3">
      <c r="A198" s="192"/>
      <c r="B198" s="117"/>
      <c r="C198" s="117"/>
      <c r="D198" s="117"/>
      <c r="E198" s="117"/>
      <c r="F198" s="117"/>
      <c r="G198" s="117"/>
      <c r="H198" s="117"/>
      <c r="I198" s="195"/>
      <c r="J198" s="117"/>
      <c r="K198" s="117"/>
      <c r="L198" s="117"/>
      <c r="M198" s="117"/>
      <c r="N198" s="117"/>
      <c r="O198" s="117"/>
      <c r="P198" s="117"/>
      <c r="Q198" s="117"/>
      <c r="R198" s="117"/>
      <c r="S198" s="195"/>
      <c r="T198" s="117"/>
      <c r="U198" s="195"/>
      <c r="V198" s="117"/>
      <c r="W198" s="196"/>
      <c r="X198" s="197"/>
      <c r="Y198" s="197"/>
      <c r="Z198" s="197"/>
      <c r="AA198" s="197"/>
      <c r="AB198" s="188"/>
      <c r="AC198" s="197"/>
      <c r="AD198" s="197"/>
      <c r="AE198" s="188"/>
      <c r="AF198" s="197"/>
      <c r="AG198" s="197"/>
      <c r="AH198" s="197"/>
    </row>
    <row r="199" spans="1:34" x14ac:dyDescent="0.3">
      <c r="A199" s="192"/>
      <c r="B199" s="117"/>
      <c r="C199" s="117"/>
      <c r="D199" s="117"/>
      <c r="E199" s="117"/>
      <c r="F199" s="117"/>
      <c r="G199" s="117"/>
      <c r="H199" s="117"/>
      <c r="I199" s="195"/>
      <c r="J199" s="117"/>
      <c r="K199" s="117"/>
      <c r="L199" s="117"/>
      <c r="M199" s="117"/>
      <c r="N199" s="117"/>
      <c r="O199" s="117"/>
      <c r="P199" s="117"/>
      <c r="Q199" s="117"/>
      <c r="R199" s="117"/>
      <c r="S199" s="195"/>
      <c r="T199" s="117"/>
      <c r="U199" s="195"/>
      <c r="V199" s="117"/>
      <c r="W199" s="196"/>
      <c r="X199" s="197"/>
      <c r="Y199" s="197"/>
      <c r="Z199" s="197"/>
      <c r="AA199" s="197"/>
      <c r="AB199" s="188"/>
      <c r="AC199" s="197"/>
      <c r="AD199" s="197"/>
      <c r="AE199" s="188"/>
      <c r="AF199" s="197"/>
      <c r="AG199" s="197"/>
      <c r="AH199" s="197"/>
    </row>
    <row r="200" spans="1:34" x14ac:dyDescent="0.3">
      <c r="A200" s="192"/>
      <c r="B200" s="117"/>
      <c r="C200" s="117"/>
      <c r="D200" s="117"/>
      <c r="E200" s="117"/>
      <c r="F200" s="117"/>
      <c r="G200" s="117"/>
      <c r="H200" s="117"/>
      <c r="I200" s="195"/>
      <c r="J200" s="117"/>
      <c r="K200" s="117"/>
      <c r="L200" s="117"/>
      <c r="M200" s="117"/>
      <c r="N200" s="117"/>
      <c r="O200" s="117"/>
      <c r="P200" s="117"/>
      <c r="Q200" s="117"/>
      <c r="R200" s="117"/>
      <c r="S200" s="195"/>
      <c r="T200" s="117"/>
      <c r="U200" s="195"/>
      <c r="V200" s="117"/>
      <c r="W200" s="196"/>
      <c r="X200" s="197"/>
      <c r="Y200" s="197"/>
      <c r="Z200" s="197"/>
      <c r="AA200" s="197"/>
      <c r="AB200" s="188"/>
      <c r="AC200" s="197"/>
      <c r="AD200" s="197"/>
      <c r="AE200" s="188"/>
      <c r="AF200" s="197"/>
      <c r="AG200" s="197"/>
      <c r="AH200" s="197"/>
    </row>
    <row r="201" spans="1:34" x14ac:dyDescent="0.3">
      <c r="A201" s="192"/>
      <c r="B201" s="117"/>
      <c r="C201" s="117"/>
      <c r="D201" s="117"/>
      <c r="E201" s="117"/>
      <c r="F201" s="117"/>
      <c r="G201" s="117"/>
      <c r="H201" s="117"/>
      <c r="I201" s="195"/>
      <c r="J201" s="117"/>
      <c r="K201" s="117"/>
      <c r="L201" s="117"/>
      <c r="M201" s="117"/>
      <c r="N201" s="117"/>
      <c r="O201" s="117"/>
      <c r="P201" s="117"/>
      <c r="Q201" s="117"/>
      <c r="R201" s="117"/>
      <c r="S201" s="195"/>
      <c r="T201" s="117"/>
      <c r="U201" s="195"/>
      <c r="V201" s="117"/>
      <c r="W201" s="196"/>
      <c r="X201" s="197"/>
      <c r="Y201" s="197"/>
      <c r="Z201" s="197"/>
      <c r="AA201" s="197"/>
      <c r="AB201" s="188"/>
      <c r="AC201" s="197"/>
      <c r="AD201" s="197"/>
      <c r="AE201" s="188"/>
      <c r="AF201" s="197"/>
      <c r="AG201" s="197"/>
      <c r="AH201" s="197"/>
    </row>
    <row r="202" spans="1:34" x14ac:dyDescent="0.3">
      <c r="A202" s="192"/>
      <c r="B202" s="117"/>
      <c r="C202" s="117"/>
      <c r="D202" s="117"/>
      <c r="E202" s="117"/>
      <c r="F202" s="117"/>
      <c r="G202" s="117"/>
      <c r="H202" s="117"/>
      <c r="I202" s="195"/>
      <c r="J202" s="117"/>
      <c r="K202" s="117"/>
      <c r="L202" s="117"/>
      <c r="M202" s="117"/>
      <c r="N202" s="117"/>
      <c r="O202" s="117"/>
      <c r="P202" s="117"/>
      <c r="Q202" s="117"/>
      <c r="R202" s="117"/>
      <c r="S202" s="195"/>
      <c r="T202" s="117"/>
      <c r="U202" s="195"/>
      <c r="V202" s="117"/>
      <c r="W202" s="196"/>
      <c r="X202" s="197"/>
      <c r="Y202" s="197"/>
      <c r="Z202" s="197"/>
      <c r="AA202" s="197"/>
      <c r="AB202" s="188"/>
      <c r="AC202" s="197"/>
      <c r="AD202" s="197"/>
      <c r="AE202" s="188"/>
      <c r="AF202" s="197"/>
      <c r="AG202" s="197"/>
      <c r="AH202" s="197"/>
    </row>
    <row r="203" spans="1:34" x14ac:dyDescent="0.3">
      <c r="A203" s="192"/>
      <c r="B203" s="117"/>
      <c r="C203" s="117"/>
      <c r="D203" s="117"/>
      <c r="E203" s="117"/>
      <c r="F203" s="117"/>
      <c r="G203" s="117"/>
      <c r="H203" s="117"/>
      <c r="I203" s="195"/>
      <c r="J203" s="117"/>
      <c r="K203" s="117"/>
      <c r="L203" s="117"/>
      <c r="M203" s="117"/>
      <c r="N203" s="117"/>
      <c r="O203" s="117"/>
      <c r="P203" s="117"/>
      <c r="Q203" s="117"/>
      <c r="R203" s="117"/>
      <c r="S203" s="195"/>
      <c r="T203" s="117"/>
      <c r="U203" s="195"/>
      <c r="V203" s="117"/>
      <c r="W203" s="196"/>
      <c r="X203" s="197"/>
      <c r="Y203" s="197"/>
      <c r="Z203" s="197"/>
      <c r="AA203" s="197"/>
      <c r="AB203" s="188"/>
      <c r="AC203" s="197"/>
      <c r="AD203" s="197"/>
      <c r="AE203" s="188"/>
      <c r="AF203" s="197"/>
      <c r="AG203" s="197"/>
      <c r="AH203" s="197"/>
    </row>
    <row r="204" spans="1:34" x14ac:dyDescent="0.3">
      <c r="A204" s="192"/>
      <c r="B204" s="117"/>
      <c r="C204" s="117"/>
      <c r="D204" s="117"/>
      <c r="E204" s="117"/>
      <c r="F204" s="117"/>
      <c r="G204" s="117"/>
      <c r="H204" s="117"/>
      <c r="I204" s="195"/>
      <c r="J204" s="117"/>
      <c r="K204" s="117"/>
      <c r="L204" s="117"/>
      <c r="M204" s="117"/>
      <c r="N204" s="117"/>
      <c r="O204" s="117"/>
      <c r="P204" s="117"/>
      <c r="Q204" s="117"/>
      <c r="R204" s="117"/>
      <c r="S204" s="195"/>
      <c r="T204" s="117"/>
      <c r="U204" s="195"/>
      <c r="V204" s="117"/>
      <c r="W204" s="196"/>
      <c r="X204" s="197"/>
      <c r="Y204" s="197"/>
      <c r="Z204" s="197"/>
      <c r="AA204" s="197"/>
      <c r="AB204" s="188"/>
      <c r="AC204" s="197"/>
      <c r="AD204" s="197"/>
      <c r="AE204" s="188"/>
      <c r="AF204" s="197"/>
      <c r="AG204" s="197"/>
      <c r="AH204" s="197"/>
    </row>
    <row r="205" spans="1:34" x14ac:dyDescent="0.3">
      <c r="A205" s="192"/>
      <c r="B205" s="117"/>
      <c r="C205" s="117"/>
      <c r="D205" s="117"/>
      <c r="E205" s="117"/>
      <c r="F205" s="117"/>
      <c r="G205" s="117"/>
      <c r="H205" s="117"/>
      <c r="I205" s="195"/>
      <c r="J205" s="117"/>
      <c r="K205" s="117"/>
      <c r="L205" s="117"/>
      <c r="M205" s="117"/>
      <c r="N205" s="117"/>
      <c r="O205" s="117"/>
      <c r="P205" s="117"/>
      <c r="Q205" s="117"/>
      <c r="R205" s="117"/>
      <c r="S205" s="195"/>
      <c r="T205" s="117"/>
      <c r="U205" s="195"/>
      <c r="V205" s="117"/>
      <c r="W205" s="196"/>
      <c r="X205" s="197"/>
      <c r="Y205" s="197"/>
      <c r="Z205" s="197"/>
      <c r="AA205" s="197"/>
      <c r="AB205" s="188"/>
      <c r="AC205" s="197"/>
      <c r="AD205" s="197"/>
      <c r="AE205" s="188"/>
      <c r="AF205" s="197"/>
      <c r="AG205" s="197"/>
      <c r="AH205" s="197"/>
    </row>
    <row r="206" spans="1:34" x14ac:dyDescent="0.3">
      <c r="A206" s="192"/>
      <c r="B206" s="117"/>
      <c r="C206" s="117"/>
      <c r="D206" s="117"/>
      <c r="E206" s="117"/>
      <c r="F206" s="117"/>
      <c r="G206" s="117"/>
      <c r="H206" s="117"/>
      <c r="I206" s="195"/>
      <c r="J206" s="117"/>
      <c r="K206" s="117"/>
      <c r="L206" s="117"/>
      <c r="M206" s="117"/>
      <c r="N206" s="117"/>
      <c r="O206" s="117"/>
      <c r="P206" s="117"/>
      <c r="Q206" s="117"/>
      <c r="R206" s="117"/>
      <c r="S206" s="195"/>
      <c r="T206" s="117"/>
      <c r="U206" s="195"/>
      <c r="V206" s="117"/>
      <c r="W206" s="196"/>
      <c r="X206" s="197"/>
      <c r="Y206" s="197"/>
      <c r="Z206" s="197"/>
      <c r="AA206" s="197"/>
      <c r="AB206" s="188"/>
      <c r="AC206" s="197"/>
      <c r="AD206" s="197"/>
      <c r="AE206" s="188"/>
      <c r="AF206" s="197"/>
      <c r="AG206" s="197"/>
      <c r="AH206" s="197"/>
    </row>
    <row r="207" spans="1:34" x14ac:dyDescent="0.3">
      <c r="A207" s="192"/>
      <c r="B207" s="117"/>
      <c r="C207" s="117"/>
      <c r="D207" s="117"/>
      <c r="E207" s="117"/>
      <c r="F207" s="117"/>
      <c r="G207" s="117"/>
      <c r="H207" s="117"/>
      <c r="I207" s="195"/>
      <c r="J207" s="117"/>
      <c r="K207" s="117"/>
      <c r="L207" s="117"/>
      <c r="M207" s="117"/>
      <c r="N207" s="117"/>
      <c r="O207" s="117"/>
      <c r="P207" s="117"/>
      <c r="Q207" s="117"/>
      <c r="R207" s="117"/>
      <c r="S207" s="195"/>
      <c r="T207" s="117"/>
      <c r="U207" s="195"/>
      <c r="V207" s="117"/>
      <c r="W207" s="196"/>
      <c r="X207" s="197"/>
      <c r="Y207" s="197"/>
      <c r="Z207" s="197"/>
      <c r="AA207" s="197"/>
      <c r="AB207" s="188"/>
      <c r="AC207" s="197"/>
      <c r="AD207" s="197"/>
      <c r="AE207" s="188"/>
      <c r="AF207" s="197"/>
      <c r="AG207" s="197"/>
      <c r="AH207" s="197"/>
    </row>
    <row r="208" spans="1:34" x14ac:dyDescent="0.3">
      <c r="A208" s="192"/>
      <c r="B208" s="117"/>
      <c r="C208" s="117"/>
      <c r="D208" s="117"/>
      <c r="E208" s="117"/>
      <c r="F208" s="117"/>
      <c r="G208" s="117"/>
      <c r="H208" s="117"/>
      <c r="I208" s="195"/>
      <c r="J208" s="117"/>
      <c r="K208" s="117"/>
      <c r="L208" s="117"/>
      <c r="M208" s="117"/>
      <c r="N208" s="117"/>
      <c r="O208" s="117"/>
      <c r="P208" s="117"/>
      <c r="Q208" s="117"/>
      <c r="R208" s="117"/>
      <c r="S208" s="195"/>
      <c r="T208" s="117"/>
      <c r="U208" s="195"/>
      <c r="V208" s="117"/>
      <c r="W208" s="196"/>
      <c r="X208" s="197"/>
      <c r="Y208" s="197"/>
      <c r="Z208" s="197"/>
      <c r="AA208" s="197"/>
      <c r="AB208" s="188"/>
      <c r="AC208" s="197"/>
      <c r="AD208" s="197"/>
      <c r="AE208" s="188"/>
      <c r="AF208" s="197"/>
      <c r="AG208" s="197"/>
      <c r="AH208" s="197"/>
    </row>
    <row r="209" spans="1:34" x14ac:dyDescent="0.3">
      <c r="A209" s="192"/>
      <c r="B209" s="117"/>
      <c r="C209" s="117"/>
      <c r="D209" s="117"/>
      <c r="E209" s="117"/>
      <c r="F209" s="117"/>
      <c r="G209" s="117"/>
      <c r="H209" s="117"/>
      <c r="I209" s="195"/>
      <c r="J209" s="117"/>
      <c r="K209" s="117"/>
      <c r="L209" s="117"/>
      <c r="M209" s="117"/>
      <c r="N209" s="117"/>
      <c r="O209" s="117"/>
      <c r="P209" s="117"/>
      <c r="Q209" s="117"/>
      <c r="R209" s="117"/>
      <c r="S209" s="195"/>
      <c r="T209" s="117"/>
      <c r="U209" s="195"/>
      <c r="V209" s="117"/>
      <c r="W209" s="196"/>
      <c r="X209" s="197"/>
      <c r="Y209" s="197"/>
      <c r="Z209" s="197"/>
      <c r="AA209" s="197"/>
      <c r="AB209" s="188"/>
      <c r="AC209" s="197"/>
      <c r="AD209" s="197"/>
      <c r="AE209" s="188"/>
      <c r="AF209" s="197"/>
      <c r="AG209" s="197"/>
      <c r="AH209" s="197"/>
    </row>
    <row r="210" spans="1:34" x14ac:dyDescent="0.3">
      <c r="A210" s="192"/>
      <c r="B210" s="117"/>
      <c r="C210" s="117"/>
      <c r="D210" s="117"/>
      <c r="E210" s="117"/>
      <c r="F210" s="117"/>
      <c r="G210" s="117"/>
      <c r="H210" s="117"/>
      <c r="I210" s="195"/>
      <c r="J210" s="117"/>
      <c r="K210" s="117"/>
      <c r="L210" s="117"/>
      <c r="M210" s="117"/>
      <c r="N210" s="117"/>
      <c r="O210" s="117"/>
      <c r="P210" s="117"/>
      <c r="Q210" s="117"/>
      <c r="R210" s="117"/>
      <c r="S210" s="195"/>
      <c r="T210" s="117"/>
      <c r="U210" s="195"/>
      <c r="V210" s="117"/>
      <c r="W210" s="196"/>
      <c r="X210" s="197"/>
      <c r="Y210" s="197"/>
      <c r="Z210" s="197"/>
      <c r="AA210" s="197"/>
      <c r="AB210" s="188"/>
      <c r="AC210" s="197"/>
      <c r="AD210" s="197"/>
      <c r="AE210" s="188"/>
      <c r="AF210" s="197"/>
      <c r="AG210" s="197"/>
      <c r="AH210" s="197"/>
    </row>
    <row r="211" spans="1:34" x14ac:dyDescent="0.3">
      <c r="A211" s="192"/>
      <c r="B211" s="117"/>
      <c r="C211" s="117"/>
      <c r="D211" s="117"/>
      <c r="E211" s="117"/>
      <c r="F211" s="117"/>
      <c r="G211" s="117"/>
      <c r="H211" s="117"/>
      <c r="I211" s="195"/>
      <c r="J211" s="117"/>
      <c r="K211" s="117"/>
      <c r="L211" s="117"/>
      <c r="M211" s="117"/>
      <c r="N211" s="117"/>
      <c r="O211" s="117"/>
      <c r="P211" s="117"/>
      <c r="Q211" s="117"/>
      <c r="R211" s="117"/>
      <c r="S211" s="195"/>
      <c r="T211" s="117"/>
      <c r="U211" s="195"/>
      <c r="V211" s="117"/>
      <c r="W211" s="196"/>
      <c r="X211" s="197"/>
      <c r="Y211" s="197"/>
      <c r="Z211" s="197"/>
      <c r="AA211" s="197"/>
      <c r="AB211" s="188"/>
      <c r="AC211" s="197"/>
      <c r="AD211" s="197"/>
      <c r="AE211" s="188"/>
      <c r="AF211" s="197"/>
      <c r="AG211" s="197"/>
      <c r="AH211" s="197"/>
    </row>
    <row r="212" spans="1:34" x14ac:dyDescent="0.3">
      <c r="A212" s="192"/>
      <c r="B212" s="117"/>
      <c r="C212" s="117"/>
      <c r="D212" s="117"/>
      <c r="E212" s="117"/>
      <c r="F212" s="117"/>
      <c r="G212" s="117"/>
      <c r="H212" s="117"/>
      <c r="I212" s="195"/>
      <c r="J212" s="117"/>
      <c r="K212" s="117"/>
      <c r="L212" s="117"/>
      <c r="M212" s="117"/>
      <c r="N212" s="117"/>
      <c r="O212" s="117"/>
      <c r="P212" s="117"/>
      <c r="Q212" s="117"/>
      <c r="R212" s="117"/>
      <c r="S212" s="195"/>
      <c r="T212" s="117"/>
      <c r="U212" s="195"/>
      <c r="V212" s="117"/>
      <c r="W212" s="196"/>
      <c r="X212" s="197"/>
      <c r="Y212" s="197"/>
      <c r="Z212" s="197"/>
      <c r="AA212" s="197"/>
      <c r="AB212" s="188"/>
      <c r="AC212" s="197"/>
      <c r="AD212" s="197"/>
      <c r="AE212" s="188"/>
      <c r="AF212" s="197"/>
      <c r="AG212" s="197"/>
      <c r="AH212" s="197"/>
    </row>
    <row r="213" spans="1:34" x14ac:dyDescent="0.3">
      <c r="A213" s="192"/>
      <c r="B213" s="117"/>
      <c r="C213" s="117"/>
      <c r="D213" s="117"/>
      <c r="E213" s="117"/>
      <c r="F213" s="117"/>
      <c r="G213" s="117"/>
      <c r="H213" s="117"/>
      <c r="I213" s="195"/>
      <c r="J213" s="117"/>
      <c r="K213" s="117"/>
      <c r="L213" s="117"/>
      <c r="M213" s="117"/>
      <c r="N213" s="117"/>
      <c r="O213" s="117"/>
      <c r="P213" s="117"/>
      <c r="Q213" s="117"/>
      <c r="R213" s="117"/>
      <c r="S213" s="195"/>
      <c r="T213" s="117"/>
      <c r="U213" s="195"/>
      <c r="V213" s="117"/>
      <c r="W213" s="196"/>
      <c r="X213" s="197"/>
      <c r="Y213" s="197"/>
      <c r="Z213" s="197"/>
      <c r="AA213" s="197"/>
      <c r="AB213" s="188"/>
      <c r="AC213" s="197"/>
      <c r="AD213" s="197"/>
      <c r="AE213" s="188"/>
      <c r="AF213" s="197"/>
      <c r="AG213" s="197"/>
      <c r="AH213" s="197"/>
    </row>
    <row r="214" spans="1:34" x14ac:dyDescent="0.3">
      <c r="A214" s="192"/>
      <c r="B214" s="117"/>
      <c r="C214" s="117"/>
      <c r="D214" s="117"/>
      <c r="E214" s="117"/>
      <c r="F214" s="117"/>
      <c r="G214" s="117"/>
      <c r="H214" s="117"/>
      <c r="I214" s="195"/>
      <c r="J214" s="117"/>
      <c r="K214" s="117"/>
      <c r="L214" s="117"/>
      <c r="M214" s="117"/>
      <c r="N214" s="117"/>
      <c r="O214" s="117"/>
      <c r="P214" s="117"/>
      <c r="Q214" s="117"/>
      <c r="R214" s="117"/>
      <c r="S214" s="195"/>
      <c r="T214" s="117"/>
      <c r="U214" s="195"/>
      <c r="V214" s="117"/>
      <c r="W214" s="196"/>
      <c r="X214" s="197"/>
      <c r="Y214" s="197"/>
      <c r="Z214" s="197"/>
      <c r="AA214" s="197"/>
      <c r="AB214" s="188"/>
      <c r="AC214" s="197"/>
      <c r="AD214" s="197"/>
      <c r="AE214" s="188"/>
      <c r="AF214" s="197"/>
      <c r="AG214" s="197"/>
      <c r="AH214" s="197"/>
    </row>
    <row r="215" spans="1:34" x14ac:dyDescent="0.3">
      <c r="A215" s="192"/>
      <c r="B215" s="117"/>
      <c r="C215" s="117"/>
      <c r="D215" s="117"/>
      <c r="E215" s="117"/>
      <c r="F215" s="117"/>
      <c r="G215" s="117"/>
      <c r="H215" s="117"/>
      <c r="I215" s="195"/>
      <c r="J215" s="117"/>
      <c r="K215" s="117"/>
      <c r="L215" s="117"/>
      <c r="M215" s="117"/>
      <c r="N215" s="117"/>
      <c r="O215" s="117"/>
      <c r="P215" s="117"/>
      <c r="Q215" s="117"/>
      <c r="R215" s="117"/>
      <c r="S215" s="195"/>
      <c r="T215" s="117"/>
      <c r="U215" s="195"/>
      <c r="V215" s="117"/>
      <c r="W215" s="196"/>
      <c r="X215" s="197"/>
      <c r="Y215" s="197"/>
      <c r="Z215" s="197"/>
      <c r="AA215" s="197"/>
      <c r="AB215" s="188"/>
      <c r="AC215" s="197"/>
      <c r="AD215" s="197"/>
      <c r="AE215" s="188"/>
      <c r="AF215" s="197"/>
      <c r="AG215" s="197"/>
      <c r="AH215" s="197"/>
    </row>
    <row r="216" spans="1:34" x14ac:dyDescent="0.3">
      <c r="A216" s="192"/>
      <c r="B216" s="117"/>
      <c r="C216" s="117"/>
      <c r="D216" s="117"/>
      <c r="E216" s="117"/>
      <c r="F216" s="117"/>
      <c r="G216" s="117"/>
      <c r="H216" s="117"/>
      <c r="I216" s="195"/>
      <c r="J216" s="117"/>
      <c r="K216" s="117"/>
      <c r="L216" s="117"/>
      <c r="M216" s="117"/>
      <c r="N216" s="117"/>
      <c r="O216" s="117"/>
      <c r="P216" s="117"/>
      <c r="Q216" s="117"/>
      <c r="R216" s="117"/>
      <c r="S216" s="195"/>
      <c r="T216" s="117"/>
      <c r="U216" s="195"/>
      <c r="V216" s="117"/>
      <c r="W216" s="196"/>
      <c r="X216" s="197"/>
      <c r="Y216" s="197"/>
      <c r="Z216" s="197"/>
      <c r="AA216" s="197"/>
      <c r="AB216" s="188"/>
      <c r="AC216" s="197"/>
      <c r="AD216" s="197"/>
      <c r="AE216" s="188"/>
      <c r="AF216" s="197"/>
      <c r="AG216" s="197"/>
      <c r="AH216" s="197"/>
    </row>
    <row r="217" spans="1:34" x14ac:dyDescent="0.3">
      <c r="A217" s="192"/>
      <c r="B217" s="117"/>
      <c r="C217" s="117"/>
      <c r="D217" s="117"/>
      <c r="E217" s="117"/>
      <c r="F217" s="117"/>
      <c r="G217" s="117"/>
      <c r="H217" s="117"/>
      <c r="I217" s="195"/>
      <c r="J217" s="117"/>
      <c r="K217" s="117"/>
      <c r="L217" s="117"/>
      <c r="M217" s="117"/>
      <c r="N217" s="117"/>
      <c r="O217" s="117"/>
      <c r="P217" s="117"/>
      <c r="Q217" s="117"/>
      <c r="R217" s="117"/>
      <c r="S217" s="195"/>
      <c r="T217" s="117"/>
      <c r="U217" s="195"/>
      <c r="V217" s="117"/>
      <c r="W217" s="196"/>
      <c r="X217" s="197"/>
      <c r="Y217" s="197"/>
      <c r="Z217" s="197"/>
      <c r="AA217" s="197"/>
      <c r="AB217" s="188"/>
      <c r="AC217" s="197"/>
      <c r="AD217" s="197"/>
      <c r="AE217" s="188"/>
      <c r="AF217" s="197"/>
      <c r="AG217" s="197"/>
      <c r="AH217" s="197"/>
    </row>
    <row r="218" spans="1:34" x14ac:dyDescent="0.3">
      <c r="A218" s="192"/>
      <c r="B218" s="117"/>
      <c r="C218" s="117"/>
      <c r="D218" s="117"/>
      <c r="E218" s="117"/>
      <c r="F218" s="117"/>
      <c r="G218" s="117"/>
      <c r="H218" s="117"/>
      <c r="I218" s="195"/>
      <c r="J218" s="117"/>
      <c r="K218" s="117"/>
      <c r="L218" s="117"/>
      <c r="M218" s="117"/>
      <c r="N218" s="117"/>
      <c r="O218" s="117"/>
      <c r="P218" s="117"/>
      <c r="Q218" s="117"/>
      <c r="R218" s="117"/>
      <c r="S218" s="195"/>
      <c r="T218" s="117"/>
      <c r="U218" s="195"/>
      <c r="V218" s="117"/>
      <c r="W218" s="196"/>
      <c r="X218" s="197"/>
      <c r="Y218" s="197"/>
      <c r="Z218" s="197"/>
      <c r="AA218" s="197"/>
      <c r="AB218" s="188"/>
      <c r="AC218" s="197"/>
      <c r="AD218" s="197"/>
      <c r="AE218" s="188"/>
      <c r="AF218" s="197"/>
      <c r="AG218" s="197"/>
      <c r="AH218" s="197"/>
    </row>
    <row r="219" spans="1:34" x14ac:dyDescent="0.3">
      <c r="A219" s="192"/>
      <c r="B219" s="117"/>
      <c r="C219" s="117"/>
      <c r="D219" s="117"/>
      <c r="E219" s="117"/>
      <c r="F219" s="117"/>
      <c r="G219" s="117"/>
      <c r="H219" s="117"/>
      <c r="I219" s="195"/>
      <c r="J219" s="117"/>
      <c r="K219" s="117"/>
      <c r="L219" s="117"/>
      <c r="M219" s="117"/>
      <c r="N219" s="117"/>
      <c r="O219" s="117"/>
      <c r="P219" s="117"/>
      <c r="Q219" s="117"/>
      <c r="R219" s="117"/>
      <c r="S219" s="195"/>
      <c r="T219" s="117"/>
      <c r="U219" s="195"/>
      <c r="V219" s="117"/>
      <c r="W219" s="196"/>
      <c r="X219" s="197"/>
      <c r="Y219" s="197"/>
      <c r="Z219" s="197"/>
      <c r="AA219" s="197"/>
      <c r="AB219" s="188"/>
      <c r="AC219" s="197"/>
      <c r="AD219" s="197"/>
      <c r="AE219" s="188"/>
      <c r="AF219" s="197"/>
      <c r="AG219" s="197"/>
      <c r="AH219" s="197"/>
    </row>
    <row r="220" spans="1:34" x14ac:dyDescent="0.3">
      <c r="A220" s="192"/>
      <c r="B220" s="117"/>
      <c r="C220" s="117"/>
      <c r="D220" s="117"/>
      <c r="E220" s="117"/>
      <c r="F220" s="117"/>
      <c r="G220" s="117"/>
      <c r="H220" s="117"/>
      <c r="I220" s="195"/>
      <c r="J220" s="117"/>
      <c r="K220" s="117"/>
      <c r="L220" s="117"/>
      <c r="M220" s="117"/>
      <c r="N220" s="117"/>
      <c r="O220" s="117"/>
      <c r="P220" s="117"/>
      <c r="Q220" s="117"/>
      <c r="R220" s="117"/>
      <c r="S220" s="195"/>
      <c r="T220" s="117"/>
      <c r="U220" s="195"/>
      <c r="V220" s="117"/>
      <c r="W220" s="196"/>
      <c r="X220" s="197"/>
      <c r="Y220" s="197"/>
      <c r="Z220" s="197"/>
      <c r="AA220" s="197"/>
      <c r="AB220" s="188"/>
      <c r="AC220" s="197"/>
      <c r="AD220" s="197"/>
      <c r="AE220" s="188"/>
      <c r="AF220" s="197"/>
      <c r="AG220" s="197"/>
      <c r="AH220" s="197"/>
    </row>
    <row r="221" spans="1:34" x14ac:dyDescent="0.3">
      <c r="A221" s="192"/>
      <c r="B221" s="117"/>
      <c r="C221" s="117"/>
      <c r="D221" s="117"/>
      <c r="E221" s="117"/>
      <c r="F221" s="117"/>
      <c r="G221" s="117"/>
      <c r="H221" s="117"/>
      <c r="I221" s="195"/>
      <c r="J221" s="117"/>
      <c r="K221" s="117"/>
      <c r="L221" s="117"/>
      <c r="M221" s="117"/>
      <c r="N221" s="117"/>
      <c r="O221" s="117"/>
      <c r="P221" s="117"/>
      <c r="Q221" s="117"/>
      <c r="R221" s="117"/>
      <c r="S221" s="195"/>
      <c r="T221" s="117"/>
      <c r="U221" s="195"/>
      <c r="V221" s="117"/>
      <c r="W221" s="196"/>
      <c r="X221" s="197"/>
      <c r="Y221" s="197"/>
      <c r="Z221" s="197"/>
      <c r="AA221" s="197"/>
      <c r="AB221" s="188"/>
      <c r="AC221" s="197"/>
      <c r="AD221" s="197"/>
      <c r="AE221" s="188"/>
      <c r="AF221" s="197"/>
      <c r="AG221" s="197"/>
      <c r="AH221" s="197"/>
    </row>
    <row r="222" spans="1:34" x14ac:dyDescent="0.3">
      <c r="A222" s="192"/>
      <c r="B222" s="117"/>
      <c r="C222" s="117"/>
      <c r="D222" s="117"/>
      <c r="E222" s="117"/>
      <c r="F222" s="117"/>
      <c r="G222" s="117"/>
      <c r="H222" s="117"/>
      <c r="I222" s="195"/>
      <c r="J222" s="117"/>
      <c r="K222" s="117"/>
      <c r="L222" s="117"/>
      <c r="M222" s="117"/>
      <c r="N222" s="117"/>
      <c r="O222" s="117"/>
      <c r="P222" s="117"/>
      <c r="Q222" s="117"/>
      <c r="R222" s="117"/>
      <c r="S222" s="195"/>
      <c r="T222" s="117"/>
      <c r="U222" s="195"/>
      <c r="V222" s="117"/>
      <c r="W222" s="196"/>
      <c r="X222" s="197"/>
      <c r="Y222" s="197"/>
      <c r="Z222" s="197"/>
      <c r="AA222" s="197"/>
      <c r="AB222" s="188"/>
      <c r="AC222" s="197"/>
      <c r="AD222" s="197"/>
      <c r="AE222" s="188"/>
      <c r="AF222" s="197"/>
      <c r="AG222" s="197"/>
      <c r="AH222" s="197"/>
    </row>
    <row r="223" spans="1:34" x14ac:dyDescent="0.3">
      <c r="A223" s="192"/>
      <c r="B223" s="117"/>
      <c r="C223" s="117"/>
      <c r="D223" s="117"/>
      <c r="E223" s="117"/>
      <c r="F223" s="117"/>
      <c r="G223" s="117"/>
      <c r="H223" s="117"/>
      <c r="I223" s="195"/>
      <c r="J223" s="117"/>
      <c r="K223" s="117"/>
      <c r="L223" s="117"/>
      <c r="M223" s="117"/>
      <c r="N223" s="117"/>
      <c r="O223" s="117"/>
      <c r="P223" s="117"/>
      <c r="Q223" s="117"/>
      <c r="R223" s="117"/>
      <c r="S223" s="195"/>
      <c r="T223" s="117"/>
      <c r="U223" s="195"/>
      <c r="V223" s="117"/>
      <c r="W223" s="196"/>
      <c r="X223" s="197"/>
      <c r="Y223" s="197"/>
      <c r="Z223" s="197"/>
      <c r="AA223" s="197"/>
      <c r="AB223" s="188"/>
      <c r="AC223" s="197"/>
      <c r="AD223" s="197"/>
      <c r="AE223" s="188"/>
      <c r="AF223" s="197"/>
      <c r="AG223" s="197"/>
      <c r="AH223" s="197"/>
    </row>
    <row r="224" spans="1:34" x14ac:dyDescent="0.3">
      <c r="A224" s="192"/>
      <c r="B224" s="117"/>
      <c r="C224" s="117"/>
      <c r="D224" s="117"/>
      <c r="E224" s="117"/>
      <c r="F224" s="117"/>
      <c r="G224" s="117"/>
      <c r="H224" s="117"/>
      <c r="I224" s="195"/>
      <c r="J224" s="117"/>
      <c r="K224" s="117"/>
      <c r="L224" s="117"/>
      <c r="M224" s="117"/>
      <c r="N224" s="117"/>
      <c r="O224" s="117"/>
      <c r="P224" s="117"/>
      <c r="Q224" s="117"/>
      <c r="R224" s="117"/>
      <c r="S224" s="195"/>
      <c r="T224" s="117"/>
      <c r="U224" s="195"/>
      <c r="V224" s="117"/>
      <c r="W224" s="196"/>
      <c r="X224" s="197"/>
      <c r="Y224" s="197"/>
      <c r="Z224" s="197"/>
      <c r="AA224" s="197"/>
      <c r="AB224" s="188"/>
      <c r="AC224" s="197"/>
      <c r="AD224" s="197"/>
      <c r="AE224" s="188"/>
      <c r="AF224" s="197"/>
      <c r="AG224" s="197"/>
      <c r="AH224" s="197"/>
    </row>
    <row r="225" spans="1:34" x14ac:dyDescent="0.3">
      <c r="A225" s="192"/>
      <c r="B225" s="117"/>
      <c r="C225" s="117"/>
      <c r="D225" s="117"/>
      <c r="E225" s="117"/>
      <c r="F225" s="117"/>
      <c r="G225" s="117"/>
      <c r="H225" s="117"/>
      <c r="I225" s="195"/>
      <c r="J225" s="117"/>
      <c r="K225" s="117"/>
      <c r="L225" s="117"/>
      <c r="M225" s="117"/>
      <c r="N225" s="117"/>
      <c r="O225" s="117"/>
      <c r="P225" s="117"/>
      <c r="Q225" s="117"/>
      <c r="R225" s="117"/>
      <c r="S225" s="195"/>
      <c r="T225" s="117"/>
      <c r="U225" s="195"/>
      <c r="V225" s="117"/>
      <c r="W225" s="196"/>
      <c r="X225" s="197"/>
      <c r="Y225" s="197"/>
      <c r="Z225" s="197"/>
      <c r="AA225" s="197"/>
      <c r="AB225" s="188"/>
      <c r="AC225" s="197"/>
      <c r="AD225" s="197"/>
      <c r="AE225" s="188"/>
      <c r="AF225" s="197"/>
      <c r="AG225" s="197"/>
      <c r="AH225" s="197"/>
    </row>
    <row r="226" spans="1:34" x14ac:dyDescent="0.3">
      <c r="A226" s="192"/>
      <c r="B226" s="117"/>
      <c r="C226" s="117"/>
      <c r="D226" s="117"/>
      <c r="E226" s="117"/>
      <c r="F226" s="117"/>
      <c r="G226" s="117"/>
      <c r="H226" s="117"/>
      <c r="I226" s="195"/>
      <c r="J226" s="117"/>
      <c r="K226" s="117"/>
      <c r="L226" s="117"/>
      <c r="M226" s="117"/>
      <c r="N226" s="117"/>
      <c r="O226" s="117"/>
      <c r="P226" s="117"/>
      <c r="Q226" s="117"/>
      <c r="R226" s="117"/>
      <c r="S226" s="195"/>
      <c r="T226" s="117"/>
      <c r="U226" s="195"/>
      <c r="V226" s="117"/>
      <c r="W226" s="196"/>
      <c r="X226" s="197"/>
      <c r="Y226" s="197"/>
      <c r="Z226" s="197"/>
      <c r="AA226" s="197"/>
      <c r="AB226" s="188"/>
      <c r="AC226" s="197"/>
      <c r="AD226" s="197"/>
      <c r="AE226" s="188"/>
      <c r="AF226" s="197"/>
      <c r="AG226" s="197"/>
      <c r="AH226" s="197"/>
    </row>
    <row r="227" spans="1:34" x14ac:dyDescent="0.3">
      <c r="A227" s="192"/>
      <c r="B227" s="117"/>
      <c r="C227" s="117"/>
      <c r="D227" s="117"/>
      <c r="E227" s="117"/>
      <c r="F227" s="117"/>
      <c r="G227" s="117"/>
      <c r="H227" s="117"/>
      <c r="I227" s="195"/>
      <c r="J227" s="117"/>
      <c r="K227" s="117"/>
      <c r="L227" s="117"/>
      <c r="M227" s="117"/>
      <c r="N227" s="117"/>
      <c r="O227" s="117"/>
      <c r="P227" s="117"/>
      <c r="Q227" s="117"/>
      <c r="R227" s="117"/>
      <c r="S227" s="195"/>
      <c r="T227" s="117"/>
      <c r="U227" s="195"/>
      <c r="V227" s="117"/>
      <c r="W227" s="196"/>
      <c r="X227" s="197"/>
      <c r="Y227" s="197"/>
      <c r="Z227" s="197"/>
      <c r="AA227" s="197"/>
      <c r="AB227" s="188"/>
      <c r="AC227" s="197"/>
      <c r="AD227" s="197"/>
      <c r="AE227" s="188"/>
      <c r="AF227" s="197"/>
      <c r="AG227" s="197"/>
      <c r="AH227" s="197"/>
    </row>
    <row r="228" spans="1:34" x14ac:dyDescent="0.3">
      <c r="A228" s="192"/>
      <c r="B228" s="117"/>
      <c r="C228" s="117"/>
      <c r="D228" s="117"/>
      <c r="E228" s="117"/>
      <c r="F228" s="117"/>
      <c r="G228" s="117"/>
      <c r="H228" s="117"/>
      <c r="I228" s="195"/>
      <c r="J228" s="117"/>
      <c r="K228" s="117"/>
      <c r="L228" s="117"/>
      <c r="M228" s="117"/>
      <c r="N228" s="117"/>
      <c r="O228" s="117"/>
      <c r="P228" s="117"/>
      <c r="Q228" s="117"/>
      <c r="R228" s="117"/>
      <c r="S228" s="195"/>
      <c r="T228" s="117"/>
      <c r="U228" s="195"/>
      <c r="V228" s="117"/>
      <c r="W228" s="196"/>
      <c r="X228" s="197"/>
      <c r="Y228" s="197"/>
      <c r="Z228" s="197"/>
      <c r="AA228" s="197"/>
      <c r="AB228" s="188"/>
      <c r="AC228" s="197"/>
      <c r="AD228" s="197"/>
      <c r="AE228" s="188"/>
      <c r="AF228" s="197"/>
      <c r="AG228" s="197"/>
      <c r="AH228" s="197"/>
    </row>
    <row r="229" spans="1:34" x14ac:dyDescent="0.3">
      <c r="A229" s="192"/>
      <c r="B229" s="117"/>
      <c r="C229" s="117"/>
      <c r="D229" s="117"/>
      <c r="E229" s="117"/>
      <c r="F229" s="117"/>
      <c r="G229" s="117"/>
      <c r="H229" s="117"/>
      <c r="I229" s="195"/>
      <c r="J229" s="117"/>
      <c r="K229" s="117"/>
      <c r="L229" s="117"/>
      <c r="M229" s="117"/>
      <c r="N229" s="117"/>
      <c r="O229" s="117"/>
      <c r="P229" s="117"/>
      <c r="Q229" s="117"/>
      <c r="R229" s="117"/>
      <c r="S229" s="195"/>
      <c r="T229" s="117"/>
      <c r="U229" s="195"/>
      <c r="V229" s="117"/>
      <c r="W229" s="196"/>
      <c r="X229" s="197"/>
      <c r="Y229" s="197"/>
      <c r="Z229" s="197"/>
      <c r="AA229" s="197"/>
      <c r="AB229" s="188"/>
      <c r="AC229" s="197"/>
      <c r="AD229" s="197"/>
      <c r="AE229" s="188"/>
      <c r="AF229" s="197"/>
      <c r="AG229" s="197"/>
      <c r="AH229" s="197"/>
    </row>
    <row r="230" spans="1:34" x14ac:dyDescent="0.3">
      <c r="A230" s="192"/>
      <c r="B230" s="117"/>
      <c r="C230" s="117"/>
      <c r="D230" s="117"/>
      <c r="E230" s="117"/>
      <c r="F230" s="117"/>
      <c r="G230" s="117"/>
      <c r="H230" s="117"/>
      <c r="I230" s="195"/>
      <c r="J230" s="117"/>
      <c r="K230" s="117"/>
      <c r="L230" s="117"/>
      <c r="M230" s="117"/>
      <c r="N230" s="117"/>
      <c r="O230" s="117"/>
      <c r="P230" s="117"/>
      <c r="Q230" s="117"/>
      <c r="R230" s="117"/>
      <c r="S230" s="195"/>
      <c r="T230" s="117"/>
      <c r="U230" s="195"/>
      <c r="V230" s="117"/>
      <c r="W230" s="196"/>
      <c r="X230" s="197"/>
      <c r="Y230" s="197"/>
      <c r="Z230" s="197"/>
      <c r="AA230" s="197"/>
      <c r="AB230" s="188"/>
      <c r="AC230" s="197"/>
      <c r="AD230" s="197"/>
      <c r="AE230" s="188"/>
      <c r="AF230" s="197"/>
      <c r="AG230" s="197"/>
      <c r="AH230" s="197"/>
    </row>
    <row r="231" spans="1:34" x14ac:dyDescent="0.3">
      <c r="A231" s="192"/>
      <c r="B231" s="117"/>
      <c r="C231" s="117"/>
      <c r="D231" s="117"/>
      <c r="E231" s="117"/>
      <c r="F231" s="117"/>
      <c r="G231" s="117"/>
      <c r="H231" s="117"/>
      <c r="I231" s="195"/>
      <c r="J231" s="117"/>
      <c r="K231" s="117"/>
      <c r="L231" s="117"/>
      <c r="M231" s="117"/>
      <c r="N231" s="117"/>
      <c r="O231" s="117"/>
      <c r="P231" s="117"/>
      <c r="Q231" s="117"/>
      <c r="R231" s="117"/>
      <c r="S231" s="195"/>
      <c r="T231" s="117"/>
      <c r="U231" s="195"/>
      <c r="V231" s="117"/>
      <c r="W231" s="196"/>
      <c r="X231" s="197"/>
      <c r="Y231" s="197"/>
      <c r="Z231" s="197"/>
      <c r="AA231" s="197"/>
      <c r="AB231" s="188"/>
      <c r="AC231" s="197"/>
      <c r="AD231" s="197"/>
      <c r="AE231" s="188"/>
      <c r="AF231" s="197"/>
      <c r="AG231" s="197"/>
      <c r="AH231" s="197"/>
    </row>
    <row r="232" spans="1:34" x14ac:dyDescent="0.3">
      <c r="A232" s="192"/>
      <c r="B232" s="117"/>
      <c r="C232" s="117"/>
      <c r="D232" s="117"/>
      <c r="E232" s="117"/>
      <c r="F232" s="117"/>
      <c r="G232" s="117"/>
      <c r="H232" s="117"/>
      <c r="I232" s="195"/>
      <c r="J232" s="117"/>
      <c r="K232" s="117"/>
      <c r="L232" s="117"/>
      <c r="M232" s="117"/>
      <c r="N232" s="117"/>
      <c r="O232" s="117"/>
      <c r="P232" s="117"/>
      <c r="Q232" s="117"/>
      <c r="R232" s="117"/>
      <c r="S232" s="195"/>
      <c r="T232" s="117"/>
      <c r="U232" s="195"/>
      <c r="V232" s="117"/>
      <c r="W232" s="196"/>
      <c r="X232" s="197"/>
      <c r="Y232" s="197"/>
      <c r="Z232" s="197"/>
      <c r="AA232" s="197"/>
      <c r="AB232" s="188"/>
      <c r="AC232" s="197"/>
      <c r="AD232" s="197"/>
      <c r="AE232" s="188"/>
      <c r="AF232" s="197"/>
      <c r="AG232" s="197"/>
      <c r="AH232" s="197"/>
    </row>
    <row r="233" spans="1:34" x14ac:dyDescent="0.3">
      <c r="A233" s="192"/>
      <c r="B233" s="117"/>
      <c r="C233" s="117"/>
      <c r="D233" s="117"/>
      <c r="E233" s="117"/>
      <c r="F233" s="117"/>
      <c r="G233" s="117"/>
      <c r="H233" s="117"/>
      <c r="I233" s="195"/>
      <c r="J233" s="117"/>
      <c r="K233" s="117"/>
      <c r="L233" s="117"/>
      <c r="M233" s="117"/>
      <c r="N233" s="117"/>
      <c r="O233" s="117"/>
      <c r="P233" s="117"/>
      <c r="Q233" s="117"/>
      <c r="R233" s="117"/>
      <c r="S233" s="195"/>
      <c r="T233" s="117"/>
      <c r="U233" s="195"/>
      <c r="V233" s="117"/>
      <c r="W233" s="196"/>
      <c r="X233" s="197"/>
      <c r="Y233" s="197"/>
      <c r="Z233" s="197"/>
      <c r="AA233" s="197"/>
      <c r="AB233" s="188"/>
      <c r="AC233" s="197"/>
      <c r="AD233" s="197"/>
      <c r="AE233" s="188"/>
      <c r="AF233" s="197"/>
      <c r="AG233" s="197"/>
      <c r="AH233" s="197"/>
    </row>
    <row r="234" spans="1:34" x14ac:dyDescent="0.3">
      <c r="A234" s="192"/>
      <c r="B234" s="117"/>
      <c r="C234" s="117"/>
      <c r="D234" s="117"/>
      <c r="E234" s="117"/>
      <c r="F234" s="117"/>
      <c r="G234" s="117"/>
      <c r="H234" s="117"/>
      <c r="I234" s="195"/>
      <c r="J234" s="117"/>
      <c r="K234" s="117"/>
      <c r="L234" s="117"/>
      <c r="M234" s="117"/>
      <c r="N234" s="117"/>
      <c r="O234" s="117"/>
      <c r="P234" s="117"/>
      <c r="Q234" s="117"/>
      <c r="R234" s="117"/>
      <c r="S234" s="195"/>
      <c r="T234" s="117"/>
      <c r="U234" s="195"/>
      <c r="V234" s="117"/>
      <c r="W234" s="196"/>
      <c r="X234" s="197"/>
      <c r="Y234" s="197"/>
      <c r="Z234" s="197"/>
      <c r="AA234" s="197"/>
      <c r="AB234" s="188"/>
      <c r="AC234" s="197"/>
      <c r="AD234" s="197"/>
      <c r="AE234" s="188"/>
      <c r="AF234" s="197"/>
      <c r="AG234" s="197"/>
      <c r="AH234" s="197"/>
    </row>
    <row r="235" spans="1:34" x14ac:dyDescent="0.3">
      <c r="A235" s="192"/>
      <c r="B235" s="117"/>
      <c r="C235" s="117"/>
      <c r="D235" s="117"/>
      <c r="E235" s="117"/>
      <c r="F235" s="117"/>
      <c r="G235" s="117"/>
      <c r="H235" s="117"/>
      <c r="I235" s="195"/>
      <c r="J235" s="117"/>
      <c r="K235" s="117"/>
      <c r="L235" s="117"/>
      <c r="M235" s="117"/>
      <c r="N235" s="117"/>
      <c r="O235" s="117"/>
      <c r="P235" s="117"/>
      <c r="Q235" s="117"/>
      <c r="R235" s="117"/>
      <c r="S235" s="195"/>
      <c r="T235" s="117"/>
      <c r="U235" s="195"/>
      <c r="V235" s="117"/>
      <c r="W235" s="196"/>
      <c r="X235" s="197"/>
      <c r="Y235" s="197"/>
      <c r="Z235" s="197"/>
      <c r="AA235" s="197"/>
      <c r="AB235" s="188"/>
      <c r="AC235" s="197"/>
      <c r="AD235" s="197"/>
      <c r="AE235" s="188"/>
      <c r="AF235" s="197"/>
      <c r="AG235" s="197"/>
      <c r="AH235" s="197"/>
    </row>
    <row r="236" spans="1:34" x14ac:dyDescent="0.3">
      <c r="A236" s="192"/>
      <c r="B236" s="117"/>
      <c r="C236" s="117"/>
      <c r="D236" s="117"/>
      <c r="E236" s="117"/>
      <c r="F236" s="117"/>
      <c r="G236" s="117"/>
      <c r="H236" s="117"/>
      <c r="I236" s="195"/>
      <c r="J236" s="117"/>
      <c r="K236" s="117"/>
      <c r="L236" s="117"/>
      <c r="M236" s="117"/>
      <c r="N236" s="117"/>
      <c r="O236" s="117"/>
      <c r="P236" s="117"/>
      <c r="Q236" s="117"/>
      <c r="R236" s="117"/>
      <c r="S236" s="195"/>
      <c r="T236" s="117"/>
      <c r="U236" s="195"/>
      <c r="V236" s="117"/>
      <c r="W236" s="196"/>
      <c r="X236" s="197"/>
      <c r="Y236" s="197"/>
      <c r="Z236" s="197"/>
      <c r="AA236" s="197"/>
      <c r="AB236" s="188"/>
      <c r="AC236" s="197"/>
      <c r="AD236" s="197"/>
      <c r="AE236" s="188"/>
      <c r="AF236" s="197"/>
      <c r="AG236" s="197"/>
      <c r="AH236" s="197"/>
    </row>
    <row r="237" spans="1:34" x14ac:dyDescent="0.3">
      <c r="A237" s="192"/>
      <c r="B237" s="117"/>
      <c r="C237" s="117"/>
      <c r="D237" s="117"/>
      <c r="E237" s="117"/>
      <c r="F237" s="117"/>
      <c r="G237" s="117"/>
      <c r="H237" s="117"/>
      <c r="I237" s="195"/>
      <c r="J237" s="117"/>
      <c r="K237" s="117"/>
      <c r="L237" s="117"/>
      <c r="M237" s="117"/>
      <c r="N237" s="117"/>
      <c r="O237" s="117"/>
      <c r="P237" s="117"/>
      <c r="Q237" s="117"/>
      <c r="R237" s="117"/>
      <c r="S237" s="195"/>
      <c r="T237" s="117"/>
      <c r="U237" s="195"/>
      <c r="V237" s="117"/>
      <c r="W237" s="196"/>
      <c r="X237" s="197"/>
      <c r="Y237" s="197"/>
      <c r="Z237" s="197"/>
      <c r="AA237" s="197"/>
      <c r="AB237" s="188"/>
      <c r="AC237" s="197"/>
      <c r="AD237" s="197"/>
      <c r="AE237" s="188"/>
      <c r="AF237" s="197"/>
      <c r="AG237" s="197"/>
      <c r="AH237" s="197"/>
    </row>
    <row r="238" spans="1:34" x14ac:dyDescent="0.3">
      <c r="A238" s="192"/>
      <c r="B238" s="117"/>
      <c r="C238" s="117"/>
      <c r="D238" s="117"/>
      <c r="E238" s="117"/>
      <c r="F238" s="117"/>
      <c r="G238" s="117"/>
      <c r="H238" s="117"/>
      <c r="I238" s="195"/>
      <c r="J238" s="117"/>
      <c r="K238" s="117"/>
      <c r="L238" s="117"/>
      <c r="M238" s="117"/>
      <c r="N238" s="117"/>
      <c r="O238" s="117"/>
      <c r="P238" s="117"/>
      <c r="Q238" s="117"/>
      <c r="R238" s="117"/>
      <c r="S238" s="195"/>
      <c r="T238" s="117"/>
      <c r="U238" s="195"/>
      <c r="V238" s="117"/>
      <c r="W238" s="196"/>
      <c r="X238" s="197"/>
      <c r="Y238" s="197"/>
      <c r="Z238" s="197"/>
      <c r="AA238" s="197"/>
      <c r="AB238" s="188"/>
      <c r="AC238" s="197"/>
      <c r="AD238" s="197"/>
      <c r="AE238" s="188"/>
      <c r="AF238" s="197"/>
      <c r="AG238" s="197"/>
      <c r="AH238" s="197"/>
    </row>
    <row r="239" spans="1:34" x14ac:dyDescent="0.3">
      <c r="A239" s="192"/>
      <c r="B239" s="117"/>
      <c r="C239" s="117"/>
      <c r="D239" s="117"/>
      <c r="E239" s="117"/>
      <c r="F239" s="117"/>
      <c r="G239" s="117"/>
      <c r="H239" s="117"/>
      <c r="I239" s="195"/>
      <c r="J239" s="117"/>
      <c r="K239" s="117"/>
      <c r="L239" s="117"/>
      <c r="M239" s="117"/>
      <c r="N239" s="117"/>
      <c r="O239" s="117"/>
      <c r="P239" s="117"/>
      <c r="Q239" s="117"/>
      <c r="R239" s="117"/>
      <c r="S239" s="195"/>
      <c r="T239" s="117"/>
      <c r="U239" s="195"/>
      <c r="V239" s="117"/>
      <c r="W239" s="196"/>
      <c r="X239" s="197"/>
      <c r="Y239" s="197"/>
      <c r="Z239" s="197"/>
      <c r="AA239" s="197"/>
      <c r="AB239" s="188"/>
      <c r="AC239" s="197"/>
      <c r="AD239" s="197"/>
      <c r="AE239" s="188"/>
      <c r="AF239" s="197"/>
      <c r="AG239" s="197"/>
      <c r="AH239" s="197"/>
    </row>
    <row r="240" spans="1:34" x14ac:dyDescent="0.3">
      <c r="A240" s="192"/>
      <c r="B240" s="117"/>
      <c r="C240" s="117"/>
      <c r="D240" s="117"/>
      <c r="E240" s="117"/>
      <c r="F240" s="117"/>
      <c r="G240" s="117"/>
      <c r="H240" s="117"/>
      <c r="I240" s="195"/>
      <c r="J240" s="117"/>
      <c r="K240" s="117"/>
      <c r="L240" s="117"/>
      <c r="M240" s="117"/>
      <c r="N240" s="117"/>
      <c r="O240" s="117"/>
      <c r="P240" s="117"/>
      <c r="Q240" s="117"/>
      <c r="R240" s="117"/>
      <c r="S240" s="195"/>
      <c r="T240" s="117"/>
      <c r="U240" s="195"/>
      <c r="V240" s="117"/>
      <c r="W240" s="196"/>
      <c r="X240" s="197"/>
      <c r="Y240" s="197"/>
      <c r="Z240" s="197"/>
      <c r="AA240" s="197"/>
      <c r="AB240" s="188"/>
      <c r="AC240" s="197"/>
      <c r="AD240" s="197"/>
      <c r="AE240" s="188"/>
      <c r="AF240" s="197"/>
      <c r="AG240" s="197"/>
      <c r="AH240" s="197"/>
    </row>
    <row r="241" spans="1:34" x14ac:dyDescent="0.3">
      <c r="A241" s="192"/>
      <c r="B241" s="117"/>
      <c r="C241" s="117"/>
      <c r="D241" s="117"/>
      <c r="E241" s="117"/>
      <c r="F241" s="117"/>
      <c r="G241" s="117"/>
      <c r="H241" s="117"/>
      <c r="I241" s="195"/>
      <c r="J241" s="117"/>
      <c r="K241" s="117"/>
      <c r="L241" s="117"/>
      <c r="M241" s="117"/>
      <c r="N241" s="117"/>
      <c r="O241" s="117"/>
      <c r="P241" s="117"/>
      <c r="Q241" s="117"/>
      <c r="R241" s="117"/>
      <c r="S241" s="195"/>
      <c r="T241" s="117"/>
      <c r="U241" s="195"/>
      <c r="V241" s="117"/>
      <c r="W241" s="196"/>
      <c r="X241" s="197"/>
      <c r="Y241" s="197"/>
      <c r="Z241" s="197"/>
      <c r="AA241" s="197"/>
      <c r="AB241" s="188"/>
      <c r="AC241" s="197"/>
      <c r="AD241" s="197"/>
      <c r="AE241" s="188"/>
      <c r="AF241" s="197"/>
      <c r="AG241" s="197"/>
      <c r="AH241" s="197"/>
    </row>
    <row r="242" spans="1:34" x14ac:dyDescent="0.3">
      <c r="A242" s="192"/>
      <c r="B242" s="117"/>
      <c r="C242" s="117"/>
      <c r="D242" s="117"/>
      <c r="E242" s="117"/>
      <c r="F242" s="117"/>
      <c r="G242" s="117"/>
      <c r="H242" s="117"/>
      <c r="I242" s="195"/>
      <c r="J242" s="117"/>
      <c r="K242" s="117"/>
      <c r="L242" s="117"/>
      <c r="M242" s="117"/>
      <c r="N242" s="117"/>
      <c r="O242" s="117"/>
      <c r="P242" s="117"/>
      <c r="Q242" s="117"/>
      <c r="R242" s="117"/>
      <c r="S242" s="195"/>
      <c r="T242" s="117"/>
      <c r="U242" s="195"/>
      <c r="V242" s="117"/>
      <c r="W242" s="196"/>
      <c r="X242" s="197"/>
      <c r="Y242" s="197"/>
      <c r="Z242" s="197"/>
      <c r="AA242" s="197"/>
      <c r="AB242" s="188"/>
      <c r="AC242" s="197"/>
      <c r="AD242" s="197"/>
      <c r="AE242" s="188"/>
      <c r="AF242" s="197"/>
      <c r="AG242" s="197"/>
      <c r="AH242" s="197"/>
    </row>
  </sheetData>
  <mergeCells count="64">
    <mergeCell ref="AB37:AD37"/>
    <mergeCell ref="AE37:AG37"/>
    <mergeCell ref="B43:J43"/>
    <mergeCell ref="AB35:AD35"/>
    <mergeCell ref="A1:A7"/>
    <mergeCell ref="B1:B7"/>
    <mergeCell ref="AE35:AG35"/>
    <mergeCell ref="A36:F36"/>
    <mergeCell ref="K36:R36"/>
    <mergeCell ref="X36:Y36"/>
    <mergeCell ref="Z36:AA36"/>
    <mergeCell ref="AB36:AD36"/>
    <mergeCell ref="AE36:AG36"/>
    <mergeCell ref="A35:F35"/>
    <mergeCell ref="J35:J37"/>
    <mergeCell ref="K35:R35"/>
    <mergeCell ref="X35:Y35"/>
    <mergeCell ref="Z35:AA35"/>
    <mergeCell ref="X37:Y37"/>
    <mergeCell ref="Z37:AA37"/>
    <mergeCell ref="C1:H5"/>
    <mergeCell ref="J1:R1"/>
    <mergeCell ref="T1:AG1"/>
    <mergeCell ref="X7:Y7"/>
    <mergeCell ref="Z7:AA7"/>
    <mergeCell ref="AB7:AD7"/>
    <mergeCell ref="AE7:AG7"/>
    <mergeCell ref="C6:H6"/>
    <mergeCell ref="X6:Y6"/>
    <mergeCell ref="Z6:AA6"/>
    <mergeCell ref="AB6:AD6"/>
    <mergeCell ref="AE6:AG6"/>
    <mergeCell ref="AH1:AH8"/>
    <mergeCell ref="AI1:AI8"/>
    <mergeCell ref="L4:L7"/>
    <mergeCell ref="M4:O4"/>
    <mergeCell ref="X4:Y4"/>
    <mergeCell ref="Z4:AA4"/>
    <mergeCell ref="AB4:AD4"/>
    <mergeCell ref="M5:M7"/>
    <mergeCell ref="N5:N7"/>
    <mergeCell ref="Z5:AA5"/>
    <mergeCell ref="AB5:AD5"/>
    <mergeCell ref="Q3:Q7"/>
    <mergeCell ref="X3:Y3"/>
    <mergeCell ref="Z3:AA3"/>
    <mergeCell ref="AB3:AD3"/>
    <mergeCell ref="X5:Y5"/>
    <mergeCell ref="J2:J7"/>
    <mergeCell ref="K2:K7"/>
    <mergeCell ref="A37:F37"/>
    <mergeCell ref="G37:H37"/>
    <mergeCell ref="K37:R37"/>
    <mergeCell ref="O5:O7"/>
    <mergeCell ref="L2:Q2"/>
    <mergeCell ref="R2:R7"/>
    <mergeCell ref="T2:V2"/>
    <mergeCell ref="X2:AA2"/>
    <mergeCell ref="AB2:AG2"/>
    <mergeCell ref="L3:O3"/>
    <mergeCell ref="P3:P7"/>
    <mergeCell ref="AE3:AG3"/>
    <mergeCell ref="AE4:AG4"/>
    <mergeCell ref="AE5:AG5"/>
  </mergeCells>
  <conditionalFormatting sqref="A35:A37 G35:K36 G37:X37 K2:L3 K4:M4 K5:O8 N11 O11:Q23 O24:P24 O25:Q29 P3:Q3 S1:T1 S2:X8 S10:AH11 S35:X35 S36:W36 Y8:AG8 Z3:Z7 Z35:Z36 AB2:AB7 AB35:AB37 AE4:AE7 AE35:AE37 AA12:AH12 C11:D30 S12:W29 AA27:AG29 Y27:Y29 A30 A1:J1 A2:I8 G11:M29 G9:AH9 G10:R10 E30:AG30 AA13:AG25 AH13:AH34">
    <cfRule type="cellIs" dxfId="1058" priority="21" operator="equal">
      <formula>0</formula>
    </cfRule>
  </conditionalFormatting>
  <conditionalFormatting sqref="A9:F10">
    <cfRule type="cellIs" dxfId="1057" priority="22" operator="equal">
      <formula>0</formula>
    </cfRule>
  </conditionalFormatting>
  <conditionalFormatting sqref="E33">
    <cfRule type="cellIs" dxfId="1056" priority="5" operator="equal">
      <formula>0</formula>
    </cfRule>
  </conditionalFormatting>
  <conditionalFormatting sqref="A19:A29">
    <cfRule type="cellIs" dxfId="1055" priority="24" operator="equal">
      <formula>0</formula>
    </cfRule>
  </conditionalFormatting>
  <conditionalFormatting sqref="A11">
    <cfRule type="cellIs" dxfId="1054" priority="25" operator="equal">
      <formula>0</formula>
    </cfRule>
  </conditionalFormatting>
  <conditionalFormatting sqref="A12:A13">
    <cfRule type="cellIs" dxfId="1053" priority="26" operator="equal">
      <formula>0</formula>
    </cfRule>
  </conditionalFormatting>
  <conditionalFormatting sqref="A14 A16">
    <cfRule type="cellIs" dxfId="1052" priority="27" operator="equal">
      <formula>0</formula>
    </cfRule>
  </conditionalFormatting>
  <conditionalFormatting sqref="A17:A18">
    <cfRule type="cellIs" dxfId="1051" priority="28" operator="equal">
      <formula>0</formula>
    </cfRule>
  </conditionalFormatting>
  <conditionalFormatting sqref="A34">
    <cfRule type="cellIs" dxfId="1050" priority="11" operator="equal">
      <formula>0</formula>
    </cfRule>
  </conditionalFormatting>
  <conditionalFormatting sqref="B11:B13">
    <cfRule type="cellIs" dxfId="1049" priority="30" operator="equal">
      <formula>0</formula>
    </cfRule>
  </conditionalFormatting>
  <conditionalFormatting sqref="B26">
    <cfRule type="cellIs" dxfId="1048" priority="31" operator="equal">
      <formula>0</formula>
    </cfRule>
  </conditionalFormatting>
  <conditionalFormatting sqref="Z34">
    <cfRule type="cellIs" dxfId="1047" priority="14" operator="equal">
      <formula>0</formula>
    </cfRule>
  </conditionalFormatting>
  <conditionalFormatting sqref="B23">
    <cfRule type="cellIs" dxfId="1046" priority="33" operator="equal">
      <formula>0</formula>
    </cfRule>
  </conditionalFormatting>
  <conditionalFormatting sqref="B24">
    <cfRule type="cellIs" dxfId="1045" priority="34" operator="equal">
      <formula>0</formula>
    </cfRule>
  </conditionalFormatting>
  <conditionalFormatting sqref="B25">
    <cfRule type="cellIs" dxfId="1044" priority="35" operator="equal">
      <formula>0</formula>
    </cfRule>
  </conditionalFormatting>
  <conditionalFormatting sqref="Y12:Y25">
    <cfRule type="cellIs" dxfId="1043" priority="36" operator="equal">
      <formula>0</formula>
    </cfRule>
  </conditionalFormatting>
  <conditionalFormatting sqref="X12:X17">
    <cfRule type="cellIs" dxfId="1042" priority="37" operator="equal">
      <formula>0</formula>
    </cfRule>
  </conditionalFormatting>
  <conditionalFormatting sqref="X19:X22">
    <cfRule type="cellIs" dxfId="1041" priority="38" operator="equal">
      <formula>0</formula>
    </cfRule>
  </conditionalFormatting>
  <conditionalFormatting sqref="X18">
    <cfRule type="cellIs" dxfId="1040" priority="39" operator="equal">
      <formula>0</formula>
    </cfRule>
  </conditionalFormatting>
  <conditionalFormatting sqref="X25">
    <cfRule type="cellIs" dxfId="1039" priority="40" operator="equal">
      <formula>0</formula>
    </cfRule>
  </conditionalFormatting>
  <conditionalFormatting sqref="X23">
    <cfRule type="cellIs" dxfId="1038" priority="41" operator="equal">
      <formula>0</formula>
    </cfRule>
  </conditionalFormatting>
  <conditionalFormatting sqref="X24">
    <cfRule type="cellIs" dxfId="1037" priority="42" operator="equal">
      <formula>0</formula>
    </cfRule>
  </conditionalFormatting>
  <conditionalFormatting sqref="X27:X29">
    <cfRule type="cellIs" dxfId="1036" priority="43" operator="equal">
      <formula>0</formula>
    </cfRule>
  </conditionalFormatting>
  <conditionalFormatting sqref="X26">
    <cfRule type="cellIs" dxfId="1035" priority="44" operator="equal">
      <formula>0</formula>
    </cfRule>
  </conditionalFormatting>
  <conditionalFormatting sqref="Z12:Z17">
    <cfRule type="cellIs" dxfId="1034" priority="46" operator="equal">
      <formula>0</formula>
    </cfRule>
  </conditionalFormatting>
  <conditionalFormatting sqref="Z19:Z22">
    <cfRule type="cellIs" dxfId="1033" priority="47" operator="equal">
      <formula>0</formula>
    </cfRule>
  </conditionalFormatting>
  <conditionalFormatting sqref="Z18">
    <cfRule type="cellIs" dxfId="1032" priority="48" operator="equal">
      <formula>0</formula>
    </cfRule>
  </conditionalFormatting>
  <conditionalFormatting sqref="Z25">
    <cfRule type="cellIs" dxfId="1031" priority="49" operator="equal">
      <formula>0</formula>
    </cfRule>
  </conditionalFormatting>
  <conditionalFormatting sqref="Z23">
    <cfRule type="cellIs" dxfId="1030" priority="50" operator="equal">
      <formula>0</formula>
    </cfRule>
  </conditionalFormatting>
  <conditionalFormatting sqref="Z24">
    <cfRule type="cellIs" dxfId="1029" priority="51" operator="equal">
      <formula>0</formula>
    </cfRule>
  </conditionalFormatting>
  <conditionalFormatting sqref="Z27:Z29">
    <cfRule type="cellIs" dxfId="1028" priority="52" operator="equal">
      <formula>0</formula>
    </cfRule>
  </conditionalFormatting>
  <conditionalFormatting sqref="Z26">
    <cfRule type="cellIs" dxfId="1027" priority="53" operator="equal">
      <formula>0</formula>
    </cfRule>
  </conditionalFormatting>
  <conditionalFormatting sqref="N12:N16">
    <cfRule type="cellIs" dxfId="1026" priority="55" operator="equal">
      <formula>0</formula>
    </cfRule>
  </conditionalFormatting>
  <conditionalFormatting sqref="N19:N21">
    <cfRule type="cellIs" dxfId="1025" priority="56" operator="equal">
      <formula>0</formula>
    </cfRule>
  </conditionalFormatting>
  <conditionalFormatting sqref="N18">
    <cfRule type="cellIs" dxfId="1024" priority="57" operator="equal">
      <formula>0</formula>
    </cfRule>
  </conditionalFormatting>
  <conditionalFormatting sqref="N25">
    <cfRule type="cellIs" dxfId="1023" priority="58" operator="equal">
      <formula>0</formula>
    </cfRule>
  </conditionalFormatting>
  <conditionalFormatting sqref="N23">
    <cfRule type="cellIs" dxfId="1022" priority="59" operator="equal">
      <formula>0</formula>
    </cfRule>
  </conditionalFormatting>
  <conditionalFormatting sqref="N24">
    <cfRule type="cellIs" dxfId="1021" priority="60" operator="equal">
      <formula>0</formula>
    </cfRule>
  </conditionalFormatting>
  <conditionalFormatting sqref="N27:N28">
    <cfRule type="cellIs" dxfId="1020" priority="61" operator="equal">
      <formula>0</formula>
    </cfRule>
  </conditionalFormatting>
  <conditionalFormatting sqref="N26">
    <cfRule type="cellIs" dxfId="1019" priority="62" operator="equal">
      <formula>0</formula>
    </cfRule>
  </conditionalFormatting>
  <conditionalFormatting sqref="E11:F11">
    <cfRule type="cellIs" dxfId="1018" priority="65" operator="equal">
      <formula>0</formula>
    </cfRule>
  </conditionalFormatting>
  <conditionalFormatting sqref="E13:F16 E17 F17:F18 F12">
    <cfRule type="cellIs" dxfId="1017" priority="66" operator="equal">
      <formula>0</formula>
    </cfRule>
  </conditionalFormatting>
  <conditionalFormatting sqref="E19:F19 E20:E22">
    <cfRule type="cellIs" dxfId="1016" priority="67" operator="equal">
      <formula>0</formula>
    </cfRule>
  </conditionalFormatting>
  <conditionalFormatting sqref="E18">
    <cfRule type="cellIs" dxfId="1015" priority="68" operator="equal">
      <formula>0</formula>
    </cfRule>
  </conditionalFormatting>
  <conditionalFormatting sqref="E23:F23">
    <cfRule type="cellIs" dxfId="1014" priority="69" operator="equal">
      <formula>0</formula>
    </cfRule>
  </conditionalFormatting>
  <conditionalFormatting sqref="E24">
    <cfRule type="cellIs" dxfId="1013" priority="70" operator="equal">
      <formula>0</formula>
    </cfRule>
  </conditionalFormatting>
  <conditionalFormatting sqref="E25:F25">
    <cfRule type="cellIs" dxfId="1012" priority="71" operator="equal">
      <formula>0</formula>
    </cfRule>
  </conditionalFormatting>
  <conditionalFormatting sqref="E27:F27 E29">
    <cfRule type="cellIs" dxfId="1011" priority="72" operator="equal">
      <formula>0</formula>
    </cfRule>
  </conditionalFormatting>
  <conditionalFormatting sqref="E26:F26">
    <cfRule type="cellIs" dxfId="1010" priority="73" operator="equal">
      <formula>0</formula>
    </cfRule>
  </conditionalFormatting>
  <conditionalFormatting sqref="Q24">
    <cfRule type="cellIs" dxfId="1009" priority="75" operator="equal">
      <formula>0</formula>
    </cfRule>
  </conditionalFormatting>
  <conditionalFormatting sqref="A15">
    <cfRule type="cellIs" dxfId="1008" priority="76" operator="equal">
      <formula>0</formula>
    </cfRule>
  </conditionalFormatting>
  <conditionalFormatting sqref="B17">
    <cfRule type="cellIs" dxfId="1007" priority="77" operator="equal">
      <formula>0</formula>
    </cfRule>
  </conditionalFormatting>
  <conditionalFormatting sqref="B14:B15">
    <cfRule type="cellIs" dxfId="1006" priority="78" operator="equal">
      <formula>0</formula>
    </cfRule>
  </conditionalFormatting>
  <conditionalFormatting sqref="B16">
    <cfRule type="cellIs" dxfId="1005" priority="79" operator="equal">
      <formula>0</formula>
    </cfRule>
  </conditionalFormatting>
  <conditionalFormatting sqref="B23">
    <cfRule type="cellIs" dxfId="1004" priority="80" operator="equal">
      <formula>0</formula>
    </cfRule>
  </conditionalFormatting>
  <conditionalFormatting sqref="B18">
    <cfRule type="cellIs" dxfId="1003" priority="81" operator="equal">
      <formula>0</formula>
    </cfRule>
  </conditionalFormatting>
  <conditionalFormatting sqref="B19">
    <cfRule type="cellIs" dxfId="1002" priority="82" operator="equal">
      <formula>0</formula>
    </cfRule>
  </conditionalFormatting>
  <conditionalFormatting sqref="B20:B22">
    <cfRule type="cellIs" dxfId="1001" priority="83" operator="equal">
      <formula>0</formula>
    </cfRule>
  </conditionalFormatting>
  <conditionalFormatting sqref="B24:B26">
    <cfRule type="cellIs" dxfId="1000" priority="84" operator="equal">
      <formula>0</formula>
    </cfRule>
  </conditionalFormatting>
  <conditionalFormatting sqref="B28:B29">
    <cfRule type="cellIs" dxfId="999" priority="85" operator="equal">
      <formula>0</formula>
    </cfRule>
  </conditionalFormatting>
  <conditionalFormatting sqref="B27">
    <cfRule type="cellIs" dxfId="998" priority="86" operator="equal">
      <formula>0</formula>
    </cfRule>
  </conditionalFormatting>
  <conditionalFormatting sqref="F20:F22">
    <cfRule type="cellIs" dxfId="997" priority="87" operator="equal">
      <formula>0</formula>
    </cfRule>
  </conditionalFormatting>
  <conditionalFormatting sqref="F24">
    <cfRule type="cellIs" dxfId="996" priority="88" operator="equal">
      <formula>0</formula>
    </cfRule>
  </conditionalFormatting>
  <conditionalFormatting sqref="F28:F29">
    <cfRule type="cellIs" dxfId="995" priority="89" operator="equal">
      <formula>0</formula>
    </cfRule>
  </conditionalFormatting>
  <conditionalFormatting sqref="E28">
    <cfRule type="cellIs" dxfId="994" priority="90" operator="equal">
      <formula>0</formula>
    </cfRule>
  </conditionalFormatting>
  <conditionalFormatting sqref="B30">
    <cfRule type="cellIs" dxfId="993" priority="91" operator="equal">
      <formula>0</formula>
    </cfRule>
  </conditionalFormatting>
  <conditionalFormatting sqref="B42:B43">
    <cfRule type="cellIs" dxfId="992" priority="92" operator="equal">
      <formula>0</formula>
    </cfRule>
  </conditionalFormatting>
  <conditionalFormatting sqref="N22">
    <cfRule type="cellIs" dxfId="991" priority="93" operator="equal">
      <formula>0</formula>
    </cfRule>
  </conditionalFormatting>
  <conditionalFormatting sqref="N29">
    <cfRule type="cellIs" dxfId="990" priority="94" operator="equal">
      <formula>0</formula>
    </cfRule>
  </conditionalFormatting>
  <conditionalFormatting sqref="N17">
    <cfRule type="cellIs" dxfId="989" priority="95" operator="equal">
      <formula>0</formula>
    </cfRule>
  </conditionalFormatting>
  <conditionalFormatting sqref="X33">
    <cfRule type="cellIs" dxfId="988" priority="2" operator="equal">
      <formula>0</formula>
    </cfRule>
  </conditionalFormatting>
  <conditionalFormatting sqref="C33:D33 O33:Q33 S33:W33 Y33 A33 G33:M33 AA33:AG33">
    <cfRule type="cellIs" dxfId="987" priority="1" operator="equal">
      <formula>0</formula>
    </cfRule>
  </conditionalFormatting>
  <conditionalFormatting sqref="O32:Q32 O31:R31 AA34:AG34 C31:M31 A31:A32 G34:M34 S34:W34 Y34 C34:D34 O34:Q34 S31:AG32 C32:E32 G32:M32 F32:F33">
    <cfRule type="cellIs" dxfId="986" priority="9" operator="equal">
      <formula>0</formula>
    </cfRule>
  </conditionalFormatting>
  <conditionalFormatting sqref="B32">
    <cfRule type="cellIs" dxfId="985" priority="10" operator="equal">
      <formula>0</formula>
    </cfRule>
  </conditionalFormatting>
  <conditionalFormatting sqref="B34">
    <cfRule type="cellIs" dxfId="984" priority="12" operator="equal">
      <formula>0</formula>
    </cfRule>
  </conditionalFormatting>
  <conditionalFormatting sqref="X34">
    <cfRule type="cellIs" dxfId="983" priority="13" operator="equal">
      <formula>0</formula>
    </cfRule>
  </conditionalFormatting>
  <conditionalFormatting sqref="N34">
    <cfRule type="cellIs" dxfId="982" priority="15" operator="equal">
      <formula>0</formula>
    </cfRule>
  </conditionalFormatting>
  <conditionalFormatting sqref="N32">
    <cfRule type="cellIs" dxfId="981" priority="16" operator="equal">
      <formula>0</formula>
    </cfRule>
  </conditionalFormatting>
  <conditionalFormatting sqref="E34:F34">
    <cfRule type="cellIs" dxfId="980" priority="17" operator="equal">
      <formula>0</formula>
    </cfRule>
  </conditionalFormatting>
  <conditionalFormatting sqref="N31">
    <cfRule type="cellIs" dxfId="979" priority="18" operator="equal">
      <formula>0</formula>
    </cfRule>
  </conditionalFormatting>
  <conditionalFormatting sqref="B31">
    <cfRule type="cellIs" dxfId="978" priority="8" operator="equal">
      <formula>0</formula>
    </cfRule>
  </conditionalFormatting>
  <conditionalFormatting sqref="Z33">
    <cfRule type="cellIs" dxfId="977" priority="3" operator="equal">
      <formula>0</formula>
    </cfRule>
  </conditionalFormatting>
  <conditionalFormatting sqref="N33">
    <cfRule type="cellIs" dxfId="976" priority="4" operator="equal">
      <formula>0</formula>
    </cfRule>
  </conditionalFormatting>
  <conditionalFormatting sqref="B33">
    <cfRule type="cellIs" dxfId="975" priority="6" operator="equal">
      <formula>0</formula>
    </cfRule>
  </conditionalFormatting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J242"/>
  <sheetViews>
    <sheetView zoomScale="130" zoomScaleNormal="130" workbookViewId="0">
      <selection activeCell="AL46" sqref="AL46"/>
    </sheetView>
  </sheetViews>
  <sheetFormatPr defaultColWidth="14.44140625" defaultRowHeight="14.4" x14ac:dyDescent="0.3"/>
  <cols>
    <col min="1" max="1" width="9.44140625" style="118" customWidth="1"/>
    <col min="2" max="2" width="48.88671875" style="118" customWidth="1"/>
    <col min="3" max="4" width="2.6640625" style="118" hidden="1" customWidth="1"/>
    <col min="5" max="6" width="2.6640625" style="118" customWidth="1"/>
    <col min="7" max="8" width="2.6640625" style="118" hidden="1" customWidth="1"/>
    <col min="9" max="9" width="5" style="118" hidden="1" customWidth="1"/>
    <col min="10" max="10" width="5.109375" style="118" customWidth="1"/>
    <col min="11" max="11" width="6.44140625" style="118" customWidth="1"/>
    <col min="12" max="13" width="4.88671875" style="118" customWidth="1"/>
    <col min="14" max="15" width="4.6640625" style="118" customWidth="1"/>
    <col min="16" max="16" width="5" style="118" customWidth="1"/>
    <col min="17" max="18" width="4.6640625" style="118" customWidth="1"/>
    <col min="19" max="19" width="5" style="118" hidden="1" customWidth="1"/>
    <col min="20" max="20" width="4.109375" style="118" hidden="1" customWidth="1"/>
    <col min="21" max="21" width="4.88671875" style="118" hidden="1" customWidth="1"/>
    <col min="22" max="22" width="3.88671875" style="118" hidden="1" customWidth="1"/>
    <col min="23" max="23" width="5.44140625" style="118" hidden="1" customWidth="1"/>
    <col min="24" max="25" width="4.5546875" style="118" hidden="1" customWidth="1"/>
    <col min="26" max="26" width="5" style="118" hidden="1" customWidth="1"/>
    <col min="27" max="27" width="4.5546875" style="118" hidden="1" customWidth="1"/>
    <col min="28" max="28" width="5.33203125" style="118" customWidth="1"/>
    <col min="29" max="29" width="1.33203125" style="118" hidden="1" customWidth="1"/>
    <col min="30" max="30" width="5.109375" style="118" customWidth="1"/>
    <col min="31" max="31" width="4.6640625" style="118" customWidth="1"/>
    <col min="32" max="32" width="4.88671875" style="118" hidden="1" customWidth="1"/>
    <col min="33" max="33" width="4.88671875" style="118" customWidth="1"/>
    <col min="34" max="34" width="4.88671875" style="298" customWidth="1"/>
    <col min="35" max="35" width="24.109375" style="118" customWidth="1"/>
    <col min="36" max="16384" width="14.44140625" style="118"/>
  </cols>
  <sheetData>
    <row r="1" spans="1:36" ht="33" customHeight="1" x14ac:dyDescent="0.3">
      <c r="A1" s="1826" t="s">
        <v>45</v>
      </c>
      <c r="B1" s="1826" t="s">
        <v>173</v>
      </c>
      <c r="C1" s="1812" t="s">
        <v>174</v>
      </c>
      <c r="D1" s="1813"/>
      <c r="E1" s="1813"/>
      <c r="F1" s="1813"/>
      <c r="G1" s="1813"/>
      <c r="H1" s="1814"/>
      <c r="I1" s="119"/>
      <c r="J1" s="1804" t="s">
        <v>175</v>
      </c>
      <c r="K1" s="1801"/>
      <c r="L1" s="1801"/>
      <c r="M1" s="1801"/>
      <c r="N1" s="1801"/>
      <c r="O1" s="1801"/>
      <c r="P1" s="1801"/>
      <c r="Q1" s="1801"/>
      <c r="R1" s="1802"/>
      <c r="S1" s="199"/>
      <c r="T1" s="1830" t="s">
        <v>176</v>
      </c>
      <c r="U1" s="1831"/>
      <c r="V1" s="1831"/>
      <c r="W1" s="1831"/>
      <c r="X1" s="1831"/>
      <c r="Y1" s="1831"/>
      <c r="Z1" s="1831"/>
      <c r="AA1" s="1831"/>
      <c r="AB1" s="1831"/>
      <c r="AC1" s="1831"/>
      <c r="AD1" s="1831"/>
      <c r="AE1" s="1831"/>
      <c r="AF1" s="1831"/>
      <c r="AG1" s="1832"/>
      <c r="AH1" s="1841" t="s">
        <v>150</v>
      </c>
      <c r="AI1" s="1836" t="s">
        <v>159</v>
      </c>
    </row>
    <row r="2" spans="1:36" ht="15" customHeight="1" x14ac:dyDescent="0.3">
      <c r="A2" s="1795"/>
      <c r="B2" s="1795"/>
      <c r="C2" s="1815"/>
      <c r="D2" s="1816"/>
      <c r="E2" s="1816"/>
      <c r="F2" s="1816"/>
      <c r="G2" s="1816"/>
      <c r="H2" s="1817"/>
      <c r="I2" s="119"/>
      <c r="J2" s="1821" t="s">
        <v>98</v>
      </c>
      <c r="K2" s="1794" t="s">
        <v>177</v>
      </c>
      <c r="L2" s="1804" t="s">
        <v>179</v>
      </c>
      <c r="M2" s="1801"/>
      <c r="N2" s="1801"/>
      <c r="O2" s="1801"/>
      <c r="P2" s="1801"/>
      <c r="Q2" s="1801"/>
      <c r="R2" s="1794" t="s">
        <v>180</v>
      </c>
      <c r="S2" s="121"/>
      <c r="T2" s="1797" t="s">
        <v>181</v>
      </c>
      <c r="U2" s="1798"/>
      <c r="V2" s="1799"/>
      <c r="W2" s="200"/>
      <c r="X2" s="1819" t="s">
        <v>181</v>
      </c>
      <c r="Y2" s="1798"/>
      <c r="Z2" s="1798"/>
      <c r="AA2" s="1820"/>
      <c r="AB2" s="1819" t="s">
        <v>181</v>
      </c>
      <c r="AC2" s="1798"/>
      <c r="AD2" s="1798"/>
      <c r="AE2" s="1798"/>
      <c r="AF2" s="1798"/>
      <c r="AG2" s="1798"/>
      <c r="AH2" s="1842"/>
      <c r="AI2" s="1836"/>
    </row>
    <row r="3" spans="1:36" x14ac:dyDescent="0.3">
      <c r="A3" s="1795"/>
      <c r="B3" s="1795"/>
      <c r="C3" s="1815"/>
      <c r="D3" s="1816"/>
      <c r="E3" s="1816"/>
      <c r="F3" s="1816"/>
      <c r="G3" s="1816"/>
      <c r="H3" s="1817"/>
      <c r="I3" s="119"/>
      <c r="J3" s="1795"/>
      <c r="K3" s="1795"/>
      <c r="L3" s="1800" t="s">
        <v>182</v>
      </c>
      <c r="M3" s="1801"/>
      <c r="N3" s="1801"/>
      <c r="O3" s="1802"/>
      <c r="P3" s="1794" t="s">
        <v>183</v>
      </c>
      <c r="Q3" s="1822" t="s">
        <v>370</v>
      </c>
      <c r="R3" s="1795"/>
      <c r="S3" s="121"/>
      <c r="T3" s="123"/>
      <c r="U3" s="123"/>
      <c r="V3" s="123"/>
      <c r="W3" s="122"/>
      <c r="X3" s="1810"/>
      <c r="Y3" s="1802"/>
      <c r="Z3" s="1811"/>
      <c r="AA3" s="1805"/>
      <c r="AB3" s="1803"/>
      <c r="AC3" s="1801"/>
      <c r="AD3" s="1802"/>
      <c r="AE3" s="1804"/>
      <c r="AF3" s="1801"/>
      <c r="AG3" s="1801"/>
      <c r="AH3" s="1842"/>
      <c r="AI3" s="1836"/>
    </row>
    <row r="4" spans="1:36" x14ac:dyDescent="0.3">
      <c r="A4" s="1795"/>
      <c r="B4" s="1795"/>
      <c r="C4" s="1815"/>
      <c r="D4" s="1816"/>
      <c r="E4" s="1816"/>
      <c r="F4" s="1816"/>
      <c r="G4" s="1816"/>
      <c r="H4" s="1817"/>
      <c r="I4" s="119"/>
      <c r="J4" s="1795"/>
      <c r="K4" s="1795"/>
      <c r="L4" s="1794" t="s">
        <v>186</v>
      </c>
      <c r="M4" s="1800" t="s">
        <v>187</v>
      </c>
      <c r="N4" s="1801"/>
      <c r="O4" s="1802"/>
      <c r="P4" s="1795"/>
      <c r="Q4" s="1815"/>
      <c r="R4" s="1795"/>
      <c r="S4" s="121"/>
      <c r="T4" s="123" t="s">
        <v>184</v>
      </c>
      <c r="U4" s="121"/>
      <c r="V4" s="123" t="s">
        <v>185</v>
      </c>
      <c r="W4" s="122"/>
      <c r="X4" s="1803" t="s">
        <v>371</v>
      </c>
      <c r="Y4" s="1802"/>
      <c r="Z4" s="1804" t="s">
        <v>372</v>
      </c>
      <c r="AA4" s="1805"/>
      <c r="AB4" s="1803" t="s">
        <v>371</v>
      </c>
      <c r="AC4" s="1801"/>
      <c r="AD4" s="1802"/>
      <c r="AE4" s="1804" t="s">
        <v>372</v>
      </c>
      <c r="AF4" s="1801"/>
      <c r="AG4" s="1801"/>
      <c r="AH4" s="1842"/>
      <c r="AI4" s="1836"/>
    </row>
    <row r="5" spans="1:36" x14ac:dyDescent="0.3">
      <c r="A5" s="1795"/>
      <c r="B5" s="1795"/>
      <c r="C5" s="1818"/>
      <c r="D5" s="1798"/>
      <c r="E5" s="1798"/>
      <c r="F5" s="1798"/>
      <c r="G5" s="1798"/>
      <c r="H5" s="1799"/>
      <c r="I5" s="119"/>
      <c r="J5" s="1795"/>
      <c r="K5" s="1795"/>
      <c r="L5" s="1795"/>
      <c r="M5" s="1794" t="s">
        <v>188</v>
      </c>
      <c r="N5" s="1794" t="s">
        <v>189</v>
      </c>
      <c r="O5" s="1794" t="s">
        <v>190</v>
      </c>
      <c r="P5" s="1795"/>
      <c r="Q5" s="1815"/>
      <c r="R5" s="1795"/>
      <c r="S5" s="119"/>
      <c r="T5" s="124">
        <v>17</v>
      </c>
      <c r="U5" s="125"/>
      <c r="V5" s="124">
        <v>22</v>
      </c>
      <c r="W5" s="122"/>
      <c r="X5" s="1810">
        <v>17</v>
      </c>
      <c r="Y5" s="1802"/>
      <c r="Z5" s="1811">
        <v>22</v>
      </c>
      <c r="AA5" s="1805"/>
      <c r="AB5" s="1810">
        <v>16</v>
      </c>
      <c r="AC5" s="1801"/>
      <c r="AD5" s="1802"/>
      <c r="AE5" s="1811">
        <v>23</v>
      </c>
      <c r="AF5" s="1801"/>
      <c r="AG5" s="1801"/>
      <c r="AH5" s="1842"/>
      <c r="AI5" s="1836"/>
    </row>
    <row r="6" spans="1:36" x14ac:dyDescent="0.3">
      <c r="A6" s="1795"/>
      <c r="B6" s="1795"/>
      <c r="C6" s="1804" t="s">
        <v>149</v>
      </c>
      <c r="D6" s="1801"/>
      <c r="E6" s="1801"/>
      <c r="F6" s="1801"/>
      <c r="G6" s="1801"/>
      <c r="H6" s="1802"/>
      <c r="I6" s="119"/>
      <c r="J6" s="1795"/>
      <c r="K6" s="1795"/>
      <c r="L6" s="1795"/>
      <c r="M6" s="1795"/>
      <c r="N6" s="1795"/>
      <c r="O6" s="1795"/>
      <c r="P6" s="1795"/>
      <c r="Q6" s="1815"/>
      <c r="R6" s="1795"/>
      <c r="S6" s="119"/>
      <c r="T6" s="125"/>
      <c r="U6" s="125"/>
      <c r="V6" s="125"/>
      <c r="W6" s="122"/>
      <c r="X6" s="1806"/>
      <c r="Y6" s="1802"/>
      <c r="Z6" s="1807"/>
      <c r="AA6" s="1805"/>
      <c r="AB6" s="1808"/>
      <c r="AC6" s="1801"/>
      <c r="AD6" s="1802"/>
      <c r="AE6" s="1809"/>
      <c r="AF6" s="1801"/>
      <c r="AG6" s="1801"/>
      <c r="AH6" s="1842"/>
      <c r="AI6" s="1836"/>
    </row>
    <row r="7" spans="1:36" x14ac:dyDescent="0.3">
      <c r="A7" s="1796"/>
      <c r="B7" s="1796"/>
      <c r="C7" s="123">
        <v>1</v>
      </c>
      <c r="D7" s="123">
        <v>2</v>
      </c>
      <c r="E7" s="123">
        <v>1</v>
      </c>
      <c r="F7" s="126">
        <v>2</v>
      </c>
      <c r="G7" s="123">
        <v>5</v>
      </c>
      <c r="H7" s="123">
        <v>6</v>
      </c>
      <c r="I7" s="119"/>
      <c r="J7" s="1796"/>
      <c r="K7" s="1796"/>
      <c r="L7" s="1796"/>
      <c r="M7" s="1796"/>
      <c r="N7" s="1796"/>
      <c r="O7" s="1796"/>
      <c r="P7" s="1796"/>
      <c r="Q7" s="1818"/>
      <c r="R7" s="1796"/>
      <c r="S7" s="119"/>
      <c r="T7" s="128" t="s">
        <v>192</v>
      </c>
      <c r="U7" s="125"/>
      <c r="V7" s="128" t="s">
        <v>192</v>
      </c>
      <c r="W7" s="122"/>
      <c r="X7" s="1808" t="s">
        <v>192</v>
      </c>
      <c r="Y7" s="1802"/>
      <c r="Z7" s="1809" t="s">
        <v>373</v>
      </c>
      <c r="AA7" s="1805"/>
      <c r="AB7" s="1808" t="s">
        <v>192</v>
      </c>
      <c r="AC7" s="1801"/>
      <c r="AD7" s="1802"/>
      <c r="AE7" s="1809" t="s">
        <v>192</v>
      </c>
      <c r="AF7" s="1801"/>
      <c r="AG7" s="1801"/>
      <c r="AH7" s="1842"/>
      <c r="AI7" s="1836"/>
    </row>
    <row r="8" spans="1:36" ht="36" x14ac:dyDescent="0.3">
      <c r="A8" s="123"/>
      <c r="B8" s="123"/>
      <c r="C8" s="123"/>
      <c r="D8" s="123"/>
      <c r="E8" s="123"/>
      <c r="F8" s="127"/>
      <c r="G8" s="123"/>
      <c r="H8" s="123"/>
      <c r="I8" s="119"/>
      <c r="J8" s="129"/>
      <c r="K8" s="130"/>
      <c r="L8" s="130"/>
      <c r="M8" s="130"/>
      <c r="N8" s="131"/>
      <c r="O8" s="130"/>
      <c r="P8" s="130"/>
      <c r="Q8" s="130"/>
      <c r="R8" s="130"/>
      <c r="S8" s="119"/>
      <c r="T8" s="128"/>
      <c r="U8" s="125"/>
      <c r="V8" s="128"/>
      <c r="W8" s="122"/>
      <c r="X8" s="132" t="s">
        <v>193</v>
      </c>
      <c r="Y8" s="133" t="s">
        <v>194</v>
      </c>
      <c r="Z8" s="133" t="s">
        <v>193</v>
      </c>
      <c r="AA8" s="134" t="s">
        <v>194</v>
      </c>
      <c r="AB8" s="132" t="s">
        <v>193</v>
      </c>
      <c r="AC8" s="133" t="s">
        <v>194</v>
      </c>
      <c r="AD8" s="133" t="s">
        <v>194</v>
      </c>
      <c r="AE8" s="133" t="s">
        <v>193</v>
      </c>
      <c r="AF8" s="135"/>
      <c r="AG8" s="198" t="s">
        <v>194</v>
      </c>
      <c r="AH8" s="1842"/>
      <c r="AI8" s="1836"/>
    </row>
    <row r="9" spans="1:36" x14ac:dyDescent="0.3">
      <c r="A9" s="137" t="s">
        <v>374</v>
      </c>
      <c r="B9" s="137" t="s">
        <v>375</v>
      </c>
      <c r="C9" s="138"/>
      <c r="D9" s="138"/>
      <c r="E9" s="138"/>
      <c r="F9" s="139"/>
      <c r="G9" s="138"/>
      <c r="H9" s="138"/>
      <c r="I9" s="140"/>
      <c r="J9" s="141">
        <f t="shared" ref="J9:AH9" si="0">J10+J30+J34</f>
        <v>1476</v>
      </c>
      <c r="K9" s="141">
        <f t="shared" si="0"/>
        <v>91</v>
      </c>
      <c r="L9" s="141">
        <f t="shared" si="0"/>
        <v>1333</v>
      </c>
      <c r="M9" s="141">
        <f t="shared" si="0"/>
        <v>816</v>
      </c>
      <c r="N9" s="141">
        <f t="shared" si="0"/>
        <v>517</v>
      </c>
      <c r="O9" s="141">
        <f t="shared" si="0"/>
        <v>0</v>
      </c>
      <c r="P9" s="141">
        <f t="shared" si="0"/>
        <v>0</v>
      </c>
      <c r="Q9" s="141">
        <f t="shared" si="0"/>
        <v>8</v>
      </c>
      <c r="R9" s="141">
        <f t="shared" si="0"/>
        <v>12</v>
      </c>
      <c r="S9" s="141">
        <f t="shared" si="0"/>
        <v>23</v>
      </c>
      <c r="T9" s="141">
        <f t="shared" si="0"/>
        <v>391</v>
      </c>
      <c r="U9" s="141">
        <f t="shared" si="0"/>
        <v>26</v>
      </c>
      <c r="V9" s="141">
        <f t="shared" si="0"/>
        <v>572</v>
      </c>
      <c r="W9" s="141">
        <f t="shared" si="0"/>
        <v>0</v>
      </c>
      <c r="X9" s="141">
        <f t="shared" si="0"/>
        <v>0</v>
      </c>
      <c r="Y9" s="141">
        <f t="shared" si="0"/>
        <v>0</v>
      </c>
      <c r="Z9" s="141">
        <f t="shared" si="0"/>
        <v>0</v>
      </c>
      <c r="AA9" s="141">
        <f t="shared" si="0"/>
        <v>0</v>
      </c>
      <c r="AB9" s="141">
        <f t="shared" si="0"/>
        <v>560</v>
      </c>
      <c r="AC9" s="141">
        <f t="shared" si="0"/>
        <v>0</v>
      </c>
      <c r="AD9" s="141">
        <f t="shared" si="0"/>
        <v>16</v>
      </c>
      <c r="AE9" s="141">
        <f t="shared" si="0"/>
        <v>805</v>
      </c>
      <c r="AF9" s="141">
        <f t="shared" si="0"/>
        <v>0</v>
      </c>
      <c r="AG9" s="239">
        <f t="shared" si="0"/>
        <v>23</v>
      </c>
      <c r="AH9" s="239">
        <f t="shared" si="0"/>
        <v>1365</v>
      </c>
      <c r="AI9" s="388"/>
    </row>
    <row r="10" spans="1:36" x14ac:dyDescent="0.3">
      <c r="A10" s="201"/>
      <c r="B10" s="202" t="s">
        <v>376</v>
      </c>
      <c r="C10" s="203"/>
      <c r="D10" s="203"/>
      <c r="E10" s="203"/>
      <c r="F10" s="204"/>
      <c r="G10" s="203"/>
      <c r="H10" s="203"/>
      <c r="I10" s="205"/>
      <c r="J10" s="206">
        <f t="shared" ref="J10:AH10" si="1">SUM(J12:J29)</f>
        <v>1333</v>
      </c>
      <c r="K10" s="206">
        <f t="shared" si="1"/>
        <v>52</v>
      </c>
      <c r="L10" s="206">
        <f t="shared" si="1"/>
        <v>1261</v>
      </c>
      <c r="M10" s="206">
        <f t="shared" si="1"/>
        <v>794</v>
      </c>
      <c r="N10" s="206">
        <f t="shared" si="1"/>
        <v>467</v>
      </c>
      <c r="O10" s="206">
        <f t="shared" si="1"/>
        <v>0</v>
      </c>
      <c r="P10" s="206">
        <f t="shared" si="1"/>
        <v>0</v>
      </c>
      <c r="Q10" s="206">
        <f t="shared" si="1"/>
        <v>8</v>
      </c>
      <c r="R10" s="206">
        <f t="shared" si="1"/>
        <v>12</v>
      </c>
      <c r="S10" s="206">
        <f t="shared" si="1"/>
        <v>23</v>
      </c>
      <c r="T10" s="206">
        <f t="shared" si="1"/>
        <v>391</v>
      </c>
      <c r="U10" s="206">
        <f t="shared" si="1"/>
        <v>26</v>
      </c>
      <c r="V10" s="206">
        <f t="shared" si="1"/>
        <v>572</v>
      </c>
      <c r="W10" s="206">
        <f t="shared" si="1"/>
        <v>0</v>
      </c>
      <c r="X10" s="206">
        <f t="shared" si="1"/>
        <v>0</v>
      </c>
      <c r="Y10" s="206">
        <f t="shared" si="1"/>
        <v>0</v>
      </c>
      <c r="Z10" s="206">
        <f t="shared" si="1"/>
        <v>0</v>
      </c>
      <c r="AA10" s="206">
        <f t="shared" si="1"/>
        <v>0</v>
      </c>
      <c r="AB10" s="206">
        <f>SUM(AB11:AB29)</f>
        <v>484</v>
      </c>
      <c r="AC10" s="206">
        <f t="shared" si="1"/>
        <v>0</v>
      </c>
      <c r="AD10" s="206">
        <f t="shared" si="1"/>
        <v>0</v>
      </c>
      <c r="AE10" s="206">
        <f t="shared" si="1"/>
        <v>777</v>
      </c>
      <c r="AF10" s="206">
        <f t="shared" si="1"/>
        <v>0</v>
      </c>
      <c r="AG10" s="240">
        <f t="shared" si="1"/>
        <v>0</v>
      </c>
      <c r="AH10" s="240">
        <f t="shared" si="1"/>
        <v>1261</v>
      </c>
      <c r="AI10" s="388"/>
    </row>
    <row r="11" spans="1:36" x14ac:dyDescent="0.3">
      <c r="A11" s="155"/>
      <c r="B11" s="156" t="s">
        <v>377</v>
      </c>
      <c r="C11" s="133"/>
      <c r="D11" s="136" t="s">
        <v>40</v>
      </c>
      <c r="E11" s="136"/>
      <c r="F11" s="157"/>
      <c r="G11" s="123"/>
      <c r="H11" s="123"/>
      <c r="I11" s="119"/>
      <c r="J11" s="136">
        <v>0</v>
      </c>
      <c r="K11" s="133"/>
      <c r="L11" s="133"/>
      <c r="M11" s="158"/>
      <c r="N11" s="133"/>
      <c r="O11" s="133"/>
      <c r="P11" s="133"/>
      <c r="Q11" s="133"/>
      <c r="R11" s="127"/>
      <c r="S11" s="159">
        <v>2</v>
      </c>
      <c r="T11" s="133">
        <f t="shared" ref="T11:T14" si="2">$T$5*S11</f>
        <v>34</v>
      </c>
      <c r="U11" s="160">
        <v>2</v>
      </c>
      <c r="V11" s="133">
        <f t="shared" ref="V11:V14" si="3">$V$5*U11</f>
        <v>44</v>
      </c>
      <c r="W11" s="161"/>
      <c r="X11" s="162"/>
      <c r="Y11" s="136"/>
      <c r="Z11" s="136"/>
      <c r="AA11" s="157"/>
      <c r="AB11" s="132"/>
      <c r="AC11" s="136"/>
      <c r="AD11" s="136"/>
      <c r="AE11" s="133"/>
      <c r="AF11" s="136"/>
      <c r="AG11" s="236"/>
      <c r="AH11" s="254"/>
      <c r="AI11" s="386"/>
      <c r="AJ11" s="545"/>
    </row>
    <row r="12" spans="1:36" ht="12" customHeight="1" x14ac:dyDescent="0.3">
      <c r="A12" s="163" t="s">
        <v>378</v>
      </c>
      <c r="B12" s="163" t="s">
        <v>379</v>
      </c>
      <c r="C12" s="133"/>
      <c r="D12" s="133" t="s">
        <v>67</v>
      </c>
      <c r="F12" s="165" t="s">
        <v>29</v>
      </c>
      <c r="G12" s="123"/>
      <c r="H12" s="123"/>
      <c r="I12" s="119"/>
      <c r="J12" s="136">
        <v>78</v>
      </c>
      <c r="K12" s="133"/>
      <c r="L12" s="133">
        <f t="shared" ref="L12:L29" si="4">SUM(AB12:AG12)</f>
        <v>78</v>
      </c>
      <c r="M12" s="158">
        <f>L12-N12</f>
        <v>42</v>
      </c>
      <c r="N12" s="133">
        <v>36</v>
      </c>
      <c r="O12" s="133"/>
      <c r="P12" s="133"/>
      <c r="Q12" s="133"/>
      <c r="R12" s="127"/>
      <c r="S12" s="159">
        <v>3</v>
      </c>
      <c r="T12" s="133">
        <f t="shared" si="2"/>
        <v>51</v>
      </c>
      <c r="U12" s="160">
        <v>3</v>
      </c>
      <c r="V12" s="133">
        <f t="shared" si="3"/>
        <v>66</v>
      </c>
      <c r="W12" s="161"/>
      <c r="X12" s="133"/>
      <c r="Y12" s="136"/>
      <c r="Z12" s="133"/>
      <c r="AA12" s="157"/>
      <c r="AB12" s="1301">
        <v>32</v>
      </c>
      <c r="AC12" s="136"/>
      <c r="AD12" s="136"/>
      <c r="AE12" s="133">
        <v>46</v>
      </c>
      <c r="AF12" s="136"/>
      <c r="AG12" s="236"/>
      <c r="AH12" s="254">
        <f>AB12+AE12</f>
        <v>78</v>
      </c>
      <c r="AI12" s="1288" t="s">
        <v>1087</v>
      </c>
      <c r="AJ12" s="545"/>
    </row>
    <row r="13" spans="1:36" ht="12.75" customHeight="1" x14ac:dyDescent="0.3">
      <c r="A13" s="163" t="s">
        <v>381</v>
      </c>
      <c r="B13" s="163" t="s">
        <v>382</v>
      </c>
      <c r="C13" s="133"/>
      <c r="D13" s="133" t="s">
        <v>67</v>
      </c>
      <c r="E13" s="124"/>
      <c r="F13" s="165" t="s">
        <v>29</v>
      </c>
      <c r="G13" s="123"/>
      <c r="H13" s="123"/>
      <c r="I13" s="119"/>
      <c r="J13" s="136">
        <f t="shared" ref="J13:J29" si="5">SUM(K13,L13,Q13,R13)</f>
        <v>116</v>
      </c>
      <c r="K13" s="133"/>
      <c r="L13" s="133">
        <f t="shared" si="4"/>
        <v>116</v>
      </c>
      <c r="M13" s="158">
        <f t="shared" ref="M13:M29" si="6">L13-N13</f>
        <v>116</v>
      </c>
      <c r="N13" s="133">
        <v>0</v>
      </c>
      <c r="O13" s="133"/>
      <c r="P13" s="133"/>
      <c r="Q13" s="133"/>
      <c r="R13" s="127"/>
      <c r="S13" s="159">
        <v>2</v>
      </c>
      <c r="T13" s="133">
        <f t="shared" si="2"/>
        <v>34</v>
      </c>
      <c r="U13" s="160">
        <v>2</v>
      </c>
      <c r="V13" s="133">
        <f t="shared" si="3"/>
        <v>44</v>
      </c>
      <c r="W13" s="161"/>
      <c r="X13" s="133"/>
      <c r="Y13" s="136"/>
      <c r="Z13" s="133"/>
      <c r="AA13" s="157"/>
      <c r="AB13" s="1301">
        <v>44</v>
      </c>
      <c r="AC13" s="136"/>
      <c r="AD13" s="136"/>
      <c r="AE13" s="133">
        <v>72</v>
      </c>
      <c r="AF13" s="136"/>
      <c r="AG13" s="236"/>
      <c r="AH13" s="254">
        <f t="shared" ref="AH13:AH34" si="7">AB13+AE13</f>
        <v>116</v>
      </c>
      <c r="AI13" s="1288" t="s">
        <v>1148</v>
      </c>
      <c r="AJ13" s="545"/>
    </row>
    <row r="14" spans="1:36" ht="12" customHeight="1" x14ac:dyDescent="0.3">
      <c r="A14" s="163"/>
      <c r="B14" s="156" t="s">
        <v>383</v>
      </c>
      <c r="C14" s="133"/>
      <c r="D14" s="133" t="s">
        <v>67</v>
      </c>
      <c r="E14" s="124"/>
      <c r="F14" s="165"/>
      <c r="G14" s="123"/>
      <c r="H14" s="123"/>
      <c r="I14" s="119"/>
      <c r="J14" s="136">
        <f t="shared" si="5"/>
        <v>0</v>
      </c>
      <c r="K14" s="133"/>
      <c r="L14" s="133">
        <f t="shared" si="4"/>
        <v>0</v>
      </c>
      <c r="M14" s="158">
        <f t="shared" si="6"/>
        <v>0</v>
      </c>
      <c r="N14" s="133"/>
      <c r="O14" s="133"/>
      <c r="P14" s="133"/>
      <c r="Q14" s="133"/>
      <c r="R14" s="127"/>
      <c r="S14" s="159">
        <v>3</v>
      </c>
      <c r="T14" s="133">
        <f t="shared" si="2"/>
        <v>51</v>
      </c>
      <c r="U14" s="160">
        <v>3</v>
      </c>
      <c r="V14" s="133">
        <f t="shared" si="3"/>
        <v>66</v>
      </c>
      <c r="W14" s="161"/>
      <c r="X14" s="133"/>
      <c r="Y14" s="136"/>
      <c r="Z14" s="133"/>
      <c r="AA14" s="157"/>
      <c r="AB14" s="132"/>
      <c r="AC14" s="136"/>
      <c r="AD14" s="136"/>
      <c r="AE14" s="133"/>
      <c r="AF14" s="136"/>
      <c r="AG14" s="236"/>
      <c r="AH14" s="254"/>
      <c r="AI14" s="386"/>
      <c r="AJ14" s="545"/>
    </row>
    <row r="15" spans="1:36" ht="15" customHeight="1" x14ac:dyDescent="0.3">
      <c r="A15" s="163" t="s">
        <v>384</v>
      </c>
      <c r="B15" s="163" t="s">
        <v>4</v>
      </c>
      <c r="C15" s="133"/>
      <c r="D15" s="133"/>
      <c r="E15" s="124"/>
      <c r="F15" s="165" t="s">
        <v>29</v>
      </c>
      <c r="G15" s="123"/>
      <c r="H15" s="123"/>
      <c r="I15" s="119"/>
      <c r="J15" s="136">
        <f t="shared" si="5"/>
        <v>117</v>
      </c>
      <c r="K15" s="133"/>
      <c r="L15" s="133">
        <f t="shared" si="4"/>
        <v>117</v>
      </c>
      <c r="M15" s="158">
        <f t="shared" si="6"/>
        <v>0</v>
      </c>
      <c r="N15" s="133">
        <v>117</v>
      </c>
      <c r="O15" s="133"/>
      <c r="P15" s="133"/>
      <c r="Q15" s="133"/>
      <c r="R15" s="127"/>
      <c r="S15" s="159"/>
      <c r="T15" s="133"/>
      <c r="U15" s="160"/>
      <c r="V15" s="133"/>
      <c r="W15" s="161"/>
      <c r="X15" s="133"/>
      <c r="Y15" s="136"/>
      <c r="Z15" s="133"/>
      <c r="AA15" s="157"/>
      <c r="AB15" s="1301">
        <v>48</v>
      </c>
      <c r="AC15" s="136"/>
      <c r="AD15" s="136"/>
      <c r="AE15" s="133">
        <v>69</v>
      </c>
      <c r="AF15" s="136"/>
      <c r="AG15" s="236"/>
      <c r="AH15" s="254">
        <f t="shared" si="7"/>
        <v>117</v>
      </c>
      <c r="AI15" s="1296" t="s">
        <v>1113</v>
      </c>
      <c r="AJ15" s="545"/>
    </row>
    <row r="16" spans="1:36" ht="12.75" customHeight="1" x14ac:dyDescent="0.3">
      <c r="A16" s="163"/>
      <c r="B16" s="156" t="s">
        <v>385</v>
      </c>
      <c r="C16" s="136"/>
      <c r="D16" s="133" t="s">
        <v>67</v>
      </c>
      <c r="E16" s="124"/>
      <c r="F16" s="165"/>
      <c r="G16" s="123"/>
      <c r="H16" s="123"/>
      <c r="I16" s="119"/>
      <c r="J16" s="136">
        <f t="shared" si="5"/>
        <v>0</v>
      </c>
      <c r="K16" s="133"/>
      <c r="L16" s="133">
        <f t="shared" si="4"/>
        <v>0</v>
      </c>
      <c r="M16" s="158">
        <f t="shared" si="6"/>
        <v>0</v>
      </c>
      <c r="N16" s="133"/>
      <c r="O16" s="133"/>
      <c r="P16" s="133"/>
      <c r="Q16" s="133"/>
      <c r="R16" s="127"/>
      <c r="S16" s="159">
        <v>2</v>
      </c>
      <c r="T16" s="133">
        <f t="shared" ref="T16:T19" si="8">$T$5*S16</f>
        <v>34</v>
      </c>
      <c r="U16" s="160">
        <v>2</v>
      </c>
      <c r="V16" s="133">
        <f t="shared" ref="V16:V19" si="9">$V$5*U16</f>
        <v>44</v>
      </c>
      <c r="W16" s="161"/>
      <c r="X16" s="133"/>
      <c r="Y16" s="136"/>
      <c r="Z16" s="133"/>
      <c r="AA16" s="157"/>
      <c r="AB16" s="132"/>
      <c r="AC16" s="136"/>
      <c r="AD16" s="136"/>
      <c r="AE16" s="133"/>
      <c r="AF16" s="136"/>
      <c r="AG16" s="236"/>
      <c r="AH16" s="254"/>
      <c r="AI16" s="386"/>
      <c r="AJ16" s="545"/>
    </row>
    <row r="17" spans="1:36" ht="11.25" customHeight="1" x14ac:dyDescent="0.3">
      <c r="A17" s="163" t="s">
        <v>386</v>
      </c>
      <c r="B17" s="163" t="s">
        <v>350</v>
      </c>
      <c r="C17" s="133"/>
      <c r="D17" s="133" t="s">
        <v>67</v>
      </c>
      <c r="E17" s="124"/>
      <c r="F17" s="165" t="s">
        <v>29</v>
      </c>
      <c r="G17" s="123"/>
      <c r="H17" s="123"/>
      <c r="I17" s="130"/>
      <c r="J17" s="136">
        <f t="shared" si="5"/>
        <v>192</v>
      </c>
      <c r="K17" s="133"/>
      <c r="L17" s="133">
        <f t="shared" si="4"/>
        <v>192</v>
      </c>
      <c r="M17" s="158">
        <f t="shared" si="6"/>
        <v>164</v>
      </c>
      <c r="N17" s="133">
        <v>28</v>
      </c>
      <c r="O17" s="133"/>
      <c r="P17" s="133"/>
      <c r="Q17" s="133"/>
      <c r="R17" s="127"/>
      <c r="S17" s="159">
        <v>1</v>
      </c>
      <c r="T17" s="133">
        <f t="shared" si="8"/>
        <v>17</v>
      </c>
      <c r="U17" s="160">
        <v>1</v>
      </c>
      <c r="V17" s="133">
        <f t="shared" si="9"/>
        <v>22</v>
      </c>
      <c r="W17" s="161"/>
      <c r="X17" s="133"/>
      <c r="Y17" s="136"/>
      <c r="Z17" s="133"/>
      <c r="AA17" s="157"/>
      <c r="AB17" s="1301">
        <v>50</v>
      </c>
      <c r="AC17" s="136"/>
      <c r="AD17" s="136"/>
      <c r="AE17" s="133">
        <v>142</v>
      </c>
      <c r="AF17" s="136"/>
      <c r="AG17" s="236"/>
      <c r="AH17" s="254">
        <f t="shared" si="7"/>
        <v>192</v>
      </c>
      <c r="AI17" s="386" t="s">
        <v>1130</v>
      </c>
      <c r="AJ17" s="545"/>
    </row>
    <row r="18" spans="1:36" ht="11.25" customHeight="1" x14ac:dyDescent="0.3">
      <c r="A18" s="163" t="s">
        <v>387</v>
      </c>
      <c r="B18" s="163" t="s">
        <v>388</v>
      </c>
      <c r="C18" s="133"/>
      <c r="D18" s="133" t="s">
        <v>67</v>
      </c>
      <c r="E18" s="124"/>
      <c r="F18" s="165" t="s">
        <v>29</v>
      </c>
      <c r="G18" s="123"/>
      <c r="H18" s="123"/>
      <c r="I18" s="130"/>
      <c r="J18" s="136">
        <f t="shared" si="5"/>
        <v>118</v>
      </c>
      <c r="K18" s="133"/>
      <c r="L18" s="133">
        <f t="shared" si="4"/>
        <v>118</v>
      </c>
      <c r="M18" s="158">
        <f t="shared" si="6"/>
        <v>48</v>
      </c>
      <c r="N18" s="133">
        <v>70</v>
      </c>
      <c r="O18" s="133"/>
      <c r="P18" s="133"/>
      <c r="Q18" s="133"/>
      <c r="R18" s="127"/>
      <c r="S18" s="159">
        <v>3</v>
      </c>
      <c r="T18" s="133">
        <f t="shared" si="8"/>
        <v>51</v>
      </c>
      <c r="U18" s="160">
        <v>3</v>
      </c>
      <c r="V18" s="133">
        <f t="shared" si="9"/>
        <v>66</v>
      </c>
      <c r="W18" s="161"/>
      <c r="X18" s="133"/>
      <c r="Y18" s="136"/>
      <c r="Z18" s="133"/>
      <c r="AA18" s="157"/>
      <c r="AB18" s="1301">
        <v>48</v>
      </c>
      <c r="AC18" s="136"/>
      <c r="AD18" s="136"/>
      <c r="AE18" s="133">
        <v>70</v>
      </c>
      <c r="AF18" s="136"/>
      <c r="AG18" s="236"/>
      <c r="AH18" s="254">
        <f t="shared" si="7"/>
        <v>118</v>
      </c>
      <c r="AI18" s="386" t="s">
        <v>1118</v>
      </c>
      <c r="AJ18" s="545"/>
    </row>
    <row r="19" spans="1:36" ht="11.25" customHeight="1" x14ac:dyDescent="0.3">
      <c r="A19" s="163"/>
      <c r="B19" s="156" t="s">
        <v>389</v>
      </c>
      <c r="C19" s="133" t="s">
        <v>67</v>
      </c>
      <c r="D19" s="133" t="s">
        <v>67</v>
      </c>
      <c r="E19" s="124"/>
      <c r="F19" s="165"/>
      <c r="G19" s="123"/>
      <c r="H19" s="123"/>
      <c r="I19" s="130"/>
      <c r="J19" s="136">
        <f t="shared" si="5"/>
        <v>0</v>
      </c>
      <c r="K19" s="133"/>
      <c r="L19" s="133">
        <f t="shared" si="4"/>
        <v>0</v>
      </c>
      <c r="M19" s="158">
        <f t="shared" si="6"/>
        <v>0</v>
      </c>
      <c r="N19" s="133"/>
      <c r="O19" s="133"/>
      <c r="P19" s="133"/>
      <c r="Q19" s="133"/>
      <c r="R19" s="127"/>
      <c r="S19" s="159">
        <v>3</v>
      </c>
      <c r="T19" s="133">
        <f t="shared" si="8"/>
        <v>51</v>
      </c>
      <c r="U19" s="160">
        <v>3</v>
      </c>
      <c r="V19" s="133">
        <f t="shared" si="9"/>
        <v>66</v>
      </c>
      <c r="W19" s="161"/>
      <c r="X19" s="133"/>
      <c r="Y19" s="136"/>
      <c r="Z19" s="133"/>
      <c r="AA19" s="157"/>
      <c r="AB19" s="132"/>
      <c r="AC19" s="136"/>
      <c r="AD19" s="136"/>
      <c r="AE19" s="133"/>
      <c r="AF19" s="136"/>
      <c r="AG19" s="236"/>
      <c r="AH19" s="254"/>
      <c r="AI19" s="386"/>
      <c r="AJ19" s="545"/>
    </row>
    <row r="20" spans="1:36" ht="11.25" customHeight="1" x14ac:dyDescent="0.3">
      <c r="A20" s="163" t="s">
        <v>390</v>
      </c>
      <c r="B20" s="163" t="s">
        <v>166</v>
      </c>
      <c r="C20" s="133"/>
      <c r="D20" s="133"/>
      <c r="E20" s="124"/>
      <c r="F20" s="165" t="s">
        <v>29</v>
      </c>
      <c r="G20" s="123"/>
      <c r="H20" s="123"/>
      <c r="I20" s="130"/>
      <c r="J20" s="136">
        <f t="shared" si="5"/>
        <v>78</v>
      </c>
      <c r="K20" s="133"/>
      <c r="L20" s="133">
        <f t="shared" si="4"/>
        <v>78</v>
      </c>
      <c r="M20" s="158">
        <f t="shared" si="6"/>
        <v>62</v>
      </c>
      <c r="N20" s="133">
        <v>16</v>
      </c>
      <c r="O20" s="133"/>
      <c r="P20" s="133"/>
      <c r="Q20" s="133"/>
      <c r="R20" s="127"/>
      <c r="S20" s="159"/>
      <c r="T20" s="133"/>
      <c r="U20" s="160"/>
      <c r="V20" s="133"/>
      <c r="W20" s="161"/>
      <c r="X20" s="133"/>
      <c r="Y20" s="136"/>
      <c r="Z20" s="133"/>
      <c r="AA20" s="157"/>
      <c r="AB20" s="1301">
        <v>32</v>
      </c>
      <c r="AC20" s="136"/>
      <c r="AD20" s="136"/>
      <c r="AE20" s="133">
        <v>46</v>
      </c>
      <c r="AF20" s="136"/>
      <c r="AG20" s="236"/>
      <c r="AH20" s="254">
        <f t="shared" si="7"/>
        <v>78</v>
      </c>
      <c r="AI20" s="386" t="s">
        <v>1070</v>
      </c>
      <c r="AJ20" s="545"/>
    </row>
    <row r="21" spans="1:36" ht="11.25" customHeight="1" x14ac:dyDescent="0.3">
      <c r="A21" s="163" t="s">
        <v>415</v>
      </c>
      <c r="B21" s="163" t="s">
        <v>392</v>
      </c>
      <c r="C21" s="133"/>
      <c r="D21" s="133"/>
      <c r="E21" s="124"/>
      <c r="F21" s="165" t="s">
        <v>29</v>
      </c>
      <c r="G21" s="123"/>
      <c r="H21" s="123"/>
      <c r="I21" s="130"/>
      <c r="J21" s="136">
        <f t="shared" si="5"/>
        <v>78</v>
      </c>
      <c r="K21" s="133"/>
      <c r="L21" s="133">
        <f t="shared" si="4"/>
        <v>78</v>
      </c>
      <c r="M21" s="158">
        <f t="shared" si="6"/>
        <v>64</v>
      </c>
      <c r="N21" s="133">
        <v>14</v>
      </c>
      <c r="O21" s="133"/>
      <c r="P21" s="133"/>
      <c r="Q21" s="133"/>
      <c r="R21" s="127"/>
      <c r="S21" s="159"/>
      <c r="T21" s="133"/>
      <c r="U21" s="160"/>
      <c r="V21" s="133"/>
      <c r="W21" s="161"/>
      <c r="X21" s="133"/>
      <c r="Y21" s="136"/>
      <c r="Z21" s="133"/>
      <c r="AA21" s="157"/>
      <c r="AB21" s="1301">
        <v>32</v>
      </c>
      <c r="AC21" s="136"/>
      <c r="AD21" s="136"/>
      <c r="AE21" s="133">
        <v>46</v>
      </c>
      <c r="AF21" s="136"/>
      <c r="AG21" s="236"/>
      <c r="AH21" s="254">
        <f t="shared" si="7"/>
        <v>78</v>
      </c>
      <c r="AI21" s="386" t="s">
        <v>1136</v>
      </c>
      <c r="AJ21" s="545"/>
    </row>
    <row r="22" spans="1:36" ht="11.25" customHeight="1" x14ac:dyDescent="0.3">
      <c r="A22" s="163" t="s">
        <v>416</v>
      </c>
      <c r="B22" s="163" t="s">
        <v>394</v>
      </c>
      <c r="C22" s="133"/>
      <c r="D22" s="133"/>
      <c r="E22" s="124"/>
      <c r="F22" s="165" t="s">
        <v>29</v>
      </c>
      <c r="G22" s="123"/>
      <c r="H22" s="123"/>
      <c r="I22" s="130"/>
      <c r="J22" s="136">
        <f t="shared" si="5"/>
        <v>40</v>
      </c>
      <c r="K22" s="133"/>
      <c r="L22" s="133">
        <f t="shared" si="4"/>
        <v>40</v>
      </c>
      <c r="M22" s="158">
        <f t="shared" si="6"/>
        <v>24</v>
      </c>
      <c r="N22" s="133">
        <v>16</v>
      </c>
      <c r="O22" s="133"/>
      <c r="P22" s="133"/>
      <c r="Q22" s="133"/>
      <c r="R22" s="127"/>
      <c r="S22" s="159"/>
      <c r="T22" s="133"/>
      <c r="U22" s="160"/>
      <c r="V22" s="133"/>
      <c r="W22" s="161"/>
      <c r="X22" s="133"/>
      <c r="Y22" s="136"/>
      <c r="Z22" s="133"/>
      <c r="AA22" s="157"/>
      <c r="AB22" s="132"/>
      <c r="AC22" s="136"/>
      <c r="AD22" s="136"/>
      <c r="AE22" s="133">
        <v>40</v>
      </c>
      <c r="AF22" s="136"/>
      <c r="AG22" s="236"/>
      <c r="AH22" s="254">
        <f t="shared" si="7"/>
        <v>40</v>
      </c>
      <c r="AI22" s="386" t="s">
        <v>1067</v>
      </c>
      <c r="AJ22" s="545"/>
    </row>
    <row r="23" spans="1:36" ht="21" customHeight="1" x14ac:dyDescent="0.3">
      <c r="A23" s="163"/>
      <c r="B23" s="156" t="s">
        <v>417</v>
      </c>
      <c r="C23" s="133"/>
      <c r="D23" s="133" t="s">
        <v>67</v>
      </c>
      <c r="E23" s="124"/>
      <c r="F23" s="165"/>
      <c r="G23" s="123"/>
      <c r="H23" s="123"/>
      <c r="I23" s="119"/>
      <c r="J23" s="136">
        <f t="shared" si="5"/>
        <v>0</v>
      </c>
      <c r="K23" s="133"/>
      <c r="L23" s="133">
        <f t="shared" si="4"/>
        <v>0</v>
      </c>
      <c r="M23" s="158">
        <f t="shared" si="6"/>
        <v>0</v>
      </c>
      <c r="N23" s="133"/>
      <c r="O23" s="133"/>
      <c r="P23" s="133"/>
      <c r="Q23" s="133"/>
      <c r="R23" s="127"/>
      <c r="S23" s="159">
        <v>2</v>
      </c>
      <c r="T23" s="133">
        <f t="shared" ref="T23:T25" si="10">$T$5*S23</f>
        <v>34</v>
      </c>
      <c r="U23" s="160">
        <v>3</v>
      </c>
      <c r="V23" s="133">
        <f t="shared" ref="V23:V25" si="11">$V$5*U23</f>
        <v>66</v>
      </c>
      <c r="W23" s="161"/>
      <c r="X23" s="133"/>
      <c r="Y23" s="136"/>
      <c r="Z23" s="133"/>
      <c r="AA23" s="157"/>
      <c r="AB23" s="132"/>
      <c r="AC23" s="136"/>
      <c r="AD23" s="136"/>
      <c r="AE23" s="133"/>
      <c r="AF23" s="136"/>
      <c r="AG23" s="236"/>
      <c r="AH23" s="254"/>
      <c r="AI23" s="386"/>
      <c r="AJ23" s="545"/>
    </row>
    <row r="24" spans="1:36" ht="12" customHeight="1" x14ac:dyDescent="0.3">
      <c r="A24" s="163" t="s">
        <v>396</v>
      </c>
      <c r="B24" s="163" t="s">
        <v>397</v>
      </c>
      <c r="C24" s="133"/>
      <c r="D24" s="136" t="s">
        <v>40</v>
      </c>
      <c r="E24" s="124" t="s">
        <v>29</v>
      </c>
      <c r="F24" s="165"/>
      <c r="G24" s="123"/>
      <c r="H24" s="123"/>
      <c r="I24" s="119"/>
      <c r="J24" s="136">
        <f t="shared" si="5"/>
        <v>40</v>
      </c>
      <c r="K24" s="133"/>
      <c r="L24" s="133">
        <f t="shared" si="4"/>
        <v>40</v>
      </c>
      <c r="M24" s="158">
        <f t="shared" si="6"/>
        <v>26</v>
      </c>
      <c r="N24" s="133">
        <v>14</v>
      </c>
      <c r="O24" s="133"/>
      <c r="P24" s="133"/>
      <c r="Q24" s="133"/>
      <c r="R24" s="127"/>
      <c r="S24" s="159">
        <v>2</v>
      </c>
      <c r="T24" s="133">
        <f t="shared" si="10"/>
        <v>34</v>
      </c>
      <c r="U24" s="160">
        <v>3</v>
      </c>
      <c r="V24" s="133">
        <f t="shared" si="11"/>
        <v>66</v>
      </c>
      <c r="W24" s="161"/>
      <c r="X24" s="133"/>
      <c r="Y24" s="136"/>
      <c r="Z24" s="133"/>
      <c r="AA24" s="157"/>
      <c r="AB24" s="1301">
        <v>40</v>
      </c>
      <c r="AC24" s="136"/>
      <c r="AD24" s="136"/>
      <c r="AE24" s="133"/>
      <c r="AF24" s="136"/>
      <c r="AG24" s="236"/>
      <c r="AH24" s="254">
        <f t="shared" si="7"/>
        <v>40</v>
      </c>
      <c r="AI24" s="1288" t="s">
        <v>1142</v>
      </c>
      <c r="AJ24" s="545"/>
    </row>
    <row r="25" spans="1:36" ht="12" customHeight="1" x14ac:dyDescent="0.3">
      <c r="A25" s="163" t="s">
        <v>418</v>
      </c>
      <c r="B25" s="163" t="s">
        <v>356</v>
      </c>
      <c r="C25" s="133"/>
      <c r="D25" s="133" t="s">
        <v>67</v>
      </c>
      <c r="E25" s="165" t="s">
        <v>40</v>
      </c>
      <c r="F25" s="165" t="s">
        <v>40</v>
      </c>
      <c r="G25" s="123"/>
      <c r="H25" s="123"/>
      <c r="I25" s="119"/>
      <c r="J25" s="136">
        <f t="shared" si="5"/>
        <v>168</v>
      </c>
      <c r="K25" s="133">
        <v>26</v>
      </c>
      <c r="L25" s="133">
        <f t="shared" si="4"/>
        <v>132</v>
      </c>
      <c r="M25" s="158">
        <f t="shared" si="6"/>
        <v>98</v>
      </c>
      <c r="N25" s="133">
        <v>34</v>
      </c>
      <c r="O25" s="133"/>
      <c r="P25" s="133"/>
      <c r="Q25" s="133">
        <v>4</v>
      </c>
      <c r="R25" s="127">
        <v>6</v>
      </c>
      <c r="S25" s="159">
        <v>2</v>
      </c>
      <c r="T25" s="133">
        <f t="shared" si="10"/>
        <v>34</v>
      </c>
      <c r="U25" s="160">
        <v>3</v>
      </c>
      <c r="V25" s="133">
        <f t="shared" si="11"/>
        <v>66</v>
      </c>
      <c r="W25" s="161"/>
      <c r="X25" s="133"/>
      <c r="Y25" s="136"/>
      <c r="Z25" s="133"/>
      <c r="AA25" s="157"/>
      <c r="AB25" s="1301">
        <v>46</v>
      </c>
      <c r="AC25" s="136"/>
      <c r="AD25" s="136"/>
      <c r="AE25" s="133">
        <v>86</v>
      </c>
      <c r="AF25" s="136"/>
      <c r="AG25" s="236"/>
      <c r="AH25" s="254">
        <f t="shared" si="7"/>
        <v>132</v>
      </c>
      <c r="AI25" s="386" t="s">
        <v>1145</v>
      </c>
      <c r="AJ25" s="545"/>
    </row>
    <row r="26" spans="1:36" s="222" customFormat="1" ht="11.25" customHeight="1" x14ac:dyDescent="0.3">
      <c r="A26" s="209" t="s">
        <v>420</v>
      </c>
      <c r="B26" s="210" t="s">
        <v>401</v>
      </c>
      <c r="C26" s="211"/>
      <c r="D26" s="211"/>
      <c r="E26" s="213" t="s">
        <v>40</v>
      </c>
      <c r="F26" s="213" t="s">
        <v>40</v>
      </c>
      <c r="G26" s="215"/>
      <c r="H26" s="215"/>
      <c r="I26" s="216"/>
      <c r="J26" s="217">
        <f t="shared" si="5"/>
        <v>152</v>
      </c>
      <c r="K26" s="211">
        <v>26</v>
      </c>
      <c r="L26" s="133">
        <f t="shared" si="4"/>
        <v>116</v>
      </c>
      <c r="M26" s="158">
        <f t="shared" si="6"/>
        <v>96</v>
      </c>
      <c r="N26" s="218">
        <v>20</v>
      </c>
      <c r="O26" s="211"/>
      <c r="P26" s="211"/>
      <c r="Q26" s="211">
        <v>4</v>
      </c>
      <c r="R26" s="214">
        <v>6</v>
      </c>
      <c r="S26" s="219"/>
      <c r="T26" s="211"/>
      <c r="U26" s="220"/>
      <c r="V26" s="211"/>
      <c r="W26" s="221"/>
      <c r="X26" s="211"/>
      <c r="Y26" s="215"/>
      <c r="Z26" s="211"/>
      <c r="AA26" s="214"/>
      <c r="AB26" s="1302">
        <v>48</v>
      </c>
      <c r="AC26" s="211"/>
      <c r="AD26" s="211"/>
      <c r="AE26" s="211">
        <v>68</v>
      </c>
      <c r="AF26" s="215"/>
      <c r="AG26" s="241"/>
      <c r="AH26" s="254">
        <f t="shared" si="7"/>
        <v>116</v>
      </c>
      <c r="AI26" s="386" t="s">
        <v>1074</v>
      </c>
      <c r="AJ26" s="545"/>
    </row>
    <row r="27" spans="1:36" ht="22.5" customHeight="1" x14ac:dyDescent="0.3">
      <c r="A27" s="163"/>
      <c r="B27" s="156" t="s">
        <v>402</v>
      </c>
      <c r="C27" s="133"/>
      <c r="D27" s="133"/>
      <c r="E27" s="124"/>
      <c r="F27" s="165"/>
      <c r="G27" s="123"/>
      <c r="H27" s="123"/>
      <c r="I27" s="119"/>
      <c r="J27" s="136">
        <f t="shared" si="5"/>
        <v>0</v>
      </c>
      <c r="K27" s="133"/>
      <c r="L27" s="133">
        <f t="shared" si="4"/>
        <v>0</v>
      </c>
      <c r="M27" s="158">
        <f t="shared" si="6"/>
        <v>0</v>
      </c>
      <c r="N27" s="133"/>
      <c r="O27" s="133"/>
      <c r="P27" s="133"/>
      <c r="Q27" s="133"/>
      <c r="R27" s="127"/>
      <c r="S27" s="159"/>
      <c r="T27" s="133"/>
      <c r="U27" s="160"/>
      <c r="V27" s="133"/>
      <c r="W27" s="161"/>
      <c r="X27" s="133"/>
      <c r="Y27" s="133"/>
      <c r="Z27" s="133"/>
      <c r="AA27" s="134"/>
      <c r="AB27" s="132"/>
      <c r="AC27" s="133"/>
      <c r="AD27" s="133"/>
      <c r="AE27" s="133"/>
      <c r="AF27" s="135"/>
      <c r="AG27" s="198"/>
      <c r="AH27" s="254"/>
      <c r="AI27" s="386"/>
      <c r="AJ27" s="545"/>
    </row>
    <row r="28" spans="1:36" ht="11.25" customHeight="1" x14ac:dyDescent="0.3">
      <c r="A28" s="163" t="s">
        <v>403</v>
      </c>
      <c r="B28" s="163" t="s">
        <v>6</v>
      </c>
      <c r="C28" s="133"/>
      <c r="D28" s="133"/>
      <c r="E28" s="124" t="s">
        <v>29</v>
      </c>
      <c r="F28" s="165" t="s">
        <v>29</v>
      </c>
      <c r="G28" s="123"/>
      <c r="H28" s="123"/>
      <c r="I28" s="119"/>
      <c r="J28" s="136">
        <f t="shared" si="5"/>
        <v>78</v>
      </c>
      <c r="K28" s="133"/>
      <c r="L28" s="133">
        <f t="shared" si="4"/>
        <v>78</v>
      </c>
      <c r="M28" s="158">
        <f t="shared" si="6"/>
        <v>4</v>
      </c>
      <c r="N28" s="133">
        <v>74</v>
      </c>
      <c r="O28" s="133"/>
      <c r="P28" s="133"/>
      <c r="Q28" s="133"/>
      <c r="R28" s="127"/>
      <c r="S28" s="159"/>
      <c r="T28" s="133"/>
      <c r="U28" s="160"/>
      <c r="V28" s="133"/>
      <c r="W28" s="161"/>
      <c r="X28" s="133"/>
      <c r="Y28" s="133"/>
      <c r="Z28" s="133"/>
      <c r="AA28" s="134"/>
      <c r="AB28" s="1301">
        <v>32</v>
      </c>
      <c r="AC28" s="133"/>
      <c r="AD28" s="133"/>
      <c r="AE28" s="133">
        <v>46</v>
      </c>
      <c r="AF28" s="135"/>
      <c r="AG28" s="198"/>
      <c r="AH28" s="254">
        <f t="shared" si="7"/>
        <v>78</v>
      </c>
      <c r="AI28" s="386" t="s">
        <v>1075</v>
      </c>
      <c r="AJ28" s="545"/>
    </row>
    <row r="29" spans="1:36" ht="11.25" customHeight="1" x14ac:dyDescent="0.3">
      <c r="A29" s="163" t="s">
        <v>404</v>
      </c>
      <c r="B29" s="163" t="s">
        <v>531</v>
      </c>
      <c r="C29" s="133"/>
      <c r="D29" s="133"/>
      <c r="E29" s="124"/>
      <c r="F29" s="165" t="s">
        <v>29</v>
      </c>
      <c r="G29" s="123"/>
      <c r="H29" s="123"/>
      <c r="I29" s="130"/>
      <c r="J29" s="136">
        <f t="shared" si="5"/>
        <v>78</v>
      </c>
      <c r="K29" s="133"/>
      <c r="L29" s="133">
        <f t="shared" si="4"/>
        <v>78</v>
      </c>
      <c r="M29" s="158">
        <f t="shared" si="6"/>
        <v>50</v>
      </c>
      <c r="N29" s="133">
        <v>28</v>
      </c>
      <c r="O29" s="133"/>
      <c r="P29" s="133"/>
      <c r="Q29" s="133"/>
      <c r="R29" s="127"/>
      <c r="S29" s="159"/>
      <c r="T29" s="133"/>
      <c r="U29" s="160"/>
      <c r="V29" s="133"/>
      <c r="W29" s="161"/>
      <c r="X29" s="133"/>
      <c r="Y29" s="133"/>
      <c r="Z29" s="133"/>
      <c r="AA29" s="134"/>
      <c r="AB29" s="1301">
        <v>32</v>
      </c>
      <c r="AC29" s="133"/>
      <c r="AD29" s="133"/>
      <c r="AE29" s="133">
        <v>46</v>
      </c>
      <c r="AF29" s="135"/>
      <c r="AG29" s="198"/>
      <c r="AH29" s="254">
        <f t="shared" si="7"/>
        <v>78</v>
      </c>
      <c r="AI29" s="386" t="s">
        <v>1141</v>
      </c>
      <c r="AJ29" s="545"/>
    </row>
    <row r="30" spans="1:36" ht="11.25" customHeight="1" x14ac:dyDescent="0.3">
      <c r="A30" s="223"/>
      <c r="B30" s="202" t="s">
        <v>405</v>
      </c>
      <c r="C30" s="224"/>
      <c r="D30" s="224"/>
      <c r="E30" s="207"/>
      <c r="F30" s="225"/>
      <c r="G30" s="226"/>
      <c r="H30" s="226"/>
      <c r="I30" s="205"/>
      <c r="J30" s="227">
        <f>SUM(J31:J33)</f>
        <v>104</v>
      </c>
      <c r="K30" s="227">
        <f t="shared" ref="K30:AG30" si="12">SUM(K31:K32)</f>
        <v>0</v>
      </c>
      <c r="L30" s="227">
        <f t="shared" si="12"/>
        <v>72</v>
      </c>
      <c r="M30" s="227">
        <f t="shared" si="12"/>
        <v>22</v>
      </c>
      <c r="N30" s="227">
        <f t="shared" si="12"/>
        <v>50</v>
      </c>
      <c r="O30" s="227">
        <f t="shared" si="12"/>
        <v>0</v>
      </c>
      <c r="P30" s="227">
        <f t="shared" si="12"/>
        <v>0</v>
      </c>
      <c r="Q30" s="227">
        <f t="shared" si="12"/>
        <v>0</v>
      </c>
      <c r="R30" s="227">
        <f t="shared" si="12"/>
        <v>0</v>
      </c>
      <c r="S30" s="227">
        <f t="shared" si="12"/>
        <v>0</v>
      </c>
      <c r="T30" s="227">
        <f t="shared" si="12"/>
        <v>0</v>
      </c>
      <c r="U30" s="227">
        <f t="shared" si="12"/>
        <v>0</v>
      </c>
      <c r="V30" s="227">
        <f t="shared" si="12"/>
        <v>0</v>
      </c>
      <c r="W30" s="227">
        <f t="shared" si="12"/>
        <v>0</v>
      </c>
      <c r="X30" s="227">
        <f t="shared" si="12"/>
        <v>0</v>
      </c>
      <c r="Y30" s="227">
        <f t="shared" si="12"/>
        <v>0</v>
      </c>
      <c r="Z30" s="227">
        <f t="shared" si="12"/>
        <v>0</v>
      </c>
      <c r="AA30" s="227">
        <f t="shared" si="12"/>
        <v>0</v>
      </c>
      <c r="AB30" s="227">
        <f t="shared" ref="AB30:AD30" si="13">SUM(AB31:AB33)</f>
        <v>76</v>
      </c>
      <c r="AC30" s="227">
        <f t="shared" si="13"/>
        <v>0</v>
      </c>
      <c r="AD30" s="227">
        <f t="shared" si="13"/>
        <v>0</v>
      </c>
      <c r="AE30" s="227">
        <f>SUM(AE31:AE33)</f>
        <v>28</v>
      </c>
      <c r="AF30" s="227">
        <f t="shared" si="12"/>
        <v>0</v>
      </c>
      <c r="AG30" s="242">
        <f t="shared" si="12"/>
        <v>0</v>
      </c>
      <c r="AH30" s="227">
        <f t="shared" si="7"/>
        <v>104</v>
      </c>
      <c r="AI30" s="386"/>
      <c r="AJ30" s="545"/>
    </row>
    <row r="31" spans="1:36" s="298" customFormat="1" ht="11.25" customHeight="1" x14ac:dyDescent="0.3">
      <c r="A31" s="163" t="s">
        <v>421</v>
      </c>
      <c r="B31" s="163" t="s">
        <v>411</v>
      </c>
      <c r="C31" s="224"/>
      <c r="D31" s="224"/>
      <c r="E31" s="208" t="s">
        <v>399</v>
      </c>
      <c r="F31" s="208"/>
      <c r="G31" s="226"/>
      <c r="H31" s="226"/>
      <c r="I31" s="205"/>
      <c r="J31" s="136">
        <f t="shared" ref="J31:J32" si="14">SUM(K31,L31,Q31,R31)</f>
        <v>36</v>
      </c>
      <c r="K31" s="133"/>
      <c r="L31" s="133">
        <f t="shared" ref="L31:L33" si="15">SUM(AB31:AG31)</f>
        <v>36</v>
      </c>
      <c r="M31" s="158">
        <f t="shared" ref="M31:M32" si="16">L31-N31</f>
        <v>6</v>
      </c>
      <c r="N31" s="133">
        <v>30</v>
      </c>
      <c r="O31" s="207"/>
      <c r="P31" s="207"/>
      <c r="Q31" s="207"/>
      <c r="R31" s="229"/>
      <c r="S31" s="230"/>
      <c r="T31" s="224"/>
      <c r="U31" s="224"/>
      <c r="V31" s="224"/>
      <c r="W31" s="229"/>
      <c r="X31" s="224"/>
      <c r="Y31" s="224"/>
      <c r="Z31" s="224"/>
      <c r="AA31" s="228"/>
      <c r="AB31" s="1301">
        <v>36</v>
      </c>
      <c r="AC31" s="231"/>
      <c r="AD31" s="231"/>
      <c r="AE31" s="231">
        <v>0</v>
      </c>
      <c r="AF31" s="207"/>
      <c r="AG31" s="243"/>
      <c r="AH31" s="254">
        <f t="shared" si="7"/>
        <v>36</v>
      </c>
      <c r="AI31" s="1265" t="s">
        <v>1104</v>
      </c>
      <c r="AJ31" s="545"/>
    </row>
    <row r="32" spans="1:36" s="298" customFormat="1" ht="22.5" customHeight="1" x14ac:dyDescent="0.3">
      <c r="A32" s="163" t="s">
        <v>406</v>
      </c>
      <c r="B32" s="163" t="s">
        <v>407</v>
      </c>
      <c r="C32" s="133"/>
      <c r="D32" s="133"/>
      <c r="E32" s="136"/>
      <c r="F32" s="208" t="s">
        <v>399</v>
      </c>
      <c r="G32" s="123"/>
      <c r="H32" s="123"/>
      <c r="I32" s="119"/>
      <c r="J32" s="136">
        <f t="shared" si="14"/>
        <v>36</v>
      </c>
      <c r="K32" s="133"/>
      <c r="L32" s="133">
        <f t="shared" si="15"/>
        <v>36</v>
      </c>
      <c r="M32" s="158">
        <f t="shared" si="16"/>
        <v>16</v>
      </c>
      <c r="N32" s="133">
        <v>20</v>
      </c>
      <c r="O32" s="133"/>
      <c r="P32" s="133"/>
      <c r="Q32" s="133"/>
      <c r="R32" s="127"/>
      <c r="S32" s="159"/>
      <c r="T32" s="133"/>
      <c r="U32" s="160"/>
      <c r="V32" s="133"/>
      <c r="W32" s="161"/>
      <c r="X32" s="133"/>
      <c r="Y32" s="133"/>
      <c r="Z32" s="133"/>
      <c r="AA32" s="134"/>
      <c r="AB32" s="1301">
        <v>20</v>
      </c>
      <c r="AC32" s="133"/>
      <c r="AD32" s="133"/>
      <c r="AE32" s="133">
        <v>16</v>
      </c>
      <c r="AF32" s="135"/>
      <c r="AG32" s="299"/>
      <c r="AH32" s="254">
        <f t="shared" si="7"/>
        <v>36</v>
      </c>
      <c r="AI32" s="386" t="s">
        <v>1074</v>
      </c>
      <c r="AJ32" s="545"/>
    </row>
    <row r="33" spans="1:36" s="298" customFormat="1" ht="11.25" customHeight="1" x14ac:dyDescent="0.3">
      <c r="A33" s="163" t="s">
        <v>408</v>
      </c>
      <c r="B33" s="163" t="s">
        <v>467</v>
      </c>
      <c r="C33" s="133"/>
      <c r="D33" s="133"/>
      <c r="E33" s="136"/>
      <c r="F33" s="208" t="s">
        <v>399</v>
      </c>
      <c r="G33" s="123"/>
      <c r="H33" s="123"/>
      <c r="I33" s="119"/>
      <c r="J33" s="136">
        <f t="shared" ref="J33" si="17">K33+L33</f>
        <v>32</v>
      </c>
      <c r="K33" s="133"/>
      <c r="L33" s="133">
        <f t="shared" si="15"/>
        <v>32</v>
      </c>
      <c r="M33" s="158">
        <v>10</v>
      </c>
      <c r="N33" s="133">
        <v>22</v>
      </c>
      <c r="O33" s="133"/>
      <c r="P33" s="133"/>
      <c r="Q33" s="133"/>
      <c r="R33" s="127"/>
      <c r="S33" s="159"/>
      <c r="T33" s="133"/>
      <c r="U33" s="160"/>
      <c r="V33" s="133"/>
      <c r="W33" s="161"/>
      <c r="X33" s="133"/>
      <c r="Y33" s="133"/>
      <c r="Z33" s="133"/>
      <c r="AA33" s="134"/>
      <c r="AB33" s="1301">
        <v>20</v>
      </c>
      <c r="AC33" s="133"/>
      <c r="AD33" s="133"/>
      <c r="AE33" s="133">
        <v>12</v>
      </c>
      <c r="AF33" s="135"/>
      <c r="AG33" s="299"/>
      <c r="AH33" s="254">
        <f t="shared" si="7"/>
        <v>32</v>
      </c>
      <c r="AI33" s="386" t="s">
        <v>1135</v>
      </c>
      <c r="AJ33" s="545"/>
    </row>
    <row r="34" spans="1:36" ht="11.25" customHeight="1" x14ac:dyDescent="0.3">
      <c r="A34" s="163"/>
      <c r="B34" s="156" t="s">
        <v>412</v>
      </c>
      <c r="C34" s="133"/>
      <c r="D34" s="133"/>
      <c r="E34" s="232"/>
      <c r="F34" s="134"/>
      <c r="G34" s="123"/>
      <c r="H34" s="123"/>
      <c r="I34" s="119"/>
      <c r="J34" s="233">
        <f t="shared" ref="J34" si="18">SUM(K34,L34,Q34,R34)</f>
        <v>39</v>
      </c>
      <c r="K34" s="172">
        <v>39</v>
      </c>
      <c r="L34" s="133">
        <v>0</v>
      </c>
      <c r="M34" s="234"/>
      <c r="N34" s="172"/>
      <c r="O34" s="172"/>
      <c r="P34" s="172"/>
      <c r="Q34" s="172"/>
      <c r="R34" s="173"/>
      <c r="S34" s="174"/>
      <c r="T34" s="172"/>
      <c r="U34" s="175"/>
      <c r="V34" s="172"/>
      <c r="W34" s="176"/>
      <c r="X34" s="172"/>
      <c r="Y34" s="172"/>
      <c r="Z34" s="172"/>
      <c r="AA34" s="177"/>
      <c r="AB34" s="178"/>
      <c r="AC34" s="172"/>
      <c r="AD34" s="172">
        <v>16</v>
      </c>
      <c r="AE34" s="172"/>
      <c r="AF34" s="179"/>
      <c r="AG34" s="237">
        <v>23</v>
      </c>
      <c r="AH34" s="254">
        <f t="shared" si="7"/>
        <v>0</v>
      </c>
      <c r="AI34" s="386"/>
      <c r="AJ34" s="545"/>
    </row>
    <row r="35" spans="1:36" ht="13.5" hidden="1" customHeight="1" x14ac:dyDescent="0.3">
      <c r="A35" s="1827"/>
      <c r="B35" s="1801"/>
      <c r="C35" s="1801"/>
      <c r="D35" s="1801"/>
      <c r="E35" s="1801"/>
      <c r="F35" s="1801"/>
      <c r="G35" s="180"/>
      <c r="H35" s="180"/>
      <c r="I35" s="181"/>
      <c r="J35" s="1821"/>
      <c r="K35" s="1828"/>
      <c r="L35" s="1801"/>
      <c r="M35" s="1801"/>
      <c r="N35" s="1801"/>
      <c r="O35" s="1801"/>
      <c r="P35" s="1801"/>
      <c r="Q35" s="1801"/>
      <c r="R35" s="1802"/>
      <c r="S35" s="182"/>
      <c r="T35" s="133"/>
      <c r="U35" s="135"/>
      <c r="V35" s="133"/>
      <c r="W35" s="161"/>
      <c r="X35" s="1825"/>
      <c r="Y35" s="1802"/>
      <c r="Z35" s="1829"/>
      <c r="AA35" s="1805"/>
      <c r="AB35" s="1825"/>
      <c r="AC35" s="1801"/>
      <c r="AD35" s="1802"/>
      <c r="AE35" s="1829"/>
      <c r="AF35" s="1801"/>
      <c r="AG35" s="1805"/>
      <c r="AH35" s="300"/>
      <c r="AI35" s="545"/>
      <c r="AJ35" s="545"/>
    </row>
    <row r="36" spans="1:36" ht="11.25" hidden="1" customHeight="1" x14ac:dyDescent="0.3">
      <c r="A36" s="1829"/>
      <c r="B36" s="1801"/>
      <c r="C36" s="1801"/>
      <c r="D36" s="1801"/>
      <c r="E36" s="1801"/>
      <c r="F36" s="1801"/>
      <c r="G36" s="183"/>
      <c r="H36" s="184"/>
      <c r="I36" s="181"/>
      <c r="J36" s="1795"/>
      <c r="K36" s="1828"/>
      <c r="L36" s="1801"/>
      <c r="M36" s="1801"/>
      <c r="N36" s="1801"/>
      <c r="O36" s="1801"/>
      <c r="P36" s="1801"/>
      <c r="Q36" s="1801"/>
      <c r="R36" s="1805"/>
      <c r="S36" s="185"/>
      <c r="T36" s="133"/>
      <c r="U36" s="135"/>
      <c r="V36" s="133"/>
      <c r="W36" s="161"/>
      <c r="X36" s="1824"/>
      <c r="Y36" s="1802"/>
      <c r="Z36" s="1829"/>
      <c r="AA36" s="1805"/>
      <c r="AB36" s="1824"/>
      <c r="AC36" s="1801"/>
      <c r="AD36" s="1802"/>
      <c r="AE36" s="1829"/>
      <c r="AF36" s="1801"/>
      <c r="AG36" s="1805"/>
      <c r="AH36" s="300"/>
      <c r="AI36" s="545"/>
      <c r="AJ36" s="545"/>
    </row>
    <row r="37" spans="1:36" ht="11.25" hidden="1" customHeight="1" x14ac:dyDescent="0.3">
      <c r="A37" s="1827"/>
      <c r="B37" s="1801"/>
      <c r="C37" s="1801"/>
      <c r="D37" s="1801"/>
      <c r="E37" s="1801"/>
      <c r="F37" s="1801"/>
      <c r="G37" s="1835"/>
      <c r="H37" s="1802"/>
      <c r="I37" s="181"/>
      <c r="J37" s="1796"/>
      <c r="K37" s="1828"/>
      <c r="L37" s="1801"/>
      <c r="M37" s="1801"/>
      <c r="N37" s="1801"/>
      <c r="O37" s="1801"/>
      <c r="P37" s="1801"/>
      <c r="Q37" s="1801"/>
      <c r="R37" s="1805"/>
      <c r="S37" s="185"/>
      <c r="T37" s="133"/>
      <c r="U37" s="135"/>
      <c r="V37" s="133"/>
      <c r="W37" s="161"/>
      <c r="X37" s="1823"/>
      <c r="Y37" s="1802"/>
      <c r="Z37" s="1823"/>
      <c r="AA37" s="1805"/>
      <c r="AB37" s="1824"/>
      <c r="AC37" s="1801"/>
      <c r="AD37" s="1802"/>
      <c r="AE37" s="1829"/>
      <c r="AF37" s="1801"/>
      <c r="AG37" s="1805"/>
      <c r="AH37" s="300"/>
      <c r="AI37" s="545"/>
      <c r="AJ37" s="545"/>
    </row>
    <row r="38" spans="1:36" ht="24.75" hidden="1" customHeight="1" x14ac:dyDescent="0.3">
      <c r="A38" s="186"/>
      <c r="B38" s="187"/>
      <c r="C38" s="188"/>
      <c r="D38" s="188"/>
      <c r="E38" s="188"/>
      <c r="F38" s="188"/>
      <c r="G38" s="188"/>
      <c r="H38" s="188"/>
      <c r="I38" s="188"/>
      <c r="J38" s="188"/>
      <c r="K38" s="188"/>
      <c r="L38" s="189"/>
      <c r="M38" s="188"/>
      <c r="N38" s="188"/>
      <c r="O38" s="188"/>
      <c r="P38" s="188"/>
      <c r="Q38" s="188"/>
      <c r="R38" s="188"/>
      <c r="S38" s="190"/>
      <c r="T38" s="191"/>
      <c r="U38" s="190"/>
      <c r="V38" s="191"/>
      <c r="W38" s="190" t="e">
        <f>SUM(#REF!,#REF!,#REF!,#REF!,#REF!,#REF!)</f>
        <v>#REF!</v>
      </c>
      <c r="X38" s="190"/>
      <c r="Y38" s="190"/>
      <c r="Z38" s="190"/>
      <c r="AA38" s="190"/>
      <c r="AB38" s="191"/>
      <c r="AC38" s="190" t="e">
        <f>SUM(#REF!,#REF!,#REF!,#REF!,#REF!,#REF!)</f>
        <v>#REF!</v>
      </c>
      <c r="AD38" s="190"/>
      <c r="AE38" s="191"/>
      <c r="AF38" s="190" t="e">
        <f>SUM(#REF!,#REF!,#REF!,#REF!,#REF!,#REF!)</f>
        <v>#REF!</v>
      </c>
      <c r="AG38" s="190"/>
      <c r="AH38" s="190"/>
      <c r="AI38" s="545"/>
      <c r="AJ38" s="545"/>
    </row>
    <row r="39" spans="1:36" ht="11.25" hidden="1" customHeight="1" x14ac:dyDescent="0.3">
      <c r="A39" s="193"/>
      <c r="B39" s="193"/>
      <c r="C39" s="188"/>
      <c r="D39" s="188"/>
      <c r="E39" s="188"/>
      <c r="F39" s="188"/>
      <c r="G39" s="188"/>
      <c r="H39" s="188"/>
      <c r="I39" s="188"/>
      <c r="J39" s="188"/>
      <c r="K39" s="188"/>
      <c r="L39" s="188"/>
      <c r="M39" s="188"/>
      <c r="N39" s="188"/>
      <c r="O39" s="188"/>
      <c r="P39" s="188"/>
      <c r="Q39" s="188"/>
      <c r="R39" s="188"/>
      <c r="S39" s="188"/>
      <c r="T39" s="188"/>
      <c r="U39" s="188"/>
      <c r="V39" s="188"/>
      <c r="W39" s="197"/>
      <c r="X39" s="197"/>
      <c r="Y39" s="197"/>
      <c r="Z39" s="197"/>
      <c r="AA39" s="197"/>
      <c r="AB39" s="188"/>
      <c r="AC39" s="197"/>
      <c r="AD39" s="197"/>
      <c r="AE39" s="188"/>
      <c r="AF39" s="197"/>
      <c r="AG39" s="197"/>
      <c r="AH39" s="197"/>
      <c r="AI39" s="545"/>
      <c r="AJ39" s="545"/>
    </row>
    <row r="40" spans="1:36" ht="11.25" hidden="1" customHeight="1" x14ac:dyDescent="0.3">
      <c r="A40" s="193"/>
      <c r="B40" s="193"/>
      <c r="C40" s="188"/>
      <c r="D40" s="188"/>
      <c r="E40" s="188"/>
      <c r="F40" s="188"/>
      <c r="G40" s="188"/>
      <c r="H40" s="188"/>
      <c r="I40" s="188"/>
      <c r="J40" s="188"/>
      <c r="K40" s="188"/>
      <c r="L40" s="188"/>
      <c r="M40" s="188"/>
      <c r="N40" s="188"/>
      <c r="O40" s="188"/>
      <c r="P40" s="188"/>
      <c r="Q40" s="188"/>
      <c r="R40" s="188"/>
      <c r="S40" s="188"/>
      <c r="T40" s="188"/>
      <c r="U40" s="188"/>
      <c r="V40" s="188"/>
      <c r="W40" s="197"/>
      <c r="X40" s="197"/>
      <c r="Y40" s="197"/>
      <c r="Z40" s="197"/>
      <c r="AA40" s="197"/>
      <c r="AB40" s="188"/>
      <c r="AC40" s="197"/>
      <c r="AD40" s="197"/>
      <c r="AE40" s="188"/>
      <c r="AF40" s="197"/>
      <c r="AG40" s="197"/>
      <c r="AH40" s="197"/>
      <c r="AI40" s="545"/>
      <c r="AJ40" s="545"/>
    </row>
    <row r="41" spans="1:36" ht="9" customHeight="1" x14ac:dyDescent="0.3">
      <c r="A41" s="192"/>
      <c r="B41" s="117"/>
      <c r="C41" s="117"/>
      <c r="D41" s="117"/>
      <c r="E41" s="117"/>
      <c r="F41" s="117"/>
      <c r="G41" s="117"/>
      <c r="H41" s="117"/>
      <c r="I41" s="195"/>
      <c r="J41" s="117"/>
      <c r="K41" s="117"/>
      <c r="L41" s="117"/>
      <c r="M41" s="117"/>
      <c r="N41" s="117"/>
      <c r="O41" s="117"/>
      <c r="P41" s="117"/>
      <c r="Q41" s="117"/>
      <c r="R41" s="117"/>
      <c r="S41" s="195"/>
      <c r="T41" s="117"/>
      <c r="U41" s="195"/>
      <c r="V41" s="117"/>
      <c r="W41" s="196"/>
      <c r="X41" s="196"/>
      <c r="Y41" s="196"/>
      <c r="Z41" s="196"/>
      <c r="AA41" s="196"/>
      <c r="AB41" s="117"/>
      <c r="AC41" s="196"/>
      <c r="AD41" s="117"/>
      <c r="AE41" s="117"/>
      <c r="AF41" s="117"/>
      <c r="AG41" s="117"/>
      <c r="AH41" s="117"/>
      <c r="AI41" s="545"/>
      <c r="AJ41" s="545"/>
    </row>
    <row r="42" spans="1:36" ht="11.25" customHeight="1" x14ac:dyDescent="0.3">
      <c r="A42" s="192"/>
      <c r="B42" s="194" t="s">
        <v>413</v>
      </c>
      <c r="C42" s="117"/>
      <c r="D42" s="117"/>
      <c r="E42" s="117"/>
      <c r="F42" s="117"/>
      <c r="G42" s="117"/>
      <c r="H42" s="117"/>
      <c r="I42" s="195"/>
      <c r="J42" s="117">
        <f>SUM(J11:J34)</f>
        <v>1580</v>
      </c>
      <c r="K42" s="117"/>
      <c r="L42" s="117"/>
      <c r="M42" s="117"/>
      <c r="N42" s="117"/>
      <c r="O42" s="117"/>
      <c r="P42" s="117"/>
      <c r="Q42" s="117"/>
      <c r="R42" s="117"/>
      <c r="S42" s="195"/>
      <c r="T42" s="117"/>
      <c r="U42" s="195"/>
      <c r="V42" s="117"/>
      <c r="W42" s="196"/>
      <c r="X42" s="197"/>
      <c r="Y42" s="197"/>
      <c r="Z42" s="197"/>
      <c r="AA42" s="197"/>
      <c r="AB42" s="117"/>
      <c r="AC42" s="117"/>
      <c r="AD42" s="117"/>
      <c r="AE42" s="117"/>
      <c r="AF42" s="117"/>
      <c r="AG42" s="117"/>
      <c r="AH42" s="117"/>
      <c r="AI42" s="545"/>
      <c r="AJ42" s="545"/>
    </row>
    <row r="43" spans="1:36" ht="25.5" customHeight="1" x14ac:dyDescent="0.3">
      <c r="A43" s="192"/>
      <c r="B43" s="1423" t="s">
        <v>414</v>
      </c>
      <c r="C43" s="1834"/>
      <c r="D43" s="1834"/>
      <c r="E43" s="1834"/>
      <c r="F43" s="1834"/>
      <c r="G43" s="1834"/>
      <c r="H43" s="1834"/>
      <c r="I43" s="1834"/>
      <c r="J43" s="1834"/>
      <c r="K43" s="117"/>
      <c r="L43" s="117"/>
      <c r="M43" s="117"/>
      <c r="N43" s="117"/>
      <c r="O43" s="117"/>
      <c r="P43" s="117"/>
      <c r="Q43" s="117"/>
      <c r="R43" s="117"/>
      <c r="S43" s="195"/>
      <c r="T43" s="117"/>
      <c r="U43" s="195"/>
      <c r="V43" s="117"/>
      <c r="W43" s="196"/>
      <c r="X43" s="197"/>
      <c r="Y43" s="197"/>
      <c r="Z43" s="197"/>
      <c r="AA43" s="197"/>
      <c r="AB43" s="117"/>
      <c r="AC43" s="117"/>
      <c r="AD43" s="117"/>
      <c r="AE43" s="117"/>
      <c r="AF43" s="117"/>
      <c r="AG43" s="117"/>
      <c r="AH43" s="117"/>
    </row>
    <row r="44" spans="1:36" x14ac:dyDescent="0.3">
      <c r="A44" s="192"/>
      <c r="B44" s="117"/>
      <c r="C44" s="117"/>
      <c r="D44" s="117"/>
      <c r="E44" s="117"/>
      <c r="F44" s="117"/>
      <c r="G44" s="117"/>
      <c r="H44" s="117"/>
      <c r="I44" s="195"/>
      <c r="J44" s="117"/>
      <c r="K44" s="117"/>
      <c r="L44" s="117"/>
      <c r="M44" s="117"/>
      <c r="N44" s="117"/>
      <c r="O44" s="117"/>
      <c r="P44" s="117"/>
      <c r="Q44" s="117"/>
      <c r="R44" s="117"/>
      <c r="S44" s="195"/>
      <c r="T44" s="117"/>
      <c r="U44" s="195"/>
      <c r="V44" s="117"/>
      <c r="W44" s="196"/>
      <c r="X44" s="197"/>
      <c r="Y44" s="197"/>
      <c r="Z44" s="197"/>
      <c r="AA44" s="197"/>
      <c r="AB44" s="117"/>
      <c r="AC44" s="117"/>
      <c r="AD44" s="117"/>
      <c r="AE44" s="117"/>
      <c r="AF44" s="117"/>
      <c r="AG44" s="117"/>
      <c r="AH44" s="117"/>
    </row>
    <row r="45" spans="1:36" x14ac:dyDescent="0.3">
      <c r="A45" s="192"/>
      <c r="B45" s="117"/>
      <c r="C45" s="117"/>
      <c r="D45" s="117"/>
      <c r="E45" s="117"/>
      <c r="F45" s="117"/>
      <c r="G45" s="117"/>
      <c r="H45" s="117"/>
      <c r="I45" s="195"/>
      <c r="J45" s="117"/>
      <c r="K45" s="117"/>
      <c r="L45" s="117"/>
      <c r="M45" s="117"/>
      <c r="N45" s="117"/>
      <c r="O45" s="117"/>
      <c r="P45" s="117"/>
      <c r="Q45" s="117"/>
      <c r="R45" s="117"/>
      <c r="S45" s="195"/>
      <c r="T45" s="117"/>
      <c r="U45" s="195"/>
      <c r="V45" s="117"/>
      <c r="W45" s="196"/>
      <c r="X45" s="197"/>
      <c r="Y45" s="197"/>
      <c r="Z45" s="197"/>
      <c r="AA45" s="197"/>
      <c r="AB45" s="117"/>
      <c r="AC45" s="117"/>
      <c r="AD45" s="117"/>
      <c r="AE45" s="117"/>
      <c r="AF45" s="117"/>
      <c r="AG45" s="117"/>
      <c r="AH45" s="117"/>
    </row>
    <row r="46" spans="1:36" x14ac:dyDescent="0.3">
      <c r="A46" s="192"/>
      <c r="B46" s="117"/>
      <c r="C46" s="117"/>
      <c r="D46" s="117"/>
      <c r="E46" s="117"/>
      <c r="F46" s="117"/>
      <c r="G46" s="117"/>
      <c r="H46" s="117"/>
      <c r="I46" s="195"/>
      <c r="J46" s="117"/>
      <c r="K46" s="117"/>
      <c r="L46" s="117"/>
      <c r="M46" s="117"/>
      <c r="N46" s="117"/>
      <c r="O46" s="117"/>
      <c r="P46" s="117"/>
      <c r="Q46" s="117"/>
      <c r="R46" s="117"/>
      <c r="S46" s="195"/>
      <c r="T46" s="117"/>
      <c r="U46" s="195"/>
      <c r="V46" s="117"/>
      <c r="W46" s="196"/>
      <c r="X46" s="197"/>
      <c r="Y46" s="197"/>
      <c r="Z46" s="197"/>
      <c r="AA46" s="197"/>
      <c r="AB46" s="117"/>
      <c r="AC46" s="117"/>
      <c r="AD46" s="117"/>
      <c r="AE46" s="117"/>
      <c r="AF46" s="117"/>
      <c r="AG46" s="117"/>
      <c r="AH46" s="117"/>
    </row>
    <row r="47" spans="1:36" x14ac:dyDescent="0.3">
      <c r="A47" s="192"/>
      <c r="B47" s="117"/>
      <c r="C47" s="117"/>
      <c r="D47" s="117"/>
      <c r="E47" s="117"/>
      <c r="F47" s="117"/>
      <c r="G47" s="117"/>
      <c r="H47" s="117"/>
      <c r="I47" s="195"/>
      <c r="J47" s="117"/>
      <c r="K47" s="117"/>
      <c r="L47" s="117"/>
      <c r="M47" s="117"/>
      <c r="N47" s="117"/>
      <c r="O47" s="117"/>
      <c r="P47" s="117"/>
      <c r="Q47" s="117"/>
      <c r="R47" s="117"/>
      <c r="S47" s="195"/>
      <c r="T47" s="117"/>
      <c r="U47" s="195"/>
      <c r="V47" s="117"/>
      <c r="W47" s="196"/>
      <c r="X47" s="197"/>
      <c r="Y47" s="197"/>
      <c r="Z47" s="197"/>
      <c r="AA47" s="197"/>
      <c r="AB47" s="117"/>
      <c r="AC47" s="117"/>
      <c r="AD47" s="117"/>
      <c r="AE47" s="117"/>
      <c r="AF47" s="117"/>
      <c r="AG47" s="117"/>
      <c r="AH47" s="117"/>
    </row>
    <row r="48" spans="1:36" x14ac:dyDescent="0.3">
      <c r="A48" s="192"/>
      <c r="B48" s="117"/>
      <c r="C48" s="117"/>
      <c r="D48" s="117"/>
      <c r="E48" s="117"/>
      <c r="F48" s="117"/>
      <c r="G48" s="117"/>
      <c r="H48" s="117"/>
      <c r="I48" s="195"/>
      <c r="J48" s="117"/>
      <c r="K48" s="117"/>
      <c r="L48" s="117"/>
      <c r="M48" s="117"/>
      <c r="N48" s="117"/>
      <c r="O48" s="117"/>
      <c r="P48" s="117"/>
      <c r="Q48" s="117"/>
      <c r="R48" s="117"/>
      <c r="S48" s="195"/>
      <c r="T48" s="117"/>
      <c r="U48" s="195"/>
      <c r="V48" s="117"/>
      <c r="W48" s="196"/>
      <c r="X48" s="197"/>
      <c r="Y48" s="197"/>
      <c r="Z48" s="197"/>
      <c r="AA48" s="197"/>
      <c r="AB48" s="117"/>
      <c r="AC48" s="117"/>
      <c r="AD48" s="117"/>
      <c r="AE48" s="117"/>
      <c r="AF48" s="117"/>
      <c r="AG48" s="117"/>
      <c r="AH48" s="117"/>
    </row>
    <row r="49" spans="1:34" x14ac:dyDescent="0.3">
      <c r="A49" s="192"/>
      <c r="B49" s="117"/>
      <c r="C49" s="117"/>
      <c r="D49" s="117"/>
      <c r="E49" s="117"/>
      <c r="F49" s="117"/>
      <c r="G49" s="117"/>
      <c r="H49" s="117"/>
      <c r="I49" s="195"/>
      <c r="J49" s="117"/>
      <c r="K49" s="117"/>
      <c r="L49" s="117"/>
      <c r="M49" s="117"/>
      <c r="N49" s="117"/>
      <c r="O49" s="117"/>
      <c r="P49" s="117"/>
      <c r="Q49" s="117"/>
      <c r="R49" s="117"/>
      <c r="S49" s="195"/>
      <c r="T49" s="117"/>
      <c r="U49" s="195"/>
      <c r="V49" s="117"/>
      <c r="W49" s="196"/>
      <c r="X49" s="197"/>
      <c r="Y49" s="197"/>
      <c r="Z49" s="197"/>
      <c r="AA49" s="197"/>
      <c r="AB49" s="117"/>
      <c r="AC49" s="117"/>
      <c r="AD49" s="117"/>
      <c r="AE49" s="117"/>
      <c r="AF49" s="117"/>
      <c r="AG49" s="117"/>
      <c r="AH49" s="117"/>
    </row>
    <row r="50" spans="1:34" x14ac:dyDescent="0.3">
      <c r="A50" s="192"/>
      <c r="B50" s="117"/>
      <c r="C50" s="117"/>
      <c r="D50" s="117"/>
      <c r="E50" s="117"/>
      <c r="F50" s="117"/>
      <c r="G50" s="117"/>
      <c r="H50" s="117"/>
      <c r="I50" s="195"/>
      <c r="J50" s="117"/>
      <c r="K50" s="117"/>
      <c r="L50" s="117"/>
      <c r="M50" s="117"/>
      <c r="N50" s="117"/>
      <c r="O50" s="117"/>
      <c r="P50" s="117"/>
      <c r="Q50" s="117"/>
      <c r="R50" s="117"/>
      <c r="S50" s="195"/>
      <c r="T50" s="117"/>
      <c r="U50" s="195"/>
      <c r="V50" s="117"/>
      <c r="W50" s="196"/>
      <c r="X50" s="197"/>
      <c r="Y50" s="197"/>
      <c r="Z50" s="197"/>
      <c r="AA50" s="197"/>
      <c r="AB50" s="117"/>
      <c r="AC50" s="117"/>
      <c r="AD50" s="117"/>
      <c r="AE50" s="117"/>
      <c r="AF50" s="117"/>
      <c r="AG50" s="117"/>
      <c r="AH50" s="117"/>
    </row>
    <row r="51" spans="1:34" x14ac:dyDescent="0.3">
      <c r="A51" s="192"/>
      <c r="B51" s="117"/>
      <c r="C51" s="117"/>
      <c r="D51" s="117"/>
      <c r="E51" s="117"/>
      <c r="F51" s="117"/>
      <c r="G51" s="117"/>
      <c r="H51" s="117"/>
      <c r="I51" s="195"/>
      <c r="J51" s="117"/>
      <c r="K51" s="117"/>
      <c r="L51" s="117"/>
      <c r="M51" s="117"/>
      <c r="N51" s="117"/>
      <c r="O51" s="117"/>
      <c r="P51" s="117"/>
      <c r="Q51" s="117"/>
      <c r="R51" s="117"/>
      <c r="S51" s="195"/>
      <c r="T51" s="117"/>
      <c r="U51" s="195"/>
      <c r="V51" s="117"/>
      <c r="W51" s="196"/>
      <c r="X51" s="197"/>
      <c r="Y51" s="197"/>
      <c r="Z51" s="197"/>
      <c r="AA51" s="197"/>
      <c r="AB51" s="117"/>
      <c r="AC51" s="117"/>
      <c r="AD51" s="117"/>
      <c r="AE51" s="117"/>
      <c r="AF51" s="117"/>
      <c r="AG51" s="117"/>
      <c r="AH51" s="117"/>
    </row>
    <row r="52" spans="1:34" x14ac:dyDescent="0.3">
      <c r="A52" s="192"/>
      <c r="B52" s="117"/>
      <c r="C52" s="117"/>
      <c r="D52" s="117"/>
      <c r="E52" s="117"/>
      <c r="F52" s="117"/>
      <c r="G52" s="117"/>
      <c r="H52" s="117"/>
      <c r="I52" s="195"/>
      <c r="J52" s="117"/>
      <c r="K52" s="117"/>
      <c r="L52" s="117"/>
      <c r="M52" s="117"/>
      <c r="N52" s="117"/>
      <c r="O52" s="117"/>
      <c r="P52" s="117"/>
      <c r="Q52" s="117"/>
      <c r="R52" s="117"/>
      <c r="S52" s="195"/>
      <c r="T52" s="117"/>
      <c r="U52" s="195"/>
      <c r="V52" s="117"/>
      <c r="W52" s="196"/>
      <c r="X52" s="197"/>
      <c r="Y52" s="197"/>
      <c r="Z52" s="197"/>
      <c r="AA52" s="197"/>
      <c r="AB52" s="117"/>
      <c r="AC52" s="117"/>
      <c r="AD52" s="117"/>
      <c r="AE52" s="117"/>
      <c r="AF52" s="117"/>
      <c r="AG52" s="117"/>
      <c r="AH52" s="117"/>
    </row>
    <row r="53" spans="1:34" x14ac:dyDescent="0.3">
      <c r="A53" s="192"/>
      <c r="B53" s="117"/>
      <c r="C53" s="117"/>
      <c r="D53" s="117"/>
      <c r="E53" s="117"/>
      <c r="F53" s="117"/>
      <c r="G53" s="117"/>
      <c r="H53" s="117"/>
      <c r="I53" s="195"/>
      <c r="J53" s="117"/>
      <c r="K53" s="117"/>
      <c r="L53" s="117"/>
      <c r="M53" s="117"/>
      <c r="N53" s="117"/>
      <c r="O53" s="117"/>
      <c r="P53" s="117"/>
      <c r="Q53" s="117"/>
      <c r="R53" s="117"/>
      <c r="S53" s="195"/>
      <c r="T53" s="117"/>
      <c r="U53" s="195"/>
      <c r="V53" s="117"/>
      <c r="W53" s="196"/>
      <c r="X53" s="197"/>
      <c r="Y53" s="197"/>
      <c r="Z53" s="197"/>
      <c r="AA53" s="197"/>
      <c r="AB53" s="117"/>
      <c r="AC53" s="117"/>
      <c r="AD53" s="117"/>
      <c r="AE53" s="117"/>
      <c r="AF53" s="117"/>
      <c r="AG53" s="117"/>
      <c r="AH53" s="117"/>
    </row>
    <row r="54" spans="1:34" x14ac:dyDescent="0.3">
      <c r="A54" s="192"/>
      <c r="B54" s="117"/>
      <c r="C54" s="117"/>
      <c r="D54" s="117"/>
      <c r="E54" s="117"/>
      <c r="F54" s="117"/>
      <c r="G54" s="117"/>
      <c r="H54" s="117"/>
      <c r="I54" s="195"/>
      <c r="J54" s="117"/>
      <c r="K54" s="117"/>
      <c r="L54" s="117"/>
      <c r="M54" s="117"/>
      <c r="N54" s="117"/>
      <c r="O54" s="117"/>
      <c r="P54" s="117"/>
      <c r="Q54" s="117"/>
      <c r="R54" s="117"/>
      <c r="S54" s="195"/>
      <c r="T54" s="117"/>
      <c r="U54" s="195"/>
      <c r="V54" s="117"/>
      <c r="W54" s="196"/>
      <c r="X54" s="197"/>
      <c r="Y54" s="197"/>
      <c r="Z54" s="197"/>
      <c r="AA54" s="197"/>
      <c r="AB54" s="117"/>
      <c r="AC54" s="117"/>
      <c r="AD54" s="117"/>
      <c r="AE54" s="117"/>
      <c r="AF54" s="117"/>
      <c r="AG54" s="117"/>
      <c r="AH54" s="117"/>
    </row>
    <row r="55" spans="1:34" x14ac:dyDescent="0.3">
      <c r="A55" s="192"/>
      <c r="B55" s="117"/>
      <c r="C55" s="117"/>
      <c r="D55" s="117"/>
      <c r="E55" s="117"/>
      <c r="F55" s="117"/>
      <c r="G55" s="117"/>
      <c r="H55" s="117"/>
      <c r="I55" s="195"/>
      <c r="J55" s="117"/>
      <c r="K55" s="117"/>
      <c r="L55" s="117"/>
      <c r="M55" s="117"/>
      <c r="N55" s="117"/>
      <c r="O55" s="117"/>
      <c r="P55" s="117"/>
      <c r="Q55" s="117"/>
      <c r="R55" s="117"/>
      <c r="S55" s="195"/>
      <c r="T55" s="117"/>
      <c r="U55" s="195"/>
      <c r="V55" s="117"/>
      <c r="W55" s="196"/>
      <c r="X55" s="197"/>
      <c r="Y55" s="197"/>
      <c r="Z55" s="197"/>
      <c r="AA55" s="197"/>
      <c r="AB55" s="117"/>
      <c r="AC55" s="117"/>
      <c r="AD55" s="117"/>
      <c r="AE55" s="117"/>
      <c r="AF55" s="117"/>
      <c r="AG55" s="117"/>
      <c r="AH55" s="117"/>
    </row>
    <row r="56" spans="1:34" x14ac:dyDescent="0.3">
      <c r="A56" s="192"/>
      <c r="B56" s="117"/>
      <c r="C56" s="117"/>
      <c r="D56" s="117"/>
      <c r="E56" s="117"/>
      <c r="F56" s="117"/>
      <c r="G56" s="117"/>
      <c r="H56" s="117"/>
      <c r="I56" s="195"/>
      <c r="J56" s="117"/>
      <c r="K56" s="117"/>
      <c r="L56" s="117"/>
      <c r="M56" s="117"/>
      <c r="N56" s="117"/>
      <c r="O56" s="117"/>
      <c r="P56" s="117"/>
      <c r="Q56" s="117"/>
      <c r="R56" s="117"/>
      <c r="S56" s="195"/>
      <c r="T56" s="117"/>
      <c r="U56" s="195"/>
      <c r="V56" s="117"/>
      <c r="W56" s="196"/>
      <c r="X56" s="197"/>
      <c r="Y56" s="197"/>
      <c r="Z56" s="197"/>
      <c r="AA56" s="197"/>
      <c r="AB56" s="117"/>
      <c r="AC56" s="117"/>
      <c r="AD56" s="117"/>
      <c r="AE56" s="117"/>
      <c r="AF56" s="117"/>
      <c r="AG56" s="117"/>
      <c r="AH56" s="117"/>
    </row>
    <row r="57" spans="1:34" x14ac:dyDescent="0.3">
      <c r="A57" s="192"/>
      <c r="B57" s="117"/>
      <c r="C57" s="117"/>
      <c r="D57" s="117"/>
      <c r="E57" s="117"/>
      <c r="F57" s="117"/>
      <c r="G57" s="117"/>
      <c r="H57" s="117"/>
      <c r="I57" s="195"/>
      <c r="J57" s="117"/>
      <c r="K57" s="117"/>
      <c r="L57" s="117"/>
      <c r="M57" s="117"/>
      <c r="N57" s="117"/>
      <c r="O57" s="117"/>
      <c r="P57" s="117"/>
      <c r="Q57" s="117"/>
      <c r="R57" s="117"/>
      <c r="S57" s="195"/>
      <c r="T57" s="117"/>
      <c r="U57" s="195"/>
      <c r="V57" s="117"/>
      <c r="W57" s="196"/>
      <c r="X57" s="197"/>
      <c r="Y57" s="197"/>
      <c r="Z57" s="197"/>
      <c r="AA57" s="197"/>
      <c r="AB57" s="117"/>
      <c r="AC57" s="117"/>
      <c r="AD57" s="117"/>
      <c r="AE57" s="117"/>
      <c r="AF57" s="117"/>
      <c r="AG57" s="117"/>
      <c r="AH57" s="117"/>
    </row>
    <row r="58" spans="1:34" x14ac:dyDescent="0.3">
      <c r="A58" s="192"/>
      <c r="B58" s="117"/>
      <c r="C58" s="117"/>
      <c r="D58" s="117"/>
      <c r="E58" s="117"/>
      <c r="F58" s="117"/>
      <c r="G58" s="117"/>
      <c r="H58" s="117"/>
      <c r="I58" s="195"/>
      <c r="J58" s="117"/>
      <c r="K58" s="117"/>
      <c r="L58" s="117"/>
      <c r="M58" s="117"/>
      <c r="N58" s="117"/>
      <c r="O58" s="117"/>
      <c r="P58" s="117"/>
      <c r="Q58" s="117"/>
      <c r="R58" s="117"/>
      <c r="S58" s="195"/>
      <c r="T58" s="117"/>
      <c r="U58" s="195"/>
      <c r="V58" s="117"/>
      <c r="W58" s="196"/>
      <c r="X58" s="197"/>
      <c r="Y58" s="197"/>
      <c r="Z58" s="197"/>
      <c r="AA58" s="197"/>
      <c r="AB58" s="117"/>
      <c r="AC58" s="117"/>
      <c r="AD58" s="117"/>
      <c r="AE58" s="117"/>
      <c r="AF58" s="117"/>
      <c r="AG58" s="117"/>
      <c r="AH58" s="117"/>
    </row>
    <row r="59" spans="1:34" x14ac:dyDescent="0.3">
      <c r="A59" s="192"/>
      <c r="B59" s="117"/>
      <c r="C59" s="117"/>
      <c r="D59" s="117"/>
      <c r="E59" s="117"/>
      <c r="F59" s="117"/>
      <c r="G59" s="117"/>
      <c r="H59" s="117"/>
      <c r="I59" s="195"/>
      <c r="J59" s="117"/>
      <c r="K59" s="117"/>
      <c r="L59" s="117"/>
      <c r="M59" s="117"/>
      <c r="N59" s="117"/>
      <c r="O59" s="117"/>
      <c r="P59" s="117"/>
      <c r="Q59" s="117"/>
      <c r="R59" s="117"/>
      <c r="S59" s="195"/>
      <c r="T59" s="117"/>
      <c r="U59" s="195"/>
      <c r="V59" s="117"/>
      <c r="W59" s="196"/>
      <c r="X59" s="197"/>
      <c r="Y59" s="197"/>
      <c r="Z59" s="197"/>
      <c r="AA59" s="197"/>
      <c r="AB59" s="117"/>
      <c r="AC59" s="117"/>
      <c r="AD59" s="117"/>
      <c r="AE59" s="117"/>
      <c r="AF59" s="117"/>
      <c r="AG59" s="117"/>
      <c r="AH59" s="117"/>
    </row>
    <row r="60" spans="1:34" x14ac:dyDescent="0.3">
      <c r="A60" s="192"/>
      <c r="B60" s="117"/>
      <c r="C60" s="117"/>
      <c r="D60" s="117"/>
      <c r="E60" s="117"/>
      <c r="F60" s="117"/>
      <c r="G60" s="117"/>
      <c r="H60" s="117"/>
      <c r="I60" s="195"/>
      <c r="J60" s="117"/>
      <c r="K60" s="117"/>
      <c r="L60" s="117"/>
      <c r="M60" s="117"/>
      <c r="N60" s="117"/>
      <c r="O60" s="117"/>
      <c r="P60" s="117"/>
      <c r="Q60" s="117"/>
      <c r="R60" s="117"/>
      <c r="S60" s="195"/>
      <c r="T60" s="117"/>
      <c r="U60" s="195"/>
      <c r="V60" s="117"/>
      <c r="W60" s="196"/>
      <c r="X60" s="197"/>
      <c r="Y60" s="197"/>
      <c r="Z60" s="197"/>
      <c r="AA60" s="197"/>
      <c r="AB60" s="117"/>
      <c r="AC60" s="117"/>
      <c r="AD60" s="117"/>
      <c r="AE60" s="117"/>
      <c r="AF60" s="117"/>
      <c r="AG60" s="117"/>
      <c r="AH60" s="117"/>
    </row>
    <row r="61" spans="1:34" x14ac:dyDescent="0.3">
      <c r="A61" s="192"/>
      <c r="B61" s="117"/>
      <c r="C61" s="117"/>
      <c r="D61" s="117"/>
      <c r="E61" s="117"/>
      <c r="F61" s="117"/>
      <c r="G61" s="117"/>
      <c r="H61" s="117"/>
      <c r="I61" s="195"/>
      <c r="J61" s="117"/>
      <c r="K61" s="117"/>
      <c r="L61" s="117"/>
      <c r="M61" s="117"/>
      <c r="N61" s="117"/>
      <c r="O61" s="117"/>
      <c r="P61" s="117"/>
      <c r="Q61" s="117"/>
      <c r="R61" s="117"/>
      <c r="S61" s="195"/>
      <c r="T61" s="117"/>
      <c r="U61" s="195"/>
      <c r="V61" s="117"/>
      <c r="W61" s="196"/>
      <c r="X61" s="197"/>
      <c r="Y61" s="197"/>
      <c r="Z61" s="197"/>
      <c r="AA61" s="197"/>
      <c r="AB61" s="117"/>
      <c r="AC61" s="117"/>
      <c r="AD61" s="117"/>
      <c r="AE61" s="117"/>
      <c r="AF61" s="117"/>
      <c r="AG61" s="117"/>
      <c r="AH61" s="117"/>
    </row>
    <row r="62" spans="1:34" x14ac:dyDescent="0.3">
      <c r="A62" s="192"/>
      <c r="B62" s="117"/>
      <c r="C62" s="117"/>
      <c r="D62" s="117"/>
      <c r="E62" s="117"/>
      <c r="F62" s="117"/>
      <c r="G62" s="117"/>
      <c r="H62" s="117"/>
      <c r="I62" s="195"/>
      <c r="J62" s="117"/>
      <c r="K62" s="117"/>
      <c r="L62" s="117"/>
      <c r="M62" s="117"/>
      <c r="N62" s="117"/>
      <c r="O62" s="117"/>
      <c r="P62" s="117"/>
      <c r="Q62" s="117"/>
      <c r="R62" s="117"/>
      <c r="S62" s="195"/>
      <c r="T62" s="117"/>
      <c r="U62" s="195"/>
      <c r="V62" s="117"/>
      <c r="W62" s="196"/>
      <c r="X62" s="197"/>
      <c r="Y62" s="197"/>
      <c r="Z62" s="197"/>
      <c r="AA62" s="197"/>
      <c r="AB62" s="117"/>
      <c r="AC62" s="117"/>
      <c r="AD62" s="117"/>
      <c r="AE62" s="117"/>
      <c r="AF62" s="117"/>
      <c r="AG62" s="117"/>
      <c r="AH62" s="117"/>
    </row>
    <row r="63" spans="1:34" x14ac:dyDescent="0.3">
      <c r="A63" s="192"/>
      <c r="B63" s="117"/>
      <c r="C63" s="117"/>
      <c r="D63" s="117"/>
      <c r="E63" s="117"/>
      <c r="F63" s="117"/>
      <c r="G63" s="117"/>
      <c r="H63" s="117"/>
      <c r="I63" s="195"/>
      <c r="J63" s="117"/>
      <c r="K63" s="117"/>
      <c r="L63" s="117"/>
      <c r="M63" s="117"/>
      <c r="N63" s="117"/>
      <c r="O63" s="117"/>
      <c r="P63" s="117"/>
      <c r="Q63" s="117"/>
      <c r="R63" s="117"/>
      <c r="S63" s="195"/>
      <c r="T63" s="117"/>
      <c r="U63" s="195"/>
      <c r="V63" s="117"/>
      <c r="W63" s="196"/>
      <c r="X63" s="197"/>
      <c r="Y63" s="197"/>
      <c r="Z63" s="197"/>
      <c r="AA63" s="197"/>
      <c r="AB63" s="117"/>
      <c r="AC63" s="117"/>
      <c r="AD63" s="117"/>
      <c r="AE63" s="117"/>
      <c r="AF63" s="117"/>
      <c r="AG63" s="117"/>
      <c r="AH63" s="117"/>
    </row>
    <row r="64" spans="1:34" x14ac:dyDescent="0.3">
      <c r="A64" s="192"/>
      <c r="B64" s="117"/>
      <c r="C64" s="117"/>
      <c r="D64" s="117"/>
      <c r="E64" s="117"/>
      <c r="F64" s="117"/>
      <c r="G64" s="117"/>
      <c r="H64" s="117"/>
      <c r="I64" s="195"/>
      <c r="J64" s="117"/>
      <c r="K64" s="117"/>
      <c r="L64" s="117"/>
      <c r="M64" s="117"/>
      <c r="N64" s="117"/>
      <c r="O64" s="117"/>
      <c r="P64" s="117"/>
      <c r="Q64" s="117"/>
      <c r="R64" s="117"/>
      <c r="S64" s="195"/>
      <c r="T64" s="117"/>
      <c r="U64" s="195"/>
      <c r="V64" s="117"/>
      <c r="W64" s="196"/>
      <c r="X64" s="197"/>
      <c r="Y64" s="197"/>
      <c r="Z64" s="197"/>
      <c r="AA64" s="197"/>
      <c r="AB64" s="117"/>
      <c r="AC64" s="117"/>
      <c r="AD64" s="117"/>
      <c r="AE64" s="117"/>
      <c r="AF64" s="117"/>
      <c r="AG64" s="117"/>
      <c r="AH64" s="117"/>
    </row>
    <row r="65" spans="1:34" x14ac:dyDescent="0.3">
      <c r="A65" s="192"/>
      <c r="B65" s="117"/>
      <c r="C65" s="117"/>
      <c r="D65" s="117"/>
      <c r="E65" s="117"/>
      <c r="F65" s="117"/>
      <c r="G65" s="117"/>
      <c r="H65" s="117"/>
      <c r="I65" s="195"/>
      <c r="J65" s="117"/>
      <c r="K65" s="117"/>
      <c r="L65" s="117"/>
      <c r="M65" s="117"/>
      <c r="N65" s="117"/>
      <c r="O65" s="117"/>
      <c r="P65" s="117"/>
      <c r="Q65" s="117"/>
      <c r="R65" s="117"/>
      <c r="S65" s="195"/>
      <c r="T65" s="117"/>
      <c r="U65" s="195"/>
      <c r="V65" s="117"/>
      <c r="W65" s="196"/>
      <c r="X65" s="197"/>
      <c r="Y65" s="197"/>
      <c r="Z65" s="197"/>
      <c r="AA65" s="197"/>
      <c r="AB65" s="117"/>
      <c r="AC65" s="117"/>
      <c r="AD65" s="117"/>
      <c r="AE65" s="117"/>
      <c r="AF65" s="117"/>
      <c r="AG65" s="117"/>
      <c r="AH65" s="117"/>
    </row>
    <row r="66" spans="1:34" x14ac:dyDescent="0.3">
      <c r="A66" s="192"/>
      <c r="B66" s="117"/>
      <c r="C66" s="117"/>
      <c r="D66" s="117"/>
      <c r="E66" s="117"/>
      <c r="F66" s="117"/>
      <c r="G66" s="117"/>
      <c r="H66" s="117"/>
      <c r="I66" s="195"/>
      <c r="J66" s="117"/>
      <c r="K66" s="117"/>
      <c r="L66" s="117"/>
      <c r="M66" s="117"/>
      <c r="N66" s="117"/>
      <c r="O66" s="117"/>
      <c r="P66" s="117"/>
      <c r="Q66" s="117"/>
      <c r="R66" s="117"/>
      <c r="S66" s="195"/>
      <c r="T66" s="117"/>
      <c r="U66" s="195"/>
      <c r="V66" s="117"/>
      <c r="W66" s="196"/>
      <c r="X66" s="197"/>
      <c r="Y66" s="197"/>
      <c r="Z66" s="197"/>
      <c r="AA66" s="197"/>
      <c r="AB66" s="117"/>
      <c r="AC66" s="117"/>
      <c r="AD66" s="117"/>
      <c r="AE66" s="117"/>
      <c r="AF66" s="117"/>
      <c r="AG66" s="117"/>
      <c r="AH66" s="117"/>
    </row>
    <row r="67" spans="1:34" x14ac:dyDescent="0.3">
      <c r="A67" s="192"/>
      <c r="B67" s="117"/>
      <c r="C67" s="117"/>
      <c r="D67" s="117"/>
      <c r="E67" s="117"/>
      <c r="F67" s="117"/>
      <c r="G67" s="117"/>
      <c r="H67" s="117"/>
      <c r="I67" s="195"/>
      <c r="J67" s="117"/>
      <c r="K67" s="117"/>
      <c r="L67" s="117"/>
      <c r="M67" s="117"/>
      <c r="N67" s="117"/>
      <c r="O67" s="117"/>
      <c r="P67" s="117"/>
      <c r="Q67" s="117"/>
      <c r="R67" s="117"/>
      <c r="S67" s="195"/>
      <c r="T67" s="117"/>
      <c r="U67" s="195"/>
      <c r="V67" s="117"/>
      <c r="W67" s="196"/>
      <c r="X67" s="197"/>
      <c r="Y67" s="197"/>
      <c r="Z67" s="197"/>
      <c r="AA67" s="197"/>
      <c r="AB67" s="117"/>
      <c r="AC67" s="117"/>
      <c r="AD67" s="117"/>
      <c r="AE67" s="117"/>
      <c r="AF67" s="117"/>
      <c r="AG67" s="117"/>
      <c r="AH67" s="117"/>
    </row>
    <row r="68" spans="1:34" x14ac:dyDescent="0.3">
      <c r="A68" s="192"/>
      <c r="B68" s="117"/>
      <c r="C68" s="117"/>
      <c r="D68" s="117"/>
      <c r="E68" s="117"/>
      <c r="F68" s="117"/>
      <c r="G68" s="117"/>
      <c r="H68" s="117"/>
      <c r="I68" s="195"/>
      <c r="J68" s="117"/>
      <c r="K68" s="117"/>
      <c r="L68" s="117"/>
      <c r="M68" s="117"/>
      <c r="N68" s="117"/>
      <c r="O68" s="117"/>
      <c r="P68" s="117"/>
      <c r="Q68" s="117"/>
      <c r="R68" s="117"/>
      <c r="S68" s="195"/>
      <c r="T68" s="117"/>
      <c r="U68" s="195"/>
      <c r="V68" s="117"/>
      <c r="W68" s="196"/>
      <c r="X68" s="197"/>
      <c r="Y68" s="197"/>
      <c r="Z68" s="197"/>
      <c r="AA68" s="197"/>
      <c r="AB68" s="117"/>
      <c r="AC68" s="117"/>
      <c r="AD68" s="117"/>
      <c r="AE68" s="117"/>
      <c r="AF68" s="117"/>
      <c r="AG68" s="117"/>
      <c r="AH68" s="117"/>
    </row>
    <row r="69" spans="1:34" x14ac:dyDescent="0.3">
      <c r="A69" s="192"/>
      <c r="B69" s="117"/>
      <c r="C69" s="117"/>
      <c r="D69" s="117"/>
      <c r="E69" s="117"/>
      <c r="F69" s="117"/>
      <c r="G69" s="117"/>
      <c r="H69" s="117"/>
      <c r="I69" s="195"/>
      <c r="J69" s="117"/>
      <c r="K69" s="117"/>
      <c r="L69" s="117"/>
      <c r="M69" s="117"/>
      <c r="N69" s="117"/>
      <c r="O69" s="117"/>
      <c r="P69" s="117"/>
      <c r="Q69" s="117"/>
      <c r="R69" s="117"/>
      <c r="S69" s="195"/>
      <c r="T69" s="117"/>
      <c r="U69" s="195"/>
      <c r="V69" s="117"/>
      <c r="W69" s="196"/>
      <c r="X69" s="197"/>
      <c r="Y69" s="197"/>
      <c r="Z69" s="197"/>
      <c r="AA69" s="197"/>
      <c r="AB69" s="117"/>
      <c r="AC69" s="117"/>
      <c r="AD69" s="117"/>
      <c r="AE69" s="117"/>
      <c r="AF69" s="117"/>
      <c r="AG69" s="117"/>
      <c r="AH69" s="117"/>
    </row>
    <row r="70" spans="1:34" x14ac:dyDescent="0.3">
      <c r="A70" s="192"/>
      <c r="B70" s="117"/>
      <c r="C70" s="117"/>
      <c r="D70" s="117"/>
      <c r="E70" s="117"/>
      <c r="F70" s="117"/>
      <c r="G70" s="117"/>
      <c r="H70" s="117"/>
      <c r="I70" s="195"/>
      <c r="J70" s="117"/>
      <c r="K70" s="117"/>
      <c r="L70" s="117"/>
      <c r="M70" s="117"/>
      <c r="N70" s="117"/>
      <c r="O70" s="117"/>
      <c r="P70" s="117"/>
      <c r="Q70" s="117"/>
      <c r="R70" s="117"/>
      <c r="S70" s="195"/>
      <c r="T70" s="117"/>
      <c r="U70" s="195"/>
      <c r="V70" s="117"/>
      <c r="W70" s="196"/>
      <c r="X70" s="197"/>
      <c r="Y70" s="197"/>
      <c r="Z70" s="197"/>
      <c r="AA70" s="197"/>
      <c r="AB70" s="117"/>
      <c r="AC70" s="117"/>
      <c r="AD70" s="117"/>
      <c r="AE70" s="117"/>
      <c r="AF70" s="117"/>
      <c r="AG70" s="117"/>
      <c r="AH70" s="117"/>
    </row>
    <row r="71" spans="1:34" x14ac:dyDescent="0.3">
      <c r="A71" s="192"/>
      <c r="B71" s="117"/>
      <c r="C71" s="117"/>
      <c r="D71" s="117"/>
      <c r="E71" s="117"/>
      <c r="F71" s="117"/>
      <c r="G71" s="117"/>
      <c r="H71" s="117"/>
      <c r="I71" s="195"/>
      <c r="J71" s="117"/>
      <c r="K71" s="117"/>
      <c r="L71" s="117"/>
      <c r="M71" s="117"/>
      <c r="N71" s="117"/>
      <c r="O71" s="117"/>
      <c r="P71" s="117"/>
      <c r="Q71" s="117"/>
      <c r="R71" s="117"/>
      <c r="S71" s="195"/>
      <c r="T71" s="117"/>
      <c r="U71" s="195"/>
      <c r="V71" s="117"/>
      <c r="W71" s="196"/>
      <c r="X71" s="197"/>
      <c r="Y71" s="197"/>
      <c r="Z71" s="197"/>
      <c r="AA71" s="197"/>
      <c r="AB71" s="117"/>
      <c r="AC71" s="117"/>
      <c r="AD71" s="117"/>
      <c r="AE71" s="117"/>
      <c r="AF71" s="117"/>
      <c r="AG71" s="117"/>
      <c r="AH71" s="117"/>
    </row>
    <row r="72" spans="1:34" x14ac:dyDescent="0.3">
      <c r="A72" s="192"/>
      <c r="B72" s="117"/>
      <c r="C72" s="117"/>
      <c r="D72" s="117"/>
      <c r="E72" s="117"/>
      <c r="F72" s="117"/>
      <c r="G72" s="117"/>
      <c r="H72" s="117"/>
      <c r="I72" s="195"/>
      <c r="J72" s="117"/>
      <c r="K72" s="117"/>
      <c r="L72" s="117"/>
      <c r="M72" s="117"/>
      <c r="N72" s="117"/>
      <c r="O72" s="117"/>
      <c r="P72" s="117"/>
      <c r="Q72" s="117"/>
      <c r="R72" s="117"/>
      <c r="S72" s="195"/>
      <c r="T72" s="117"/>
      <c r="U72" s="195"/>
      <c r="V72" s="117"/>
      <c r="W72" s="196"/>
      <c r="X72" s="197"/>
      <c r="Y72" s="197"/>
      <c r="Z72" s="197"/>
      <c r="AA72" s="197"/>
      <c r="AB72" s="117"/>
      <c r="AC72" s="117"/>
      <c r="AD72" s="117"/>
      <c r="AE72" s="117"/>
      <c r="AF72" s="117"/>
      <c r="AG72" s="117"/>
      <c r="AH72" s="117"/>
    </row>
    <row r="73" spans="1:34" x14ac:dyDescent="0.3">
      <c r="A73" s="192"/>
      <c r="B73" s="117"/>
      <c r="C73" s="117"/>
      <c r="D73" s="117"/>
      <c r="E73" s="117"/>
      <c r="F73" s="117"/>
      <c r="G73" s="117"/>
      <c r="H73" s="117"/>
      <c r="I73" s="195"/>
      <c r="J73" s="117"/>
      <c r="K73" s="117"/>
      <c r="L73" s="117"/>
      <c r="M73" s="117"/>
      <c r="N73" s="117"/>
      <c r="O73" s="117"/>
      <c r="P73" s="117"/>
      <c r="Q73" s="117"/>
      <c r="R73" s="117"/>
      <c r="S73" s="195"/>
      <c r="T73" s="117"/>
      <c r="U73" s="195"/>
      <c r="V73" s="117"/>
      <c r="W73" s="196"/>
      <c r="X73" s="197"/>
      <c r="Y73" s="197"/>
      <c r="Z73" s="197"/>
      <c r="AA73" s="197"/>
      <c r="AB73" s="188"/>
      <c r="AC73" s="197"/>
      <c r="AD73" s="197"/>
      <c r="AE73" s="188"/>
      <c r="AF73" s="197"/>
      <c r="AG73" s="197"/>
      <c r="AH73" s="197"/>
    </row>
    <row r="74" spans="1:34" x14ac:dyDescent="0.3">
      <c r="A74" s="192"/>
      <c r="B74" s="117"/>
      <c r="C74" s="117"/>
      <c r="D74" s="117"/>
      <c r="E74" s="117"/>
      <c r="F74" s="117"/>
      <c r="G74" s="117"/>
      <c r="H74" s="117"/>
      <c r="I74" s="195"/>
      <c r="J74" s="117"/>
      <c r="K74" s="117"/>
      <c r="L74" s="117"/>
      <c r="M74" s="117"/>
      <c r="N74" s="117"/>
      <c r="O74" s="117"/>
      <c r="P74" s="117"/>
      <c r="Q74" s="117"/>
      <c r="R74" s="117"/>
      <c r="S74" s="195"/>
      <c r="T74" s="117"/>
      <c r="U74" s="195"/>
      <c r="V74" s="117"/>
      <c r="W74" s="196"/>
      <c r="X74" s="197"/>
      <c r="Y74" s="197"/>
      <c r="Z74" s="197"/>
      <c r="AA74" s="197"/>
      <c r="AB74" s="188"/>
      <c r="AC74" s="197"/>
      <c r="AD74" s="197"/>
      <c r="AE74" s="188"/>
      <c r="AF74" s="197"/>
      <c r="AG74" s="197"/>
      <c r="AH74" s="197"/>
    </row>
    <row r="75" spans="1:34" x14ac:dyDescent="0.3">
      <c r="A75" s="192"/>
      <c r="B75" s="117"/>
      <c r="C75" s="117"/>
      <c r="D75" s="117"/>
      <c r="E75" s="117"/>
      <c r="F75" s="117"/>
      <c r="G75" s="117"/>
      <c r="H75" s="117"/>
      <c r="I75" s="195"/>
      <c r="J75" s="117"/>
      <c r="K75" s="117"/>
      <c r="L75" s="117"/>
      <c r="M75" s="117"/>
      <c r="N75" s="117"/>
      <c r="O75" s="117"/>
      <c r="P75" s="117"/>
      <c r="Q75" s="117"/>
      <c r="R75" s="117"/>
      <c r="S75" s="195"/>
      <c r="T75" s="117"/>
      <c r="U75" s="195"/>
      <c r="V75" s="117"/>
      <c r="W75" s="196"/>
      <c r="X75" s="197"/>
      <c r="Y75" s="197"/>
      <c r="Z75" s="197"/>
      <c r="AA75" s="197"/>
      <c r="AB75" s="188"/>
      <c r="AC75" s="197"/>
      <c r="AD75" s="197"/>
      <c r="AE75" s="188"/>
      <c r="AF75" s="197"/>
      <c r="AG75" s="197"/>
      <c r="AH75" s="197"/>
    </row>
    <row r="76" spans="1:34" x14ac:dyDescent="0.3">
      <c r="A76" s="192"/>
      <c r="B76" s="117"/>
      <c r="C76" s="117"/>
      <c r="D76" s="117"/>
      <c r="E76" s="117"/>
      <c r="F76" s="117"/>
      <c r="G76" s="117"/>
      <c r="H76" s="117"/>
      <c r="I76" s="195"/>
      <c r="J76" s="117"/>
      <c r="K76" s="117"/>
      <c r="L76" s="117"/>
      <c r="M76" s="117"/>
      <c r="N76" s="117"/>
      <c r="O76" s="117"/>
      <c r="P76" s="117"/>
      <c r="Q76" s="117"/>
      <c r="R76" s="117"/>
      <c r="S76" s="195"/>
      <c r="T76" s="117"/>
      <c r="U76" s="195"/>
      <c r="V76" s="117"/>
      <c r="W76" s="196"/>
      <c r="X76" s="197"/>
      <c r="Y76" s="197"/>
      <c r="Z76" s="197"/>
      <c r="AA76" s="197"/>
      <c r="AB76" s="188"/>
      <c r="AC76" s="197"/>
      <c r="AD76" s="197"/>
      <c r="AE76" s="188"/>
      <c r="AF76" s="197"/>
      <c r="AG76" s="197"/>
      <c r="AH76" s="197"/>
    </row>
    <row r="77" spans="1:34" x14ac:dyDescent="0.3">
      <c r="A77" s="192"/>
      <c r="B77" s="117"/>
      <c r="C77" s="117"/>
      <c r="D77" s="117"/>
      <c r="E77" s="117"/>
      <c r="F77" s="117"/>
      <c r="G77" s="117"/>
      <c r="H77" s="117"/>
      <c r="I77" s="195"/>
      <c r="J77" s="117"/>
      <c r="K77" s="117"/>
      <c r="L77" s="117"/>
      <c r="M77" s="117"/>
      <c r="N77" s="117"/>
      <c r="O77" s="117"/>
      <c r="P77" s="117"/>
      <c r="Q77" s="117"/>
      <c r="R77" s="117"/>
      <c r="S77" s="195"/>
      <c r="T77" s="117"/>
      <c r="U77" s="195"/>
      <c r="V77" s="117"/>
      <c r="W77" s="196"/>
      <c r="X77" s="197"/>
      <c r="Y77" s="197"/>
      <c r="Z77" s="197"/>
      <c r="AA77" s="197"/>
      <c r="AB77" s="188"/>
      <c r="AC77" s="197"/>
      <c r="AD77" s="197"/>
      <c r="AE77" s="188"/>
      <c r="AF77" s="197"/>
      <c r="AG77" s="197"/>
      <c r="AH77" s="197"/>
    </row>
    <row r="78" spans="1:34" x14ac:dyDescent="0.3">
      <c r="A78" s="192"/>
      <c r="B78" s="117"/>
      <c r="C78" s="117"/>
      <c r="D78" s="117"/>
      <c r="E78" s="117"/>
      <c r="F78" s="117"/>
      <c r="G78" s="117"/>
      <c r="H78" s="117"/>
      <c r="I78" s="195"/>
      <c r="J78" s="117"/>
      <c r="K78" s="117"/>
      <c r="L78" s="117"/>
      <c r="M78" s="117"/>
      <c r="N78" s="117"/>
      <c r="O78" s="117"/>
      <c r="P78" s="117"/>
      <c r="Q78" s="117"/>
      <c r="R78" s="117"/>
      <c r="S78" s="195"/>
      <c r="T78" s="117"/>
      <c r="U78" s="195"/>
      <c r="V78" s="117"/>
      <c r="W78" s="196"/>
      <c r="X78" s="197"/>
      <c r="Y78" s="197"/>
      <c r="Z78" s="197"/>
      <c r="AA78" s="197"/>
      <c r="AB78" s="188"/>
      <c r="AC78" s="197"/>
      <c r="AD78" s="197"/>
      <c r="AE78" s="188"/>
      <c r="AF78" s="197"/>
      <c r="AG78" s="197"/>
      <c r="AH78" s="197"/>
    </row>
    <row r="79" spans="1:34" x14ac:dyDescent="0.3">
      <c r="A79" s="192"/>
      <c r="B79" s="117"/>
      <c r="C79" s="117"/>
      <c r="D79" s="117"/>
      <c r="E79" s="117"/>
      <c r="F79" s="117"/>
      <c r="G79" s="117"/>
      <c r="H79" s="117"/>
      <c r="I79" s="195"/>
      <c r="J79" s="117"/>
      <c r="K79" s="117"/>
      <c r="L79" s="117"/>
      <c r="M79" s="117"/>
      <c r="N79" s="117"/>
      <c r="O79" s="117"/>
      <c r="P79" s="117"/>
      <c r="Q79" s="117"/>
      <c r="R79" s="117"/>
      <c r="S79" s="195"/>
      <c r="T79" s="117"/>
      <c r="U79" s="195"/>
      <c r="V79" s="117"/>
      <c r="W79" s="196"/>
      <c r="X79" s="197"/>
      <c r="Y79" s="197"/>
      <c r="Z79" s="197"/>
      <c r="AA79" s="197"/>
      <c r="AB79" s="188"/>
      <c r="AC79" s="197"/>
      <c r="AD79" s="197"/>
      <c r="AE79" s="188"/>
      <c r="AF79" s="197"/>
      <c r="AG79" s="197"/>
      <c r="AH79" s="197"/>
    </row>
    <row r="80" spans="1:34" x14ac:dyDescent="0.3">
      <c r="A80" s="192"/>
      <c r="B80" s="117"/>
      <c r="C80" s="117"/>
      <c r="D80" s="117"/>
      <c r="E80" s="117"/>
      <c r="F80" s="117"/>
      <c r="G80" s="117"/>
      <c r="H80" s="117"/>
      <c r="I80" s="195"/>
      <c r="J80" s="117"/>
      <c r="K80" s="117"/>
      <c r="L80" s="117"/>
      <c r="M80" s="117"/>
      <c r="N80" s="117"/>
      <c r="O80" s="117"/>
      <c r="P80" s="117"/>
      <c r="Q80" s="117"/>
      <c r="R80" s="117"/>
      <c r="S80" s="195"/>
      <c r="T80" s="117"/>
      <c r="U80" s="195"/>
      <c r="V80" s="117"/>
      <c r="W80" s="196"/>
      <c r="X80" s="197"/>
      <c r="Y80" s="197"/>
      <c r="Z80" s="197"/>
      <c r="AA80" s="197"/>
      <c r="AB80" s="188"/>
      <c r="AC80" s="197"/>
      <c r="AD80" s="197"/>
      <c r="AE80" s="188"/>
      <c r="AF80" s="197"/>
      <c r="AG80" s="197"/>
      <c r="AH80" s="197"/>
    </row>
    <row r="81" spans="1:34" x14ac:dyDescent="0.3">
      <c r="A81" s="192"/>
      <c r="B81" s="117"/>
      <c r="C81" s="117"/>
      <c r="D81" s="117"/>
      <c r="E81" s="117"/>
      <c r="F81" s="117"/>
      <c r="G81" s="117"/>
      <c r="H81" s="117"/>
      <c r="I81" s="195"/>
      <c r="J81" s="117"/>
      <c r="K81" s="117"/>
      <c r="L81" s="117"/>
      <c r="M81" s="117"/>
      <c r="N81" s="117"/>
      <c r="O81" s="117"/>
      <c r="P81" s="117"/>
      <c r="Q81" s="117"/>
      <c r="R81" s="117"/>
      <c r="S81" s="195"/>
      <c r="T81" s="117"/>
      <c r="U81" s="195"/>
      <c r="V81" s="117"/>
      <c r="W81" s="196"/>
      <c r="X81" s="197"/>
      <c r="Y81" s="197"/>
      <c r="Z81" s="197"/>
      <c r="AA81" s="197"/>
      <c r="AB81" s="188"/>
      <c r="AC81" s="197"/>
      <c r="AD81" s="197"/>
      <c r="AE81" s="188"/>
      <c r="AF81" s="197"/>
      <c r="AG81" s="197"/>
      <c r="AH81" s="197"/>
    </row>
    <row r="82" spans="1:34" x14ac:dyDescent="0.3">
      <c r="A82" s="192"/>
      <c r="B82" s="117"/>
      <c r="C82" s="117"/>
      <c r="D82" s="117"/>
      <c r="E82" s="117"/>
      <c r="F82" s="117"/>
      <c r="G82" s="117"/>
      <c r="H82" s="117"/>
      <c r="I82" s="195"/>
      <c r="J82" s="117"/>
      <c r="K82" s="117"/>
      <c r="L82" s="117"/>
      <c r="M82" s="117"/>
      <c r="N82" s="117"/>
      <c r="O82" s="117"/>
      <c r="P82" s="117"/>
      <c r="Q82" s="117"/>
      <c r="R82" s="117"/>
      <c r="S82" s="195"/>
      <c r="T82" s="117"/>
      <c r="U82" s="195"/>
      <c r="V82" s="117"/>
      <c r="W82" s="196"/>
      <c r="X82" s="197"/>
      <c r="Y82" s="197"/>
      <c r="Z82" s="197"/>
      <c r="AA82" s="197"/>
      <c r="AB82" s="188"/>
      <c r="AC82" s="197"/>
      <c r="AD82" s="197"/>
      <c r="AE82" s="188"/>
      <c r="AF82" s="197"/>
      <c r="AG82" s="197"/>
      <c r="AH82" s="197"/>
    </row>
    <row r="83" spans="1:34" x14ac:dyDescent="0.3">
      <c r="A83" s="192"/>
      <c r="B83" s="117"/>
      <c r="C83" s="117"/>
      <c r="D83" s="117"/>
      <c r="E83" s="117"/>
      <c r="F83" s="117"/>
      <c r="G83" s="117"/>
      <c r="H83" s="117"/>
      <c r="I83" s="195"/>
      <c r="J83" s="117"/>
      <c r="K83" s="117"/>
      <c r="L83" s="117"/>
      <c r="M83" s="117"/>
      <c r="N83" s="117"/>
      <c r="O83" s="117"/>
      <c r="P83" s="117"/>
      <c r="Q83" s="117"/>
      <c r="R83" s="117"/>
      <c r="S83" s="195"/>
      <c r="T83" s="117"/>
      <c r="U83" s="195"/>
      <c r="V83" s="117"/>
      <c r="W83" s="196"/>
      <c r="X83" s="197"/>
      <c r="Y83" s="197"/>
      <c r="Z83" s="197"/>
      <c r="AA83" s="197"/>
      <c r="AB83" s="188"/>
      <c r="AC83" s="197"/>
      <c r="AD83" s="197"/>
      <c r="AE83" s="188"/>
      <c r="AF83" s="197"/>
      <c r="AG83" s="197"/>
      <c r="AH83" s="197"/>
    </row>
    <row r="84" spans="1:34" x14ac:dyDescent="0.3">
      <c r="A84" s="192"/>
      <c r="B84" s="117"/>
      <c r="C84" s="117"/>
      <c r="D84" s="117"/>
      <c r="E84" s="117"/>
      <c r="F84" s="117"/>
      <c r="G84" s="117"/>
      <c r="H84" s="117"/>
      <c r="I84" s="195"/>
      <c r="J84" s="117"/>
      <c r="K84" s="117"/>
      <c r="L84" s="117"/>
      <c r="M84" s="117"/>
      <c r="N84" s="117"/>
      <c r="O84" s="117"/>
      <c r="P84" s="117"/>
      <c r="Q84" s="117"/>
      <c r="R84" s="117"/>
      <c r="S84" s="195"/>
      <c r="T84" s="117"/>
      <c r="U84" s="195"/>
      <c r="V84" s="117"/>
      <c r="W84" s="196"/>
      <c r="X84" s="197"/>
      <c r="Y84" s="197"/>
      <c r="Z84" s="197"/>
      <c r="AA84" s="197"/>
      <c r="AB84" s="188"/>
      <c r="AC84" s="197"/>
      <c r="AD84" s="197"/>
      <c r="AE84" s="188"/>
      <c r="AF84" s="197"/>
      <c r="AG84" s="197"/>
      <c r="AH84" s="197"/>
    </row>
    <row r="85" spans="1:34" x14ac:dyDescent="0.3">
      <c r="A85" s="192"/>
      <c r="B85" s="117"/>
      <c r="C85" s="117"/>
      <c r="D85" s="117"/>
      <c r="E85" s="117"/>
      <c r="F85" s="117"/>
      <c r="G85" s="117"/>
      <c r="H85" s="117"/>
      <c r="I85" s="195"/>
      <c r="J85" s="117"/>
      <c r="K85" s="117"/>
      <c r="L85" s="117"/>
      <c r="M85" s="117"/>
      <c r="N85" s="117"/>
      <c r="O85" s="117"/>
      <c r="P85" s="117"/>
      <c r="Q85" s="117"/>
      <c r="R85" s="117"/>
      <c r="S85" s="195"/>
      <c r="T85" s="117"/>
      <c r="U85" s="195"/>
      <c r="V85" s="117"/>
      <c r="W85" s="196"/>
      <c r="X85" s="197"/>
      <c r="Y85" s="197"/>
      <c r="Z85" s="197"/>
      <c r="AA85" s="197"/>
      <c r="AB85" s="188"/>
      <c r="AC85" s="197"/>
      <c r="AD85" s="197"/>
      <c r="AE85" s="188"/>
      <c r="AF85" s="197"/>
      <c r="AG85" s="197"/>
      <c r="AH85" s="197"/>
    </row>
    <row r="86" spans="1:34" x14ac:dyDescent="0.3">
      <c r="A86" s="192"/>
      <c r="B86" s="117"/>
      <c r="C86" s="117"/>
      <c r="D86" s="117"/>
      <c r="E86" s="117"/>
      <c r="F86" s="117"/>
      <c r="G86" s="117"/>
      <c r="H86" s="117"/>
      <c r="I86" s="195"/>
      <c r="J86" s="117"/>
      <c r="K86" s="117"/>
      <c r="L86" s="117"/>
      <c r="M86" s="117"/>
      <c r="N86" s="117"/>
      <c r="O86" s="117"/>
      <c r="P86" s="117"/>
      <c r="Q86" s="117"/>
      <c r="R86" s="117"/>
      <c r="S86" s="195"/>
      <c r="T86" s="117"/>
      <c r="U86" s="195"/>
      <c r="V86" s="117"/>
      <c r="W86" s="196"/>
      <c r="X86" s="197"/>
      <c r="Y86" s="197"/>
      <c r="Z86" s="197"/>
      <c r="AA86" s="197"/>
      <c r="AB86" s="188"/>
      <c r="AC86" s="197"/>
      <c r="AD86" s="197"/>
      <c r="AE86" s="188"/>
      <c r="AF86" s="197"/>
      <c r="AG86" s="197"/>
      <c r="AH86" s="197"/>
    </row>
    <row r="87" spans="1:34" x14ac:dyDescent="0.3">
      <c r="A87" s="192"/>
      <c r="B87" s="117"/>
      <c r="C87" s="117"/>
      <c r="D87" s="117"/>
      <c r="E87" s="117"/>
      <c r="F87" s="117"/>
      <c r="G87" s="117"/>
      <c r="H87" s="117"/>
      <c r="I87" s="195"/>
      <c r="J87" s="117"/>
      <c r="K87" s="117"/>
      <c r="L87" s="117"/>
      <c r="M87" s="117"/>
      <c r="N87" s="117"/>
      <c r="O87" s="117"/>
      <c r="P87" s="117"/>
      <c r="Q87" s="117"/>
      <c r="R87" s="117"/>
      <c r="S87" s="195"/>
      <c r="T87" s="117"/>
      <c r="U87" s="195"/>
      <c r="V87" s="117"/>
      <c r="W87" s="196"/>
      <c r="X87" s="197"/>
      <c r="Y87" s="197"/>
      <c r="Z87" s="197"/>
      <c r="AA87" s="197"/>
      <c r="AB87" s="188"/>
      <c r="AC87" s="197"/>
      <c r="AD87" s="197"/>
      <c r="AE87" s="188"/>
      <c r="AF87" s="197"/>
      <c r="AG87" s="197"/>
      <c r="AH87" s="197"/>
    </row>
    <row r="88" spans="1:34" x14ac:dyDescent="0.3">
      <c r="A88" s="192"/>
      <c r="B88" s="117"/>
      <c r="C88" s="117"/>
      <c r="D88" s="117"/>
      <c r="E88" s="117"/>
      <c r="F88" s="117"/>
      <c r="G88" s="117"/>
      <c r="H88" s="117"/>
      <c r="I88" s="195"/>
      <c r="J88" s="117"/>
      <c r="K88" s="117"/>
      <c r="L88" s="117"/>
      <c r="M88" s="117"/>
      <c r="N88" s="117"/>
      <c r="O88" s="117"/>
      <c r="P88" s="117"/>
      <c r="Q88" s="117"/>
      <c r="R88" s="117"/>
      <c r="S88" s="195"/>
      <c r="T88" s="117"/>
      <c r="U88" s="195"/>
      <c r="V88" s="117"/>
      <c r="W88" s="196"/>
      <c r="X88" s="197"/>
      <c r="Y88" s="197"/>
      <c r="Z88" s="197"/>
      <c r="AA88" s="197"/>
      <c r="AB88" s="188"/>
      <c r="AC88" s="197"/>
      <c r="AD88" s="197"/>
      <c r="AE88" s="188"/>
      <c r="AF88" s="197"/>
      <c r="AG88" s="197"/>
      <c r="AH88" s="197"/>
    </row>
    <row r="89" spans="1:34" x14ac:dyDescent="0.3">
      <c r="A89" s="192"/>
      <c r="B89" s="117"/>
      <c r="C89" s="117"/>
      <c r="D89" s="117"/>
      <c r="E89" s="117"/>
      <c r="F89" s="117"/>
      <c r="G89" s="117"/>
      <c r="H89" s="117"/>
      <c r="I89" s="195"/>
      <c r="J89" s="117"/>
      <c r="K89" s="117"/>
      <c r="L89" s="117"/>
      <c r="M89" s="117"/>
      <c r="N89" s="117"/>
      <c r="O89" s="117"/>
      <c r="P89" s="117"/>
      <c r="Q89" s="117"/>
      <c r="R89" s="117"/>
      <c r="S89" s="195"/>
      <c r="T89" s="117"/>
      <c r="U89" s="195"/>
      <c r="V89" s="117"/>
      <c r="W89" s="196"/>
      <c r="X89" s="197"/>
      <c r="Y89" s="197"/>
      <c r="Z89" s="197"/>
      <c r="AA89" s="197"/>
      <c r="AB89" s="188"/>
      <c r="AC89" s="197"/>
      <c r="AD89" s="197"/>
      <c r="AE89" s="188"/>
      <c r="AF89" s="197"/>
      <c r="AG89" s="197"/>
      <c r="AH89" s="197"/>
    </row>
    <row r="90" spans="1:34" x14ac:dyDescent="0.3">
      <c r="A90" s="192"/>
      <c r="B90" s="117"/>
      <c r="C90" s="117"/>
      <c r="D90" s="117"/>
      <c r="E90" s="117"/>
      <c r="F90" s="117"/>
      <c r="G90" s="117"/>
      <c r="H90" s="117"/>
      <c r="I90" s="195"/>
      <c r="J90" s="117"/>
      <c r="K90" s="117"/>
      <c r="L90" s="117"/>
      <c r="M90" s="117"/>
      <c r="N90" s="117"/>
      <c r="O90" s="117"/>
      <c r="P90" s="117"/>
      <c r="Q90" s="117"/>
      <c r="R90" s="117"/>
      <c r="S90" s="195"/>
      <c r="T90" s="117"/>
      <c r="U90" s="195"/>
      <c r="V90" s="117"/>
      <c r="W90" s="196"/>
      <c r="X90" s="197"/>
      <c r="Y90" s="197"/>
      <c r="Z90" s="197"/>
      <c r="AA90" s="197"/>
      <c r="AB90" s="188"/>
      <c r="AC90" s="197"/>
      <c r="AD90" s="197"/>
      <c r="AE90" s="188"/>
      <c r="AF90" s="197"/>
      <c r="AG90" s="197"/>
      <c r="AH90" s="197"/>
    </row>
    <row r="91" spans="1:34" x14ac:dyDescent="0.3">
      <c r="A91" s="192"/>
      <c r="B91" s="117"/>
      <c r="C91" s="117"/>
      <c r="D91" s="117"/>
      <c r="E91" s="117"/>
      <c r="F91" s="117"/>
      <c r="G91" s="117"/>
      <c r="H91" s="117"/>
      <c r="I91" s="195"/>
      <c r="J91" s="117"/>
      <c r="K91" s="117"/>
      <c r="L91" s="117"/>
      <c r="M91" s="117"/>
      <c r="N91" s="117"/>
      <c r="O91" s="117"/>
      <c r="P91" s="117"/>
      <c r="Q91" s="117"/>
      <c r="R91" s="117"/>
      <c r="S91" s="195"/>
      <c r="T91" s="117"/>
      <c r="U91" s="195"/>
      <c r="V91" s="117"/>
      <c r="W91" s="196"/>
      <c r="X91" s="197"/>
      <c r="Y91" s="197"/>
      <c r="Z91" s="197"/>
      <c r="AA91" s="197"/>
      <c r="AB91" s="188"/>
      <c r="AC91" s="197"/>
      <c r="AD91" s="197"/>
      <c r="AE91" s="188"/>
      <c r="AF91" s="197"/>
      <c r="AG91" s="197"/>
      <c r="AH91" s="197"/>
    </row>
    <row r="92" spans="1:34" x14ac:dyDescent="0.3">
      <c r="A92" s="192"/>
      <c r="B92" s="117"/>
      <c r="C92" s="117"/>
      <c r="D92" s="117"/>
      <c r="E92" s="117"/>
      <c r="F92" s="117"/>
      <c r="G92" s="117"/>
      <c r="H92" s="117"/>
      <c r="I92" s="195"/>
      <c r="J92" s="117"/>
      <c r="K92" s="117"/>
      <c r="L92" s="117"/>
      <c r="M92" s="117"/>
      <c r="N92" s="117"/>
      <c r="O92" s="117"/>
      <c r="P92" s="117"/>
      <c r="Q92" s="117"/>
      <c r="R92" s="117"/>
      <c r="S92" s="195"/>
      <c r="T92" s="117"/>
      <c r="U92" s="195"/>
      <c r="V92" s="117"/>
      <c r="W92" s="196"/>
      <c r="X92" s="197"/>
      <c r="Y92" s="197"/>
      <c r="Z92" s="197"/>
      <c r="AA92" s="197"/>
      <c r="AB92" s="188"/>
      <c r="AC92" s="197"/>
      <c r="AD92" s="197"/>
      <c r="AE92" s="188"/>
      <c r="AF92" s="197"/>
      <c r="AG92" s="197"/>
      <c r="AH92" s="197"/>
    </row>
    <row r="93" spans="1:34" x14ac:dyDescent="0.3">
      <c r="A93" s="192"/>
      <c r="B93" s="117"/>
      <c r="C93" s="117"/>
      <c r="D93" s="117"/>
      <c r="E93" s="117"/>
      <c r="F93" s="117"/>
      <c r="G93" s="117"/>
      <c r="H93" s="117"/>
      <c r="I93" s="195"/>
      <c r="J93" s="117"/>
      <c r="K93" s="117"/>
      <c r="L93" s="117"/>
      <c r="M93" s="117"/>
      <c r="N93" s="117"/>
      <c r="O93" s="117"/>
      <c r="P93" s="117"/>
      <c r="Q93" s="117"/>
      <c r="R93" s="117"/>
      <c r="S93" s="195"/>
      <c r="T93" s="117"/>
      <c r="U93" s="195"/>
      <c r="V93" s="117"/>
      <c r="W93" s="196"/>
      <c r="X93" s="197"/>
      <c r="Y93" s="197"/>
      <c r="Z93" s="197"/>
      <c r="AA93" s="197"/>
      <c r="AB93" s="188"/>
      <c r="AC93" s="197"/>
      <c r="AD93" s="197"/>
      <c r="AE93" s="188"/>
      <c r="AF93" s="197"/>
      <c r="AG93" s="197"/>
      <c r="AH93" s="197"/>
    </row>
    <row r="94" spans="1:34" x14ac:dyDescent="0.3">
      <c r="A94" s="192"/>
      <c r="B94" s="117"/>
      <c r="C94" s="117"/>
      <c r="D94" s="117"/>
      <c r="E94" s="117"/>
      <c r="F94" s="117"/>
      <c r="G94" s="117"/>
      <c r="H94" s="117"/>
      <c r="I94" s="195"/>
      <c r="J94" s="117"/>
      <c r="K94" s="117"/>
      <c r="L94" s="117"/>
      <c r="M94" s="117"/>
      <c r="N94" s="117"/>
      <c r="O94" s="117"/>
      <c r="P94" s="117"/>
      <c r="Q94" s="117"/>
      <c r="R94" s="117"/>
      <c r="S94" s="195"/>
      <c r="T94" s="117"/>
      <c r="U94" s="195"/>
      <c r="V94" s="117"/>
      <c r="W94" s="196"/>
      <c r="X94" s="197"/>
      <c r="Y94" s="197"/>
      <c r="Z94" s="197"/>
      <c r="AA94" s="197"/>
      <c r="AB94" s="188"/>
      <c r="AC94" s="197"/>
      <c r="AD94" s="197"/>
      <c r="AE94" s="188"/>
      <c r="AF94" s="197"/>
      <c r="AG94" s="197"/>
      <c r="AH94" s="197"/>
    </row>
    <row r="95" spans="1:34" x14ac:dyDescent="0.3">
      <c r="A95" s="192"/>
      <c r="B95" s="117"/>
      <c r="C95" s="117"/>
      <c r="D95" s="117"/>
      <c r="E95" s="117"/>
      <c r="F95" s="117"/>
      <c r="G95" s="117"/>
      <c r="H95" s="117"/>
      <c r="I95" s="195"/>
      <c r="J95" s="117"/>
      <c r="K95" s="117"/>
      <c r="L95" s="117"/>
      <c r="M95" s="117"/>
      <c r="N95" s="117"/>
      <c r="O95" s="117"/>
      <c r="P95" s="117"/>
      <c r="Q95" s="117"/>
      <c r="R95" s="117"/>
      <c r="S95" s="195"/>
      <c r="T95" s="117"/>
      <c r="U95" s="195"/>
      <c r="V95" s="117"/>
      <c r="W95" s="196"/>
      <c r="X95" s="197"/>
      <c r="Y95" s="197"/>
      <c r="Z95" s="197"/>
      <c r="AA95" s="197"/>
      <c r="AB95" s="188"/>
      <c r="AC95" s="197"/>
      <c r="AD95" s="197"/>
      <c r="AE95" s="188"/>
      <c r="AF95" s="197"/>
      <c r="AG95" s="197"/>
      <c r="AH95" s="197"/>
    </row>
    <row r="96" spans="1:34" x14ac:dyDescent="0.3">
      <c r="A96" s="192"/>
      <c r="B96" s="117"/>
      <c r="C96" s="117"/>
      <c r="D96" s="117"/>
      <c r="E96" s="117"/>
      <c r="F96" s="117"/>
      <c r="G96" s="117"/>
      <c r="H96" s="117"/>
      <c r="I96" s="195"/>
      <c r="J96" s="117"/>
      <c r="K96" s="117"/>
      <c r="L96" s="117"/>
      <c r="M96" s="117"/>
      <c r="N96" s="117"/>
      <c r="O96" s="117"/>
      <c r="P96" s="117"/>
      <c r="Q96" s="117"/>
      <c r="R96" s="117"/>
      <c r="S96" s="195"/>
      <c r="T96" s="117"/>
      <c r="U96" s="195"/>
      <c r="V96" s="117"/>
      <c r="W96" s="196"/>
      <c r="X96" s="197"/>
      <c r="Y96" s="197"/>
      <c r="Z96" s="197"/>
      <c r="AA96" s="197"/>
      <c r="AB96" s="188"/>
      <c r="AC96" s="197"/>
      <c r="AD96" s="197"/>
      <c r="AE96" s="188"/>
      <c r="AF96" s="197"/>
      <c r="AG96" s="197"/>
      <c r="AH96" s="197"/>
    </row>
    <row r="97" spans="1:34" x14ac:dyDescent="0.3">
      <c r="A97" s="192"/>
      <c r="B97" s="117"/>
      <c r="C97" s="117"/>
      <c r="D97" s="117"/>
      <c r="E97" s="117"/>
      <c r="F97" s="117"/>
      <c r="G97" s="117"/>
      <c r="H97" s="117"/>
      <c r="I97" s="195"/>
      <c r="J97" s="117"/>
      <c r="K97" s="117"/>
      <c r="L97" s="117"/>
      <c r="M97" s="117"/>
      <c r="N97" s="117"/>
      <c r="O97" s="117"/>
      <c r="P97" s="117"/>
      <c r="Q97" s="117"/>
      <c r="R97" s="117"/>
      <c r="S97" s="195"/>
      <c r="T97" s="117"/>
      <c r="U97" s="195"/>
      <c r="V97" s="117"/>
      <c r="W97" s="196"/>
      <c r="X97" s="197"/>
      <c r="Y97" s="197"/>
      <c r="Z97" s="197"/>
      <c r="AA97" s="197"/>
      <c r="AB97" s="188"/>
      <c r="AC97" s="197"/>
      <c r="AD97" s="197"/>
      <c r="AE97" s="188"/>
      <c r="AF97" s="197"/>
      <c r="AG97" s="197"/>
      <c r="AH97" s="197"/>
    </row>
    <row r="98" spans="1:34" x14ac:dyDescent="0.3">
      <c r="A98" s="192"/>
      <c r="B98" s="117"/>
      <c r="C98" s="117"/>
      <c r="D98" s="117"/>
      <c r="E98" s="117"/>
      <c r="F98" s="117"/>
      <c r="G98" s="117"/>
      <c r="H98" s="117"/>
      <c r="I98" s="195"/>
      <c r="J98" s="117"/>
      <c r="K98" s="117"/>
      <c r="L98" s="117"/>
      <c r="M98" s="117"/>
      <c r="N98" s="117"/>
      <c r="O98" s="117"/>
      <c r="P98" s="117"/>
      <c r="Q98" s="117"/>
      <c r="R98" s="117"/>
      <c r="S98" s="195"/>
      <c r="T98" s="117"/>
      <c r="U98" s="195"/>
      <c r="V98" s="117"/>
      <c r="W98" s="196"/>
      <c r="X98" s="197"/>
      <c r="Y98" s="197"/>
      <c r="Z98" s="197"/>
      <c r="AA98" s="197"/>
      <c r="AB98" s="188"/>
      <c r="AC98" s="197"/>
      <c r="AD98" s="197"/>
      <c r="AE98" s="188"/>
      <c r="AF98" s="197"/>
      <c r="AG98" s="197"/>
      <c r="AH98" s="197"/>
    </row>
    <row r="99" spans="1:34" x14ac:dyDescent="0.3">
      <c r="A99" s="192"/>
      <c r="B99" s="117"/>
      <c r="C99" s="117"/>
      <c r="D99" s="117"/>
      <c r="E99" s="117"/>
      <c r="F99" s="117"/>
      <c r="G99" s="117"/>
      <c r="H99" s="117"/>
      <c r="I99" s="195"/>
      <c r="J99" s="117"/>
      <c r="K99" s="117"/>
      <c r="L99" s="117"/>
      <c r="M99" s="117"/>
      <c r="N99" s="117"/>
      <c r="O99" s="117"/>
      <c r="P99" s="117"/>
      <c r="Q99" s="117"/>
      <c r="R99" s="117"/>
      <c r="S99" s="195"/>
      <c r="T99" s="117"/>
      <c r="U99" s="195"/>
      <c r="V99" s="117"/>
      <c r="W99" s="196"/>
      <c r="X99" s="197"/>
      <c r="Y99" s="197"/>
      <c r="Z99" s="197"/>
      <c r="AA99" s="197"/>
      <c r="AB99" s="188"/>
      <c r="AC99" s="197"/>
      <c r="AD99" s="197"/>
      <c r="AE99" s="188"/>
      <c r="AF99" s="197"/>
      <c r="AG99" s="197"/>
      <c r="AH99" s="197"/>
    </row>
    <row r="100" spans="1:34" x14ac:dyDescent="0.3">
      <c r="A100" s="192"/>
      <c r="B100" s="117"/>
      <c r="C100" s="117"/>
      <c r="D100" s="117"/>
      <c r="E100" s="117"/>
      <c r="F100" s="117"/>
      <c r="G100" s="117"/>
      <c r="H100" s="117"/>
      <c r="I100" s="195"/>
      <c r="J100" s="117"/>
      <c r="K100" s="117"/>
      <c r="L100" s="117"/>
      <c r="M100" s="117"/>
      <c r="N100" s="117"/>
      <c r="O100" s="117"/>
      <c r="P100" s="117"/>
      <c r="Q100" s="117"/>
      <c r="R100" s="117"/>
      <c r="S100" s="195"/>
      <c r="T100" s="117"/>
      <c r="U100" s="195"/>
      <c r="V100" s="117"/>
      <c r="W100" s="196"/>
      <c r="X100" s="197"/>
      <c r="Y100" s="197"/>
      <c r="Z100" s="197"/>
      <c r="AA100" s="197"/>
      <c r="AB100" s="188"/>
      <c r="AC100" s="197"/>
      <c r="AD100" s="197"/>
      <c r="AE100" s="188"/>
      <c r="AF100" s="197"/>
      <c r="AG100" s="197"/>
      <c r="AH100" s="197"/>
    </row>
    <row r="101" spans="1:34" x14ac:dyDescent="0.3">
      <c r="A101" s="192"/>
      <c r="B101" s="117"/>
      <c r="C101" s="117"/>
      <c r="D101" s="117"/>
      <c r="E101" s="117"/>
      <c r="F101" s="117"/>
      <c r="G101" s="117"/>
      <c r="H101" s="117"/>
      <c r="I101" s="195"/>
      <c r="J101" s="117"/>
      <c r="K101" s="117"/>
      <c r="L101" s="117"/>
      <c r="M101" s="117"/>
      <c r="N101" s="117"/>
      <c r="O101" s="117"/>
      <c r="P101" s="117"/>
      <c r="Q101" s="117"/>
      <c r="R101" s="117"/>
      <c r="S101" s="195"/>
      <c r="T101" s="117"/>
      <c r="U101" s="195"/>
      <c r="V101" s="117"/>
      <c r="W101" s="196"/>
      <c r="X101" s="197"/>
      <c r="Y101" s="197"/>
      <c r="Z101" s="197"/>
      <c r="AA101" s="197"/>
      <c r="AB101" s="188"/>
      <c r="AC101" s="197"/>
      <c r="AD101" s="197"/>
      <c r="AE101" s="188"/>
      <c r="AF101" s="197"/>
      <c r="AG101" s="197"/>
      <c r="AH101" s="197"/>
    </row>
    <row r="102" spans="1:34" x14ac:dyDescent="0.3">
      <c r="A102" s="192"/>
      <c r="B102" s="117"/>
      <c r="C102" s="117"/>
      <c r="D102" s="117"/>
      <c r="E102" s="117"/>
      <c r="F102" s="117"/>
      <c r="G102" s="117"/>
      <c r="H102" s="117"/>
      <c r="I102" s="195"/>
      <c r="J102" s="117"/>
      <c r="K102" s="117"/>
      <c r="L102" s="117"/>
      <c r="M102" s="117"/>
      <c r="N102" s="117"/>
      <c r="O102" s="117"/>
      <c r="P102" s="117"/>
      <c r="Q102" s="117"/>
      <c r="R102" s="117"/>
      <c r="S102" s="195"/>
      <c r="T102" s="117"/>
      <c r="U102" s="195"/>
      <c r="V102" s="117"/>
      <c r="W102" s="196"/>
      <c r="X102" s="197"/>
      <c r="Y102" s="197"/>
      <c r="Z102" s="197"/>
      <c r="AA102" s="197"/>
      <c r="AB102" s="188"/>
      <c r="AC102" s="197"/>
      <c r="AD102" s="197"/>
      <c r="AE102" s="188"/>
      <c r="AF102" s="197"/>
      <c r="AG102" s="197"/>
      <c r="AH102" s="197"/>
    </row>
    <row r="103" spans="1:34" x14ac:dyDescent="0.3">
      <c r="A103" s="192"/>
      <c r="B103" s="117"/>
      <c r="C103" s="117"/>
      <c r="D103" s="117"/>
      <c r="E103" s="117"/>
      <c r="F103" s="117"/>
      <c r="G103" s="117"/>
      <c r="H103" s="117"/>
      <c r="I103" s="195"/>
      <c r="J103" s="117"/>
      <c r="K103" s="117"/>
      <c r="L103" s="117"/>
      <c r="M103" s="117"/>
      <c r="N103" s="117"/>
      <c r="O103" s="117"/>
      <c r="P103" s="117"/>
      <c r="Q103" s="117"/>
      <c r="R103" s="117"/>
      <c r="S103" s="195"/>
      <c r="T103" s="117"/>
      <c r="U103" s="195"/>
      <c r="V103" s="117"/>
      <c r="W103" s="196"/>
      <c r="X103" s="197"/>
      <c r="Y103" s="197"/>
      <c r="Z103" s="197"/>
      <c r="AA103" s="197"/>
      <c r="AB103" s="188"/>
      <c r="AC103" s="197"/>
      <c r="AD103" s="197"/>
      <c r="AE103" s="188"/>
      <c r="AF103" s="197"/>
      <c r="AG103" s="197"/>
      <c r="AH103" s="197"/>
    </row>
    <row r="104" spans="1:34" x14ac:dyDescent="0.3">
      <c r="A104" s="192"/>
      <c r="B104" s="117"/>
      <c r="C104" s="117"/>
      <c r="D104" s="117"/>
      <c r="E104" s="117"/>
      <c r="F104" s="117"/>
      <c r="G104" s="117"/>
      <c r="H104" s="117"/>
      <c r="I104" s="195"/>
      <c r="J104" s="117"/>
      <c r="K104" s="117"/>
      <c r="L104" s="117"/>
      <c r="M104" s="117"/>
      <c r="N104" s="117"/>
      <c r="O104" s="117"/>
      <c r="P104" s="117"/>
      <c r="Q104" s="117"/>
      <c r="R104" s="117"/>
      <c r="S104" s="195"/>
      <c r="T104" s="117"/>
      <c r="U104" s="195"/>
      <c r="V104" s="117"/>
      <c r="W104" s="196"/>
      <c r="X104" s="197"/>
      <c r="Y104" s="197"/>
      <c r="Z104" s="197"/>
      <c r="AA104" s="197"/>
      <c r="AB104" s="188"/>
      <c r="AC104" s="197"/>
      <c r="AD104" s="197"/>
      <c r="AE104" s="188"/>
      <c r="AF104" s="197"/>
      <c r="AG104" s="197"/>
      <c r="AH104" s="197"/>
    </row>
    <row r="105" spans="1:34" x14ac:dyDescent="0.3">
      <c r="A105" s="192"/>
      <c r="B105" s="117"/>
      <c r="C105" s="117"/>
      <c r="D105" s="117"/>
      <c r="E105" s="117"/>
      <c r="F105" s="117"/>
      <c r="G105" s="117"/>
      <c r="H105" s="117"/>
      <c r="I105" s="195"/>
      <c r="J105" s="117"/>
      <c r="K105" s="117"/>
      <c r="L105" s="117"/>
      <c r="M105" s="117"/>
      <c r="N105" s="117"/>
      <c r="O105" s="117"/>
      <c r="P105" s="117"/>
      <c r="Q105" s="117"/>
      <c r="R105" s="117"/>
      <c r="S105" s="195"/>
      <c r="T105" s="117"/>
      <c r="U105" s="195"/>
      <c r="V105" s="117"/>
      <c r="W105" s="196"/>
      <c r="X105" s="197"/>
      <c r="Y105" s="197"/>
      <c r="Z105" s="197"/>
      <c r="AA105" s="197"/>
      <c r="AB105" s="188"/>
      <c r="AC105" s="197"/>
      <c r="AD105" s="197"/>
      <c r="AE105" s="188"/>
      <c r="AF105" s="197"/>
      <c r="AG105" s="197"/>
      <c r="AH105" s="197"/>
    </row>
    <row r="106" spans="1:34" x14ac:dyDescent="0.3">
      <c r="A106" s="192"/>
      <c r="B106" s="117"/>
      <c r="C106" s="117"/>
      <c r="D106" s="117"/>
      <c r="E106" s="117"/>
      <c r="F106" s="117"/>
      <c r="G106" s="117"/>
      <c r="H106" s="117"/>
      <c r="I106" s="195"/>
      <c r="J106" s="117"/>
      <c r="K106" s="117"/>
      <c r="L106" s="117"/>
      <c r="M106" s="117"/>
      <c r="N106" s="117"/>
      <c r="O106" s="117"/>
      <c r="P106" s="117"/>
      <c r="Q106" s="117"/>
      <c r="R106" s="117"/>
      <c r="S106" s="195"/>
      <c r="T106" s="117"/>
      <c r="U106" s="195"/>
      <c r="V106" s="117"/>
      <c r="W106" s="196"/>
      <c r="X106" s="197"/>
      <c r="Y106" s="197"/>
      <c r="Z106" s="197"/>
      <c r="AA106" s="197"/>
      <c r="AB106" s="188"/>
      <c r="AC106" s="197"/>
      <c r="AD106" s="197"/>
      <c r="AE106" s="188"/>
      <c r="AF106" s="197"/>
      <c r="AG106" s="197"/>
      <c r="AH106" s="197"/>
    </row>
    <row r="107" spans="1:34" x14ac:dyDescent="0.3">
      <c r="A107" s="192"/>
      <c r="B107" s="117"/>
      <c r="C107" s="117"/>
      <c r="D107" s="117"/>
      <c r="E107" s="117"/>
      <c r="F107" s="117"/>
      <c r="G107" s="117"/>
      <c r="H107" s="117"/>
      <c r="I107" s="195"/>
      <c r="J107" s="117"/>
      <c r="K107" s="117"/>
      <c r="L107" s="117"/>
      <c r="M107" s="117"/>
      <c r="N107" s="117"/>
      <c r="O107" s="117"/>
      <c r="P107" s="117"/>
      <c r="Q107" s="117"/>
      <c r="R107" s="117"/>
      <c r="S107" s="195"/>
      <c r="T107" s="117"/>
      <c r="U107" s="195"/>
      <c r="V107" s="117"/>
      <c r="W107" s="196"/>
      <c r="X107" s="197"/>
      <c r="Y107" s="197"/>
      <c r="Z107" s="197"/>
      <c r="AA107" s="197"/>
      <c r="AB107" s="188"/>
      <c r="AC107" s="197"/>
      <c r="AD107" s="197"/>
      <c r="AE107" s="188"/>
      <c r="AF107" s="197"/>
      <c r="AG107" s="197"/>
      <c r="AH107" s="197"/>
    </row>
    <row r="108" spans="1:34" x14ac:dyDescent="0.3">
      <c r="A108" s="192"/>
      <c r="B108" s="117"/>
      <c r="C108" s="117"/>
      <c r="D108" s="117"/>
      <c r="E108" s="117"/>
      <c r="F108" s="117"/>
      <c r="G108" s="117"/>
      <c r="H108" s="117"/>
      <c r="I108" s="195"/>
      <c r="J108" s="117"/>
      <c r="K108" s="117"/>
      <c r="L108" s="117"/>
      <c r="M108" s="117"/>
      <c r="N108" s="117"/>
      <c r="O108" s="117"/>
      <c r="P108" s="117"/>
      <c r="Q108" s="117"/>
      <c r="R108" s="117"/>
      <c r="S108" s="195"/>
      <c r="T108" s="117"/>
      <c r="U108" s="195"/>
      <c r="V108" s="117"/>
      <c r="W108" s="196"/>
      <c r="X108" s="197"/>
      <c r="Y108" s="197"/>
      <c r="Z108" s="197"/>
      <c r="AA108" s="197"/>
      <c r="AB108" s="188"/>
      <c r="AC108" s="197"/>
      <c r="AD108" s="197"/>
      <c r="AE108" s="188"/>
      <c r="AF108" s="197"/>
      <c r="AG108" s="197"/>
      <c r="AH108" s="197"/>
    </row>
    <row r="109" spans="1:34" x14ac:dyDescent="0.3">
      <c r="A109" s="192"/>
      <c r="B109" s="117"/>
      <c r="C109" s="117"/>
      <c r="D109" s="117"/>
      <c r="E109" s="117"/>
      <c r="F109" s="117"/>
      <c r="G109" s="117"/>
      <c r="H109" s="117"/>
      <c r="I109" s="195"/>
      <c r="J109" s="117"/>
      <c r="K109" s="117"/>
      <c r="L109" s="117"/>
      <c r="M109" s="117"/>
      <c r="N109" s="117"/>
      <c r="O109" s="117"/>
      <c r="P109" s="117"/>
      <c r="Q109" s="117"/>
      <c r="R109" s="117"/>
      <c r="S109" s="195"/>
      <c r="T109" s="117"/>
      <c r="U109" s="195"/>
      <c r="V109" s="117"/>
      <c r="W109" s="196"/>
      <c r="X109" s="197"/>
      <c r="Y109" s="197"/>
      <c r="Z109" s="197"/>
      <c r="AA109" s="197"/>
      <c r="AB109" s="188"/>
      <c r="AC109" s="197"/>
      <c r="AD109" s="197"/>
      <c r="AE109" s="188"/>
      <c r="AF109" s="197"/>
      <c r="AG109" s="197"/>
      <c r="AH109" s="197"/>
    </row>
    <row r="110" spans="1:34" x14ac:dyDescent="0.3">
      <c r="A110" s="192"/>
      <c r="B110" s="117"/>
      <c r="C110" s="117"/>
      <c r="D110" s="117"/>
      <c r="E110" s="117"/>
      <c r="F110" s="117"/>
      <c r="G110" s="117"/>
      <c r="H110" s="117"/>
      <c r="I110" s="195"/>
      <c r="J110" s="117"/>
      <c r="K110" s="117"/>
      <c r="L110" s="117"/>
      <c r="M110" s="117"/>
      <c r="N110" s="117"/>
      <c r="O110" s="117"/>
      <c r="P110" s="117"/>
      <c r="Q110" s="117"/>
      <c r="R110" s="117"/>
      <c r="S110" s="195"/>
      <c r="T110" s="117"/>
      <c r="U110" s="195"/>
      <c r="V110" s="117"/>
      <c r="W110" s="196"/>
      <c r="X110" s="197"/>
      <c r="Y110" s="197"/>
      <c r="Z110" s="197"/>
      <c r="AA110" s="197"/>
      <c r="AB110" s="188"/>
      <c r="AC110" s="197"/>
      <c r="AD110" s="197"/>
      <c r="AE110" s="188"/>
      <c r="AF110" s="197"/>
      <c r="AG110" s="197"/>
      <c r="AH110" s="197"/>
    </row>
    <row r="111" spans="1:34" x14ac:dyDescent="0.3">
      <c r="A111" s="192"/>
      <c r="B111" s="117"/>
      <c r="C111" s="117"/>
      <c r="D111" s="117"/>
      <c r="E111" s="117"/>
      <c r="F111" s="117"/>
      <c r="G111" s="117"/>
      <c r="H111" s="117"/>
      <c r="I111" s="195"/>
      <c r="J111" s="117"/>
      <c r="K111" s="117"/>
      <c r="L111" s="117"/>
      <c r="M111" s="117"/>
      <c r="N111" s="117"/>
      <c r="O111" s="117"/>
      <c r="P111" s="117"/>
      <c r="Q111" s="117"/>
      <c r="R111" s="117"/>
      <c r="S111" s="195"/>
      <c r="T111" s="117"/>
      <c r="U111" s="195"/>
      <c r="V111" s="117"/>
      <c r="W111" s="196"/>
      <c r="X111" s="197"/>
      <c r="Y111" s="197"/>
      <c r="Z111" s="197"/>
      <c r="AA111" s="197"/>
      <c r="AB111" s="188"/>
      <c r="AC111" s="197"/>
      <c r="AD111" s="197"/>
      <c r="AE111" s="188"/>
      <c r="AF111" s="197"/>
      <c r="AG111" s="197"/>
      <c r="AH111" s="197"/>
    </row>
    <row r="112" spans="1:34" x14ac:dyDescent="0.3">
      <c r="A112" s="192"/>
      <c r="B112" s="117"/>
      <c r="C112" s="117"/>
      <c r="D112" s="117"/>
      <c r="E112" s="117"/>
      <c r="F112" s="117"/>
      <c r="G112" s="117"/>
      <c r="H112" s="117"/>
      <c r="I112" s="195"/>
      <c r="J112" s="117"/>
      <c r="K112" s="117"/>
      <c r="L112" s="117"/>
      <c r="M112" s="117"/>
      <c r="N112" s="117"/>
      <c r="O112" s="117"/>
      <c r="P112" s="117"/>
      <c r="Q112" s="117"/>
      <c r="R112" s="117"/>
      <c r="S112" s="195"/>
      <c r="T112" s="117"/>
      <c r="U112" s="195"/>
      <c r="V112" s="117"/>
      <c r="W112" s="196"/>
      <c r="X112" s="197"/>
      <c r="Y112" s="197"/>
      <c r="Z112" s="197"/>
      <c r="AA112" s="197"/>
      <c r="AB112" s="188"/>
      <c r="AC112" s="197"/>
      <c r="AD112" s="197"/>
      <c r="AE112" s="188"/>
      <c r="AF112" s="197"/>
      <c r="AG112" s="197"/>
      <c r="AH112" s="197"/>
    </row>
    <row r="113" spans="1:34" x14ac:dyDescent="0.3">
      <c r="A113" s="192"/>
      <c r="B113" s="117"/>
      <c r="C113" s="117"/>
      <c r="D113" s="117"/>
      <c r="E113" s="117"/>
      <c r="F113" s="117"/>
      <c r="G113" s="117"/>
      <c r="H113" s="117"/>
      <c r="I113" s="195"/>
      <c r="J113" s="117"/>
      <c r="K113" s="117"/>
      <c r="L113" s="117"/>
      <c r="M113" s="117"/>
      <c r="N113" s="117"/>
      <c r="O113" s="117"/>
      <c r="P113" s="117"/>
      <c r="Q113" s="117"/>
      <c r="R113" s="117"/>
      <c r="S113" s="195"/>
      <c r="T113" s="117"/>
      <c r="U113" s="195"/>
      <c r="V113" s="117"/>
      <c r="W113" s="196"/>
      <c r="X113" s="197"/>
      <c r="Y113" s="197"/>
      <c r="Z113" s="197"/>
      <c r="AA113" s="197"/>
      <c r="AB113" s="188"/>
      <c r="AC113" s="197"/>
      <c r="AD113" s="197"/>
      <c r="AE113" s="188"/>
      <c r="AF113" s="197"/>
      <c r="AG113" s="197"/>
      <c r="AH113" s="197"/>
    </row>
    <row r="114" spans="1:34" x14ac:dyDescent="0.3">
      <c r="A114" s="192"/>
      <c r="B114" s="117"/>
      <c r="C114" s="117"/>
      <c r="D114" s="117"/>
      <c r="E114" s="117"/>
      <c r="F114" s="117"/>
      <c r="G114" s="117"/>
      <c r="H114" s="117"/>
      <c r="I114" s="195"/>
      <c r="J114" s="117"/>
      <c r="K114" s="117"/>
      <c r="L114" s="117"/>
      <c r="M114" s="117"/>
      <c r="N114" s="117"/>
      <c r="O114" s="117"/>
      <c r="P114" s="117"/>
      <c r="Q114" s="117"/>
      <c r="R114" s="117"/>
      <c r="S114" s="195"/>
      <c r="T114" s="117"/>
      <c r="U114" s="195"/>
      <c r="V114" s="117"/>
      <c r="W114" s="196"/>
      <c r="X114" s="197"/>
      <c r="Y114" s="197"/>
      <c r="Z114" s="197"/>
      <c r="AA114" s="197"/>
      <c r="AB114" s="188"/>
      <c r="AC114" s="197"/>
      <c r="AD114" s="197"/>
      <c r="AE114" s="188"/>
      <c r="AF114" s="197"/>
      <c r="AG114" s="197"/>
      <c r="AH114" s="197"/>
    </row>
    <row r="115" spans="1:34" x14ac:dyDescent="0.3">
      <c r="A115" s="192"/>
      <c r="B115" s="117"/>
      <c r="C115" s="117"/>
      <c r="D115" s="117"/>
      <c r="E115" s="117"/>
      <c r="F115" s="117"/>
      <c r="G115" s="117"/>
      <c r="H115" s="117"/>
      <c r="I115" s="195"/>
      <c r="J115" s="117"/>
      <c r="K115" s="117"/>
      <c r="L115" s="117"/>
      <c r="M115" s="117"/>
      <c r="N115" s="117"/>
      <c r="O115" s="117"/>
      <c r="P115" s="117"/>
      <c r="Q115" s="117"/>
      <c r="R115" s="117"/>
      <c r="S115" s="195"/>
      <c r="T115" s="117"/>
      <c r="U115" s="195"/>
      <c r="V115" s="117"/>
      <c r="W115" s="196"/>
      <c r="X115" s="197"/>
      <c r="Y115" s="197"/>
      <c r="Z115" s="197"/>
      <c r="AA115" s="197"/>
      <c r="AB115" s="188"/>
      <c r="AC115" s="197"/>
      <c r="AD115" s="197"/>
      <c r="AE115" s="188"/>
      <c r="AF115" s="197"/>
      <c r="AG115" s="197"/>
      <c r="AH115" s="197"/>
    </row>
    <row r="116" spans="1:34" x14ac:dyDescent="0.3">
      <c r="A116" s="192"/>
      <c r="B116" s="117"/>
      <c r="C116" s="117"/>
      <c r="D116" s="117"/>
      <c r="E116" s="117"/>
      <c r="F116" s="117"/>
      <c r="G116" s="117"/>
      <c r="H116" s="117"/>
      <c r="I116" s="195"/>
      <c r="J116" s="117"/>
      <c r="K116" s="117"/>
      <c r="L116" s="117"/>
      <c r="M116" s="117"/>
      <c r="N116" s="117"/>
      <c r="O116" s="117"/>
      <c r="P116" s="117"/>
      <c r="Q116" s="117"/>
      <c r="R116" s="117"/>
      <c r="S116" s="195"/>
      <c r="T116" s="117"/>
      <c r="U116" s="195"/>
      <c r="V116" s="117"/>
      <c r="W116" s="196"/>
      <c r="X116" s="197"/>
      <c r="Y116" s="197"/>
      <c r="Z116" s="197"/>
      <c r="AA116" s="197"/>
      <c r="AB116" s="188"/>
      <c r="AC116" s="197"/>
      <c r="AD116" s="197"/>
      <c r="AE116" s="188"/>
      <c r="AF116" s="197"/>
      <c r="AG116" s="197"/>
      <c r="AH116" s="197"/>
    </row>
    <row r="117" spans="1:34" x14ac:dyDescent="0.3">
      <c r="A117" s="192"/>
      <c r="B117" s="117"/>
      <c r="C117" s="117"/>
      <c r="D117" s="117"/>
      <c r="E117" s="117"/>
      <c r="F117" s="117"/>
      <c r="G117" s="117"/>
      <c r="H117" s="117"/>
      <c r="I117" s="195"/>
      <c r="J117" s="117"/>
      <c r="K117" s="117"/>
      <c r="L117" s="117"/>
      <c r="M117" s="117"/>
      <c r="N117" s="117"/>
      <c r="O117" s="117"/>
      <c r="P117" s="117"/>
      <c r="Q117" s="117"/>
      <c r="R117" s="117"/>
      <c r="S117" s="195"/>
      <c r="T117" s="117"/>
      <c r="U117" s="195"/>
      <c r="V117" s="117"/>
      <c r="W117" s="196"/>
      <c r="X117" s="197"/>
      <c r="Y117" s="197"/>
      <c r="Z117" s="197"/>
      <c r="AA117" s="197"/>
      <c r="AB117" s="188"/>
      <c r="AC117" s="197"/>
      <c r="AD117" s="197"/>
      <c r="AE117" s="188"/>
      <c r="AF117" s="197"/>
      <c r="AG117" s="197"/>
      <c r="AH117" s="197"/>
    </row>
    <row r="118" spans="1:34" x14ac:dyDescent="0.3">
      <c r="A118" s="192"/>
      <c r="B118" s="117"/>
      <c r="C118" s="117"/>
      <c r="D118" s="117"/>
      <c r="E118" s="117"/>
      <c r="F118" s="117"/>
      <c r="G118" s="117"/>
      <c r="H118" s="117"/>
      <c r="I118" s="195"/>
      <c r="J118" s="117"/>
      <c r="K118" s="117"/>
      <c r="L118" s="117"/>
      <c r="M118" s="117"/>
      <c r="N118" s="117"/>
      <c r="O118" s="117"/>
      <c r="P118" s="117"/>
      <c r="Q118" s="117"/>
      <c r="R118" s="117"/>
      <c r="S118" s="195"/>
      <c r="T118" s="117"/>
      <c r="U118" s="195"/>
      <c r="V118" s="117"/>
      <c r="W118" s="196"/>
      <c r="X118" s="197"/>
      <c r="Y118" s="197"/>
      <c r="Z118" s="197"/>
      <c r="AA118" s="197"/>
      <c r="AB118" s="188"/>
      <c r="AC118" s="197"/>
      <c r="AD118" s="197"/>
      <c r="AE118" s="188"/>
      <c r="AF118" s="197"/>
      <c r="AG118" s="197"/>
      <c r="AH118" s="197"/>
    </row>
    <row r="119" spans="1:34" x14ac:dyDescent="0.3">
      <c r="A119" s="192"/>
      <c r="B119" s="117"/>
      <c r="C119" s="117"/>
      <c r="D119" s="117"/>
      <c r="E119" s="117"/>
      <c r="F119" s="117"/>
      <c r="G119" s="117"/>
      <c r="H119" s="117"/>
      <c r="I119" s="195"/>
      <c r="J119" s="117"/>
      <c r="K119" s="117"/>
      <c r="L119" s="117"/>
      <c r="M119" s="117"/>
      <c r="N119" s="117"/>
      <c r="O119" s="117"/>
      <c r="P119" s="117"/>
      <c r="Q119" s="117"/>
      <c r="R119" s="117"/>
      <c r="S119" s="195"/>
      <c r="T119" s="117"/>
      <c r="U119" s="195"/>
      <c r="V119" s="117"/>
      <c r="W119" s="196"/>
      <c r="X119" s="197"/>
      <c r="Y119" s="197"/>
      <c r="Z119" s="197"/>
      <c r="AA119" s="197"/>
      <c r="AB119" s="188"/>
      <c r="AC119" s="197"/>
      <c r="AD119" s="197"/>
      <c r="AE119" s="188"/>
      <c r="AF119" s="197"/>
      <c r="AG119" s="197"/>
      <c r="AH119" s="197"/>
    </row>
    <row r="120" spans="1:34" x14ac:dyDescent="0.3">
      <c r="A120" s="192"/>
      <c r="B120" s="117"/>
      <c r="C120" s="117"/>
      <c r="D120" s="117"/>
      <c r="E120" s="117"/>
      <c r="F120" s="117"/>
      <c r="G120" s="117"/>
      <c r="H120" s="117"/>
      <c r="I120" s="195"/>
      <c r="J120" s="117"/>
      <c r="K120" s="117"/>
      <c r="L120" s="117"/>
      <c r="M120" s="117"/>
      <c r="N120" s="117"/>
      <c r="O120" s="117"/>
      <c r="P120" s="117"/>
      <c r="Q120" s="117"/>
      <c r="R120" s="117"/>
      <c r="S120" s="195"/>
      <c r="T120" s="117"/>
      <c r="U120" s="195"/>
      <c r="V120" s="117"/>
      <c r="W120" s="196"/>
      <c r="X120" s="197"/>
      <c r="Y120" s="197"/>
      <c r="Z120" s="197"/>
      <c r="AA120" s="197"/>
      <c r="AB120" s="188"/>
      <c r="AC120" s="197"/>
      <c r="AD120" s="197"/>
      <c r="AE120" s="188"/>
      <c r="AF120" s="197"/>
      <c r="AG120" s="197"/>
      <c r="AH120" s="197"/>
    </row>
    <row r="121" spans="1:34" x14ac:dyDescent="0.3">
      <c r="A121" s="192"/>
      <c r="B121" s="117"/>
      <c r="C121" s="117"/>
      <c r="D121" s="117"/>
      <c r="E121" s="117"/>
      <c r="F121" s="117"/>
      <c r="G121" s="117"/>
      <c r="H121" s="117"/>
      <c r="I121" s="195"/>
      <c r="J121" s="117"/>
      <c r="K121" s="117"/>
      <c r="L121" s="117"/>
      <c r="M121" s="117"/>
      <c r="N121" s="117"/>
      <c r="O121" s="117"/>
      <c r="P121" s="117"/>
      <c r="Q121" s="117"/>
      <c r="R121" s="117"/>
      <c r="S121" s="195"/>
      <c r="T121" s="117"/>
      <c r="U121" s="195"/>
      <c r="V121" s="117"/>
      <c r="W121" s="196"/>
      <c r="X121" s="197"/>
      <c r="Y121" s="197"/>
      <c r="Z121" s="197"/>
      <c r="AA121" s="197"/>
      <c r="AB121" s="188"/>
      <c r="AC121" s="197"/>
      <c r="AD121" s="197"/>
      <c r="AE121" s="188"/>
      <c r="AF121" s="197"/>
      <c r="AG121" s="197"/>
      <c r="AH121" s="197"/>
    </row>
    <row r="122" spans="1:34" x14ac:dyDescent="0.3">
      <c r="A122" s="192"/>
      <c r="B122" s="117"/>
      <c r="C122" s="117"/>
      <c r="D122" s="117"/>
      <c r="E122" s="117"/>
      <c r="F122" s="117"/>
      <c r="G122" s="117"/>
      <c r="H122" s="117"/>
      <c r="I122" s="195"/>
      <c r="J122" s="117"/>
      <c r="K122" s="117"/>
      <c r="L122" s="117"/>
      <c r="M122" s="117"/>
      <c r="N122" s="117"/>
      <c r="O122" s="117"/>
      <c r="P122" s="117"/>
      <c r="Q122" s="117"/>
      <c r="R122" s="117"/>
      <c r="S122" s="195"/>
      <c r="T122" s="117"/>
      <c r="U122" s="195"/>
      <c r="V122" s="117"/>
      <c r="W122" s="196"/>
      <c r="X122" s="197"/>
      <c r="Y122" s="197"/>
      <c r="Z122" s="197"/>
      <c r="AA122" s="197"/>
      <c r="AB122" s="188"/>
      <c r="AC122" s="197"/>
      <c r="AD122" s="197"/>
      <c r="AE122" s="188"/>
      <c r="AF122" s="197"/>
      <c r="AG122" s="197"/>
      <c r="AH122" s="197"/>
    </row>
    <row r="123" spans="1:34" x14ac:dyDescent="0.3">
      <c r="A123" s="192"/>
      <c r="B123" s="117"/>
      <c r="C123" s="117"/>
      <c r="D123" s="117"/>
      <c r="E123" s="117"/>
      <c r="F123" s="117"/>
      <c r="G123" s="117"/>
      <c r="H123" s="117"/>
      <c r="I123" s="195"/>
      <c r="J123" s="117"/>
      <c r="K123" s="117"/>
      <c r="L123" s="117"/>
      <c r="M123" s="117"/>
      <c r="N123" s="117"/>
      <c r="O123" s="117"/>
      <c r="P123" s="117"/>
      <c r="Q123" s="117"/>
      <c r="R123" s="117"/>
      <c r="S123" s="195"/>
      <c r="T123" s="117"/>
      <c r="U123" s="195"/>
      <c r="V123" s="117"/>
      <c r="W123" s="196"/>
      <c r="X123" s="197"/>
      <c r="Y123" s="197"/>
      <c r="Z123" s="197"/>
      <c r="AA123" s="197"/>
      <c r="AB123" s="188"/>
      <c r="AC123" s="197"/>
      <c r="AD123" s="197"/>
      <c r="AE123" s="188"/>
      <c r="AF123" s="197"/>
      <c r="AG123" s="197"/>
      <c r="AH123" s="197"/>
    </row>
    <row r="124" spans="1:34" x14ac:dyDescent="0.3">
      <c r="A124" s="192"/>
      <c r="B124" s="117"/>
      <c r="C124" s="117"/>
      <c r="D124" s="117"/>
      <c r="E124" s="117"/>
      <c r="F124" s="117"/>
      <c r="G124" s="117"/>
      <c r="H124" s="117"/>
      <c r="I124" s="195"/>
      <c r="J124" s="117"/>
      <c r="K124" s="117"/>
      <c r="L124" s="117"/>
      <c r="M124" s="117"/>
      <c r="N124" s="117"/>
      <c r="O124" s="117"/>
      <c r="P124" s="117"/>
      <c r="Q124" s="117"/>
      <c r="R124" s="117"/>
      <c r="S124" s="195"/>
      <c r="T124" s="117"/>
      <c r="U124" s="195"/>
      <c r="V124" s="117"/>
      <c r="W124" s="196"/>
      <c r="X124" s="197"/>
      <c r="Y124" s="197"/>
      <c r="Z124" s="197"/>
      <c r="AA124" s="197"/>
      <c r="AB124" s="188"/>
      <c r="AC124" s="197"/>
      <c r="AD124" s="197"/>
      <c r="AE124" s="188"/>
      <c r="AF124" s="197"/>
      <c r="AG124" s="197"/>
      <c r="AH124" s="197"/>
    </row>
    <row r="125" spans="1:34" x14ac:dyDescent="0.3">
      <c r="A125" s="192"/>
      <c r="B125" s="117"/>
      <c r="C125" s="117"/>
      <c r="D125" s="117"/>
      <c r="E125" s="117"/>
      <c r="F125" s="117"/>
      <c r="G125" s="117"/>
      <c r="H125" s="117"/>
      <c r="I125" s="195"/>
      <c r="J125" s="117"/>
      <c r="K125" s="117"/>
      <c r="L125" s="117"/>
      <c r="M125" s="117"/>
      <c r="N125" s="117"/>
      <c r="O125" s="117"/>
      <c r="P125" s="117"/>
      <c r="Q125" s="117"/>
      <c r="R125" s="117"/>
      <c r="S125" s="195"/>
      <c r="T125" s="117"/>
      <c r="U125" s="195"/>
      <c r="V125" s="117"/>
      <c r="W125" s="196"/>
      <c r="X125" s="197"/>
      <c r="Y125" s="197"/>
      <c r="Z125" s="197"/>
      <c r="AA125" s="197"/>
      <c r="AB125" s="188"/>
      <c r="AC125" s="197"/>
      <c r="AD125" s="197"/>
      <c r="AE125" s="188"/>
      <c r="AF125" s="197"/>
      <c r="AG125" s="197"/>
      <c r="AH125" s="197"/>
    </row>
    <row r="126" spans="1:34" x14ac:dyDescent="0.3">
      <c r="A126" s="192"/>
      <c r="B126" s="117"/>
      <c r="C126" s="117"/>
      <c r="D126" s="117"/>
      <c r="E126" s="117"/>
      <c r="F126" s="117"/>
      <c r="G126" s="117"/>
      <c r="H126" s="117"/>
      <c r="I126" s="195"/>
      <c r="J126" s="117"/>
      <c r="K126" s="117"/>
      <c r="L126" s="117"/>
      <c r="M126" s="117"/>
      <c r="N126" s="117"/>
      <c r="O126" s="117"/>
      <c r="P126" s="117"/>
      <c r="Q126" s="117"/>
      <c r="R126" s="117"/>
      <c r="S126" s="195"/>
      <c r="T126" s="117"/>
      <c r="U126" s="195"/>
      <c r="V126" s="117"/>
      <c r="W126" s="196"/>
      <c r="X126" s="197"/>
      <c r="Y126" s="197"/>
      <c r="Z126" s="197"/>
      <c r="AA126" s="197"/>
      <c r="AB126" s="188"/>
      <c r="AC126" s="197"/>
      <c r="AD126" s="197"/>
      <c r="AE126" s="188"/>
      <c r="AF126" s="197"/>
      <c r="AG126" s="197"/>
      <c r="AH126" s="197"/>
    </row>
    <row r="127" spans="1:34" x14ac:dyDescent="0.3">
      <c r="A127" s="192"/>
      <c r="B127" s="117"/>
      <c r="C127" s="117"/>
      <c r="D127" s="117"/>
      <c r="E127" s="117"/>
      <c r="F127" s="117"/>
      <c r="G127" s="117"/>
      <c r="H127" s="117"/>
      <c r="I127" s="195"/>
      <c r="J127" s="117"/>
      <c r="K127" s="117"/>
      <c r="L127" s="117"/>
      <c r="M127" s="117"/>
      <c r="N127" s="117"/>
      <c r="O127" s="117"/>
      <c r="P127" s="117"/>
      <c r="Q127" s="117"/>
      <c r="R127" s="117"/>
      <c r="S127" s="195"/>
      <c r="T127" s="117"/>
      <c r="U127" s="195"/>
      <c r="V127" s="117"/>
      <c r="W127" s="196"/>
      <c r="X127" s="197"/>
      <c r="Y127" s="197"/>
      <c r="Z127" s="197"/>
      <c r="AA127" s="197"/>
      <c r="AB127" s="188"/>
      <c r="AC127" s="197"/>
      <c r="AD127" s="197"/>
      <c r="AE127" s="188"/>
      <c r="AF127" s="197"/>
      <c r="AG127" s="197"/>
      <c r="AH127" s="197"/>
    </row>
    <row r="128" spans="1:34" x14ac:dyDescent="0.3">
      <c r="A128" s="192"/>
      <c r="B128" s="117"/>
      <c r="C128" s="117"/>
      <c r="D128" s="117"/>
      <c r="E128" s="117"/>
      <c r="F128" s="117"/>
      <c r="G128" s="117"/>
      <c r="H128" s="117"/>
      <c r="I128" s="195"/>
      <c r="J128" s="117"/>
      <c r="K128" s="117"/>
      <c r="L128" s="117"/>
      <c r="M128" s="117"/>
      <c r="N128" s="117"/>
      <c r="O128" s="117"/>
      <c r="P128" s="117"/>
      <c r="Q128" s="117"/>
      <c r="R128" s="117"/>
      <c r="S128" s="195"/>
      <c r="T128" s="117"/>
      <c r="U128" s="195"/>
      <c r="V128" s="117"/>
      <c r="W128" s="196"/>
      <c r="X128" s="197"/>
      <c r="Y128" s="197"/>
      <c r="Z128" s="197"/>
      <c r="AA128" s="197"/>
      <c r="AB128" s="188"/>
      <c r="AC128" s="197"/>
      <c r="AD128" s="197"/>
      <c r="AE128" s="188"/>
      <c r="AF128" s="197"/>
      <c r="AG128" s="197"/>
      <c r="AH128" s="197"/>
    </row>
    <row r="129" spans="1:34" x14ac:dyDescent="0.3">
      <c r="A129" s="192"/>
      <c r="B129" s="117"/>
      <c r="C129" s="117"/>
      <c r="D129" s="117"/>
      <c r="E129" s="117"/>
      <c r="F129" s="117"/>
      <c r="G129" s="117"/>
      <c r="H129" s="117"/>
      <c r="I129" s="195"/>
      <c r="J129" s="117"/>
      <c r="K129" s="117"/>
      <c r="L129" s="117"/>
      <c r="M129" s="117"/>
      <c r="N129" s="117"/>
      <c r="O129" s="117"/>
      <c r="P129" s="117"/>
      <c r="Q129" s="117"/>
      <c r="R129" s="117"/>
      <c r="S129" s="195"/>
      <c r="T129" s="117"/>
      <c r="U129" s="195"/>
      <c r="V129" s="117"/>
      <c r="W129" s="196"/>
      <c r="X129" s="197"/>
      <c r="Y129" s="197"/>
      <c r="Z129" s="197"/>
      <c r="AA129" s="197"/>
      <c r="AB129" s="188"/>
      <c r="AC129" s="197"/>
      <c r="AD129" s="197"/>
      <c r="AE129" s="188"/>
      <c r="AF129" s="197"/>
      <c r="AG129" s="197"/>
      <c r="AH129" s="197"/>
    </row>
    <row r="130" spans="1:34" x14ac:dyDescent="0.3">
      <c r="A130" s="192"/>
      <c r="B130" s="117"/>
      <c r="C130" s="117"/>
      <c r="D130" s="117"/>
      <c r="E130" s="117"/>
      <c r="F130" s="117"/>
      <c r="G130" s="117"/>
      <c r="H130" s="117"/>
      <c r="I130" s="195"/>
      <c r="J130" s="117"/>
      <c r="K130" s="117"/>
      <c r="L130" s="117"/>
      <c r="M130" s="117"/>
      <c r="N130" s="117"/>
      <c r="O130" s="117"/>
      <c r="P130" s="117"/>
      <c r="Q130" s="117"/>
      <c r="R130" s="117"/>
      <c r="S130" s="195"/>
      <c r="T130" s="117"/>
      <c r="U130" s="195"/>
      <c r="V130" s="117"/>
      <c r="W130" s="196"/>
      <c r="X130" s="197"/>
      <c r="Y130" s="197"/>
      <c r="Z130" s="197"/>
      <c r="AA130" s="197"/>
      <c r="AB130" s="188"/>
      <c r="AC130" s="197"/>
      <c r="AD130" s="197"/>
      <c r="AE130" s="188"/>
      <c r="AF130" s="197"/>
      <c r="AG130" s="197"/>
      <c r="AH130" s="197"/>
    </row>
    <row r="131" spans="1:34" x14ac:dyDescent="0.3">
      <c r="A131" s="192"/>
      <c r="B131" s="117"/>
      <c r="C131" s="117"/>
      <c r="D131" s="117"/>
      <c r="E131" s="117"/>
      <c r="F131" s="117"/>
      <c r="G131" s="117"/>
      <c r="H131" s="117"/>
      <c r="I131" s="195"/>
      <c r="J131" s="117"/>
      <c r="K131" s="117"/>
      <c r="L131" s="117"/>
      <c r="M131" s="117"/>
      <c r="N131" s="117"/>
      <c r="O131" s="117"/>
      <c r="P131" s="117"/>
      <c r="Q131" s="117"/>
      <c r="R131" s="117"/>
      <c r="S131" s="195"/>
      <c r="T131" s="117"/>
      <c r="U131" s="195"/>
      <c r="V131" s="117"/>
      <c r="W131" s="196"/>
      <c r="X131" s="197"/>
      <c r="Y131" s="197"/>
      <c r="Z131" s="197"/>
      <c r="AA131" s="197"/>
      <c r="AB131" s="188"/>
      <c r="AC131" s="197"/>
      <c r="AD131" s="197"/>
      <c r="AE131" s="188"/>
      <c r="AF131" s="197"/>
      <c r="AG131" s="197"/>
      <c r="AH131" s="197"/>
    </row>
    <row r="132" spans="1:34" x14ac:dyDescent="0.3">
      <c r="A132" s="192"/>
      <c r="B132" s="117"/>
      <c r="C132" s="117"/>
      <c r="D132" s="117"/>
      <c r="E132" s="117"/>
      <c r="F132" s="117"/>
      <c r="G132" s="117"/>
      <c r="H132" s="117"/>
      <c r="I132" s="195"/>
      <c r="J132" s="117"/>
      <c r="K132" s="117"/>
      <c r="L132" s="117"/>
      <c r="M132" s="117"/>
      <c r="N132" s="117"/>
      <c r="O132" s="117"/>
      <c r="P132" s="117"/>
      <c r="Q132" s="117"/>
      <c r="R132" s="117"/>
      <c r="S132" s="195"/>
      <c r="T132" s="117"/>
      <c r="U132" s="195"/>
      <c r="V132" s="117"/>
      <c r="W132" s="196"/>
      <c r="X132" s="197"/>
      <c r="Y132" s="197"/>
      <c r="Z132" s="197"/>
      <c r="AA132" s="197"/>
      <c r="AB132" s="188"/>
      <c r="AC132" s="197"/>
      <c r="AD132" s="197"/>
      <c r="AE132" s="188"/>
      <c r="AF132" s="197"/>
      <c r="AG132" s="197"/>
      <c r="AH132" s="197"/>
    </row>
    <row r="133" spans="1:34" x14ac:dyDescent="0.3">
      <c r="A133" s="192"/>
      <c r="B133" s="117"/>
      <c r="C133" s="117"/>
      <c r="D133" s="117"/>
      <c r="E133" s="117"/>
      <c r="F133" s="117"/>
      <c r="G133" s="117"/>
      <c r="H133" s="117"/>
      <c r="I133" s="195"/>
      <c r="J133" s="117"/>
      <c r="K133" s="117"/>
      <c r="L133" s="117"/>
      <c r="M133" s="117"/>
      <c r="N133" s="117"/>
      <c r="O133" s="117"/>
      <c r="P133" s="117"/>
      <c r="Q133" s="117"/>
      <c r="R133" s="117"/>
      <c r="S133" s="195"/>
      <c r="T133" s="117"/>
      <c r="U133" s="195"/>
      <c r="V133" s="117"/>
      <c r="W133" s="196"/>
      <c r="X133" s="197"/>
      <c r="Y133" s="197"/>
      <c r="Z133" s="197"/>
      <c r="AA133" s="197"/>
      <c r="AB133" s="188"/>
      <c r="AC133" s="197"/>
      <c r="AD133" s="197"/>
      <c r="AE133" s="188"/>
      <c r="AF133" s="197"/>
      <c r="AG133" s="197"/>
      <c r="AH133" s="197"/>
    </row>
    <row r="134" spans="1:34" x14ac:dyDescent="0.3">
      <c r="A134" s="192"/>
      <c r="B134" s="117"/>
      <c r="C134" s="117"/>
      <c r="D134" s="117"/>
      <c r="E134" s="117"/>
      <c r="F134" s="117"/>
      <c r="G134" s="117"/>
      <c r="H134" s="117"/>
      <c r="I134" s="195"/>
      <c r="J134" s="117"/>
      <c r="K134" s="117"/>
      <c r="L134" s="117"/>
      <c r="M134" s="117"/>
      <c r="N134" s="117"/>
      <c r="O134" s="117"/>
      <c r="P134" s="117"/>
      <c r="Q134" s="117"/>
      <c r="R134" s="117"/>
      <c r="S134" s="195"/>
      <c r="T134" s="117"/>
      <c r="U134" s="195"/>
      <c r="V134" s="117"/>
      <c r="W134" s="196"/>
      <c r="X134" s="197"/>
      <c r="Y134" s="197"/>
      <c r="Z134" s="197"/>
      <c r="AA134" s="197"/>
      <c r="AB134" s="188"/>
      <c r="AC134" s="197"/>
      <c r="AD134" s="197"/>
      <c r="AE134" s="188"/>
      <c r="AF134" s="197"/>
      <c r="AG134" s="197"/>
      <c r="AH134" s="197"/>
    </row>
    <row r="135" spans="1:34" x14ac:dyDescent="0.3">
      <c r="A135" s="192"/>
      <c r="B135" s="117"/>
      <c r="C135" s="117"/>
      <c r="D135" s="117"/>
      <c r="E135" s="117"/>
      <c r="F135" s="117"/>
      <c r="G135" s="117"/>
      <c r="H135" s="117"/>
      <c r="I135" s="195"/>
      <c r="J135" s="117"/>
      <c r="K135" s="117"/>
      <c r="L135" s="117"/>
      <c r="M135" s="117"/>
      <c r="N135" s="117"/>
      <c r="O135" s="117"/>
      <c r="P135" s="117"/>
      <c r="Q135" s="117"/>
      <c r="R135" s="117"/>
      <c r="S135" s="195"/>
      <c r="T135" s="117"/>
      <c r="U135" s="195"/>
      <c r="V135" s="117"/>
      <c r="W135" s="196"/>
      <c r="X135" s="197"/>
      <c r="Y135" s="197"/>
      <c r="Z135" s="197"/>
      <c r="AA135" s="197"/>
      <c r="AB135" s="188"/>
      <c r="AC135" s="197"/>
      <c r="AD135" s="197"/>
      <c r="AE135" s="188"/>
      <c r="AF135" s="197"/>
      <c r="AG135" s="197"/>
      <c r="AH135" s="197"/>
    </row>
    <row r="136" spans="1:34" x14ac:dyDescent="0.3">
      <c r="A136" s="192"/>
      <c r="B136" s="117"/>
      <c r="C136" s="117"/>
      <c r="D136" s="117"/>
      <c r="E136" s="117"/>
      <c r="F136" s="117"/>
      <c r="G136" s="117"/>
      <c r="H136" s="117"/>
      <c r="I136" s="195"/>
      <c r="J136" s="117"/>
      <c r="K136" s="117"/>
      <c r="L136" s="117"/>
      <c r="M136" s="117"/>
      <c r="N136" s="117"/>
      <c r="O136" s="117"/>
      <c r="P136" s="117"/>
      <c r="Q136" s="117"/>
      <c r="R136" s="117"/>
      <c r="S136" s="195"/>
      <c r="T136" s="117"/>
      <c r="U136" s="195"/>
      <c r="V136" s="117"/>
      <c r="W136" s="196"/>
      <c r="X136" s="197"/>
      <c r="Y136" s="197"/>
      <c r="Z136" s="197"/>
      <c r="AA136" s="197"/>
      <c r="AB136" s="188"/>
      <c r="AC136" s="197"/>
      <c r="AD136" s="197"/>
      <c r="AE136" s="188"/>
      <c r="AF136" s="197"/>
      <c r="AG136" s="197"/>
      <c r="AH136" s="197"/>
    </row>
    <row r="137" spans="1:34" x14ac:dyDescent="0.3">
      <c r="A137" s="192"/>
      <c r="B137" s="117"/>
      <c r="C137" s="117"/>
      <c r="D137" s="117"/>
      <c r="E137" s="117"/>
      <c r="F137" s="117"/>
      <c r="G137" s="117"/>
      <c r="H137" s="117"/>
      <c r="I137" s="195"/>
      <c r="J137" s="117"/>
      <c r="K137" s="117"/>
      <c r="L137" s="117"/>
      <c r="M137" s="117"/>
      <c r="N137" s="117"/>
      <c r="O137" s="117"/>
      <c r="P137" s="117"/>
      <c r="Q137" s="117"/>
      <c r="R137" s="117"/>
      <c r="S137" s="195"/>
      <c r="T137" s="117"/>
      <c r="U137" s="195"/>
      <c r="V137" s="117"/>
      <c r="W137" s="196"/>
      <c r="X137" s="197"/>
      <c r="Y137" s="197"/>
      <c r="Z137" s="197"/>
      <c r="AA137" s="197"/>
      <c r="AB137" s="188"/>
      <c r="AC137" s="197"/>
      <c r="AD137" s="197"/>
      <c r="AE137" s="188"/>
      <c r="AF137" s="197"/>
      <c r="AG137" s="197"/>
      <c r="AH137" s="197"/>
    </row>
    <row r="138" spans="1:34" x14ac:dyDescent="0.3">
      <c r="A138" s="192"/>
      <c r="B138" s="117"/>
      <c r="C138" s="117"/>
      <c r="D138" s="117"/>
      <c r="E138" s="117"/>
      <c r="F138" s="117"/>
      <c r="G138" s="117"/>
      <c r="H138" s="117"/>
      <c r="I138" s="195"/>
      <c r="J138" s="117"/>
      <c r="K138" s="117"/>
      <c r="L138" s="117"/>
      <c r="M138" s="117"/>
      <c r="N138" s="117"/>
      <c r="O138" s="117"/>
      <c r="P138" s="117"/>
      <c r="Q138" s="117"/>
      <c r="R138" s="117"/>
      <c r="S138" s="195"/>
      <c r="T138" s="117"/>
      <c r="U138" s="195"/>
      <c r="V138" s="117"/>
      <c r="W138" s="196"/>
      <c r="X138" s="197"/>
      <c r="Y138" s="197"/>
      <c r="Z138" s="197"/>
      <c r="AA138" s="197"/>
      <c r="AB138" s="188"/>
      <c r="AC138" s="197"/>
      <c r="AD138" s="197"/>
      <c r="AE138" s="188"/>
      <c r="AF138" s="197"/>
      <c r="AG138" s="197"/>
      <c r="AH138" s="197"/>
    </row>
    <row r="139" spans="1:34" x14ac:dyDescent="0.3">
      <c r="A139" s="192"/>
      <c r="B139" s="117"/>
      <c r="C139" s="117"/>
      <c r="D139" s="117"/>
      <c r="E139" s="117"/>
      <c r="F139" s="117"/>
      <c r="G139" s="117"/>
      <c r="H139" s="117"/>
      <c r="I139" s="195"/>
      <c r="J139" s="117"/>
      <c r="K139" s="117"/>
      <c r="L139" s="117"/>
      <c r="M139" s="117"/>
      <c r="N139" s="117"/>
      <c r="O139" s="117"/>
      <c r="P139" s="117"/>
      <c r="Q139" s="117"/>
      <c r="R139" s="117"/>
      <c r="S139" s="195"/>
      <c r="T139" s="117"/>
      <c r="U139" s="195"/>
      <c r="V139" s="117"/>
      <c r="W139" s="196"/>
      <c r="X139" s="197"/>
      <c r="Y139" s="197"/>
      <c r="Z139" s="197"/>
      <c r="AA139" s="197"/>
      <c r="AB139" s="188"/>
      <c r="AC139" s="197"/>
      <c r="AD139" s="197"/>
      <c r="AE139" s="188"/>
      <c r="AF139" s="197"/>
      <c r="AG139" s="197"/>
      <c r="AH139" s="197"/>
    </row>
    <row r="140" spans="1:34" x14ac:dyDescent="0.3">
      <c r="A140" s="192"/>
      <c r="B140" s="117"/>
      <c r="C140" s="117"/>
      <c r="D140" s="117"/>
      <c r="E140" s="117"/>
      <c r="F140" s="117"/>
      <c r="G140" s="117"/>
      <c r="H140" s="117"/>
      <c r="I140" s="195"/>
      <c r="J140" s="117"/>
      <c r="K140" s="117"/>
      <c r="L140" s="117"/>
      <c r="M140" s="117"/>
      <c r="N140" s="117"/>
      <c r="O140" s="117"/>
      <c r="P140" s="117"/>
      <c r="Q140" s="117"/>
      <c r="R140" s="117"/>
      <c r="S140" s="195"/>
      <c r="T140" s="117"/>
      <c r="U140" s="195"/>
      <c r="V140" s="117"/>
      <c r="W140" s="196"/>
      <c r="X140" s="197"/>
      <c r="Y140" s="197"/>
      <c r="Z140" s="197"/>
      <c r="AA140" s="197"/>
      <c r="AB140" s="188"/>
      <c r="AC140" s="197"/>
      <c r="AD140" s="197"/>
      <c r="AE140" s="188"/>
      <c r="AF140" s="197"/>
      <c r="AG140" s="197"/>
      <c r="AH140" s="197"/>
    </row>
    <row r="141" spans="1:34" x14ac:dyDescent="0.3">
      <c r="A141" s="192"/>
      <c r="B141" s="117"/>
      <c r="C141" s="117"/>
      <c r="D141" s="117"/>
      <c r="E141" s="117"/>
      <c r="F141" s="117"/>
      <c r="G141" s="117"/>
      <c r="H141" s="117"/>
      <c r="I141" s="195"/>
      <c r="J141" s="117"/>
      <c r="K141" s="117"/>
      <c r="L141" s="117"/>
      <c r="M141" s="117"/>
      <c r="N141" s="117"/>
      <c r="O141" s="117"/>
      <c r="P141" s="117"/>
      <c r="Q141" s="117"/>
      <c r="R141" s="117"/>
      <c r="S141" s="195"/>
      <c r="T141" s="117"/>
      <c r="U141" s="195"/>
      <c r="V141" s="117"/>
      <c r="W141" s="196"/>
      <c r="X141" s="197"/>
      <c r="Y141" s="197"/>
      <c r="Z141" s="197"/>
      <c r="AA141" s="197"/>
      <c r="AB141" s="188"/>
      <c r="AC141" s="197"/>
      <c r="AD141" s="197"/>
      <c r="AE141" s="188"/>
      <c r="AF141" s="197"/>
      <c r="AG141" s="197"/>
      <c r="AH141" s="197"/>
    </row>
    <row r="142" spans="1:34" x14ac:dyDescent="0.3">
      <c r="A142" s="192"/>
      <c r="B142" s="117"/>
      <c r="C142" s="117"/>
      <c r="D142" s="117"/>
      <c r="E142" s="117"/>
      <c r="F142" s="117"/>
      <c r="G142" s="117"/>
      <c r="H142" s="117"/>
      <c r="I142" s="195"/>
      <c r="J142" s="117"/>
      <c r="K142" s="117"/>
      <c r="L142" s="117"/>
      <c r="M142" s="117"/>
      <c r="N142" s="117"/>
      <c r="O142" s="117"/>
      <c r="P142" s="117"/>
      <c r="Q142" s="117"/>
      <c r="R142" s="117"/>
      <c r="S142" s="195"/>
      <c r="T142" s="117"/>
      <c r="U142" s="195"/>
      <c r="V142" s="117"/>
      <c r="W142" s="196"/>
      <c r="X142" s="197"/>
      <c r="Y142" s="197"/>
      <c r="Z142" s="197"/>
      <c r="AA142" s="197"/>
      <c r="AB142" s="188"/>
      <c r="AC142" s="197"/>
      <c r="AD142" s="197"/>
      <c r="AE142" s="188"/>
      <c r="AF142" s="197"/>
      <c r="AG142" s="197"/>
      <c r="AH142" s="197"/>
    </row>
    <row r="143" spans="1:34" x14ac:dyDescent="0.3">
      <c r="A143" s="192"/>
      <c r="B143" s="117"/>
      <c r="C143" s="117"/>
      <c r="D143" s="117"/>
      <c r="E143" s="117"/>
      <c r="F143" s="117"/>
      <c r="G143" s="117"/>
      <c r="H143" s="117"/>
      <c r="I143" s="195"/>
      <c r="J143" s="117"/>
      <c r="K143" s="117"/>
      <c r="L143" s="117"/>
      <c r="M143" s="117"/>
      <c r="N143" s="117"/>
      <c r="O143" s="117"/>
      <c r="P143" s="117"/>
      <c r="Q143" s="117"/>
      <c r="R143" s="117"/>
      <c r="S143" s="195"/>
      <c r="T143" s="117"/>
      <c r="U143" s="195"/>
      <c r="V143" s="117"/>
      <c r="W143" s="196"/>
      <c r="X143" s="197"/>
      <c r="Y143" s="197"/>
      <c r="Z143" s="197"/>
      <c r="AA143" s="197"/>
      <c r="AB143" s="188"/>
      <c r="AC143" s="197"/>
      <c r="AD143" s="197"/>
      <c r="AE143" s="188"/>
      <c r="AF143" s="197"/>
      <c r="AG143" s="197"/>
      <c r="AH143" s="197"/>
    </row>
    <row r="144" spans="1:34" x14ac:dyDescent="0.3">
      <c r="A144" s="192"/>
      <c r="B144" s="117"/>
      <c r="C144" s="117"/>
      <c r="D144" s="117"/>
      <c r="E144" s="117"/>
      <c r="F144" s="117"/>
      <c r="G144" s="117"/>
      <c r="H144" s="117"/>
      <c r="I144" s="195"/>
      <c r="J144" s="117"/>
      <c r="K144" s="117"/>
      <c r="L144" s="117"/>
      <c r="M144" s="117"/>
      <c r="N144" s="117"/>
      <c r="O144" s="117"/>
      <c r="P144" s="117"/>
      <c r="Q144" s="117"/>
      <c r="R144" s="117"/>
      <c r="S144" s="195"/>
      <c r="T144" s="117"/>
      <c r="U144" s="195"/>
      <c r="V144" s="117"/>
      <c r="W144" s="196"/>
      <c r="X144" s="197"/>
      <c r="Y144" s="197"/>
      <c r="Z144" s="197"/>
      <c r="AA144" s="197"/>
      <c r="AB144" s="188"/>
      <c r="AC144" s="197"/>
      <c r="AD144" s="197"/>
      <c r="AE144" s="188"/>
      <c r="AF144" s="197"/>
      <c r="AG144" s="197"/>
      <c r="AH144" s="197"/>
    </row>
    <row r="145" spans="1:34" x14ac:dyDescent="0.3">
      <c r="A145" s="192"/>
      <c r="B145" s="117"/>
      <c r="C145" s="117"/>
      <c r="D145" s="117"/>
      <c r="E145" s="117"/>
      <c r="F145" s="117"/>
      <c r="G145" s="117"/>
      <c r="H145" s="117"/>
      <c r="I145" s="195"/>
      <c r="J145" s="117"/>
      <c r="K145" s="117"/>
      <c r="L145" s="117"/>
      <c r="M145" s="117"/>
      <c r="N145" s="117"/>
      <c r="O145" s="117"/>
      <c r="P145" s="117"/>
      <c r="Q145" s="117"/>
      <c r="R145" s="117"/>
      <c r="S145" s="195"/>
      <c r="T145" s="117"/>
      <c r="U145" s="195"/>
      <c r="V145" s="117"/>
      <c r="W145" s="196"/>
      <c r="X145" s="197"/>
      <c r="Y145" s="197"/>
      <c r="Z145" s="197"/>
      <c r="AA145" s="197"/>
      <c r="AB145" s="188"/>
      <c r="AC145" s="197"/>
      <c r="AD145" s="197"/>
      <c r="AE145" s="188"/>
      <c r="AF145" s="197"/>
      <c r="AG145" s="197"/>
      <c r="AH145" s="197"/>
    </row>
    <row r="146" spans="1:34" x14ac:dyDescent="0.3">
      <c r="A146" s="192"/>
      <c r="B146" s="117"/>
      <c r="C146" s="117"/>
      <c r="D146" s="117"/>
      <c r="E146" s="117"/>
      <c r="F146" s="117"/>
      <c r="G146" s="117"/>
      <c r="H146" s="117"/>
      <c r="I146" s="195"/>
      <c r="J146" s="117"/>
      <c r="K146" s="117"/>
      <c r="L146" s="117"/>
      <c r="M146" s="117"/>
      <c r="N146" s="117"/>
      <c r="O146" s="117"/>
      <c r="P146" s="117"/>
      <c r="Q146" s="117"/>
      <c r="R146" s="117"/>
      <c r="S146" s="195"/>
      <c r="T146" s="117"/>
      <c r="U146" s="195"/>
      <c r="V146" s="117"/>
      <c r="W146" s="196"/>
      <c r="X146" s="197"/>
      <c r="Y146" s="197"/>
      <c r="Z146" s="197"/>
      <c r="AA146" s="197"/>
      <c r="AB146" s="188"/>
      <c r="AC146" s="197"/>
      <c r="AD146" s="197"/>
      <c r="AE146" s="188"/>
      <c r="AF146" s="197"/>
      <c r="AG146" s="197"/>
      <c r="AH146" s="197"/>
    </row>
    <row r="147" spans="1:34" x14ac:dyDescent="0.3">
      <c r="A147" s="192"/>
      <c r="B147" s="117"/>
      <c r="C147" s="117"/>
      <c r="D147" s="117"/>
      <c r="E147" s="117"/>
      <c r="F147" s="117"/>
      <c r="G147" s="117"/>
      <c r="H147" s="117"/>
      <c r="I147" s="195"/>
      <c r="J147" s="117"/>
      <c r="K147" s="117"/>
      <c r="L147" s="117"/>
      <c r="M147" s="117"/>
      <c r="N147" s="117"/>
      <c r="O147" s="117"/>
      <c r="P147" s="117"/>
      <c r="Q147" s="117"/>
      <c r="R147" s="117"/>
      <c r="S147" s="195"/>
      <c r="T147" s="117"/>
      <c r="U147" s="195"/>
      <c r="V147" s="117"/>
      <c r="W147" s="196"/>
      <c r="X147" s="197"/>
      <c r="Y147" s="197"/>
      <c r="Z147" s="197"/>
      <c r="AA147" s="197"/>
      <c r="AB147" s="188"/>
      <c r="AC147" s="197"/>
      <c r="AD147" s="197"/>
      <c r="AE147" s="188"/>
      <c r="AF147" s="197"/>
      <c r="AG147" s="197"/>
      <c r="AH147" s="197"/>
    </row>
    <row r="148" spans="1:34" x14ac:dyDescent="0.3">
      <c r="A148" s="192"/>
      <c r="B148" s="117"/>
      <c r="C148" s="117"/>
      <c r="D148" s="117"/>
      <c r="E148" s="117"/>
      <c r="F148" s="117"/>
      <c r="G148" s="117"/>
      <c r="H148" s="117"/>
      <c r="I148" s="195"/>
      <c r="J148" s="117"/>
      <c r="K148" s="117"/>
      <c r="L148" s="117"/>
      <c r="M148" s="117"/>
      <c r="N148" s="117"/>
      <c r="O148" s="117"/>
      <c r="P148" s="117"/>
      <c r="Q148" s="117"/>
      <c r="R148" s="117"/>
      <c r="S148" s="195"/>
      <c r="T148" s="117"/>
      <c r="U148" s="195"/>
      <c r="V148" s="117"/>
      <c r="W148" s="196"/>
      <c r="X148" s="197"/>
      <c r="Y148" s="197"/>
      <c r="Z148" s="197"/>
      <c r="AA148" s="197"/>
      <c r="AB148" s="188"/>
      <c r="AC148" s="197"/>
      <c r="AD148" s="197"/>
      <c r="AE148" s="188"/>
      <c r="AF148" s="197"/>
      <c r="AG148" s="197"/>
      <c r="AH148" s="197"/>
    </row>
    <row r="149" spans="1:34" x14ac:dyDescent="0.3">
      <c r="A149" s="192"/>
      <c r="B149" s="117"/>
      <c r="C149" s="117"/>
      <c r="D149" s="117"/>
      <c r="E149" s="117"/>
      <c r="F149" s="117"/>
      <c r="G149" s="117"/>
      <c r="H149" s="117"/>
      <c r="I149" s="195"/>
      <c r="J149" s="117"/>
      <c r="K149" s="117"/>
      <c r="L149" s="117"/>
      <c r="M149" s="117"/>
      <c r="N149" s="117"/>
      <c r="O149" s="117"/>
      <c r="P149" s="117"/>
      <c r="Q149" s="117"/>
      <c r="R149" s="117"/>
      <c r="S149" s="195"/>
      <c r="T149" s="117"/>
      <c r="U149" s="195"/>
      <c r="V149" s="117"/>
      <c r="W149" s="196"/>
      <c r="X149" s="197"/>
      <c r="Y149" s="197"/>
      <c r="Z149" s="197"/>
      <c r="AA149" s="197"/>
      <c r="AB149" s="188"/>
      <c r="AC149" s="197"/>
      <c r="AD149" s="197"/>
      <c r="AE149" s="188"/>
      <c r="AF149" s="197"/>
      <c r="AG149" s="197"/>
      <c r="AH149" s="197"/>
    </row>
    <row r="150" spans="1:34" x14ac:dyDescent="0.3">
      <c r="A150" s="192"/>
      <c r="B150" s="117"/>
      <c r="C150" s="117"/>
      <c r="D150" s="117"/>
      <c r="E150" s="117"/>
      <c r="F150" s="117"/>
      <c r="G150" s="117"/>
      <c r="H150" s="117"/>
      <c r="I150" s="195"/>
      <c r="J150" s="117"/>
      <c r="K150" s="117"/>
      <c r="L150" s="117"/>
      <c r="M150" s="117"/>
      <c r="N150" s="117"/>
      <c r="O150" s="117"/>
      <c r="P150" s="117"/>
      <c r="Q150" s="117"/>
      <c r="R150" s="117"/>
      <c r="S150" s="195"/>
      <c r="T150" s="117"/>
      <c r="U150" s="195"/>
      <c r="V150" s="117"/>
      <c r="W150" s="196"/>
      <c r="X150" s="197"/>
      <c r="Y150" s="197"/>
      <c r="Z150" s="197"/>
      <c r="AA150" s="197"/>
      <c r="AB150" s="188"/>
      <c r="AC150" s="197"/>
      <c r="AD150" s="197"/>
      <c r="AE150" s="188"/>
      <c r="AF150" s="197"/>
      <c r="AG150" s="197"/>
      <c r="AH150" s="197"/>
    </row>
    <row r="151" spans="1:34" x14ac:dyDescent="0.3">
      <c r="A151" s="192"/>
      <c r="B151" s="117"/>
      <c r="C151" s="117"/>
      <c r="D151" s="117"/>
      <c r="E151" s="117"/>
      <c r="F151" s="117"/>
      <c r="G151" s="117"/>
      <c r="H151" s="117"/>
      <c r="I151" s="195"/>
      <c r="J151" s="117"/>
      <c r="K151" s="117"/>
      <c r="L151" s="117"/>
      <c r="M151" s="117"/>
      <c r="N151" s="117"/>
      <c r="O151" s="117"/>
      <c r="P151" s="117"/>
      <c r="Q151" s="117"/>
      <c r="R151" s="117"/>
      <c r="S151" s="195"/>
      <c r="T151" s="117"/>
      <c r="U151" s="195"/>
      <c r="V151" s="117"/>
      <c r="W151" s="196"/>
      <c r="X151" s="197"/>
      <c r="Y151" s="197"/>
      <c r="Z151" s="197"/>
      <c r="AA151" s="197"/>
      <c r="AB151" s="188"/>
      <c r="AC151" s="197"/>
      <c r="AD151" s="197"/>
      <c r="AE151" s="188"/>
      <c r="AF151" s="197"/>
      <c r="AG151" s="197"/>
      <c r="AH151" s="197"/>
    </row>
    <row r="152" spans="1:34" x14ac:dyDescent="0.3">
      <c r="A152" s="192"/>
      <c r="B152" s="117"/>
      <c r="C152" s="117"/>
      <c r="D152" s="117"/>
      <c r="E152" s="117"/>
      <c r="F152" s="117"/>
      <c r="G152" s="117"/>
      <c r="H152" s="117"/>
      <c r="I152" s="195"/>
      <c r="J152" s="117"/>
      <c r="K152" s="117"/>
      <c r="L152" s="117"/>
      <c r="M152" s="117"/>
      <c r="N152" s="117"/>
      <c r="O152" s="117"/>
      <c r="P152" s="117"/>
      <c r="Q152" s="117"/>
      <c r="R152" s="117"/>
      <c r="S152" s="195"/>
      <c r="T152" s="117"/>
      <c r="U152" s="195"/>
      <c r="V152" s="117"/>
      <c r="W152" s="196"/>
      <c r="X152" s="197"/>
      <c r="Y152" s="197"/>
      <c r="Z152" s="197"/>
      <c r="AA152" s="197"/>
      <c r="AB152" s="188"/>
      <c r="AC152" s="197"/>
      <c r="AD152" s="197"/>
      <c r="AE152" s="188"/>
      <c r="AF152" s="197"/>
      <c r="AG152" s="197"/>
      <c r="AH152" s="197"/>
    </row>
    <row r="153" spans="1:34" x14ac:dyDescent="0.3">
      <c r="A153" s="192"/>
      <c r="B153" s="117"/>
      <c r="C153" s="117"/>
      <c r="D153" s="117"/>
      <c r="E153" s="117"/>
      <c r="F153" s="117"/>
      <c r="G153" s="117"/>
      <c r="H153" s="117"/>
      <c r="I153" s="195"/>
      <c r="J153" s="117"/>
      <c r="K153" s="117"/>
      <c r="L153" s="117"/>
      <c r="M153" s="117"/>
      <c r="N153" s="117"/>
      <c r="O153" s="117"/>
      <c r="P153" s="117"/>
      <c r="Q153" s="117"/>
      <c r="R153" s="117"/>
      <c r="S153" s="195"/>
      <c r="T153" s="117"/>
      <c r="U153" s="195"/>
      <c r="V153" s="117"/>
      <c r="W153" s="196"/>
      <c r="X153" s="197"/>
      <c r="Y153" s="197"/>
      <c r="Z153" s="197"/>
      <c r="AA153" s="197"/>
      <c r="AB153" s="188"/>
      <c r="AC153" s="197"/>
      <c r="AD153" s="197"/>
      <c r="AE153" s="188"/>
      <c r="AF153" s="197"/>
      <c r="AG153" s="197"/>
      <c r="AH153" s="197"/>
    </row>
    <row r="154" spans="1:34" x14ac:dyDescent="0.3">
      <c r="A154" s="192"/>
      <c r="B154" s="117"/>
      <c r="C154" s="117"/>
      <c r="D154" s="117"/>
      <c r="E154" s="117"/>
      <c r="F154" s="117"/>
      <c r="G154" s="117"/>
      <c r="H154" s="117"/>
      <c r="I154" s="195"/>
      <c r="J154" s="117"/>
      <c r="K154" s="117"/>
      <c r="L154" s="117"/>
      <c r="M154" s="117"/>
      <c r="N154" s="117"/>
      <c r="O154" s="117"/>
      <c r="P154" s="117"/>
      <c r="Q154" s="117"/>
      <c r="R154" s="117"/>
      <c r="S154" s="195"/>
      <c r="T154" s="117"/>
      <c r="U154" s="195"/>
      <c r="V154" s="117"/>
      <c r="W154" s="196"/>
      <c r="X154" s="197"/>
      <c r="Y154" s="197"/>
      <c r="Z154" s="197"/>
      <c r="AA154" s="197"/>
      <c r="AB154" s="188"/>
      <c r="AC154" s="197"/>
      <c r="AD154" s="197"/>
      <c r="AE154" s="188"/>
      <c r="AF154" s="197"/>
      <c r="AG154" s="197"/>
      <c r="AH154" s="197"/>
    </row>
    <row r="155" spans="1:34" x14ac:dyDescent="0.3">
      <c r="A155" s="192"/>
      <c r="B155" s="117"/>
      <c r="C155" s="117"/>
      <c r="D155" s="117"/>
      <c r="E155" s="117"/>
      <c r="F155" s="117"/>
      <c r="G155" s="117"/>
      <c r="H155" s="117"/>
      <c r="I155" s="195"/>
      <c r="J155" s="117"/>
      <c r="K155" s="117"/>
      <c r="L155" s="117"/>
      <c r="M155" s="117"/>
      <c r="N155" s="117"/>
      <c r="O155" s="117"/>
      <c r="P155" s="117"/>
      <c r="Q155" s="117"/>
      <c r="R155" s="117"/>
      <c r="S155" s="195"/>
      <c r="T155" s="117"/>
      <c r="U155" s="195"/>
      <c r="V155" s="117"/>
      <c r="W155" s="196"/>
      <c r="X155" s="197"/>
      <c r="Y155" s="197"/>
      <c r="Z155" s="197"/>
      <c r="AA155" s="197"/>
      <c r="AB155" s="188"/>
      <c r="AC155" s="197"/>
      <c r="AD155" s="197"/>
      <c r="AE155" s="188"/>
      <c r="AF155" s="197"/>
      <c r="AG155" s="197"/>
      <c r="AH155" s="197"/>
    </row>
    <row r="156" spans="1:34" x14ac:dyDescent="0.3">
      <c r="A156" s="192"/>
      <c r="B156" s="117"/>
      <c r="C156" s="117"/>
      <c r="D156" s="117"/>
      <c r="E156" s="117"/>
      <c r="F156" s="117"/>
      <c r="G156" s="117"/>
      <c r="H156" s="117"/>
      <c r="I156" s="195"/>
      <c r="J156" s="117"/>
      <c r="K156" s="117"/>
      <c r="L156" s="117"/>
      <c r="M156" s="117"/>
      <c r="N156" s="117"/>
      <c r="O156" s="117"/>
      <c r="P156" s="117"/>
      <c r="Q156" s="117"/>
      <c r="R156" s="117"/>
      <c r="S156" s="195"/>
      <c r="T156" s="117"/>
      <c r="U156" s="195"/>
      <c r="V156" s="117"/>
      <c r="W156" s="196"/>
      <c r="X156" s="197"/>
      <c r="Y156" s="197"/>
      <c r="Z156" s="197"/>
      <c r="AA156" s="197"/>
      <c r="AB156" s="188"/>
      <c r="AC156" s="197"/>
      <c r="AD156" s="197"/>
      <c r="AE156" s="188"/>
      <c r="AF156" s="197"/>
      <c r="AG156" s="197"/>
      <c r="AH156" s="197"/>
    </row>
    <row r="157" spans="1:34" x14ac:dyDescent="0.3">
      <c r="A157" s="192"/>
      <c r="B157" s="117"/>
      <c r="C157" s="117"/>
      <c r="D157" s="117"/>
      <c r="E157" s="117"/>
      <c r="F157" s="117"/>
      <c r="G157" s="117"/>
      <c r="H157" s="117"/>
      <c r="I157" s="195"/>
      <c r="J157" s="117"/>
      <c r="K157" s="117"/>
      <c r="L157" s="117"/>
      <c r="M157" s="117"/>
      <c r="N157" s="117"/>
      <c r="O157" s="117"/>
      <c r="P157" s="117"/>
      <c r="Q157" s="117"/>
      <c r="R157" s="117"/>
      <c r="S157" s="195"/>
      <c r="T157" s="117"/>
      <c r="U157" s="195"/>
      <c r="V157" s="117"/>
      <c r="W157" s="196"/>
      <c r="X157" s="197"/>
      <c r="Y157" s="197"/>
      <c r="Z157" s="197"/>
      <c r="AA157" s="197"/>
      <c r="AB157" s="188"/>
      <c r="AC157" s="197"/>
      <c r="AD157" s="197"/>
      <c r="AE157" s="188"/>
      <c r="AF157" s="197"/>
      <c r="AG157" s="197"/>
      <c r="AH157" s="197"/>
    </row>
    <row r="158" spans="1:34" x14ac:dyDescent="0.3">
      <c r="A158" s="192"/>
      <c r="B158" s="117"/>
      <c r="C158" s="117"/>
      <c r="D158" s="117"/>
      <c r="E158" s="117"/>
      <c r="F158" s="117"/>
      <c r="G158" s="117"/>
      <c r="H158" s="117"/>
      <c r="I158" s="195"/>
      <c r="J158" s="117"/>
      <c r="K158" s="117"/>
      <c r="L158" s="117"/>
      <c r="M158" s="117"/>
      <c r="N158" s="117"/>
      <c r="O158" s="117"/>
      <c r="P158" s="117"/>
      <c r="Q158" s="117"/>
      <c r="R158" s="117"/>
      <c r="S158" s="195"/>
      <c r="T158" s="117"/>
      <c r="U158" s="195"/>
      <c r="V158" s="117"/>
      <c r="W158" s="196"/>
      <c r="X158" s="197"/>
      <c r="Y158" s="197"/>
      <c r="Z158" s="197"/>
      <c r="AA158" s="197"/>
      <c r="AB158" s="188"/>
      <c r="AC158" s="197"/>
      <c r="AD158" s="197"/>
      <c r="AE158" s="188"/>
      <c r="AF158" s="197"/>
      <c r="AG158" s="197"/>
      <c r="AH158" s="197"/>
    </row>
    <row r="159" spans="1:34" x14ac:dyDescent="0.3">
      <c r="A159" s="192"/>
      <c r="B159" s="117"/>
      <c r="C159" s="117"/>
      <c r="D159" s="117"/>
      <c r="E159" s="117"/>
      <c r="F159" s="117"/>
      <c r="G159" s="117"/>
      <c r="H159" s="117"/>
      <c r="I159" s="195"/>
      <c r="J159" s="117"/>
      <c r="K159" s="117"/>
      <c r="L159" s="117"/>
      <c r="M159" s="117"/>
      <c r="N159" s="117"/>
      <c r="O159" s="117"/>
      <c r="P159" s="117"/>
      <c r="Q159" s="117"/>
      <c r="R159" s="117"/>
      <c r="S159" s="195"/>
      <c r="T159" s="117"/>
      <c r="U159" s="195"/>
      <c r="V159" s="117"/>
      <c r="W159" s="196"/>
      <c r="X159" s="197"/>
      <c r="Y159" s="197"/>
      <c r="Z159" s="197"/>
      <c r="AA159" s="197"/>
      <c r="AB159" s="188"/>
      <c r="AC159" s="197"/>
      <c r="AD159" s="197"/>
      <c r="AE159" s="188"/>
      <c r="AF159" s="197"/>
      <c r="AG159" s="197"/>
      <c r="AH159" s="197"/>
    </row>
    <row r="160" spans="1:34" x14ac:dyDescent="0.3">
      <c r="A160" s="192"/>
      <c r="B160" s="117"/>
      <c r="C160" s="117"/>
      <c r="D160" s="117"/>
      <c r="E160" s="117"/>
      <c r="F160" s="117"/>
      <c r="G160" s="117"/>
      <c r="H160" s="117"/>
      <c r="I160" s="195"/>
      <c r="J160" s="117"/>
      <c r="K160" s="117"/>
      <c r="L160" s="117"/>
      <c r="M160" s="117"/>
      <c r="N160" s="117"/>
      <c r="O160" s="117"/>
      <c r="P160" s="117"/>
      <c r="Q160" s="117"/>
      <c r="R160" s="117"/>
      <c r="S160" s="195"/>
      <c r="T160" s="117"/>
      <c r="U160" s="195"/>
      <c r="V160" s="117"/>
      <c r="W160" s="196"/>
      <c r="X160" s="197"/>
      <c r="Y160" s="197"/>
      <c r="Z160" s="197"/>
      <c r="AA160" s="197"/>
      <c r="AB160" s="188"/>
      <c r="AC160" s="197"/>
      <c r="AD160" s="197"/>
      <c r="AE160" s="188"/>
      <c r="AF160" s="197"/>
      <c r="AG160" s="197"/>
      <c r="AH160" s="197"/>
    </row>
    <row r="161" spans="1:34" x14ac:dyDescent="0.3">
      <c r="A161" s="192"/>
      <c r="B161" s="117"/>
      <c r="C161" s="117"/>
      <c r="D161" s="117"/>
      <c r="E161" s="117"/>
      <c r="F161" s="117"/>
      <c r="G161" s="117"/>
      <c r="H161" s="117"/>
      <c r="I161" s="195"/>
      <c r="J161" s="117"/>
      <c r="K161" s="117"/>
      <c r="L161" s="117"/>
      <c r="M161" s="117"/>
      <c r="N161" s="117"/>
      <c r="O161" s="117"/>
      <c r="P161" s="117"/>
      <c r="Q161" s="117"/>
      <c r="R161" s="117"/>
      <c r="S161" s="195"/>
      <c r="T161" s="117"/>
      <c r="U161" s="195"/>
      <c r="V161" s="117"/>
      <c r="W161" s="196"/>
      <c r="X161" s="197"/>
      <c r="Y161" s="197"/>
      <c r="Z161" s="197"/>
      <c r="AA161" s="197"/>
      <c r="AB161" s="188"/>
      <c r="AC161" s="197"/>
      <c r="AD161" s="197"/>
      <c r="AE161" s="188"/>
      <c r="AF161" s="197"/>
      <c r="AG161" s="197"/>
      <c r="AH161" s="197"/>
    </row>
    <row r="162" spans="1:34" x14ac:dyDescent="0.3">
      <c r="A162" s="192"/>
      <c r="B162" s="117"/>
      <c r="C162" s="117"/>
      <c r="D162" s="117"/>
      <c r="E162" s="117"/>
      <c r="F162" s="117"/>
      <c r="G162" s="117"/>
      <c r="H162" s="117"/>
      <c r="I162" s="195"/>
      <c r="J162" s="117"/>
      <c r="K162" s="117"/>
      <c r="L162" s="117"/>
      <c r="M162" s="117"/>
      <c r="N162" s="117"/>
      <c r="O162" s="117"/>
      <c r="P162" s="117"/>
      <c r="Q162" s="117"/>
      <c r="R162" s="117"/>
      <c r="S162" s="195"/>
      <c r="T162" s="117"/>
      <c r="U162" s="195"/>
      <c r="V162" s="117"/>
      <c r="W162" s="196"/>
      <c r="X162" s="197"/>
      <c r="Y162" s="197"/>
      <c r="Z162" s="197"/>
      <c r="AA162" s="197"/>
      <c r="AB162" s="188"/>
      <c r="AC162" s="197"/>
      <c r="AD162" s="197"/>
      <c r="AE162" s="188"/>
      <c r="AF162" s="197"/>
      <c r="AG162" s="197"/>
      <c r="AH162" s="197"/>
    </row>
    <row r="163" spans="1:34" x14ac:dyDescent="0.3">
      <c r="A163" s="192"/>
      <c r="B163" s="117"/>
      <c r="C163" s="117"/>
      <c r="D163" s="117"/>
      <c r="E163" s="117"/>
      <c r="F163" s="117"/>
      <c r="G163" s="117"/>
      <c r="H163" s="117"/>
      <c r="I163" s="195"/>
      <c r="J163" s="117"/>
      <c r="K163" s="117"/>
      <c r="L163" s="117"/>
      <c r="M163" s="117"/>
      <c r="N163" s="117"/>
      <c r="O163" s="117"/>
      <c r="P163" s="117"/>
      <c r="Q163" s="117"/>
      <c r="R163" s="117"/>
      <c r="S163" s="195"/>
      <c r="T163" s="117"/>
      <c r="U163" s="195"/>
      <c r="V163" s="117"/>
      <c r="W163" s="196"/>
      <c r="X163" s="197"/>
      <c r="Y163" s="197"/>
      <c r="Z163" s="197"/>
      <c r="AA163" s="197"/>
      <c r="AB163" s="188"/>
      <c r="AC163" s="197"/>
      <c r="AD163" s="197"/>
      <c r="AE163" s="188"/>
      <c r="AF163" s="197"/>
      <c r="AG163" s="197"/>
      <c r="AH163" s="197"/>
    </row>
    <row r="164" spans="1:34" x14ac:dyDescent="0.3">
      <c r="A164" s="192"/>
      <c r="B164" s="117"/>
      <c r="C164" s="117"/>
      <c r="D164" s="117"/>
      <c r="E164" s="117"/>
      <c r="F164" s="117"/>
      <c r="G164" s="117"/>
      <c r="H164" s="117"/>
      <c r="I164" s="195"/>
      <c r="J164" s="117"/>
      <c r="K164" s="117"/>
      <c r="L164" s="117"/>
      <c r="M164" s="117"/>
      <c r="N164" s="117"/>
      <c r="O164" s="117"/>
      <c r="P164" s="117"/>
      <c r="Q164" s="117"/>
      <c r="R164" s="117"/>
      <c r="S164" s="195"/>
      <c r="T164" s="117"/>
      <c r="U164" s="195"/>
      <c r="V164" s="117"/>
      <c r="W164" s="196"/>
      <c r="X164" s="197"/>
      <c r="Y164" s="197"/>
      <c r="Z164" s="197"/>
      <c r="AA164" s="197"/>
      <c r="AB164" s="188"/>
      <c r="AC164" s="197"/>
      <c r="AD164" s="197"/>
      <c r="AE164" s="188"/>
      <c r="AF164" s="197"/>
      <c r="AG164" s="197"/>
      <c r="AH164" s="197"/>
    </row>
    <row r="165" spans="1:34" x14ac:dyDescent="0.3">
      <c r="A165" s="192"/>
      <c r="B165" s="117"/>
      <c r="C165" s="117"/>
      <c r="D165" s="117"/>
      <c r="E165" s="117"/>
      <c r="F165" s="117"/>
      <c r="G165" s="117"/>
      <c r="H165" s="117"/>
      <c r="I165" s="195"/>
      <c r="J165" s="117"/>
      <c r="K165" s="117"/>
      <c r="L165" s="117"/>
      <c r="M165" s="117"/>
      <c r="N165" s="117"/>
      <c r="O165" s="117"/>
      <c r="P165" s="117"/>
      <c r="Q165" s="117"/>
      <c r="R165" s="117"/>
      <c r="S165" s="195"/>
      <c r="T165" s="117"/>
      <c r="U165" s="195"/>
      <c r="V165" s="117"/>
      <c r="W165" s="196"/>
      <c r="X165" s="197"/>
      <c r="Y165" s="197"/>
      <c r="Z165" s="197"/>
      <c r="AA165" s="197"/>
      <c r="AB165" s="188"/>
      <c r="AC165" s="197"/>
      <c r="AD165" s="197"/>
      <c r="AE165" s="188"/>
      <c r="AF165" s="197"/>
      <c r="AG165" s="197"/>
      <c r="AH165" s="197"/>
    </row>
    <row r="166" spans="1:34" x14ac:dyDescent="0.3">
      <c r="A166" s="192"/>
      <c r="B166" s="117"/>
      <c r="C166" s="117"/>
      <c r="D166" s="117"/>
      <c r="E166" s="117"/>
      <c r="F166" s="117"/>
      <c r="G166" s="117"/>
      <c r="H166" s="117"/>
      <c r="I166" s="195"/>
      <c r="J166" s="117"/>
      <c r="K166" s="117"/>
      <c r="L166" s="117"/>
      <c r="M166" s="117"/>
      <c r="N166" s="117"/>
      <c r="O166" s="117"/>
      <c r="P166" s="117"/>
      <c r="Q166" s="117"/>
      <c r="R166" s="117"/>
      <c r="S166" s="195"/>
      <c r="T166" s="117"/>
      <c r="U166" s="195"/>
      <c r="V166" s="117"/>
      <c r="W166" s="196"/>
      <c r="X166" s="197"/>
      <c r="Y166" s="197"/>
      <c r="Z166" s="197"/>
      <c r="AA166" s="197"/>
      <c r="AB166" s="188"/>
      <c r="AC166" s="197"/>
      <c r="AD166" s="197"/>
      <c r="AE166" s="188"/>
      <c r="AF166" s="197"/>
      <c r="AG166" s="197"/>
      <c r="AH166" s="197"/>
    </row>
    <row r="167" spans="1:34" x14ac:dyDescent="0.3">
      <c r="A167" s="192"/>
      <c r="B167" s="117"/>
      <c r="C167" s="117"/>
      <c r="D167" s="117"/>
      <c r="E167" s="117"/>
      <c r="F167" s="117"/>
      <c r="G167" s="117"/>
      <c r="H167" s="117"/>
      <c r="I167" s="195"/>
      <c r="J167" s="117"/>
      <c r="K167" s="117"/>
      <c r="L167" s="117"/>
      <c r="M167" s="117"/>
      <c r="N167" s="117"/>
      <c r="O167" s="117"/>
      <c r="P167" s="117"/>
      <c r="Q167" s="117"/>
      <c r="R167" s="117"/>
      <c r="S167" s="195"/>
      <c r="T167" s="117"/>
      <c r="U167" s="195"/>
      <c r="V167" s="117"/>
      <c r="W167" s="196"/>
      <c r="X167" s="197"/>
      <c r="Y167" s="197"/>
      <c r="Z167" s="197"/>
      <c r="AA167" s="197"/>
      <c r="AB167" s="188"/>
      <c r="AC167" s="197"/>
      <c r="AD167" s="197"/>
      <c r="AE167" s="188"/>
      <c r="AF167" s="197"/>
      <c r="AG167" s="197"/>
      <c r="AH167" s="197"/>
    </row>
    <row r="168" spans="1:34" x14ac:dyDescent="0.3">
      <c r="A168" s="192"/>
      <c r="B168" s="117"/>
      <c r="C168" s="117"/>
      <c r="D168" s="117"/>
      <c r="E168" s="117"/>
      <c r="F168" s="117"/>
      <c r="G168" s="117"/>
      <c r="H168" s="117"/>
      <c r="I168" s="195"/>
      <c r="J168" s="117"/>
      <c r="K168" s="117"/>
      <c r="L168" s="117"/>
      <c r="M168" s="117"/>
      <c r="N168" s="117"/>
      <c r="O168" s="117"/>
      <c r="P168" s="117"/>
      <c r="Q168" s="117"/>
      <c r="R168" s="117"/>
      <c r="S168" s="195"/>
      <c r="T168" s="117"/>
      <c r="U168" s="195"/>
      <c r="V168" s="117"/>
      <c r="W168" s="196"/>
      <c r="X168" s="197"/>
      <c r="Y168" s="197"/>
      <c r="Z168" s="197"/>
      <c r="AA168" s="197"/>
      <c r="AB168" s="188"/>
      <c r="AC168" s="197"/>
      <c r="AD168" s="197"/>
      <c r="AE168" s="188"/>
      <c r="AF168" s="197"/>
      <c r="AG168" s="197"/>
      <c r="AH168" s="197"/>
    </row>
    <row r="169" spans="1:34" x14ac:dyDescent="0.3">
      <c r="A169" s="192"/>
      <c r="B169" s="117"/>
      <c r="C169" s="117"/>
      <c r="D169" s="117"/>
      <c r="E169" s="117"/>
      <c r="F169" s="117"/>
      <c r="G169" s="117"/>
      <c r="H169" s="117"/>
      <c r="I169" s="195"/>
      <c r="J169" s="117"/>
      <c r="K169" s="117"/>
      <c r="L169" s="117"/>
      <c r="M169" s="117"/>
      <c r="N169" s="117"/>
      <c r="O169" s="117"/>
      <c r="P169" s="117"/>
      <c r="Q169" s="117"/>
      <c r="R169" s="117"/>
      <c r="S169" s="195"/>
      <c r="T169" s="117"/>
      <c r="U169" s="195"/>
      <c r="V169" s="117"/>
      <c r="W169" s="196"/>
      <c r="X169" s="197"/>
      <c r="Y169" s="197"/>
      <c r="Z169" s="197"/>
      <c r="AA169" s="197"/>
      <c r="AB169" s="188"/>
      <c r="AC169" s="197"/>
      <c r="AD169" s="197"/>
      <c r="AE169" s="188"/>
      <c r="AF169" s="197"/>
      <c r="AG169" s="197"/>
      <c r="AH169" s="197"/>
    </row>
    <row r="170" spans="1:34" x14ac:dyDescent="0.3">
      <c r="A170" s="192"/>
      <c r="B170" s="117"/>
      <c r="C170" s="117"/>
      <c r="D170" s="117"/>
      <c r="E170" s="117"/>
      <c r="F170" s="117"/>
      <c r="G170" s="117"/>
      <c r="H170" s="117"/>
      <c r="I170" s="195"/>
      <c r="J170" s="117"/>
      <c r="K170" s="117"/>
      <c r="L170" s="117"/>
      <c r="M170" s="117"/>
      <c r="N170" s="117"/>
      <c r="O170" s="117"/>
      <c r="P170" s="117"/>
      <c r="Q170" s="117"/>
      <c r="R170" s="117"/>
      <c r="S170" s="195"/>
      <c r="T170" s="117"/>
      <c r="U170" s="195"/>
      <c r="V170" s="117"/>
      <c r="W170" s="196"/>
      <c r="X170" s="197"/>
      <c r="Y170" s="197"/>
      <c r="Z170" s="197"/>
      <c r="AA170" s="197"/>
      <c r="AB170" s="188"/>
      <c r="AC170" s="197"/>
      <c r="AD170" s="197"/>
      <c r="AE170" s="188"/>
      <c r="AF170" s="197"/>
      <c r="AG170" s="197"/>
      <c r="AH170" s="197"/>
    </row>
    <row r="171" spans="1:34" x14ac:dyDescent="0.3">
      <c r="A171" s="192"/>
      <c r="B171" s="117"/>
      <c r="C171" s="117"/>
      <c r="D171" s="117"/>
      <c r="E171" s="117"/>
      <c r="F171" s="117"/>
      <c r="G171" s="117"/>
      <c r="H171" s="117"/>
      <c r="I171" s="195"/>
      <c r="J171" s="117"/>
      <c r="K171" s="117"/>
      <c r="L171" s="117"/>
      <c r="M171" s="117"/>
      <c r="N171" s="117"/>
      <c r="O171" s="117"/>
      <c r="P171" s="117"/>
      <c r="Q171" s="117"/>
      <c r="R171" s="117"/>
      <c r="S171" s="195"/>
      <c r="T171" s="117"/>
      <c r="U171" s="195"/>
      <c r="V171" s="117"/>
      <c r="W171" s="196"/>
      <c r="X171" s="197"/>
      <c r="Y171" s="197"/>
      <c r="Z171" s="197"/>
      <c r="AA171" s="197"/>
      <c r="AB171" s="188"/>
      <c r="AC171" s="197"/>
      <c r="AD171" s="197"/>
      <c r="AE171" s="188"/>
      <c r="AF171" s="197"/>
      <c r="AG171" s="197"/>
      <c r="AH171" s="197"/>
    </row>
    <row r="172" spans="1:34" x14ac:dyDescent="0.3">
      <c r="A172" s="192"/>
      <c r="B172" s="117"/>
      <c r="C172" s="117"/>
      <c r="D172" s="117"/>
      <c r="E172" s="117"/>
      <c r="F172" s="117"/>
      <c r="G172" s="117"/>
      <c r="H172" s="117"/>
      <c r="I172" s="195"/>
      <c r="J172" s="117"/>
      <c r="K172" s="117"/>
      <c r="L172" s="117"/>
      <c r="M172" s="117"/>
      <c r="N172" s="117"/>
      <c r="O172" s="117"/>
      <c r="P172" s="117"/>
      <c r="Q172" s="117"/>
      <c r="R172" s="117"/>
      <c r="S172" s="195"/>
      <c r="T172" s="117"/>
      <c r="U172" s="195"/>
      <c r="V172" s="117"/>
      <c r="W172" s="196"/>
      <c r="X172" s="197"/>
      <c r="Y172" s="197"/>
      <c r="Z172" s="197"/>
      <c r="AA172" s="197"/>
      <c r="AB172" s="188"/>
      <c r="AC172" s="197"/>
      <c r="AD172" s="197"/>
      <c r="AE172" s="188"/>
      <c r="AF172" s="197"/>
      <c r="AG172" s="197"/>
      <c r="AH172" s="197"/>
    </row>
    <row r="173" spans="1:34" x14ac:dyDescent="0.3">
      <c r="A173" s="192"/>
      <c r="B173" s="117"/>
      <c r="C173" s="117"/>
      <c r="D173" s="117"/>
      <c r="E173" s="117"/>
      <c r="F173" s="117"/>
      <c r="G173" s="117"/>
      <c r="H173" s="117"/>
      <c r="I173" s="195"/>
      <c r="J173" s="117"/>
      <c r="K173" s="117"/>
      <c r="L173" s="117"/>
      <c r="M173" s="117"/>
      <c r="N173" s="117"/>
      <c r="O173" s="117"/>
      <c r="P173" s="117"/>
      <c r="Q173" s="117"/>
      <c r="R173" s="117"/>
      <c r="S173" s="195"/>
      <c r="T173" s="117"/>
      <c r="U173" s="195"/>
      <c r="V173" s="117"/>
      <c r="W173" s="196"/>
      <c r="X173" s="197"/>
      <c r="Y173" s="197"/>
      <c r="Z173" s="197"/>
      <c r="AA173" s="197"/>
      <c r="AB173" s="188"/>
      <c r="AC173" s="197"/>
      <c r="AD173" s="197"/>
      <c r="AE173" s="188"/>
      <c r="AF173" s="197"/>
      <c r="AG173" s="197"/>
      <c r="AH173" s="197"/>
    </row>
    <row r="174" spans="1:34" x14ac:dyDescent="0.3">
      <c r="A174" s="192"/>
      <c r="B174" s="117"/>
      <c r="C174" s="117"/>
      <c r="D174" s="117"/>
      <c r="E174" s="117"/>
      <c r="F174" s="117"/>
      <c r="G174" s="117"/>
      <c r="H174" s="117"/>
      <c r="I174" s="195"/>
      <c r="J174" s="117"/>
      <c r="K174" s="117"/>
      <c r="L174" s="117"/>
      <c r="M174" s="117"/>
      <c r="N174" s="117"/>
      <c r="O174" s="117"/>
      <c r="P174" s="117"/>
      <c r="Q174" s="117"/>
      <c r="R174" s="117"/>
      <c r="S174" s="195"/>
      <c r="T174" s="117"/>
      <c r="U174" s="195"/>
      <c r="V174" s="117"/>
      <c r="W174" s="196"/>
      <c r="X174" s="197"/>
      <c r="Y174" s="197"/>
      <c r="Z174" s="197"/>
      <c r="AA174" s="197"/>
      <c r="AB174" s="188"/>
      <c r="AC174" s="197"/>
      <c r="AD174" s="197"/>
      <c r="AE174" s="188"/>
      <c r="AF174" s="197"/>
      <c r="AG174" s="197"/>
      <c r="AH174" s="197"/>
    </row>
    <row r="175" spans="1:34" x14ac:dyDescent="0.3">
      <c r="A175" s="192"/>
      <c r="B175" s="117"/>
      <c r="C175" s="117"/>
      <c r="D175" s="117"/>
      <c r="E175" s="117"/>
      <c r="F175" s="117"/>
      <c r="G175" s="117"/>
      <c r="H175" s="117"/>
      <c r="I175" s="195"/>
      <c r="J175" s="117"/>
      <c r="K175" s="117"/>
      <c r="L175" s="117"/>
      <c r="M175" s="117"/>
      <c r="N175" s="117"/>
      <c r="O175" s="117"/>
      <c r="P175" s="117"/>
      <c r="Q175" s="117"/>
      <c r="R175" s="117"/>
      <c r="S175" s="195"/>
      <c r="T175" s="117"/>
      <c r="U175" s="195"/>
      <c r="V175" s="117"/>
      <c r="W175" s="196"/>
      <c r="X175" s="197"/>
      <c r="Y175" s="197"/>
      <c r="Z175" s="197"/>
      <c r="AA175" s="197"/>
      <c r="AB175" s="188"/>
      <c r="AC175" s="197"/>
      <c r="AD175" s="197"/>
      <c r="AE175" s="188"/>
      <c r="AF175" s="197"/>
      <c r="AG175" s="197"/>
      <c r="AH175" s="197"/>
    </row>
    <row r="176" spans="1:34" x14ac:dyDescent="0.3">
      <c r="A176" s="192"/>
      <c r="B176" s="117"/>
      <c r="C176" s="117"/>
      <c r="D176" s="117"/>
      <c r="E176" s="117"/>
      <c r="F176" s="117"/>
      <c r="G176" s="117"/>
      <c r="H176" s="117"/>
      <c r="I176" s="195"/>
      <c r="J176" s="117"/>
      <c r="K176" s="117"/>
      <c r="L176" s="117"/>
      <c r="M176" s="117"/>
      <c r="N176" s="117"/>
      <c r="O176" s="117"/>
      <c r="P176" s="117"/>
      <c r="Q176" s="117"/>
      <c r="R176" s="117"/>
      <c r="S176" s="195"/>
      <c r="T176" s="117"/>
      <c r="U176" s="195"/>
      <c r="V176" s="117"/>
      <c r="W176" s="196"/>
      <c r="X176" s="197"/>
      <c r="Y176" s="197"/>
      <c r="Z176" s="197"/>
      <c r="AA176" s="197"/>
      <c r="AB176" s="188"/>
      <c r="AC176" s="197"/>
      <c r="AD176" s="197"/>
      <c r="AE176" s="188"/>
      <c r="AF176" s="197"/>
      <c r="AG176" s="197"/>
      <c r="AH176" s="197"/>
    </row>
    <row r="177" spans="1:34" x14ac:dyDescent="0.3">
      <c r="A177" s="192"/>
      <c r="B177" s="117"/>
      <c r="C177" s="117"/>
      <c r="D177" s="117"/>
      <c r="E177" s="117"/>
      <c r="F177" s="117"/>
      <c r="G177" s="117"/>
      <c r="H177" s="117"/>
      <c r="I177" s="195"/>
      <c r="J177" s="117"/>
      <c r="K177" s="117"/>
      <c r="L177" s="117"/>
      <c r="M177" s="117"/>
      <c r="N177" s="117"/>
      <c r="O177" s="117"/>
      <c r="P177" s="117"/>
      <c r="Q177" s="117"/>
      <c r="R177" s="117"/>
      <c r="S177" s="195"/>
      <c r="T177" s="117"/>
      <c r="U177" s="195"/>
      <c r="V177" s="117"/>
      <c r="W177" s="196"/>
      <c r="X177" s="197"/>
      <c r="Y177" s="197"/>
      <c r="Z177" s="197"/>
      <c r="AA177" s="197"/>
      <c r="AB177" s="188"/>
      <c r="AC177" s="197"/>
      <c r="AD177" s="197"/>
      <c r="AE177" s="188"/>
      <c r="AF177" s="197"/>
      <c r="AG177" s="197"/>
      <c r="AH177" s="197"/>
    </row>
    <row r="178" spans="1:34" x14ac:dyDescent="0.3">
      <c r="A178" s="192"/>
      <c r="B178" s="117"/>
      <c r="C178" s="117"/>
      <c r="D178" s="117"/>
      <c r="E178" s="117"/>
      <c r="F178" s="117"/>
      <c r="G178" s="117"/>
      <c r="H178" s="117"/>
      <c r="I178" s="195"/>
      <c r="J178" s="117"/>
      <c r="K178" s="117"/>
      <c r="L178" s="117"/>
      <c r="M178" s="117"/>
      <c r="N178" s="117"/>
      <c r="O178" s="117"/>
      <c r="P178" s="117"/>
      <c r="Q178" s="117"/>
      <c r="R178" s="117"/>
      <c r="S178" s="195"/>
      <c r="T178" s="117"/>
      <c r="U178" s="195"/>
      <c r="V178" s="117"/>
      <c r="W178" s="196"/>
      <c r="X178" s="197"/>
      <c r="Y178" s="197"/>
      <c r="Z178" s="197"/>
      <c r="AA178" s="197"/>
      <c r="AB178" s="188"/>
      <c r="AC178" s="197"/>
      <c r="AD178" s="197"/>
      <c r="AE178" s="188"/>
      <c r="AF178" s="197"/>
      <c r="AG178" s="197"/>
      <c r="AH178" s="197"/>
    </row>
    <row r="179" spans="1:34" x14ac:dyDescent="0.3">
      <c r="A179" s="192"/>
      <c r="B179" s="117"/>
      <c r="C179" s="117"/>
      <c r="D179" s="117"/>
      <c r="E179" s="117"/>
      <c r="F179" s="117"/>
      <c r="G179" s="117"/>
      <c r="H179" s="117"/>
      <c r="I179" s="195"/>
      <c r="J179" s="117"/>
      <c r="K179" s="117"/>
      <c r="L179" s="117"/>
      <c r="M179" s="117"/>
      <c r="N179" s="117"/>
      <c r="O179" s="117"/>
      <c r="P179" s="117"/>
      <c r="Q179" s="117"/>
      <c r="R179" s="117"/>
      <c r="S179" s="195"/>
      <c r="T179" s="117"/>
      <c r="U179" s="195"/>
      <c r="V179" s="117"/>
      <c r="W179" s="196"/>
      <c r="X179" s="197"/>
      <c r="Y179" s="197"/>
      <c r="Z179" s="197"/>
      <c r="AA179" s="197"/>
      <c r="AB179" s="188"/>
      <c r="AC179" s="197"/>
      <c r="AD179" s="197"/>
      <c r="AE179" s="188"/>
      <c r="AF179" s="197"/>
      <c r="AG179" s="197"/>
      <c r="AH179" s="197"/>
    </row>
    <row r="180" spans="1:34" x14ac:dyDescent="0.3">
      <c r="A180" s="192"/>
      <c r="B180" s="117"/>
      <c r="C180" s="117"/>
      <c r="D180" s="117"/>
      <c r="E180" s="117"/>
      <c r="F180" s="117"/>
      <c r="G180" s="117"/>
      <c r="H180" s="117"/>
      <c r="I180" s="195"/>
      <c r="J180" s="117"/>
      <c r="K180" s="117"/>
      <c r="L180" s="117"/>
      <c r="M180" s="117"/>
      <c r="N180" s="117"/>
      <c r="O180" s="117"/>
      <c r="P180" s="117"/>
      <c r="Q180" s="117"/>
      <c r="R180" s="117"/>
      <c r="S180" s="195"/>
      <c r="T180" s="117"/>
      <c r="U180" s="195"/>
      <c r="V180" s="117"/>
      <c r="W180" s="196"/>
      <c r="X180" s="197"/>
      <c r="Y180" s="197"/>
      <c r="Z180" s="197"/>
      <c r="AA180" s="197"/>
      <c r="AB180" s="188"/>
      <c r="AC180" s="197"/>
      <c r="AD180" s="197"/>
      <c r="AE180" s="188"/>
      <c r="AF180" s="197"/>
      <c r="AG180" s="197"/>
      <c r="AH180" s="197"/>
    </row>
    <row r="181" spans="1:34" x14ac:dyDescent="0.3">
      <c r="A181" s="192"/>
      <c r="B181" s="117"/>
      <c r="C181" s="117"/>
      <c r="D181" s="117"/>
      <c r="E181" s="117"/>
      <c r="F181" s="117"/>
      <c r="G181" s="117"/>
      <c r="H181" s="117"/>
      <c r="I181" s="195"/>
      <c r="J181" s="117"/>
      <c r="K181" s="117"/>
      <c r="L181" s="117"/>
      <c r="M181" s="117"/>
      <c r="N181" s="117"/>
      <c r="O181" s="117"/>
      <c r="P181" s="117"/>
      <c r="Q181" s="117"/>
      <c r="R181" s="117"/>
      <c r="S181" s="195"/>
      <c r="T181" s="117"/>
      <c r="U181" s="195"/>
      <c r="V181" s="117"/>
      <c r="W181" s="196"/>
      <c r="X181" s="197"/>
      <c r="Y181" s="197"/>
      <c r="Z181" s="197"/>
      <c r="AA181" s="197"/>
      <c r="AB181" s="188"/>
      <c r="AC181" s="197"/>
      <c r="AD181" s="197"/>
      <c r="AE181" s="188"/>
      <c r="AF181" s="197"/>
      <c r="AG181" s="197"/>
      <c r="AH181" s="197"/>
    </row>
    <row r="182" spans="1:34" x14ac:dyDescent="0.3">
      <c r="A182" s="192"/>
      <c r="B182" s="117"/>
      <c r="C182" s="117"/>
      <c r="D182" s="117"/>
      <c r="E182" s="117"/>
      <c r="F182" s="117"/>
      <c r="G182" s="117"/>
      <c r="H182" s="117"/>
      <c r="I182" s="195"/>
      <c r="J182" s="117"/>
      <c r="K182" s="117"/>
      <c r="L182" s="117"/>
      <c r="M182" s="117"/>
      <c r="N182" s="117"/>
      <c r="O182" s="117"/>
      <c r="P182" s="117"/>
      <c r="Q182" s="117"/>
      <c r="R182" s="117"/>
      <c r="S182" s="195"/>
      <c r="T182" s="117"/>
      <c r="U182" s="195"/>
      <c r="V182" s="117"/>
      <c r="W182" s="196"/>
      <c r="X182" s="197"/>
      <c r="Y182" s="197"/>
      <c r="Z182" s="197"/>
      <c r="AA182" s="197"/>
      <c r="AB182" s="188"/>
      <c r="AC182" s="197"/>
      <c r="AD182" s="197"/>
      <c r="AE182" s="188"/>
      <c r="AF182" s="197"/>
      <c r="AG182" s="197"/>
      <c r="AH182" s="197"/>
    </row>
    <row r="183" spans="1:34" x14ac:dyDescent="0.3">
      <c r="A183" s="192"/>
      <c r="B183" s="117"/>
      <c r="C183" s="117"/>
      <c r="D183" s="117"/>
      <c r="E183" s="117"/>
      <c r="F183" s="117"/>
      <c r="G183" s="117"/>
      <c r="H183" s="117"/>
      <c r="I183" s="195"/>
      <c r="J183" s="117"/>
      <c r="K183" s="117"/>
      <c r="L183" s="117"/>
      <c r="M183" s="117"/>
      <c r="N183" s="117"/>
      <c r="O183" s="117"/>
      <c r="P183" s="117"/>
      <c r="Q183" s="117"/>
      <c r="R183" s="117"/>
      <c r="S183" s="195"/>
      <c r="T183" s="117"/>
      <c r="U183" s="195"/>
      <c r="V183" s="117"/>
      <c r="W183" s="196"/>
      <c r="X183" s="197"/>
      <c r="Y183" s="197"/>
      <c r="Z183" s="197"/>
      <c r="AA183" s="197"/>
      <c r="AB183" s="188"/>
      <c r="AC183" s="197"/>
      <c r="AD183" s="197"/>
      <c r="AE183" s="188"/>
      <c r="AF183" s="197"/>
      <c r="AG183" s="197"/>
      <c r="AH183" s="197"/>
    </row>
    <row r="184" spans="1:34" x14ac:dyDescent="0.3">
      <c r="A184" s="192"/>
      <c r="B184" s="117"/>
      <c r="C184" s="117"/>
      <c r="D184" s="117"/>
      <c r="E184" s="117"/>
      <c r="F184" s="117"/>
      <c r="G184" s="117"/>
      <c r="H184" s="117"/>
      <c r="I184" s="195"/>
      <c r="J184" s="117"/>
      <c r="K184" s="117"/>
      <c r="L184" s="117"/>
      <c r="M184" s="117"/>
      <c r="N184" s="117"/>
      <c r="O184" s="117"/>
      <c r="P184" s="117"/>
      <c r="Q184" s="117"/>
      <c r="R184" s="117"/>
      <c r="S184" s="195"/>
      <c r="T184" s="117"/>
      <c r="U184" s="195"/>
      <c r="V184" s="117"/>
      <c r="W184" s="196"/>
      <c r="X184" s="197"/>
      <c r="Y184" s="197"/>
      <c r="Z184" s="197"/>
      <c r="AA184" s="197"/>
      <c r="AB184" s="188"/>
      <c r="AC184" s="197"/>
      <c r="AD184" s="197"/>
      <c r="AE184" s="188"/>
      <c r="AF184" s="197"/>
      <c r="AG184" s="197"/>
      <c r="AH184" s="197"/>
    </row>
    <row r="185" spans="1:34" x14ac:dyDescent="0.3">
      <c r="A185" s="192"/>
      <c r="B185" s="117"/>
      <c r="C185" s="117"/>
      <c r="D185" s="117"/>
      <c r="E185" s="117"/>
      <c r="F185" s="117"/>
      <c r="G185" s="117"/>
      <c r="H185" s="117"/>
      <c r="I185" s="195"/>
      <c r="J185" s="117"/>
      <c r="K185" s="117"/>
      <c r="L185" s="117"/>
      <c r="M185" s="117"/>
      <c r="N185" s="117"/>
      <c r="O185" s="117"/>
      <c r="P185" s="117"/>
      <c r="Q185" s="117"/>
      <c r="R185" s="117"/>
      <c r="S185" s="195"/>
      <c r="T185" s="117"/>
      <c r="U185" s="195"/>
      <c r="V185" s="117"/>
      <c r="W185" s="196"/>
      <c r="X185" s="197"/>
      <c r="Y185" s="197"/>
      <c r="Z185" s="197"/>
      <c r="AA185" s="197"/>
      <c r="AB185" s="188"/>
      <c r="AC185" s="197"/>
      <c r="AD185" s="197"/>
      <c r="AE185" s="188"/>
      <c r="AF185" s="197"/>
      <c r="AG185" s="197"/>
      <c r="AH185" s="197"/>
    </row>
    <row r="186" spans="1:34" x14ac:dyDescent="0.3">
      <c r="A186" s="192"/>
      <c r="B186" s="117"/>
      <c r="C186" s="117"/>
      <c r="D186" s="117"/>
      <c r="E186" s="117"/>
      <c r="F186" s="117"/>
      <c r="G186" s="117"/>
      <c r="H186" s="117"/>
      <c r="I186" s="195"/>
      <c r="J186" s="117"/>
      <c r="K186" s="117"/>
      <c r="L186" s="117"/>
      <c r="M186" s="117"/>
      <c r="N186" s="117"/>
      <c r="O186" s="117"/>
      <c r="P186" s="117"/>
      <c r="Q186" s="117"/>
      <c r="R186" s="117"/>
      <c r="S186" s="195"/>
      <c r="T186" s="117"/>
      <c r="U186" s="195"/>
      <c r="V186" s="117"/>
      <c r="W186" s="196"/>
      <c r="X186" s="197"/>
      <c r="Y186" s="197"/>
      <c r="Z186" s="197"/>
      <c r="AA186" s="197"/>
      <c r="AB186" s="188"/>
      <c r="AC186" s="197"/>
      <c r="AD186" s="197"/>
      <c r="AE186" s="188"/>
      <c r="AF186" s="197"/>
      <c r="AG186" s="197"/>
      <c r="AH186" s="197"/>
    </row>
    <row r="187" spans="1:34" x14ac:dyDescent="0.3">
      <c r="A187" s="192"/>
      <c r="B187" s="117"/>
      <c r="C187" s="117"/>
      <c r="D187" s="117"/>
      <c r="E187" s="117"/>
      <c r="F187" s="117"/>
      <c r="G187" s="117"/>
      <c r="H187" s="117"/>
      <c r="I187" s="195"/>
      <c r="J187" s="117"/>
      <c r="K187" s="117"/>
      <c r="L187" s="117"/>
      <c r="M187" s="117"/>
      <c r="N187" s="117"/>
      <c r="O187" s="117"/>
      <c r="P187" s="117"/>
      <c r="Q187" s="117"/>
      <c r="R187" s="117"/>
      <c r="S187" s="195"/>
      <c r="T187" s="117"/>
      <c r="U187" s="195"/>
      <c r="V187" s="117"/>
      <c r="W187" s="196"/>
      <c r="X187" s="197"/>
      <c r="Y187" s="197"/>
      <c r="Z187" s="197"/>
      <c r="AA187" s="197"/>
      <c r="AB187" s="188"/>
      <c r="AC187" s="197"/>
      <c r="AD187" s="197"/>
      <c r="AE187" s="188"/>
      <c r="AF187" s="197"/>
      <c r="AG187" s="197"/>
      <c r="AH187" s="197"/>
    </row>
    <row r="188" spans="1:34" x14ac:dyDescent="0.3">
      <c r="A188" s="192"/>
      <c r="B188" s="117"/>
      <c r="C188" s="117"/>
      <c r="D188" s="117"/>
      <c r="E188" s="117"/>
      <c r="F188" s="117"/>
      <c r="G188" s="117"/>
      <c r="H188" s="117"/>
      <c r="I188" s="195"/>
      <c r="J188" s="117"/>
      <c r="K188" s="117"/>
      <c r="L188" s="117"/>
      <c r="M188" s="117"/>
      <c r="N188" s="117"/>
      <c r="O188" s="117"/>
      <c r="P188" s="117"/>
      <c r="Q188" s="117"/>
      <c r="R188" s="117"/>
      <c r="S188" s="195"/>
      <c r="T188" s="117"/>
      <c r="U188" s="195"/>
      <c r="V188" s="117"/>
      <c r="W188" s="196"/>
      <c r="X188" s="197"/>
      <c r="Y188" s="197"/>
      <c r="Z188" s="197"/>
      <c r="AA188" s="197"/>
      <c r="AB188" s="188"/>
      <c r="AC188" s="197"/>
      <c r="AD188" s="197"/>
      <c r="AE188" s="188"/>
      <c r="AF188" s="197"/>
      <c r="AG188" s="197"/>
      <c r="AH188" s="197"/>
    </row>
    <row r="189" spans="1:34" x14ac:dyDescent="0.3">
      <c r="A189" s="192"/>
      <c r="B189" s="117"/>
      <c r="C189" s="117"/>
      <c r="D189" s="117"/>
      <c r="E189" s="117"/>
      <c r="F189" s="117"/>
      <c r="G189" s="117"/>
      <c r="H189" s="117"/>
      <c r="I189" s="195"/>
      <c r="J189" s="117"/>
      <c r="K189" s="117"/>
      <c r="L189" s="117"/>
      <c r="M189" s="117"/>
      <c r="N189" s="117"/>
      <c r="O189" s="117"/>
      <c r="P189" s="117"/>
      <c r="Q189" s="117"/>
      <c r="R189" s="117"/>
      <c r="S189" s="195"/>
      <c r="T189" s="117"/>
      <c r="U189" s="195"/>
      <c r="V189" s="117"/>
      <c r="W189" s="196"/>
      <c r="X189" s="197"/>
      <c r="Y189" s="197"/>
      <c r="Z189" s="197"/>
      <c r="AA189" s="197"/>
      <c r="AB189" s="188"/>
      <c r="AC189" s="197"/>
      <c r="AD189" s="197"/>
      <c r="AE189" s="188"/>
      <c r="AF189" s="197"/>
      <c r="AG189" s="197"/>
      <c r="AH189" s="197"/>
    </row>
    <row r="190" spans="1:34" x14ac:dyDescent="0.3">
      <c r="A190" s="192"/>
      <c r="B190" s="117"/>
      <c r="C190" s="117"/>
      <c r="D190" s="117"/>
      <c r="E190" s="117"/>
      <c r="F190" s="117"/>
      <c r="G190" s="117"/>
      <c r="H190" s="117"/>
      <c r="I190" s="195"/>
      <c r="J190" s="117"/>
      <c r="K190" s="117"/>
      <c r="L190" s="117"/>
      <c r="M190" s="117"/>
      <c r="N190" s="117"/>
      <c r="O190" s="117"/>
      <c r="P190" s="117"/>
      <c r="Q190" s="117"/>
      <c r="R190" s="117"/>
      <c r="S190" s="195"/>
      <c r="T190" s="117"/>
      <c r="U190" s="195"/>
      <c r="V190" s="117"/>
      <c r="W190" s="196"/>
      <c r="X190" s="197"/>
      <c r="Y190" s="197"/>
      <c r="Z190" s="197"/>
      <c r="AA190" s="197"/>
      <c r="AB190" s="188"/>
      <c r="AC190" s="197"/>
      <c r="AD190" s="197"/>
      <c r="AE190" s="188"/>
      <c r="AF190" s="197"/>
      <c r="AG190" s="197"/>
      <c r="AH190" s="197"/>
    </row>
    <row r="191" spans="1:34" x14ac:dyDescent="0.3">
      <c r="A191" s="192"/>
      <c r="B191" s="117"/>
      <c r="C191" s="117"/>
      <c r="D191" s="117"/>
      <c r="E191" s="117"/>
      <c r="F191" s="117"/>
      <c r="G191" s="117"/>
      <c r="H191" s="117"/>
      <c r="I191" s="195"/>
      <c r="J191" s="117"/>
      <c r="K191" s="117"/>
      <c r="L191" s="117"/>
      <c r="M191" s="117"/>
      <c r="N191" s="117"/>
      <c r="O191" s="117"/>
      <c r="P191" s="117"/>
      <c r="Q191" s="117"/>
      <c r="R191" s="117"/>
      <c r="S191" s="195"/>
      <c r="T191" s="117"/>
      <c r="U191" s="195"/>
      <c r="V191" s="117"/>
      <c r="W191" s="196"/>
      <c r="X191" s="197"/>
      <c r="Y191" s="197"/>
      <c r="Z191" s="197"/>
      <c r="AA191" s="197"/>
      <c r="AB191" s="188"/>
      <c r="AC191" s="197"/>
      <c r="AD191" s="197"/>
      <c r="AE191" s="188"/>
      <c r="AF191" s="197"/>
      <c r="AG191" s="197"/>
      <c r="AH191" s="197"/>
    </row>
    <row r="192" spans="1:34" x14ac:dyDescent="0.3">
      <c r="A192" s="192"/>
      <c r="B192" s="117"/>
      <c r="C192" s="117"/>
      <c r="D192" s="117"/>
      <c r="E192" s="117"/>
      <c r="F192" s="117"/>
      <c r="G192" s="117"/>
      <c r="H192" s="117"/>
      <c r="I192" s="195"/>
      <c r="J192" s="117"/>
      <c r="K192" s="117"/>
      <c r="L192" s="117"/>
      <c r="M192" s="117"/>
      <c r="N192" s="117"/>
      <c r="O192" s="117"/>
      <c r="P192" s="117"/>
      <c r="Q192" s="117"/>
      <c r="R192" s="117"/>
      <c r="S192" s="195"/>
      <c r="T192" s="117"/>
      <c r="U192" s="195"/>
      <c r="V192" s="117"/>
      <c r="W192" s="196"/>
      <c r="X192" s="197"/>
      <c r="Y192" s="197"/>
      <c r="Z192" s="197"/>
      <c r="AA192" s="197"/>
      <c r="AB192" s="188"/>
      <c r="AC192" s="197"/>
      <c r="AD192" s="197"/>
      <c r="AE192" s="188"/>
      <c r="AF192" s="197"/>
      <c r="AG192" s="197"/>
      <c r="AH192" s="197"/>
    </row>
    <row r="193" spans="1:34" x14ac:dyDescent="0.3">
      <c r="A193" s="192"/>
      <c r="B193" s="117"/>
      <c r="C193" s="117"/>
      <c r="D193" s="117"/>
      <c r="E193" s="117"/>
      <c r="F193" s="117"/>
      <c r="G193" s="117"/>
      <c r="H193" s="117"/>
      <c r="I193" s="195"/>
      <c r="J193" s="117"/>
      <c r="K193" s="117"/>
      <c r="L193" s="117"/>
      <c r="M193" s="117"/>
      <c r="N193" s="117"/>
      <c r="O193" s="117"/>
      <c r="P193" s="117"/>
      <c r="Q193" s="117"/>
      <c r="R193" s="117"/>
      <c r="S193" s="195"/>
      <c r="T193" s="117"/>
      <c r="U193" s="195"/>
      <c r="V193" s="117"/>
      <c r="W193" s="196"/>
      <c r="X193" s="197"/>
      <c r="Y193" s="197"/>
      <c r="Z193" s="197"/>
      <c r="AA193" s="197"/>
      <c r="AB193" s="188"/>
      <c r="AC193" s="197"/>
      <c r="AD193" s="197"/>
      <c r="AE193" s="188"/>
      <c r="AF193" s="197"/>
      <c r="AG193" s="197"/>
      <c r="AH193" s="197"/>
    </row>
    <row r="194" spans="1:34" x14ac:dyDescent="0.3">
      <c r="A194" s="192"/>
      <c r="B194" s="117"/>
      <c r="C194" s="117"/>
      <c r="D194" s="117"/>
      <c r="E194" s="117"/>
      <c r="F194" s="117"/>
      <c r="G194" s="117"/>
      <c r="H194" s="117"/>
      <c r="I194" s="195"/>
      <c r="J194" s="117"/>
      <c r="K194" s="117"/>
      <c r="L194" s="117"/>
      <c r="M194" s="117"/>
      <c r="N194" s="117"/>
      <c r="O194" s="117"/>
      <c r="P194" s="117"/>
      <c r="Q194" s="117"/>
      <c r="R194" s="117"/>
      <c r="S194" s="195"/>
      <c r="T194" s="117"/>
      <c r="U194" s="195"/>
      <c r="V194" s="117"/>
      <c r="W194" s="196"/>
      <c r="X194" s="197"/>
      <c r="Y194" s="197"/>
      <c r="Z194" s="197"/>
      <c r="AA194" s="197"/>
      <c r="AB194" s="188"/>
      <c r="AC194" s="197"/>
      <c r="AD194" s="197"/>
      <c r="AE194" s="188"/>
      <c r="AF194" s="197"/>
      <c r="AG194" s="197"/>
      <c r="AH194" s="197"/>
    </row>
    <row r="195" spans="1:34" x14ac:dyDescent="0.3">
      <c r="A195" s="192"/>
      <c r="B195" s="117"/>
      <c r="C195" s="117"/>
      <c r="D195" s="117"/>
      <c r="E195" s="117"/>
      <c r="F195" s="117"/>
      <c r="G195" s="117"/>
      <c r="H195" s="117"/>
      <c r="I195" s="195"/>
      <c r="J195" s="117"/>
      <c r="K195" s="117"/>
      <c r="L195" s="117"/>
      <c r="M195" s="117"/>
      <c r="N195" s="117"/>
      <c r="O195" s="117"/>
      <c r="P195" s="117"/>
      <c r="Q195" s="117"/>
      <c r="R195" s="117"/>
      <c r="S195" s="195"/>
      <c r="T195" s="117"/>
      <c r="U195" s="195"/>
      <c r="V195" s="117"/>
      <c r="W195" s="196"/>
      <c r="X195" s="197"/>
      <c r="Y195" s="197"/>
      <c r="Z195" s="197"/>
      <c r="AA195" s="197"/>
      <c r="AB195" s="188"/>
      <c r="AC195" s="197"/>
      <c r="AD195" s="197"/>
      <c r="AE195" s="188"/>
      <c r="AF195" s="197"/>
      <c r="AG195" s="197"/>
      <c r="AH195" s="197"/>
    </row>
    <row r="196" spans="1:34" x14ac:dyDescent="0.3">
      <c r="A196" s="192"/>
      <c r="B196" s="117"/>
      <c r="C196" s="117"/>
      <c r="D196" s="117"/>
      <c r="E196" s="117"/>
      <c r="F196" s="117"/>
      <c r="G196" s="117"/>
      <c r="H196" s="117"/>
      <c r="I196" s="195"/>
      <c r="J196" s="117"/>
      <c r="K196" s="117"/>
      <c r="L196" s="117"/>
      <c r="M196" s="117"/>
      <c r="N196" s="117"/>
      <c r="O196" s="117"/>
      <c r="P196" s="117"/>
      <c r="Q196" s="117"/>
      <c r="R196" s="117"/>
      <c r="S196" s="195"/>
      <c r="T196" s="117"/>
      <c r="U196" s="195"/>
      <c r="V196" s="117"/>
      <c r="W196" s="196"/>
      <c r="X196" s="197"/>
      <c r="Y196" s="197"/>
      <c r="Z196" s="197"/>
      <c r="AA196" s="197"/>
      <c r="AB196" s="188"/>
      <c r="AC196" s="197"/>
      <c r="AD196" s="197"/>
      <c r="AE196" s="188"/>
      <c r="AF196" s="197"/>
      <c r="AG196" s="197"/>
      <c r="AH196" s="197"/>
    </row>
    <row r="197" spans="1:34" x14ac:dyDescent="0.3">
      <c r="A197" s="192"/>
      <c r="B197" s="117"/>
      <c r="C197" s="117"/>
      <c r="D197" s="117"/>
      <c r="E197" s="117"/>
      <c r="F197" s="117"/>
      <c r="G197" s="117"/>
      <c r="H197" s="117"/>
      <c r="I197" s="195"/>
      <c r="J197" s="117"/>
      <c r="K197" s="117"/>
      <c r="L197" s="117"/>
      <c r="M197" s="117"/>
      <c r="N197" s="117"/>
      <c r="O197" s="117"/>
      <c r="P197" s="117"/>
      <c r="Q197" s="117"/>
      <c r="R197" s="117"/>
      <c r="S197" s="195"/>
      <c r="T197" s="117"/>
      <c r="U197" s="195"/>
      <c r="V197" s="117"/>
      <c r="W197" s="196"/>
      <c r="X197" s="197"/>
      <c r="Y197" s="197"/>
      <c r="Z197" s="197"/>
      <c r="AA197" s="197"/>
      <c r="AB197" s="188"/>
      <c r="AC197" s="197"/>
      <c r="AD197" s="197"/>
      <c r="AE197" s="188"/>
      <c r="AF197" s="197"/>
      <c r="AG197" s="197"/>
      <c r="AH197" s="197"/>
    </row>
    <row r="198" spans="1:34" x14ac:dyDescent="0.3">
      <c r="A198" s="192"/>
      <c r="B198" s="117"/>
      <c r="C198" s="117"/>
      <c r="D198" s="117"/>
      <c r="E198" s="117"/>
      <c r="F198" s="117"/>
      <c r="G198" s="117"/>
      <c r="H198" s="117"/>
      <c r="I198" s="195"/>
      <c r="J198" s="117"/>
      <c r="K198" s="117"/>
      <c r="L198" s="117"/>
      <c r="M198" s="117"/>
      <c r="N198" s="117"/>
      <c r="O198" s="117"/>
      <c r="P198" s="117"/>
      <c r="Q198" s="117"/>
      <c r="R198" s="117"/>
      <c r="S198" s="195"/>
      <c r="T198" s="117"/>
      <c r="U198" s="195"/>
      <c r="V198" s="117"/>
      <c r="W198" s="196"/>
      <c r="X198" s="197"/>
      <c r="Y198" s="197"/>
      <c r="Z198" s="197"/>
      <c r="AA198" s="197"/>
      <c r="AB198" s="188"/>
      <c r="AC198" s="197"/>
      <c r="AD198" s="197"/>
      <c r="AE198" s="188"/>
      <c r="AF198" s="197"/>
      <c r="AG198" s="197"/>
      <c r="AH198" s="197"/>
    </row>
    <row r="199" spans="1:34" x14ac:dyDescent="0.3">
      <c r="A199" s="192"/>
      <c r="B199" s="117"/>
      <c r="C199" s="117"/>
      <c r="D199" s="117"/>
      <c r="E199" s="117"/>
      <c r="F199" s="117"/>
      <c r="G199" s="117"/>
      <c r="H199" s="117"/>
      <c r="I199" s="195"/>
      <c r="J199" s="117"/>
      <c r="K199" s="117"/>
      <c r="L199" s="117"/>
      <c r="M199" s="117"/>
      <c r="N199" s="117"/>
      <c r="O199" s="117"/>
      <c r="P199" s="117"/>
      <c r="Q199" s="117"/>
      <c r="R199" s="117"/>
      <c r="S199" s="195"/>
      <c r="T199" s="117"/>
      <c r="U199" s="195"/>
      <c r="V199" s="117"/>
      <c r="W199" s="196"/>
      <c r="X199" s="197"/>
      <c r="Y199" s="197"/>
      <c r="Z199" s="197"/>
      <c r="AA199" s="197"/>
      <c r="AB199" s="188"/>
      <c r="AC199" s="197"/>
      <c r="AD199" s="197"/>
      <c r="AE199" s="188"/>
      <c r="AF199" s="197"/>
      <c r="AG199" s="197"/>
      <c r="AH199" s="197"/>
    </row>
    <row r="200" spans="1:34" x14ac:dyDescent="0.3">
      <c r="A200" s="192"/>
      <c r="B200" s="117"/>
      <c r="C200" s="117"/>
      <c r="D200" s="117"/>
      <c r="E200" s="117"/>
      <c r="F200" s="117"/>
      <c r="G200" s="117"/>
      <c r="H200" s="117"/>
      <c r="I200" s="195"/>
      <c r="J200" s="117"/>
      <c r="K200" s="117"/>
      <c r="L200" s="117"/>
      <c r="M200" s="117"/>
      <c r="N200" s="117"/>
      <c r="O200" s="117"/>
      <c r="P200" s="117"/>
      <c r="Q200" s="117"/>
      <c r="R200" s="117"/>
      <c r="S200" s="195"/>
      <c r="T200" s="117"/>
      <c r="U200" s="195"/>
      <c r="V200" s="117"/>
      <c r="W200" s="196"/>
      <c r="X200" s="197"/>
      <c r="Y200" s="197"/>
      <c r="Z200" s="197"/>
      <c r="AA200" s="197"/>
      <c r="AB200" s="188"/>
      <c r="AC200" s="197"/>
      <c r="AD200" s="197"/>
      <c r="AE200" s="188"/>
      <c r="AF200" s="197"/>
      <c r="AG200" s="197"/>
      <c r="AH200" s="197"/>
    </row>
    <row r="201" spans="1:34" x14ac:dyDescent="0.3">
      <c r="A201" s="192"/>
      <c r="B201" s="117"/>
      <c r="C201" s="117"/>
      <c r="D201" s="117"/>
      <c r="E201" s="117"/>
      <c r="F201" s="117"/>
      <c r="G201" s="117"/>
      <c r="H201" s="117"/>
      <c r="I201" s="195"/>
      <c r="J201" s="117"/>
      <c r="K201" s="117"/>
      <c r="L201" s="117"/>
      <c r="M201" s="117"/>
      <c r="N201" s="117"/>
      <c r="O201" s="117"/>
      <c r="P201" s="117"/>
      <c r="Q201" s="117"/>
      <c r="R201" s="117"/>
      <c r="S201" s="195"/>
      <c r="T201" s="117"/>
      <c r="U201" s="195"/>
      <c r="V201" s="117"/>
      <c r="W201" s="196"/>
      <c r="X201" s="197"/>
      <c r="Y201" s="197"/>
      <c r="Z201" s="197"/>
      <c r="AA201" s="197"/>
      <c r="AB201" s="188"/>
      <c r="AC201" s="197"/>
      <c r="AD201" s="197"/>
      <c r="AE201" s="188"/>
      <c r="AF201" s="197"/>
      <c r="AG201" s="197"/>
      <c r="AH201" s="197"/>
    </row>
    <row r="202" spans="1:34" x14ac:dyDescent="0.3">
      <c r="A202" s="192"/>
      <c r="B202" s="117"/>
      <c r="C202" s="117"/>
      <c r="D202" s="117"/>
      <c r="E202" s="117"/>
      <c r="F202" s="117"/>
      <c r="G202" s="117"/>
      <c r="H202" s="117"/>
      <c r="I202" s="195"/>
      <c r="J202" s="117"/>
      <c r="K202" s="117"/>
      <c r="L202" s="117"/>
      <c r="M202" s="117"/>
      <c r="N202" s="117"/>
      <c r="O202" s="117"/>
      <c r="P202" s="117"/>
      <c r="Q202" s="117"/>
      <c r="R202" s="117"/>
      <c r="S202" s="195"/>
      <c r="T202" s="117"/>
      <c r="U202" s="195"/>
      <c r="V202" s="117"/>
      <c r="W202" s="196"/>
      <c r="X202" s="197"/>
      <c r="Y202" s="197"/>
      <c r="Z202" s="197"/>
      <c r="AA202" s="197"/>
      <c r="AB202" s="188"/>
      <c r="AC202" s="197"/>
      <c r="AD202" s="197"/>
      <c r="AE202" s="188"/>
      <c r="AF202" s="197"/>
      <c r="AG202" s="197"/>
      <c r="AH202" s="197"/>
    </row>
    <row r="203" spans="1:34" x14ac:dyDescent="0.3">
      <c r="A203" s="192"/>
      <c r="B203" s="117"/>
      <c r="C203" s="117"/>
      <c r="D203" s="117"/>
      <c r="E203" s="117"/>
      <c r="F203" s="117"/>
      <c r="G203" s="117"/>
      <c r="H203" s="117"/>
      <c r="I203" s="195"/>
      <c r="J203" s="117"/>
      <c r="K203" s="117"/>
      <c r="L203" s="117"/>
      <c r="M203" s="117"/>
      <c r="N203" s="117"/>
      <c r="O203" s="117"/>
      <c r="P203" s="117"/>
      <c r="Q203" s="117"/>
      <c r="R203" s="117"/>
      <c r="S203" s="195"/>
      <c r="T203" s="117"/>
      <c r="U203" s="195"/>
      <c r="V203" s="117"/>
      <c r="W203" s="196"/>
      <c r="X203" s="197"/>
      <c r="Y203" s="197"/>
      <c r="Z203" s="197"/>
      <c r="AA203" s="197"/>
      <c r="AB203" s="188"/>
      <c r="AC203" s="197"/>
      <c r="AD203" s="197"/>
      <c r="AE203" s="188"/>
      <c r="AF203" s="197"/>
      <c r="AG203" s="197"/>
      <c r="AH203" s="197"/>
    </row>
    <row r="204" spans="1:34" x14ac:dyDescent="0.3">
      <c r="A204" s="192"/>
      <c r="B204" s="117"/>
      <c r="C204" s="117"/>
      <c r="D204" s="117"/>
      <c r="E204" s="117"/>
      <c r="F204" s="117"/>
      <c r="G204" s="117"/>
      <c r="H204" s="117"/>
      <c r="I204" s="195"/>
      <c r="J204" s="117"/>
      <c r="K204" s="117"/>
      <c r="L204" s="117"/>
      <c r="M204" s="117"/>
      <c r="N204" s="117"/>
      <c r="O204" s="117"/>
      <c r="P204" s="117"/>
      <c r="Q204" s="117"/>
      <c r="R204" s="117"/>
      <c r="S204" s="195"/>
      <c r="T204" s="117"/>
      <c r="U204" s="195"/>
      <c r="V204" s="117"/>
      <c r="W204" s="196"/>
      <c r="X204" s="197"/>
      <c r="Y204" s="197"/>
      <c r="Z204" s="197"/>
      <c r="AA204" s="197"/>
      <c r="AB204" s="188"/>
      <c r="AC204" s="197"/>
      <c r="AD204" s="197"/>
      <c r="AE204" s="188"/>
      <c r="AF204" s="197"/>
      <c r="AG204" s="197"/>
      <c r="AH204" s="197"/>
    </row>
    <row r="205" spans="1:34" x14ac:dyDescent="0.3">
      <c r="A205" s="192"/>
      <c r="B205" s="117"/>
      <c r="C205" s="117"/>
      <c r="D205" s="117"/>
      <c r="E205" s="117"/>
      <c r="F205" s="117"/>
      <c r="G205" s="117"/>
      <c r="H205" s="117"/>
      <c r="I205" s="195"/>
      <c r="J205" s="117"/>
      <c r="K205" s="117"/>
      <c r="L205" s="117"/>
      <c r="M205" s="117"/>
      <c r="N205" s="117"/>
      <c r="O205" s="117"/>
      <c r="P205" s="117"/>
      <c r="Q205" s="117"/>
      <c r="R205" s="117"/>
      <c r="S205" s="195"/>
      <c r="T205" s="117"/>
      <c r="U205" s="195"/>
      <c r="V205" s="117"/>
      <c r="W205" s="196"/>
      <c r="X205" s="197"/>
      <c r="Y205" s="197"/>
      <c r="Z205" s="197"/>
      <c r="AA205" s="197"/>
      <c r="AB205" s="188"/>
      <c r="AC205" s="197"/>
      <c r="AD205" s="197"/>
      <c r="AE205" s="188"/>
      <c r="AF205" s="197"/>
      <c r="AG205" s="197"/>
      <c r="AH205" s="197"/>
    </row>
    <row r="206" spans="1:34" x14ac:dyDescent="0.3">
      <c r="A206" s="192"/>
      <c r="B206" s="117"/>
      <c r="C206" s="117"/>
      <c r="D206" s="117"/>
      <c r="E206" s="117"/>
      <c r="F206" s="117"/>
      <c r="G206" s="117"/>
      <c r="H206" s="117"/>
      <c r="I206" s="195"/>
      <c r="J206" s="117"/>
      <c r="K206" s="117"/>
      <c r="L206" s="117"/>
      <c r="M206" s="117"/>
      <c r="N206" s="117"/>
      <c r="O206" s="117"/>
      <c r="P206" s="117"/>
      <c r="Q206" s="117"/>
      <c r="R206" s="117"/>
      <c r="S206" s="195"/>
      <c r="T206" s="117"/>
      <c r="U206" s="195"/>
      <c r="V206" s="117"/>
      <c r="W206" s="196"/>
      <c r="X206" s="197"/>
      <c r="Y206" s="197"/>
      <c r="Z206" s="197"/>
      <c r="AA206" s="197"/>
      <c r="AB206" s="188"/>
      <c r="AC206" s="197"/>
      <c r="AD206" s="197"/>
      <c r="AE206" s="188"/>
      <c r="AF206" s="197"/>
      <c r="AG206" s="197"/>
      <c r="AH206" s="197"/>
    </row>
    <row r="207" spans="1:34" x14ac:dyDescent="0.3">
      <c r="A207" s="192"/>
      <c r="B207" s="117"/>
      <c r="C207" s="117"/>
      <c r="D207" s="117"/>
      <c r="E207" s="117"/>
      <c r="F207" s="117"/>
      <c r="G207" s="117"/>
      <c r="H207" s="117"/>
      <c r="I207" s="195"/>
      <c r="J207" s="117"/>
      <c r="K207" s="117"/>
      <c r="L207" s="117"/>
      <c r="M207" s="117"/>
      <c r="N207" s="117"/>
      <c r="O207" s="117"/>
      <c r="P207" s="117"/>
      <c r="Q207" s="117"/>
      <c r="R207" s="117"/>
      <c r="S207" s="195"/>
      <c r="T207" s="117"/>
      <c r="U207" s="195"/>
      <c r="V207" s="117"/>
      <c r="W207" s="196"/>
      <c r="X207" s="197"/>
      <c r="Y207" s="197"/>
      <c r="Z207" s="197"/>
      <c r="AA207" s="197"/>
      <c r="AB207" s="188"/>
      <c r="AC207" s="197"/>
      <c r="AD207" s="197"/>
      <c r="AE207" s="188"/>
      <c r="AF207" s="197"/>
      <c r="AG207" s="197"/>
      <c r="AH207" s="197"/>
    </row>
    <row r="208" spans="1:34" x14ac:dyDescent="0.3">
      <c r="A208" s="192"/>
      <c r="B208" s="117"/>
      <c r="C208" s="117"/>
      <c r="D208" s="117"/>
      <c r="E208" s="117"/>
      <c r="F208" s="117"/>
      <c r="G208" s="117"/>
      <c r="H208" s="117"/>
      <c r="I208" s="195"/>
      <c r="J208" s="117"/>
      <c r="K208" s="117"/>
      <c r="L208" s="117"/>
      <c r="M208" s="117"/>
      <c r="N208" s="117"/>
      <c r="O208" s="117"/>
      <c r="P208" s="117"/>
      <c r="Q208" s="117"/>
      <c r="R208" s="117"/>
      <c r="S208" s="195"/>
      <c r="T208" s="117"/>
      <c r="U208" s="195"/>
      <c r="V208" s="117"/>
      <c r="W208" s="196"/>
      <c r="X208" s="197"/>
      <c r="Y208" s="197"/>
      <c r="Z208" s="197"/>
      <c r="AA208" s="197"/>
      <c r="AB208" s="188"/>
      <c r="AC208" s="197"/>
      <c r="AD208" s="197"/>
      <c r="AE208" s="188"/>
      <c r="AF208" s="197"/>
      <c r="AG208" s="197"/>
      <c r="AH208" s="197"/>
    </row>
    <row r="209" spans="1:34" x14ac:dyDescent="0.3">
      <c r="A209" s="192"/>
      <c r="B209" s="117"/>
      <c r="C209" s="117"/>
      <c r="D209" s="117"/>
      <c r="E209" s="117"/>
      <c r="F209" s="117"/>
      <c r="G209" s="117"/>
      <c r="H209" s="117"/>
      <c r="I209" s="195"/>
      <c r="J209" s="117"/>
      <c r="K209" s="117"/>
      <c r="L209" s="117"/>
      <c r="M209" s="117"/>
      <c r="N209" s="117"/>
      <c r="O209" s="117"/>
      <c r="P209" s="117"/>
      <c r="Q209" s="117"/>
      <c r="R209" s="117"/>
      <c r="S209" s="195"/>
      <c r="T209" s="117"/>
      <c r="U209" s="195"/>
      <c r="V209" s="117"/>
      <c r="W209" s="196"/>
      <c r="X209" s="197"/>
      <c r="Y209" s="197"/>
      <c r="Z209" s="197"/>
      <c r="AA209" s="197"/>
      <c r="AB209" s="188"/>
      <c r="AC209" s="197"/>
      <c r="AD209" s="197"/>
      <c r="AE209" s="188"/>
      <c r="AF209" s="197"/>
      <c r="AG209" s="197"/>
      <c r="AH209" s="197"/>
    </row>
    <row r="210" spans="1:34" x14ac:dyDescent="0.3">
      <c r="A210" s="192"/>
      <c r="B210" s="117"/>
      <c r="C210" s="117"/>
      <c r="D210" s="117"/>
      <c r="E210" s="117"/>
      <c r="F210" s="117"/>
      <c r="G210" s="117"/>
      <c r="H210" s="117"/>
      <c r="I210" s="195"/>
      <c r="J210" s="117"/>
      <c r="K210" s="117"/>
      <c r="L210" s="117"/>
      <c r="M210" s="117"/>
      <c r="N210" s="117"/>
      <c r="O210" s="117"/>
      <c r="P210" s="117"/>
      <c r="Q210" s="117"/>
      <c r="R210" s="117"/>
      <c r="S210" s="195"/>
      <c r="T210" s="117"/>
      <c r="U210" s="195"/>
      <c r="V210" s="117"/>
      <c r="W210" s="196"/>
      <c r="X210" s="197"/>
      <c r="Y210" s="197"/>
      <c r="Z210" s="197"/>
      <c r="AA210" s="197"/>
      <c r="AB210" s="188"/>
      <c r="AC210" s="197"/>
      <c r="AD210" s="197"/>
      <c r="AE210" s="188"/>
      <c r="AF210" s="197"/>
      <c r="AG210" s="197"/>
      <c r="AH210" s="197"/>
    </row>
    <row r="211" spans="1:34" x14ac:dyDescent="0.3">
      <c r="A211" s="192"/>
      <c r="B211" s="117"/>
      <c r="C211" s="117"/>
      <c r="D211" s="117"/>
      <c r="E211" s="117"/>
      <c r="F211" s="117"/>
      <c r="G211" s="117"/>
      <c r="H211" s="117"/>
      <c r="I211" s="195"/>
      <c r="J211" s="117"/>
      <c r="K211" s="117"/>
      <c r="L211" s="117"/>
      <c r="M211" s="117"/>
      <c r="N211" s="117"/>
      <c r="O211" s="117"/>
      <c r="P211" s="117"/>
      <c r="Q211" s="117"/>
      <c r="R211" s="117"/>
      <c r="S211" s="195"/>
      <c r="T211" s="117"/>
      <c r="U211" s="195"/>
      <c r="V211" s="117"/>
      <c r="W211" s="196"/>
      <c r="X211" s="197"/>
      <c r="Y211" s="197"/>
      <c r="Z211" s="197"/>
      <c r="AA211" s="197"/>
      <c r="AB211" s="188"/>
      <c r="AC211" s="197"/>
      <c r="AD211" s="197"/>
      <c r="AE211" s="188"/>
      <c r="AF211" s="197"/>
      <c r="AG211" s="197"/>
      <c r="AH211" s="197"/>
    </row>
    <row r="212" spans="1:34" x14ac:dyDescent="0.3">
      <c r="A212" s="192"/>
      <c r="B212" s="117"/>
      <c r="C212" s="117"/>
      <c r="D212" s="117"/>
      <c r="E212" s="117"/>
      <c r="F212" s="117"/>
      <c r="G212" s="117"/>
      <c r="H212" s="117"/>
      <c r="I212" s="195"/>
      <c r="J212" s="117"/>
      <c r="K212" s="117"/>
      <c r="L212" s="117"/>
      <c r="M212" s="117"/>
      <c r="N212" s="117"/>
      <c r="O212" s="117"/>
      <c r="P212" s="117"/>
      <c r="Q212" s="117"/>
      <c r="R212" s="117"/>
      <c r="S212" s="195"/>
      <c r="T212" s="117"/>
      <c r="U212" s="195"/>
      <c r="V212" s="117"/>
      <c r="W212" s="196"/>
      <c r="X212" s="197"/>
      <c r="Y212" s="197"/>
      <c r="Z212" s="197"/>
      <c r="AA212" s="197"/>
      <c r="AB212" s="188"/>
      <c r="AC212" s="197"/>
      <c r="AD212" s="197"/>
      <c r="AE212" s="188"/>
      <c r="AF212" s="197"/>
      <c r="AG212" s="197"/>
      <c r="AH212" s="197"/>
    </row>
    <row r="213" spans="1:34" x14ac:dyDescent="0.3">
      <c r="A213" s="192"/>
      <c r="B213" s="117"/>
      <c r="C213" s="117"/>
      <c r="D213" s="117"/>
      <c r="E213" s="117"/>
      <c r="F213" s="117"/>
      <c r="G213" s="117"/>
      <c r="H213" s="117"/>
      <c r="I213" s="195"/>
      <c r="J213" s="117"/>
      <c r="K213" s="117"/>
      <c r="L213" s="117"/>
      <c r="M213" s="117"/>
      <c r="N213" s="117"/>
      <c r="O213" s="117"/>
      <c r="P213" s="117"/>
      <c r="Q213" s="117"/>
      <c r="R213" s="117"/>
      <c r="S213" s="195"/>
      <c r="T213" s="117"/>
      <c r="U213" s="195"/>
      <c r="V213" s="117"/>
      <c r="W213" s="196"/>
      <c r="X213" s="197"/>
      <c r="Y213" s="197"/>
      <c r="Z213" s="197"/>
      <c r="AA213" s="197"/>
      <c r="AB213" s="188"/>
      <c r="AC213" s="197"/>
      <c r="AD213" s="197"/>
      <c r="AE213" s="188"/>
      <c r="AF213" s="197"/>
      <c r="AG213" s="197"/>
      <c r="AH213" s="197"/>
    </row>
    <row r="214" spans="1:34" x14ac:dyDescent="0.3">
      <c r="A214" s="192"/>
      <c r="B214" s="117"/>
      <c r="C214" s="117"/>
      <c r="D214" s="117"/>
      <c r="E214" s="117"/>
      <c r="F214" s="117"/>
      <c r="G214" s="117"/>
      <c r="H214" s="117"/>
      <c r="I214" s="195"/>
      <c r="J214" s="117"/>
      <c r="K214" s="117"/>
      <c r="L214" s="117"/>
      <c r="M214" s="117"/>
      <c r="N214" s="117"/>
      <c r="O214" s="117"/>
      <c r="P214" s="117"/>
      <c r="Q214" s="117"/>
      <c r="R214" s="117"/>
      <c r="S214" s="195"/>
      <c r="T214" s="117"/>
      <c r="U214" s="195"/>
      <c r="V214" s="117"/>
      <c r="W214" s="196"/>
      <c r="X214" s="197"/>
      <c r="Y214" s="197"/>
      <c r="Z214" s="197"/>
      <c r="AA214" s="197"/>
      <c r="AB214" s="188"/>
      <c r="AC214" s="197"/>
      <c r="AD214" s="197"/>
      <c r="AE214" s="188"/>
      <c r="AF214" s="197"/>
      <c r="AG214" s="197"/>
      <c r="AH214" s="197"/>
    </row>
    <row r="215" spans="1:34" x14ac:dyDescent="0.3">
      <c r="A215" s="192"/>
      <c r="B215" s="117"/>
      <c r="C215" s="117"/>
      <c r="D215" s="117"/>
      <c r="E215" s="117"/>
      <c r="F215" s="117"/>
      <c r="G215" s="117"/>
      <c r="H215" s="117"/>
      <c r="I215" s="195"/>
      <c r="J215" s="117"/>
      <c r="K215" s="117"/>
      <c r="L215" s="117"/>
      <c r="M215" s="117"/>
      <c r="N215" s="117"/>
      <c r="O215" s="117"/>
      <c r="P215" s="117"/>
      <c r="Q215" s="117"/>
      <c r="R215" s="117"/>
      <c r="S215" s="195"/>
      <c r="T215" s="117"/>
      <c r="U215" s="195"/>
      <c r="V215" s="117"/>
      <c r="W215" s="196"/>
      <c r="X215" s="197"/>
      <c r="Y215" s="197"/>
      <c r="Z215" s="197"/>
      <c r="AA215" s="197"/>
      <c r="AB215" s="188"/>
      <c r="AC215" s="197"/>
      <c r="AD215" s="197"/>
      <c r="AE215" s="188"/>
      <c r="AF215" s="197"/>
      <c r="AG215" s="197"/>
      <c r="AH215" s="197"/>
    </row>
    <row r="216" spans="1:34" x14ac:dyDescent="0.3">
      <c r="A216" s="192"/>
      <c r="B216" s="117"/>
      <c r="C216" s="117"/>
      <c r="D216" s="117"/>
      <c r="E216" s="117"/>
      <c r="F216" s="117"/>
      <c r="G216" s="117"/>
      <c r="H216" s="117"/>
      <c r="I216" s="195"/>
      <c r="J216" s="117"/>
      <c r="K216" s="117"/>
      <c r="L216" s="117"/>
      <c r="M216" s="117"/>
      <c r="N216" s="117"/>
      <c r="O216" s="117"/>
      <c r="P216" s="117"/>
      <c r="Q216" s="117"/>
      <c r="R216" s="117"/>
      <c r="S216" s="195"/>
      <c r="T216" s="117"/>
      <c r="U216" s="195"/>
      <c r="V216" s="117"/>
      <c r="W216" s="196"/>
      <c r="X216" s="197"/>
      <c r="Y216" s="197"/>
      <c r="Z216" s="197"/>
      <c r="AA216" s="197"/>
      <c r="AB216" s="188"/>
      <c r="AC216" s="197"/>
      <c r="AD216" s="197"/>
      <c r="AE216" s="188"/>
      <c r="AF216" s="197"/>
      <c r="AG216" s="197"/>
      <c r="AH216" s="197"/>
    </row>
    <row r="217" spans="1:34" x14ac:dyDescent="0.3">
      <c r="A217" s="192"/>
      <c r="B217" s="117"/>
      <c r="C217" s="117"/>
      <c r="D217" s="117"/>
      <c r="E217" s="117"/>
      <c r="F217" s="117"/>
      <c r="G217" s="117"/>
      <c r="H217" s="117"/>
      <c r="I217" s="195"/>
      <c r="J217" s="117"/>
      <c r="K217" s="117"/>
      <c r="L217" s="117"/>
      <c r="M217" s="117"/>
      <c r="N217" s="117"/>
      <c r="O217" s="117"/>
      <c r="P217" s="117"/>
      <c r="Q217" s="117"/>
      <c r="R217" s="117"/>
      <c r="S217" s="195"/>
      <c r="T217" s="117"/>
      <c r="U217" s="195"/>
      <c r="V217" s="117"/>
      <c r="W217" s="196"/>
      <c r="X217" s="197"/>
      <c r="Y217" s="197"/>
      <c r="Z217" s="197"/>
      <c r="AA217" s="197"/>
      <c r="AB217" s="188"/>
      <c r="AC217" s="197"/>
      <c r="AD217" s="197"/>
      <c r="AE217" s="188"/>
      <c r="AF217" s="197"/>
      <c r="AG217" s="197"/>
      <c r="AH217" s="197"/>
    </row>
    <row r="218" spans="1:34" x14ac:dyDescent="0.3">
      <c r="A218" s="192"/>
      <c r="B218" s="117"/>
      <c r="C218" s="117"/>
      <c r="D218" s="117"/>
      <c r="E218" s="117"/>
      <c r="F218" s="117"/>
      <c r="G218" s="117"/>
      <c r="H218" s="117"/>
      <c r="I218" s="195"/>
      <c r="J218" s="117"/>
      <c r="K218" s="117"/>
      <c r="L218" s="117"/>
      <c r="M218" s="117"/>
      <c r="N218" s="117"/>
      <c r="O218" s="117"/>
      <c r="P218" s="117"/>
      <c r="Q218" s="117"/>
      <c r="R218" s="117"/>
      <c r="S218" s="195"/>
      <c r="T218" s="117"/>
      <c r="U218" s="195"/>
      <c r="V218" s="117"/>
      <c r="W218" s="196"/>
      <c r="X218" s="197"/>
      <c r="Y218" s="197"/>
      <c r="Z218" s="197"/>
      <c r="AA218" s="197"/>
      <c r="AB218" s="188"/>
      <c r="AC218" s="197"/>
      <c r="AD218" s="197"/>
      <c r="AE218" s="188"/>
      <c r="AF218" s="197"/>
      <c r="AG218" s="197"/>
      <c r="AH218" s="197"/>
    </row>
    <row r="219" spans="1:34" x14ac:dyDescent="0.3">
      <c r="A219" s="192"/>
      <c r="B219" s="117"/>
      <c r="C219" s="117"/>
      <c r="D219" s="117"/>
      <c r="E219" s="117"/>
      <c r="F219" s="117"/>
      <c r="G219" s="117"/>
      <c r="H219" s="117"/>
      <c r="I219" s="195"/>
      <c r="J219" s="117"/>
      <c r="K219" s="117"/>
      <c r="L219" s="117"/>
      <c r="M219" s="117"/>
      <c r="N219" s="117"/>
      <c r="O219" s="117"/>
      <c r="P219" s="117"/>
      <c r="Q219" s="117"/>
      <c r="R219" s="117"/>
      <c r="S219" s="195"/>
      <c r="T219" s="117"/>
      <c r="U219" s="195"/>
      <c r="V219" s="117"/>
      <c r="W219" s="196"/>
      <c r="X219" s="197"/>
      <c r="Y219" s="197"/>
      <c r="Z219" s="197"/>
      <c r="AA219" s="197"/>
      <c r="AB219" s="188"/>
      <c r="AC219" s="197"/>
      <c r="AD219" s="197"/>
      <c r="AE219" s="188"/>
      <c r="AF219" s="197"/>
      <c r="AG219" s="197"/>
      <c r="AH219" s="197"/>
    </row>
    <row r="220" spans="1:34" x14ac:dyDescent="0.3">
      <c r="A220" s="192"/>
      <c r="B220" s="117"/>
      <c r="C220" s="117"/>
      <c r="D220" s="117"/>
      <c r="E220" s="117"/>
      <c r="F220" s="117"/>
      <c r="G220" s="117"/>
      <c r="H220" s="117"/>
      <c r="I220" s="195"/>
      <c r="J220" s="117"/>
      <c r="K220" s="117"/>
      <c r="L220" s="117"/>
      <c r="M220" s="117"/>
      <c r="N220" s="117"/>
      <c r="O220" s="117"/>
      <c r="P220" s="117"/>
      <c r="Q220" s="117"/>
      <c r="R220" s="117"/>
      <c r="S220" s="195"/>
      <c r="T220" s="117"/>
      <c r="U220" s="195"/>
      <c r="V220" s="117"/>
      <c r="W220" s="196"/>
      <c r="X220" s="197"/>
      <c r="Y220" s="197"/>
      <c r="Z220" s="197"/>
      <c r="AA220" s="197"/>
      <c r="AB220" s="188"/>
      <c r="AC220" s="197"/>
      <c r="AD220" s="197"/>
      <c r="AE220" s="188"/>
      <c r="AF220" s="197"/>
      <c r="AG220" s="197"/>
      <c r="AH220" s="197"/>
    </row>
    <row r="221" spans="1:34" x14ac:dyDescent="0.3">
      <c r="A221" s="192"/>
      <c r="B221" s="117"/>
      <c r="C221" s="117"/>
      <c r="D221" s="117"/>
      <c r="E221" s="117"/>
      <c r="F221" s="117"/>
      <c r="G221" s="117"/>
      <c r="H221" s="117"/>
      <c r="I221" s="195"/>
      <c r="J221" s="117"/>
      <c r="K221" s="117"/>
      <c r="L221" s="117"/>
      <c r="M221" s="117"/>
      <c r="N221" s="117"/>
      <c r="O221" s="117"/>
      <c r="P221" s="117"/>
      <c r="Q221" s="117"/>
      <c r="R221" s="117"/>
      <c r="S221" s="195"/>
      <c r="T221" s="117"/>
      <c r="U221" s="195"/>
      <c r="V221" s="117"/>
      <c r="W221" s="196"/>
      <c r="X221" s="197"/>
      <c r="Y221" s="197"/>
      <c r="Z221" s="197"/>
      <c r="AA221" s="197"/>
      <c r="AB221" s="188"/>
      <c r="AC221" s="197"/>
      <c r="AD221" s="197"/>
      <c r="AE221" s="188"/>
      <c r="AF221" s="197"/>
      <c r="AG221" s="197"/>
      <c r="AH221" s="197"/>
    </row>
    <row r="222" spans="1:34" x14ac:dyDescent="0.3">
      <c r="A222" s="192"/>
      <c r="B222" s="117"/>
      <c r="C222" s="117"/>
      <c r="D222" s="117"/>
      <c r="E222" s="117"/>
      <c r="F222" s="117"/>
      <c r="G222" s="117"/>
      <c r="H222" s="117"/>
      <c r="I222" s="195"/>
      <c r="J222" s="117"/>
      <c r="K222" s="117"/>
      <c r="L222" s="117"/>
      <c r="M222" s="117"/>
      <c r="N222" s="117"/>
      <c r="O222" s="117"/>
      <c r="P222" s="117"/>
      <c r="Q222" s="117"/>
      <c r="R222" s="117"/>
      <c r="S222" s="195"/>
      <c r="T222" s="117"/>
      <c r="U222" s="195"/>
      <c r="V222" s="117"/>
      <c r="W222" s="196"/>
      <c r="X222" s="197"/>
      <c r="Y222" s="197"/>
      <c r="Z222" s="197"/>
      <c r="AA222" s="197"/>
      <c r="AB222" s="188"/>
      <c r="AC222" s="197"/>
      <c r="AD222" s="197"/>
      <c r="AE222" s="188"/>
      <c r="AF222" s="197"/>
      <c r="AG222" s="197"/>
      <c r="AH222" s="197"/>
    </row>
    <row r="223" spans="1:34" x14ac:dyDescent="0.3">
      <c r="A223" s="192"/>
      <c r="B223" s="117"/>
      <c r="C223" s="117"/>
      <c r="D223" s="117"/>
      <c r="E223" s="117"/>
      <c r="F223" s="117"/>
      <c r="G223" s="117"/>
      <c r="H223" s="117"/>
      <c r="I223" s="195"/>
      <c r="J223" s="117"/>
      <c r="K223" s="117"/>
      <c r="L223" s="117"/>
      <c r="M223" s="117"/>
      <c r="N223" s="117"/>
      <c r="O223" s="117"/>
      <c r="P223" s="117"/>
      <c r="Q223" s="117"/>
      <c r="R223" s="117"/>
      <c r="S223" s="195"/>
      <c r="T223" s="117"/>
      <c r="U223" s="195"/>
      <c r="V223" s="117"/>
      <c r="W223" s="196"/>
      <c r="X223" s="197"/>
      <c r="Y223" s="197"/>
      <c r="Z223" s="197"/>
      <c r="AA223" s="197"/>
      <c r="AB223" s="188"/>
      <c r="AC223" s="197"/>
      <c r="AD223" s="197"/>
      <c r="AE223" s="188"/>
      <c r="AF223" s="197"/>
      <c r="AG223" s="197"/>
      <c r="AH223" s="197"/>
    </row>
    <row r="224" spans="1:34" x14ac:dyDescent="0.3">
      <c r="A224" s="192"/>
      <c r="B224" s="117"/>
      <c r="C224" s="117"/>
      <c r="D224" s="117"/>
      <c r="E224" s="117"/>
      <c r="F224" s="117"/>
      <c r="G224" s="117"/>
      <c r="H224" s="117"/>
      <c r="I224" s="195"/>
      <c r="J224" s="117"/>
      <c r="K224" s="117"/>
      <c r="L224" s="117"/>
      <c r="M224" s="117"/>
      <c r="N224" s="117"/>
      <c r="O224" s="117"/>
      <c r="P224" s="117"/>
      <c r="Q224" s="117"/>
      <c r="R224" s="117"/>
      <c r="S224" s="195"/>
      <c r="T224" s="117"/>
      <c r="U224" s="195"/>
      <c r="V224" s="117"/>
      <c r="W224" s="196"/>
      <c r="X224" s="197"/>
      <c r="Y224" s="197"/>
      <c r="Z224" s="197"/>
      <c r="AA224" s="197"/>
      <c r="AB224" s="188"/>
      <c r="AC224" s="197"/>
      <c r="AD224" s="197"/>
      <c r="AE224" s="188"/>
      <c r="AF224" s="197"/>
      <c r="AG224" s="197"/>
      <c r="AH224" s="197"/>
    </row>
    <row r="225" spans="1:34" x14ac:dyDescent="0.3">
      <c r="A225" s="192"/>
      <c r="B225" s="117"/>
      <c r="C225" s="117"/>
      <c r="D225" s="117"/>
      <c r="E225" s="117"/>
      <c r="F225" s="117"/>
      <c r="G225" s="117"/>
      <c r="H225" s="117"/>
      <c r="I225" s="195"/>
      <c r="J225" s="117"/>
      <c r="K225" s="117"/>
      <c r="L225" s="117"/>
      <c r="M225" s="117"/>
      <c r="N225" s="117"/>
      <c r="O225" s="117"/>
      <c r="P225" s="117"/>
      <c r="Q225" s="117"/>
      <c r="R225" s="117"/>
      <c r="S225" s="195"/>
      <c r="T225" s="117"/>
      <c r="U225" s="195"/>
      <c r="V225" s="117"/>
      <c r="W225" s="196"/>
      <c r="X225" s="197"/>
      <c r="Y225" s="197"/>
      <c r="Z225" s="197"/>
      <c r="AA225" s="197"/>
      <c r="AB225" s="188"/>
      <c r="AC225" s="197"/>
      <c r="AD225" s="197"/>
      <c r="AE225" s="188"/>
      <c r="AF225" s="197"/>
      <c r="AG225" s="197"/>
      <c r="AH225" s="197"/>
    </row>
    <row r="226" spans="1:34" x14ac:dyDescent="0.3">
      <c r="A226" s="192"/>
      <c r="B226" s="117"/>
      <c r="C226" s="117"/>
      <c r="D226" s="117"/>
      <c r="E226" s="117"/>
      <c r="F226" s="117"/>
      <c r="G226" s="117"/>
      <c r="H226" s="117"/>
      <c r="I226" s="195"/>
      <c r="J226" s="117"/>
      <c r="K226" s="117"/>
      <c r="L226" s="117"/>
      <c r="M226" s="117"/>
      <c r="N226" s="117"/>
      <c r="O226" s="117"/>
      <c r="P226" s="117"/>
      <c r="Q226" s="117"/>
      <c r="R226" s="117"/>
      <c r="S226" s="195"/>
      <c r="T226" s="117"/>
      <c r="U226" s="195"/>
      <c r="V226" s="117"/>
      <c r="W226" s="196"/>
      <c r="X226" s="197"/>
      <c r="Y226" s="197"/>
      <c r="Z226" s="197"/>
      <c r="AA226" s="197"/>
      <c r="AB226" s="188"/>
      <c r="AC226" s="197"/>
      <c r="AD226" s="197"/>
      <c r="AE226" s="188"/>
      <c r="AF226" s="197"/>
      <c r="AG226" s="197"/>
      <c r="AH226" s="197"/>
    </row>
    <row r="227" spans="1:34" x14ac:dyDescent="0.3">
      <c r="A227" s="192"/>
      <c r="B227" s="117"/>
      <c r="C227" s="117"/>
      <c r="D227" s="117"/>
      <c r="E227" s="117"/>
      <c r="F227" s="117"/>
      <c r="G227" s="117"/>
      <c r="H227" s="117"/>
      <c r="I227" s="195"/>
      <c r="J227" s="117"/>
      <c r="K227" s="117"/>
      <c r="L227" s="117"/>
      <c r="M227" s="117"/>
      <c r="N227" s="117"/>
      <c r="O227" s="117"/>
      <c r="P227" s="117"/>
      <c r="Q227" s="117"/>
      <c r="R227" s="117"/>
      <c r="S227" s="195"/>
      <c r="T227" s="117"/>
      <c r="U227" s="195"/>
      <c r="V227" s="117"/>
      <c r="W227" s="196"/>
      <c r="X227" s="197"/>
      <c r="Y227" s="197"/>
      <c r="Z227" s="197"/>
      <c r="AA227" s="197"/>
      <c r="AB227" s="188"/>
      <c r="AC227" s="197"/>
      <c r="AD227" s="197"/>
      <c r="AE227" s="188"/>
      <c r="AF227" s="197"/>
      <c r="AG227" s="197"/>
      <c r="AH227" s="197"/>
    </row>
    <row r="228" spans="1:34" x14ac:dyDescent="0.3">
      <c r="A228" s="192"/>
      <c r="B228" s="117"/>
      <c r="C228" s="117"/>
      <c r="D228" s="117"/>
      <c r="E228" s="117"/>
      <c r="F228" s="117"/>
      <c r="G228" s="117"/>
      <c r="H228" s="117"/>
      <c r="I228" s="195"/>
      <c r="J228" s="117"/>
      <c r="K228" s="117"/>
      <c r="L228" s="117"/>
      <c r="M228" s="117"/>
      <c r="N228" s="117"/>
      <c r="O228" s="117"/>
      <c r="P228" s="117"/>
      <c r="Q228" s="117"/>
      <c r="R228" s="117"/>
      <c r="S228" s="195"/>
      <c r="T228" s="117"/>
      <c r="U228" s="195"/>
      <c r="V228" s="117"/>
      <c r="W228" s="196"/>
      <c r="X228" s="197"/>
      <c r="Y228" s="197"/>
      <c r="Z228" s="197"/>
      <c r="AA228" s="197"/>
      <c r="AB228" s="188"/>
      <c r="AC228" s="197"/>
      <c r="AD228" s="197"/>
      <c r="AE228" s="188"/>
      <c r="AF228" s="197"/>
      <c r="AG228" s="197"/>
      <c r="AH228" s="197"/>
    </row>
    <row r="229" spans="1:34" x14ac:dyDescent="0.3">
      <c r="A229" s="192"/>
      <c r="B229" s="117"/>
      <c r="C229" s="117"/>
      <c r="D229" s="117"/>
      <c r="E229" s="117"/>
      <c r="F229" s="117"/>
      <c r="G229" s="117"/>
      <c r="H229" s="117"/>
      <c r="I229" s="195"/>
      <c r="J229" s="117"/>
      <c r="K229" s="117"/>
      <c r="L229" s="117"/>
      <c r="M229" s="117"/>
      <c r="N229" s="117"/>
      <c r="O229" s="117"/>
      <c r="P229" s="117"/>
      <c r="Q229" s="117"/>
      <c r="R229" s="117"/>
      <c r="S229" s="195"/>
      <c r="T229" s="117"/>
      <c r="U229" s="195"/>
      <c r="V229" s="117"/>
      <c r="W229" s="196"/>
      <c r="X229" s="197"/>
      <c r="Y229" s="197"/>
      <c r="Z229" s="197"/>
      <c r="AA229" s="197"/>
      <c r="AB229" s="188"/>
      <c r="AC229" s="197"/>
      <c r="AD229" s="197"/>
      <c r="AE229" s="188"/>
      <c r="AF229" s="197"/>
      <c r="AG229" s="197"/>
      <c r="AH229" s="197"/>
    </row>
    <row r="230" spans="1:34" x14ac:dyDescent="0.3">
      <c r="A230" s="192"/>
      <c r="B230" s="117"/>
      <c r="C230" s="117"/>
      <c r="D230" s="117"/>
      <c r="E230" s="117"/>
      <c r="F230" s="117"/>
      <c r="G230" s="117"/>
      <c r="H230" s="117"/>
      <c r="I230" s="195"/>
      <c r="J230" s="117"/>
      <c r="K230" s="117"/>
      <c r="L230" s="117"/>
      <c r="M230" s="117"/>
      <c r="N230" s="117"/>
      <c r="O230" s="117"/>
      <c r="P230" s="117"/>
      <c r="Q230" s="117"/>
      <c r="R230" s="117"/>
      <c r="S230" s="195"/>
      <c r="T230" s="117"/>
      <c r="U230" s="195"/>
      <c r="V230" s="117"/>
      <c r="W230" s="196"/>
      <c r="X230" s="197"/>
      <c r="Y230" s="197"/>
      <c r="Z230" s="197"/>
      <c r="AA230" s="197"/>
      <c r="AB230" s="188"/>
      <c r="AC230" s="197"/>
      <c r="AD230" s="197"/>
      <c r="AE230" s="188"/>
      <c r="AF230" s="197"/>
      <c r="AG230" s="197"/>
      <c r="AH230" s="197"/>
    </row>
    <row r="231" spans="1:34" x14ac:dyDescent="0.3">
      <c r="A231" s="192"/>
      <c r="B231" s="117"/>
      <c r="C231" s="117"/>
      <c r="D231" s="117"/>
      <c r="E231" s="117"/>
      <c r="F231" s="117"/>
      <c r="G231" s="117"/>
      <c r="H231" s="117"/>
      <c r="I231" s="195"/>
      <c r="J231" s="117"/>
      <c r="K231" s="117"/>
      <c r="L231" s="117"/>
      <c r="M231" s="117"/>
      <c r="N231" s="117"/>
      <c r="O231" s="117"/>
      <c r="P231" s="117"/>
      <c r="Q231" s="117"/>
      <c r="R231" s="117"/>
      <c r="S231" s="195"/>
      <c r="T231" s="117"/>
      <c r="U231" s="195"/>
      <c r="V231" s="117"/>
      <c r="W231" s="196"/>
      <c r="X231" s="197"/>
      <c r="Y231" s="197"/>
      <c r="Z231" s="197"/>
      <c r="AA231" s="197"/>
      <c r="AB231" s="188"/>
      <c r="AC231" s="197"/>
      <c r="AD231" s="197"/>
      <c r="AE231" s="188"/>
      <c r="AF231" s="197"/>
      <c r="AG231" s="197"/>
      <c r="AH231" s="197"/>
    </row>
    <row r="232" spans="1:34" x14ac:dyDescent="0.3">
      <c r="A232" s="192"/>
      <c r="B232" s="117"/>
      <c r="C232" s="117"/>
      <c r="D232" s="117"/>
      <c r="E232" s="117"/>
      <c r="F232" s="117"/>
      <c r="G232" s="117"/>
      <c r="H232" s="117"/>
      <c r="I232" s="195"/>
      <c r="J232" s="117"/>
      <c r="K232" s="117"/>
      <c r="L232" s="117"/>
      <c r="M232" s="117"/>
      <c r="N232" s="117"/>
      <c r="O232" s="117"/>
      <c r="P232" s="117"/>
      <c r="Q232" s="117"/>
      <c r="R232" s="117"/>
      <c r="S232" s="195"/>
      <c r="T232" s="117"/>
      <c r="U232" s="195"/>
      <c r="V232" s="117"/>
      <c r="W232" s="196"/>
      <c r="X232" s="197"/>
      <c r="Y232" s="197"/>
      <c r="Z232" s="197"/>
      <c r="AA232" s="197"/>
      <c r="AB232" s="188"/>
      <c r="AC232" s="197"/>
      <c r="AD232" s="197"/>
      <c r="AE232" s="188"/>
      <c r="AF232" s="197"/>
      <c r="AG232" s="197"/>
      <c r="AH232" s="197"/>
    </row>
    <row r="233" spans="1:34" x14ac:dyDescent="0.3">
      <c r="A233" s="192"/>
      <c r="B233" s="117"/>
      <c r="C233" s="117"/>
      <c r="D233" s="117"/>
      <c r="E233" s="117"/>
      <c r="F233" s="117"/>
      <c r="G233" s="117"/>
      <c r="H233" s="117"/>
      <c r="I233" s="195"/>
      <c r="J233" s="117"/>
      <c r="K233" s="117"/>
      <c r="L233" s="117"/>
      <c r="M233" s="117"/>
      <c r="N233" s="117"/>
      <c r="O233" s="117"/>
      <c r="P233" s="117"/>
      <c r="Q233" s="117"/>
      <c r="R233" s="117"/>
      <c r="S233" s="195"/>
      <c r="T233" s="117"/>
      <c r="U233" s="195"/>
      <c r="V233" s="117"/>
      <c r="W233" s="196"/>
      <c r="X233" s="197"/>
      <c r="Y233" s="197"/>
      <c r="Z233" s="197"/>
      <c r="AA233" s="197"/>
      <c r="AB233" s="188"/>
      <c r="AC233" s="197"/>
      <c r="AD233" s="197"/>
      <c r="AE233" s="188"/>
      <c r="AF233" s="197"/>
      <c r="AG233" s="197"/>
      <c r="AH233" s="197"/>
    </row>
    <row r="234" spans="1:34" x14ac:dyDescent="0.3">
      <c r="A234" s="192"/>
      <c r="B234" s="117"/>
      <c r="C234" s="117"/>
      <c r="D234" s="117"/>
      <c r="E234" s="117"/>
      <c r="F234" s="117"/>
      <c r="G234" s="117"/>
      <c r="H234" s="117"/>
      <c r="I234" s="195"/>
      <c r="J234" s="117"/>
      <c r="K234" s="117"/>
      <c r="L234" s="117"/>
      <c r="M234" s="117"/>
      <c r="N234" s="117"/>
      <c r="O234" s="117"/>
      <c r="P234" s="117"/>
      <c r="Q234" s="117"/>
      <c r="R234" s="117"/>
      <c r="S234" s="195"/>
      <c r="T234" s="117"/>
      <c r="U234" s="195"/>
      <c r="V234" s="117"/>
      <c r="W234" s="196"/>
      <c r="X234" s="197"/>
      <c r="Y234" s="197"/>
      <c r="Z234" s="197"/>
      <c r="AA234" s="197"/>
      <c r="AB234" s="188"/>
      <c r="AC234" s="197"/>
      <c r="AD234" s="197"/>
      <c r="AE234" s="188"/>
      <c r="AF234" s="197"/>
      <c r="AG234" s="197"/>
      <c r="AH234" s="197"/>
    </row>
    <row r="235" spans="1:34" x14ac:dyDescent="0.3">
      <c r="A235" s="192"/>
      <c r="B235" s="117"/>
      <c r="C235" s="117"/>
      <c r="D235" s="117"/>
      <c r="E235" s="117"/>
      <c r="F235" s="117"/>
      <c r="G235" s="117"/>
      <c r="H235" s="117"/>
      <c r="I235" s="195"/>
      <c r="J235" s="117"/>
      <c r="K235" s="117"/>
      <c r="L235" s="117"/>
      <c r="M235" s="117"/>
      <c r="N235" s="117"/>
      <c r="O235" s="117"/>
      <c r="P235" s="117"/>
      <c r="Q235" s="117"/>
      <c r="R235" s="117"/>
      <c r="S235" s="195"/>
      <c r="T235" s="117"/>
      <c r="U235" s="195"/>
      <c r="V235" s="117"/>
      <c r="W235" s="196"/>
      <c r="X235" s="197"/>
      <c r="Y235" s="197"/>
      <c r="Z235" s="197"/>
      <c r="AA235" s="197"/>
      <c r="AB235" s="188"/>
      <c r="AC235" s="197"/>
      <c r="AD235" s="197"/>
      <c r="AE235" s="188"/>
      <c r="AF235" s="197"/>
      <c r="AG235" s="197"/>
      <c r="AH235" s="197"/>
    </row>
    <row r="236" spans="1:34" x14ac:dyDescent="0.3">
      <c r="A236" s="192"/>
      <c r="B236" s="117"/>
      <c r="C236" s="117"/>
      <c r="D236" s="117"/>
      <c r="E236" s="117"/>
      <c r="F236" s="117"/>
      <c r="G236" s="117"/>
      <c r="H236" s="117"/>
      <c r="I236" s="195"/>
      <c r="J236" s="117"/>
      <c r="K236" s="117"/>
      <c r="L236" s="117"/>
      <c r="M236" s="117"/>
      <c r="N236" s="117"/>
      <c r="O236" s="117"/>
      <c r="P236" s="117"/>
      <c r="Q236" s="117"/>
      <c r="R236" s="117"/>
      <c r="S236" s="195"/>
      <c r="T236" s="117"/>
      <c r="U236" s="195"/>
      <c r="V236" s="117"/>
      <c r="W236" s="196"/>
      <c r="X236" s="197"/>
      <c r="Y236" s="197"/>
      <c r="Z236" s="197"/>
      <c r="AA236" s="197"/>
      <c r="AB236" s="188"/>
      <c r="AC236" s="197"/>
      <c r="AD236" s="197"/>
      <c r="AE236" s="188"/>
      <c r="AF236" s="197"/>
      <c r="AG236" s="197"/>
      <c r="AH236" s="197"/>
    </row>
    <row r="237" spans="1:34" x14ac:dyDescent="0.3">
      <c r="A237" s="192"/>
      <c r="B237" s="117"/>
      <c r="C237" s="117"/>
      <c r="D237" s="117"/>
      <c r="E237" s="117"/>
      <c r="F237" s="117"/>
      <c r="G237" s="117"/>
      <c r="H237" s="117"/>
      <c r="I237" s="195"/>
      <c r="J237" s="117"/>
      <c r="K237" s="117"/>
      <c r="L237" s="117"/>
      <c r="M237" s="117"/>
      <c r="N237" s="117"/>
      <c r="O237" s="117"/>
      <c r="P237" s="117"/>
      <c r="Q237" s="117"/>
      <c r="R237" s="117"/>
      <c r="S237" s="195"/>
      <c r="T237" s="117"/>
      <c r="U237" s="195"/>
      <c r="V237" s="117"/>
      <c r="W237" s="196"/>
      <c r="X237" s="197"/>
      <c r="Y237" s="197"/>
      <c r="Z237" s="197"/>
      <c r="AA237" s="197"/>
      <c r="AB237" s="188"/>
      <c r="AC237" s="197"/>
      <c r="AD237" s="197"/>
      <c r="AE237" s="188"/>
      <c r="AF237" s="197"/>
      <c r="AG237" s="197"/>
      <c r="AH237" s="197"/>
    </row>
    <row r="238" spans="1:34" x14ac:dyDescent="0.3">
      <c r="A238" s="192"/>
      <c r="B238" s="117"/>
      <c r="C238" s="117"/>
      <c r="D238" s="117"/>
      <c r="E238" s="117"/>
      <c r="F238" s="117"/>
      <c r="G238" s="117"/>
      <c r="H238" s="117"/>
      <c r="I238" s="195"/>
      <c r="J238" s="117"/>
      <c r="K238" s="117"/>
      <c r="L238" s="117"/>
      <c r="M238" s="117"/>
      <c r="N238" s="117"/>
      <c r="O238" s="117"/>
      <c r="P238" s="117"/>
      <c r="Q238" s="117"/>
      <c r="R238" s="117"/>
      <c r="S238" s="195"/>
      <c r="T238" s="117"/>
      <c r="U238" s="195"/>
      <c r="V238" s="117"/>
      <c r="W238" s="196"/>
      <c r="X238" s="197"/>
      <c r="Y238" s="197"/>
      <c r="Z238" s="197"/>
      <c r="AA238" s="197"/>
      <c r="AB238" s="188"/>
      <c r="AC238" s="197"/>
      <c r="AD238" s="197"/>
      <c r="AE238" s="188"/>
      <c r="AF238" s="197"/>
      <c r="AG238" s="197"/>
      <c r="AH238" s="197"/>
    </row>
    <row r="239" spans="1:34" x14ac:dyDescent="0.3">
      <c r="A239" s="192"/>
      <c r="B239" s="117"/>
      <c r="C239" s="117"/>
      <c r="D239" s="117"/>
      <c r="E239" s="117"/>
      <c r="F239" s="117"/>
      <c r="G239" s="117"/>
      <c r="H239" s="117"/>
      <c r="I239" s="195"/>
      <c r="J239" s="117"/>
      <c r="K239" s="117"/>
      <c r="L239" s="117"/>
      <c r="M239" s="117"/>
      <c r="N239" s="117"/>
      <c r="O239" s="117"/>
      <c r="P239" s="117"/>
      <c r="Q239" s="117"/>
      <c r="R239" s="117"/>
      <c r="S239" s="195"/>
      <c r="T239" s="117"/>
      <c r="U239" s="195"/>
      <c r="V239" s="117"/>
      <c r="W239" s="196"/>
      <c r="X239" s="197"/>
      <c r="Y239" s="197"/>
      <c r="Z239" s="197"/>
      <c r="AA239" s="197"/>
      <c r="AB239" s="188"/>
      <c r="AC239" s="197"/>
      <c r="AD239" s="197"/>
      <c r="AE239" s="188"/>
      <c r="AF239" s="197"/>
      <c r="AG239" s="197"/>
      <c r="AH239" s="197"/>
    </row>
    <row r="240" spans="1:34" x14ac:dyDescent="0.3">
      <c r="A240" s="192"/>
      <c r="B240" s="117"/>
      <c r="C240" s="117"/>
      <c r="D240" s="117"/>
      <c r="E240" s="117"/>
      <c r="F240" s="117"/>
      <c r="G240" s="117"/>
      <c r="H240" s="117"/>
      <c r="I240" s="195"/>
      <c r="J240" s="117"/>
      <c r="K240" s="117"/>
      <c r="L240" s="117"/>
      <c r="M240" s="117"/>
      <c r="N240" s="117"/>
      <c r="O240" s="117"/>
      <c r="P240" s="117"/>
      <c r="Q240" s="117"/>
      <c r="R240" s="117"/>
      <c r="S240" s="195"/>
      <c r="T240" s="117"/>
      <c r="U240" s="195"/>
      <c r="V240" s="117"/>
      <c r="W240" s="196"/>
      <c r="X240" s="197"/>
      <c r="Y240" s="197"/>
      <c r="Z240" s="197"/>
      <c r="AA240" s="197"/>
      <c r="AB240" s="188"/>
      <c r="AC240" s="197"/>
      <c r="AD240" s="197"/>
      <c r="AE240" s="188"/>
      <c r="AF240" s="197"/>
      <c r="AG240" s="197"/>
      <c r="AH240" s="197"/>
    </row>
    <row r="241" spans="1:34" x14ac:dyDescent="0.3">
      <c r="A241" s="192"/>
      <c r="B241" s="117"/>
      <c r="C241" s="117"/>
      <c r="D241" s="117"/>
      <c r="E241" s="117"/>
      <c r="F241" s="117"/>
      <c r="G241" s="117"/>
      <c r="H241" s="117"/>
      <c r="I241" s="195"/>
      <c r="J241" s="117"/>
      <c r="K241" s="117"/>
      <c r="L241" s="117"/>
      <c r="M241" s="117"/>
      <c r="N241" s="117"/>
      <c r="O241" s="117"/>
      <c r="P241" s="117"/>
      <c r="Q241" s="117"/>
      <c r="R241" s="117"/>
      <c r="S241" s="195"/>
      <c r="T241" s="117"/>
      <c r="U241" s="195"/>
      <c r="V241" s="117"/>
      <c r="W241" s="196"/>
      <c r="X241" s="197"/>
      <c r="Y241" s="197"/>
      <c r="Z241" s="197"/>
      <c r="AA241" s="197"/>
      <c r="AB241" s="188"/>
      <c r="AC241" s="197"/>
      <c r="AD241" s="197"/>
      <c r="AE241" s="188"/>
      <c r="AF241" s="197"/>
      <c r="AG241" s="197"/>
      <c r="AH241" s="197"/>
    </row>
    <row r="242" spans="1:34" x14ac:dyDescent="0.3">
      <c r="A242" s="192"/>
      <c r="B242" s="117"/>
      <c r="C242" s="117"/>
      <c r="D242" s="117"/>
      <c r="E242" s="117"/>
      <c r="F242" s="117"/>
      <c r="G242" s="117"/>
      <c r="H242" s="117"/>
      <c r="I242" s="195"/>
      <c r="J242" s="117"/>
      <c r="K242" s="117"/>
      <c r="L242" s="117"/>
      <c r="M242" s="117"/>
      <c r="N242" s="117"/>
      <c r="O242" s="117"/>
      <c r="P242" s="117"/>
      <c r="Q242" s="117"/>
      <c r="R242" s="117"/>
      <c r="S242" s="195"/>
      <c r="T242" s="117"/>
      <c r="U242" s="195"/>
      <c r="V242" s="117"/>
      <c r="W242" s="196"/>
      <c r="X242" s="197"/>
      <c r="Y242" s="197"/>
      <c r="Z242" s="197"/>
      <c r="AA242" s="197"/>
      <c r="AB242" s="188"/>
      <c r="AC242" s="197"/>
      <c r="AD242" s="197"/>
      <c r="AE242" s="188"/>
      <c r="AF242" s="197"/>
      <c r="AG242" s="197"/>
      <c r="AH242" s="197"/>
    </row>
  </sheetData>
  <mergeCells count="64">
    <mergeCell ref="AB37:AD37"/>
    <mergeCell ref="AE37:AG37"/>
    <mergeCell ref="B43:J43"/>
    <mergeCell ref="AB35:AD35"/>
    <mergeCell ref="A1:A7"/>
    <mergeCell ref="B1:B7"/>
    <mergeCell ref="AE35:AG35"/>
    <mergeCell ref="A36:F36"/>
    <mergeCell ref="K36:R36"/>
    <mergeCell ref="X36:Y36"/>
    <mergeCell ref="Z36:AA36"/>
    <mergeCell ref="AB36:AD36"/>
    <mergeCell ref="AE36:AG36"/>
    <mergeCell ref="A35:F35"/>
    <mergeCell ref="J35:J37"/>
    <mergeCell ref="K35:R35"/>
    <mergeCell ref="X35:Y35"/>
    <mergeCell ref="Z35:AA35"/>
    <mergeCell ref="X37:Y37"/>
    <mergeCell ref="Z37:AA37"/>
    <mergeCell ref="C1:H5"/>
    <mergeCell ref="J1:R1"/>
    <mergeCell ref="T1:AG1"/>
    <mergeCell ref="X7:Y7"/>
    <mergeCell ref="Z7:AA7"/>
    <mergeCell ref="AB7:AD7"/>
    <mergeCell ref="AE7:AG7"/>
    <mergeCell ref="C6:H6"/>
    <mergeCell ref="X6:Y6"/>
    <mergeCell ref="Z6:AA6"/>
    <mergeCell ref="AB6:AD6"/>
    <mergeCell ref="AE6:AG6"/>
    <mergeCell ref="AH1:AH8"/>
    <mergeCell ref="AI1:AI8"/>
    <mergeCell ref="L4:L7"/>
    <mergeCell ref="M4:O4"/>
    <mergeCell ref="X4:Y4"/>
    <mergeCell ref="Z4:AA4"/>
    <mergeCell ref="AB4:AD4"/>
    <mergeCell ref="M5:M7"/>
    <mergeCell ref="N5:N7"/>
    <mergeCell ref="Z5:AA5"/>
    <mergeCell ref="AB5:AD5"/>
    <mergeCell ref="Q3:Q7"/>
    <mergeCell ref="X3:Y3"/>
    <mergeCell ref="Z3:AA3"/>
    <mergeCell ref="AB3:AD3"/>
    <mergeCell ref="X5:Y5"/>
    <mergeCell ref="J2:J7"/>
    <mergeCell ref="K2:K7"/>
    <mergeCell ref="A37:F37"/>
    <mergeCell ref="G37:H37"/>
    <mergeCell ref="K37:R37"/>
    <mergeCell ref="O5:O7"/>
    <mergeCell ref="L2:Q2"/>
    <mergeCell ref="R2:R7"/>
    <mergeCell ref="T2:V2"/>
    <mergeCell ref="X2:AA2"/>
    <mergeCell ref="AB2:AG2"/>
    <mergeCell ref="L3:O3"/>
    <mergeCell ref="P3:P7"/>
    <mergeCell ref="AE3:AG3"/>
    <mergeCell ref="AE4:AG4"/>
    <mergeCell ref="AE5:AG5"/>
  </mergeCells>
  <conditionalFormatting sqref="A35:A37 G35:K36 G37:X37 K2:L3 K4:M4 K5:O8 N11 O11:Q23 O24:P24 O25:Q29 O34:Q34 P3:Q3 S1:T1 S2:X8 S35:X35 S36:W36 Y8:AG8 Z3:Z7 Z35:Z36 AB2:AB7 AB35:AB37 AE4:AE7 AE35:AE37 AA12:AH12 C11:D30 S12:W29 AA27:AG29 Y27:Y29 A30 Y34 S34:W34 A1:J1 A2:I8 G11:M29 G34:M34 G10:R10 AA13:AG25 G9:AH9 S10:AH11 AA34:AH34 C34:D34 AH13:AH33 E30:AG30">
    <cfRule type="cellIs" dxfId="974" priority="21" operator="equal">
      <formula>0</formula>
    </cfRule>
  </conditionalFormatting>
  <conditionalFormatting sqref="A9:F10">
    <cfRule type="cellIs" dxfId="973" priority="22" operator="equal">
      <formula>0</formula>
    </cfRule>
  </conditionalFormatting>
  <conditionalFormatting sqref="E33">
    <cfRule type="cellIs" dxfId="972" priority="5" operator="equal">
      <formula>0</formula>
    </cfRule>
  </conditionalFormatting>
  <conditionalFormatting sqref="A19:A29">
    <cfRule type="cellIs" dxfId="971" priority="24" operator="equal">
      <formula>0</formula>
    </cfRule>
  </conditionalFormatting>
  <conditionalFormatting sqref="A11">
    <cfRule type="cellIs" dxfId="970" priority="25" operator="equal">
      <formula>0</formula>
    </cfRule>
  </conditionalFormatting>
  <conditionalFormatting sqref="A12:A13">
    <cfRule type="cellIs" dxfId="969" priority="26" operator="equal">
      <formula>0</formula>
    </cfRule>
  </conditionalFormatting>
  <conditionalFormatting sqref="A14 A16">
    <cfRule type="cellIs" dxfId="968" priority="27" operator="equal">
      <formula>0</formula>
    </cfRule>
  </conditionalFormatting>
  <conditionalFormatting sqref="A17:A18">
    <cfRule type="cellIs" dxfId="967" priority="28" operator="equal">
      <formula>0</formula>
    </cfRule>
  </conditionalFormatting>
  <conditionalFormatting sqref="A34">
    <cfRule type="cellIs" dxfId="966" priority="29" operator="equal">
      <formula>0</formula>
    </cfRule>
  </conditionalFormatting>
  <conditionalFormatting sqref="B11:B13">
    <cfRule type="cellIs" dxfId="965" priority="30" operator="equal">
      <formula>0</formula>
    </cfRule>
  </conditionalFormatting>
  <conditionalFormatting sqref="B26">
    <cfRule type="cellIs" dxfId="964" priority="31" operator="equal">
      <formula>0</formula>
    </cfRule>
  </conditionalFormatting>
  <conditionalFormatting sqref="B34">
    <cfRule type="cellIs" dxfId="963" priority="32" operator="equal">
      <formula>0</formula>
    </cfRule>
  </conditionalFormatting>
  <conditionalFormatting sqref="B23">
    <cfRule type="cellIs" dxfId="962" priority="33" operator="equal">
      <formula>0</formula>
    </cfRule>
  </conditionalFormatting>
  <conditionalFormatting sqref="B24">
    <cfRule type="cellIs" dxfId="961" priority="34" operator="equal">
      <formula>0</formula>
    </cfRule>
  </conditionalFormatting>
  <conditionalFormatting sqref="B25">
    <cfRule type="cellIs" dxfId="960" priority="35" operator="equal">
      <formula>0</formula>
    </cfRule>
  </conditionalFormatting>
  <conditionalFormatting sqref="Y12:Y25">
    <cfRule type="cellIs" dxfId="959" priority="36" operator="equal">
      <formula>0</formula>
    </cfRule>
  </conditionalFormatting>
  <conditionalFormatting sqref="X12:X17">
    <cfRule type="cellIs" dxfId="958" priority="37" operator="equal">
      <formula>0</formula>
    </cfRule>
  </conditionalFormatting>
  <conditionalFormatting sqref="X19:X22">
    <cfRule type="cellIs" dxfId="957" priority="38" operator="equal">
      <formula>0</formula>
    </cfRule>
  </conditionalFormatting>
  <conditionalFormatting sqref="X18">
    <cfRule type="cellIs" dxfId="956" priority="39" operator="equal">
      <formula>0</formula>
    </cfRule>
  </conditionalFormatting>
  <conditionalFormatting sqref="X25">
    <cfRule type="cellIs" dxfId="955" priority="40" operator="equal">
      <formula>0</formula>
    </cfRule>
  </conditionalFormatting>
  <conditionalFormatting sqref="X23">
    <cfRule type="cellIs" dxfId="954" priority="41" operator="equal">
      <formula>0</formula>
    </cfRule>
  </conditionalFormatting>
  <conditionalFormatting sqref="X24">
    <cfRule type="cellIs" dxfId="953" priority="42" operator="equal">
      <formula>0</formula>
    </cfRule>
  </conditionalFormatting>
  <conditionalFormatting sqref="X27:X29">
    <cfRule type="cellIs" dxfId="952" priority="43" operator="equal">
      <formula>0</formula>
    </cfRule>
  </conditionalFormatting>
  <conditionalFormatting sqref="X26">
    <cfRule type="cellIs" dxfId="951" priority="44" operator="equal">
      <formula>0</formula>
    </cfRule>
  </conditionalFormatting>
  <conditionalFormatting sqref="X34">
    <cfRule type="cellIs" dxfId="950" priority="45" operator="equal">
      <formula>0</formula>
    </cfRule>
  </conditionalFormatting>
  <conditionalFormatting sqref="Z12:Z17">
    <cfRule type="cellIs" dxfId="949" priority="46" operator="equal">
      <formula>0</formula>
    </cfRule>
  </conditionalFormatting>
  <conditionalFormatting sqref="Z19:Z22">
    <cfRule type="cellIs" dxfId="948" priority="47" operator="equal">
      <formula>0</formula>
    </cfRule>
  </conditionalFormatting>
  <conditionalFormatting sqref="Z18">
    <cfRule type="cellIs" dxfId="947" priority="48" operator="equal">
      <formula>0</formula>
    </cfRule>
  </conditionalFormatting>
  <conditionalFormatting sqref="Z25">
    <cfRule type="cellIs" dxfId="946" priority="49" operator="equal">
      <formula>0</formula>
    </cfRule>
  </conditionalFormatting>
  <conditionalFormatting sqref="Z23">
    <cfRule type="cellIs" dxfId="945" priority="50" operator="equal">
      <formula>0</formula>
    </cfRule>
  </conditionalFormatting>
  <conditionalFormatting sqref="Z24">
    <cfRule type="cellIs" dxfId="944" priority="51" operator="equal">
      <formula>0</formula>
    </cfRule>
  </conditionalFormatting>
  <conditionalFormatting sqref="Z27:Z29">
    <cfRule type="cellIs" dxfId="943" priority="52" operator="equal">
      <formula>0</formula>
    </cfRule>
  </conditionalFormatting>
  <conditionalFormatting sqref="Z26">
    <cfRule type="cellIs" dxfId="942" priority="53" operator="equal">
      <formula>0</formula>
    </cfRule>
  </conditionalFormatting>
  <conditionalFormatting sqref="Z34">
    <cfRule type="cellIs" dxfId="941" priority="54" operator="equal">
      <formula>0</formula>
    </cfRule>
  </conditionalFormatting>
  <conditionalFormatting sqref="N12:N16">
    <cfRule type="cellIs" dxfId="940" priority="55" operator="equal">
      <formula>0</formula>
    </cfRule>
  </conditionalFormatting>
  <conditionalFormatting sqref="N19:N21">
    <cfRule type="cellIs" dxfId="939" priority="56" operator="equal">
      <formula>0</formula>
    </cfRule>
  </conditionalFormatting>
  <conditionalFormatting sqref="N18">
    <cfRule type="cellIs" dxfId="938" priority="57" operator="equal">
      <formula>0</formula>
    </cfRule>
  </conditionalFormatting>
  <conditionalFormatting sqref="N25">
    <cfRule type="cellIs" dxfId="937" priority="58" operator="equal">
      <formula>0</formula>
    </cfRule>
  </conditionalFormatting>
  <conditionalFormatting sqref="N23">
    <cfRule type="cellIs" dxfId="936" priority="59" operator="equal">
      <formula>0</formula>
    </cfRule>
  </conditionalFormatting>
  <conditionalFormatting sqref="N24">
    <cfRule type="cellIs" dxfId="935" priority="60" operator="equal">
      <formula>0</formula>
    </cfRule>
  </conditionalFormatting>
  <conditionalFormatting sqref="N27:N28">
    <cfRule type="cellIs" dxfId="934" priority="61" operator="equal">
      <formula>0</formula>
    </cfRule>
  </conditionalFormatting>
  <conditionalFormatting sqref="N26">
    <cfRule type="cellIs" dxfId="933" priority="62" operator="equal">
      <formula>0</formula>
    </cfRule>
  </conditionalFormatting>
  <conditionalFormatting sqref="N34">
    <cfRule type="cellIs" dxfId="932" priority="63" operator="equal">
      <formula>0</formula>
    </cfRule>
  </conditionalFormatting>
  <conditionalFormatting sqref="E11:F11">
    <cfRule type="cellIs" dxfId="931" priority="65" operator="equal">
      <formula>0</formula>
    </cfRule>
  </conditionalFormatting>
  <conditionalFormatting sqref="E13:F16 E17 F17:F18 F12">
    <cfRule type="cellIs" dxfId="930" priority="66" operator="equal">
      <formula>0</formula>
    </cfRule>
  </conditionalFormatting>
  <conditionalFormatting sqref="E19:F19 E20:E22">
    <cfRule type="cellIs" dxfId="929" priority="67" operator="equal">
      <formula>0</formula>
    </cfRule>
  </conditionalFormatting>
  <conditionalFormatting sqref="E18">
    <cfRule type="cellIs" dxfId="928" priority="68" operator="equal">
      <formula>0</formula>
    </cfRule>
  </conditionalFormatting>
  <conditionalFormatting sqref="E23:F23">
    <cfRule type="cellIs" dxfId="927" priority="69" operator="equal">
      <formula>0</formula>
    </cfRule>
  </conditionalFormatting>
  <conditionalFormatting sqref="E24">
    <cfRule type="cellIs" dxfId="926" priority="70" operator="equal">
      <formula>0</formula>
    </cfRule>
  </conditionalFormatting>
  <conditionalFormatting sqref="E25:F25">
    <cfRule type="cellIs" dxfId="925" priority="71" operator="equal">
      <formula>0</formula>
    </cfRule>
  </conditionalFormatting>
  <conditionalFormatting sqref="E27:F27 E29">
    <cfRule type="cellIs" dxfId="924" priority="72" operator="equal">
      <formula>0</formula>
    </cfRule>
  </conditionalFormatting>
  <conditionalFormatting sqref="E26:F26">
    <cfRule type="cellIs" dxfId="923" priority="73" operator="equal">
      <formula>0</formula>
    </cfRule>
  </conditionalFormatting>
  <conditionalFormatting sqref="E34:F34">
    <cfRule type="cellIs" dxfId="922" priority="74" operator="equal">
      <formula>0</formula>
    </cfRule>
  </conditionalFormatting>
  <conditionalFormatting sqref="Q24">
    <cfRule type="cellIs" dxfId="921" priority="75" operator="equal">
      <formula>0</formula>
    </cfRule>
  </conditionalFormatting>
  <conditionalFormatting sqref="A15">
    <cfRule type="cellIs" dxfId="920" priority="76" operator="equal">
      <formula>0</formula>
    </cfRule>
  </conditionalFormatting>
  <conditionalFormatting sqref="B17">
    <cfRule type="cellIs" dxfId="919" priority="77" operator="equal">
      <formula>0</formula>
    </cfRule>
  </conditionalFormatting>
  <conditionalFormatting sqref="B14:B15">
    <cfRule type="cellIs" dxfId="918" priority="78" operator="equal">
      <formula>0</formula>
    </cfRule>
  </conditionalFormatting>
  <conditionalFormatting sqref="B16">
    <cfRule type="cellIs" dxfId="917" priority="79" operator="equal">
      <formula>0</formula>
    </cfRule>
  </conditionalFormatting>
  <conditionalFormatting sqref="B23">
    <cfRule type="cellIs" dxfId="916" priority="80" operator="equal">
      <formula>0</formula>
    </cfRule>
  </conditionalFormatting>
  <conditionalFormatting sqref="B18">
    <cfRule type="cellIs" dxfId="915" priority="81" operator="equal">
      <formula>0</formula>
    </cfRule>
  </conditionalFormatting>
  <conditionalFormatting sqref="B19">
    <cfRule type="cellIs" dxfId="914" priority="82" operator="equal">
      <formula>0</formula>
    </cfRule>
  </conditionalFormatting>
  <conditionalFormatting sqref="B20:B22">
    <cfRule type="cellIs" dxfId="913" priority="83" operator="equal">
      <formula>0</formula>
    </cfRule>
  </conditionalFormatting>
  <conditionalFormatting sqref="B24:B26">
    <cfRule type="cellIs" dxfId="912" priority="84" operator="equal">
      <formula>0</formula>
    </cfRule>
  </conditionalFormatting>
  <conditionalFormatting sqref="B28:B29">
    <cfRule type="cellIs" dxfId="911" priority="85" operator="equal">
      <formula>0</formula>
    </cfRule>
  </conditionalFormatting>
  <conditionalFormatting sqref="B27">
    <cfRule type="cellIs" dxfId="910" priority="86" operator="equal">
      <formula>0</formula>
    </cfRule>
  </conditionalFormatting>
  <conditionalFormatting sqref="F20:F22">
    <cfRule type="cellIs" dxfId="909" priority="87" operator="equal">
      <formula>0</formula>
    </cfRule>
  </conditionalFormatting>
  <conditionalFormatting sqref="F24">
    <cfRule type="cellIs" dxfId="908" priority="88" operator="equal">
      <formula>0</formula>
    </cfRule>
  </conditionalFormatting>
  <conditionalFormatting sqref="F28:F29">
    <cfRule type="cellIs" dxfId="907" priority="89" operator="equal">
      <formula>0</formula>
    </cfRule>
  </conditionalFormatting>
  <conditionalFormatting sqref="E28">
    <cfRule type="cellIs" dxfId="906" priority="90" operator="equal">
      <formula>0</formula>
    </cfRule>
  </conditionalFormatting>
  <conditionalFormatting sqref="B30">
    <cfRule type="cellIs" dxfId="905" priority="91" operator="equal">
      <formula>0</formula>
    </cfRule>
  </conditionalFormatting>
  <conditionalFormatting sqref="B42:B43">
    <cfRule type="cellIs" dxfId="904" priority="92" operator="equal">
      <formula>0</formula>
    </cfRule>
  </conditionalFormatting>
  <conditionalFormatting sqref="N22">
    <cfRule type="cellIs" dxfId="903" priority="93" operator="equal">
      <formula>0</formula>
    </cfRule>
  </conditionalFormatting>
  <conditionalFormatting sqref="N29">
    <cfRule type="cellIs" dxfId="902" priority="94" operator="equal">
      <formula>0</formula>
    </cfRule>
  </conditionalFormatting>
  <conditionalFormatting sqref="N17">
    <cfRule type="cellIs" dxfId="901" priority="95" operator="equal">
      <formula>0</formula>
    </cfRule>
  </conditionalFormatting>
  <conditionalFormatting sqref="X33">
    <cfRule type="cellIs" dxfId="900" priority="2" operator="equal">
      <formula>0</formula>
    </cfRule>
  </conditionalFormatting>
  <conditionalFormatting sqref="C33:D33 O33:Q33 S33:W33 Y33 A33 G33:M33 AA33:AG33">
    <cfRule type="cellIs" dxfId="899" priority="1" operator="equal">
      <formula>0</formula>
    </cfRule>
  </conditionalFormatting>
  <conditionalFormatting sqref="O32:Q32 O31:R31 A31:A32 S31:AG32 C32:E32 G32:M32 F32:F33 C31:M31">
    <cfRule type="cellIs" dxfId="898" priority="9" operator="equal">
      <formula>0</formula>
    </cfRule>
  </conditionalFormatting>
  <conditionalFormatting sqref="B32">
    <cfRule type="cellIs" dxfId="897" priority="10" operator="equal">
      <formula>0</formula>
    </cfRule>
  </conditionalFormatting>
  <conditionalFormatting sqref="N32">
    <cfRule type="cellIs" dxfId="896" priority="15" operator="equal">
      <formula>0</formula>
    </cfRule>
  </conditionalFormatting>
  <conditionalFormatting sqref="N31">
    <cfRule type="cellIs" dxfId="895" priority="17" operator="equal">
      <formula>0</formula>
    </cfRule>
  </conditionalFormatting>
  <conditionalFormatting sqref="B31">
    <cfRule type="cellIs" dxfId="894" priority="8" operator="equal">
      <formula>0</formula>
    </cfRule>
  </conditionalFormatting>
  <conditionalFormatting sqref="Z33">
    <cfRule type="cellIs" dxfId="893" priority="3" operator="equal">
      <formula>0</formula>
    </cfRule>
  </conditionalFormatting>
  <conditionalFormatting sqref="N33">
    <cfRule type="cellIs" dxfId="892" priority="4" operator="equal">
      <formula>0</formula>
    </cfRule>
  </conditionalFormatting>
  <conditionalFormatting sqref="B33">
    <cfRule type="cellIs" dxfId="891" priority="6" operator="equal">
      <formula>0</formula>
    </cfRule>
  </conditionalFormatting>
  <pageMargins left="0.7" right="0.7" top="0.75" bottom="0.75" header="0.3" footer="0.3"/>
  <pageSetup paperSize="9" scale="55" fitToHeight="0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AH242"/>
  <sheetViews>
    <sheetView zoomScale="130" zoomScaleNormal="130" workbookViewId="0">
      <selection activeCell="AG13" sqref="AG13"/>
    </sheetView>
  </sheetViews>
  <sheetFormatPr defaultColWidth="14.44140625" defaultRowHeight="14.4" x14ac:dyDescent="0.3"/>
  <cols>
    <col min="1" max="1" width="9.44140625" style="523" customWidth="1"/>
    <col min="2" max="2" width="48.88671875" style="523" customWidth="1"/>
    <col min="3" max="4" width="2.6640625" style="523" hidden="1" customWidth="1"/>
    <col min="5" max="6" width="3.33203125" style="523" customWidth="1"/>
    <col min="7" max="8" width="2.6640625" style="523" hidden="1" customWidth="1"/>
    <col min="9" max="9" width="5" style="523" hidden="1" customWidth="1"/>
    <col min="10" max="10" width="5.109375" style="523" customWidth="1"/>
    <col min="11" max="11" width="6.44140625" style="523" customWidth="1"/>
    <col min="12" max="13" width="4.88671875" style="523" customWidth="1"/>
    <col min="14" max="15" width="4.6640625" style="523" customWidth="1"/>
    <col min="16" max="16" width="5" style="523" customWidth="1"/>
    <col min="17" max="18" width="4.6640625" style="523" customWidth="1"/>
    <col min="19" max="19" width="5" style="523" hidden="1" customWidth="1"/>
    <col min="20" max="20" width="4.109375" style="523" hidden="1" customWidth="1"/>
    <col min="21" max="21" width="4.88671875" style="523" hidden="1" customWidth="1"/>
    <col min="22" max="22" width="3.88671875" style="523" hidden="1" customWidth="1"/>
    <col min="23" max="23" width="5.44140625" style="523" hidden="1" customWidth="1"/>
    <col min="24" max="25" width="4.5546875" style="523" hidden="1" customWidth="1"/>
    <col min="26" max="26" width="5" style="523" hidden="1" customWidth="1"/>
    <col min="27" max="27" width="4.5546875" style="523" hidden="1" customWidth="1"/>
    <col min="28" max="28" width="5.33203125" style="523" customWidth="1"/>
    <col min="29" max="29" width="5.109375" style="523" customWidth="1"/>
    <col min="30" max="30" width="4.6640625" style="523" customWidth="1"/>
    <col min="31" max="32" width="4.88671875" style="523" customWidth="1"/>
    <col min="33" max="33" width="19.5546875" style="523" customWidth="1"/>
    <col min="34" max="16384" width="14.44140625" style="523"/>
  </cols>
  <sheetData>
    <row r="1" spans="1:34" ht="18" customHeight="1" x14ac:dyDescent="0.3">
      <c r="A1" s="1826" t="s">
        <v>45</v>
      </c>
      <c r="B1" s="1826" t="s">
        <v>173</v>
      </c>
      <c r="C1" s="1812" t="s">
        <v>174</v>
      </c>
      <c r="D1" s="1879"/>
      <c r="E1" s="1879"/>
      <c r="F1" s="1879"/>
      <c r="G1" s="1879"/>
      <c r="H1" s="1880"/>
      <c r="I1" s="119"/>
      <c r="J1" s="1804" t="s">
        <v>175</v>
      </c>
      <c r="K1" s="1865"/>
      <c r="L1" s="1865"/>
      <c r="M1" s="1865"/>
      <c r="N1" s="1865"/>
      <c r="O1" s="1865"/>
      <c r="P1" s="1865"/>
      <c r="Q1" s="1865"/>
      <c r="R1" s="1866"/>
      <c r="S1" s="199"/>
      <c r="T1" s="1887" t="s">
        <v>176</v>
      </c>
      <c r="U1" s="1888"/>
      <c r="V1" s="1888"/>
      <c r="W1" s="1888"/>
      <c r="X1" s="1888"/>
      <c r="Y1" s="1888"/>
      <c r="Z1" s="1888"/>
      <c r="AA1" s="1888"/>
      <c r="AB1" s="1888"/>
      <c r="AC1" s="1888"/>
      <c r="AD1" s="1888"/>
      <c r="AE1" s="1889"/>
      <c r="AF1" s="1867" t="s">
        <v>150</v>
      </c>
      <c r="AG1" s="1870" t="s">
        <v>159</v>
      </c>
    </row>
    <row r="2" spans="1:34" ht="15" customHeight="1" x14ac:dyDescent="0.3">
      <c r="A2" s="1895"/>
      <c r="B2" s="1895"/>
      <c r="C2" s="1881"/>
      <c r="D2" s="1882"/>
      <c r="E2" s="1882"/>
      <c r="F2" s="1882"/>
      <c r="G2" s="1882"/>
      <c r="H2" s="1883"/>
      <c r="I2" s="119"/>
      <c r="J2" s="1821" t="s">
        <v>98</v>
      </c>
      <c r="K2" s="1794" t="s">
        <v>177</v>
      </c>
      <c r="L2" s="1804" t="s">
        <v>179</v>
      </c>
      <c r="M2" s="1865"/>
      <c r="N2" s="1865"/>
      <c r="O2" s="1865"/>
      <c r="P2" s="1865"/>
      <c r="Q2" s="1866"/>
      <c r="R2" s="1794" t="s">
        <v>180</v>
      </c>
      <c r="S2" s="121"/>
      <c r="T2" s="1849" t="s">
        <v>181</v>
      </c>
      <c r="U2" s="1850"/>
      <c r="V2" s="1851"/>
      <c r="W2" s="200"/>
      <c r="X2" s="1852" t="s">
        <v>181</v>
      </c>
      <c r="Y2" s="1850"/>
      <c r="Z2" s="1850"/>
      <c r="AA2" s="1853"/>
      <c r="AB2" s="1852" t="s">
        <v>181</v>
      </c>
      <c r="AC2" s="1850"/>
      <c r="AD2" s="1850"/>
      <c r="AE2" s="1854"/>
      <c r="AF2" s="1868"/>
      <c r="AG2" s="1871"/>
    </row>
    <row r="3" spans="1:34" ht="15" customHeight="1" x14ac:dyDescent="0.3">
      <c r="A3" s="1895"/>
      <c r="B3" s="1895"/>
      <c r="C3" s="1881"/>
      <c r="D3" s="1882"/>
      <c r="E3" s="1882"/>
      <c r="F3" s="1882"/>
      <c r="G3" s="1882"/>
      <c r="H3" s="1883"/>
      <c r="I3" s="119"/>
      <c r="J3" s="1861"/>
      <c r="K3" s="1857"/>
      <c r="L3" s="1800" t="s">
        <v>182</v>
      </c>
      <c r="M3" s="1855"/>
      <c r="N3" s="1855"/>
      <c r="O3" s="1856"/>
      <c r="P3" s="1794" t="s">
        <v>183</v>
      </c>
      <c r="Q3" s="1794" t="s">
        <v>370</v>
      </c>
      <c r="R3" s="1857"/>
      <c r="S3" s="121"/>
      <c r="T3" s="123"/>
      <c r="U3" s="123"/>
      <c r="V3" s="123"/>
      <c r="W3" s="522"/>
      <c r="X3" s="1810"/>
      <c r="Y3" s="1875"/>
      <c r="Z3" s="1811"/>
      <c r="AA3" s="1874"/>
      <c r="AB3" s="1803"/>
      <c r="AC3" s="1866"/>
      <c r="AD3" s="1804"/>
      <c r="AE3" s="1859"/>
      <c r="AF3" s="1868"/>
      <c r="AG3" s="1871"/>
    </row>
    <row r="4" spans="1:34" ht="15" customHeight="1" x14ac:dyDescent="0.3">
      <c r="A4" s="1895"/>
      <c r="B4" s="1895"/>
      <c r="C4" s="1881"/>
      <c r="D4" s="1882"/>
      <c r="E4" s="1882"/>
      <c r="F4" s="1882"/>
      <c r="G4" s="1882"/>
      <c r="H4" s="1883"/>
      <c r="I4" s="119"/>
      <c r="J4" s="1861"/>
      <c r="K4" s="1857"/>
      <c r="L4" s="1794" t="s">
        <v>186</v>
      </c>
      <c r="M4" s="1800" t="s">
        <v>187</v>
      </c>
      <c r="N4" s="1855"/>
      <c r="O4" s="1856"/>
      <c r="P4" s="1857"/>
      <c r="Q4" s="1857"/>
      <c r="R4" s="1857"/>
      <c r="S4" s="121"/>
      <c r="T4" s="123" t="s">
        <v>184</v>
      </c>
      <c r="U4" s="121"/>
      <c r="V4" s="123" t="s">
        <v>185</v>
      </c>
      <c r="W4" s="522"/>
      <c r="X4" s="1803" t="s">
        <v>371</v>
      </c>
      <c r="Y4" s="1866"/>
      <c r="Z4" s="1804" t="s">
        <v>372</v>
      </c>
      <c r="AA4" s="1873"/>
      <c r="AB4" s="1803" t="s">
        <v>371</v>
      </c>
      <c r="AC4" s="1866"/>
      <c r="AD4" s="1804" t="s">
        <v>372</v>
      </c>
      <c r="AE4" s="1859"/>
      <c r="AF4" s="1868"/>
      <c r="AG4" s="1871"/>
    </row>
    <row r="5" spans="1:34" ht="15" customHeight="1" x14ac:dyDescent="0.3">
      <c r="A5" s="1895"/>
      <c r="B5" s="1895"/>
      <c r="C5" s="1884"/>
      <c r="D5" s="1885"/>
      <c r="E5" s="1885"/>
      <c r="F5" s="1885"/>
      <c r="G5" s="1885"/>
      <c r="H5" s="1886"/>
      <c r="I5" s="119"/>
      <c r="J5" s="1861"/>
      <c r="K5" s="1857"/>
      <c r="L5" s="1857"/>
      <c r="M5" s="1794" t="s">
        <v>188</v>
      </c>
      <c r="N5" s="1794" t="s">
        <v>189</v>
      </c>
      <c r="O5" s="1794" t="s">
        <v>190</v>
      </c>
      <c r="P5" s="1857"/>
      <c r="Q5" s="1857"/>
      <c r="R5" s="1857"/>
      <c r="S5" s="119"/>
      <c r="T5" s="124">
        <v>17</v>
      </c>
      <c r="U5" s="125"/>
      <c r="V5" s="124">
        <v>22</v>
      </c>
      <c r="W5" s="522"/>
      <c r="X5" s="1810">
        <v>17</v>
      </c>
      <c r="Y5" s="1875"/>
      <c r="Z5" s="1811">
        <v>22</v>
      </c>
      <c r="AA5" s="1874"/>
      <c r="AB5" s="1810">
        <v>16</v>
      </c>
      <c r="AC5" s="1875"/>
      <c r="AD5" s="1811">
        <v>23</v>
      </c>
      <c r="AE5" s="1860"/>
      <c r="AF5" s="1868"/>
      <c r="AG5" s="1871"/>
    </row>
    <row r="6" spans="1:34" ht="15" customHeight="1" x14ac:dyDescent="0.3">
      <c r="A6" s="1895"/>
      <c r="B6" s="1895"/>
      <c r="C6" s="1804" t="s">
        <v>149</v>
      </c>
      <c r="D6" s="1865"/>
      <c r="E6" s="1865"/>
      <c r="F6" s="1865"/>
      <c r="G6" s="1865"/>
      <c r="H6" s="1866"/>
      <c r="I6" s="119"/>
      <c r="J6" s="1861"/>
      <c r="K6" s="1857"/>
      <c r="L6" s="1857"/>
      <c r="M6" s="1857"/>
      <c r="N6" s="1857"/>
      <c r="O6" s="1857"/>
      <c r="P6" s="1857"/>
      <c r="Q6" s="1857"/>
      <c r="R6" s="1857"/>
      <c r="S6" s="119"/>
      <c r="T6" s="125"/>
      <c r="U6" s="125"/>
      <c r="V6" s="125"/>
      <c r="W6" s="522"/>
      <c r="X6" s="1806"/>
      <c r="Y6" s="1893"/>
      <c r="Z6" s="1807"/>
      <c r="AA6" s="1894"/>
      <c r="AB6" s="1808"/>
      <c r="AC6" s="1890"/>
      <c r="AD6" s="1809"/>
      <c r="AE6" s="1892"/>
      <c r="AF6" s="1868"/>
      <c r="AG6" s="1871"/>
    </row>
    <row r="7" spans="1:34" ht="15" customHeight="1" x14ac:dyDescent="0.3">
      <c r="A7" s="1896"/>
      <c r="B7" s="1896"/>
      <c r="C7" s="123">
        <v>1</v>
      </c>
      <c r="D7" s="123">
        <v>2</v>
      </c>
      <c r="E7" s="123">
        <v>1</v>
      </c>
      <c r="F7" s="521">
        <v>2</v>
      </c>
      <c r="G7" s="123">
        <v>5</v>
      </c>
      <c r="H7" s="123">
        <v>6</v>
      </c>
      <c r="I7" s="119"/>
      <c r="J7" s="1862"/>
      <c r="K7" s="1858"/>
      <c r="L7" s="1858"/>
      <c r="M7" s="1858"/>
      <c r="N7" s="1858"/>
      <c r="O7" s="1858"/>
      <c r="P7" s="1858"/>
      <c r="Q7" s="1858"/>
      <c r="R7" s="1858"/>
      <c r="S7" s="119"/>
      <c r="T7" s="128" t="s">
        <v>192</v>
      </c>
      <c r="U7" s="125"/>
      <c r="V7" s="128" t="s">
        <v>192</v>
      </c>
      <c r="W7" s="522"/>
      <c r="X7" s="1808" t="s">
        <v>192</v>
      </c>
      <c r="Y7" s="1890"/>
      <c r="Z7" s="1809" t="s">
        <v>373</v>
      </c>
      <c r="AA7" s="1891"/>
      <c r="AB7" s="1808" t="s">
        <v>192</v>
      </c>
      <c r="AC7" s="1890"/>
      <c r="AD7" s="1809" t="s">
        <v>192</v>
      </c>
      <c r="AE7" s="1892"/>
      <c r="AF7" s="1868"/>
      <c r="AG7" s="1871"/>
    </row>
    <row r="8" spans="1:34" x14ac:dyDescent="0.3">
      <c r="A8" s="123"/>
      <c r="B8" s="123"/>
      <c r="C8" s="123"/>
      <c r="D8" s="123"/>
      <c r="E8" s="123"/>
      <c r="F8" s="127"/>
      <c r="G8" s="123"/>
      <c r="H8" s="123"/>
      <c r="I8" s="119"/>
      <c r="J8" s="129"/>
      <c r="K8" s="130"/>
      <c r="L8" s="130"/>
      <c r="M8" s="130"/>
      <c r="N8" s="131"/>
      <c r="O8" s="130"/>
      <c r="P8" s="130"/>
      <c r="Q8" s="130"/>
      <c r="R8" s="130"/>
      <c r="S8" s="119"/>
      <c r="T8" s="128"/>
      <c r="U8" s="125"/>
      <c r="V8" s="128"/>
      <c r="W8" s="522"/>
      <c r="X8" s="132" t="s">
        <v>193</v>
      </c>
      <c r="Y8" s="133" t="s">
        <v>194</v>
      </c>
      <c r="Z8" s="133" t="s">
        <v>193</v>
      </c>
      <c r="AA8" s="134" t="s">
        <v>194</v>
      </c>
      <c r="AB8" s="132" t="s">
        <v>193</v>
      </c>
      <c r="AC8" s="133" t="s">
        <v>194</v>
      </c>
      <c r="AD8" s="133" t="s">
        <v>193</v>
      </c>
      <c r="AE8" s="516" t="s">
        <v>194</v>
      </c>
      <c r="AF8" s="1869"/>
      <c r="AG8" s="1872"/>
    </row>
    <row r="9" spans="1:34" x14ac:dyDescent="0.3">
      <c r="A9" s="137" t="s">
        <v>374</v>
      </c>
      <c r="B9" s="137" t="s">
        <v>375</v>
      </c>
      <c r="C9" s="138"/>
      <c r="D9" s="138"/>
      <c r="E9" s="138"/>
      <c r="F9" s="139"/>
      <c r="G9" s="138"/>
      <c r="H9" s="138"/>
      <c r="I9" s="140"/>
      <c r="J9" s="141">
        <f>J10+J30+J33</f>
        <v>1476</v>
      </c>
      <c r="K9" s="141">
        <f t="shared" ref="K9:AE9" si="0">K10+K30+K34</f>
        <v>91</v>
      </c>
      <c r="L9" s="141">
        <f t="shared" si="0"/>
        <v>1365</v>
      </c>
      <c r="M9" s="141">
        <f t="shared" si="0"/>
        <v>856</v>
      </c>
      <c r="N9" s="141">
        <f t="shared" si="0"/>
        <v>509</v>
      </c>
      <c r="O9" s="141">
        <f t="shared" si="0"/>
        <v>0</v>
      </c>
      <c r="P9" s="141">
        <f t="shared" si="0"/>
        <v>0</v>
      </c>
      <c r="Q9" s="141">
        <f t="shared" si="0"/>
        <v>8</v>
      </c>
      <c r="R9" s="141">
        <f t="shared" si="0"/>
        <v>12</v>
      </c>
      <c r="S9" s="141">
        <f t="shared" si="0"/>
        <v>23</v>
      </c>
      <c r="T9" s="141">
        <f t="shared" si="0"/>
        <v>391</v>
      </c>
      <c r="U9" s="141">
        <f t="shared" si="0"/>
        <v>26</v>
      </c>
      <c r="V9" s="141">
        <f t="shared" si="0"/>
        <v>572</v>
      </c>
      <c r="W9" s="141">
        <f t="shared" si="0"/>
        <v>0</v>
      </c>
      <c r="X9" s="141">
        <f t="shared" si="0"/>
        <v>0</v>
      </c>
      <c r="Y9" s="141">
        <f t="shared" si="0"/>
        <v>0</v>
      </c>
      <c r="Z9" s="141">
        <f t="shared" si="0"/>
        <v>0</v>
      </c>
      <c r="AA9" s="141">
        <f t="shared" si="0"/>
        <v>0</v>
      </c>
      <c r="AB9" s="141">
        <f t="shared" si="0"/>
        <v>560</v>
      </c>
      <c r="AC9" s="141">
        <f t="shared" si="0"/>
        <v>16</v>
      </c>
      <c r="AD9" s="141">
        <f t="shared" si="0"/>
        <v>805</v>
      </c>
      <c r="AE9" s="239">
        <f t="shared" si="0"/>
        <v>23</v>
      </c>
      <c r="AF9" s="254">
        <f t="shared" ref="AF9:AF29" si="1">AB9+AD9</f>
        <v>1365</v>
      </c>
      <c r="AG9" s="388"/>
    </row>
    <row r="10" spans="1:34" x14ac:dyDescent="0.3">
      <c r="A10" s="201"/>
      <c r="B10" s="202" t="s">
        <v>376</v>
      </c>
      <c r="C10" s="203"/>
      <c r="D10" s="203"/>
      <c r="E10" s="203"/>
      <c r="F10" s="204"/>
      <c r="G10" s="203"/>
      <c r="H10" s="203"/>
      <c r="I10" s="205"/>
      <c r="J10" s="206">
        <f t="shared" ref="J10:AE10" si="2">SUM(J12:J29)</f>
        <v>1369</v>
      </c>
      <c r="K10" s="206">
        <f t="shared" si="2"/>
        <v>52</v>
      </c>
      <c r="L10" s="206">
        <f t="shared" si="2"/>
        <v>1297</v>
      </c>
      <c r="M10" s="206">
        <f t="shared" si="2"/>
        <v>830</v>
      </c>
      <c r="N10" s="206">
        <f t="shared" si="2"/>
        <v>467</v>
      </c>
      <c r="O10" s="206">
        <f t="shared" si="2"/>
        <v>0</v>
      </c>
      <c r="P10" s="206">
        <f t="shared" si="2"/>
        <v>0</v>
      </c>
      <c r="Q10" s="206">
        <f t="shared" si="2"/>
        <v>8</v>
      </c>
      <c r="R10" s="206">
        <f t="shared" si="2"/>
        <v>12</v>
      </c>
      <c r="S10" s="206">
        <f t="shared" si="2"/>
        <v>23</v>
      </c>
      <c r="T10" s="206">
        <f t="shared" si="2"/>
        <v>391</v>
      </c>
      <c r="U10" s="206">
        <f t="shared" si="2"/>
        <v>26</v>
      </c>
      <c r="V10" s="206">
        <f t="shared" si="2"/>
        <v>572</v>
      </c>
      <c r="W10" s="206">
        <f t="shared" si="2"/>
        <v>0</v>
      </c>
      <c r="X10" s="206">
        <f t="shared" si="2"/>
        <v>0</v>
      </c>
      <c r="Y10" s="206">
        <f t="shared" si="2"/>
        <v>0</v>
      </c>
      <c r="Z10" s="206">
        <f t="shared" si="2"/>
        <v>0</v>
      </c>
      <c r="AA10" s="206">
        <f t="shared" si="2"/>
        <v>0</v>
      </c>
      <c r="AB10" s="206">
        <f t="shared" si="2"/>
        <v>520</v>
      </c>
      <c r="AC10" s="206">
        <f t="shared" si="2"/>
        <v>0</v>
      </c>
      <c r="AD10" s="206">
        <f t="shared" si="2"/>
        <v>777</v>
      </c>
      <c r="AE10" s="240">
        <f t="shared" si="2"/>
        <v>0</v>
      </c>
      <c r="AF10" s="254">
        <f t="shared" si="1"/>
        <v>1297</v>
      </c>
      <c r="AG10" s="386"/>
      <c r="AH10" s="545"/>
    </row>
    <row r="11" spans="1:34" x14ac:dyDescent="0.3">
      <c r="A11" s="155"/>
      <c r="B11" s="156" t="s">
        <v>377</v>
      </c>
      <c r="C11" s="133"/>
      <c r="D11" s="136" t="s">
        <v>40</v>
      </c>
      <c r="E11" s="136"/>
      <c r="F11" s="157"/>
      <c r="G11" s="123"/>
      <c r="H11" s="123"/>
      <c r="I11" s="119"/>
      <c r="J11" s="136">
        <v>0</v>
      </c>
      <c r="K11" s="133"/>
      <c r="L11" s="133"/>
      <c r="M11" s="158"/>
      <c r="N11" s="133"/>
      <c r="O11" s="133"/>
      <c r="P11" s="133"/>
      <c r="Q11" s="133"/>
      <c r="R11" s="127"/>
      <c r="S11" s="159">
        <v>2</v>
      </c>
      <c r="T11" s="133">
        <f t="shared" ref="T11:T14" si="3">$T$5*S11</f>
        <v>34</v>
      </c>
      <c r="U11" s="160">
        <v>2</v>
      </c>
      <c r="V11" s="133">
        <f t="shared" ref="V11:V14" si="4">$V$5*U11</f>
        <v>44</v>
      </c>
      <c r="W11" s="161"/>
      <c r="X11" s="162"/>
      <c r="Y11" s="136"/>
      <c r="Z11" s="136"/>
      <c r="AA11" s="157"/>
      <c r="AB11" s="132"/>
      <c r="AC11" s="136"/>
      <c r="AD11" s="133"/>
      <c r="AE11" s="519"/>
      <c r="AF11" s="254">
        <f t="shared" si="1"/>
        <v>0</v>
      </c>
      <c r="AG11" s="238"/>
      <c r="AH11" s="545"/>
    </row>
    <row r="12" spans="1:34" x14ac:dyDescent="0.3">
      <c r="A12" s="163" t="s">
        <v>378</v>
      </c>
      <c r="B12" s="163" t="s">
        <v>379</v>
      </c>
      <c r="C12" s="133"/>
      <c r="D12" s="133" t="s">
        <v>67</v>
      </c>
      <c r="F12" s="165" t="s">
        <v>29</v>
      </c>
      <c r="G12" s="123"/>
      <c r="H12" s="123"/>
      <c r="I12" s="119"/>
      <c r="J12" s="136">
        <v>78</v>
      </c>
      <c r="K12" s="133"/>
      <c r="L12" s="133">
        <f t="shared" ref="L12:L29" si="5">SUM(AB12:AE12)</f>
        <v>78</v>
      </c>
      <c r="M12" s="158">
        <f>L12-N12</f>
        <v>42</v>
      </c>
      <c r="N12" s="133">
        <v>36</v>
      </c>
      <c r="O12" s="133"/>
      <c r="P12" s="133"/>
      <c r="Q12" s="133"/>
      <c r="R12" s="127"/>
      <c r="S12" s="159">
        <v>3</v>
      </c>
      <c r="T12" s="133">
        <f t="shared" si="3"/>
        <v>51</v>
      </c>
      <c r="U12" s="160">
        <v>3</v>
      </c>
      <c r="V12" s="133">
        <f t="shared" si="4"/>
        <v>66</v>
      </c>
      <c r="W12" s="161"/>
      <c r="X12" s="133"/>
      <c r="Y12" s="136"/>
      <c r="Z12" s="133"/>
      <c r="AA12" s="157"/>
      <c r="AB12" s="1301">
        <v>32</v>
      </c>
      <c r="AC12" s="136"/>
      <c r="AD12" s="133">
        <v>46</v>
      </c>
      <c r="AE12" s="519"/>
      <c r="AF12" s="254">
        <f t="shared" si="1"/>
        <v>78</v>
      </c>
      <c r="AG12" s="1288" t="s">
        <v>1190</v>
      </c>
      <c r="AH12" s="545"/>
    </row>
    <row r="13" spans="1:34" ht="12" customHeight="1" x14ac:dyDescent="0.3">
      <c r="A13" s="163" t="s">
        <v>381</v>
      </c>
      <c r="B13" s="163" t="s">
        <v>382</v>
      </c>
      <c r="C13" s="133"/>
      <c r="D13" s="133" t="s">
        <v>67</v>
      </c>
      <c r="E13" s="124"/>
      <c r="F13" s="165" t="s">
        <v>29</v>
      </c>
      <c r="G13" s="123"/>
      <c r="H13" s="123"/>
      <c r="I13" s="119"/>
      <c r="J13" s="136">
        <f t="shared" ref="J13:J29" si="6">SUM(K13,L13,Q13,R13)</f>
        <v>116</v>
      </c>
      <c r="K13" s="133"/>
      <c r="L13" s="133">
        <f t="shared" si="5"/>
        <v>116</v>
      </c>
      <c r="M13" s="158">
        <f t="shared" ref="M13:M29" si="7">L13-N13</f>
        <v>116</v>
      </c>
      <c r="N13" s="133">
        <v>0</v>
      </c>
      <c r="O13" s="133"/>
      <c r="P13" s="133"/>
      <c r="Q13" s="133"/>
      <c r="R13" s="127"/>
      <c r="S13" s="159">
        <v>2</v>
      </c>
      <c r="T13" s="133">
        <f t="shared" si="3"/>
        <v>34</v>
      </c>
      <c r="U13" s="160">
        <v>2</v>
      </c>
      <c r="V13" s="133">
        <f t="shared" si="4"/>
        <v>44</v>
      </c>
      <c r="W13" s="161"/>
      <c r="X13" s="133"/>
      <c r="Y13" s="136"/>
      <c r="Z13" s="133"/>
      <c r="AA13" s="157"/>
      <c r="AB13" s="1301">
        <v>0</v>
      </c>
      <c r="AC13" s="136"/>
      <c r="AD13" s="133">
        <v>116</v>
      </c>
      <c r="AE13" s="519"/>
      <c r="AF13" s="254">
        <f t="shared" si="1"/>
        <v>116</v>
      </c>
      <c r="AG13" s="1288" t="s">
        <v>1189</v>
      </c>
      <c r="AH13" s="545"/>
    </row>
    <row r="14" spans="1:34" ht="12.75" customHeight="1" x14ac:dyDescent="0.3">
      <c r="A14" s="163"/>
      <c r="B14" s="156" t="s">
        <v>383</v>
      </c>
      <c r="C14" s="133"/>
      <c r="D14" s="133" t="s">
        <v>67</v>
      </c>
      <c r="E14" s="124"/>
      <c r="F14" s="165"/>
      <c r="G14" s="123"/>
      <c r="H14" s="123"/>
      <c r="I14" s="119"/>
      <c r="J14" s="136">
        <f t="shared" si="6"/>
        <v>0</v>
      </c>
      <c r="K14" s="133"/>
      <c r="L14" s="133">
        <f t="shared" si="5"/>
        <v>0</v>
      </c>
      <c r="M14" s="158">
        <f t="shared" si="7"/>
        <v>0</v>
      </c>
      <c r="N14" s="133"/>
      <c r="O14" s="133"/>
      <c r="P14" s="133"/>
      <c r="Q14" s="133"/>
      <c r="R14" s="127"/>
      <c r="S14" s="159">
        <v>3</v>
      </c>
      <c r="T14" s="133">
        <f t="shared" si="3"/>
        <v>51</v>
      </c>
      <c r="U14" s="160">
        <v>3</v>
      </c>
      <c r="V14" s="133">
        <f t="shared" si="4"/>
        <v>66</v>
      </c>
      <c r="W14" s="161"/>
      <c r="X14" s="133"/>
      <c r="Y14" s="136"/>
      <c r="Z14" s="133"/>
      <c r="AA14" s="157"/>
      <c r="AB14" s="132"/>
      <c r="AC14" s="136"/>
      <c r="AD14" s="133"/>
      <c r="AE14" s="519"/>
      <c r="AF14" s="254">
        <f t="shared" si="1"/>
        <v>0</v>
      </c>
      <c r="AG14" s="386"/>
      <c r="AH14" s="545"/>
    </row>
    <row r="15" spans="1:34" ht="20.25" customHeight="1" x14ac:dyDescent="0.3">
      <c r="A15" s="163" t="s">
        <v>384</v>
      </c>
      <c r="B15" s="163" t="s">
        <v>4</v>
      </c>
      <c r="C15" s="133"/>
      <c r="D15" s="133"/>
      <c r="E15" s="124"/>
      <c r="F15" s="165" t="s">
        <v>29</v>
      </c>
      <c r="G15" s="123"/>
      <c r="H15" s="123"/>
      <c r="I15" s="119"/>
      <c r="J15" s="136">
        <f t="shared" si="6"/>
        <v>117</v>
      </c>
      <c r="K15" s="133"/>
      <c r="L15" s="133">
        <f t="shared" si="5"/>
        <v>117</v>
      </c>
      <c r="M15" s="158">
        <f t="shared" si="7"/>
        <v>0</v>
      </c>
      <c r="N15" s="133">
        <v>117</v>
      </c>
      <c r="O15" s="133"/>
      <c r="P15" s="133"/>
      <c r="Q15" s="133"/>
      <c r="R15" s="127"/>
      <c r="S15" s="159"/>
      <c r="T15" s="133"/>
      <c r="U15" s="160"/>
      <c r="V15" s="133"/>
      <c r="W15" s="161"/>
      <c r="X15" s="133"/>
      <c r="Y15" s="136"/>
      <c r="Z15" s="133"/>
      <c r="AA15" s="157"/>
      <c r="AB15" s="1301">
        <v>48</v>
      </c>
      <c r="AC15" s="136"/>
      <c r="AD15" s="133">
        <v>69</v>
      </c>
      <c r="AE15" s="519"/>
      <c r="AF15" s="254">
        <f t="shared" si="1"/>
        <v>117</v>
      </c>
      <c r="AG15" s="1296" t="s">
        <v>1113</v>
      </c>
      <c r="AH15" s="545"/>
    </row>
    <row r="16" spans="1:34" ht="12" customHeight="1" x14ac:dyDescent="0.3">
      <c r="A16" s="163"/>
      <c r="B16" s="156" t="s">
        <v>385</v>
      </c>
      <c r="C16" s="136"/>
      <c r="D16" s="133" t="s">
        <v>67</v>
      </c>
      <c r="E16" s="124"/>
      <c r="F16" s="165"/>
      <c r="G16" s="123"/>
      <c r="H16" s="123"/>
      <c r="I16" s="119"/>
      <c r="J16" s="136">
        <f t="shared" si="6"/>
        <v>0</v>
      </c>
      <c r="K16" s="133"/>
      <c r="L16" s="133">
        <f t="shared" si="5"/>
        <v>0</v>
      </c>
      <c r="M16" s="158">
        <f t="shared" si="7"/>
        <v>0</v>
      </c>
      <c r="N16" s="133"/>
      <c r="O16" s="133"/>
      <c r="P16" s="133"/>
      <c r="Q16" s="133"/>
      <c r="R16" s="127"/>
      <c r="S16" s="159">
        <v>2</v>
      </c>
      <c r="T16" s="133">
        <f t="shared" ref="T16:T19" si="8">$T$5*S16</f>
        <v>34</v>
      </c>
      <c r="U16" s="160">
        <v>2</v>
      </c>
      <c r="V16" s="133">
        <f t="shared" ref="V16:V19" si="9">$V$5*U16</f>
        <v>44</v>
      </c>
      <c r="W16" s="161"/>
      <c r="X16" s="133"/>
      <c r="Y16" s="136"/>
      <c r="Z16" s="133"/>
      <c r="AA16" s="157"/>
      <c r="AB16" s="132"/>
      <c r="AC16" s="136"/>
      <c r="AD16" s="133"/>
      <c r="AE16" s="519"/>
      <c r="AF16" s="254">
        <f t="shared" si="1"/>
        <v>0</v>
      </c>
      <c r="AG16" s="386"/>
      <c r="AH16" s="545"/>
    </row>
    <row r="17" spans="1:34" ht="12.75" customHeight="1" x14ac:dyDescent="0.3">
      <c r="A17" s="163" t="s">
        <v>386</v>
      </c>
      <c r="B17" s="163" t="s">
        <v>350</v>
      </c>
      <c r="C17" s="133"/>
      <c r="D17" s="133" t="s">
        <v>67</v>
      </c>
      <c r="E17" s="124"/>
      <c r="F17" s="165" t="s">
        <v>29</v>
      </c>
      <c r="G17" s="123"/>
      <c r="H17" s="123"/>
      <c r="I17" s="130"/>
      <c r="J17" s="136">
        <f t="shared" si="6"/>
        <v>210</v>
      </c>
      <c r="K17" s="133"/>
      <c r="L17" s="133">
        <f t="shared" si="5"/>
        <v>210</v>
      </c>
      <c r="M17" s="158">
        <f t="shared" si="7"/>
        <v>182</v>
      </c>
      <c r="N17" s="133">
        <v>28</v>
      </c>
      <c r="O17" s="133"/>
      <c r="P17" s="133"/>
      <c r="Q17" s="133"/>
      <c r="R17" s="127"/>
      <c r="S17" s="159">
        <v>1</v>
      </c>
      <c r="T17" s="133">
        <f t="shared" si="8"/>
        <v>17</v>
      </c>
      <c r="U17" s="160">
        <v>1</v>
      </c>
      <c r="V17" s="133">
        <f t="shared" si="9"/>
        <v>22</v>
      </c>
      <c r="W17" s="161"/>
      <c r="X17" s="133"/>
      <c r="Y17" s="136"/>
      <c r="Z17" s="133"/>
      <c r="AA17" s="157"/>
      <c r="AB17" s="1301">
        <v>112</v>
      </c>
      <c r="AC17" s="136"/>
      <c r="AD17" s="133">
        <v>98</v>
      </c>
      <c r="AE17" s="519"/>
      <c r="AF17" s="254">
        <f t="shared" si="1"/>
        <v>210</v>
      </c>
      <c r="AG17" s="1288" t="s">
        <v>1164</v>
      </c>
      <c r="AH17" s="545"/>
    </row>
    <row r="18" spans="1:34" ht="11.25" customHeight="1" x14ac:dyDescent="0.3">
      <c r="A18" s="163" t="s">
        <v>387</v>
      </c>
      <c r="B18" s="163" t="s">
        <v>388</v>
      </c>
      <c r="C18" s="133"/>
      <c r="D18" s="133" t="s">
        <v>67</v>
      </c>
      <c r="E18" s="124"/>
      <c r="F18" s="165" t="s">
        <v>29</v>
      </c>
      <c r="G18" s="123"/>
      <c r="H18" s="123"/>
      <c r="I18" s="130"/>
      <c r="J18" s="136">
        <f t="shared" si="6"/>
        <v>118</v>
      </c>
      <c r="K18" s="133"/>
      <c r="L18" s="133">
        <f t="shared" si="5"/>
        <v>118</v>
      </c>
      <c r="M18" s="158">
        <f t="shared" si="7"/>
        <v>48</v>
      </c>
      <c r="N18" s="133">
        <v>70</v>
      </c>
      <c r="O18" s="133"/>
      <c r="P18" s="133"/>
      <c r="Q18" s="133"/>
      <c r="R18" s="127"/>
      <c r="S18" s="159">
        <v>3</v>
      </c>
      <c r="T18" s="133">
        <f t="shared" si="8"/>
        <v>51</v>
      </c>
      <c r="U18" s="160">
        <v>3</v>
      </c>
      <c r="V18" s="133">
        <f t="shared" si="9"/>
        <v>66</v>
      </c>
      <c r="W18" s="161"/>
      <c r="X18" s="133"/>
      <c r="Y18" s="136"/>
      <c r="Z18" s="133"/>
      <c r="AA18" s="157"/>
      <c r="AB18" s="1301">
        <v>48</v>
      </c>
      <c r="AC18" s="136"/>
      <c r="AD18" s="133">
        <v>70</v>
      </c>
      <c r="AE18" s="519"/>
      <c r="AF18" s="254">
        <f t="shared" si="1"/>
        <v>118</v>
      </c>
      <c r="AG18" s="1288" t="s">
        <v>1147</v>
      </c>
      <c r="AH18" s="545"/>
    </row>
    <row r="19" spans="1:34" ht="11.25" customHeight="1" x14ac:dyDescent="0.3">
      <c r="A19" s="163"/>
      <c r="B19" s="156" t="s">
        <v>389</v>
      </c>
      <c r="C19" s="133" t="s">
        <v>67</v>
      </c>
      <c r="D19" s="133" t="s">
        <v>67</v>
      </c>
      <c r="E19" s="124"/>
      <c r="F19" s="165"/>
      <c r="G19" s="123"/>
      <c r="H19" s="123"/>
      <c r="I19" s="130"/>
      <c r="J19" s="136">
        <f t="shared" si="6"/>
        <v>0</v>
      </c>
      <c r="K19" s="133"/>
      <c r="L19" s="133">
        <f t="shared" si="5"/>
        <v>0</v>
      </c>
      <c r="M19" s="158">
        <f t="shared" si="7"/>
        <v>0</v>
      </c>
      <c r="N19" s="133"/>
      <c r="O19" s="133"/>
      <c r="P19" s="133"/>
      <c r="Q19" s="133"/>
      <c r="R19" s="127"/>
      <c r="S19" s="159">
        <v>3</v>
      </c>
      <c r="T19" s="133">
        <f t="shared" si="8"/>
        <v>51</v>
      </c>
      <c r="U19" s="160">
        <v>3</v>
      </c>
      <c r="V19" s="133">
        <f t="shared" si="9"/>
        <v>66</v>
      </c>
      <c r="W19" s="161"/>
      <c r="X19" s="133"/>
      <c r="Y19" s="136"/>
      <c r="Z19" s="133"/>
      <c r="AA19" s="157"/>
      <c r="AB19" s="132"/>
      <c r="AC19" s="136"/>
      <c r="AD19" s="133"/>
      <c r="AE19" s="519"/>
      <c r="AF19" s="254">
        <f t="shared" si="1"/>
        <v>0</v>
      </c>
      <c r="AG19" s="386"/>
      <c r="AH19" s="545"/>
    </row>
    <row r="20" spans="1:34" ht="11.25" customHeight="1" x14ac:dyDescent="0.3">
      <c r="A20" s="163" t="s">
        <v>390</v>
      </c>
      <c r="B20" s="163" t="s">
        <v>166</v>
      </c>
      <c r="C20" s="133"/>
      <c r="D20" s="133"/>
      <c r="E20" s="124"/>
      <c r="F20" s="165" t="s">
        <v>29</v>
      </c>
      <c r="G20" s="123"/>
      <c r="H20" s="123"/>
      <c r="I20" s="130"/>
      <c r="J20" s="136">
        <f t="shared" si="6"/>
        <v>96</v>
      </c>
      <c r="K20" s="133"/>
      <c r="L20" s="133">
        <f t="shared" si="5"/>
        <v>96</v>
      </c>
      <c r="M20" s="158">
        <f t="shared" si="7"/>
        <v>80</v>
      </c>
      <c r="N20" s="133">
        <v>16</v>
      </c>
      <c r="O20" s="133"/>
      <c r="P20" s="133"/>
      <c r="Q20" s="133"/>
      <c r="R20" s="127"/>
      <c r="S20" s="159"/>
      <c r="T20" s="133"/>
      <c r="U20" s="160"/>
      <c r="V20" s="133"/>
      <c r="W20" s="161"/>
      <c r="X20" s="133"/>
      <c r="Y20" s="136"/>
      <c r="Z20" s="133"/>
      <c r="AA20" s="157"/>
      <c r="AB20" s="1301">
        <v>50</v>
      </c>
      <c r="AC20" s="136"/>
      <c r="AD20" s="133">
        <v>46</v>
      </c>
      <c r="AE20" s="519"/>
      <c r="AF20" s="254">
        <f t="shared" si="1"/>
        <v>96</v>
      </c>
      <c r="AG20" s="386" t="s">
        <v>1067</v>
      </c>
      <c r="AH20" s="545"/>
    </row>
    <row r="21" spans="1:34" ht="11.25" customHeight="1" x14ac:dyDescent="0.3">
      <c r="A21" s="163" t="s">
        <v>415</v>
      </c>
      <c r="B21" s="163" t="s">
        <v>392</v>
      </c>
      <c r="C21" s="133"/>
      <c r="D21" s="133"/>
      <c r="E21" s="124"/>
      <c r="F21" s="165" t="s">
        <v>29</v>
      </c>
      <c r="G21" s="123"/>
      <c r="H21" s="123"/>
      <c r="I21" s="130"/>
      <c r="J21" s="136">
        <f t="shared" si="6"/>
        <v>78</v>
      </c>
      <c r="K21" s="133"/>
      <c r="L21" s="133">
        <f t="shared" si="5"/>
        <v>78</v>
      </c>
      <c r="M21" s="158">
        <f t="shared" si="7"/>
        <v>64</v>
      </c>
      <c r="N21" s="133">
        <v>14</v>
      </c>
      <c r="O21" s="133"/>
      <c r="P21" s="133"/>
      <c r="Q21" s="133"/>
      <c r="R21" s="127"/>
      <c r="S21" s="159"/>
      <c r="T21" s="133"/>
      <c r="U21" s="160"/>
      <c r="V21" s="133"/>
      <c r="W21" s="161"/>
      <c r="X21" s="133"/>
      <c r="Y21" s="136"/>
      <c r="Z21" s="133"/>
      <c r="AA21" s="157"/>
      <c r="AB21" s="1301">
        <v>32</v>
      </c>
      <c r="AC21" s="136"/>
      <c r="AD21" s="133">
        <v>46</v>
      </c>
      <c r="AE21" s="519"/>
      <c r="AF21" s="254">
        <f t="shared" si="1"/>
        <v>78</v>
      </c>
      <c r="AG21" s="386" t="s">
        <v>1136</v>
      </c>
      <c r="AH21" s="545"/>
    </row>
    <row r="22" spans="1:34" ht="11.25" customHeight="1" x14ac:dyDescent="0.3">
      <c r="A22" s="163" t="s">
        <v>416</v>
      </c>
      <c r="B22" s="163" t="s">
        <v>394</v>
      </c>
      <c r="C22" s="133"/>
      <c r="D22" s="133"/>
      <c r="E22" s="124"/>
      <c r="F22" s="165" t="s">
        <v>29</v>
      </c>
      <c r="G22" s="123"/>
      <c r="H22" s="123"/>
      <c r="I22" s="130"/>
      <c r="J22" s="136">
        <f t="shared" si="6"/>
        <v>40</v>
      </c>
      <c r="K22" s="133"/>
      <c r="L22" s="133">
        <f t="shared" si="5"/>
        <v>40</v>
      </c>
      <c r="M22" s="158">
        <f t="shared" si="7"/>
        <v>24</v>
      </c>
      <c r="N22" s="133">
        <v>16</v>
      </c>
      <c r="O22" s="133"/>
      <c r="P22" s="133"/>
      <c r="Q22" s="133"/>
      <c r="R22" s="127"/>
      <c r="S22" s="159"/>
      <c r="T22" s="133"/>
      <c r="U22" s="160"/>
      <c r="V22" s="133"/>
      <c r="W22" s="161"/>
      <c r="X22" s="133"/>
      <c r="Y22" s="136"/>
      <c r="Z22" s="133"/>
      <c r="AA22" s="157"/>
      <c r="AB22" s="1301">
        <v>40</v>
      </c>
      <c r="AC22" s="136"/>
      <c r="AD22" s="133"/>
      <c r="AE22" s="519"/>
      <c r="AF22" s="254">
        <f t="shared" si="1"/>
        <v>40</v>
      </c>
      <c r="AG22" s="386" t="s">
        <v>1067</v>
      </c>
      <c r="AH22" s="545"/>
    </row>
    <row r="23" spans="1:34" ht="11.25" customHeight="1" x14ac:dyDescent="0.3">
      <c r="A23" s="163"/>
      <c r="B23" s="156" t="s">
        <v>417</v>
      </c>
      <c r="C23" s="133"/>
      <c r="D23" s="133" t="s">
        <v>67</v>
      </c>
      <c r="E23" s="124"/>
      <c r="F23" s="165"/>
      <c r="G23" s="123"/>
      <c r="H23" s="123"/>
      <c r="I23" s="119"/>
      <c r="J23" s="136">
        <f t="shared" si="6"/>
        <v>0</v>
      </c>
      <c r="K23" s="133"/>
      <c r="L23" s="133">
        <f t="shared" si="5"/>
        <v>0</v>
      </c>
      <c r="M23" s="158">
        <f t="shared" si="7"/>
        <v>0</v>
      </c>
      <c r="N23" s="133"/>
      <c r="O23" s="133"/>
      <c r="P23" s="133"/>
      <c r="Q23" s="133"/>
      <c r="R23" s="127"/>
      <c r="S23" s="159">
        <v>2</v>
      </c>
      <c r="T23" s="133">
        <f t="shared" ref="T23:T25" si="10">$T$5*S23</f>
        <v>34</v>
      </c>
      <c r="U23" s="160">
        <v>3</v>
      </c>
      <c r="V23" s="133">
        <f t="shared" ref="V23:V25" si="11">$V$5*U23</f>
        <v>66</v>
      </c>
      <c r="W23" s="161"/>
      <c r="X23" s="133"/>
      <c r="Y23" s="136"/>
      <c r="Z23" s="133"/>
      <c r="AA23" s="157"/>
      <c r="AB23" s="132"/>
      <c r="AC23" s="136"/>
      <c r="AD23" s="133"/>
      <c r="AE23" s="519"/>
      <c r="AF23" s="254">
        <f t="shared" si="1"/>
        <v>0</v>
      </c>
      <c r="AG23" s="386"/>
      <c r="AH23" s="545"/>
    </row>
    <row r="24" spans="1:34" ht="12.75" customHeight="1" x14ac:dyDescent="0.3">
      <c r="A24" s="163" t="s">
        <v>396</v>
      </c>
      <c r="B24" s="163" t="s">
        <v>397</v>
      </c>
      <c r="C24" s="133"/>
      <c r="D24" s="136" t="s">
        <v>40</v>
      </c>
      <c r="E24" s="124" t="s">
        <v>29</v>
      </c>
      <c r="F24" s="165"/>
      <c r="G24" s="123"/>
      <c r="H24" s="123"/>
      <c r="I24" s="119"/>
      <c r="J24" s="136">
        <f t="shared" si="6"/>
        <v>40</v>
      </c>
      <c r="K24" s="133"/>
      <c r="L24" s="133">
        <f t="shared" si="5"/>
        <v>40</v>
      </c>
      <c r="M24" s="158">
        <f t="shared" si="7"/>
        <v>26</v>
      </c>
      <c r="N24" s="133">
        <v>14</v>
      </c>
      <c r="O24" s="133"/>
      <c r="P24" s="133"/>
      <c r="Q24" s="133"/>
      <c r="R24" s="127"/>
      <c r="S24" s="159">
        <v>2</v>
      </c>
      <c r="T24" s="133">
        <f t="shared" si="10"/>
        <v>34</v>
      </c>
      <c r="U24" s="160">
        <v>3</v>
      </c>
      <c r="V24" s="133">
        <f t="shared" si="11"/>
        <v>66</v>
      </c>
      <c r="W24" s="161"/>
      <c r="X24" s="133"/>
      <c r="Y24" s="136"/>
      <c r="Z24" s="133"/>
      <c r="AA24" s="157"/>
      <c r="AB24" s="132"/>
      <c r="AC24" s="136"/>
      <c r="AD24" s="133">
        <v>40</v>
      </c>
      <c r="AE24" s="519"/>
      <c r="AF24" s="254">
        <f t="shared" si="1"/>
        <v>40</v>
      </c>
      <c r="AG24" s="1288" t="s">
        <v>1142</v>
      </c>
      <c r="AH24" s="545"/>
    </row>
    <row r="25" spans="1:34" ht="12" customHeight="1" x14ac:dyDescent="0.3">
      <c r="A25" s="163" t="s">
        <v>418</v>
      </c>
      <c r="B25" s="163" t="s">
        <v>356</v>
      </c>
      <c r="C25" s="133"/>
      <c r="D25" s="133" t="s">
        <v>67</v>
      </c>
      <c r="E25" s="165" t="s">
        <v>40</v>
      </c>
      <c r="F25" s="165" t="s">
        <v>40</v>
      </c>
      <c r="G25" s="123"/>
      <c r="H25" s="123"/>
      <c r="I25" s="119"/>
      <c r="J25" s="136">
        <f t="shared" si="6"/>
        <v>168</v>
      </c>
      <c r="K25" s="133">
        <v>26</v>
      </c>
      <c r="L25" s="133">
        <f t="shared" si="5"/>
        <v>132</v>
      </c>
      <c r="M25" s="158">
        <f t="shared" si="7"/>
        <v>98</v>
      </c>
      <c r="N25" s="133">
        <v>34</v>
      </c>
      <c r="O25" s="133"/>
      <c r="P25" s="133"/>
      <c r="Q25" s="133">
        <v>4</v>
      </c>
      <c r="R25" s="127">
        <v>6</v>
      </c>
      <c r="S25" s="159">
        <v>2</v>
      </c>
      <c r="T25" s="133">
        <f t="shared" si="10"/>
        <v>34</v>
      </c>
      <c r="U25" s="160">
        <v>3</v>
      </c>
      <c r="V25" s="133">
        <f t="shared" si="11"/>
        <v>66</v>
      </c>
      <c r="W25" s="161"/>
      <c r="X25" s="133"/>
      <c r="Y25" s="136"/>
      <c r="Z25" s="133"/>
      <c r="AA25" s="157"/>
      <c r="AB25" s="1301">
        <v>46</v>
      </c>
      <c r="AC25" s="136"/>
      <c r="AD25" s="133">
        <v>86</v>
      </c>
      <c r="AE25" s="519"/>
      <c r="AF25" s="254">
        <f t="shared" si="1"/>
        <v>132</v>
      </c>
      <c r="AG25" s="386" t="s">
        <v>1145</v>
      </c>
      <c r="AH25" s="545"/>
    </row>
    <row r="26" spans="1:34" s="222" customFormat="1" ht="12" customHeight="1" x14ac:dyDescent="0.3">
      <c r="A26" s="209" t="s">
        <v>420</v>
      </c>
      <c r="B26" s="210" t="s">
        <v>401</v>
      </c>
      <c r="C26" s="211"/>
      <c r="D26" s="211"/>
      <c r="E26" s="213" t="s">
        <v>40</v>
      </c>
      <c r="F26" s="213" t="s">
        <v>40</v>
      </c>
      <c r="G26" s="215"/>
      <c r="H26" s="215"/>
      <c r="I26" s="216"/>
      <c r="J26" s="217">
        <f t="shared" si="6"/>
        <v>152</v>
      </c>
      <c r="K26" s="211">
        <v>26</v>
      </c>
      <c r="L26" s="133">
        <f t="shared" si="5"/>
        <v>116</v>
      </c>
      <c r="M26" s="158">
        <f t="shared" si="7"/>
        <v>96</v>
      </c>
      <c r="N26" s="218">
        <v>20</v>
      </c>
      <c r="O26" s="211"/>
      <c r="P26" s="211"/>
      <c r="Q26" s="211">
        <v>4</v>
      </c>
      <c r="R26" s="214">
        <v>6</v>
      </c>
      <c r="S26" s="219"/>
      <c r="T26" s="211"/>
      <c r="U26" s="220"/>
      <c r="V26" s="211"/>
      <c r="W26" s="221"/>
      <c r="X26" s="211"/>
      <c r="Y26" s="215"/>
      <c r="Z26" s="211"/>
      <c r="AA26" s="214"/>
      <c r="AB26" s="1302">
        <v>48</v>
      </c>
      <c r="AC26" s="211"/>
      <c r="AD26" s="211">
        <v>68</v>
      </c>
      <c r="AE26" s="241"/>
      <c r="AF26" s="254">
        <f t="shared" si="1"/>
        <v>116</v>
      </c>
      <c r="AG26" s="386" t="s">
        <v>1074</v>
      </c>
      <c r="AH26" s="545"/>
    </row>
    <row r="27" spans="1:34" ht="11.25" customHeight="1" x14ac:dyDescent="0.3">
      <c r="A27" s="163"/>
      <c r="B27" s="156" t="s">
        <v>402</v>
      </c>
      <c r="C27" s="133"/>
      <c r="D27" s="133"/>
      <c r="E27" s="124"/>
      <c r="F27" s="165"/>
      <c r="G27" s="123"/>
      <c r="H27" s="123"/>
      <c r="I27" s="119"/>
      <c r="J27" s="136">
        <f t="shared" si="6"/>
        <v>0</v>
      </c>
      <c r="K27" s="133"/>
      <c r="L27" s="133">
        <f t="shared" si="5"/>
        <v>0</v>
      </c>
      <c r="M27" s="158">
        <f t="shared" si="7"/>
        <v>0</v>
      </c>
      <c r="N27" s="133"/>
      <c r="O27" s="133"/>
      <c r="P27" s="133"/>
      <c r="Q27" s="133"/>
      <c r="R27" s="127"/>
      <c r="S27" s="159"/>
      <c r="T27" s="133"/>
      <c r="U27" s="160"/>
      <c r="V27" s="133"/>
      <c r="W27" s="161"/>
      <c r="X27" s="133"/>
      <c r="Y27" s="133"/>
      <c r="Z27" s="133"/>
      <c r="AA27" s="134"/>
      <c r="AB27" s="132"/>
      <c r="AC27" s="133"/>
      <c r="AD27" s="133"/>
      <c r="AE27" s="516"/>
      <c r="AF27" s="254">
        <f t="shared" si="1"/>
        <v>0</v>
      </c>
      <c r="AG27" s="386"/>
      <c r="AH27" s="545"/>
    </row>
    <row r="28" spans="1:34" ht="22.5" customHeight="1" x14ac:dyDescent="0.3">
      <c r="A28" s="163" t="s">
        <v>403</v>
      </c>
      <c r="B28" s="163" t="s">
        <v>6</v>
      </c>
      <c r="C28" s="133"/>
      <c r="D28" s="133"/>
      <c r="E28" s="124" t="s">
        <v>29</v>
      </c>
      <c r="F28" s="165" t="s">
        <v>29</v>
      </c>
      <c r="G28" s="123"/>
      <c r="H28" s="123"/>
      <c r="I28" s="119"/>
      <c r="J28" s="136">
        <f t="shared" si="6"/>
        <v>78</v>
      </c>
      <c r="K28" s="133"/>
      <c r="L28" s="133">
        <f t="shared" si="5"/>
        <v>78</v>
      </c>
      <c r="M28" s="158">
        <f t="shared" si="7"/>
        <v>4</v>
      </c>
      <c r="N28" s="133">
        <v>74</v>
      </c>
      <c r="O28" s="133"/>
      <c r="P28" s="133"/>
      <c r="Q28" s="133"/>
      <c r="R28" s="127"/>
      <c r="S28" s="159"/>
      <c r="T28" s="133"/>
      <c r="U28" s="160"/>
      <c r="V28" s="133"/>
      <c r="W28" s="161"/>
      <c r="X28" s="133"/>
      <c r="Y28" s="133"/>
      <c r="Z28" s="133"/>
      <c r="AA28" s="134"/>
      <c r="AB28" s="1301">
        <v>32</v>
      </c>
      <c r="AC28" s="133"/>
      <c r="AD28" s="133">
        <v>46</v>
      </c>
      <c r="AE28" s="516"/>
      <c r="AF28" s="254">
        <f t="shared" si="1"/>
        <v>78</v>
      </c>
      <c r="AG28" s="386" t="s">
        <v>1117</v>
      </c>
      <c r="AH28" s="545"/>
    </row>
    <row r="29" spans="1:34" ht="11.25" customHeight="1" x14ac:dyDescent="0.3">
      <c r="A29" s="163" t="s">
        <v>404</v>
      </c>
      <c r="B29" s="163" t="s">
        <v>531</v>
      </c>
      <c r="C29" s="133"/>
      <c r="D29" s="133"/>
      <c r="E29" s="124"/>
      <c r="F29" s="165" t="s">
        <v>29</v>
      </c>
      <c r="G29" s="123"/>
      <c r="H29" s="123"/>
      <c r="I29" s="130"/>
      <c r="J29" s="136">
        <f t="shared" si="6"/>
        <v>78</v>
      </c>
      <c r="K29" s="133"/>
      <c r="L29" s="133">
        <f t="shared" si="5"/>
        <v>78</v>
      </c>
      <c r="M29" s="158">
        <f t="shared" si="7"/>
        <v>50</v>
      </c>
      <c r="N29" s="133">
        <v>28</v>
      </c>
      <c r="O29" s="133"/>
      <c r="P29" s="133"/>
      <c r="Q29" s="133"/>
      <c r="R29" s="127"/>
      <c r="S29" s="159"/>
      <c r="T29" s="133"/>
      <c r="U29" s="160"/>
      <c r="V29" s="133"/>
      <c r="W29" s="161"/>
      <c r="X29" s="133"/>
      <c r="Y29" s="133"/>
      <c r="Z29" s="133"/>
      <c r="AA29" s="134"/>
      <c r="AB29" s="1301">
        <v>32</v>
      </c>
      <c r="AC29" s="133"/>
      <c r="AD29" s="133">
        <v>46</v>
      </c>
      <c r="AE29" s="516"/>
      <c r="AF29" s="254">
        <f t="shared" si="1"/>
        <v>78</v>
      </c>
      <c r="AG29" s="1288" t="s">
        <v>1114</v>
      </c>
      <c r="AH29" s="545"/>
    </row>
    <row r="30" spans="1:34" ht="11.25" customHeight="1" x14ac:dyDescent="0.3">
      <c r="A30" s="223"/>
      <c r="B30" s="202" t="s">
        <v>405</v>
      </c>
      <c r="C30" s="224"/>
      <c r="D30" s="224"/>
      <c r="E30" s="207"/>
      <c r="F30" s="225"/>
      <c r="G30" s="226"/>
      <c r="H30" s="226"/>
      <c r="I30" s="205"/>
      <c r="J30" s="227">
        <f t="shared" ref="J30:AF30" si="12">SUM(J31:J32)</f>
        <v>68</v>
      </c>
      <c r="K30" s="227">
        <f t="shared" si="12"/>
        <v>0</v>
      </c>
      <c r="L30" s="227">
        <f t="shared" si="12"/>
        <v>68</v>
      </c>
      <c r="M30" s="227">
        <f t="shared" si="12"/>
        <v>26</v>
      </c>
      <c r="N30" s="227">
        <f t="shared" si="12"/>
        <v>42</v>
      </c>
      <c r="O30" s="227">
        <f t="shared" si="12"/>
        <v>0</v>
      </c>
      <c r="P30" s="227">
        <f t="shared" si="12"/>
        <v>0</v>
      </c>
      <c r="Q30" s="227">
        <f t="shared" si="12"/>
        <v>0</v>
      </c>
      <c r="R30" s="227">
        <f t="shared" si="12"/>
        <v>0</v>
      </c>
      <c r="S30" s="227">
        <f t="shared" si="12"/>
        <v>0</v>
      </c>
      <c r="T30" s="227">
        <f t="shared" si="12"/>
        <v>0</v>
      </c>
      <c r="U30" s="227">
        <f t="shared" si="12"/>
        <v>0</v>
      </c>
      <c r="V30" s="227">
        <f t="shared" si="12"/>
        <v>0</v>
      </c>
      <c r="W30" s="227">
        <f t="shared" si="12"/>
        <v>0</v>
      </c>
      <c r="X30" s="227">
        <f t="shared" si="12"/>
        <v>0</v>
      </c>
      <c r="Y30" s="227">
        <f t="shared" si="12"/>
        <v>0</v>
      </c>
      <c r="Z30" s="227">
        <f t="shared" si="12"/>
        <v>0</v>
      </c>
      <c r="AA30" s="227">
        <f t="shared" si="12"/>
        <v>0</v>
      </c>
      <c r="AB30" s="227">
        <f t="shared" si="12"/>
        <v>40</v>
      </c>
      <c r="AC30" s="227">
        <f t="shared" si="12"/>
        <v>0</v>
      </c>
      <c r="AD30" s="227">
        <f t="shared" si="12"/>
        <v>28</v>
      </c>
      <c r="AE30" s="227">
        <f t="shared" si="12"/>
        <v>0</v>
      </c>
      <c r="AF30" s="227">
        <f t="shared" si="12"/>
        <v>68</v>
      </c>
      <c r="AG30" s="386"/>
      <c r="AH30" s="545"/>
    </row>
    <row r="31" spans="1:34" ht="11.25" customHeight="1" x14ac:dyDescent="0.3">
      <c r="A31" s="163" t="s">
        <v>421</v>
      </c>
      <c r="B31" s="163" t="s">
        <v>407</v>
      </c>
      <c r="C31" s="133"/>
      <c r="D31" s="133"/>
      <c r="E31" s="136"/>
      <c r="F31" s="208" t="s">
        <v>399</v>
      </c>
      <c r="G31" s="123"/>
      <c r="H31" s="123"/>
      <c r="I31" s="119"/>
      <c r="J31" s="136">
        <f t="shared" ref="J31:J33" si="13">SUM(K31,L31,Q31,R31)</f>
        <v>36</v>
      </c>
      <c r="K31" s="133"/>
      <c r="L31" s="133">
        <f>SUM(AB31:AE31)</f>
        <v>36</v>
      </c>
      <c r="M31" s="158">
        <f t="shared" ref="M31" si="14">L31-N31</f>
        <v>16</v>
      </c>
      <c r="N31" s="133">
        <v>20</v>
      </c>
      <c r="O31" s="133"/>
      <c r="P31" s="133"/>
      <c r="Q31" s="133"/>
      <c r="R31" s="127"/>
      <c r="S31" s="159"/>
      <c r="T31" s="133"/>
      <c r="U31" s="160"/>
      <c r="V31" s="133"/>
      <c r="W31" s="161"/>
      <c r="X31" s="133"/>
      <c r="Y31" s="133"/>
      <c r="Z31" s="133"/>
      <c r="AA31" s="134"/>
      <c r="AB31" s="1301">
        <v>20</v>
      </c>
      <c r="AC31" s="133"/>
      <c r="AD31" s="133">
        <v>16</v>
      </c>
      <c r="AE31" s="516"/>
      <c r="AF31" s="254">
        <f>AB31+AD31</f>
        <v>36</v>
      </c>
      <c r="AG31" s="386" t="s">
        <v>1074</v>
      </c>
      <c r="AH31" s="545"/>
    </row>
    <row r="32" spans="1:34" ht="11.25" customHeight="1" x14ac:dyDescent="0.3">
      <c r="A32" s="163" t="s">
        <v>406</v>
      </c>
      <c r="B32" s="163" t="s">
        <v>467</v>
      </c>
      <c r="C32" s="133"/>
      <c r="D32" s="133"/>
      <c r="E32" s="136"/>
      <c r="F32" s="208" t="s">
        <v>399</v>
      </c>
      <c r="G32" s="123"/>
      <c r="H32" s="123"/>
      <c r="I32" s="119"/>
      <c r="J32" s="136">
        <f t="shared" ref="J32" si="15">K32+L32</f>
        <v>32</v>
      </c>
      <c r="K32" s="133"/>
      <c r="L32" s="133">
        <f>SUM(AB32:AE32)</f>
        <v>32</v>
      </c>
      <c r="M32" s="158">
        <v>10</v>
      </c>
      <c r="N32" s="133">
        <v>22</v>
      </c>
      <c r="O32" s="133"/>
      <c r="P32" s="133"/>
      <c r="Q32" s="133"/>
      <c r="R32" s="127"/>
      <c r="S32" s="159"/>
      <c r="T32" s="133"/>
      <c r="U32" s="160"/>
      <c r="V32" s="133"/>
      <c r="W32" s="161"/>
      <c r="X32" s="133"/>
      <c r="Y32" s="133"/>
      <c r="Z32" s="133"/>
      <c r="AA32" s="134"/>
      <c r="AB32" s="1301">
        <v>20</v>
      </c>
      <c r="AC32" s="133"/>
      <c r="AD32" s="133">
        <v>12</v>
      </c>
      <c r="AE32" s="516"/>
      <c r="AF32" s="254">
        <f>AB32+AD32</f>
        <v>32</v>
      </c>
      <c r="AG32" s="386" t="s">
        <v>1135</v>
      </c>
      <c r="AH32" s="545"/>
    </row>
    <row r="33" spans="1:34" ht="11.25" customHeight="1" x14ac:dyDescent="0.3">
      <c r="A33" s="163"/>
      <c r="B33" s="156" t="s">
        <v>412</v>
      </c>
      <c r="C33" s="133"/>
      <c r="D33" s="133"/>
      <c r="E33" s="232"/>
      <c r="F33" s="134"/>
      <c r="G33" s="123"/>
      <c r="H33" s="123"/>
      <c r="I33" s="119"/>
      <c r="J33" s="233">
        <f t="shared" si="13"/>
        <v>39</v>
      </c>
      <c r="K33" s="172">
        <v>39</v>
      </c>
      <c r="L33" s="133">
        <v>0</v>
      </c>
      <c r="M33" s="234"/>
      <c r="N33" s="172"/>
      <c r="O33" s="172"/>
      <c r="P33" s="172"/>
      <c r="Q33" s="172"/>
      <c r="R33" s="173"/>
      <c r="S33" s="174"/>
      <c r="T33" s="172"/>
      <c r="U33" s="175"/>
      <c r="V33" s="172"/>
      <c r="W33" s="176"/>
      <c r="X33" s="172"/>
      <c r="Y33" s="172"/>
      <c r="Z33" s="172"/>
      <c r="AA33" s="177"/>
      <c r="AB33" s="178"/>
      <c r="AC33" s="172">
        <v>16</v>
      </c>
      <c r="AD33" s="172"/>
      <c r="AE33" s="237">
        <v>23</v>
      </c>
      <c r="AF33" s="255"/>
      <c r="AG33" s="386"/>
      <c r="AH33" s="545"/>
    </row>
    <row r="34" spans="1:34" ht="11.25" hidden="1" customHeight="1" x14ac:dyDescent="0.3">
      <c r="A34" s="303"/>
      <c r="B34" s="304" t="s">
        <v>412</v>
      </c>
      <c r="C34" s="524"/>
      <c r="D34" s="524"/>
      <c r="E34" s="305"/>
      <c r="F34" s="306"/>
      <c r="G34" s="520"/>
      <c r="H34" s="520"/>
      <c r="I34" s="307"/>
      <c r="J34" s="245">
        <f t="shared" ref="J34" si="16">SUM(K34,L34,Q34,R34)</f>
        <v>39</v>
      </c>
      <c r="K34" s="308">
        <v>39</v>
      </c>
      <c r="L34" s="524">
        <v>0</v>
      </c>
      <c r="M34" s="309"/>
      <c r="N34" s="308"/>
      <c r="O34" s="308"/>
      <c r="P34" s="308"/>
      <c r="Q34" s="308"/>
      <c r="R34" s="310"/>
      <c r="S34" s="311"/>
      <c r="T34" s="308"/>
      <c r="U34" s="312"/>
      <c r="V34" s="308"/>
      <c r="W34" s="313"/>
      <c r="X34" s="308"/>
      <c r="Y34" s="308"/>
      <c r="Z34" s="308"/>
      <c r="AA34" s="314"/>
      <c r="AB34" s="315"/>
      <c r="AC34" s="308">
        <v>16</v>
      </c>
      <c r="AD34" s="308"/>
      <c r="AE34" s="316">
        <v>23</v>
      </c>
      <c r="AF34" s="302"/>
      <c r="AG34" s="317"/>
    </row>
    <row r="35" spans="1:34" s="328" customFormat="1" ht="11.25" customHeight="1" x14ac:dyDescent="0.3">
      <c r="A35" s="1904"/>
      <c r="B35" s="1904"/>
      <c r="C35" s="1904"/>
      <c r="D35" s="1904"/>
      <c r="E35" s="1904"/>
      <c r="F35" s="1904"/>
      <c r="G35" s="324"/>
      <c r="H35" s="324"/>
      <c r="I35" s="325"/>
      <c r="J35" s="1905"/>
      <c r="K35" s="1906"/>
      <c r="L35" s="1906"/>
      <c r="M35" s="1906"/>
      <c r="N35" s="1906"/>
      <c r="O35" s="1906"/>
      <c r="P35" s="1906"/>
      <c r="Q35" s="1906"/>
      <c r="R35" s="1906"/>
      <c r="S35" s="326"/>
      <c r="T35" s="527"/>
      <c r="U35" s="327"/>
      <c r="V35" s="527"/>
      <c r="W35" s="327"/>
      <c r="X35" s="1876"/>
      <c r="Y35" s="1876"/>
      <c r="Z35" s="1876"/>
      <c r="AA35" s="1876"/>
      <c r="AB35" s="1876"/>
      <c r="AC35" s="1876"/>
      <c r="AD35" s="1876"/>
      <c r="AE35" s="1876"/>
      <c r="AF35" s="517"/>
    </row>
    <row r="36" spans="1:34" ht="13.5" hidden="1" customHeight="1" x14ac:dyDescent="0.3">
      <c r="A36" s="1897"/>
      <c r="B36" s="1898"/>
      <c r="C36" s="1898"/>
      <c r="D36" s="1898"/>
      <c r="E36" s="1898"/>
      <c r="F36" s="1899"/>
      <c r="G36" s="318"/>
      <c r="H36" s="319"/>
      <c r="I36" s="329"/>
      <c r="J36" s="1905"/>
      <c r="K36" s="1900"/>
      <c r="L36" s="1900"/>
      <c r="M36" s="1900"/>
      <c r="N36" s="1900"/>
      <c r="O36" s="1900"/>
      <c r="P36" s="1900"/>
      <c r="Q36" s="1900"/>
      <c r="R36" s="1901"/>
      <c r="S36" s="320"/>
      <c r="T36" s="321"/>
      <c r="U36" s="322"/>
      <c r="V36" s="321"/>
      <c r="W36" s="323"/>
      <c r="X36" s="1898"/>
      <c r="Y36" s="1899"/>
      <c r="Z36" s="1897"/>
      <c r="AA36" s="1902"/>
      <c r="AB36" s="1903"/>
      <c r="AC36" s="1899"/>
      <c r="AD36" s="1897"/>
      <c r="AE36" s="1902"/>
      <c r="AF36" s="517"/>
    </row>
    <row r="37" spans="1:34" ht="11.25" hidden="1" customHeight="1" x14ac:dyDescent="0.3">
      <c r="A37" s="1827"/>
      <c r="B37" s="1845"/>
      <c r="C37" s="1845"/>
      <c r="D37" s="1845"/>
      <c r="E37" s="1845"/>
      <c r="F37" s="1846"/>
      <c r="G37" s="1835"/>
      <c r="H37" s="1863"/>
      <c r="I37" s="244"/>
      <c r="J37" s="1905"/>
      <c r="K37" s="1847"/>
      <c r="L37" s="1847"/>
      <c r="M37" s="1847"/>
      <c r="N37" s="1847"/>
      <c r="O37" s="1847"/>
      <c r="P37" s="1847"/>
      <c r="Q37" s="1847"/>
      <c r="R37" s="1864"/>
      <c r="S37" s="185"/>
      <c r="T37" s="133"/>
      <c r="U37" s="135"/>
      <c r="V37" s="133"/>
      <c r="W37" s="161"/>
      <c r="X37" s="1823"/>
      <c r="Y37" s="1877"/>
      <c r="Z37" s="1823"/>
      <c r="AA37" s="1878"/>
      <c r="AB37" s="1825"/>
      <c r="AC37" s="1843"/>
      <c r="AD37" s="1829"/>
      <c r="AE37" s="1844"/>
      <c r="AF37" s="517"/>
    </row>
    <row r="38" spans="1:34" ht="11.25" hidden="1" customHeight="1" x14ac:dyDescent="0.3">
      <c r="A38" s="186"/>
      <c r="B38" s="187"/>
      <c r="C38" s="188"/>
      <c r="D38" s="188"/>
      <c r="E38" s="188"/>
      <c r="F38" s="188"/>
      <c r="G38" s="188"/>
      <c r="H38" s="188"/>
      <c r="I38" s="188"/>
      <c r="J38" s="188"/>
      <c r="K38" s="188"/>
      <c r="L38" s="189"/>
      <c r="M38" s="188"/>
      <c r="N38" s="188"/>
      <c r="O38" s="188"/>
      <c r="P38" s="188"/>
      <c r="Q38" s="188"/>
      <c r="R38" s="188"/>
      <c r="S38" s="190"/>
      <c r="T38" s="191"/>
      <c r="U38" s="190"/>
      <c r="V38" s="191"/>
      <c r="W38" s="190" t="e">
        <f>SUM(#REF!,#REF!,#REF!,#REF!,#REF!,#REF!)</f>
        <v>#REF!</v>
      </c>
      <c r="X38" s="190"/>
      <c r="Y38" s="190"/>
      <c r="Z38" s="190"/>
      <c r="AA38" s="190"/>
      <c r="AB38" s="191"/>
      <c r="AC38" s="190"/>
      <c r="AD38" s="191"/>
      <c r="AE38" s="190"/>
      <c r="AF38" s="190"/>
    </row>
    <row r="39" spans="1:34" ht="24.75" hidden="1" customHeight="1" x14ac:dyDescent="0.3">
      <c r="A39" s="193"/>
      <c r="B39" s="193"/>
      <c r="C39" s="188"/>
      <c r="D39" s="188"/>
      <c r="E39" s="188"/>
      <c r="F39" s="188"/>
      <c r="G39" s="188"/>
      <c r="H39" s="188"/>
      <c r="I39" s="188"/>
      <c r="J39" s="188"/>
      <c r="K39" s="188"/>
      <c r="L39" s="188"/>
      <c r="M39" s="188"/>
      <c r="N39" s="188"/>
      <c r="O39" s="188"/>
      <c r="P39" s="188"/>
      <c r="Q39" s="188"/>
      <c r="R39" s="188"/>
      <c r="S39" s="188"/>
      <c r="T39" s="188"/>
      <c r="U39" s="188"/>
      <c r="V39" s="188"/>
      <c r="W39" s="197"/>
      <c r="X39" s="197"/>
      <c r="Y39" s="197"/>
      <c r="Z39" s="197"/>
      <c r="AA39" s="197"/>
      <c r="AB39" s="188"/>
      <c r="AC39" s="197"/>
      <c r="AD39" s="188"/>
      <c r="AE39" s="197"/>
      <c r="AF39" s="197"/>
    </row>
    <row r="40" spans="1:34" ht="11.25" hidden="1" customHeight="1" x14ac:dyDescent="0.3">
      <c r="A40" s="193"/>
      <c r="B40" s="193"/>
      <c r="C40" s="188"/>
      <c r="D40" s="188"/>
      <c r="E40" s="188"/>
      <c r="F40" s="188"/>
      <c r="G40" s="188"/>
      <c r="H40" s="188"/>
      <c r="I40" s="188"/>
      <c r="J40" s="188"/>
      <c r="K40" s="188"/>
      <c r="L40" s="188"/>
      <c r="M40" s="188"/>
      <c r="N40" s="188"/>
      <c r="O40" s="188"/>
      <c r="P40" s="188"/>
      <c r="Q40" s="188"/>
      <c r="R40" s="188"/>
      <c r="S40" s="188"/>
      <c r="T40" s="188"/>
      <c r="U40" s="188"/>
      <c r="V40" s="188"/>
      <c r="W40" s="197"/>
      <c r="X40" s="197"/>
      <c r="Y40" s="197"/>
      <c r="Z40" s="197"/>
      <c r="AA40" s="197"/>
      <c r="AB40" s="188"/>
      <c r="AC40" s="197"/>
      <c r="AD40" s="188"/>
      <c r="AE40" s="197"/>
      <c r="AF40" s="197"/>
    </row>
    <row r="41" spans="1:34" ht="11.25" hidden="1" customHeight="1" x14ac:dyDescent="0.3">
      <c r="A41" s="192"/>
      <c r="B41" s="117"/>
      <c r="C41" s="117"/>
      <c r="D41" s="117"/>
      <c r="E41" s="117"/>
      <c r="F41" s="117"/>
      <c r="G41" s="117"/>
      <c r="H41" s="117"/>
      <c r="I41" s="195"/>
      <c r="J41" s="117"/>
      <c r="K41" s="117"/>
      <c r="L41" s="117"/>
      <c r="M41" s="117"/>
      <c r="N41" s="117"/>
      <c r="O41" s="117"/>
      <c r="P41" s="117"/>
      <c r="Q41" s="117"/>
      <c r="R41" s="117"/>
      <c r="S41" s="195"/>
      <c r="T41" s="117"/>
      <c r="U41" s="195"/>
      <c r="V41" s="117"/>
      <c r="W41" s="196"/>
      <c r="X41" s="196"/>
      <c r="Y41" s="196"/>
      <c r="Z41" s="196"/>
      <c r="AA41" s="196"/>
      <c r="AB41" s="117"/>
      <c r="AC41" s="117"/>
      <c r="AD41" s="117"/>
      <c r="AE41" s="117"/>
      <c r="AF41" s="117"/>
    </row>
    <row r="42" spans="1:34" ht="9" customHeight="1" x14ac:dyDescent="0.3">
      <c r="A42" s="192"/>
      <c r="B42" s="525" t="s">
        <v>413</v>
      </c>
      <c r="C42" s="117"/>
      <c r="D42" s="117"/>
      <c r="E42" s="117"/>
      <c r="F42" s="117"/>
      <c r="G42" s="117"/>
      <c r="H42" s="117"/>
      <c r="I42" s="195"/>
      <c r="J42" s="117"/>
      <c r="K42" s="117"/>
      <c r="L42" s="117"/>
      <c r="M42" s="117"/>
      <c r="N42" s="117"/>
      <c r="O42" s="117"/>
      <c r="P42" s="117"/>
      <c r="Q42" s="117"/>
      <c r="R42" s="117"/>
      <c r="S42" s="195"/>
      <c r="T42" s="117"/>
      <c r="U42" s="195"/>
      <c r="V42" s="117"/>
      <c r="W42" s="196"/>
      <c r="X42" s="197"/>
      <c r="Y42" s="197"/>
      <c r="Z42" s="197"/>
      <c r="AA42" s="197"/>
      <c r="AB42" s="117"/>
      <c r="AC42" s="117"/>
      <c r="AD42" s="117"/>
      <c r="AE42" s="117"/>
      <c r="AF42" s="117"/>
    </row>
    <row r="43" spans="1:34" ht="11.25" customHeight="1" x14ac:dyDescent="0.3">
      <c r="A43" s="192"/>
      <c r="B43" s="1423" t="s">
        <v>414</v>
      </c>
      <c r="C43" s="1423"/>
      <c r="D43" s="1423"/>
      <c r="E43" s="1423"/>
      <c r="F43" s="1423"/>
      <c r="G43" s="1423"/>
      <c r="H43" s="1423"/>
      <c r="I43" s="1423"/>
      <c r="J43" s="1423"/>
      <c r="K43" s="117"/>
      <c r="L43" s="117"/>
      <c r="M43" s="117"/>
      <c r="N43" s="117"/>
      <c r="O43" s="117"/>
      <c r="P43" s="117"/>
      <c r="Q43" s="117"/>
      <c r="R43" s="117"/>
      <c r="S43" s="195"/>
      <c r="T43" s="117"/>
      <c r="U43" s="195"/>
      <c r="V43" s="117"/>
      <c r="W43" s="196"/>
      <c r="X43" s="197"/>
      <c r="Y43" s="197"/>
      <c r="Z43" s="197"/>
      <c r="AA43" s="197"/>
      <c r="AB43" s="117"/>
      <c r="AC43" s="117"/>
      <c r="AD43" s="117"/>
      <c r="AE43" s="117"/>
      <c r="AF43" s="117"/>
    </row>
    <row r="44" spans="1:34" ht="25.5" customHeight="1" x14ac:dyDescent="0.3">
      <c r="A44" s="192"/>
      <c r="B44" s="117"/>
      <c r="C44" s="117"/>
      <c r="D44" s="117"/>
      <c r="E44" s="117"/>
      <c r="F44" s="117"/>
      <c r="G44" s="117"/>
      <c r="H44" s="117"/>
      <c r="I44" s="195"/>
      <c r="J44" s="117"/>
      <c r="K44" s="117"/>
      <c r="L44" s="117"/>
      <c r="M44" s="117"/>
      <c r="N44" s="117"/>
      <c r="O44" s="117"/>
      <c r="P44" s="117"/>
      <c r="Q44" s="117"/>
      <c r="R44" s="117"/>
      <c r="S44" s="195"/>
      <c r="T44" s="117"/>
      <c r="U44" s="195"/>
      <c r="V44" s="117"/>
      <c r="W44" s="196"/>
      <c r="X44" s="197"/>
      <c r="Y44" s="197"/>
      <c r="Z44" s="197"/>
      <c r="AA44" s="197"/>
      <c r="AB44" s="117"/>
      <c r="AC44" s="117"/>
      <c r="AD44" s="117"/>
      <c r="AE44" s="117"/>
      <c r="AF44" s="117"/>
    </row>
    <row r="45" spans="1:34" x14ac:dyDescent="0.3">
      <c r="A45" s="192"/>
      <c r="B45" s="117"/>
      <c r="C45" s="117"/>
      <c r="D45" s="117"/>
      <c r="E45" s="117"/>
      <c r="F45" s="117"/>
      <c r="G45" s="117"/>
      <c r="H45" s="117"/>
      <c r="I45" s="195"/>
      <c r="J45" s="117"/>
      <c r="K45" s="117"/>
      <c r="L45" s="117"/>
      <c r="M45" s="117"/>
      <c r="N45" s="117"/>
      <c r="O45" s="117"/>
      <c r="P45" s="117"/>
      <c r="Q45" s="117"/>
      <c r="R45" s="117"/>
      <c r="S45" s="195"/>
      <c r="T45" s="117"/>
      <c r="U45" s="195"/>
      <c r="V45" s="117"/>
      <c r="W45" s="196"/>
      <c r="X45" s="197"/>
      <c r="Y45" s="197"/>
      <c r="Z45" s="197"/>
      <c r="AA45" s="197"/>
      <c r="AB45" s="117"/>
      <c r="AC45" s="117"/>
      <c r="AD45" s="117"/>
      <c r="AE45" s="117"/>
      <c r="AF45" s="117"/>
    </row>
    <row r="46" spans="1:34" x14ac:dyDescent="0.3">
      <c r="A46" s="192"/>
      <c r="B46" s="117"/>
      <c r="C46" s="117"/>
      <c r="D46" s="117"/>
      <c r="E46" s="117"/>
      <c r="F46" s="117"/>
      <c r="G46" s="117"/>
      <c r="H46" s="117"/>
      <c r="I46" s="195"/>
      <c r="J46" s="117"/>
      <c r="K46" s="117"/>
      <c r="L46" s="117"/>
      <c r="M46" s="117"/>
      <c r="N46" s="117"/>
      <c r="O46" s="117"/>
      <c r="P46" s="117"/>
      <c r="Q46" s="117"/>
      <c r="R46" s="117"/>
      <c r="S46" s="195"/>
      <c r="T46" s="117"/>
      <c r="U46" s="195"/>
      <c r="V46" s="117"/>
      <c r="W46" s="196"/>
      <c r="X46" s="197"/>
      <c r="Y46" s="197"/>
      <c r="Z46" s="197"/>
      <c r="AA46" s="197"/>
      <c r="AB46" s="117"/>
      <c r="AC46" s="117"/>
      <c r="AD46" s="117"/>
      <c r="AE46" s="117"/>
      <c r="AF46" s="117"/>
    </row>
    <row r="47" spans="1:34" x14ac:dyDescent="0.3">
      <c r="A47" s="192"/>
      <c r="B47" s="117"/>
      <c r="C47" s="117"/>
      <c r="D47" s="117"/>
      <c r="E47" s="117"/>
      <c r="F47" s="117"/>
      <c r="G47" s="117"/>
      <c r="H47" s="117"/>
      <c r="I47" s="195"/>
      <c r="J47" s="117"/>
      <c r="K47" s="117"/>
      <c r="L47" s="117"/>
      <c r="M47" s="117"/>
      <c r="N47" s="117"/>
      <c r="O47" s="117"/>
      <c r="P47" s="117"/>
      <c r="Q47" s="117"/>
      <c r="R47" s="117"/>
      <c r="S47" s="195"/>
      <c r="T47" s="117"/>
      <c r="U47" s="195"/>
      <c r="V47" s="117"/>
      <c r="W47" s="196"/>
      <c r="X47" s="197"/>
      <c r="Y47" s="197"/>
      <c r="Z47" s="197"/>
      <c r="AA47" s="197"/>
      <c r="AB47" s="117"/>
      <c r="AC47" s="117"/>
      <c r="AD47" s="117"/>
      <c r="AE47" s="117"/>
      <c r="AF47" s="117"/>
    </row>
    <row r="48" spans="1:34" x14ac:dyDescent="0.3">
      <c r="A48" s="192"/>
      <c r="B48" s="117"/>
      <c r="C48" s="117"/>
      <c r="D48" s="117"/>
      <c r="E48" s="117"/>
      <c r="F48" s="117"/>
      <c r="G48" s="117"/>
      <c r="H48" s="117"/>
      <c r="I48" s="195"/>
      <c r="J48" s="117"/>
      <c r="K48" s="117"/>
      <c r="L48" s="117"/>
      <c r="M48" s="117"/>
      <c r="N48" s="117"/>
      <c r="O48" s="117"/>
      <c r="P48" s="117"/>
      <c r="Q48" s="117"/>
      <c r="R48" s="117"/>
      <c r="S48" s="195"/>
      <c r="T48" s="117"/>
      <c r="U48" s="195"/>
      <c r="V48" s="117"/>
      <c r="W48" s="196"/>
      <c r="X48" s="197"/>
      <c r="Y48" s="197"/>
      <c r="Z48" s="197"/>
      <c r="AA48" s="197"/>
      <c r="AB48" s="117"/>
      <c r="AC48" s="117"/>
      <c r="AD48" s="117"/>
      <c r="AE48" s="117"/>
      <c r="AF48" s="117"/>
    </row>
    <row r="49" spans="1:32" x14ac:dyDescent="0.3">
      <c r="A49" s="192"/>
      <c r="B49" s="117"/>
      <c r="C49" s="117"/>
      <c r="D49" s="117"/>
      <c r="E49" s="117"/>
      <c r="F49" s="117"/>
      <c r="G49" s="117"/>
      <c r="H49" s="117"/>
      <c r="I49" s="195"/>
      <c r="J49" s="117"/>
      <c r="K49" s="117"/>
      <c r="L49" s="117"/>
      <c r="M49" s="117"/>
      <c r="N49" s="117"/>
      <c r="O49" s="117"/>
      <c r="P49" s="117"/>
      <c r="Q49" s="117"/>
      <c r="R49" s="117"/>
      <c r="S49" s="195"/>
      <c r="T49" s="117"/>
      <c r="U49" s="195"/>
      <c r="V49" s="117"/>
      <c r="W49" s="196"/>
      <c r="X49" s="197"/>
      <c r="Y49" s="197"/>
      <c r="Z49" s="197"/>
      <c r="AA49" s="197"/>
      <c r="AB49" s="117"/>
      <c r="AC49" s="117"/>
      <c r="AD49" s="117"/>
      <c r="AE49" s="117"/>
      <c r="AF49" s="117"/>
    </row>
    <row r="50" spans="1:32" x14ac:dyDescent="0.3">
      <c r="A50" s="192"/>
      <c r="B50" s="117"/>
      <c r="C50" s="117"/>
      <c r="D50" s="117"/>
      <c r="E50" s="117"/>
      <c r="F50" s="117"/>
      <c r="G50" s="117"/>
      <c r="H50" s="117"/>
      <c r="I50" s="195"/>
      <c r="J50" s="117"/>
      <c r="K50" s="117"/>
      <c r="L50" s="117"/>
      <c r="M50" s="117"/>
      <c r="N50" s="117"/>
      <c r="O50" s="117"/>
      <c r="P50" s="117"/>
      <c r="Q50" s="117"/>
      <c r="R50" s="117"/>
      <c r="S50" s="195"/>
      <c r="T50" s="117"/>
      <c r="U50" s="195"/>
      <c r="V50" s="117"/>
      <c r="W50" s="196"/>
      <c r="X50" s="197"/>
      <c r="Y50" s="197"/>
      <c r="Z50" s="197"/>
      <c r="AA50" s="197"/>
      <c r="AB50" s="117"/>
      <c r="AC50" s="117"/>
      <c r="AD50" s="117"/>
      <c r="AE50" s="117"/>
      <c r="AF50" s="117"/>
    </row>
    <row r="51" spans="1:32" x14ac:dyDescent="0.3">
      <c r="A51" s="192"/>
      <c r="B51" s="117"/>
      <c r="C51" s="117"/>
      <c r="D51" s="117"/>
      <c r="E51" s="117"/>
      <c r="F51" s="117"/>
      <c r="G51" s="117"/>
      <c r="H51" s="117"/>
      <c r="I51" s="195"/>
      <c r="J51" s="117"/>
      <c r="K51" s="117"/>
      <c r="L51" s="117"/>
      <c r="M51" s="117"/>
      <c r="N51" s="117"/>
      <c r="O51" s="117"/>
      <c r="P51" s="117"/>
      <c r="Q51" s="117"/>
      <c r="R51" s="117"/>
      <c r="S51" s="195"/>
      <c r="T51" s="117"/>
      <c r="U51" s="195"/>
      <c r="V51" s="117"/>
      <c r="W51" s="196"/>
      <c r="X51" s="197"/>
      <c r="Y51" s="197"/>
      <c r="Z51" s="197"/>
      <c r="AA51" s="197"/>
      <c r="AB51" s="117"/>
      <c r="AC51" s="117"/>
      <c r="AD51" s="117"/>
      <c r="AE51" s="117"/>
      <c r="AF51" s="117"/>
    </row>
    <row r="52" spans="1:32" x14ac:dyDescent="0.3">
      <c r="A52" s="192"/>
      <c r="B52" s="117"/>
      <c r="C52" s="117"/>
      <c r="D52" s="117"/>
      <c r="E52" s="117"/>
      <c r="F52" s="117"/>
      <c r="G52" s="117"/>
      <c r="H52" s="117"/>
      <c r="I52" s="195"/>
      <c r="J52" s="117"/>
      <c r="K52" s="117"/>
      <c r="L52" s="117"/>
      <c r="M52" s="117"/>
      <c r="N52" s="117"/>
      <c r="O52" s="117"/>
      <c r="P52" s="117"/>
      <c r="Q52" s="117"/>
      <c r="R52" s="117"/>
      <c r="S52" s="195"/>
      <c r="T52" s="117"/>
      <c r="U52" s="195"/>
      <c r="V52" s="117"/>
      <c r="W52" s="196"/>
      <c r="X52" s="197"/>
      <c r="Y52" s="197"/>
      <c r="Z52" s="197"/>
      <c r="AA52" s="197"/>
      <c r="AB52" s="117"/>
      <c r="AC52" s="117"/>
      <c r="AD52" s="117"/>
      <c r="AE52" s="117"/>
      <c r="AF52" s="117"/>
    </row>
    <row r="53" spans="1:32" x14ac:dyDescent="0.3">
      <c r="A53" s="192"/>
      <c r="B53" s="117"/>
      <c r="C53" s="117"/>
      <c r="D53" s="117"/>
      <c r="E53" s="117"/>
      <c r="F53" s="117"/>
      <c r="G53" s="117"/>
      <c r="H53" s="117"/>
      <c r="I53" s="195"/>
      <c r="J53" s="117"/>
      <c r="K53" s="117"/>
      <c r="L53" s="117"/>
      <c r="M53" s="117"/>
      <c r="N53" s="117"/>
      <c r="O53" s="117"/>
      <c r="P53" s="117"/>
      <c r="Q53" s="117"/>
      <c r="R53" s="117"/>
      <c r="S53" s="195"/>
      <c r="T53" s="117"/>
      <c r="U53" s="195"/>
      <c r="V53" s="117"/>
      <c r="W53" s="196"/>
      <c r="X53" s="197"/>
      <c r="Y53" s="197"/>
      <c r="Z53" s="197"/>
      <c r="AA53" s="197"/>
      <c r="AB53" s="117"/>
      <c r="AC53" s="117"/>
      <c r="AD53" s="117"/>
      <c r="AE53" s="117"/>
      <c r="AF53" s="117"/>
    </row>
    <row r="54" spans="1:32" x14ac:dyDescent="0.3">
      <c r="A54" s="192"/>
      <c r="B54" s="117"/>
      <c r="C54" s="117"/>
      <c r="D54" s="117"/>
      <c r="E54" s="117"/>
      <c r="F54" s="117"/>
      <c r="G54" s="117"/>
      <c r="H54" s="117"/>
      <c r="I54" s="195"/>
      <c r="J54" s="117"/>
      <c r="K54" s="117"/>
      <c r="L54" s="117"/>
      <c r="M54" s="117"/>
      <c r="N54" s="117"/>
      <c r="O54" s="117"/>
      <c r="P54" s="117"/>
      <c r="Q54" s="117"/>
      <c r="R54" s="117"/>
      <c r="S54" s="195"/>
      <c r="T54" s="117"/>
      <c r="U54" s="195"/>
      <c r="V54" s="117"/>
      <c r="W54" s="196"/>
      <c r="X54" s="197"/>
      <c r="Y54" s="197"/>
      <c r="Z54" s="197"/>
      <c r="AA54" s="197"/>
      <c r="AB54" s="117"/>
      <c r="AC54" s="117"/>
      <c r="AD54" s="117"/>
      <c r="AE54" s="117"/>
      <c r="AF54" s="117"/>
    </row>
    <row r="55" spans="1:32" x14ac:dyDescent="0.3">
      <c r="A55" s="192"/>
      <c r="B55" s="117"/>
      <c r="C55" s="117"/>
      <c r="D55" s="117"/>
      <c r="E55" s="117"/>
      <c r="F55" s="117"/>
      <c r="G55" s="117"/>
      <c r="H55" s="117"/>
      <c r="I55" s="195"/>
      <c r="J55" s="117"/>
      <c r="K55" s="117"/>
      <c r="L55" s="117"/>
      <c r="M55" s="117"/>
      <c r="N55" s="117"/>
      <c r="O55" s="117"/>
      <c r="P55" s="117"/>
      <c r="Q55" s="117"/>
      <c r="R55" s="117"/>
      <c r="S55" s="195"/>
      <c r="T55" s="117"/>
      <c r="U55" s="195"/>
      <c r="V55" s="117"/>
      <c r="W55" s="196"/>
      <c r="X55" s="197"/>
      <c r="Y55" s="197"/>
      <c r="Z55" s="197"/>
      <c r="AA55" s="197"/>
      <c r="AB55" s="117"/>
      <c r="AC55" s="117"/>
      <c r="AD55" s="117"/>
      <c r="AE55" s="117"/>
      <c r="AF55" s="117"/>
    </row>
    <row r="56" spans="1:32" x14ac:dyDescent="0.3">
      <c r="A56" s="192"/>
      <c r="B56" s="117"/>
      <c r="C56" s="117"/>
      <c r="D56" s="117"/>
      <c r="E56" s="117"/>
      <c r="F56" s="117"/>
      <c r="G56" s="117"/>
      <c r="H56" s="117"/>
      <c r="I56" s="195"/>
      <c r="J56" s="117"/>
      <c r="K56" s="117"/>
      <c r="L56" s="117"/>
      <c r="M56" s="117"/>
      <c r="N56" s="117"/>
      <c r="O56" s="117"/>
      <c r="P56" s="117"/>
      <c r="Q56" s="117"/>
      <c r="R56" s="117"/>
      <c r="S56" s="195"/>
      <c r="T56" s="117"/>
      <c r="U56" s="195"/>
      <c r="V56" s="117"/>
      <c r="W56" s="196"/>
      <c r="X56" s="197"/>
      <c r="Y56" s="197"/>
      <c r="Z56" s="197"/>
      <c r="AA56" s="197"/>
      <c r="AB56" s="117"/>
      <c r="AC56" s="117"/>
      <c r="AD56" s="117"/>
      <c r="AE56" s="117"/>
      <c r="AF56" s="117"/>
    </row>
    <row r="57" spans="1:32" x14ac:dyDescent="0.3">
      <c r="A57" s="192"/>
      <c r="B57" s="117"/>
      <c r="C57" s="117"/>
      <c r="D57" s="117"/>
      <c r="E57" s="117"/>
      <c r="F57" s="117"/>
      <c r="G57" s="117"/>
      <c r="H57" s="117"/>
      <c r="I57" s="195"/>
      <c r="J57" s="117"/>
      <c r="K57" s="117"/>
      <c r="L57" s="117"/>
      <c r="M57" s="117"/>
      <c r="N57" s="117"/>
      <c r="O57" s="117"/>
      <c r="P57" s="117"/>
      <c r="Q57" s="117"/>
      <c r="R57" s="117"/>
      <c r="S57" s="195"/>
      <c r="T57" s="117"/>
      <c r="U57" s="195"/>
      <c r="V57" s="117"/>
      <c r="W57" s="196"/>
      <c r="X57" s="197"/>
      <c r="Y57" s="197"/>
      <c r="Z57" s="197"/>
      <c r="AA57" s="197"/>
      <c r="AB57" s="117"/>
      <c r="AC57" s="117"/>
      <c r="AD57" s="117"/>
      <c r="AE57" s="117"/>
      <c r="AF57" s="117"/>
    </row>
    <row r="58" spans="1:32" x14ac:dyDescent="0.3">
      <c r="A58" s="192"/>
      <c r="B58" s="117"/>
      <c r="C58" s="117"/>
      <c r="D58" s="117"/>
      <c r="E58" s="117"/>
      <c r="F58" s="117"/>
      <c r="G58" s="117"/>
      <c r="H58" s="117"/>
      <c r="I58" s="195"/>
      <c r="J58" s="117"/>
      <c r="K58" s="117"/>
      <c r="L58" s="117"/>
      <c r="M58" s="117"/>
      <c r="N58" s="117"/>
      <c r="O58" s="117"/>
      <c r="P58" s="117"/>
      <c r="Q58" s="117"/>
      <c r="R58" s="117"/>
      <c r="S58" s="195"/>
      <c r="T58" s="117"/>
      <c r="U58" s="195"/>
      <c r="V58" s="117"/>
      <c r="W58" s="196"/>
      <c r="X58" s="197"/>
      <c r="Y58" s="197"/>
      <c r="Z58" s="197"/>
      <c r="AA58" s="197"/>
      <c r="AB58" s="117"/>
      <c r="AC58" s="117"/>
      <c r="AD58" s="117"/>
      <c r="AE58" s="117"/>
      <c r="AF58" s="117"/>
    </row>
    <row r="59" spans="1:32" x14ac:dyDescent="0.3">
      <c r="A59" s="192"/>
      <c r="B59" s="117"/>
      <c r="C59" s="117"/>
      <c r="D59" s="117"/>
      <c r="E59" s="117"/>
      <c r="F59" s="117"/>
      <c r="G59" s="117"/>
      <c r="H59" s="117"/>
      <c r="I59" s="195"/>
      <c r="J59" s="117"/>
      <c r="K59" s="117"/>
      <c r="L59" s="117"/>
      <c r="M59" s="117"/>
      <c r="N59" s="117"/>
      <c r="O59" s="117"/>
      <c r="P59" s="117"/>
      <c r="Q59" s="117"/>
      <c r="R59" s="117"/>
      <c r="S59" s="195"/>
      <c r="T59" s="117"/>
      <c r="U59" s="195"/>
      <c r="V59" s="117"/>
      <c r="W59" s="196"/>
      <c r="X59" s="197"/>
      <c r="Y59" s="197"/>
      <c r="Z59" s="197"/>
      <c r="AA59" s="197"/>
      <c r="AB59" s="117"/>
      <c r="AC59" s="117"/>
      <c r="AD59" s="117"/>
      <c r="AE59" s="117"/>
      <c r="AF59" s="117"/>
    </row>
    <row r="60" spans="1:32" x14ac:dyDescent="0.3">
      <c r="A60" s="192"/>
      <c r="B60" s="117"/>
      <c r="C60" s="117"/>
      <c r="D60" s="117"/>
      <c r="E60" s="117"/>
      <c r="F60" s="117"/>
      <c r="G60" s="117"/>
      <c r="H60" s="117"/>
      <c r="I60" s="195"/>
      <c r="J60" s="117"/>
      <c r="K60" s="117"/>
      <c r="L60" s="117"/>
      <c r="M60" s="117"/>
      <c r="N60" s="117"/>
      <c r="O60" s="117"/>
      <c r="P60" s="117"/>
      <c r="Q60" s="117"/>
      <c r="R60" s="117"/>
      <c r="S60" s="195"/>
      <c r="T60" s="117"/>
      <c r="U60" s="195"/>
      <c r="V60" s="117"/>
      <c r="W60" s="196"/>
      <c r="X60" s="197"/>
      <c r="Y60" s="197"/>
      <c r="Z60" s="197"/>
      <c r="AA60" s="197"/>
      <c r="AB60" s="117"/>
      <c r="AC60" s="117"/>
      <c r="AD60" s="117"/>
      <c r="AE60" s="117"/>
      <c r="AF60" s="117"/>
    </row>
    <row r="61" spans="1:32" x14ac:dyDescent="0.3">
      <c r="A61" s="192"/>
      <c r="B61" s="117"/>
      <c r="C61" s="117"/>
      <c r="D61" s="117"/>
      <c r="E61" s="117"/>
      <c r="F61" s="117"/>
      <c r="G61" s="117"/>
      <c r="H61" s="117"/>
      <c r="I61" s="195"/>
      <c r="J61" s="117"/>
      <c r="K61" s="117"/>
      <c r="L61" s="117"/>
      <c r="M61" s="117"/>
      <c r="N61" s="117"/>
      <c r="O61" s="117"/>
      <c r="P61" s="117"/>
      <c r="Q61" s="117"/>
      <c r="R61" s="117"/>
      <c r="S61" s="195"/>
      <c r="T61" s="117"/>
      <c r="U61" s="195"/>
      <c r="V61" s="117"/>
      <c r="W61" s="196"/>
      <c r="X61" s="197"/>
      <c r="Y61" s="197"/>
      <c r="Z61" s="197"/>
      <c r="AA61" s="197"/>
      <c r="AB61" s="117"/>
      <c r="AC61" s="117"/>
      <c r="AD61" s="117"/>
      <c r="AE61" s="117"/>
      <c r="AF61" s="117"/>
    </row>
    <row r="62" spans="1:32" x14ac:dyDescent="0.3">
      <c r="A62" s="192"/>
      <c r="B62" s="117"/>
      <c r="C62" s="117"/>
      <c r="D62" s="117"/>
      <c r="E62" s="117"/>
      <c r="F62" s="117"/>
      <c r="G62" s="117"/>
      <c r="H62" s="117"/>
      <c r="I62" s="195"/>
      <c r="J62" s="117"/>
      <c r="K62" s="117"/>
      <c r="L62" s="117"/>
      <c r="M62" s="117"/>
      <c r="N62" s="117"/>
      <c r="O62" s="117"/>
      <c r="P62" s="117"/>
      <c r="Q62" s="117"/>
      <c r="R62" s="117"/>
      <c r="S62" s="195"/>
      <c r="T62" s="117"/>
      <c r="U62" s="195"/>
      <c r="V62" s="117"/>
      <c r="W62" s="196"/>
      <c r="X62" s="197"/>
      <c r="Y62" s="197"/>
      <c r="Z62" s="197"/>
      <c r="AA62" s="197"/>
      <c r="AB62" s="117"/>
      <c r="AC62" s="117"/>
      <c r="AD62" s="117"/>
      <c r="AE62" s="117"/>
      <c r="AF62" s="117"/>
    </row>
    <row r="63" spans="1:32" x14ac:dyDescent="0.3">
      <c r="A63" s="192"/>
      <c r="B63" s="117"/>
      <c r="C63" s="117"/>
      <c r="D63" s="117"/>
      <c r="E63" s="117"/>
      <c r="F63" s="117"/>
      <c r="G63" s="117"/>
      <c r="H63" s="117"/>
      <c r="I63" s="195"/>
      <c r="J63" s="117"/>
      <c r="K63" s="117"/>
      <c r="L63" s="117"/>
      <c r="M63" s="117"/>
      <c r="N63" s="117"/>
      <c r="O63" s="117"/>
      <c r="P63" s="117"/>
      <c r="Q63" s="117"/>
      <c r="R63" s="117"/>
      <c r="S63" s="195"/>
      <c r="T63" s="117"/>
      <c r="U63" s="195"/>
      <c r="V63" s="117"/>
      <c r="W63" s="196"/>
      <c r="X63" s="197"/>
      <c r="Y63" s="197"/>
      <c r="Z63" s="197"/>
      <c r="AA63" s="197"/>
      <c r="AB63" s="117"/>
      <c r="AC63" s="117"/>
      <c r="AD63" s="117"/>
      <c r="AE63" s="117"/>
      <c r="AF63" s="117"/>
    </row>
    <row r="64" spans="1:32" x14ac:dyDescent="0.3">
      <c r="A64" s="192"/>
      <c r="B64" s="117"/>
      <c r="C64" s="117"/>
      <c r="D64" s="117"/>
      <c r="E64" s="117"/>
      <c r="F64" s="117"/>
      <c r="G64" s="117"/>
      <c r="H64" s="117"/>
      <c r="I64" s="195"/>
      <c r="J64" s="117"/>
      <c r="K64" s="117"/>
      <c r="L64" s="117"/>
      <c r="M64" s="117"/>
      <c r="N64" s="117"/>
      <c r="O64" s="117"/>
      <c r="P64" s="117"/>
      <c r="Q64" s="117"/>
      <c r="R64" s="117"/>
      <c r="S64" s="195"/>
      <c r="T64" s="117"/>
      <c r="U64" s="195"/>
      <c r="V64" s="117"/>
      <c r="W64" s="196"/>
      <c r="X64" s="197"/>
      <c r="Y64" s="197"/>
      <c r="Z64" s="197"/>
      <c r="AA64" s="197"/>
      <c r="AB64" s="117"/>
      <c r="AC64" s="117"/>
      <c r="AD64" s="117"/>
      <c r="AE64" s="117"/>
      <c r="AF64" s="117"/>
    </row>
    <row r="65" spans="1:32" x14ac:dyDescent="0.3">
      <c r="A65" s="192"/>
      <c r="B65" s="117"/>
      <c r="C65" s="117"/>
      <c r="D65" s="117"/>
      <c r="E65" s="117"/>
      <c r="F65" s="117"/>
      <c r="G65" s="117"/>
      <c r="H65" s="117"/>
      <c r="I65" s="195"/>
      <c r="J65" s="117"/>
      <c r="K65" s="117"/>
      <c r="L65" s="117"/>
      <c r="M65" s="117"/>
      <c r="N65" s="117"/>
      <c r="O65" s="117"/>
      <c r="P65" s="117"/>
      <c r="Q65" s="117"/>
      <c r="R65" s="117"/>
      <c r="S65" s="195"/>
      <c r="T65" s="117"/>
      <c r="U65" s="195"/>
      <c r="V65" s="117"/>
      <c r="W65" s="196"/>
      <c r="X65" s="197"/>
      <c r="Y65" s="197"/>
      <c r="Z65" s="197"/>
      <c r="AA65" s="197"/>
      <c r="AB65" s="117"/>
      <c r="AC65" s="117"/>
      <c r="AD65" s="117"/>
      <c r="AE65" s="117"/>
      <c r="AF65" s="117"/>
    </row>
    <row r="66" spans="1:32" x14ac:dyDescent="0.3">
      <c r="A66" s="192"/>
      <c r="B66" s="117"/>
      <c r="C66" s="117"/>
      <c r="D66" s="117"/>
      <c r="E66" s="117"/>
      <c r="F66" s="117"/>
      <c r="G66" s="117"/>
      <c r="H66" s="117"/>
      <c r="I66" s="195"/>
      <c r="J66" s="117"/>
      <c r="K66" s="117"/>
      <c r="L66" s="117"/>
      <c r="M66" s="117"/>
      <c r="N66" s="117"/>
      <c r="O66" s="117"/>
      <c r="P66" s="117"/>
      <c r="Q66" s="117"/>
      <c r="R66" s="117"/>
      <c r="S66" s="195"/>
      <c r="T66" s="117"/>
      <c r="U66" s="195"/>
      <c r="V66" s="117"/>
      <c r="W66" s="196"/>
      <c r="X66" s="197"/>
      <c r="Y66" s="197"/>
      <c r="Z66" s="197"/>
      <c r="AA66" s="197"/>
      <c r="AB66" s="117"/>
      <c r="AC66" s="117"/>
      <c r="AD66" s="117"/>
      <c r="AE66" s="117"/>
      <c r="AF66" s="117"/>
    </row>
    <row r="67" spans="1:32" x14ac:dyDescent="0.3">
      <c r="A67" s="192"/>
      <c r="B67" s="117"/>
      <c r="C67" s="117"/>
      <c r="D67" s="117"/>
      <c r="E67" s="117"/>
      <c r="F67" s="117"/>
      <c r="G67" s="117"/>
      <c r="H67" s="117"/>
      <c r="I67" s="195"/>
      <c r="J67" s="117"/>
      <c r="K67" s="117"/>
      <c r="L67" s="117"/>
      <c r="M67" s="117"/>
      <c r="N67" s="117"/>
      <c r="O67" s="117"/>
      <c r="P67" s="117"/>
      <c r="Q67" s="117"/>
      <c r="R67" s="117"/>
      <c r="S67" s="195"/>
      <c r="T67" s="117"/>
      <c r="U67" s="195"/>
      <c r="V67" s="117"/>
      <c r="W67" s="196"/>
      <c r="X67" s="197"/>
      <c r="Y67" s="197"/>
      <c r="Z67" s="197"/>
      <c r="AA67" s="197"/>
      <c r="AB67" s="117"/>
      <c r="AC67" s="117"/>
      <c r="AD67" s="117"/>
      <c r="AE67" s="117"/>
      <c r="AF67" s="117"/>
    </row>
    <row r="68" spans="1:32" x14ac:dyDescent="0.3">
      <c r="A68" s="192"/>
      <c r="B68" s="117"/>
      <c r="C68" s="117"/>
      <c r="D68" s="117"/>
      <c r="E68" s="117"/>
      <c r="F68" s="117"/>
      <c r="G68" s="117"/>
      <c r="H68" s="117"/>
      <c r="I68" s="195"/>
      <c r="J68" s="117"/>
      <c r="K68" s="117"/>
      <c r="L68" s="117"/>
      <c r="M68" s="117"/>
      <c r="N68" s="117"/>
      <c r="O68" s="117"/>
      <c r="P68" s="117"/>
      <c r="Q68" s="117"/>
      <c r="R68" s="117"/>
      <c r="S68" s="195"/>
      <c r="T68" s="117"/>
      <c r="U68" s="195"/>
      <c r="V68" s="117"/>
      <c r="W68" s="196"/>
      <c r="X68" s="197"/>
      <c r="Y68" s="197"/>
      <c r="Z68" s="197"/>
      <c r="AA68" s="197"/>
      <c r="AB68" s="117"/>
      <c r="AC68" s="117"/>
      <c r="AD68" s="117"/>
      <c r="AE68" s="117"/>
      <c r="AF68" s="117"/>
    </row>
    <row r="69" spans="1:32" x14ac:dyDescent="0.3">
      <c r="A69" s="192"/>
      <c r="B69" s="117"/>
      <c r="C69" s="117"/>
      <c r="D69" s="117"/>
      <c r="E69" s="117"/>
      <c r="F69" s="117"/>
      <c r="G69" s="117"/>
      <c r="H69" s="117"/>
      <c r="I69" s="195"/>
      <c r="J69" s="117"/>
      <c r="K69" s="117"/>
      <c r="L69" s="117"/>
      <c r="M69" s="117"/>
      <c r="N69" s="117"/>
      <c r="O69" s="117"/>
      <c r="P69" s="117"/>
      <c r="Q69" s="117"/>
      <c r="R69" s="117"/>
      <c r="S69" s="195"/>
      <c r="T69" s="117"/>
      <c r="U69" s="195"/>
      <c r="V69" s="117"/>
      <c r="W69" s="196"/>
      <c r="X69" s="197"/>
      <c r="Y69" s="197"/>
      <c r="Z69" s="197"/>
      <c r="AA69" s="197"/>
      <c r="AB69" s="117"/>
      <c r="AC69" s="117"/>
      <c r="AD69" s="117"/>
      <c r="AE69" s="117"/>
      <c r="AF69" s="117"/>
    </row>
    <row r="70" spans="1:32" x14ac:dyDescent="0.3">
      <c r="A70" s="192"/>
      <c r="B70" s="117"/>
      <c r="C70" s="117"/>
      <c r="D70" s="117"/>
      <c r="E70" s="117"/>
      <c r="F70" s="117"/>
      <c r="G70" s="117"/>
      <c r="H70" s="117"/>
      <c r="I70" s="195"/>
      <c r="J70" s="117"/>
      <c r="K70" s="117"/>
      <c r="L70" s="117"/>
      <c r="M70" s="117"/>
      <c r="N70" s="117"/>
      <c r="O70" s="117"/>
      <c r="P70" s="117"/>
      <c r="Q70" s="117"/>
      <c r="R70" s="117"/>
      <c r="S70" s="195"/>
      <c r="T70" s="117"/>
      <c r="U70" s="195"/>
      <c r="V70" s="117"/>
      <c r="W70" s="196"/>
      <c r="X70" s="197"/>
      <c r="Y70" s="197"/>
      <c r="Z70" s="197"/>
      <c r="AA70" s="197"/>
      <c r="AB70" s="117"/>
      <c r="AC70" s="117"/>
      <c r="AD70" s="117"/>
      <c r="AE70" s="117"/>
      <c r="AF70" s="117"/>
    </row>
    <row r="71" spans="1:32" x14ac:dyDescent="0.3">
      <c r="A71" s="192"/>
      <c r="B71" s="117"/>
      <c r="C71" s="117"/>
      <c r="D71" s="117"/>
      <c r="E71" s="117"/>
      <c r="F71" s="117"/>
      <c r="G71" s="117"/>
      <c r="H71" s="117"/>
      <c r="I71" s="195"/>
      <c r="J71" s="117"/>
      <c r="K71" s="117"/>
      <c r="L71" s="117"/>
      <c r="M71" s="117"/>
      <c r="N71" s="117"/>
      <c r="O71" s="117"/>
      <c r="P71" s="117"/>
      <c r="Q71" s="117"/>
      <c r="R71" s="117"/>
      <c r="S71" s="195"/>
      <c r="T71" s="117"/>
      <c r="U71" s="195"/>
      <c r="V71" s="117"/>
      <c r="W71" s="196"/>
      <c r="X71" s="197"/>
      <c r="Y71" s="197"/>
      <c r="Z71" s="197"/>
      <c r="AA71" s="197"/>
      <c r="AB71" s="117"/>
      <c r="AC71" s="117"/>
      <c r="AD71" s="117"/>
      <c r="AE71" s="117"/>
      <c r="AF71" s="117"/>
    </row>
    <row r="72" spans="1:32" x14ac:dyDescent="0.3">
      <c r="A72" s="192"/>
      <c r="B72" s="117"/>
      <c r="C72" s="117"/>
      <c r="D72" s="117"/>
      <c r="E72" s="117"/>
      <c r="F72" s="117"/>
      <c r="G72" s="117"/>
      <c r="H72" s="117"/>
      <c r="I72" s="195"/>
      <c r="J72" s="117"/>
      <c r="K72" s="117"/>
      <c r="L72" s="117"/>
      <c r="M72" s="117"/>
      <c r="N72" s="117"/>
      <c r="O72" s="117"/>
      <c r="P72" s="117"/>
      <c r="Q72" s="117"/>
      <c r="R72" s="117"/>
      <c r="S72" s="195"/>
      <c r="T72" s="117"/>
      <c r="U72" s="195"/>
      <c r="V72" s="117"/>
      <c r="W72" s="196"/>
      <c r="X72" s="197"/>
      <c r="Y72" s="197"/>
      <c r="Z72" s="197"/>
      <c r="AA72" s="197"/>
      <c r="AB72" s="117"/>
      <c r="AC72" s="117"/>
      <c r="AD72" s="117"/>
      <c r="AE72" s="117"/>
      <c r="AF72" s="117"/>
    </row>
    <row r="73" spans="1:32" x14ac:dyDescent="0.3">
      <c r="A73" s="192"/>
      <c r="B73" s="117"/>
      <c r="C73" s="117"/>
      <c r="D73" s="117"/>
      <c r="E73" s="117"/>
      <c r="F73" s="117"/>
      <c r="G73" s="117"/>
      <c r="H73" s="117"/>
      <c r="I73" s="195"/>
      <c r="J73" s="117"/>
      <c r="K73" s="117"/>
      <c r="L73" s="117"/>
      <c r="M73" s="117"/>
      <c r="N73" s="117"/>
      <c r="O73" s="117"/>
      <c r="P73" s="117"/>
      <c r="Q73" s="117"/>
      <c r="R73" s="117"/>
      <c r="S73" s="195"/>
      <c r="T73" s="117"/>
      <c r="U73" s="195"/>
      <c r="V73" s="117"/>
      <c r="W73" s="196"/>
      <c r="X73" s="197"/>
      <c r="Y73" s="197"/>
      <c r="Z73" s="197"/>
      <c r="AA73" s="197"/>
      <c r="AB73" s="188"/>
      <c r="AC73" s="197"/>
      <c r="AD73" s="188"/>
      <c r="AE73" s="197"/>
      <c r="AF73" s="197"/>
    </row>
    <row r="74" spans="1:32" x14ac:dyDescent="0.3">
      <c r="A74" s="192"/>
      <c r="B74" s="117"/>
      <c r="C74" s="117"/>
      <c r="D74" s="117"/>
      <c r="E74" s="117"/>
      <c r="F74" s="117"/>
      <c r="G74" s="117"/>
      <c r="H74" s="117"/>
      <c r="I74" s="195"/>
      <c r="J74" s="117"/>
      <c r="K74" s="117"/>
      <c r="L74" s="117"/>
      <c r="M74" s="117"/>
      <c r="N74" s="117"/>
      <c r="O74" s="117"/>
      <c r="P74" s="117"/>
      <c r="Q74" s="117"/>
      <c r="R74" s="117"/>
      <c r="S74" s="195"/>
      <c r="T74" s="117"/>
      <c r="U74" s="195"/>
      <c r="V74" s="117"/>
      <c r="W74" s="196"/>
      <c r="X74" s="197"/>
      <c r="Y74" s="197"/>
      <c r="Z74" s="197"/>
      <c r="AA74" s="197"/>
      <c r="AB74" s="188"/>
      <c r="AC74" s="197"/>
      <c r="AD74" s="188"/>
      <c r="AE74" s="197"/>
      <c r="AF74" s="197"/>
    </row>
    <row r="75" spans="1:32" x14ac:dyDescent="0.3">
      <c r="A75" s="192"/>
      <c r="B75" s="117"/>
      <c r="C75" s="117"/>
      <c r="D75" s="117"/>
      <c r="E75" s="117"/>
      <c r="F75" s="117"/>
      <c r="G75" s="117"/>
      <c r="H75" s="117"/>
      <c r="I75" s="195"/>
      <c r="J75" s="117"/>
      <c r="K75" s="117"/>
      <c r="L75" s="117"/>
      <c r="M75" s="117"/>
      <c r="N75" s="117"/>
      <c r="O75" s="117"/>
      <c r="P75" s="117"/>
      <c r="Q75" s="117"/>
      <c r="R75" s="117"/>
      <c r="S75" s="195"/>
      <c r="T75" s="117"/>
      <c r="U75" s="195"/>
      <c r="V75" s="117"/>
      <c r="W75" s="196"/>
      <c r="X75" s="197"/>
      <c r="Y75" s="197"/>
      <c r="Z75" s="197"/>
      <c r="AA75" s="197"/>
      <c r="AB75" s="188"/>
      <c r="AC75" s="197"/>
      <c r="AD75" s="188"/>
      <c r="AE75" s="197"/>
      <c r="AF75" s="197"/>
    </row>
    <row r="76" spans="1:32" x14ac:dyDescent="0.3">
      <c r="A76" s="192"/>
      <c r="B76" s="117"/>
      <c r="C76" s="117"/>
      <c r="D76" s="117"/>
      <c r="E76" s="117"/>
      <c r="F76" s="117"/>
      <c r="G76" s="117"/>
      <c r="H76" s="117"/>
      <c r="I76" s="195"/>
      <c r="J76" s="117"/>
      <c r="K76" s="117"/>
      <c r="L76" s="117"/>
      <c r="M76" s="117"/>
      <c r="N76" s="117"/>
      <c r="O76" s="117"/>
      <c r="P76" s="117"/>
      <c r="Q76" s="117"/>
      <c r="R76" s="117"/>
      <c r="S76" s="195"/>
      <c r="T76" s="117"/>
      <c r="U76" s="195"/>
      <c r="V76" s="117"/>
      <c r="W76" s="196"/>
      <c r="X76" s="197"/>
      <c r="Y76" s="197"/>
      <c r="Z76" s="197"/>
      <c r="AA76" s="197"/>
      <c r="AB76" s="188"/>
      <c r="AC76" s="197"/>
      <c r="AD76" s="188"/>
      <c r="AE76" s="197"/>
      <c r="AF76" s="197"/>
    </row>
    <row r="77" spans="1:32" x14ac:dyDescent="0.3">
      <c r="A77" s="192"/>
      <c r="B77" s="117"/>
      <c r="C77" s="117"/>
      <c r="D77" s="117"/>
      <c r="E77" s="117"/>
      <c r="F77" s="117"/>
      <c r="G77" s="117"/>
      <c r="H77" s="117"/>
      <c r="I77" s="195"/>
      <c r="J77" s="117"/>
      <c r="K77" s="117"/>
      <c r="L77" s="117"/>
      <c r="M77" s="117"/>
      <c r="N77" s="117"/>
      <c r="O77" s="117"/>
      <c r="P77" s="117"/>
      <c r="Q77" s="117"/>
      <c r="R77" s="117"/>
      <c r="S77" s="195"/>
      <c r="T77" s="117"/>
      <c r="U77" s="195"/>
      <c r="V77" s="117"/>
      <c r="W77" s="196"/>
      <c r="X77" s="197"/>
      <c r="Y77" s="197"/>
      <c r="Z77" s="197"/>
      <c r="AA77" s="197"/>
      <c r="AB77" s="188"/>
      <c r="AC77" s="197"/>
      <c r="AD77" s="188"/>
      <c r="AE77" s="197"/>
      <c r="AF77" s="197"/>
    </row>
    <row r="78" spans="1:32" x14ac:dyDescent="0.3">
      <c r="A78" s="192"/>
      <c r="B78" s="117"/>
      <c r="C78" s="117"/>
      <c r="D78" s="117"/>
      <c r="E78" s="117"/>
      <c r="F78" s="117"/>
      <c r="G78" s="117"/>
      <c r="H78" s="117"/>
      <c r="I78" s="195"/>
      <c r="J78" s="117"/>
      <c r="K78" s="117"/>
      <c r="L78" s="117"/>
      <c r="M78" s="117"/>
      <c r="N78" s="117"/>
      <c r="O78" s="117"/>
      <c r="P78" s="117"/>
      <c r="Q78" s="117"/>
      <c r="R78" s="117"/>
      <c r="S78" s="195"/>
      <c r="T78" s="117"/>
      <c r="U78" s="195"/>
      <c r="V78" s="117"/>
      <c r="W78" s="196"/>
      <c r="X78" s="197"/>
      <c r="Y78" s="197"/>
      <c r="Z78" s="197"/>
      <c r="AA78" s="197"/>
      <c r="AB78" s="188"/>
      <c r="AC78" s="197"/>
      <c r="AD78" s="188"/>
      <c r="AE78" s="197"/>
      <c r="AF78" s="197"/>
    </row>
    <row r="79" spans="1:32" x14ac:dyDescent="0.3">
      <c r="A79" s="192"/>
      <c r="B79" s="117"/>
      <c r="C79" s="117"/>
      <c r="D79" s="117"/>
      <c r="E79" s="117"/>
      <c r="F79" s="117"/>
      <c r="G79" s="117"/>
      <c r="H79" s="117"/>
      <c r="I79" s="195"/>
      <c r="J79" s="117"/>
      <c r="K79" s="117"/>
      <c r="L79" s="117"/>
      <c r="M79" s="117"/>
      <c r="N79" s="117"/>
      <c r="O79" s="117"/>
      <c r="P79" s="117"/>
      <c r="Q79" s="117"/>
      <c r="R79" s="117"/>
      <c r="S79" s="195"/>
      <c r="T79" s="117"/>
      <c r="U79" s="195"/>
      <c r="V79" s="117"/>
      <c r="W79" s="196"/>
      <c r="X79" s="197"/>
      <c r="Y79" s="197"/>
      <c r="Z79" s="197"/>
      <c r="AA79" s="197"/>
      <c r="AB79" s="188"/>
      <c r="AC79" s="197"/>
      <c r="AD79" s="188"/>
      <c r="AE79" s="197"/>
      <c r="AF79" s="197"/>
    </row>
    <row r="80" spans="1:32" x14ac:dyDescent="0.3">
      <c r="A80" s="192"/>
      <c r="B80" s="117"/>
      <c r="C80" s="117"/>
      <c r="D80" s="117"/>
      <c r="E80" s="117"/>
      <c r="F80" s="117"/>
      <c r="G80" s="117"/>
      <c r="H80" s="117"/>
      <c r="I80" s="195"/>
      <c r="J80" s="117"/>
      <c r="K80" s="117"/>
      <c r="L80" s="117"/>
      <c r="M80" s="117"/>
      <c r="N80" s="117"/>
      <c r="O80" s="117"/>
      <c r="P80" s="117"/>
      <c r="Q80" s="117"/>
      <c r="R80" s="117"/>
      <c r="S80" s="195"/>
      <c r="T80" s="117"/>
      <c r="U80" s="195"/>
      <c r="V80" s="117"/>
      <c r="W80" s="196"/>
      <c r="X80" s="197"/>
      <c r="Y80" s="197"/>
      <c r="Z80" s="197"/>
      <c r="AA80" s="197"/>
      <c r="AB80" s="188"/>
      <c r="AC80" s="197"/>
      <c r="AD80" s="188"/>
      <c r="AE80" s="197"/>
      <c r="AF80" s="197"/>
    </row>
    <row r="81" spans="1:32" x14ac:dyDescent="0.3">
      <c r="A81" s="192"/>
      <c r="B81" s="117"/>
      <c r="C81" s="117"/>
      <c r="D81" s="117"/>
      <c r="E81" s="117"/>
      <c r="F81" s="117"/>
      <c r="G81" s="117"/>
      <c r="H81" s="117"/>
      <c r="I81" s="195"/>
      <c r="J81" s="117"/>
      <c r="K81" s="117"/>
      <c r="L81" s="117"/>
      <c r="M81" s="117"/>
      <c r="N81" s="117"/>
      <c r="O81" s="117"/>
      <c r="P81" s="117"/>
      <c r="Q81" s="117"/>
      <c r="R81" s="117"/>
      <c r="S81" s="195"/>
      <c r="T81" s="117"/>
      <c r="U81" s="195"/>
      <c r="V81" s="117"/>
      <c r="W81" s="196"/>
      <c r="X81" s="197"/>
      <c r="Y81" s="197"/>
      <c r="Z81" s="197"/>
      <c r="AA81" s="197"/>
      <c r="AB81" s="188"/>
      <c r="AC81" s="197"/>
      <c r="AD81" s="188"/>
      <c r="AE81" s="197"/>
      <c r="AF81" s="197"/>
    </row>
    <row r="82" spans="1:32" x14ac:dyDescent="0.3">
      <c r="A82" s="192"/>
      <c r="B82" s="117"/>
      <c r="C82" s="117"/>
      <c r="D82" s="117"/>
      <c r="E82" s="117"/>
      <c r="F82" s="117"/>
      <c r="G82" s="117"/>
      <c r="H82" s="117"/>
      <c r="I82" s="195"/>
      <c r="J82" s="117"/>
      <c r="K82" s="117"/>
      <c r="L82" s="117"/>
      <c r="M82" s="117"/>
      <c r="N82" s="117"/>
      <c r="O82" s="117"/>
      <c r="P82" s="117"/>
      <c r="Q82" s="117"/>
      <c r="R82" s="117"/>
      <c r="S82" s="195"/>
      <c r="T82" s="117"/>
      <c r="U82" s="195"/>
      <c r="V82" s="117"/>
      <c r="W82" s="196"/>
      <c r="X82" s="197"/>
      <c r="Y82" s="197"/>
      <c r="Z82" s="197"/>
      <c r="AA82" s="197"/>
      <c r="AB82" s="188"/>
      <c r="AC82" s="197"/>
      <c r="AD82" s="188"/>
      <c r="AE82" s="197"/>
      <c r="AF82" s="197"/>
    </row>
    <row r="83" spans="1:32" x14ac:dyDescent="0.3">
      <c r="A83" s="192"/>
      <c r="B83" s="117"/>
      <c r="C83" s="117"/>
      <c r="D83" s="117"/>
      <c r="E83" s="117"/>
      <c r="F83" s="117"/>
      <c r="G83" s="117"/>
      <c r="H83" s="117"/>
      <c r="I83" s="195"/>
      <c r="J83" s="117"/>
      <c r="K83" s="117"/>
      <c r="L83" s="117"/>
      <c r="M83" s="117"/>
      <c r="N83" s="117"/>
      <c r="O83" s="117"/>
      <c r="P83" s="117"/>
      <c r="Q83" s="117"/>
      <c r="R83" s="117"/>
      <c r="S83" s="195"/>
      <c r="T83" s="117"/>
      <c r="U83" s="195"/>
      <c r="V83" s="117"/>
      <c r="W83" s="196"/>
      <c r="X83" s="197"/>
      <c r="Y83" s="197"/>
      <c r="Z83" s="197"/>
      <c r="AA83" s="197"/>
      <c r="AB83" s="188"/>
      <c r="AC83" s="197"/>
      <c r="AD83" s="188"/>
      <c r="AE83" s="197"/>
      <c r="AF83" s="197"/>
    </row>
    <row r="84" spans="1:32" x14ac:dyDescent="0.3">
      <c r="A84" s="192"/>
      <c r="B84" s="117"/>
      <c r="C84" s="117"/>
      <c r="D84" s="117"/>
      <c r="E84" s="117"/>
      <c r="F84" s="117"/>
      <c r="G84" s="117"/>
      <c r="H84" s="117"/>
      <c r="I84" s="195"/>
      <c r="J84" s="117"/>
      <c r="K84" s="117"/>
      <c r="L84" s="117"/>
      <c r="M84" s="117"/>
      <c r="N84" s="117"/>
      <c r="O84" s="117"/>
      <c r="P84" s="117"/>
      <c r="Q84" s="117"/>
      <c r="R84" s="117"/>
      <c r="S84" s="195"/>
      <c r="T84" s="117"/>
      <c r="U84" s="195"/>
      <c r="V84" s="117"/>
      <c r="W84" s="196"/>
      <c r="X84" s="197"/>
      <c r="Y84" s="197"/>
      <c r="Z84" s="197"/>
      <c r="AA84" s="197"/>
      <c r="AB84" s="188"/>
      <c r="AC84" s="197"/>
      <c r="AD84" s="188"/>
      <c r="AE84" s="197"/>
      <c r="AF84" s="197"/>
    </row>
    <row r="85" spans="1:32" x14ac:dyDescent="0.3">
      <c r="A85" s="192"/>
      <c r="B85" s="117"/>
      <c r="C85" s="117"/>
      <c r="D85" s="117"/>
      <c r="E85" s="117"/>
      <c r="F85" s="117"/>
      <c r="G85" s="117"/>
      <c r="H85" s="117"/>
      <c r="I85" s="195"/>
      <c r="J85" s="117"/>
      <c r="K85" s="117"/>
      <c r="L85" s="117"/>
      <c r="M85" s="117"/>
      <c r="N85" s="117"/>
      <c r="O85" s="117"/>
      <c r="P85" s="117"/>
      <c r="Q85" s="117"/>
      <c r="R85" s="117"/>
      <c r="S85" s="195"/>
      <c r="T85" s="117"/>
      <c r="U85" s="195"/>
      <c r="V85" s="117"/>
      <c r="W85" s="196"/>
      <c r="X85" s="197"/>
      <c r="Y85" s="197"/>
      <c r="Z85" s="197"/>
      <c r="AA85" s="197"/>
      <c r="AB85" s="188"/>
      <c r="AC85" s="197"/>
      <c r="AD85" s="188"/>
      <c r="AE85" s="197"/>
      <c r="AF85" s="197"/>
    </row>
    <row r="86" spans="1:32" x14ac:dyDescent="0.3">
      <c r="A86" s="192"/>
      <c r="B86" s="117"/>
      <c r="C86" s="117"/>
      <c r="D86" s="117"/>
      <c r="E86" s="117"/>
      <c r="F86" s="117"/>
      <c r="G86" s="117"/>
      <c r="H86" s="117"/>
      <c r="I86" s="195"/>
      <c r="J86" s="117"/>
      <c r="K86" s="117"/>
      <c r="L86" s="117"/>
      <c r="M86" s="117"/>
      <c r="N86" s="117"/>
      <c r="O86" s="117"/>
      <c r="P86" s="117"/>
      <c r="Q86" s="117"/>
      <c r="R86" s="117"/>
      <c r="S86" s="195"/>
      <c r="T86" s="117"/>
      <c r="U86" s="195"/>
      <c r="V86" s="117"/>
      <c r="W86" s="196"/>
      <c r="X86" s="197"/>
      <c r="Y86" s="197"/>
      <c r="Z86" s="197"/>
      <c r="AA86" s="197"/>
      <c r="AB86" s="188"/>
      <c r="AC86" s="197"/>
      <c r="AD86" s="188"/>
      <c r="AE86" s="197"/>
      <c r="AF86" s="197"/>
    </row>
    <row r="87" spans="1:32" x14ac:dyDescent="0.3">
      <c r="A87" s="192"/>
      <c r="B87" s="117"/>
      <c r="C87" s="117"/>
      <c r="D87" s="117"/>
      <c r="E87" s="117"/>
      <c r="F87" s="117"/>
      <c r="G87" s="117"/>
      <c r="H87" s="117"/>
      <c r="I87" s="195"/>
      <c r="J87" s="117"/>
      <c r="K87" s="117"/>
      <c r="L87" s="117"/>
      <c r="M87" s="117"/>
      <c r="N87" s="117"/>
      <c r="O87" s="117"/>
      <c r="P87" s="117"/>
      <c r="Q87" s="117"/>
      <c r="R87" s="117"/>
      <c r="S87" s="195"/>
      <c r="T87" s="117"/>
      <c r="U87" s="195"/>
      <c r="V87" s="117"/>
      <c r="W87" s="196"/>
      <c r="X87" s="197"/>
      <c r="Y87" s="197"/>
      <c r="Z87" s="197"/>
      <c r="AA87" s="197"/>
      <c r="AB87" s="188"/>
      <c r="AC87" s="197"/>
      <c r="AD87" s="188"/>
      <c r="AE87" s="197"/>
      <c r="AF87" s="197"/>
    </row>
    <row r="88" spans="1:32" x14ac:dyDescent="0.3">
      <c r="A88" s="192"/>
      <c r="B88" s="117"/>
      <c r="C88" s="117"/>
      <c r="D88" s="117"/>
      <c r="E88" s="117"/>
      <c r="F88" s="117"/>
      <c r="G88" s="117"/>
      <c r="H88" s="117"/>
      <c r="I88" s="195"/>
      <c r="J88" s="117"/>
      <c r="K88" s="117"/>
      <c r="L88" s="117"/>
      <c r="M88" s="117"/>
      <c r="N88" s="117"/>
      <c r="O88" s="117"/>
      <c r="P88" s="117"/>
      <c r="Q88" s="117"/>
      <c r="R88" s="117"/>
      <c r="S88" s="195"/>
      <c r="T88" s="117"/>
      <c r="U88" s="195"/>
      <c r="V88" s="117"/>
      <c r="W88" s="196"/>
      <c r="X88" s="197"/>
      <c r="Y88" s="197"/>
      <c r="Z88" s="197"/>
      <c r="AA88" s="197"/>
      <c r="AB88" s="188"/>
      <c r="AC88" s="197"/>
      <c r="AD88" s="188"/>
      <c r="AE88" s="197"/>
      <c r="AF88" s="197"/>
    </row>
    <row r="89" spans="1:32" x14ac:dyDescent="0.3">
      <c r="A89" s="192"/>
      <c r="B89" s="117"/>
      <c r="C89" s="117"/>
      <c r="D89" s="117"/>
      <c r="E89" s="117"/>
      <c r="F89" s="117"/>
      <c r="G89" s="117"/>
      <c r="H89" s="117"/>
      <c r="I89" s="195"/>
      <c r="J89" s="117"/>
      <c r="K89" s="117"/>
      <c r="L89" s="117"/>
      <c r="M89" s="117"/>
      <c r="N89" s="117"/>
      <c r="O89" s="117"/>
      <c r="P89" s="117"/>
      <c r="Q89" s="117"/>
      <c r="R89" s="117"/>
      <c r="S89" s="195"/>
      <c r="T89" s="117"/>
      <c r="U89" s="195"/>
      <c r="V89" s="117"/>
      <c r="W89" s="196"/>
      <c r="X89" s="197"/>
      <c r="Y89" s="197"/>
      <c r="Z89" s="197"/>
      <c r="AA89" s="197"/>
      <c r="AB89" s="188"/>
      <c r="AC89" s="197"/>
      <c r="AD89" s="188"/>
      <c r="AE89" s="197"/>
      <c r="AF89" s="197"/>
    </row>
    <row r="90" spans="1:32" x14ac:dyDescent="0.3">
      <c r="A90" s="192"/>
      <c r="B90" s="117"/>
      <c r="C90" s="117"/>
      <c r="D90" s="117"/>
      <c r="E90" s="117"/>
      <c r="F90" s="117"/>
      <c r="G90" s="117"/>
      <c r="H90" s="117"/>
      <c r="I90" s="195"/>
      <c r="J90" s="117"/>
      <c r="K90" s="117"/>
      <c r="L90" s="117"/>
      <c r="M90" s="117"/>
      <c r="N90" s="117"/>
      <c r="O90" s="117"/>
      <c r="P90" s="117"/>
      <c r="Q90" s="117"/>
      <c r="R90" s="117"/>
      <c r="S90" s="195"/>
      <c r="T90" s="117"/>
      <c r="U90" s="195"/>
      <c r="V90" s="117"/>
      <c r="W90" s="196"/>
      <c r="X90" s="197"/>
      <c r="Y90" s="197"/>
      <c r="Z90" s="197"/>
      <c r="AA90" s="197"/>
      <c r="AB90" s="188"/>
      <c r="AC90" s="197"/>
      <c r="AD90" s="188"/>
      <c r="AE90" s="197"/>
      <c r="AF90" s="197"/>
    </row>
    <row r="91" spans="1:32" x14ac:dyDescent="0.3">
      <c r="A91" s="192"/>
      <c r="B91" s="117"/>
      <c r="C91" s="117"/>
      <c r="D91" s="117"/>
      <c r="E91" s="117"/>
      <c r="F91" s="117"/>
      <c r="G91" s="117"/>
      <c r="H91" s="117"/>
      <c r="I91" s="195"/>
      <c r="J91" s="117"/>
      <c r="K91" s="117"/>
      <c r="L91" s="117"/>
      <c r="M91" s="117"/>
      <c r="N91" s="117"/>
      <c r="O91" s="117"/>
      <c r="P91" s="117"/>
      <c r="Q91" s="117"/>
      <c r="R91" s="117"/>
      <c r="S91" s="195"/>
      <c r="T91" s="117"/>
      <c r="U91" s="195"/>
      <c r="V91" s="117"/>
      <c r="W91" s="196"/>
      <c r="X91" s="197"/>
      <c r="Y91" s="197"/>
      <c r="Z91" s="197"/>
      <c r="AA91" s="197"/>
      <c r="AB91" s="188"/>
      <c r="AC91" s="197"/>
      <c r="AD91" s="188"/>
      <c r="AE91" s="197"/>
      <c r="AF91" s="197"/>
    </row>
    <row r="92" spans="1:32" x14ac:dyDescent="0.3">
      <c r="A92" s="192"/>
      <c r="B92" s="117"/>
      <c r="C92" s="117"/>
      <c r="D92" s="117"/>
      <c r="E92" s="117"/>
      <c r="F92" s="117"/>
      <c r="G92" s="117"/>
      <c r="H92" s="117"/>
      <c r="I92" s="195"/>
      <c r="J92" s="117"/>
      <c r="K92" s="117"/>
      <c r="L92" s="117"/>
      <c r="M92" s="117"/>
      <c r="N92" s="117"/>
      <c r="O92" s="117"/>
      <c r="P92" s="117"/>
      <c r="Q92" s="117"/>
      <c r="R92" s="117"/>
      <c r="S92" s="195"/>
      <c r="T92" s="117"/>
      <c r="U92" s="195"/>
      <c r="V92" s="117"/>
      <c r="W92" s="196"/>
      <c r="X92" s="197"/>
      <c r="Y92" s="197"/>
      <c r="Z92" s="197"/>
      <c r="AA92" s="197"/>
      <c r="AB92" s="188"/>
      <c r="AC92" s="197"/>
      <c r="AD92" s="188"/>
      <c r="AE92" s="197"/>
      <c r="AF92" s="197"/>
    </row>
    <row r="93" spans="1:32" x14ac:dyDescent="0.3">
      <c r="A93" s="192"/>
      <c r="B93" s="117"/>
      <c r="C93" s="117"/>
      <c r="D93" s="117"/>
      <c r="E93" s="117"/>
      <c r="F93" s="117"/>
      <c r="G93" s="117"/>
      <c r="H93" s="117"/>
      <c r="I93" s="195"/>
      <c r="J93" s="117"/>
      <c r="K93" s="117"/>
      <c r="L93" s="117"/>
      <c r="M93" s="117"/>
      <c r="N93" s="117"/>
      <c r="O93" s="117"/>
      <c r="P93" s="117"/>
      <c r="Q93" s="117"/>
      <c r="R93" s="117"/>
      <c r="S93" s="195"/>
      <c r="T93" s="117"/>
      <c r="U93" s="195"/>
      <c r="V93" s="117"/>
      <c r="W93" s="196"/>
      <c r="X93" s="197"/>
      <c r="Y93" s="197"/>
      <c r="Z93" s="197"/>
      <c r="AA93" s="197"/>
      <c r="AB93" s="188"/>
      <c r="AC93" s="197"/>
      <c r="AD93" s="188"/>
      <c r="AE93" s="197"/>
      <c r="AF93" s="197"/>
    </row>
    <row r="94" spans="1:32" x14ac:dyDescent="0.3">
      <c r="A94" s="192"/>
      <c r="B94" s="117"/>
      <c r="C94" s="117"/>
      <c r="D94" s="117"/>
      <c r="E94" s="117"/>
      <c r="F94" s="117"/>
      <c r="G94" s="117"/>
      <c r="H94" s="117"/>
      <c r="I94" s="195"/>
      <c r="J94" s="117"/>
      <c r="K94" s="117"/>
      <c r="L94" s="117"/>
      <c r="M94" s="117"/>
      <c r="N94" s="117"/>
      <c r="O94" s="117"/>
      <c r="P94" s="117"/>
      <c r="Q94" s="117"/>
      <c r="R94" s="117"/>
      <c r="S94" s="195"/>
      <c r="T94" s="117"/>
      <c r="U94" s="195"/>
      <c r="V94" s="117"/>
      <c r="W94" s="196"/>
      <c r="X94" s="197"/>
      <c r="Y94" s="197"/>
      <c r="Z94" s="197"/>
      <c r="AA94" s="197"/>
      <c r="AB94" s="188"/>
      <c r="AC94" s="197"/>
      <c r="AD94" s="188"/>
      <c r="AE94" s="197"/>
      <c r="AF94" s="197"/>
    </row>
    <row r="95" spans="1:32" x14ac:dyDescent="0.3">
      <c r="A95" s="192"/>
      <c r="B95" s="117"/>
      <c r="C95" s="117"/>
      <c r="D95" s="117"/>
      <c r="E95" s="117"/>
      <c r="F95" s="117"/>
      <c r="G95" s="117"/>
      <c r="H95" s="117"/>
      <c r="I95" s="195"/>
      <c r="J95" s="117"/>
      <c r="K95" s="117"/>
      <c r="L95" s="117"/>
      <c r="M95" s="117"/>
      <c r="N95" s="117"/>
      <c r="O95" s="117"/>
      <c r="P95" s="117"/>
      <c r="Q95" s="117"/>
      <c r="R95" s="117"/>
      <c r="S95" s="195"/>
      <c r="T95" s="117"/>
      <c r="U95" s="195"/>
      <c r="V95" s="117"/>
      <c r="W95" s="196"/>
      <c r="X95" s="197"/>
      <c r="Y95" s="197"/>
      <c r="Z95" s="197"/>
      <c r="AA95" s="197"/>
      <c r="AB95" s="188"/>
      <c r="AC95" s="197"/>
      <c r="AD95" s="188"/>
      <c r="AE95" s="197"/>
      <c r="AF95" s="197"/>
    </row>
    <row r="96" spans="1:32" x14ac:dyDescent="0.3">
      <c r="A96" s="192"/>
      <c r="B96" s="117"/>
      <c r="C96" s="117"/>
      <c r="D96" s="117"/>
      <c r="E96" s="117"/>
      <c r="F96" s="117"/>
      <c r="G96" s="117"/>
      <c r="H96" s="117"/>
      <c r="I96" s="195"/>
      <c r="J96" s="117"/>
      <c r="K96" s="117"/>
      <c r="L96" s="117"/>
      <c r="M96" s="117"/>
      <c r="N96" s="117"/>
      <c r="O96" s="117"/>
      <c r="P96" s="117"/>
      <c r="Q96" s="117"/>
      <c r="R96" s="117"/>
      <c r="S96" s="195"/>
      <c r="T96" s="117"/>
      <c r="U96" s="195"/>
      <c r="V96" s="117"/>
      <c r="W96" s="196"/>
      <c r="X96" s="197"/>
      <c r="Y96" s="197"/>
      <c r="Z96" s="197"/>
      <c r="AA96" s="197"/>
      <c r="AB96" s="188"/>
      <c r="AC96" s="197"/>
      <c r="AD96" s="188"/>
      <c r="AE96" s="197"/>
      <c r="AF96" s="197"/>
    </row>
    <row r="97" spans="1:32" x14ac:dyDescent="0.3">
      <c r="A97" s="192"/>
      <c r="B97" s="117"/>
      <c r="C97" s="117"/>
      <c r="D97" s="117"/>
      <c r="E97" s="117"/>
      <c r="F97" s="117"/>
      <c r="G97" s="117"/>
      <c r="H97" s="117"/>
      <c r="I97" s="195"/>
      <c r="J97" s="117"/>
      <c r="K97" s="117"/>
      <c r="L97" s="117"/>
      <c r="M97" s="117"/>
      <c r="N97" s="117"/>
      <c r="O97" s="117"/>
      <c r="P97" s="117"/>
      <c r="Q97" s="117"/>
      <c r="R97" s="117"/>
      <c r="S97" s="195"/>
      <c r="T97" s="117"/>
      <c r="U97" s="195"/>
      <c r="V97" s="117"/>
      <c r="W97" s="196"/>
      <c r="X97" s="197"/>
      <c r="Y97" s="197"/>
      <c r="Z97" s="197"/>
      <c r="AA97" s="197"/>
      <c r="AB97" s="188"/>
      <c r="AC97" s="197"/>
      <c r="AD97" s="188"/>
      <c r="AE97" s="197"/>
      <c r="AF97" s="197"/>
    </row>
    <row r="98" spans="1:32" x14ac:dyDescent="0.3">
      <c r="A98" s="192"/>
      <c r="B98" s="117"/>
      <c r="C98" s="117"/>
      <c r="D98" s="117"/>
      <c r="E98" s="117"/>
      <c r="F98" s="117"/>
      <c r="G98" s="117"/>
      <c r="H98" s="117"/>
      <c r="I98" s="195"/>
      <c r="J98" s="117"/>
      <c r="K98" s="117"/>
      <c r="L98" s="117"/>
      <c r="M98" s="117"/>
      <c r="N98" s="117"/>
      <c r="O98" s="117"/>
      <c r="P98" s="117"/>
      <c r="Q98" s="117"/>
      <c r="R98" s="117"/>
      <c r="S98" s="195"/>
      <c r="T98" s="117"/>
      <c r="U98" s="195"/>
      <c r="V98" s="117"/>
      <c r="W98" s="196"/>
      <c r="X98" s="197"/>
      <c r="Y98" s="197"/>
      <c r="Z98" s="197"/>
      <c r="AA98" s="197"/>
      <c r="AB98" s="188"/>
      <c r="AC98" s="197"/>
      <c r="AD98" s="188"/>
      <c r="AE98" s="197"/>
      <c r="AF98" s="197"/>
    </row>
    <row r="99" spans="1:32" x14ac:dyDescent="0.3">
      <c r="A99" s="192"/>
      <c r="B99" s="117"/>
      <c r="C99" s="117"/>
      <c r="D99" s="117"/>
      <c r="E99" s="117"/>
      <c r="F99" s="117"/>
      <c r="G99" s="117"/>
      <c r="H99" s="117"/>
      <c r="I99" s="195"/>
      <c r="J99" s="117"/>
      <c r="K99" s="117"/>
      <c r="L99" s="117"/>
      <c r="M99" s="117"/>
      <c r="N99" s="117"/>
      <c r="O99" s="117"/>
      <c r="P99" s="117"/>
      <c r="Q99" s="117"/>
      <c r="R99" s="117"/>
      <c r="S99" s="195"/>
      <c r="T99" s="117"/>
      <c r="U99" s="195"/>
      <c r="V99" s="117"/>
      <c r="W99" s="196"/>
      <c r="X99" s="197"/>
      <c r="Y99" s="197"/>
      <c r="Z99" s="197"/>
      <c r="AA99" s="197"/>
      <c r="AB99" s="188"/>
      <c r="AC99" s="197"/>
      <c r="AD99" s="188"/>
      <c r="AE99" s="197"/>
      <c r="AF99" s="197"/>
    </row>
    <row r="100" spans="1:32" x14ac:dyDescent="0.3">
      <c r="A100" s="192"/>
      <c r="B100" s="117"/>
      <c r="C100" s="117"/>
      <c r="D100" s="117"/>
      <c r="E100" s="117"/>
      <c r="F100" s="117"/>
      <c r="G100" s="117"/>
      <c r="H100" s="117"/>
      <c r="I100" s="195"/>
      <c r="J100" s="117"/>
      <c r="K100" s="117"/>
      <c r="L100" s="117"/>
      <c r="M100" s="117"/>
      <c r="N100" s="117"/>
      <c r="O100" s="117"/>
      <c r="P100" s="117"/>
      <c r="Q100" s="117"/>
      <c r="R100" s="117"/>
      <c r="S100" s="195"/>
      <c r="T100" s="117"/>
      <c r="U100" s="195"/>
      <c r="V100" s="117"/>
      <c r="W100" s="196"/>
      <c r="X100" s="197"/>
      <c r="Y100" s="197"/>
      <c r="Z100" s="197"/>
      <c r="AA100" s="197"/>
      <c r="AB100" s="188"/>
      <c r="AC100" s="197"/>
      <c r="AD100" s="188"/>
      <c r="AE100" s="197"/>
      <c r="AF100" s="197"/>
    </row>
    <row r="101" spans="1:32" x14ac:dyDescent="0.3">
      <c r="A101" s="192"/>
      <c r="B101" s="117"/>
      <c r="C101" s="117"/>
      <c r="D101" s="117"/>
      <c r="E101" s="117"/>
      <c r="F101" s="117"/>
      <c r="G101" s="117"/>
      <c r="H101" s="117"/>
      <c r="I101" s="195"/>
      <c r="J101" s="117"/>
      <c r="K101" s="117"/>
      <c r="L101" s="117"/>
      <c r="M101" s="117"/>
      <c r="N101" s="117"/>
      <c r="O101" s="117"/>
      <c r="P101" s="117"/>
      <c r="Q101" s="117"/>
      <c r="R101" s="117"/>
      <c r="S101" s="195"/>
      <c r="T101" s="117"/>
      <c r="U101" s="195"/>
      <c r="V101" s="117"/>
      <c r="W101" s="196"/>
      <c r="X101" s="197"/>
      <c r="Y101" s="197"/>
      <c r="Z101" s="197"/>
      <c r="AA101" s="197"/>
      <c r="AB101" s="188"/>
      <c r="AC101" s="197"/>
      <c r="AD101" s="188"/>
      <c r="AE101" s="197"/>
      <c r="AF101" s="197"/>
    </row>
    <row r="102" spans="1:32" x14ac:dyDescent="0.3">
      <c r="A102" s="192"/>
      <c r="B102" s="117"/>
      <c r="C102" s="117"/>
      <c r="D102" s="117"/>
      <c r="E102" s="117"/>
      <c r="F102" s="117"/>
      <c r="G102" s="117"/>
      <c r="H102" s="117"/>
      <c r="I102" s="195"/>
      <c r="J102" s="117"/>
      <c r="K102" s="117"/>
      <c r="L102" s="117"/>
      <c r="M102" s="117"/>
      <c r="N102" s="117"/>
      <c r="O102" s="117"/>
      <c r="P102" s="117"/>
      <c r="Q102" s="117"/>
      <c r="R102" s="117"/>
      <c r="S102" s="195"/>
      <c r="T102" s="117"/>
      <c r="U102" s="195"/>
      <c r="V102" s="117"/>
      <c r="W102" s="196"/>
      <c r="X102" s="197"/>
      <c r="Y102" s="197"/>
      <c r="Z102" s="197"/>
      <c r="AA102" s="197"/>
      <c r="AB102" s="188"/>
      <c r="AC102" s="197"/>
      <c r="AD102" s="188"/>
      <c r="AE102" s="197"/>
      <c r="AF102" s="197"/>
    </row>
    <row r="103" spans="1:32" x14ac:dyDescent="0.3">
      <c r="A103" s="192"/>
      <c r="B103" s="117"/>
      <c r="C103" s="117"/>
      <c r="D103" s="117"/>
      <c r="E103" s="117"/>
      <c r="F103" s="117"/>
      <c r="G103" s="117"/>
      <c r="H103" s="117"/>
      <c r="I103" s="195"/>
      <c r="J103" s="117"/>
      <c r="K103" s="117"/>
      <c r="L103" s="117"/>
      <c r="M103" s="117"/>
      <c r="N103" s="117"/>
      <c r="O103" s="117"/>
      <c r="P103" s="117"/>
      <c r="Q103" s="117"/>
      <c r="R103" s="117"/>
      <c r="S103" s="195"/>
      <c r="T103" s="117"/>
      <c r="U103" s="195"/>
      <c r="V103" s="117"/>
      <c r="W103" s="196"/>
      <c r="X103" s="197"/>
      <c r="Y103" s="197"/>
      <c r="Z103" s="197"/>
      <c r="AA103" s="197"/>
      <c r="AB103" s="188"/>
      <c r="AC103" s="197"/>
      <c r="AD103" s="188"/>
      <c r="AE103" s="197"/>
      <c r="AF103" s="197"/>
    </row>
    <row r="104" spans="1:32" x14ac:dyDescent="0.3">
      <c r="A104" s="192"/>
      <c r="B104" s="117"/>
      <c r="C104" s="117"/>
      <c r="D104" s="117"/>
      <c r="E104" s="117"/>
      <c r="F104" s="117"/>
      <c r="G104" s="117"/>
      <c r="H104" s="117"/>
      <c r="I104" s="195"/>
      <c r="J104" s="117"/>
      <c r="K104" s="117"/>
      <c r="L104" s="117"/>
      <c r="M104" s="117"/>
      <c r="N104" s="117"/>
      <c r="O104" s="117"/>
      <c r="P104" s="117"/>
      <c r="Q104" s="117"/>
      <c r="R104" s="117"/>
      <c r="S104" s="195"/>
      <c r="T104" s="117"/>
      <c r="U104" s="195"/>
      <c r="V104" s="117"/>
      <c r="W104" s="196"/>
      <c r="X104" s="197"/>
      <c r="Y104" s="197"/>
      <c r="Z104" s="197"/>
      <c r="AA104" s="197"/>
      <c r="AB104" s="188"/>
      <c r="AC104" s="197"/>
      <c r="AD104" s="188"/>
      <c r="AE104" s="197"/>
      <c r="AF104" s="197"/>
    </row>
    <row r="105" spans="1:32" x14ac:dyDescent="0.3">
      <c r="A105" s="192"/>
      <c r="B105" s="117"/>
      <c r="C105" s="117"/>
      <c r="D105" s="117"/>
      <c r="E105" s="117"/>
      <c r="F105" s="117"/>
      <c r="G105" s="117"/>
      <c r="H105" s="117"/>
      <c r="I105" s="195"/>
      <c r="J105" s="117"/>
      <c r="K105" s="117"/>
      <c r="L105" s="117"/>
      <c r="M105" s="117"/>
      <c r="N105" s="117"/>
      <c r="O105" s="117"/>
      <c r="P105" s="117"/>
      <c r="Q105" s="117"/>
      <c r="R105" s="117"/>
      <c r="S105" s="195"/>
      <c r="T105" s="117"/>
      <c r="U105" s="195"/>
      <c r="V105" s="117"/>
      <c r="W105" s="196"/>
      <c r="X105" s="197"/>
      <c r="Y105" s="197"/>
      <c r="Z105" s="197"/>
      <c r="AA105" s="197"/>
      <c r="AB105" s="188"/>
      <c r="AC105" s="197"/>
      <c r="AD105" s="188"/>
      <c r="AE105" s="197"/>
      <c r="AF105" s="197"/>
    </row>
    <row r="106" spans="1:32" x14ac:dyDescent="0.3">
      <c r="A106" s="192"/>
      <c r="B106" s="117"/>
      <c r="C106" s="117"/>
      <c r="D106" s="117"/>
      <c r="E106" s="117"/>
      <c r="F106" s="117"/>
      <c r="G106" s="117"/>
      <c r="H106" s="117"/>
      <c r="I106" s="195"/>
      <c r="J106" s="117"/>
      <c r="K106" s="117"/>
      <c r="L106" s="117"/>
      <c r="M106" s="117"/>
      <c r="N106" s="117"/>
      <c r="O106" s="117"/>
      <c r="P106" s="117"/>
      <c r="Q106" s="117"/>
      <c r="R106" s="117"/>
      <c r="S106" s="195"/>
      <c r="T106" s="117"/>
      <c r="U106" s="195"/>
      <c r="V106" s="117"/>
      <c r="W106" s="196"/>
      <c r="X106" s="197"/>
      <c r="Y106" s="197"/>
      <c r="Z106" s="197"/>
      <c r="AA106" s="197"/>
      <c r="AB106" s="188"/>
      <c r="AC106" s="197"/>
      <c r="AD106" s="188"/>
      <c r="AE106" s="197"/>
      <c r="AF106" s="197"/>
    </row>
    <row r="107" spans="1:32" x14ac:dyDescent="0.3">
      <c r="A107" s="192"/>
      <c r="B107" s="117"/>
      <c r="C107" s="117"/>
      <c r="D107" s="117"/>
      <c r="E107" s="117"/>
      <c r="F107" s="117"/>
      <c r="G107" s="117"/>
      <c r="H107" s="117"/>
      <c r="I107" s="195"/>
      <c r="J107" s="117"/>
      <c r="K107" s="117"/>
      <c r="L107" s="117"/>
      <c r="M107" s="117"/>
      <c r="N107" s="117"/>
      <c r="O107" s="117"/>
      <c r="P107" s="117"/>
      <c r="Q107" s="117"/>
      <c r="R107" s="117"/>
      <c r="S107" s="195"/>
      <c r="T107" s="117"/>
      <c r="U107" s="195"/>
      <c r="V107" s="117"/>
      <c r="W107" s="196"/>
      <c r="X107" s="197"/>
      <c r="Y107" s="197"/>
      <c r="Z107" s="197"/>
      <c r="AA107" s="197"/>
      <c r="AB107" s="188"/>
      <c r="AC107" s="197"/>
      <c r="AD107" s="188"/>
      <c r="AE107" s="197"/>
      <c r="AF107" s="197"/>
    </row>
    <row r="108" spans="1:32" x14ac:dyDescent="0.3">
      <c r="A108" s="192"/>
      <c r="B108" s="117"/>
      <c r="C108" s="117"/>
      <c r="D108" s="117"/>
      <c r="E108" s="117"/>
      <c r="F108" s="117"/>
      <c r="G108" s="117"/>
      <c r="H108" s="117"/>
      <c r="I108" s="195"/>
      <c r="J108" s="117"/>
      <c r="K108" s="117"/>
      <c r="L108" s="117"/>
      <c r="M108" s="117"/>
      <c r="N108" s="117"/>
      <c r="O108" s="117"/>
      <c r="P108" s="117"/>
      <c r="Q108" s="117"/>
      <c r="R108" s="117"/>
      <c r="S108" s="195"/>
      <c r="T108" s="117"/>
      <c r="U108" s="195"/>
      <c r="V108" s="117"/>
      <c r="W108" s="196"/>
      <c r="X108" s="197"/>
      <c r="Y108" s="197"/>
      <c r="Z108" s="197"/>
      <c r="AA108" s="197"/>
      <c r="AB108" s="188"/>
      <c r="AC108" s="197"/>
      <c r="AD108" s="188"/>
      <c r="AE108" s="197"/>
      <c r="AF108" s="197"/>
    </row>
    <row r="109" spans="1:32" x14ac:dyDescent="0.3">
      <c r="A109" s="192"/>
      <c r="B109" s="117"/>
      <c r="C109" s="117"/>
      <c r="D109" s="117"/>
      <c r="E109" s="117"/>
      <c r="F109" s="117"/>
      <c r="G109" s="117"/>
      <c r="H109" s="117"/>
      <c r="I109" s="195"/>
      <c r="J109" s="117"/>
      <c r="K109" s="117"/>
      <c r="L109" s="117"/>
      <c r="M109" s="117"/>
      <c r="N109" s="117"/>
      <c r="O109" s="117"/>
      <c r="P109" s="117"/>
      <c r="Q109" s="117"/>
      <c r="R109" s="117"/>
      <c r="S109" s="195"/>
      <c r="T109" s="117"/>
      <c r="U109" s="195"/>
      <c r="V109" s="117"/>
      <c r="W109" s="196"/>
      <c r="X109" s="197"/>
      <c r="Y109" s="197"/>
      <c r="Z109" s="197"/>
      <c r="AA109" s="197"/>
      <c r="AB109" s="188"/>
      <c r="AC109" s="197"/>
      <c r="AD109" s="188"/>
      <c r="AE109" s="197"/>
      <c r="AF109" s="197"/>
    </row>
    <row r="110" spans="1:32" x14ac:dyDescent="0.3">
      <c r="A110" s="192"/>
      <c r="B110" s="117"/>
      <c r="C110" s="117"/>
      <c r="D110" s="117"/>
      <c r="E110" s="117"/>
      <c r="F110" s="117"/>
      <c r="G110" s="117"/>
      <c r="H110" s="117"/>
      <c r="I110" s="195"/>
      <c r="J110" s="117"/>
      <c r="K110" s="117"/>
      <c r="L110" s="117"/>
      <c r="M110" s="117"/>
      <c r="N110" s="117"/>
      <c r="O110" s="117"/>
      <c r="P110" s="117"/>
      <c r="Q110" s="117"/>
      <c r="R110" s="117"/>
      <c r="S110" s="195"/>
      <c r="T110" s="117"/>
      <c r="U110" s="195"/>
      <c r="V110" s="117"/>
      <c r="W110" s="196"/>
      <c r="X110" s="197"/>
      <c r="Y110" s="197"/>
      <c r="Z110" s="197"/>
      <c r="AA110" s="197"/>
      <c r="AB110" s="188"/>
      <c r="AC110" s="197"/>
      <c r="AD110" s="188"/>
      <c r="AE110" s="197"/>
      <c r="AF110" s="197"/>
    </row>
    <row r="111" spans="1:32" x14ac:dyDescent="0.3">
      <c r="A111" s="192"/>
      <c r="B111" s="117"/>
      <c r="C111" s="117"/>
      <c r="D111" s="117"/>
      <c r="E111" s="117"/>
      <c r="F111" s="117"/>
      <c r="G111" s="117"/>
      <c r="H111" s="117"/>
      <c r="I111" s="195"/>
      <c r="J111" s="117"/>
      <c r="K111" s="117"/>
      <c r="L111" s="117"/>
      <c r="M111" s="117"/>
      <c r="N111" s="117"/>
      <c r="O111" s="117"/>
      <c r="P111" s="117"/>
      <c r="Q111" s="117"/>
      <c r="R111" s="117"/>
      <c r="S111" s="195"/>
      <c r="T111" s="117"/>
      <c r="U111" s="195"/>
      <c r="V111" s="117"/>
      <c r="W111" s="196"/>
      <c r="X111" s="197"/>
      <c r="Y111" s="197"/>
      <c r="Z111" s="197"/>
      <c r="AA111" s="197"/>
      <c r="AB111" s="188"/>
      <c r="AC111" s="197"/>
      <c r="AD111" s="188"/>
      <c r="AE111" s="197"/>
      <c r="AF111" s="197"/>
    </row>
    <row r="112" spans="1:32" x14ac:dyDescent="0.3">
      <c r="A112" s="192"/>
      <c r="B112" s="117"/>
      <c r="C112" s="117"/>
      <c r="D112" s="117"/>
      <c r="E112" s="117"/>
      <c r="F112" s="117"/>
      <c r="G112" s="117"/>
      <c r="H112" s="117"/>
      <c r="I112" s="195"/>
      <c r="J112" s="117"/>
      <c r="K112" s="117"/>
      <c r="L112" s="117"/>
      <c r="M112" s="117"/>
      <c r="N112" s="117"/>
      <c r="O112" s="117"/>
      <c r="P112" s="117"/>
      <c r="Q112" s="117"/>
      <c r="R112" s="117"/>
      <c r="S112" s="195"/>
      <c r="T112" s="117"/>
      <c r="U112" s="195"/>
      <c r="V112" s="117"/>
      <c r="W112" s="196"/>
      <c r="X112" s="197"/>
      <c r="Y112" s="197"/>
      <c r="Z112" s="197"/>
      <c r="AA112" s="197"/>
      <c r="AB112" s="188"/>
      <c r="AC112" s="197"/>
      <c r="AD112" s="188"/>
      <c r="AE112" s="197"/>
      <c r="AF112" s="197"/>
    </row>
    <row r="113" spans="1:32" x14ac:dyDescent="0.3">
      <c r="A113" s="192"/>
      <c r="B113" s="117"/>
      <c r="C113" s="117"/>
      <c r="D113" s="117"/>
      <c r="E113" s="117"/>
      <c r="F113" s="117"/>
      <c r="G113" s="117"/>
      <c r="H113" s="117"/>
      <c r="I113" s="195"/>
      <c r="J113" s="117"/>
      <c r="K113" s="117"/>
      <c r="L113" s="117"/>
      <c r="M113" s="117"/>
      <c r="N113" s="117"/>
      <c r="O113" s="117"/>
      <c r="P113" s="117"/>
      <c r="Q113" s="117"/>
      <c r="R113" s="117"/>
      <c r="S113" s="195"/>
      <c r="T113" s="117"/>
      <c r="U113" s="195"/>
      <c r="V113" s="117"/>
      <c r="W113" s="196"/>
      <c r="X113" s="197"/>
      <c r="Y113" s="197"/>
      <c r="Z113" s="197"/>
      <c r="AA113" s="197"/>
      <c r="AB113" s="188"/>
      <c r="AC113" s="197"/>
      <c r="AD113" s="188"/>
      <c r="AE113" s="197"/>
      <c r="AF113" s="197"/>
    </row>
    <row r="114" spans="1:32" x14ac:dyDescent="0.3">
      <c r="A114" s="192"/>
      <c r="B114" s="117"/>
      <c r="C114" s="117"/>
      <c r="D114" s="117"/>
      <c r="E114" s="117"/>
      <c r="F114" s="117"/>
      <c r="G114" s="117"/>
      <c r="H114" s="117"/>
      <c r="I114" s="195"/>
      <c r="J114" s="117"/>
      <c r="K114" s="117"/>
      <c r="L114" s="117"/>
      <c r="M114" s="117"/>
      <c r="N114" s="117"/>
      <c r="O114" s="117"/>
      <c r="P114" s="117"/>
      <c r="Q114" s="117"/>
      <c r="R114" s="117"/>
      <c r="S114" s="195"/>
      <c r="T114" s="117"/>
      <c r="U114" s="195"/>
      <c r="V114" s="117"/>
      <c r="W114" s="196"/>
      <c r="X114" s="197"/>
      <c r="Y114" s="197"/>
      <c r="Z114" s="197"/>
      <c r="AA114" s="197"/>
      <c r="AB114" s="188"/>
      <c r="AC114" s="197"/>
      <c r="AD114" s="188"/>
      <c r="AE114" s="197"/>
      <c r="AF114" s="197"/>
    </row>
    <row r="115" spans="1:32" x14ac:dyDescent="0.3">
      <c r="A115" s="192"/>
      <c r="B115" s="117"/>
      <c r="C115" s="117"/>
      <c r="D115" s="117"/>
      <c r="E115" s="117"/>
      <c r="F115" s="117"/>
      <c r="G115" s="117"/>
      <c r="H115" s="117"/>
      <c r="I115" s="195"/>
      <c r="J115" s="117"/>
      <c r="K115" s="117"/>
      <c r="L115" s="117"/>
      <c r="M115" s="117"/>
      <c r="N115" s="117"/>
      <c r="O115" s="117"/>
      <c r="P115" s="117"/>
      <c r="Q115" s="117"/>
      <c r="R115" s="117"/>
      <c r="S115" s="195"/>
      <c r="T115" s="117"/>
      <c r="U115" s="195"/>
      <c r="V115" s="117"/>
      <c r="W115" s="196"/>
      <c r="X115" s="197"/>
      <c r="Y115" s="197"/>
      <c r="Z115" s="197"/>
      <c r="AA115" s="197"/>
      <c r="AB115" s="188"/>
      <c r="AC115" s="197"/>
      <c r="AD115" s="188"/>
      <c r="AE115" s="197"/>
      <c r="AF115" s="197"/>
    </row>
    <row r="116" spans="1:32" x14ac:dyDescent="0.3">
      <c r="A116" s="192"/>
      <c r="B116" s="117"/>
      <c r="C116" s="117"/>
      <c r="D116" s="117"/>
      <c r="E116" s="117"/>
      <c r="F116" s="117"/>
      <c r="G116" s="117"/>
      <c r="H116" s="117"/>
      <c r="I116" s="195"/>
      <c r="J116" s="117"/>
      <c r="K116" s="117"/>
      <c r="L116" s="117"/>
      <c r="M116" s="117"/>
      <c r="N116" s="117"/>
      <c r="O116" s="117"/>
      <c r="P116" s="117"/>
      <c r="Q116" s="117"/>
      <c r="R116" s="117"/>
      <c r="S116" s="195"/>
      <c r="T116" s="117"/>
      <c r="U116" s="195"/>
      <c r="V116" s="117"/>
      <c r="W116" s="196"/>
      <c r="X116" s="197"/>
      <c r="Y116" s="197"/>
      <c r="Z116" s="197"/>
      <c r="AA116" s="197"/>
      <c r="AB116" s="188"/>
      <c r="AC116" s="197"/>
      <c r="AD116" s="188"/>
      <c r="AE116" s="197"/>
      <c r="AF116" s="197"/>
    </row>
    <row r="117" spans="1:32" x14ac:dyDescent="0.3">
      <c r="A117" s="192"/>
      <c r="B117" s="117"/>
      <c r="C117" s="117"/>
      <c r="D117" s="117"/>
      <c r="E117" s="117"/>
      <c r="F117" s="117"/>
      <c r="G117" s="117"/>
      <c r="H117" s="117"/>
      <c r="I117" s="195"/>
      <c r="J117" s="117"/>
      <c r="K117" s="117"/>
      <c r="L117" s="117"/>
      <c r="M117" s="117"/>
      <c r="N117" s="117"/>
      <c r="O117" s="117"/>
      <c r="P117" s="117"/>
      <c r="Q117" s="117"/>
      <c r="R117" s="117"/>
      <c r="S117" s="195"/>
      <c r="T117" s="117"/>
      <c r="U117" s="195"/>
      <c r="V117" s="117"/>
      <c r="W117" s="196"/>
      <c r="X117" s="197"/>
      <c r="Y117" s="197"/>
      <c r="Z117" s="197"/>
      <c r="AA117" s="197"/>
      <c r="AB117" s="188"/>
      <c r="AC117" s="197"/>
      <c r="AD117" s="188"/>
      <c r="AE117" s="197"/>
      <c r="AF117" s="197"/>
    </row>
    <row r="118" spans="1:32" x14ac:dyDescent="0.3">
      <c r="A118" s="192"/>
      <c r="B118" s="117"/>
      <c r="C118" s="117"/>
      <c r="D118" s="117"/>
      <c r="E118" s="117"/>
      <c r="F118" s="117"/>
      <c r="G118" s="117"/>
      <c r="H118" s="117"/>
      <c r="I118" s="195"/>
      <c r="J118" s="117"/>
      <c r="K118" s="117"/>
      <c r="L118" s="117"/>
      <c r="M118" s="117"/>
      <c r="N118" s="117"/>
      <c r="O118" s="117"/>
      <c r="P118" s="117"/>
      <c r="Q118" s="117"/>
      <c r="R118" s="117"/>
      <c r="S118" s="195"/>
      <c r="T118" s="117"/>
      <c r="U118" s="195"/>
      <c r="V118" s="117"/>
      <c r="W118" s="196"/>
      <c r="X118" s="197"/>
      <c r="Y118" s="197"/>
      <c r="Z118" s="197"/>
      <c r="AA118" s="197"/>
      <c r="AB118" s="188"/>
      <c r="AC118" s="197"/>
      <c r="AD118" s="188"/>
      <c r="AE118" s="197"/>
      <c r="AF118" s="197"/>
    </row>
    <row r="119" spans="1:32" x14ac:dyDescent="0.3">
      <c r="A119" s="192"/>
      <c r="B119" s="117"/>
      <c r="C119" s="117"/>
      <c r="D119" s="117"/>
      <c r="E119" s="117"/>
      <c r="F119" s="117"/>
      <c r="G119" s="117"/>
      <c r="H119" s="117"/>
      <c r="I119" s="195"/>
      <c r="J119" s="117"/>
      <c r="K119" s="117"/>
      <c r="L119" s="117"/>
      <c r="M119" s="117"/>
      <c r="N119" s="117"/>
      <c r="O119" s="117"/>
      <c r="P119" s="117"/>
      <c r="Q119" s="117"/>
      <c r="R119" s="117"/>
      <c r="S119" s="195"/>
      <c r="T119" s="117"/>
      <c r="U119" s="195"/>
      <c r="V119" s="117"/>
      <c r="W119" s="196"/>
      <c r="X119" s="197"/>
      <c r="Y119" s="197"/>
      <c r="Z119" s="197"/>
      <c r="AA119" s="197"/>
      <c r="AB119" s="188"/>
      <c r="AC119" s="197"/>
      <c r="AD119" s="188"/>
      <c r="AE119" s="197"/>
      <c r="AF119" s="197"/>
    </row>
    <row r="120" spans="1:32" x14ac:dyDescent="0.3">
      <c r="A120" s="192"/>
      <c r="B120" s="117"/>
      <c r="C120" s="117"/>
      <c r="D120" s="117"/>
      <c r="E120" s="117"/>
      <c r="F120" s="117"/>
      <c r="G120" s="117"/>
      <c r="H120" s="117"/>
      <c r="I120" s="195"/>
      <c r="J120" s="117"/>
      <c r="K120" s="117"/>
      <c r="L120" s="117"/>
      <c r="M120" s="117"/>
      <c r="N120" s="117"/>
      <c r="O120" s="117"/>
      <c r="P120" s="117"/>
      <c r="Q120" s="117"/>
      <c r="R120" s="117"/>
      <c r="S120" s="195"/>
      <c r="T120" s="117"/>
      <c r="U120" s="195"/>
      <c r="V120" s="117"/>
      <c r="W120" s="196"/>
      <c r="X120" s="197"/>
      <c r="Y120" s="197"/>
      <c r="Z120" s="197"/>
      <c r="AA120" s="197"/>
      <c r="AB120" s="188"/>
      <c r="AC120" s="197"/>
      <c r="AD120" s="188"/>
      <c r="AE120" s="197"/>
      <c r="AF120" s="197"/>
    </row>
    <row r="121" spans="1:32" x14ac:dyDescent="0.3">
      <c r="A121" s="192"/>
      <c r="B121" s="117"/>
      <c r="C121" s="117"/>
      <c r="D121" s="117"/>
      <c r="E121" s="117"/>
      <c r="F121" s="117"/>
      <c r="G121" s="117"/>
      <c r="H121" s="117"/>
      <c r="I121" s="195"/>
      <c r="J121" s="117"/>
      <c r="K121" s="117"/>
      <c r="L121" s="117"/>
      <c r="M121" s="117"/>
      <c r="N121" s="117"/>
      <c r="O121" s="117"/>
      <c r="P121" s="117"/>
      <c r="Q121" s="117"/>
      <c r="R121" s="117"/>
      <c r="S121" s="195"/>
      <c r="T121" s="117"/>
      <c r="U121" s="195"/>
      <c r="V121" s="117"/>
      <c r="W121" s="196"/>
      <c r="X121" s="197"/>
      <c r="Y121" s="197"/>
      <c r="Z121" s="197"/>
      <c r="AA121" s="197"/>
      <c r="AB121" s="188"/>
      <c r="AC121" s="197"/>
      <c r="AD121" s="188"/>
      <c r="AE121" s="197"/>
      <c r="AF121" s="197"/>
    </row>
    <row r="122" spans="1:32" x14ac:dyDescent="0.3">
      <c r="A122" s="192"/>
      <c r="B122" s="117"/>
      <c r="C122" s="117"/>
      <c r="D122" s="117"/>
      <c r="E122" s="117"/>
      <c r="F122" s="117"/>
      <c r="G122" s="117"/>
      <c r="H122" s="117"/>
      <c r="I122" s="195"/>
      <c r="J122" s="117"/>
      <c r="K122" s="117"/>
      <c r="L122" s="117"/>
      <c r="M122" s="117"/>
      <c r="N122" s="117"/>
      <c r="O122" s="117"/>
      <c r="P122" s="117"/>
      <c r="Q122" s="117"/>
      <c r="R122" s="117"/>
      <c r="S122" s="195"/>
      <c r="T122" s="117"/>
      <c r="U122" s="195"/>
      <c r="V122" s="117"/>
      <c r="W122" s="196"/>
      <c r="X122" s="197"/>
      <c r="Y122" s="197"/>
      <c r="Z122" s="197"/>
      <c r="AA122" s="197"/>
      <c r="AB122" s="188"/>
      <c r="AC122" s="197"/>
      <c r="AD122" s="188"/>
      <c r="AE122" s="197"/>
      <c r="AF122" s="197"/>
    </row>
    <row r="123" spans="1:32" x14ac:dyDescent="0.3">
      <c r="A123" s="192"/>
      <c r="B123" s="117"/>
      <c r="C123" s="117"/>
      <c r="D123" s="117"/>
      <c r="E123" s="117"/>
      <c r="F123" s="117"/>
      <c r="G123" s="117"/>
      <c r="H123" s="117"/>
      <c r="I123" s="195"/>
      <c r="J123" s="117"/>
      <c r="K123" s="117"/>
      <c r="L123" s="117"/>
      <c r="M123" s="117"/>
      <c r="N123" s="117"/>
      <c r="O123" s="117"/>
      <c r="P123" s="117"/>
      <c r="Q123" s="117"/>
      <c r="R123" s="117"/>
      <c r="S123" s="195"/>
      <c r="T123" s="117"/>
      <c r="U123" s="195"/>
      <c r="V123" s="117"/>
      <c r="W123" s="196"/>
      <c r="X123" s="197"/>
      <c r="Y123" s="197"/>
      <c r="Z123" s="197"/>
      <c r="AA123" s="197"/>
      <c r="AB123" s="188"/>
      <c r="AC123" s="197"/>
      <c r="AD123" s="188"/>
      <c r="AE123" s="197"/>
      <c r="AF123" s="197"/>
    </row>
    <row r="124" spans="1:32" x14ac:dyDescent="0.3">
      <c r="A124" s="192"/>
      <c r="B124" s="117"/>
      <c r="C124" s="117"/>
      <c r="D124" s="117"/>
      <c r="E124" s="117"/>
      <c r="F124" s="117"/>
      <c r="G124" s="117"/>
      <c r="H124" s="117"/>
      <c r="I124" s="195"/>
      <c r="J124" s="117"/>
      <c r="K124" s="117"/>
      <c r="L124" s="117"/>
      <c r="M124" s="117"/>
      <c r="N124" s="117"/>
      <c r="O124" s="117"/>
      <c r="P124" s="117"/>
      <c r="Q124" s="117"/>
      <c r="R124" s="117"/>
      <c r="S124" s="195"/>
      <c r="T124" s="117"/>
      <c r="U124" s="195"/>
      <c r="V124" s="117"/>
      <c r="W124" s="196"/>
      <c r="X124" s="197"/>
      <c r="Y124" s="197"/>
      <c r="Z124" s="197"/>
      <c r="AA124" s="197"/>
      <c r="AB124" s="188"/>
      <c r="AC124" s="197"/>
      <c r="AD124" s="188"/>
      <c r="AE124" s="197"/>
      <c r="AF124" s="197"/>
    </row>
    <row r="125" spans="1:32" x14ac:dyDescent="0.3">
      <c r="A125" s="192"/>
      <c r="B125" s="117"/>
      <c r="C125" s="117"/>
      <c r="D125" s="117"/>
      <c r="E125" s="117"/>
      <c r="F125" s="117"/>
      <c r="G125" s="117"/>
      <c r="H125" s="117"/>
      <c r="I125" s="195"/>
      <c r="J125" s="117"/>
      <c r="K125" s="117"/>
      <c r="L125" s="117"/>
      <c r="M125" s="117"/>
      <c r="N125" s="117"/>
      <c r="O125" s="117"/>
      <c r="P125" s="117"/>
      <c r="Q125" s="117"/>
      <c r="R125" s="117"/>
      <c r="S125" s="195"/>
      <c r="T125" s="117"/>
      <c r="U125" s="195"/>
      <c r="V125" s="117"/>
      <c r="W125" s="196"/>
      <c r="X125" s="197"/>
      <c r="Y125" s="197"/>
      <c r="Z125" s="197"/>
      <c r="AA125" s="197"/>
      <c r="AB125" s="188"/>
      <c r="AC125" s="197"/>
      <c r="AD125" s="188"/>
      <c r="AE125" s="197"/>
      <c r="AF125" s="197"/>
    </row>
    <row r="126" spans="1:32" x14ac:dyDescent="0.3">
      <c r="A126" s="192"/>
      <c r="B126" s="117"/>
      <c r="C126" s="117"/>
      <c r="D126" s="117"/>
      <c r="E126" s="117"/>
      <c r="F126" s="117"/>
      <c r="G126" s="117"/>
      <c r="H126" s="117"/>
      <c r="I126" s="195"/>
      <c r="J126" s="117"/>
      <c r="K126" s="117"/>
      <c r="L126" s="117"/>
      <c r="M126" s="117"/>
      <c r="N126" s="117"/>
      <c r="O126" s="117"/>
      <c r="P126" s="117"/>
      <c r="Q126" s="117"/>
      <c r="R126" s="117"/>
      <c r="S126" s="195"/>
      <c r="T126" s="117"/>
      <c r="U126" s="195"/>
      <c r="V126" s="117"/>
      <c r="W126" s="196"/>
      <c r="X126" s="197"/>
      <c r="Y126" s="197"/>
      <c r="Z126" s="197"/>
      <c r="AA126" s="197"/>
      <c r="AB126" s="188"/>
      <c r="AC126" s="197"/>
      <c r="AD126" s="188"/>
      <c r="AE126" s="197"/>
      <c r="AF126" s="197"/>
    </row>
    <row r="127" spans="1:32" x14ac:dyDescent="0.3">
      <c r="A127" s="192"/>
      <c r="B127" s="117"/>
      <c r="C127" s="117"/>
      <c r="D127" s="117"/>
      <c r="E127" s="117"/>
      <c r="F127" s="117"/>
      <c r="G127" s="117"/>
      <c r="H127" s="117"/>
      <c r="I127" s="195"/>
      <c r="J127" s="117"/>
      <c r="K127" s="117"/>
      <c r="L127" s="117"/>
      <c r="M127" s="117"/>
      <c r="N127" s="117"/>
      <c r="O127" s="117"/>
      <c r="P127" s="117"/>
      <c r="Q127" s="117"/>
      <c r="R127" s="117"/>
      <c r="S127" s="195"/>
      <c r="T127" s="117"/>
      <c r="U127" s="195"/>
      <c r="V127" s="117"/>
      <c r="W127" s="196"/>
      <c r="X127" s="197"/>
      <c r="Y127" s="197"/>
      <c r="Z127" s="197"/>
      <c r="AA127" s="197"/>
      <c r="AB127" s="188"/>
      <c r="AC127" s="197"/>
      <c r="AD127" s="188"/>
      <c r="AE127" s="197"/>
      <c r="AF127" s="197"/>
    </row>
    <row r="128" spans="1:32" x14ac:dyDescent="0.3">
      <c r="A128" s="192"/>
      <c r="B128" s="117"/>
      <c r="C128" s="117"/>
      <c r="D128" s="117"/>
      <c r="E128" s="117"/>
      <c r="F128" s="117"/>
      <c r="G128" s="117"/>
      <c r="H128" s="117"/>
      <c r="I128" s="195"/>
      <c r="J128" s="117"/>
      <c r="K128" s="117"/>
      <c r="L128" s="117"/>
      <c r="M128" s="117"/>
      <c r="N128" s="117"/>
      <c r="O128" s="117"/>
      <c r="P128" s="117"/>
      <c r="Q128" s="117"/>
      <c r="R128" s="117"/>
      <c r="S128" s="195"/>
      <c r="T128" s="117"/>
      <c r="U128" s="195"/>
      <c r="V128" s="117"/>
      <c r="W128" s="196"/>
      <c r="X128" s="197"/>
      <c r="Y128" s="197"/>
      <c r="Z128" s="197"/>
      <c r="AA128" s="197"/>
      <c r="AB128" s="188"/>
      <c r="AC128" s="197"/>
      <c r="AD128" s="188"/>
      <c r="AE128" s="197"/>
      <c r="AF128" s="197"/>
    </row>
    <row r="129" spans="1:32" x14ac:dyDescent="0.3">
      <c r="A129" s="192"/>
      <c r="B129" s="117"/>
      <c r="C129" s="117"/>
      <c r="D129" s="117"/>
      <c r="E129" s="117"/>
      <c r="F129" s="117"/>
      <c r="G129" s="117"/>
      <c r="H129" s="117"/>
      <c r="I129" s="195"/>
      <c r="J129" s="117"/>
      <c r="K129" s="117"/>
      <c r="L129" s="117"/>
      <c r="M129" s="117"/>
      <c r="N129" s="117"/>
      <c r="O129" s="117"/>
      <c r="P129" s="117"/>
      <c r="Q129" s="117"/>
      <c r="R129" s="117"/>
      <c r="S129" s="195"/>
      <c r="T129" s="117"/>
      <c r="U129" s="195"/>
      <c r="V129" s="117"/>
      <c r="W129" s="196"/>
      <c r="X129" s="197"/>
      <c r="Y129" s="197"/>
      <c r="Z129" s="197"/>
      <c r="AA129" s="197"/>
      <c r="AB129" s="188"/>
      <c r="AC129" s="197"/>
      <c r="AD129" s="188"/>
      <c r="AE129" s="197"/>
      <c r="AF129" s="197"/>
    </row>
    <row r="130" spans="1:32" x14ac:dyDescent="0.3">
      <c r="A130" s="192"/>
      <c r="B130" s="117"/>
      <c r="C130" s="117"/>
      <c r="D130" s="117"/>
      <c r="E130" s="117"/>
      <c r="F130" s="117"/>
      <c r="G130" s="117"/>
      <c r="H130" s="117"/>
      <c r="I130" s="195"/>
      <c r="J130" s="117"/>
      <c r="K130" s="117"/>
      <c r="L130" s="117"/>
      <c r="M130" s="117"/>
      <c r="N130" s="117"/>
      <c r="O130" s="117"/>
      <c r="P130" s="117"/>
      <c r="Q130" s="117"/>
      <c r="R130" s="117"/>
      <c r="S130" s="195"/>
      <c r="T130" s="117"/>
      <c r="U130" s="195"/>
      <c r="V130" s="117"/>
      <c r="W130" s="196"/>
      <c r="X130" s="197"/>
      <c r="Y130" s="197"/>
      <c r="Z130" s="197"/>
      <c r="AA130" s="197"/>
      <c r="AB130" s="188"/>
      <c r="AC130" s="197"/>
      <c r="AD130" s="188"/>
      <c r="AE130" s="197"/>
      <c r="AF130" s="197"/>
    </row>
    <row r="131" spans="1:32" x14ac:dyDescent="0.3">
      <c r="A131" s="192"/>
      <c r="B131" s="117"/>
      <c r="C131" s="117"/>
      <c r="D131" s="117"/>
      <c r="E131" s="117"/>
      <c r="F131" s="117"/>
      <c r="G131" s="117"/>
      <c r="H131" s="117"/>
      <c r="I131" s="195"/>
      <c r="J131" s="117"/>
      <c r="K131" s="117"/>
      <c r="L131" s="117"/>
      <c r="M131" s="117"/>
      <c r="N131" s="117"/>
      <c r="O131" s="117"/>
      <c r="P131" s="117"/>
      <c r="Q131" s="117"/>
      <c r="R131" s="117"/>
      <c r="S131" s="195"/>
      <c r="T131" s="117"/>
      <c r="U131" s="195"/>
      <c r="V131" s="117"/>
      <c r="W131" s="196"/>
      <c r="X131" s="197"/>
      <c r="Y131" s="197"/>
      <c r="Z131" s="197"/>
      <c r="AA131" s="197"/>
      <c r="AB131" s="188"/>
      <c r="AC131" s="197"/>
      <c r="AD131" s="188"/>
      <c r="AE131" s="197"/>
      <c r="AF131" s="197"/>
    </row>
    <row r="132" spans="1:32" x14ac:dyDescent="0.3">
      <c r="A132" s="192"/>
      <c r="B132" s="117"/>
      <c r="C132" s="117"/>
      <c r="D132" s="117"/>
      <c r="E132" s="117"/>
      <c r="F132" s="117"/>
      <c r="G132" s="117"/>
      <c r="H132" s="117"/>
      <c r="I132" s="195"/>
      <c r="J132" s="117"/>
      <c r="K132" s="117"/>
      <c r="L132" s="117"/>
      <c r="M132" s="117"/>
      <c r="N132" s="117"/>
      <c r="O132" s="117"/>
      <c r="P132" s="117"/>
      <c r="Q132" s="117"/>
      <c r="R132" s="117"/>
      <c r="S132" s="195"/>
      <c r="T132" s="117"/>
      <c r="U132" s="195"/>
      <c r="V132" s="117"/>
      <c r="W132" s="196"/>
      <c r="X132" s="197"/>
      <c r="Y132" s="197"/>
      <c r="Z132" s="197"/>
      <c r="AA132" s="197"/>
      <c r="AB132" s="188"/>
      <c r="AC132" s="197"/>
      <c r="AD132" s="188"/>
      <c r="AE132" s="197"/>
      <c r="AF132" s="197"/>
    </row>
    <row r="133" spans="1:32" x14ac:dyDescent="0.3">
      <c r="A133" s="192"/>
      <c r="B133" s="117"/>
      <c r="C133" s="117"/>
      <c r="D133" s="117"/>
      <c r="E133" s="117"/>
      <c r="F133" s="117"/>
      <c r="G133" s="117"/>
      <c r="H133" s="117"/>
      <c r="I133" s="195"/>
      <c r="J133" s="117"/>
      <c r="K133" s="117"/>
      <c r="L133" s="117"/>
      <c r="M133" s="117"/>
      <c r="N133" s="117"/>
      <c r="O133" s="117"/>
      <c r="P133" s="117"/>
      <c r="Q133" s="117"/>
      <c r="R133" s="117"/>
      <c r="S133" s="195"/>
      <c r="T133" s="117"/>
      <c r="U133" s="195"/>
      <c r="V133" s="117"/>
      <c r="W133" s="196"/>
      <c r="X133" s="197"/>
      <c r="Y133" s="197"/>
      <c r="Z133" s="197"/>
      <c r="AA133" s="197"/>
      <c r="AB133" s="188"/>
      <c r="AC133" s="197"/>
      <c r="AD133" s="188"/>
      <c r="AE133" s="197"/>
      <c r="AF133" s="197"/>
    </row>
    <row r="134" spans="1:32" x14ac:dyDescent="0.3">
      <c r="A134" s="192"/>
      <c r="B134" s="117"/>
      <c r="C134" s="117"/>
      <c r="D134" s="117"/>
      <c r="E134" s="117"/>
      <c r="F134" s="117"/>
      <c r="G134" s="117"/>
      <c r="H134" s="117"/>
      <c r="I134" s="195"/>
      <c r="J134" s="117"/>
      <c r="K134" s="117"/>
      <c r="L134" s="117"/>
      <c r="M134" s="117"/>
      <c r="N134" s="117"/>
      <c r="O134" s="117"/>
      <c r="P134" s="117"/>
      <c r="Q134" s="117"/>
      <c r="R134" s="117"/>
      <c r="S134" s="195"/>
      <c r="T134" s="117"/>
      <c r="U134" s="195"/>
      <c r="V134" s="117"/>
      <c r="W134" s="196"/>
      <c r="X134" s="197"/>
      <c r="Y134" s="197"/>
      <c r="Z134" s="197"/>
      <c r="AA134" s="197"/>
      <c r="AB134" s="188"/>
      <c r="AC134" s="197"/>
      <c r="AD134" s="188"/>
      <c r="AE134" s="197"/>
      <c r="AF134" s="197"/>
    </row>
    <row r="135" spans="1:32" x14ac:dyDescent="0.3">
      <c r="A135" s="192"/>
      <c r="B135" s="117"/>
      <c r="C135" s="117"/>
      <c r="D135" s="117"/>
      <c r="E135" s="117"/>
      <c r="F135" s="117"/>
      <c r="G135" s="117"/>
      <c r="H135" s="117"/>
      <c r="I135" s="195"/>
      <c r="J135" s="117"/>
      <c r="K135" s="117"/>
      <c r="L135" s="117"/>
      <c r="M135" s="117"/>
      <c r="N135" s="117"/>
      <c r="O135" s="117"/>
      <c r="P135" s="117"/>
      <c r="Q135" s="117"/>
      <c r="R135" s="117"/>
      <c r="S135" s="195"/>
      <c r="T135" s="117"/>
      <c r="U135" s="195"/>
      <c r="V135" s="117"/>
      <c r="W135" s="196"/>
      <c r="X135" s="197"/>
      <c r="Y135" s="197"/>
      <c r="Z135" s="197"/>
      <c r="AA135" s="197"/>
      <c r="AB135" s="188"/>
      <c r="AC135" s="197"/>
      <c r="AD135" s="188"/>
      <c r="AE135" s="197"/>
      <c r="AF135" s="197"/>
    </row>
    <row r="136" spans="1:32" x14ac:dyDescent="0.3">
      <c r="A136" s="192"/>
      <c r="B136" s="117"/>
      <c r="C136" s="117"/>
      <c r="D136" s="117"/>
      <c r="E136" s="117"/>
      <c r="F136" s="117"/>
      <c r="G136" s="117"/>
      <c r="H136" s="117"/>
      <c r="I136" s="195"/>
      <c r="J136" s="117"/>
      <c r="K136" s="117"/>
      <c r="L136" s="117"/>
      <c r="M136" s="117"/>
      <c r="N136" s="117"/>
      <c r="O136" s="117"/>
      <c r="P136" s="117"/>
      <c r="Q136" s="117"/>
      <c r="R136" s="117"/>
      <c r="S136" s="195"/>
      <c r="T136" s="117"/>
      <c r="U136" s="195"/>
      <c r="V136" s="117"/>
      <c r="W136" s="196"/>
      <c r="X136" s="197"/>
      <c r="Y136" s="197"/>
      <c r="Z136" s="197"/>
      <c r="AA136" s="197"/>
      <c r="AB136" s="188"/>
      <c r="AC136" s="197"/>
      <c r="AD136" s="188"/>
      <c r="AE136" s="197"/>
      <c r="AF136" s="197"/>
    </row>
    <row r="137" spans="1:32" x14ac:dyDescent="0.3">
      <c r="A137" s="192"/>
      <c r="B137" s="117"/>
      <c r="C137" s="117"/>
      <c r="D137" s="117"/>
      <c r="E137" s="117"/>
      <c r="F137" s="117"/>
      <c r="G137" s="117"/>
      <c r="H137" s="117"/>
      <c r="I137" s="195"/>
      <c r="J137" s="117"/>
      <c r="K137" s="117"/>
      <c r="L137" s="117"/>
      <c r="M137" s="117"/>
      <c r="N137" s="117"/>
      <c r="O137" s="117"/>
      <c r="P137" s="117"/>
      <c r="Q137" s="117"/>
      <c r="R137" s="117"/>
      <c r="S137" s="195"/>
      <c r="T137" s="117"/>
      <c r="U137" s="195"/>
      <c r="V137" s="117"/>
      <c r="W137" s="196"/>
      <c r="X137" s="197"/>
      <c r="Y137" s="197"/>
      <c r="Z137" s="197"/>
      <c r="AA137" s="197"/>
      <c r="AB137" s="188"/>
      <c r="AC137" s="197"/>
      <c r="AD137" s="188"/>
      <c r="AE137" s="197"/>
      <c r="AF137" s="197"/>
    </row>
    <row r="138" spans="1:32" x14ac:dyDescent="0.3">
      <c r="A138" s="192"/>
      <c r="B138" s="117"/>
      <c r="C138" s="117"/>
      <c r="D138" s="117"/>
      <c r="E138" s="117"/>
      <c r="F138" s="117"/>
      <c r="G138" s="117"/>
      <c r="H138" s="117"/>
      <c r="I138" s="195"/>
      <c r="J138" s="117"/>
      <c r="K138" s="117"/>
      <c r="L138" s="117"/>
      <c r="M138" s="117"/>
      <c r="N138" s="117"/>
      <c r="O138" s="117"/>
      <c r="P138" s="117"/>
      <c r="Q138" s="117"/>
      <c r="R138" s="117"/>
      <c r="S138" s="195"/>
      <c r="T138" s="117"/>
      <c r="U138" s="195"/>
      <c r="V138" s="117"/>
      <c r="W138" s="196"/>
      <c r="X138" s="197"/>
      <c r="Y138" s="197"/>
      <c r="Z138" s="197"/>
      <c r="AA138" s="197"/>
      <c r="AB138" s="188"/>
      <c r="AC138" s="197"/>
      <c r="AD138" s="188"/>
      <c r="AE138" s="197"/>
      <c r="AF138" s="197"/>
    </row>
    <row r="139" spans="1:32" x14ac:dyDescent="0.3">
      <c r="A139" s="192"/>
      <c r="B139" s="117"/>
      <c r="C139" s="117"/>
      <c r="D139" s="117"/>
      <c r="E139" s="117"/>
      <c r="F139" s="117"/>
      <c r="G139" s="117"/>
      <c r="H139" s="117"/>
      <c r="I139" s="195"/>
      <c r="J139" s="117"/>
      <c r="K139" s="117"/>
      <c r="L139" s="117"/>
      <c r="M139" s="117"/>
      <c r="N139" s="117"/>
      <c r="O139" s="117"/>
      <c r="P139" s="117"/>
      <c r="Q139" s="117"/>
      <c r="R139" s="117"/>
      <c r="S139" s="195"/>
      <c r="T139" s="117"/>
      <c r="U139" s="195"/>
      <c r="V139" s="117"/>
      <c r="W139" s="196"/>
      <c r="X139" s="197"/>
      <c r="Y139" s="197"/>
      <c r="Z139" s="197"/>
      <c r="AA139" s="197"/>
      <c r="AB139" s="188"/>
      <c r="AC139" s="197"/>
      <c r="AD139" s="188"/>
      <c r="AE139" s="197"/>
      <c r="AF139" s="197"/>
    </row>
    <row r="140" spans="1:32" x14ac:dyDescent="0.3">
      <c r="A140" s="192"/>
      <c r="B140" s="117"/>
      <c r="C140" s="117"/>
      <c r="D140" s="117"/>
      <c r="E140" s="117"/>
      <c r="F140" s="117"/>
      <c r="G140" s="117"/>
      <c r="H140" s="117"/>
      <c r="I140" s="195"/>
      <c r="J140" s="117"/>
      <c r="K140" s="117"/>
      <c r="L140" s="117"/>
      <c r="M140" s="117"/>
      <c r="N140" s="117"/>
      <c r="O140" s="117"/>
      <c r="P140" s="117"/>
      <c r="Q140" s="117"/>
      <c r="R140" s="117"/>
      <c r="S140" s="195"/>
      <c r="T140" s="117"/>
      <c r="U140" s="195"/>
      <c r="V140" s="117"/>
      <c r="W140" s="196"/>
      <c r="X140" s="197"/>
      <c r="Y140" s="197"/>
      <c r="Z140" s="197"/>
      <c r="AA140" s="197"/>
      <c r="AB140" s="188"/>
      <c r="AC140" s="197"/>
      <c r="AD140" s="188"/>
      <c r="AE140" s="197"/>
      <c r="AF140" s="197"/>
    </row>
    <row r="141" spans="1:32" x14ac:dyDescent="0.3">
      <c r="A141" s="192"/>
      <c r="B141" s="117"/>
      <c r="C141" s="117"/>
      <c r="D141" s="117"/>
      <c r="E141" s="117"/>
      <c r="F141" s="117"/>
      <c r="G141" s="117"/>
      <c r="H141" s="117"/>
      <c r="I141" s="195"/>
      <c r="J141" s="117"/>
      <c r="K141" s="117"/>
      <c r="L141" s="117"/>
      <c r="M141" s="117"/>
      <c r="N141" s="117"/>
      <c r="O141" s="117"/>
      <c r="P141" s="117"/>
      <c r="Q141" s="117"/>
      <c r="R141" s="117"/>
      <c r="S141" s="195"/>
      <c r="T141" s="117"/>
      <c r="U141" s="195"/>
      <c r="V141" s="117"/>
      <c r="W141" s="196"/>
      <c r="X141" s="197"/>
      <c r="Y141" s="197"/>
      <c r="Z141" s="197"/>
      <c r="AA141" s="197"/>
      <c r="AB141" s="188"/>
      <c r="AC141" s="197"/>
      <c r="AD141" s="188"/>
      <c r="AE141" s="197"/>
      <c r="AF141" s="197"/>
    </row>
    <row r="142" spans="1:32" x14ac:dyDescent="0.3">
      <c r="A142" s="192"/>
      <c r="B142" s="117"/>
      <c r="C142" s="117"/>
      <c r="D142" s="117"/>
      <c r="E142" s="117"/>
      <c r="F142" s="117"/>
      <c r="G142" s="117"/>
      <c r="H142" s="117"/>
      <c r="I142" s="195"/>
      <c r="J142" s="117"/>
      <c r="K142" s="117"/>
      <c r="L142" s="117"/>
      <c r="M142" s="117"/>
      <c r="N142" s="117"/>
      <c r="O142" s="117"/>
      <c r="P142" s="117"/>
      <c r="Q142" s="117"/>
      <c r="R142" s="117"/>
      <c r="S142" s="195"/>
      <c r="T142" s="117"/>
      <c r="U142" s="195"/>
      <c r="V142" s="117"/>
      <c r="W142" s="196"/>
      <c r="X142" s="197"/>
      <c r="Y142" s="197"/>
      <c r="Z142" s="197"/>
      <c r="AA142" s="197"/>
      <c r="AB142" s="188"/>
      <c r="AC142" s="197"/>
      <c r="AD142" s="188"/>
      <c r="AE142" s="197"/>
      <c r="AF142" s="197"/>
    </row>
    <row r="143" spans="1:32" x14ac:dyDescent="0.3">
      <c r="A143" s="192"/>
      <c r="B143" s="117"/>
      <c r="C143" s="117"/>
      <c r="D143" s="117"/>
      <c r="E143" s="117"/>
      <c r="F143" s="117"/>
      <c r="G143" s="117"/>
      <c r="H143" s="117"/>
      <c r="I143" s="195"/>
      <c r="J143" s="117"/>
      <c r="K143" s="117"/>
      <c r="L143" s="117"/>
      <c r="M143" s="117"/>
      <c r="N143" s="117"/>
      <c r="O143" s="117"/>
      <c r="P143" s="117"/>
      <c r="Q143" s="117"/>
      <c r="R143" s="117"/>
      <c r="S143" s="195"/>
      <c r="T143" s="117"/>
      <c r="U143" s="195"/>
      <c r="V143" s="117"/>
      <c r="W143" s="196"/>
      <c r="X143" s="197"/>
      <c r="Y143" s="197"/>
      <c r="Z143" s="197"/>
      <c r="AA143" s="197"/>
      <c r="AB143" s="188"/>
      <c r="AC143" s="197"/>
      <c r="AD143" s="188"/>
      <c r="AE143" s="197"/>
      <c r="AF143" s="197"/>
    </row>
    <row r="144" spans="1:32" x14ac:dyDescent="0.3">
      <c r="A144" s="192"/>
      <c r="B144" s="117"/>
      <c r="C144" s="117"/>
      <c r="D144" s="117"/>
      <c r="E144" s="117"/>
      <c r="F144" s="117"/>
      <c r="G144" s="117"/>
      <c r="H144" s="117"/>
      <c r="I144" s="195"/>
      <c r="J144" s="117"/>
      <c r="K144" s="117"/>
      <c r="L144" s="117"/>
      <c r="M144" s="117"/>
      <c r="N144" s="117"/>
      <c r="O144" s="117"/>
      <c r="P144" s="117"/>
      <c r="Q144" s="117"/>
      <c r="R144" s="117"/>
      <c r="S144" s="195"/>
      <c r="T144" s="117"/>
      <c r="U144" s="195"/>
      <c r="V144" s="117"/>
      <c r="W144" s="196"/>
      <c r="X144" s="197"/>
      <c r="Y144" s="197"/>
      <c r="Z144" s="197"/>
      <c r="AA144" s="197"/>
      <c r="AB144" s="188"/>
      <c r="AC144" s="197"/>
      <c r="AD144" s="188"/>
      <c r="AE144" s="197"/>
      <c r="AF144" s="197"/>
    </row>
    <row r="145" spans="1:32" x14ac:dyDescent="0.3">
      <c r="A145" s="192"/>
      <c r="B145" s="117"/>
      <c r="C145" s="117"/>
      <c r="D145" s="117"/>
      <c r="E145" s="117"/>
      <c r="F145" s="117"/>
      <c r="G145" s="117"/>
      <c r="H145" s="117"/>
      <c r="I145" s="195"/>
      <c r="J145" s="117"/>
      <c r="K145" s="117"/>
      <c r="L145" s="117"/>
      <c r="M145" s="117"/>
      <c r="N145" s="117"/>
      <c r="O145" s="117"/>
      <c r="P145" s="117"/>
      <c r="Q145" s="117"/>
      <c r="R145" s="117"/>
      <c r="S145" s="195"/>
      <c r="T145" s="117"/>
      <c r="U145" s="195"/>
      <c r="V145" s="117"/>
      <c r="W145" s="196"/>
      <c r="X145" s="197"/>
      <c r="Y145" s="197"/>
      <c r="Z145" s="197"/>
      <c r="AA145" s="197"/>
      <c r="AB145" s="188"/>
      <c r="AC145" s="197"/>
      <c r="AD145" s="188"/>
      <c r="AE145" s="197"/>
      <c r="AF145" s="197"/>
    </row>
    <row r="146" spans="1:32" x14ac:dyDescent="0.3">
      <c r="A146" s="192"/>
      <c r="B146" s="117"/>
      <c r="C146" s="117"/>
      <c r="D146" s="117"/>
      <c r="E146" s="117"/>
      <c r="F146" s="117"/>
      <c r="G146" s="117"/>
      <c r="H146" s="117"/>
      <c r="I146" s="195"/>
      <c r="J146" s="117"/>
      <c r="K146" s="117"/>
      <c r="L146" s="117"/>
      <c r="M146" s="117"/>
      <c r="N146" s="117"/>
      <c r="O146" s="117"/>
      <c r="P146" s="117"/>
      <c r="Q146" s="117"/>
      <c r="R146" s="117"/>
      <c r="S146" s="195"/>
      <c r="T146" s="117"/>
      <c r="U146" s="195"/>
      <c r="V146" s="117"/>
      <c r="W146" s="196"/>
      <c r="X146" s="197"/>
      <c r="Y146" s="197"/>
      <c r="Z146" s="197"/>
      <c r="AA146" s="197"/>
      <c r="AB146" s="188"/>
      <c r="AC146" s="197"/>
      <c r="AD146" s="188"/>
      <c r="AE146" s="197"/>
      <c r="AF146" s="197"/>
    </row>
    <row r="147" spans="1:32" x14ac:dyDescent="0.3">
      <c r="A147" s="192"/>
      <c r="B147" s="117"/>
      <c r="C147" s="117"/>
      <c r="D147" s="117"/>
      <c r="E147" s="117"/>
      <c r="F147" s="117"/>
      <c r="G147" s="117"/>
      <c r="H147" s="117"/>
      <c r="I147" s="195"/>
      <c r="J147" s="117"/>
      <c r="K147" s="117"/>
      <c r="L147" s="117"/>
      <c r="M147" s="117"/>
      <c r="N147" s="117"/>
      <c r="O147" s="117"/>
      <c r="P147" s="117"/>
      <c r="Q147" s="117"/>
      <c r="R147" s="117"/>
      <c r="S147" s="195"/>
      <c r="T147" s="117"/>
      <c r="U147" s="195"/>
      <c r="V147" s="117"/>
      <c r="W147" s="196"/>
      <c r="X147" s="197"/>
      <c r="Y147" s="197"/>
      <c r="Z147" s="197"/>
      <c r="AA147" s="197"/>
      <c r="AB147" s="188"/>
      <c r="AC147" s="197"/>
      <c r="AD147" s="188"/>
      <c r="AE147" s="197"/>
      <c r="AF147" s="197"/>
    </row>
    <row r="148" spans="1:32" x14ac:dyDescent="0.3">
      <c r="A148" s="192"/>
      <c r="B148" s="117"/>
      <c r="C148" s="117"/>
      <c r="D148" s="117"/>
      <c r="E148" s="117"/>
      <c r="F148" s="117"/>
      <c r="G148" s="117"/>
      <c r="H148" s="117"/>
      <c r="I148" s="195"/>
      <c r="J148" s="117"/>
      <c r="K148" s="117"/>
      <c r="L148" s="117"/>
      <c r="M148" s="117"/>
      <c r="N148" s="117"/>
      <c r="O148" s="117"/>
      <c r="P148" s="117"/>
      <c r="Q148" s="117"/>
      <c r="R148" s="117"/>
      <c r="S148" s="195"/>
      <c r="T148" s="117"/>
      <c r="U148" s="195"/>
      <c r="V148" s="117"/>
      <c r="W148" s="196"/>
      <c r="X148" s="197"/>
      <c r="Y148" s="197"/>
      <c r="Z148" s="197"/>
      <c r="AA148" s="197"/>
      <c r="AB148" s="188"/>
      <c r="AC148" s="197"/>
      <c r="AD148" s="188"/>
      <c r="AE148" s="197"/>
      <c r="AF148" s="197"/>
    </row>
    <row r="149" spans="1:32" x14ac:dyDescent="0.3">
      <c r="A149" s="192"/>
      <c r="B149" s="117"/>
      <c r="C149" s="117"/>
      <c r="D149" s="117"/>
      <c r="E149" s="117"/>
      <c r="F149" s="117"/>
      <c r="G149" s="117"/>
      <c r="H149" s="117"/>
      <c r="I149" s="195"/>
      <c r="J149" s="117"/>
      <c r="K149" s="117"/>
      <c r="L149" s="117"/>
      <c r="M149" s="117"/>
      <c r="N149" s="117"/>
      <c r="O149" s="117"/>
      <c r="P149" s="117"/>
      <c r="Q149" s="117"/>
      <c r="R149" s="117"/>
      <c r="S149" s="195"/>
      <c r="T149" s="117"/>
      <c r="U149" s="195"/>
      <c r="V149" s="117"/>
      <c r="W149" s="196"/>
      <c r="X149" s="197"/>
      <c r="Y149" s="197"/>
      <c r="Z149" s="197"/>
      <c r="AA149" s="197"/>
      <c r="AB149" s="188"/>
      <c r="AC149" s="197"/>
      <c r="AD149" s="188"/>
      <c r="AE149" s="197"/>
      <c r="AF149" s="197"/>
    </row>
    <row r="150" spans="1:32" x14ac:dyDescent="0.3">
      <c r="A150" s="192"/>
      <c r="B150" s="117"/>
      <c r="C150" s="117"/>
      <c r="D150" s="117"/>
      <c r="E150" s="117"/>
      <c r="F150" s="117"/>
      <c r="G150" s="117"/>
      <c r="H150" s="117"/>
      <c r="I150" s="195"/>
      <c r="J150" s="117"/>
      <c r="K150" s="117"/>
      <c r="L150" s="117"/>
      <c r="M150" s="117"/>
      <c r="N150" s="117"/>
      <c r="O150" s="117"/>
      <c r="P150" s="117"/>
      <c r="Q150" s="117"/>
      <c r="R150" s="117"/>
      <c r="S150" s="195"/>
      <c r="T150" s="117"/>
      <c r="U150" s="195"/>
      <c r="V150" s="117"/>
      <c r="W150" s="196"/>
      <c r="X150" s="197"/>
      <c r="Y150" s="197"/>
      <c r="Z150" s="197"/>
      <c r="AA150" s="197"/>
      <c r="AB150" s="188"/>
      <c r="AC150" s="197"/>
      <c r="AD150" s="188"/>
      <c r="AE150" s="197"/>
      <c r="AF150" s="197"/>
    </row>
    <row r="151" spans="1:32" x14ac:dyDescent="0.3">
      <c r="A151" s="192"/>
      <c r="B151" s="117"/>
      <c r="C151" s="117"/>
      <c r="D151" s="117"/>
      <c r="E151" s="117"/>
      <c r="F151" s="117"/>
      <c r="G151" s="117"/>
      <c r="H151" s="117"/>
      <c r="I151" s="195"/>
      <c r="J151" s="117"/>
      <c r="K151" s="117"/>
      <c r="L151" s="117"/>
      <c r="M151" s="117"/>
      <c r="N151" s="117"/>
      <c r="O151" s="117"/>
      <c r="P151" s="117"/>
      <c r="Q151" s="117"/>
      <c r="R151" s="117"/>
      <c r="S151" s="195"/>
      <c r="T151" s="117"/>
      <c r="U151" s="195"/>
      <c r="V151" s="117"/>
      <c r="W151" s="196"/>
      <c r="X151" s="197"/>
      <c r="Y151" s="197"/>
      <c r="Z151" s="197"/>
      <c r="AA151" s="197"/>
      <c r="AB151" s="188"/>
      <c r="AC151" s="197"/>
      <c r="AD151" s="188"/>
      <c r="AE151" s="197"/>
      <c r="AF151" s="197"/>
    </row>
    <row r="152" spans="1:32" x14ac:dyDescent="0.3">
      <c r="A152" s="192"/>
      <c r="B152" s="117"/>
      <c r="C152" s="117"/>
      <c r="D152" s="117"/>
      <c r="E152" s="117"/>
      <c r="F152" s="117"/>
      <c r="G152" s="117"/>
      <c r="H152" s="117"/>
      <c r="I152" s="195"/>
      <c r="J152" s="117"/>
      <c r="K152" s="117"/>
      <c r="L152" s="117"/>
      <c r="M152" s="117"/>
      <c r="N152" s="117"/>
      <c r="O152" s="117"/>
      <c r="P152" s="117"/>
      <c r="Q152" s="117"/>
      <c r="R152" s="117"/>
      <c r="S152" s="195"/>
      <c r="T152" s="117"/>
      <c r="U152" s="195"/>
      <c r="V152" s="117"/>
      <c r="W152" s="196"/>
      <c r="X152" s="197"/>
      <c r="Y152" s="197"/>
      <c r="Z152" s="197"/>
      <c r="AA152" s="197"/>
      <c r="AB152" s="188"/>
      <c r="AC152" s="197"/>
      <c r="AD152" s="188"/>
      <c r="AE152" s="197"/>
      <c r="AF152" s="197"/>
    </row>
    <row r="153" spans="1:32" x14ac:dyDescent="0.3">
      <c r="A153" s="192"/>
      <c r="B153" s="117"/>
      <c r="C153" s="117"/>
      <c r="D153" s="117"/>
      <c r="E153" s="117"/>
      <c r="F153" s="117"/>
      <c r="G153" s="117"/>
      <c r="H153" s="117"/>
      <c r="I153" s="195"/>
      <c r="J153" s="117"/>
      <c r="K153" s="117"/>
      <c r="L153" s="117"/>
      <c r="M153" s="117"/>
      <c r="N153" s="117"/>
      <c r="O153" s="117"/>
      <c r="P153" s="117"/>
      <c r="Q153" s="117"/>
      <c r="R153" s="117"/>
      <c r="S153" s="195"/>
      <c r="T153" s="117"/>
      <c r="U153" s="195"/>
      <c r="V153" s="117"/>
      <c r="W153" s="196"/>
      <c r="X153" s="197"/>
      <c r="Y153" s="197"/>
      <c r="Z153" s="197"/>
      <c r="AA153" s="197"/>
      <c r="AB153" s="188"/>
      <c r="AC153" s="197"/>
      <c r="AD153" s="188"/>
      <c r="AE153" s="197"/>
      <c r="AF153" s="197"/>
    </row>
    <row r="154" spans="1:32" x14ac:dyDescent="0.3">
      <c r="A154" s="192"/>
      <c r="B154" s="117"/>
      <c r="C154" s="117"/>
      <c r="D154" s="117"/>
      <c r="E154" s="117"/>
      <c r="F154" s="117"/>
      <c r="G154" s="117"/>
      <c r="H154" s="117"/>
      <c r="I154" s="195"/>
      <c r="J154" s="117"/>
      <c r="K154" s="117"/>
      <c r="L154" s="117"/>
      <c r="M154" s="117"/>
      <c r="N154" s="117"/>
      <c r="O154" s="117"/>
      <c r="P154" s="117"/>
      <c r="Q154" s="117"/>
      <c r="R154" s="117"/>
      <c r="S154" s="195"/>
      <c r="T154" s="117"/>
      <c r="U154" s="195"/>
      <c r="V154" s="117"/>
      <c r="W154" s="196"/>
      <c r="X154" s="197"/>
      <c r="Y154" s="197"/>
      <c r="Z154" s="197"/>
      <c r="AA154" s="197"/>
      <c r="AB154" s="188"/>
      <c r="AC154" s="197"/>
      <c r="AD154" s="188"/>
      <c r="AE154" s="197"/>
      <c r="AF154" s="197"/>
    </row>
    <row r="155" spans="1:32" x14ac:dyDescent="0.3">
      <c r="A155" s="192"/>
      <c r="B155" s="117"/>
      <c r="C155" s="117"/>
      <c r="D155" s="117"/>
      <c r="E155" s="117"/>
      <c r="F155" s="117"/>
      <c r="G155" s="117"/>
      <c r="H155" s="117"/>
      <c r="I155" s="195"/>
      <c r="J155" s="117"/>
      <c r="K155" s="117"/>
      <c r="L155" s="117"/>
      <c r="M155" s="117"/>
      <c r="N155" s="117"/>
      <c r="O155" s="117"/>
      <c r="P155" s="117"/>
      <c r="Q155" s="117"/>
      <c r="R155" s="117"/>
      <c r="S155" s="195"/>
      <c r="T155" s="117"/>
      <c r="U155" s="195"/>
      <c r="V155" s="117"/>
      <c r="W155" s="196"/>
      <c r="X155" s="197"/>
      <c r="Y155" s="197"/>
      <c r="Z155" s="197"/>
      <c r="AA155" s="197"/>
      <c r="AB155" s="188"/>
      <c r="AC155" s="197"/>
      <c r="AD155" s="188"/>
      <c r="AE155" s="197"/>
      <c r="AF155" s="197"/>
    </row>
    <row r="156" spans="1:32" x14ac:dyDescent="0.3">
      <c r="A156" s="192"/>
      <c r="B156" s="117"/>
      <c r="C156" s="117"/>
      <c r="D156" s="117"/>
      <c r="E156" s="117"/>
      <c r="F156" s="117"/>
      <c r="G156" s="117"/>
      <c r="H156" s="117"/>
      <c r="I156" s="195"/>
      <c r="J156" s="117"/>
      <c r="K156" s="117"/>
      <c r="L156" s="117"/>
      <c r="M156" s="117"/>
      <c r="N156" s="117"/>
      <c r="O156" s="117"/>
      <c r="P156" s="117"/>
      <c r="Q156" s="117"/>
      <c r="R156" s="117"/>
      <c r="S156" s="195"/>
      <c r="T156" s="117"/>
      <c r="U156" s="195"/>
      <c r="V156" s="117"/>
      <c r="W156" s="196"/>
      <c r="X156" s="197"/>
      <c r="Y156" s="197"/>
      <c r="Z156" s="197"/>
      <c r="AA156" s="197"/>
      <c r="AB156" s="188"/>
      <c r="AC156" s="197"/>
      <c r="AD156" s="188"/>
      <c r="AE156" s="197"/>
      <c r="AF156" s="197"/>
    </row>
    <row r="157" spans="1:32" x14ac:dyDescent="0.3">
      <c r="A157" s="192"/>
      <c r="B157" s="117"/>
      <c r="C157" s="117"/>
      <c r="D157" s="117"/>
      <c r="E157" s="117"/>
      <c r="F157" s="117"/>
      <c r="G157" s="117"/>
      <c r="H157" s="117"/>
      <c r="I157" s="195"/>
      <c r="J157" s="117"/>
      <c r="K157" s="117"/>
      <c r="L157" s="117"/>
      <c r="M157" s="117"/>
      <c r="N157" s="117"/>
      <c r="O157" s="117"/>
      <c r="P157" s="117"/>
      <c r="Q157" s="117"/>
      <c r="R157" s="117"/>
      <c r="S157" s="195"/>
      <c r="T157" s="117"/>
      <c r="U157" s="195"/>
      <c r="V157" s="117"/>
      <c r="W157" s="196"/>
      <c r="X157" s="197"/>
      <c r="Y157" s="197"/>
      <c r="Z157" s="197"/>
      <c r="AA157" s="197"/>
      <c r="AB157" s="188"/>
      <c r="AC157" s="197"/>
      <c r="AD157" s="188"/>
      <c r="AE157" s="197"/>
      <c r="AF157" s="197"/>
    </row>
    <row r="158" spans="1:32" x14ac:dyDescent="0.3">
      <c r="A158" s="192"/>
      <c r="B158" s="117"/>
      <c r="C158" s="117"/>
      <c r="D158" s="117"/>
      <c r="E158" s="117"/>
      <c r="F158" s="117"/>
      <c r="G158" s="117"/>
      <c r="H158" s="117"/>
      <c r="I158" s="195"/>
      <c r="J158" s="117"/>
      <c r="K158" s="117"/>
      <c r="L158" s="117"/>
      <c r="M158" s="117"/>
      <c r="N158" s="117"/>
      <c r="O158" s="117"/>
      <c r="P158" s="117"/>
      <c r="Q158" s="117"/>
      <c r="R158" s="117"/>
      <c r="S158" s="195"/>
      <c r="T158" s="117"/>
      <c r="U158" s="195"/>
      <c r="V158" s="117"/>
      <c r="W158" s="196"/>
      <c r="X158" s="197"/>
      <c r="Y158" s="197"/>
      <c r="Z158" s="197"/>
      <c r="AA158" s="197"/>
      <c r="AB158" s="188"/>
      <c r="AC158" s="197"/>
      <c r="AD158" s="188"/>
      <c r="AE158" s="197"/>
      <c r="AF158" s="197"/>
    </row>
    <row r="159" spans="1:32" x14ac:dyDescent="0.3">
      <c r="A159" s="192"/>
      <c r="B159" s="117"/>
      <c r="C159" s="117"/>
      <c r="D159" s="117"/>
      <c r="E159" s="117"/>
      <c r="F159" s="117"/>
      <c r="G159" s="117"/>
      <c r="H159" s="117"/>
      <c r="I159" s="195"/>
      <c r="J159" s="117"/>
      <c r="K159" s="117"/>
      <c r="L159" s="117"/>
      <c r="M159" s="117"/>
      <c r="N159" s="117"/>
      <c r="O159" s="117"/>
      <c r="P159" s="117"/>
      <c r="Q159" s="117"/>
      <c r="R159" s="117"/>
      <c r="S159" s="195"/>
      <c r="T159" s="117"/>
      <c r="U159" s="195"/>
      <c r="V159" s="117"/>
      <c r="W159" s="196"/>
      <c r="X159" s="197"/>
      <c r="Y159" s="197"/>
      <c r="Z159" s="197"/>
      <c r="AA159" s="197"/>
      <c r="AB159" s="188"/>
      <c r="AC159" s="197"/>
      <c r="AD159" s="188"/>
      <c r="AE159" s="197"/>
      <c r="AF159" s="197"/>
    </row>
    <row r="160" spans="1:32" x14ac:dyDescent="0.3">
      <c r="A160" s="192"/>
      <c r="B160" s="117"/>
      <c r="C160" s="117"/>
      <c r="D160" s="117"/>
      <c r="E160" s="117"/>
      <c r="F160" s="117"/>
      <c r="G160" s="117"/>
      <c r="H160" s="117"/>
      <c r="I160" s="195"/>
      <c r="J160" s="117"/>
      <c r="K160" s="117"/>
      <c r="L160" s="117"/>
      <c r="M160" s="117"/>
      <c r="N160" s="117"/>
      <c r="O160" s="117"/>
      <c r="P160" s="117"/>
      <c r="Q160" s="117"/>
      <c r="R160" s="117"/>
      <c r="S160" s="195"/>
      <c r="T160" s="117"/>
      <c r="U160" s="195"/>
      <c r="V160" s="117"/>
      <c r="W160" s="196"/>
      <c r="X160" s="197"/>
      <c r="Y160" s="197"/>
      <c r="Z160" s="197"/>
      <c r="AA160" s="197"/>
      <c r="AB160" s="188"/>
      <c r="AC160" s="197"/>
      <c r="AD160" s="188"/>
      <c r="AE160" s="197"/>
      <c r="AF160" s="197"/>
    </row>
    <row r="161" spans="1:32" x14ac:dyDescent="0.3">
      <c r="A161" s="192"/>
      <c r="B161" s="117"/>
      <c r="C161" s="117"/>
      <c r="D161" s="117"/>
      <c r="E161" s="117"/>
      <c r="F161" s="117"/>
      <c r="G161" s="117"/>
      <c r="H161" s="117"/>
      <c r="I161" s="195"/>
      <c r="J161" s="117"/>
      <c r="K161" s="117"/>
      <c r="L161" s="117"/>
      <c r="M161" s="117"/>
      <c r="N161" s="117"/>
      <c r="O161" s="117"/>
      <c r="P161" s="117"/>
      <c r="Q161" s="117"/>
      <c r="R161" s="117"/>
      <c r="S161" s="195"/>
      <c r="T161" s="117"/>
      <c r="U161" s="195"/>
      <c r="V161" s="117"/>
      <c r="W161" s="196"/>
      <c r="X161" s="197"/>
      <c r="Y161" s="197"/>
      <c r="Z161" s="197"/>
      <c r="AA161" s="197"/>
      <c r="AB161" s="188"/>
      <c r="AC161" s="197"/>
      <c r="AD161" s="188"/>
      <c r="AE161" s="197"/>
      <c r="AF161" s="197"/>
    </row>
    <row r="162" spans="1:32" x14ac:dyDescent="0.3">
      <c r="A162" s="192"/>
      <c r="B162" s="117"/>
      <c r="C162" s="117"/>
      <c r="D162" s="117"/>
      <c r="E162" s="117"/>
      <c r="F162" s="117"/>
      <c r="G162" s="117"/>
      <c r="H162" s="117"/>
      <c r="I162" s="195"/>
      <c r="J162" s="117"/>
      <c r="K162" s="117"/>
      <c r="L162" s="117"/>
      <c r="M162" s="117"/>
      <c r="N162" s="117"/>
      <c r="O162" s="117"/>
      <c r="P162" s="117"/>
      <c r="Q162" s="117"/>
      <c r="R162" s="117"/>
      <c r="S162" s="195"/>
      <c r="T162" s="117"/>
      <c r="U162" s="195"/>
      <c r="V162" s="117"/>
      <c r="W162" s="196"/>
      <c r="X162" s="197"/>
      <c r="Y162" s="197"/>
      <c r="Z162" s="197"/>
      <c r="AA162" s="197"/>
      <c r="AB162" s="188"/>
      <c r="AC162" s="197"/>
      <c r="AD162" s="188"/>
      <c r="AE162" s="197"/>
      <c r="AF162" s="197"/>
    </row>
    <row r="163" spans="1:32" x14ac:dyDescent="0.3">
      <c r="A163" s="192"/>
      <c r="B163" s="117"/>
      <c r="C163" s="117"/>
      <c r="D163" s="117"/>
      <c r="E163" s="117"/>
      <c r="F163" s="117"/>
      <c r="G163" s="117"/>
      <c r="H163" s="117"/>
      <c r="I163" s="195"/>
      <c r="J163" s="117"/>
      <c r="K163" s="117"/>
      <c r="L163" s="117"/>
      <c r="M163" s="117"/>
      <c r="N163" s="117"/>
      <c r="O163" s="117"/>
      <c r="P163" s="117"/>
      <c r="Q163" s="117"/>
      <c r="R163" s="117"/>
      <c r="S163" s="195"/>
      <c r="T163" s="117"/>
      <c r="U163" s="195"/>
      <c r="V163" s="117"/>
      <c r="W163" s="196"/>
      <c r="X163" s="197"/>
      <c r="Y163" s="197"/>
      <c r="Z163" s="197"/>
      <c r="AA163" s="197"/>
      <c r="AB163" s="188"/>
      <c r="AC163" s="197"/>
      <c r="AD163" s="188"/>
      <c r="AE163" s="197"/>
      <c r="AF163" s="197"/>
    </row>
    <row r="164" spans="1:32" x14ac:dyDescent="0.3">
      <c r="A164" s="192"/>
      <c r="B164" s="117"/>
      <c r="C164" s="117"/>
      <c r="D164" s="117"/>
      <c r="E164" s="117"/>
      <c r="F164" s="117"/>
      <c r="G164" s="117"/>
      <c r="H164" s="117"/>
      <c r="I164" s="195"/>
      <c r="J164" s="117"/>
      <c r="K164" s="117"/>
      <c r="L164" s="117"/>
      <c r="M164" s="117"/>
      <c r="N164" s="117"/>
      <c r="O164" s="117"/>
      <c r="P164" s="117"/>
      <c r="Q164" s="117"/>
      <c r="R164" s="117"/>
      <c r="S164" s="195"/>
      <c r="T164" s="117"/>
      <c r="U164" s="195"/>
      <c r="V164" s="117"/>
      <c r="W164" s="196"/>
      <c r="X164" s="197"/>
      <c r="Y164" s="197"/>
      <c r="Z164" s="197"/>
      <c r="AA164" s="197"/>
      <c r="AB164" s="188"/>
      <c r="AC164" s="197"/>
      <c r="AD164" s="188"/>
      <c r="AE164" s="197"/>
      <c r="AF164" s="197"/>
    </row>
    <row r="165" spans="1:32" x14ac:dyDescent="0.3">
      <c r="A165" s="192"/>
      <c r="B165" s="117"/>
      <c r="C165" s="117"/>
      <c r="D165" s="117"/>
      <c r="E165" s="117"/>
      <c r="F165" s="117"/>
      <c r="G165" s="117"/>
      <c r="H165" s="117"/>
      <c r="I165" s="195"/>
      <c r="J165" s="117"/>
      <c r="K165" s="117"/>
      <c r="L165" s="117"/>
      <c r="M165" s="117"/>
      <c r="N165" s="117"/>
      <c r="O165" s="117"/>
      <c r="P165" s="117"/>
      <c r="Q165" s="117"/>
      <c r="R165" s="117"/>
      <c r="S165" s="195"/>
      <c r="T165" s="117"/>
      <c r="U165" s="195"/>
      <c r="V165" s="117"/>
      <c r="W165" s="196"/>
      <c r="X165" s="197"/>
      <c r="Y165" s="197"/>
      <c r="Z165" s="197"/>
      <c r="AA165" s="197"/>
      <c r="AB165" s="188"/>
      <c r="AC165" s="197"/>
      <c r="AD165" s="188"/>
      <c r="AE165" s="197"/>
      <c r="AF165" s="197"/>
    </row>
    <row r="166" spans="1:32" x14ac:dyDescent="0.3">
      <c r="A166" s="192"/>
      <c r="B166" s="117"/>
      <c r="C166" s="117"/>
      <c r="D166" s="117"/>
      <c r="E166" s="117"/>
      <c r="F166" s="117"/>
      <c r="G166" s="117"/>
      <c r="H166" s="117"/>
      <c r="I166" s="195"/>
      <c r="J166" s="117"/>
      <c r="K166" s="117"/>
      <c r="L166" s="117"/>
      <c r="M166" s="117"/>
      <c r="N166" s="117"/>
      <c r="O166" s="117"/>
      <c r="P166" s="117"/>
      <c r="Q166" s="117"/>
      <c r="R166" s="117"/>
      <c r="S166" s="195"/>
      <c r="T166" s="117"/>
      <c r="U166" s="195"/>
      <c r="V166" s="117"/>
      <c r="W166" s="196"/>
      <c r="X166" s="197"/>
      <c r="Y166" s="197"/>
      <c r="Z166" s="197"/>
      <c r="AA166" s="197"/>
      <c r="AB166" s="188"/>
      <c r="AC166" s="197"/>
      <c r="AD166" s="188"/>
      <c r="AE166" s="197"/>
      <c r="AF166" s="197"/>
    </row>
    <row r="167" spans="1:32" x14ac:dyDescent="0.3">
      <c r="A167" s="192"/>
      <c r="B167" s="117"/>
      <c r="C167" s="117"/>
      <c r="D167" s="117"/>
      <c r="E167" s="117"/>
      <c r="F167" s="117"/>
      <c r="G167" s="117"/>
      <c r="H167" s="117"/>
      <c r="I167" s="195"/>
      <c r="J167" s="117"/>
      <c r="K167" s="117"/>
      <c r="L167" s="117"/>
      <c r="M167" s="117"/>
      <c r="N167" s="117"/>
      <c r="O167" s="117"/>
      <c r="P167" s="117"/>
      <c r="Q167" s="117"/>
      <c r="R167" s="117"/>
      <c r="S167" s="195"/>
      <c r="T167" s="117"/>
      <c r="U167" s="195"/>
      <c r="V167" s="117"/>
      <c r="W167" s="196"/>
      <c r="X167" s="197"/>
      <c r="Y167" s="197"/>
      <c r="Z167" s="197"/>
      <c r="AA167" s="197"/>
      <c r="AB167" s="188"/>
      <c r="AC167" s="197"/>
      <c r="AD167" s="188"/>
      <c r="AE167" s="197"/>
      <c r="AF167" s="197"/>
    </row>
    <row r="168" spans="1:32" x14ac:dyDescent="0.3">
      <c r="A168" s="192"/>
      <c r="B168" s="117"/>
      <c r="C168" s="117"/>
      <c r="D168" s="117"/>
      <c r="E168" s="117"/>
      <c r="F168" s="117"/>
      <c r="G168" s="117"/>
      <c r="H168" s="117"/>
      <c r="I168" s="195"/>
      <c r="J168" s="117"/>
      <c r="K168" s="117"/>
      <c r="L168" s="117"/>
      <c r="M168" s="117"/>
      <c r="N168" s="117"/>
      <c r="O168" s="117"/>
      <c r="P168" s="117"/>
      <c r="Q168" s="117"/>
      <c r="R168" s="117"/>
      <c r="S168" s="195"/>
      <c r="T168" s="117"/>
      <c r="U168" s="195"/>
      <c r="V168" s="117"/>
      <c r="W168" s="196"/>
      <c r="X168" s="197"/>
      <c r="Y168" s="197"/>
      <c r="Z168" s="197"/>
      <c r="AA168" s="197"/>
      <c r="AB168" s="188"/>
      <c r="AC168" s="197"/>
      <c r="AD168" s="188"/>
      <c r="AE168" s="197"/>
      <c r="AF168" s="197"/>
    </row>
    <row r="169" spans="1:32" x14ac:dyDescent="0.3">
      <c r="A169" s="192"/>
      <c r="B169" s="117"/>
      <c r="C169" s="117"/>
      <c r="D169" s="117"/>
      <c r="E169" s="117"/>
      <c r="F169" s="117"/>
      <c r="G169" s="117"/>
      <c r="H169" s="117"/>
      <c r="I169" s="195"/>
      <c r="J169" s="117"/>
      <c r="K169" s="117"/>
      <c r="L169" s="117"/>
      <c r="M169" s="117"/>
      <c r="N169" s="117"/>
      <c r="O169" s="117"/>
      <c r="P169" s="117"/>
      <c r="Q169" s="117"/>
      <c r="R169" s="117"/>
      <c r="S169" s="195"/>
      <c r="T169" s="117"/>
      <c r="U169" s="195"/>
      <c r="V169" s="117"/>
      <c r="W169" s="196"/>
      <c r="X169" s="197"/>
      <c r="Y169" s="197"/>
      <c r="Z169" s="197"/>
      <c r="AA169" s="197"/>
      <c r="AB169" s="188"/>
      <c r="AC169" s="197"/>
      <c r="AD169" s="188"/>
      <c r="AE169" s="197"/>
      <c r="AF169" s="197"/>
    </row>
    <row r="170" spans="1:32" x14ac:dyDescent="0.3">
      <c r="A170" s="192"/>
      <c r="B170" s="117"/>
      <c r="C170" s="117"/>
      <c r="D170" s="117"/>
      <c r="E170" s="117"/>
      <c r="F170" s="117"/>
      <c r="G170" s="117"/>
      <c r="H170" s="117"/>
      <c r="I170" s="195"/>
      <c r="J170" s="117"/>
      <c r="K170" s="117"/>
      <c r="L170" s="117"/>
      <c r="M170" s="117"/>
      <c r="N170" s="117"/>
      <c r="O170" s="117"/>
      <c r="P170" s="117"/>
      <c r="Q170" s="117"/>
      <c r="R170" s="117"/>
      <c r="S170" s="195"/>
      <c r="T170" s="117"/>
      <c r="U170" s="195"/>
      <c r="V170" s="117"/>
      <c r="W170" s="196"/>
      <c r="X170" s="197"/>
      <c r="Y170" s="197"/>
      <c r="Z170" s="197"/>
      <c r="AA170" s="197"/>
      <c r="AB170" s="188"/>
      <c r="AC170" s="197"/>
      <c r="AD170" s="188"/>
      <c r="AE170" s="197"/>
      <c r="AF170" s="197"/>
    </row>
    <row r="171" spans="1:32" x14ac:dyDescent="0.3">
      <c r="A171" s="192"/>
      <c r="B171" s="117"/>
      <c r="C171" s="117"/>
      <c r="D171" s="117"/>
      <c r="E171" s="117"/>
      <c r="F171" s="117"/>
      <c r="G171" s="117"/>
      <c r="H171" s="117"/>
      <c r="I171" s="195"/>
      <c r="J171" s="117"/>
      <c r="K171" s="117"/>
      <c r="L171" s="117"/>
      <c r="M171" s="117"/>
      <c r="N171" s="117"/>
      <c r="O171" s="117"/>
      <c r="P171" s="117"/>
      <c r="Q171" s="117"/>
      <c r="R171" s="117"/>
      <c r="S171" s="195"/>
      <c r="T171" s="117"/>
      <c r="U171" s="195"/>
      <c r="V171" s="117"/>
      <c r="W171" s="196"/>
      <c r="X171" s="197"/>
      <c r="Y171" s="197"/>
      <c r="Z171" s="197"/>
      <c r="AA171" s="197"/>
      <c r="AB171" s="188"/>
      <c r="AC171" s="197"/>
      <c r="AD171" s="188"/>
      <c r="AE171" s="197"/>
      <c r="AF171" s="197"/>
    </row>
    <row r="172" spans="1:32" x14ac:dyDescent="0.3">
      <c r="A172" s="192"/>
      <c r="B172" s="117"/>
      <c r="C172" s="117"/>
      <c r="D172" s="117"/>
      <c r="E172" s="117"/>
      <c r="F172" s="117"/>
      <c r="G172" s="117"/>
      <c r="H172" s="117"/>
      <c r="I172" s="195"/>
      <c r="J172" s="117"/>
      <c r="K172" s="117"/>
      <c r="L172" s="117"/>
      <c r="M172" s="117"/>
      <c r="N172" s="117"/>
      <c r="O172" s="117"/>
      <c r="P172" s="117"/>
      <c r="Q172" s="117"/>
      <c r="R172" s="117"/>
      <c r="S172" s="195"/>
      <c r="T172" s="117"/>
      <c r="U172" s="195"/>
      <c r="V172" s="117"/>
      <c r="W172" s="196"/>
      <c r="X172" s="197"/>
      <c r="Y172" s="197"/>
      <c r="Z172" s="197"/>
      <c r="AA172" s="197"/>
      <c r="AB172" s="188"/>
      <c r="AC172" s="197"/>
      <c r="AD172" s="188"/>
      <c r="AE172" s="197"/>
      <c r="AF172" s="197"/>
    </row>
    <row r="173" spans="1:32" x14ac:dyDescent="0.3">
      <c r="A173" s="192"/>
      <c r="B173" s="117"/>
      <c r="C173" s="117"/>
      <c r="D173" s="117"/>
      <c r="E173" s="117"/>
      <c r="F173" s="117"/>
      <c r="G173" s="117"/>
      <c r="H173" s="117"/>
      <c r="I173" s="195"/>
      <c r="J173" s="117"/>
      <c r="K173" s="117"/>
      <c r="L173" s="117"/>
      <c r="M173" s="117"/>
      <c r="N173" s="117"/>
      <c r="O173" s="117"/>
      <c r="P173" s="117"/>
      <c r="Q173" s="117"/>
      <c r="R173" s="117"/>
      <c r="S173" s="195"/>
      <c r="T173" s="117"/>
      <c r="U173" s="195"/>
      <c r="V173" s="117"/>
      <c r="W173" s="196"/>
      <c r="X173" s="197"/>
      <c r="Y173" s="197"/>
      <c r="Z173" s="197"/>
      <c r="AA173" s="197"/>
      <c r="AB173" s="188"/>
      <c r="AC173" s="197"/>
      <c r="AD173" s="188"/>
      <c r="AE173" s="197"/>
      <c r="AF173" s="197"/>
    </row>
    <row r="174" spans="1:32" x14ac:dyDescent="0.3">
      <c r="A174" s="192"/>
      <c r="B174" s="117"/>
      <c r="C174" s="117"/>
      <c r="D174" s="117"/>
      <c r="E174" s="117"/>
      <c r="F174" s="117"/>
      <c r="G174" s="117"/>
      <c r="H174" s="117"/>
      <c r="I174" s="195"/>
      <c r="J174" s="117"/>
      <c r="K174" s="117"/>
      <c r="L174" s="117"/>
      <c r="M174" s="117"/>
      <c r="N174" s="117"/>
      <c r="O174" s="117"/>
      <c r="P174" s="117"/>
      <c r="Q174" s="117"/>
      <c r="R174" s="117"/>
      <c r="S174" s="195"/>
      <c r="T174" s="117"/>
      <c r="U174" s="195"/>
      <c r="V174" s="117"/>
      <c r="W174" s="196"/>
      <c r="X174" s="197"/>
      <c r="Y174" s="197"/>
      <c r="Z174" s="197"/>
      <c r="AA174" s="197"/>
      <c r="AB174" s="188"/>
      <c r="AC174" s="197"/>
      <c r="AD174" s="188"/>
      <c r="AE174" s="197"/>
      <c r="AF174" s="197"/>
    </row>
    <row r="175" spans="1:32" x14ac:dyDescent="0.3">
      <c r="A175" s="192"/>
      <c r="B175" s="117"/>
      <c r="C175" s="117"/>
      <c r="D175" s="117"/>
      <c r="E175" s="117"/>
      <c r="F175" s="117"/>
      <c r="G175" s="117"/>
      <c r="H175" s="117"/>
      <c r="I175" s="195"/>
      <c r="J175" s="117"/>
      <c r="K175" s="117"/>
      <c r="L175" s="117"/>
      <c r="M175" s="117"/>
      <c r="N175" s="117"/>
      <c r="O175" s="117"/>
      <c r="P175" s="117"/>
      <c r="Q175" s="117"/>
      <c r="R175" s="117"/>
      <c r="S175" s="195"/>
      <c r="T175" s="117"/>
      <c r="U175" s="195"/>
      <c r="V175" s="117"/>
      <c r="W175" s="196"/>
      <c r="X175" s="197"/>
      <c r="Y175" s="197"/>
      <c r="Z175" s="197"/>
      <c r="AA175" s="197"/>
      <c r="AB175" s="188"/>
      <c r="AC175" s="197"/>
      <c r="AD175" s="188"/>
      <c r="AE175" s="197"/>
      <c r="AF175" s="197"/>
    </row>
    <row r="176" spans="1:32" x14ac:dyDescent="0.3">
      <c r="A176" s="192"/>
      <c r="B176" s="117"/>
      <c r="C176" s="117"/>
      <c r="D176" s="117"/>
      <c r="E176" s="117"/>
      <c r="F176" s="117"/>
      <c r="G176" s="117"/>
      <c r="H176" s="117"/>
      <c r="I176" s="195"/>
      <c r="J176" s="117"/>
      <c r="K176" s="117"/>
      <c r="L176" s="117"/>
      <c r="M176" s="117"/>
      <c r="N176" s="117"/>
      <c r="O176" s="117"/>
      <c r="P176" s="117"/>
      <c r="Q176" s="117"/>
      <c r="R176" s="117"/>
      <c r="S176" s="195"/>
      <c r="T176" s="117"/>
      <c r="U176" s="195"/>
      <c r="V176" s="117"/>
      <c r="W176" s="196"/>
      <c r="X176" s="197"/>
      <c r="Y176" s="197"/>
      <c r="Z176" s="197"/>
      <c r="AA176" s="197"/>
      <c r="AB176" s="188"/>
      <c r="AC176" s="197"/>
      <c r="AD176" s="188"/>
      <c r="AE176" s="197"/>
      <c r="AF176" s="197"/>
    </row>
    <row r="177" spans="1:32" x14ac:dyDescent="0.3">
      <c r="A177" s="192"/>
      <c r="B177" s="117"/>
      <c r="C177" s="117"/>
      <c r="D177" s="117"/>
      <c r="E177" s="117"/>
      <c r="F177" s="117"/>
      <c r="G177" s="117"/>
      <c r="H177" s="117"/>
      <c r="I177" s="195"/>
      <c r="J177" s="117"/>
      <c r="K177" s="117"/>
      <c r="L177" s="117"/>
      <c r="M177" s="117"/>
      <c r="N177" s="117"/>
      <c r="O177" s="117"/>
      <c r="P177" s="117"/>
      <c r="Q177" s="117"/>
      <c r="R177" s="117"/>
      <c r="S177" s="195"/>
      <c r="T177" s="117"/>
      <c r="U177" s="195"/>
      <c r="V177" s="117"/>
      <c r="W177" s="196"/>
      <c r="X177" s="197"/>
      <c r="Y177" s="197"/>
      <c r="Z177" s="197"/>
      <c r="AA177" s="197"/>
      <c r="AB177" s="188"/>
      <c r="AC177" s="197"/>
      <c r="AD177" s="188"/>
      <c r="AE177" s="197"/>
      <c r="AF177" s="197"/>
    </row>
    <row r="178" spans="1:32" x14ac:dyDescent="0.3">
      <c r="A178" s="192"/>
      <c r="B178" s="117"/>
      <c r="C178" s="117"/>
      <c r="D178" s="117"/>
      <c r="E178" s="117"/>
      <c r="F178" s="117"/>
      <c r="G178" s="117"/>
      <c r="H178" s="117"/>
      <c r="I178" s="195"/>
      <c r="J178" s="117"/>
      <c r="K178" s="117"/>
      <c r="L178" s="117"/>
      <c r="M178" s="117"/>
      <c r="N178" s="117"/>
      <c r="O178" s="117"/>
      <c r="P178" s="117"/>
      <c r="Q178" s="117"/>
      <c r="R178" s="117"/>
      <c r="S178" s="195"/>
      <c r="T178" s="117"/>
      <c r="U178" s="195"/>
      <c r="V178" s="117"/>
      <c r="W178" s="196"/>
      <c r="X178" s="197"/>
      <c r="Y178" s="197"/>
      <c r="Z178" s="197"/>
      <c r="AA178" s="197"/>
      <c r="AB178" s="188"/>
      <c r="AC178" s="197"/>
      <c r="AD178" s="188"/>
      <c r="AE178" s="197"/>
      <c r="AF178" s="197"/>
    </row>
    <row r="179" spans="1:32" x14ac:dyDescent="0.3">
      <c r="A179" s="192"/>
      <c r="B179" s="117"/>
      <c r="C179" s="117"/>
      <c r="D179" s="117"/>
      <c r="E179" s="117"/>
      <c r="F179" s="117"/>
      <c r="G179" s="117"/>
      <c r="H179" s="117"/>
      <c r="I179" s="195"/>
      <c r="J179" s="117"/>
      <c r="K179" s="117"/>
      <c r="L179" s="117"/>
      <c r="M179" s="117"/>
      <c r="N179" s="117"/>
      <c r="O179" s="117"/>
      <c r="P179" s="117"/>
      <c r="Q179" s="117"/>
      <c r="R179" s="117"/>
      <c r="S179" s="195"/>
      <c r="T179" s="117"/>
      <c r="U179" s="195"/>
      <c r="V179" s="117"/>
      <c r="W179" s="196"/>
      <c r="X179" s="197"/>
      <c r="Y179" s="197"/>
      <c r="Z179" s="197"/>
      <c r="AA179" s="197"/>
      <c r="AB179" s="188"/>
      <c r="AC179" s="197"/>
      <c r="AD179" s="188"/>
      <c r="AE179" s="197"/>
      <c r="AF179" s="197"/>
    </row>
    <row r="180" spans="1:32" x14ac:dyDescent="0.3">
      <c r="A180" s="192"/>
      <c r="B180" s="117"/>
      <c r="C180" s="117"/>
      <c r="D180" s="117"/>
      <c r="E180" s="117"/>
      <c r="F180" s="117"/>
      <c r="G180" s="117"/>
      <c r="H180" s="117"/>
      <c r="I180" s="195"/>
      <c r="J180" s="117"/>
      <c r="K180" s="117"/>
      <c r="L180" s="117"/>
      <c r="M180" s="117"/>
      <c r="N180" s="117"/>
      <c r="O180" s="117"/>
      <c r="P180" s="117"/>
      <c r="Q180" s="117"/>
      <c r="R180" s="117"/>
      <c r="S180" s="195"/>
      <c r="T180" s="117"/>
      <c r="U180" s="195"/>
      <c r="V180" s="117"/>
      <c r="W180" s="196"/>
      <c r="X180" s="197"/>
      <c r="Y180" s="197"/>
      <c r="Z180" s="197"/>
      <c r="AA180" s="197"/>
      <c r="AB180" s="188"/>
      <c r="AC180" s="197"/>
      <c r="AD180" s="188"/>
      <c r="AE180" s="197"/>
      <c r="AF180" s="197"/>
    </row>
    <row r="181" spans="1:32" x14ac:dyDescent="0.3">
      <c r="A181" s="192"/>
      <c r="B181" s="117"/>
      <c r="C181" s="117"/>
      <c r="D181" s="117"/>
      <c r="E181" s="117"/>
      <c r="F181" s="117"/>
      <c r="G181" s="117"/>
      <c r="H181" s="117"/>
      <c r="I181" s="195"/>
      <c r="J181" s="117"/>
      <c r="K181" s="117"/>
      <c r="L181" s="117"/>
      <c r="M181" s="117"/>
      <c r="N181" s="117"/>
      <c r="O181" s="117"/>
      <c r="P181" s="117"/>
      <c r="Q181" s="117"/>
      <c r="R181" s="117"/>
      <c r="S181" s="195"/>
      <c r="T181" s="117"/>
      <c r="U181" s="195"/>
      <c r="V181" s="117"/>
      <c r="W181" s="196"/>
      <c r="X181" s="197"/>
      <c r="Y181" s="197"/>
      <c r="Z181" s="197"/>
      <c r="AA181" s="197"/>
      <c r="AB181" s="188"/>
      <c r="AC181" s="197"/>
      <c r="AD181" s="188"/>
      <c r="AE181" s="197"/>
      <c r="AF181" s="197"/>
    </row>
    <row r="182" spans="1:32" x14ac:dyDescent="0.3">
      <c r="A182" s="192"/>
      <c r="B182" s="117"/>
      <c r="C182" s="117"/>
      <c r="D182" s="117"/>
      <c r="E182" s="117"/>
      <c r="F182" s="117"/>
      <c r="G182" s="117"/>
      <c r="H182" s="117"/>
      <c r="I182" s="195"/>
      <c r="J182" s="117"/>
      <c r="K182" s="117"/>
      <c r="L182" s="117"/>
      <c r="M182" s="117"/>
      <c r="N182" s="117"/>
      <c r="O182" s="117"/>
      <c r="P182" s="117"/>
      <c r="Q182" s="117"/>
      <c r="R182" s="117"/>
      <c r="S182" s="195"/>
      <c r="T182" s="117"/>
      <c r="U182" s="195"/>
      <c r="V182" s="117"/>
      <c r="W182" s="196"/>
      <c r="X182" s="197"/>
      <c r="Y182" s="197"/>
      <c r="Z182" s="197"/>
      <c r="AA182" s="197"/>
      <c r="AB182" s="188"/>
      <c r="AC182" s="197"/>
      <c r="AD182" s="188"/>
      <c r="AE182" s="197"/>
      <c r="AF182" s="197"/>
    </row>
    <row r="183" spans="1:32" x14ac:dyDescent="0.3">
      <c r="A183" s="192"/>
      <c r="B183" s="117"/>
      <c r="C183" s="117"/>
      <c r="D183" s="117"/>
      <c r="E183" s="117"/>
      <c r="F183" s="117"/>
      <c r="G183" s="117"/>
      <c r="H183" s="117"/>
      <c r="I183" s="195"/>
      <c r="J183" s="117"/>
      <c r="K183" s="117"/>
      <c r="L183" s="117"/>
      <c r="M183" s="117"/>
      <c r="N183" s="117"/>
      <c r="O183" s="117"/>
      <c r="P183" s="117"/>
      <c r="Q183" s="117"/>
      <c r="R183" s="117"/>
      <c r="S183" s="195"/>
      <c r="T183" s="117"/>
      <c r="U183" s="195"/>
      <c r="V183" s="117"/>
      <c r="W183" s="196"/>
      <c r="X183" s="197"/>
      <c r="Y183" s="197"/>
      <c r="Z183" s="197"/>
      <c r="AA183" s="197"/>
      <c r="AB183" s="188"/>
      <c r="AC183" s="197"/>
      <c r="AD183" s="188"/>
      <c r="AE183" s="197"/>
      <c r="AF183" s="197"/>
    </row>
    <row r="184" spans="1:32" x14ac:dyDescent="0.3">
      <c r="A184" s="192"/>
      <c r="B184" s="117"/>
      <c r="C184" s="117"/>
      <c r="D184" s="117"/>
      <c r="E184" s="117"/>
      <c r="F184" s="117"/>
      <c r="G184" s="117"/>
      <c r="H184" s="117"/>
      <c r="I184" s="195"/>
      <c r="J184" s="117"/>
      <c r="K184" s="117"/>
      <c r="L184" s="117"/>
      <c r="M184" s="117"/>
      <c r="N184" s="117"/>
      <c r="O184" s="117"/>
      <c r="P184" s="117"/>
      <c r="Q184" s="117"/>
      <c r="R184" s="117"/>
      <c r="S184" s="195"/>
      <c r="T184" s="117"/>
      <c r="U184" s="195"/>
      <c r="V184" s="117"/>
      <c r="W184" s="196"/>
      <c r="X184" s="197"/>
      <c r="Y184" s="197"/>
      <c r="Z184" s="197"/>
      <c r="AA184" s="197"/>
      <c r="AB184" s="188"/>
      <c r="AC184" s="197"/>
      <c r="AD184" s="188"/>
      <c r="AE184" s="197"/>
      <c r="AF184" s="197"/>
    </row>
    <row r="185" spans="1:32" x14ac:dyDescent="0.3">
      <c r="A185" s="192"/>
      <c r="B185" s="117"/>
      <c r="C185" s="117"/>
      <c r="D185" s="117"/>
      <c r="E185" s="117"/>
      <c r="F185" s="117"/>
      <c r="G185" s="117"/>
      <c r="H185" s="117"/>
      <c r="I185" s="195"/>
      <c r="J185" s="117"/>
      <c r="K185" s="117"/>
      <c r="L185" s="117"/>
      <c r="M185" s="117"/>
      <c r="N185" s="117"/>
      <c r="O185" s="117"/>
      <c r="P185" s="117"/>
      <c r="Q185" s="117"/>
      <c r="R185" s="117"/>
      <c r="S185" s="195"/>
      <c r="T185" s="117"/>
      <c r="U185" s="195"/>
      <c r="V185" s="117"/>
      <c r="W185" s="196"/>
      <c r="X185" s="197"/>
      <c r="Y185" s="197"/>
      <c r="Z185" s="197"/>
      <c r="AA185" s="197"/>
      <c r="AB185" s="188"/>
      <c r="AC185" s="197"/>
      <c r="AD185" s="188"/>
      <c r="AE185" s="197"/>
      <c r="AF185" s="197"/>
    </row>
    <row r="186" spans="1:32" x14ac:dyDescent="0.3">
      <c r="A186" s="192"/>
      <c r="B186" s="117"/>
      <c r="C186" s="117"/>
      <c r="D186" s="117"/>
      <c r="E186" s="117"/>
      <c r="F186" s="117"/>
      <c r="G186" s="117"/>
      <c r="H186" s="117"/>
      <c r="I186" s="195"/>
      <c r="J186" s="117"/>
      <c r="K186" s="117"/>
      <c r="L186" s="117"/>
      <c r="M186" s="117"/>
      <c r="N186" s="117"/>
      <c r="O186" s="117"/>
      <c r="P186" s="117"/>
      <c r="Q186" s="117"/>
      <c r="R186" s="117"/>
      <c r="S186" s="195"/>
      <c r="T186" s="117"/>
      <c r="U186" s="195"/>
      <c r="V186" s="117"/>
      <c r="W186" s="196"/>
      <c r="X186" s="197"/>
      <c r="Y186" s="197"/>
      <c r="Z186" s="197"/>
      <c r="AA186" s="197"/>
      <c r="AB186" s="188"/>
      <c r="AC186" s="197"/>
      <c r="AD186" s="188"/>
      <c r="AE186" s="197"/>
      <c r="AF186" s="197"/>
    </row>
    <row r="187" spans="1:32" x14ac:dyDescent="0.3">
      <c r="A187" s="192"/>
      <c r="B187" s="117"/>
      <c r="C187" s="117"/>
      <c r="D187" s="117"/>
      <c r="E187" s="117"/>
      <c r="F187" s="117"/>
      <c r="G187" s="117"/>
      <c r="H187" s="117"/>
      <c r="I187" s="195"/>
      <c r="J187" s="117"/>
      <c r="K187" s="117"/>
      <c r="L187" s="117"/>
      <c r="M187" s="117"/>
      <c r="N187" s="117"/>
      <c r="O187" s="117"/>
      <c r="P187" s="117"/>
      <c r="Q187" s="117"/>
      <c r="R187" s="117"/>
      <c r="S187" s="195"/>
      <c r="T187" s="117"/>
      <c r="U187" s="195"/>
      <c r="V187" s="117"/>
      <c r="W187" s="196"/>
      <c r="X187" s="197"/>
      <c r="Y187" s="197"/>
      <c r="Z187" s="197"/>
      <c r="AA187" s="197"/>
      <c r="AB187" s="188"/>
      <c r="AC187" s="197"/>
      <c r="AD187" s="188"/>
      <c r="AE187" s="197"/>
      <c r="AF187" s="197"/>
    </row>
    <row r="188" spans="1:32" x14ac:dyDescent="0.3">
      <c r="A188" s="192"/>
      <c r="B188" s="117"/>
      <c r="C188" s="117"/>
      <c r="D188" s="117"/>
      <c r="E188" s="117"/>
      <c r="F188" s="117"/>
      <c r="G188" s="117"/>
      <c r="H188" s="117"/>
      <c r="I188" s="195"/>
      <c r="J188" s="117"/>
      <c r="K188" s="117"/>
      <c r="L188" s="117"/>
      <c r="M188" s="117"/>
      <c r="N188" s="117"/>
      <c r="O188" s="117"/>
      <c r="P188" s="117"/>
      <c r="Q188" s="117"/>
      <c r="R188" s="117"/>
      <c r="S188" s="195"/>
      <c r="T188" s="117"/>
      <c r="U188" s="195"/>
      <c r="V188" s="117"/>
      <c r="W188" s="196"/>
      <c r="X188" s="197"/>
      <c r="Y188" s="197"/>
      <c r="Z188" s="197"/>
      <c r="AA188" s="197"/>
      <c r="AB188" s="188"/>
      <c r="AC188" s="197"/>
      <c r="AD188" s="188"/>
      <c r="AE188" s="197"/>
      <c r="AF188" s="197"/>
    </row>
    <row r="189" spans="1:32" x14ac:dyDescent="0.3">
      <c r="A189" s="192"/>
      <c r="B189" s="117"/>
      <c r="C189" s="117"/>
      <c r="D189" s="117"/>
      <c r="E189" s="117"/>
      <c r="F189" s="117"/>
      <c r="G189" s="117"/>
      <c r="H189" s="117"/>
      <c r="I189" s="195"/>
      <c r="J189" s="117"/>
      <c r="K189" s="117"/>
      <c r="L189" s="117"/>
      <c r="M189" s="117"/>
      <c r="N189" s="117"/>
      <c r="O189" s="117"/>
      <c r="P189" s="117"/>
      <c r="Q189" s="117"/>
      <c r="R189" s="117"/>
      <c r="S189" s="195"/>
      <c r="T189" s="117"/>
      <c r="U189" s="195"/>
      <c r="V189" s="117"/>
      <c r="W189" s="196"/>
      <c r="X189" s="197"/>
      <c r="Y189" s="197"/>
      <c r="Z189" s="197"/>
      <c r="AA189" s="197"/>
      <c r="AB189" s="188"/>
      <c r="AC189" s="197"/>
      <c r="AD189" s="188"/>
      <c r="AE189" s="197"/>
      <c r="AF189" s="197"/>
    </row>
    <row r="190" spans="1:32" x14ac:dyDescent="0.3">
      <c r="A190" s="192"/>
      <c r="B190" s="117"/>
      <c r="C190" s="117"/>
      <c r="D190" s="117"/>
      <c r="E190" s="117"/>
      <c r="F190" s="117"/>
      <c r="G190" s="117"/>
      <c r="H190" s="117"/>
      <c r="I190" s="195"/>
      <c r="J190" s="117"/>
      <c r="K190" s="117"/>
      <c r="L190" s="117"/>
      <c r="M190" s="117"/>
      <c r="N190" s="117"/>
      <c r="O190" s="117"/>
      <c r="P190" s="117"/>
      <c r="Q190" s="117"/>
      <c r="R190" s="117"/>
      <c r="S190" s="195"/>
      <c r="T190" s="117"/>
      <c r="U190" s="195"/>
      <c r="V190" s="117"/>
      <c r="W190" s="196"/>
      <c r="X190" s="197"/>
      <c r="Y190" s="197"/>
      <c r="Z190" s="197"/>
      <c r="AA190" s="197"/>
      <c r="AB190" s="188"/>
      <c r="AC190" s="197"/>
      <c r="AD190" s="188"/>
      <c r="AE190" s="197"/>
      <c r="AF190" s="197"/>
    </row>
    <row r="191" spans="1:32" x14ac:dyDescent="0.3">
      <c r="A191" s="192"/>
      <c r="B191" s="117"/>
      <c r="C191" s="117"/>
      <c r="D191" s="117"/>
      <c r="E191" s="117"/>
      <c r="F191" s="117"/>
      <c r="G191" s="117"/>
      <c r="H191" s="117"/>
      <c r="I191" s="195"/>
      <c r="J191" s="117"/>
      <c r="K191" s="117"/>
      <c r="L191" s="117"/>
      <c r="M191" s="117"/>
      <c r="N191" s="117"/>
      <c r="O191" s="117"/>
      <c r="P191" s="117"/>
      <c r="Q191" s="117"/>
      <c r="R191" s="117"/>
      <c r="S191" s="195"/>
      <c r="T191" s="117"/>
      <c r="U191" s="195"/>
      <c r="V191" s="117"/>
      <c r="W191" s="196"/>
      <c r="X191" s="197"/>
      <c r="Y191" s="197"/>
      <c r="Z191" s="197"/>
      <c r="AA191" s="197"/>
      <c r="AB191" s="188"/>
      <c r="AC191" s="197"/>
      <c r="AD191" s="188"/>
      <c r="AE191" s="197"/>
      <c r="AF191" s="197"/>
    </row>
    <row r="192" spans="1:32" x14ac:dyDescent="0.3">
      <c r="A192" s="192"/>
      <c r="B192" s="117"/>
      <c r="C192" s="117"/>
      <c r="D192" s="117"/>
      <c r="E192" s="117"/>
      <c r="F192" s="117"/>
      <c r="G192" s="117"/>
      <c r="H192" s="117"/>
      <c r="I192" s="195"/>
      <c r="J192" s="117"/>
      <c r="K192" s="117"/>
      <c r="L192" s="117"/>
      <c r="M192" s="117"/>
      <c r="N192" s="117"/>
      <c r="O192" s="117"/>
      <c r="P192" s="117"/>
      <c r="Q192" s="117"/>
      <c r="R192" s="117"/>
      <c r="S192" s="195"/>
      <c r="T192" s="117"/>
      <c r="U192" s="195"/>
      <c r="V192" s="117"/>
      <c r="W192" s="196"/>
      <c r="X192" s="197"/>
      <c r="Y192" s="197"/>
      <c r="Z192" s="197"/>
      <c r="AA192" s="197"/>
      <c r="AB192" s="188"/>
      <c r="AC192" s="197"/>
      <c r="AD192" s="188"/>
      <c r="AE192" s="197"/>
      <c r="AF192" s="197"/>
    </row>
    <row r="193" spans="1:32" x14ac:dyDescent="0.3">
      <c r="A193" s="192"/>
      <c r="B193" s="117"/>
      <c r="C193" s="117"/>
      <c r="D193" s="117"/>
      <c r="E193" s="117"/>
      <c r="F193" s="117"/>
      <c r="G193" s="117"/>
      <c r="H193" s="117"/>
      <c r="I193" s="195"/>
      <c r="J193" s="117"/>
      <c r="K193" s="117"/>
      <c r="L193" s="117"/>
      <c r="M193" s="117"/>
      <c r="N193" s="117"/>
      <c r="O193" s="117"/>
      <c r="P193" s="117"/>
      <c r="Q193" s="117"/>
      <c r="R193" s="117"/>
      <c r="S193" s="195"/>
      <c r="T193" s="117"/>
      <c r="U193" s="195"/>
      <c r="V193" s="117"/>
      <c r="W193" s="196"/>
      <c r="X193" s="197"/>
      <c r="Y193" s="197"/>
      <c r="Z193" s="197"/>
      <c r="AA193" s="197"/>
      <c r="AB193" s="188"/>
      <c r="AC193" s="197"/>
      <c r="AD193" s="188"/>
      <c r="AE193" s="197"/>
      <c r="AF193" s="197"/>
    </row>
    <row r="194" spans="1:32" x14ac:dyDescent="0.3">
      <c r="A194" s="192"/>
      <c r="B194" s="117"/>
      <c r="C194" s="117"/>
      <c r="D194" s="117"/>
      <c r="E194" s="117"/>
      <c r="F194" s="117"/>
      <c r="G194" s="117"/>
      <c r="H194" s="117"/>
      <c r="I194" s="195"/>
      <c r="J194" s="117"/>
      <c r="K194" s="117"/>
      <c r="L194" s="117"/>
      <c r="M194" s="117"/>
      <c r="N194" s="117"/>
      <c r="O194" s="117"/>
      <c r="P194" s="117"/>
      <c r="Q194" s="117"/>
      <c r="R194" s="117"/>
      <c r="S194" s="195"/>
      <c r="T194" s="117"/>
      <c r="U194" s="195"/>
      <c r="V194" s="117"/>
      <c r="W194" s="196"/>
      <c r="X194" s="197"/>
      <c r="Y194" s="197"/>
      <c r="Z194" s="197"/>
      <c r="AA194" s="197"/>
      <c r="AB194" s="188"/>
      <c r="AC194" s="197"/>
      <c r="AD194" s="188"/>
      <c r="AE194" s="197"/>
      <c r="AF194" s="197"/>
    </row>
    <row r="195" spans="1:32" x14ac:dyDescent="0.3">
      <c r="A195" s="192"/>
      <c r="B195" s="117"/>
      <c r="C195" s="117"/>
      <c r="D195" s="117"/>
      <c r="E195" s="117"/>
      <c r="F195" s="117"/>
      <c r="G195" s="117"/>
      <c r="H195" s="117"/>
      <c r="I195" s="195"/>
      <c r="J195" s="117"/>
      <c r="K195" s="117"/>
      <c r="L195" s="117"/>
      <c r="M195" s="117"/>
      <c r="N195" s="117"/>
      <c r="O195" s="117"/>
      <c r="P195" s="117"/>
      <c r="Q195" s="117"/>
      <c r="R195" s="117"/>
      <c r="S195" s="195"/>
      <c r="T195" s="117"/>
      <c r="U195" s="195"/>
      <c r="V195" s="117"/>
      <c r="W195" s="196"/>
      <c r="X195" s="197"/>
      <c r="Y195" s="197"/>
      <c r="Z195" s="197"/>
      <c r="AA195" s="197"/>
      <c r="AB195" s="188"/>
      <c r="AC195" s="197"/>
      <c r="AD195" s="188"/>
      <c r="AE195" s="197"/>
      <c r="AF195" s="197"/>
    </row>
    <row r="196" spans="1:32" x14ac:dyDescent="0.3">
      <c r="A196" s="192"/>
      <c r="B196" s="117"/>
      <c r="C196" s="117"/>
      <c r="D196" s="117"/>
      <c r="E196" s="117"/>
      <c r="F196" s="117"/>
      <c r="G196" s="117"/>
      <c r="H196" s="117"/>
      <c r="I196" s="195"/>
      <c r="J196" s="117"/>
      <c r="K196" s="117"/>
      <c r="L196" s="117"/>
      <c r="M196" s="117"/>
      <c r="N196" s="117"/>
      <c r="O196" s="117"/>
      <c r="P196" s="117"/>
      <c r="Q196" s="117"/>
      <c r="R196" s="117"/>
      <c r="S196" s="195"/>
      <c r="T196" s="117"/>
      <c r="U196" s="195"/>
      <c r="V196" s="117"/>
      <c r="W196" s="196"/>
      <c r="X196" s="197"/>
      <c r="Y196" s="197"/>
      <c r="Z196" s="197"/>
      <c r="AA196" s="197"/>
      <c r="AB196" s="188"/>
      <c r="AC196" s="197"/>
      <c r="AD196" s="188"/>
      <c r="AE196" s="197"/>
      <c r="AF196" s="197"/>
    </row>
    <row r="197" spans="1:32" x14ac:dyDescent="0.3">
      <c r="A197" s="192"/>
      <c r="B197" s="117"/>
      <c r="C197" s="117"/>
      <c r="D197" s="117"/>
      <c r="E197" s="117"/>
      <c r="F197" s="117"/>
      <c r="G197" s="117"/>
      <c r="H197" s="117"/>
      <c r="I197" s="195"/>
      <c r="J197" s="117"/>
      <c r="K197" s="117"/>
      <c r="L197" s="117"/>
      <c r="M197" s="117"/>
      <c r="N197" s="117"/>
      <c r="O197" s="117"/>
      <c r="P197" s="117"/>
      <c r="Q197" s="117"/>
      <c r="R197" s="117"/>
      <c r="S197" s="195"/>
      <c r="T197" s="117"/>
      <c r="U197" s="195"/>
      <c r="V197" s="117"/>
      <c r="W197" s="196"/>
      <c r="X197" s="197"/>
      <c r="Y197" s="197"/>
      <c r="Z197" s="197"/>
      <c r="AA197" s="197"/>
      <c r="AB197" s="188"/>
      <c r="AC197" s="197"/>
      <c r="AD197" s="188"/>
      <c r="AE197" s="197"/>
      <c r="AF197" s="197"/>
    </row>
    <row r="198" spans="1:32" x14ac:dyDescent="0.3">
      <c r="A198" s="192"/>
      <c r="B198" s="117"/>
      <c r="C198" s="117"/>
      <c r="D198" s="117"/>
      <c r="E198" s="117"/>
      <c r="F198" s="117"/>
      <c r="G198" s="117"/>
      <c r="H198" s="117"/>
      <c r="I198" s="195"/>
      <c r="J198" s="117"/>
      <c r="K198" s="117"/>
      <c r="L198" s="117"/>
      <c r="M198" s="117"/>
      <c r="N198" s="117"/>
      <c r="O198" s="117"/>
      <c r="P198" s="117"/>
      <c r="Q198" s="117"/>
      <c r="R198" s="117"/>
      <c r="S198" s="195"/>
      <c r="T198" s="117"/>
      <c r="U198" s="195"/>
      <c r="V198" s="117"/>
      <c r="W198" s="196"/>
      <c r="X198" s="197"/>
      <c r="Y198" s="197"/>
      <c r="Z198" s="197"/>
      <c r="AA198" s="197"/>
      <c r="AB198" s="188"/>
      <c r="AC198" s="197"/>
      <c r="AD198" s="188"/>
      <c r="AE198" s="197"/>
      <c r="AF198" s="197"/>
    </row>
    <row r="199" spans="1:32" x14ac:dyDescent="0.3">
      <c r="A199" s="192"/>
      <c r="B199" s="117"/>
      <c r="C199" s="117"/>
      <c r="D199" s="117"/>
      <c r="E199" s="117"/>
      <c r="F199" s="117"/>
      <c r="G199" s="117"/>
      <c r="H199" s="117"/>
      <c r="I199" s="195"/>
      <c r="J199" s="117"/>
      <c r="K199" s="117"/>
      <c r="L199" s="117"/>
      <c r="M199" s="117"/>
      <c r="N199" s="117"/>
      <c r="O199" s="117"/>
      <c r="P199" s="117"/>
      <c r="Q199" s="117"/>
      <c r="R199" s="117"/>
      <c r="S199" s="195"/>
      <c r="T199" s="117"/>
      <c r="U199" s="195"/>
      <c r="V199" s="117"/>
      <c r="W199" s="196"/>
      <c r="X199" s="197"/>
      <c r="Y199" s="197"/>
      <c r="Z199" s="197"/>
      <c r="AA199" s="197"/>
      <c r="AB199" s="188"/>
      <c r="AC199" s="197"/>
      <c r="AD199" s="188"/>
      <c r="AE199" s="197"/>
      <c r="AF199" s="197"/>
    </row>
    <row r="200" spans="1:32" x14ac:dyDescent="0.3">
      <c r="A200" s="192"/>
      <c r="B200" s="117"/>
      <c r="C200" s="117"/>
      <c r="D200" s="117"/>
      <c r="E200" s="117"/>
      <c r="F200" s="117"/>
      <c r="G200" s="117"/>
      <c r="H200" s="117"/>
      <c r="I200" s="195"/>
      <c r="J200" s="117"/>
      <c r="K200" s="117"/>
      <c r="L200" s="117"/>
      <c r="M200" s="117"/>
      <c r="N200" s="117"/>
      <c r="O200" s="117"/>
      <c r="P200" s="117"/>
      <c r="Q200" s="117"/>
      <c r="R200" s="117"/>
      <c r="S200" s="195"/>
      <c r="T200" s="117"/>
      <c r="U200" s="195"/>
      <c r="V200" s="117"/>
      <c r="W200" s="196"/>
      <c r="X200" s="197"/>
      <c r="Y200" s="197"/>
      <c r="Z200" s="197"/>
      <c r="AA200" s="197"/>
      <c r="AB200" s="188"/>
      <c r="AC200" s="197"/>
      <c r="AD200" s="188"/>
      <c r="AE200" s="197"/>
      <c r="AF200" s="197"/>
    </row>
    <row r="201" spans="1:32" x14ac:dyDescent="0.3">
      <c r="A201" s="192"/>
      <c r="B201" s="117"/>
      <c r="C201" s="117"/>
      <c r="D201" s="117"/>
      <c r="E201" s="117"/>
      <c r="F201" s="117"/>
      <c r="G201" s="117"/>
      <c r="H201" s="117"/>
      <c r="I201" s="195"/>
      <c r="J201" s="117"/>
      <c r="K201" s="117"/>
      <c r="L201" s="117"/>
      <c r="M201" s="117"/>
      <c r="N201" s="117"/>
      <c r="O201" s="117"/>
      <c r="P201" s="117"/>
      <c r="Q201" s="117"/>
      <c r="R201" s="117"/>
      <c r="S201" s="195"/>
      <c r="T201" s="117"/>
      <c r="U201" s="195"/>
      <c r="V201" s="117"/>
      <c r="W201" s="196"/>
      <c r="X201" s="197"/>
      <c r="Y201" s="197"/>
      <c r="Z201" s="197"/>
      <c r="AA201" s="197"/>
      <c r="AB201" s="188"/>
      <c r="AC201" s="197"/>
      <c r="AD201" s="188"/>
      <c r="AE201" s="197"/>
      <c r="AF201" s="197"/>
    </row>
    <row r="202" spans="1:32" x14ac:dyDescent="0.3">
      <c r="A202" s="192"/>
      <c r="B202" s="117"/>
      <c r="C202" s="117"/>
      <c r="D202" s="117"/>
      <c r="E202" s="117"/>
      <c r="F202" s="117"/>
      <c r="G202" s="117"/>
      <c r="H202" s="117"/>
      <c r="I202" s="195"/>
      <c r="J202" s="117"/>
      <c r="K202" s="117"/>
      <c r="L202" s="117"/>
      <c r="M202" s="117"/>
      <c r="N202" s="117"/>
      <c r="O202" s="117"/>
      <c r="P202" s="117"/>
      <c r="Q202" s="117"/>
      <c r="R202" s="117"/>
      <c r="S202" s="195"/>
      <c r="T202" s="117"/>
      <c r="U202" s="195"/>
      <c r="V202" s="117"/>
      <c r="W202" s="196"/>
      <c r="X202" s="197"/>
      <c r="Y202" s="197"/>
      <c r="Z202" s="197"/>
      <c r="AA202" s="197"/>
      <c r="AB202" s="188"/>
      <c r="AC202" s="197"/>
      <c r="AD202" s="188"/>
      <c r="AE202" s="197"/>
      <c r="AF202" s="197"/>
    </row>
    <row r="203" spans="1:32" x14ac:dyDescent="0.3">
      <c r="A203" s="192"/>
      <c r="B203" s="117"/>
      <c r="C203" s="117"/>
      <c r="D203" s="117"/>
      <c r="E203" s="117"/>
      <c r="F203" s="117"/>
      <c r="G203" s="117"/>
      <c r="H203" s="117"/>
      <c r="I203" s="195"/>
      <c r="J203" s="117"/>
      <c r="K203" s="117"/>
      <c r="L203" s="117"/>
      <c r="M203" s="117"/>
      <c r="N203" s="117"/>
      <c r="O203" s="117"/>
      <c r="P203" s="117"/>
      <c r="Q203" s="117"/>
      <c r="R203" s="117"/>
      <c r="S203" s="195"/>
      <c r="T203" s="117"/>
      <c r="U203" s="195"/>
      <c r="V203" s="117"/>
      <c r="W203" s="196"/>
      <c r="X203" s="197"/>
      <c r="Y203" s="197"/>
      <c r="Z203" s="197"/>
      <c r="AA203" s="197"/>
      <c r="AB203" s="188"/>
      <c r="AC203" s="197"/>
      <c r="AD203" s="188"/>
      <c r="AE203" s="197"/>
      <c r="AF203" s="197"/>
    </row>
    <row r="204" spans="1:32" x14ac:dyDescent="0.3">
      <c r="A204" s="192"/>
      <c r="B204" s="117"/>
      <c r="C204" s="117"/>
      <c r="D204" s="117"/>
      <c r="E204" s="117"/>
      <c r="F204" s="117"/>
      <c r="G204" s="117"/>
      <c r="H204" s="117"/>
      <c r="I204" s="195"/>
      <c r="J204" s="117"/>
      <c r="K204" s="117"/>
      <c r="L204" s="117"/>
      <c r="M204" s="117"/>
      <c r="N204" s="117"/>
      <c r="O204" s="117"/>
      <c r="P204" s="117"/>
      <c r="Q204" s="117"/>
      <c r="R204" s="117"/>
      <c r="S204" s="195"/>
      <c r="T204" s="117"/>
      <c r="U204" s="195"/>
      <c r="V204" s="117"/>
      <c r="W204" s="196"/>
      <c r="X204" s="197"/>
      <c r="Y204" s="197"/>
      <c r="Z204" s="197"/>
      <c r="AA204" s="197"/>
      <c r="AB204" s="188"/>
      <c r="AC204" s="197"/>
      <c r="AD204" s="188"/>
      <c r="AE204" s="197"/>
      <c r="AF204" s="197"/>
    </row>
    <row r="205" spans="1:32" x14ac:dyDescent="0.3">
      <c r="A205" s="192"/>
      <c r="B205" s="117"/>
      <c r="C205" s="117"/>
      <c r="D205" s="117"/>
      <c r="E205" s="117"/>
      <c r="F205" s="117"/>
      <c r="G205" s="117"/>
      <c r="H205" s="117"/>
      <c r="I205" s="195"/>
      <c r="J205" s="117"/>
      <c r="K205" s="117"/>
      <c r="L205" s="117"/>
      <c r="M205" s="117"/>
      <c r="N205" s="117"/>
      <c r="O205" s="117"/>
      <c r="P205" s="117"/>
      <c r="Q205" s="117"/>
      <c r="R205" s="117"/>
      <c r="S205" s="195"/>
      <c r="T205" s="117"/>
      <c r="U205" s="195"/>
      <c r="V205" s="117"/>
      <c r="W205" s="196"/>
      <c r="X205" s="197"/>
      <c r="Y205" s="197"/>
      <c r="Z205" s="197"/>
      <c r="AA205" s="197"/>
      <c r="AB205" s="188"/>
      <c r="AC205" s="197"/>
      <c r="AD205" s="188"/>
      <c r="AE205" s="197"/>
      <c r="AF205" s="197"/>
    </row>
    <row r="206" spans="1:32" x14ac:dyDescent="0.3">
      <c r="A206" s="192"/>
      <c r="B206" s="117"/>
      <c r="C206" s="117"/>
      <c r="D206" s="117"/>
      <c r="E206" s="117"/>
      <c r="F206" s="117"/>
      <c r="G206" s="117"/>
      <c r="H206" s="117"/>
      <c r="I206" s="195"/>
      <c r="J206" s="117"/>
      <c r="K206" s="117"/>
      <c r="L206" s="117"/>
      <c r="M206" s="117"/>
      <c r="N206" s="117"/>
      <c r="O206" s="117"/>
      <c r="P206" s="117"/>
      <c r="Q206" s="117"/>
      <c r="R206" s="117"/>
      <c r="S206" s="195"/>
      <c r="T206" s="117"/>
      <c r="U206" s="195"/>
      <c r="V206" s="117"/>
      <c r="W206" s="196"/>
      <c r="X206" s="197"/>
      <c r="Y206" s="197"/>
      <c r="Z206" s="197"/>
      <c r="AA206" s="197"/>
      <c r="AB206" s="188"/>
      <c r="AC206" s="197"/>
      <c r="AD206" s="188"/>
      <c r="AE206" s="197"/>
      <c r="AF206" s="197"/>
    </row>
    <row r="207" spans="1:32" x14ac:dyDescent="0.3">
      <c r="A207" s="192"/>
      <c r="B207" s="117"/>
      <c r="C207" s="117"/>
      <c r="D207" s="117"/>
      <c r="E207" s="117"/>
      <c r="F207" s="117"/>
      <c r="G207" s="117"/>
      <c r="H207" s="117"/>
      <c r="I207" s="195"/>
      <c r="J207" s="117"/>
      <c r="K207" s="117"/>
      <c r="L207" s="117"/>
      <c r="M207" s="117"/>
      <c r="N207" s="117"/>
      <c r="O207" s="117"/>
      <c r="P207" s="117"/>
      <c r="Q207" s="117"/>
      <c r="R207" s="117"/>
      <c r="S207" s="195"/>
      <c r="T207" s="117"/>
      <c r="U207" s="195"/>
      <c r="V207" s="117"/>
      <c r="W207" s="196"/>
      <c r="X207" s="197"/>
      <c r="Y207" s="197"/>
      <c r="Z207" s="197"/>
      <c r="AA207" s="197"/>
      <c r="AB207" s="188"/>
      <c r="AC207" s="197"/>
      <c r="AD207" s="188"/>
      <c r="AE207" s="197"/>
      <c r="AF207" s="197"/>
    </row>
    <row r="208" spans="1:32" x14ac:dyDescent="0.3">
      <c r="A208" s="192"/>
      <c r="B208" s="117"/>
      <c r="C208" s="117"/>
      <c r="D208" s="117"/>
      <c r="E208" s="117"/>
      <c r="F208" s="117"/>
      <c r="G208" s="117"/>
      <c r="H208" s="117"/>
      <c r="I208" s="195"/>
      <c r="J208" s="117"/>
      <c r="K208" s="117"/>
      <c r="L208" s="117"/>
      <c r="M208" s="117"/>
      <c r="N208" s="117"/>
      <c r="O208" s="117"/>
      <c r="P208" s="117"/>
      <c r="Q208" s="117"/>
      <c r="R208" s="117"/>
      <c r="S208" s="195"/>
      <c r="T208" s="117"/>
      <c r="U208" s="195"/>
      <c r="V208" s="117"/>
      <c r="W208" s="196"/>
      <c r="X208" s="197"/>
      <c r="Y208" s="197"/>
      <c r="Z208" s="197"/>
      <c r="AA208" s="197"/>
      <c r="AB208" s="188"/>
      <c r="AC208" s="197"/>
      <c r="AD208" s="188"/>
      <c r="AE208" s="197"/>
      <c r="AF208" s="197"/>
    </row>
    <row r="209" spans="1:32" x14ac:dyDescent="0.3">
      <c r="A209" s="192"/>
      <c r="B209" s="117"/>
      <c r="C209" s="117"/>
      <c r="D209" s="117"/>
      <c r="E209" s="117"/>
      <c r="F209" s="117"/>
      <c r="G209" s="117"/>
      <c r="H209" s="117"/>
      <c r="I209" s="195"/>
      <c r="J209" s="117"/>
      <c r="K209" s="117"/>
      <c r="L209" s="117"/>
      <c r="M209" s="117"/>
      <c r="N209" s="117"/>
      <c r="O209" s="117"/>
      <c r="P209" s="117"/>
      <c r="Q209" s="117"/>
      <c r="R209" s="117"/>
      <c r="S209" s="195"/>
      <c r="T209" s="117"/>
      <c r="U209" s="195"/>
      <c r="V209" s="117"/>
      <c r="W209" s="196"/>
      <c r="X209" s="197"/>
      <c r="Y209" s="197"/>
      <c r="Z209" s="197"/>
      <c r="AA209" s="197"/>
      <c r="AB209" s="188"/>
      <c r="AC209" s="197"/>
      <c r="AD209" s="188"/>
      <c r="AE209" s="197"/>
      <c r="AF209" s="197"/>
    </row>
    <row r="210" spans="1:32" x14ac:dyDescent="0.3">
      <c r="A210" s="192"/>
      <c r="B210" s="117"/>
      <c r="C210" s="117"/>
      <c r="D210" s="117"/>
      <c r="E210" s="117"/>
      <c r="F210" s="117"/>
      <c r="G210" s="117"/>
      <c r="H210" s="117"/>
      <c r="I210" s="195"/>
      <c r="J210" s="117"/>
      <c r="K210" s="117"/>
      <c r="L210" s="117"/>
      <c r="M210" s="117"/>
      <c r="N210" s="117"/>
      <c r="O210" s="117"/>
      <c r="P210" s="117"/>
      <c r="Q210" s="117"/>
      <c r="R210" s="117"/>
      <c r="S210" s="195"/>
      <c r="T210" s="117"/>
      <c r="U210" s="195"/>
      <c r="V210" s="117"/>
      <c r="W210" s="196"/>
      <c r="X210" s="197"/>
      <c r="Y210" s="197"/>
      <c r="Z210" s="197"/>
      <c r="AA210" s="197"/>
      <c r="AB210" s="188"/>
      <c r="AC210" s="197"/>
      <c r="AD210" s="188"/>
      <c r="AE210" s="197"/>
      <c r="AF210" s="197"/>
    </row>
    <row r="211" spans="1:32" x14ac:dyDescent="0.3">
      <c r="A211" s="192"/>
      <c r="B211" s="117"/>
      <c r="C211" s="117"/>
      <c r="D211" s="117"/>
      <c r="E211" s="117"/>
      <c r="F211" s="117"/>
      <c r="G211" s="117"/>
      <c r="H211" s="117"/>
      <c r="I211" s="195"/>
      <c r="J211" s="117"/>
      <c r="K211" s="117"/>
      <c r="L211" s="117"/>
      <c r="M211" s="117"/>
      <c r="N211" s="117"/>
      <c r="O211" s="117"/>
      <c r="P211" s="117"/>
      <c r="Q211" s="117"/>
      <c r="R211" s="117"/>
      <c r="S211" s="195"/>
      <c r="T211" s="117"/>
      <c r="U211" s="195"/>
      <c r="V211" s="117"/>
      <c r="W211" s="196"/>
      <c r="X211" s="197"/>
      <c r="Y211" s="197"/>
      <c r="Z211" s="197"/>
      <c r="AA211" s="197"/>
      <c r="AB211" s="188"/>
      <c r="AC211" s="197"/>
      <c r="AD211" s="188"/>
      <c r="AE211" s="197"/>
      <c r="AF211" s="197"/>
    </row>
    <row r="212" spans="1:32" x14ac:dyDescent="0.3">
      <c r="A212" s="192"/>
      <c r="B212" s="117"/>
      <c r="C212" s="117"/>
      <c r="D212" s="117"/>
      <c r="E212" s="117"/>
      <c r="F212" s="117"/>
      <c r="G212" s="117"/>
      <c r="H212" s="117"/>
      <c r="I212" s="195"/>
      <c r="J212" s="117"/>
      <c r="K212" s="117"/>
      <c r="L212" s="117"/>
      <c r="M212" s="117"/>
      <c r="N212" s="117"/>
      <c r="O212" s="117"/>
      <c r="P212" s="117"/>
      <c r="Q212" s="117"/>
      <c r="R212" s="117"/>
      <c r="S212" s="195"/>
      <c r="T212" s="117"/>
      <c r="U212" s="195"/>
      <c r="V212" s="117"/>
      <c r="W212" s="196"/>
      <c r="X212" s="197"/>
      <c r="Y212" s="197"/>
      <c r="Z212" s="197"/>
      <c r="AA212" s="197"/>
      <c r="AB212" s="188"/>
      <c r="AC212" s="197"/>
      <c r="AD212" s="188"/>
      <c r="AE212" s="197"/>
      <c r="AF212" s="197"/>
    </row>
    <row r="213" spans="1:32" x14ac:dyDescent="0.3">
      <c r="A213" s="192"/>
      <c r="B213" s="117"/>
      <c r="C213" s="117"/>
      <c r="D213" s="117"/>
      <c r="E213" s="117"/>
      <c r="F213" s="117"/>
      <c r="G213" s="117"/>
      <c r="H213" s="117"/>
      <c r="I213" s="195"/>
      <c r="J213" s="117"/>
      <c r="K213" s="117"/>
      <c r="L213" s="117"/>
      <c r="M213" s="117"/>
      <c r="N213" s="117"/>
      <c r="O213" s="117"/>
      <c r="P213" s="117"/>
      <c r="Q213" s="117"/>
      <c r="R213" s="117"/>
      <c r="S213" s="195"/>
      <c r="T213" s="117"/>
      <c r="U213" s="195"/>
      <c r="V213" s="117"/>
      <c r="W213" s="196"/>
      <c r="X213" s="197"/>
      <c r="Y213" s="197"/>
      <c r="Z213" s="197"/>
      <c r="AA213" s="197"/>
      <c r="AB213" s="188"/>
      <c r="AC213" s="197"/>
      <c r="AD213" s="188"/>
      <c r="AE213" s="197"/>
      <c r="AF213" s="197"/>
    </row>
    <row r="214" spans="1:32" x14ac:dyDescent="0.3">
      <c r="A214" s="192"/>
      <c r="B214" s="117"/>
      <c r="C214" s="117"/>
      <c r="D214" s="117"/>
      <c r="E214" s="117"/>
      <c r="F214" s="117"/>
      <c r="G214" s="117"/>
      <c r="H214" s="117"/>
      <c r="I214" s="195"/>
      <c r="J214" s="117"/>
      <c r="K214" s="117"/>
      <c r="L214" s="117"/>
      <c r="M214" s="117"/>
      <c r="N214" s="117"/>
      <c r="O214" s="117"/>
      <c r="P214" s="117"/>
      <c r="Q214" s="117"/>
      <c r="R214" s="117"/>
      <c r="S214" s="195"/>
      <c r="T214" s="117"/>
      <c r="U214" s="195"/>
      <c r="V214" s="117"/>
      <c r="W214" s="196"/>
      <c r="X214" s="197"/>
      <c r="Y214" s="197"/>
      <c r="Z214" s="197"/>
      <c r="AA214" s="197"/>
      <c r="AB214" s="188"/>
      <c r="AC214" s="197"/>
      <c r="AD214" s="188"/>
      <c r="AE214" s="197"/>
      <c r="AF214" s="197"/>
    </row>
    <row r="215" spans="1:32" x14ac:dyDescent="0.3">
      <c r="A215" s="192"/>
      <c r="B215" s="117"/>
      <c r="C215" s="117"/>
      <c r="D215" s="117"/>
      <c r="E215" s="117"/>
      <c r="F215" s="117"/>
      <c r="G215" s="117"/>
      <c r="H215" s="117"/>
      <c r="I215" s="195"/>
      <c r="J215" s="117"/>
      <c r="K215" s="117"/>
      <c r="L215" s="117"/>
      <c r="M215" s="117"/>
      <c r="N215" s="117"/>
      <c r="O215" s="117"/>
      <c r="P215" s="117"/>
      <c r="Q215" s="117"/>
      <c r="R215" s="117"/>
      <c r="S215" s="195"/>
      <c r="T215" s="117"/>
      <c r="U215" s="195"/>
      <c r="V215" s="117"/>
      <c r="W215" s="196"/>
      <c r="X215" s="197"/>
      <c r="Y215" s="197"/>
      <c r="Z215" s="197"/>
      <c r="AA215" s="197"/>
      <c r="AB215" s="188"/>
      <c r="AC215" s="197"/>
      <c r="AD215" s="188"/>
      <c r="AE215" s="197"/>
      <c r="AF215" s="197"/>
    </row>
    <row r="216" spans="1:32" x14ac:dyDescent="0.3">
      <c r="A216" s="192"/>
      <c r="B216" s="117"/>
      <c r="C216" s="117"/>
      <c r="D216" s="117"/>
      <c r="E216" s="117"/>
      <c r="F216" s="117"/>
      <c r="G216" s="117"/>
      <c r="H216" s="117"/>
      <c r="I216" s="195"/>
      <c r="J216" s="117"/>
      <c r="K216" s="117"/>
      <c r="L216" s="117"/>
      <c r="M216" s="117"/>
      <c r="N216" s="117"/>
      <c r="O216" s="117"/>
      <c r="P216" s="117"/>
      <c r="Q216" s="117"/>
      <c r="R216" s="117"/>
      <c r="S216" s="195"/>
      <c r="T216" s="117"/>
      <c r="U216" s="195"/>
      <c r="V216" s="117"/>
      <c r="W216" s="196"/>
      <c r="X216" s="197"/>
      <c r="Y216" s="197"/>
      <c r="Z216" s="197"/>
      <c r="AA216" s="197"/>
      <c r="AB216" s="188"/>
      <c r="AC216" s="197"/>
      <c r="AD216" s="188"/>
      <c r="AE216" s="197"/>
      <c r="AF216" s="197"/>
    </row>
    <row r="217" spans="1:32" x14ac:dyDescent="0.3">
      <c r="A217" s="192"/>
      <c r="B217" s="117"/>
      <c r="C217" s="117"/>
      <c r="D217" s="117"/>
      <c r="E217" s="117"/>
      <c r="F217" s="117"/>
      <c r="G217" s="117"/>
      <c r="H217" s="117"/>
      <c r="I217" s="195"/>
      <c r="J217" s="117"/>
      <c r="K217" s="117"/>
      <c r="L217" s="117"/>
      <c r="M217" s="117"/>
      <c r="N217" s="117"/>
      <c r="O217" s="117"/>
      <c r="P217" s="117"/>
      <c r="Q217" s="117"/>
      <c r="R217" s="117"/>
      <c r="S217" s="195"/>
      <c r="T217" s="117"/>
      <c r="U217" s="195"/>
      <c r="V217" s="117"/>
      <c r="W217" s="196"/>
      <c r="X217" s="197"/>
      <c r="Y217" s="197"/>
      <c r="Z217" s="197"/>
      <c r="AA217" s="197"/>
      <c r="AB217" s="188"/>
      <c r="AC217" s="197"/>
      <c r="AD217" s="188"/>
      <c r="AE217" s="197"/>
      <c r="AF217" s="197"/>
    </row>
    <row r="218" spans="1:32" x14ac:dyDescent="0.3">
      <c r="A218" s="192"/>
      <c r="B218" s="117"/>
      <c r="C218" s="117"/>
      <c r="D218" s="117"/>
      <c r="E218" s="117"/>
      <c r="F218" s="117"/>
      <c r="G218" s="117"/>
      <c r="H218" s="117"/>
      <c r="I218" s="195"/>
      <c r="J218" s="117"/>
      <c r="K218" s="117"/>
      <c r="L218" s="117"/>
      <c r="M218" s="117"/>
      <c r="N218" s="117"/>
      <c r="O218" s="117"/>
      <c r="P218" s="117"/>
      <c r="Q218" s="117"/>
      <c r="R218" s="117"/>
      <c r="S218" s="195"/>
      <c r="T218" s="117"/>
      <c r="U218" s="195"/>
      <c r="V218" s="117"/>
      <c r="W218" s="196"/>
      <c r="X218" s="197"/>
      <c r="Y218" s="197"/>
      <c r="Z218" s="197"/>
      <c r="AA218" s="197"/>
      <c r="AB218" s="188"/>
      <c r="AC218" s="197"/>
      <c r="AD218" s="188"/>
      <c r="AE218" s="197"/>
      <c r="AF218" s="197"/>
    </row>
    <row r="219" spans="1:32" x14ac:dyDescent="0.3">
      <c r="A219" s="192"/>
      <c r="B219" s="117"/>
      <c r="C219" s="117"/>
      <c r="D219" s="117"/>
      <c r="E219" s="117"/>
      <c r="F219" s="117"/>
      <c r="G219" s="117"/>
      <c r="H219" s="117"/>
      <c r="I219" s="195"/>
      <c r="J219" s="117"/>
      <c r="K219" s="117"/>
      <c r="L219" s="117"/>
      <c r="M219" s="117"/>
      <c r="N219" s="117"/>
      <c r="O219" s="117"/>
      <c r="P219" s="117"/>
      <c r="Q219" s="117"/>
      <c r="R219" s="117"/>
      <c r="S219" s="195"/>
      <c r="T219" s="117"/>
      <c r="U219" s="195"/>
      <c r="V219" s="117"/>
      <c r="W219" s="196"/>
      <c r="X219" s="197"/>
      <c r="Y219" s="197"/>
      <c r="Z219" s="197"/>
      <c r="AA219" s="197"/>
      <c r="AB219" s="188"/>
      <c r="AC219" s="197"/>
      <c r="AD219" s="188"/>
      <c r="AE219" s="197"/>
      <c r="AF219" s="197"/>
    </row>
    <row r="220" spans="1:32" x14ac:dyDescent="0.3">
      <c r="A220" s="192"/>
      <c r="B220" s="117"/>
      <c r="C220" s="117"/>
      <c r="D220" s="117"/>
      <c r="E220" s="117"/>
      <c r="F220" s="117"/>
      <c r="G220" s="117"/>
      <c r="H220" s="117"/>
      <c r="I220" s="195"/>
      <c r="J220" s="117"/>
      <c r="K220" s="117"/>
      <c r="L220" s="117"/>
      <c r="M220" s="117"/>
      <c r="N220" s="117"/>
      <c r="O220" s="117"/>
      <c r="P220" s="117"/>
      <c r="Q220" s="117"/>
      <c r="R220" s="117"/>
      <c r="S220" s="195"/>
      <c r="T220" s="117"/>
      <c r="U220" s="195"/>
      <c r="V220" s="117"/>
      <c r="W220" s="196"/>
      <c r="X220" s="197"/>
      <c r="Y220" s="197"/>
      <c r="Z220" s="197"/>
      <c r="AA220" s="197"/>
      <c r="AB220" s="188"/>
      <c r="AC220" s="197"/>
      <c r="AD220" s="188"/>
      <c r="AE220" s="197"/>
      <c r="AF220" s="197"/>
    </row>
    <row r="221" spans="1:32" x14ac:dyDescent="0.3">
      <c r="A221" s="192"/>
      <c r="B221" s="117"/>
      <c r="C221" s="117"/>
      <c r="D221" s="117"/>
      <c r="E221" s="117"/>
      <c r="F221" s="117"/>
      <c r="G221" s="117"/>
      <c r="H221" s="117"/>
      <c r="I221" s="195"/>
      <c r="J221" s="117"/>
      <c r="K221" s="117"/>
      <c r="L221" s="117"/>
      <c r="M221" s="117"/>
      <c r="N221" s="117"/>
      <c r="O221" s="117"/>
      <c r="P221" s="117"/>
      <c r="Q221" s="117"/>
      <c r="R221" s="117"/>
      <c r="S221" s="195"/>
      <c r="T221" s="117"/>
      <c r="U221" s="195"/>
      <c r="V221" s="117"/>
      <c r="W221" s="196"/>
      <c r="X221" s="197"/>
      <c r="Y221" s="197"/>
      <c r="Z221" s="197"/>
      <c r="AA221" s="197"/>
      <c r="AB221" s="188"/>
      <c r="AC221" s="197"/>
      <c r="AD221" s="188"/>
      <c r="AE221" s="197"/>
      <c r="AF221" s="197"/>
    </row>
    <row r="222" spans="1:32" x14ac:dyDescent="0.3">
      <c r="A222" s="192"/>
      <c r="B222" s="117"/>
      <c r="C222" s="117"/>
      <c r="D222" s="117"/>
      <c r="E222" s="117"/>
      <c r="F222" s="117"/>
      <c r="G222" s="117"/>
      <c r="H222" s="117"/>
      <c r="I222" s="195"/>
      <c r="J222" s="117"/>
      <c r="K222" s="117"/>
      <c r="L222" s="117"/>
      <c r="M222" s="117"/>
      <c r="N222" s="117"/>
      <c r="O222" s="117"/>
      <c r="P222" s="117"/>
      <c r="Q222" s="117"/>
      <c r="R222" s="117"/>
      <c r="S222" s="195"/>
      <c r="T222" s="117"/>
      <c r="U222" s="195"/>
      <c r="V222" s="117"/>
      <c r="W222" s="196"/>
      <c r="X222" s="197"/>
      <c r="Y222" s="197"/>
      <c r="Z222" s="197"/>
      <c r="AA222" s="197"/>
      <c r="AB222" s="188"/>
      <c r="AC222" s="197"/>
      <c r="AD222" s="188"/>
      <c r="AE222" s="197"/>
      <c r="AF222" s="197"/>
    </row>
    <row r="223" spans="1:32" x14ac:dyDescent="0.3">
      <c r="A223" s="192"/>
      <c r="B223" s="117"/>
      <c r="C223" s="117"/>
      <c r="D223" s="117"/>
      <c r="E223" s="117"/>
      <c r="F223" s="117"/>
      <c r="G223" s="117"/>
      <c r="H223" s="117"/>
      <c r="I223" s="195"/>
      <c r="J223" s="117"/>
      <c r="K223" s="117"/>
      <c r="L223" s="117"/>
      <c r="M223" s="117"/>
      <c r="N223" s="117"/>
      <c r="O223" s="117"/>
      <c r="P223" s="117"/>
      <c r="Q223" s="117"/>
      <c r="R223" s="117"/>
      <c r="S223" s="195"/>
      <c r="T223" s="117"/>
      <c r="U223" s="195"/>
      <c r="V223" s="117"/>
      <c r="W223" s="196"/>
      <c r="X223" s="197"/>
      <c r="Y223" s="197"/>
      <c r="Z223" s="197"/>
      <c r="AA223" s="197"/>
      <c r="AB223" s="188"/>
      <c r="AC223" s="197"/>
      <c r="AD223" s="188"/>
      <c r="AE223" s="197"/>
      <c r="AF223" s="197"/>
    </row>
    <row r="224" spans="1:32" x14ac:dyDescent="0.3">
      <c r="A224" s="192"/>
      <c r="B224" s="117"/>
      <c r="C224" s="117"/>
      <c r="D224" s="117"/>
      <c r="E224" s="117"/>
      <c r="F224" s="117"/>
      <c r="G224" s="117"/>
      <c r="H224" s="117"/>
      <c r="I224" s="195"/>
      <c r="J224" s="117"/>
      <c r="K224" s="117"/>
      <c r="L224" s="117"/>
      <c r="M224" s="117"/>
      <c r="N224" s="117"/>
      <c r="O224" s="117"/>
      <c r="P224" s="117"/>
      <c r="Q224" s="117"/>
      <c r="R224" s="117"/>
      <c r="S224" s="195"/>
      <c r="T224" s="117"/>
      <c r="U224" s="195"/>
      <c r="V224" s="117"/>
      <c r="W224" s="196"/>
      <c r="X224" s="197"/>
      <c r="Y224" s="197"/>
      <c r="Z224" s="197"/>
      <c r="AA224" s="197"/>
      <c r="AB224" s="188"/>
      <c r="AC224" s="197"/>
      <c r="AD224" s="188"/>
      <c r="AE224" s="197"/>
      <c r="AF224" s="197"/>
    </row>
    <row r="225" spans="1:32" x14ac:dyDescent="0.3">
      <c r="A225" s="192"/>
      <c r="B225" s="117"/>
      <c r="C225" s="117"/>
      <c r="D225" s="117"/>
      <c r="E225" s="117"/>
      <c r="F225" s="117"/>
      <c r="G225" s="117"/>
      <c r="H225" s="117"/>
      <c r="I225" s="195"/>
      <c r="J225" s="117"/>
      <c r="K225" s="117"/>
      <c r="L225" s="117"/>
      <c r="M225" s="117"/>
      <c r="N225" s="117"/>
      <c r="O225" s="117"/>
      <c r="P225" s="117"/>
      <c r="Q225" s="117"/>
      <c r="R225" s="117"/>
      <c r="S225" s="195"/>
      <c r="T225" s="117"/>
      <c r="U225" s="195"/>
      <c r="V225" s="117"/>
      <c r="W225" s="196"/>
      <c r="X225" s="197"/>
      <c r="Y225" s="197"/>
      <c r="Z225" s="197"/>
      <c r="AA225" s="197"/>
      <c r="AB225" s="188"/>
      <c r="AC225" s="197"/>
      <c r="AD225" s="188"/>
      <c r="AE225" s="197"/>
      <c r="AF225" s="197"/>
    </row>
    <row r="226" spans="1:32" x14ac:dyDescent="0.3">
      <c r="A226" s="192"/>
      <c r="B226" s="117"/>
      <c r="C226" s="117"/>
      <c r="D226" s="117"/>
      <c r="E226" s="117"/>
      <c r="F226" s="117"/>
      <c r="G226" s="117"/>
      <c r="H226" s="117"/>
      <c r="I226" s="195"/>
      <c r="J226" s="117"/>
      <c r="K226" s="117"/>
      <c r="L226" s="117"/>
      <c r="M226" s="117"/>
      <c r="N226" s="117"/>
      <c r="O226" s="117"/>
      <c r="P226" s="117"/>
      <c r="Q226" s="117"/>
      <c r="R226" s="117"/>
      <c r="S226" s="195"/>
      <c r="T226" s="117"/>
      <c r="U226" s="195"/>
      <c r="V226" s="117"/>
      <c r="W226" s="196"/>
      <c r="X226" s="197"/>
      <c r="Y226" s="197"/>
      <c r="Z226" s="197"/>
      <c r="AA226" s="197"/>
      <c r="AB226" s="188"/>
      <c r="AC226" s="197"/>
      <c r="AD226" s="188"/>
      <c r="AE226" s="197"/>
      <c r="AF226" s="197"/>
    </row>
    <row r="227" spans="1:32" x14ac:dyDescent="0.3">
      <c r="A227" s="192"/>
      <c r="B227" s="117"/>
      <c r="C227" s="117"/>
      <c r="D227" s="117"/>
      <c r="E227" s="117"/>
      <c r="F227" s="117"/>
      <c r="G227" s="117"/>
      <c r="H227" s="117"/>
      <c r="I227" s="195"/>
      <c r="J227" s="117"/>
      <c r="K227" s="117"/>
      <c r="L227" s="117"/>
      <c r="M227" s="117"/>
      <c r="N227" s="117"/>
      <c r="O227" s="117"/>
      <c r="P227" s="117"/>
      <c r="Q227" s="117"/>
      <c r="R227" s="117"/>
      <c r="S227" s="195"/>
      <c r="T227" s="117"/>
      <c r="U227" s="195"/>
      <c r="V227" s="117"/>
      <c r="W227" s="196"/>
      <c r="X227" s="197"/>
      <c r="Y227" s="197"/>
      <c r="Z227" s="197"/>
      <c r="AA227" s="197"/>
      <c r="AB227" s="188"/>
      <c r="AC227" s="197"/>
      <c r="AD227" s="188"/>
      <c r="AE227" s="197"/>
      <c r="AF227" s="197"/>
    </row>
    <row r="228" spans="1:32" x14ac:dyDescent="0.3">
      <c r="A228" s="192"/>
      <c r="B228" s="117"/>
      <c r="C228" s="117"/>
      <c r="D228" s="117"/>
      <c r="E228" s="117"/>
      <c r="F228" s="117"/>
      <c r="G228" s="117"/>
      <c r="H228" s="117"/>
      <c r="I228" s="195"/>
      <c r="J228" s="117"/>
      <c r="K228" s="117"/>
      <c r="L228" s="117"/>
      <c r="M228" s="117"/>
      <c r="N228" s="117"/>
      <c r="O228" s="117"/>
      <c r="P228" s="117"/>
      <c r="Q228" s="117"/>
      <c r="R228" s="117"/>
      <c r="S228" s="195"/>
      <c r="T228" s="117"/>
      <c r="U228" s="195"/>
      <c r="V228" s="117"/>
      <c r="W228" s="196"/>
      <c r="X228" s="197"/>
      <c r="Y228" s="197"/>
      <c r="Z228" s="197"/>
      <c r="AA228" s="197"/>
      <c r="AB228" s="188"/>
      <c r="AC228" s="197"/>
      <c r="AD228" s="188"/>
      <c r="AE228" s="197"/>
      <c r="AF228" s="197"/>
    </row>
    <row r="229" spans="1:32" x14ac:dyDescent="0.3">
      <c r="A229" s="192"/>
      <c r="B229" s="117"/>
      <c r="C229" s="117"/>
      <c r="D229" s="117"/>
      <c r="E229" s="117"/>
      <c r="F229" s="117"/>
      <c r="G229" s="117"/>
      <c r="H229" s="117"/>
      <c r="I229" s="195"/>
      <c r="J229" s="117"/>
      <c r="K229" s="117"/>
      <c r="L229" s="117"/>
      <c r="M229" s="117"/>
      <c r="N229" s="117"/>
      <c r="O229" s="117"/>
      <c r="P229" s="117"/>
      <c r="Q229" s="117"/>
      <c r="R229" s="117"/>
      <c r="S229" s="195"/>
      <c r="T229" s="117"/>
      <c r="U229" s="195"/>
      <c r="V229" s="117"/>
      <c r="W229" s="196"/>
      <c r="X229" s="197"/>
      <c r="Y229" s="197"/>
      <c r="Z229" s="197"/>
      <c r="AA229" s="197"/>
      <c r="AB229" s="188"/>
      <c r="AC229" s="197"/>
      <c r="AD229" s="188"/>
      <c r="AE229" s="197"/>
      <c r="AF229" s="197"/>
    </row>
    <row r="230" spans="1:32" x14ac:dyDescent="0.3">
      <c r="A230" s="192"/>
      <c r="B230" s="117"/>
      <c r="C230" s="117"/>
      <c r="D230" s="117"/>
      <c r="E230" s="117"/>
      <c r="F230" s="117"/>
      <c r="G230" s="117"/>
      <c r="H230" s="117"/>
      <c r="I230" s="195"/>
      <c r="J230" s="117"/>
      <c r="K230" s="117"/>
      <c r="L230" s="117"/>
      <c r="M230" s="117"/>
      <c r="N230" s="117"/>
      <c r="O230" s="117"/>
      <c r="P230" s="117"/>
      <c r="Q230" s="117"/>
      <c r="R230" s="117"/>
      <c r="S230" s="195"/>
      <c r="T230" s="117"/>
      <c r="U230" s="195"/>
      <c r="V230" s="117"/>
      <c r="W230" s="196"/>
      <c r="X230" s="197"/>
      <c r="Y230" s="197"/>
      <c r="Z230" s="197"/>
      <c r="AA230" s="197"/>
      <c r="AB230" s="188"/>
      <c r="AC230" s="197"/>
      <c r="AD230" s="188"/>
      <c r="AE230" s="197"/>
      <c r="AF230" s="197"/>
    </row>
    <row r="231" spans="1:32" x14ac:dyDescent="0.3">
      <c r="A231" s="192"/>
      <c r="B231" s="117"/>
      <c r="C231" s="117"/>
      <c r="D231" s="117"/>
      <c r="E231" s="117"/>
      <c r="F231" s="117"/>
      <c r="G231" s="117"/>
      <c r="H231" s="117"/>
      <c r="I231" s="195"/>
      <c r="J231" s="117"/>
      <c r="K231" s="117"/>
      <c r="L231" s="117"/>
      <c r="M231" s="117"/>
      <c r="N231" s="117"/>
      <c r="O231" s="117"/>
      <c r="P231" s="117"/>
      <c r="Q231" s="117"/>
      <c r="R231" s="117"/>
      <c r="S231" s="195"/>
      <c r="T231" s="117"/>
      <c r="U231" s="195"/>
      <c r="V231" s="117"/>
      <c r="W231" s="196"/>
      <c r="X231" s="197"/>
      <c r="Y231" s="197"/>
      <c r="Z231" s="197"/>
      <c r="AA231" s="197"/>
      <c r="AB231" s="188"/>
      <c r="AC231" s="197"/>
      <c r="AD231" s="188"/>
      <c r="AE231" s="197"/>
      <c r="AF231" s="197"/>
    </row>
    <row r="232" spans="1:32" x14ac:dyDescent="0.3">
      <c r="A232" s="192"/>
      <c r="B232" s="117"/>
      <c r="C232" s="117"/>
      <c r="D232" s="117"/>
      <c r="E232" s="117"/>
      <c r="F232" s="117"/>
      <c r="G232" s="117"/>
      <c r="H232" s="117"/>
      <c r="I232" s="195"/>
      <c r="J232" s="117"/>
      <c r="K232" s="117"/>
      <c r="L232" s="117"/>
      <c r="M232" s="117"/>
      <c r="N232" s="117"/>
      <c r="O232" s="117"/>
      <c r="P232" s="117"/>
      <c r="Q232" s="117"/>
      <c r="R232" s="117"/>
      <c r="S232" s="195"/>
      <c r="T232" s="117"/>
      <c r="U232" s="195"/>
      <c r="V232" s="117"/>
      <c r="W232" s="196"/>
      <c r="X232" s="197"/>
      <c r="Y232" s="197"/>
      <c r="Z232" s="197"/>
      <c r="AA232" s="197"/>
      <c r="AB232" s="188"/>
      <c r="AC232" s="197"/>
      <c r="AD232" s="188"/>
      <c r="AE232" s="197"/>
      <c r="AF232" s="197"/>
    </row>
    <row r="233" spans="1:32" x14ac:dyDescent="0.3">
      <c r="A233" s="192"/>
      <c r="B233" s="117"/>
      <c r="C233" s="117"/>
      <c r="D233" s="117"/>
      <c r="E233" s="117"/>
      <c r="F233" s="117"/>
      <c r="G233" s="117"/>
      <c r="H233" s="117"/>
      <c r="I233" s="195"/>
      <c r="J233" s="117"/>
      <c r="K233" s="117"/>
      <c r="L233" s="117"/>
      <c r="M233" s="117"/>
      <c r="N233" s="117"/>
      <c r="O233" s="117"/>
      <c r="P233" s="117"/>
      <c r="Q233" s="117"/>
      <c r="R233" s="117"/>
      <c r="S233" s="195"/>
      <c r="T233" s="117"/>
      <c r="U233" s="195"/>
      <c r="V233" s="117"/>
      <c r="W233" s="196"/>
      <c r="X233" s="197"/>
      <c r="Y233" s="197"/>
      <c r="Z233" s="197"/>
      <c r="AA233" s="197"/>
      <c r="AB233" s="188"/>
      <c r="AC233" s="197"/>
      <c r="AD233" s="188"/>
      <c r="AE233" s="197"/>
      <c r="AF233" s="197"/>
    </row>
    <row r="234" spans="1:32" x14ac:dyDescent="0.3">
      <c r="A234" s="192"/>
      <c r="B234" s="117"/>
      <c r="C234" s="117"/>
      <c r="D234" s="117"/>
      <c r="E234" s="117"/>
      <c r="F234" s="117"/>
      <c r="G234" s="117"/>
      <c r="H234" s="117"/>
      <c r="I234" s="195"/>
      <c r="J234" s="117"/>
      <c r="K234" s="117"/>
      <c r="L234" s="117"/>
      <c r="M234" s="117"/>
      <c r="N234" s="117"/>
      <c r="O234" s="117"/>
      <c r="P234" s="117"/>
      <c r="Q234" s="117"/>
      <c r="R234" s="117"/>
      <c r="S234" s="195"/>
      <c r="T234" s="117"/>
      <c r="U234" s="195"/>
      <c r="V234" s="117"/>
      <c r="W234" s="196"/>
      <c r="X234" s="197"/>
      <c r="Y234" s="197"/>
      <c r="Z234" s="197"/>
      <c r="AA234" s="197"/>
      <c r="AB234" s="188"/>
      <c r="AC234" s="197"/>
      <c r="AD234" s="188"/>
      <c r="AE234" s="197"/>
      <c r="AF234" s="197"/>
    </row>
    <row r="235" spans="1:32" x14ac:dyDescent="0.3">
      <c r="A235" s="192"/>
      <c r="B235" s="117"/>
      <c r="C235" s="117"/>
      <c r="D235" s="117"/>
      <c r="E235" s="117"/>
      <c r="F235" s="117"/>
      <c r="G235" s="117"/>
      <c r="H235" s="117"/>
      <c r="I235" s="195"/>
      <c r="J235" s="117"/>
      <c r="K235" s="117"/>
      <c r="L235" s="117"/>
      <c r="M235" s="117"/>
      <c r="N235" s="117"/>
      <c r="O235" s="117"/>
      <c r="P235" s="117"/>
      <c r="Q235" s="117"/>
      <c r="R235" s="117"/>
      <c r="S235" s="195"/>
      <c r="T235" s="117"/>
      <c r="U235" s="195"/>
      <c r="V235" s="117"/>
      <c r="W235" s="196"/>
      <c r="X235" s="197"/>
      <c r="Y235" s="197"/>
      <c r="Z235" s="197"/>
      <c r="AA235" s="197"/>
      <c r="AB235" s="188"/>
      <c r="AC235" s="197"/>
      <c r="AD235" s="188"/>
      <c r="AE235" s="197"/>
      <c r="AF235" s="197"/>
    </row>
    <row r="236" spans="1:32" x14ac:dyDescent="0.3">
      <c r="A236" s="192"/>
      <c r="B236" s="117"/>
      <c r="C236" s="117"/>
      <c r="D236" s="117"/>
      <c r="E236" s="117"/>
      <c r="F236" s="117"/>
      <c r="G236" s="117"/>
      <c r="H236" s="117"/>
      <c r="I236" s="195"/>
      <c r="J236" s="117"/>
      <c r="K236" s="117"/>
      <c r="L236" s="117"/>
      <c r="M236" s="117"/>
      <c r="N236" s="117"/>
      <c r="O236" s="117"/>
      <c r="P236" s="117"/>
      <c r="Q236" s="117"/>
      <c r="R236" s="117"/>
      <c r="S236" s="195"/>
      <c r="T236" s="117"/>
      <c r="U236" s="195"/>
      <c r="V236" s="117"/>
      <c r="W236" s="196"/>
      <c r="X236" s="197"/>
      <c r="Y236" s="197"/>
      <c r="Z236" s="197"/>
      <c r="AA236" s="197"/>
      <c r="AB236" s="188"/>
      <c r="AC236" s="197"/>
      <c r="AD236" s="188"/>
      <c r="AE236" s="197"/>
      <c r="AF236" s="197"/>
    </row>
    <row r="237" spans="1:32" x14ac:dyDescent="0.3">
      <c r="A237" s="192"/>
      <c r="B237" s="117"/>
      <c r="C237" s="117"/>
      <c r="D237" s="117"/>
      <c r="E237" s="117"/>
      <c r="F237" s="117"/>
      <c r="G237" s="117"/>
      <c r="H237" s="117"/>
      <c r="I237" s="195"/>
      <c r="J237" s="117"/>
      <c r="K237" s="117"/>
      <c r="L237" s="117"/>
      <c r="M237" s="117"/>
      <c r="N237" s="117"/>
      <c r="O237" s="117"/>
      <c r="P237" s="117"/>
      <c r="Q237" s="117"/>
      <c r="R237" s="117"/>
      <c r="S237" s="195"/>
      <c r="T237" s="117"/>
      <c r="U237" s="195"/>
      <c r="V237" s="117"/>
      <c r="W237" s="196"/>
      <c r="X237" s="197"/>
      <c r="Y237" s="197"/>
      <c r="Z237" s="197"/>
      <c r="AA237" s="197"/>
      <c r="AB237" s="188"/>
      <c r="AC237" s="197"/>
      <c r="AD237" s="188"/>
      <c r="AE237" s="197"/>
      <c r="AF237" s="197"/>
    </row>
    <row r="238" spans="1:32" x14ac:dyDescent="0.3">
      <c r="A238" s="192"/>
      <c r="B238" s="117"/>
      <c r="C238" s="117"/>
      <c r="D238" s="117"/>
      <c r="E238" s="117"/>
      <c r="F238" s="117"/>
      <c r="G238" s="117"/>
      <c r="H238" s="117"/>
      <c r="I238" s="195"/>
      <c r="J238" s="117"/>
      <c r="K238" s="117"/>
      <c r="L238" s="117"/>
      <c r="M238" s="117"/>
      <c r="N238" s="117"/>
      <c r="O238" s="117"/>
      <c r="P238" s="117"/>
      <c r="Q238" s="117"/>
      <c r="R238" s="117"/>
      <c r="S238" s="195"/>
      <c r="T238" s="117"/>
      <c r="U238" s="195"/>
      <c r="V238" s="117"/>
      <c r="W238" s="196"/>
      <c r="X238" s="197"/>
      <c r="Y238" s="197"/>
      <c r="Z238" s="197"/>
      <c r="AA238" s="197"/>
      <c r="AB238" s="188"/>
      <c r="AC238" s="197"/>
      <c r="AD238" s="188"/>
      <c r="AE238" s="197"/>
      <c r="AF238" s="197"/>
    </row>
    <row r="239" spans="1:32" x14ac:dyDescent="0.3">
      <c r="A239" s="192"/>
      <c r="B239" s="117"/>
      <c r="C239" s="117"/>
      <c r="D239" s="117"/>
      <c r="E239" s="117"/>
      <c r="F239" s="117"/>
      <c r="G239" s="117"/>
      <c r="H239" s="117"/>
      <c r="I239" s="195"/>
      <c r="J239" s="117"/>
      <c r="K239" s="117"/>
      <c r="L239" s="117"/>
      <c r="M239" s="117"/>
      <c r="N239" s="117"/>
      <c r="O239" s="117"/>
      <c r="P239" s="117"/>
      <c r="Q239" s="117"/>
      <c r="R239" s="117"/>
      <c r="S239" s="195"/>
      <c r="T239" s="117"/>
      <c r="U239" s="195"/>
      <c r="V239" s="117"/>
      <c r="W239" s="196"/>
      <c r="X239" s="197"/>
      <c r="Y239" s="197"/>
      <c r="Z239" s="197"/>
      <c r="AA239" s="197"/>
      <c r="AB239" s="188"/>
      <c r="AC239" s="197"/>
      <c r="AD239" s="188"/>
      <c r="AE239" s="197"/>
      <c r="AF239" s="197"/>
    </row>
    <row r="240" spans="1:32" x14ac:dyDescent="0.3">
      <c r="A240" s="192"/>
      <c r="B240" s="117"/>
      <c r="C240" s="117"/>
      <c r="D240" s="117"/>
      <c r="E240" s="117"/>
      <c r="F240" s="117"/>
      <c r="G240" s="117"/>
      <c r="H240" s="117"/>
      <c r="I240" s="195"/>
      <c r="J240" s="117"/>
      <c r="K240" s="117"/>
      <c r="L240" s="117"/>
      <c r="M240" s="117"/>
      <c r="N240" s="117"/>
      <c r="O240" s="117"/>
      <c r="P240" s="117"/>
      <c r="Q240" s="117"/>
      <c r="R240" s="117"/>
      <c r="S240" s="195"/>
      <c r="T240" s="117"/>
      <c r="U240" s="195"/>
      <c r="V240" s="117"/>
      <c r="W240" s="196"/>
      <c r="X240" s="197"/>
      <c r="Y240" s="197"/>
      <c r="Z240" s="197"/>
      <c r="AA240" s="197"/>
      <c r="AB240" s="188"/>
      <c r="AC240" s="197"/>
      <c r="AD240" s="188"/>
      <c r="AE240" s="197"/>
      <c r="AF240" s="197"/>
    </row>
    <row r="241" spans="1:32" x14ac:dyDescent="0.3">
      <c r="A241" s="192"/>
      <c r="B241" s="117"/>
      <c r="C241" s="117"/>
      <c r="D241" s="117"/>
      <c r="E241" s="117"/>
      <c r="F241" s="117"/>
      <c r="G241" s="117"/>
      <c r="H241" s="117"/>
      <c r="I241" s="195"/>
      <c r="J241" s="117"/>
      <c r="K241" s="117"/>
      <c r="L241" s="117"/>
      <c r="M241" s="117"/>
      <c r="N241" s="117"/>
      <c r="O241" s="117"/>
      <c r="P241" s="117"/>
      <c r="Q241" s="117"/>
      <c r="R241" s="117"/>
      <c r="S241" s="195"/>
      <c r="T241" s="117"/>
      <c r="U241" s="195"/>
      <c r="V241" s="117"/>
      <c r="W241" s="196"/>
      <c r="X241" s="197"/>
      <c r="Y241" s="197"/>
      <c r="Z241" s="197"/>
      <c r="AA241" s="197"/>
      <c r="AB241" s="188"/>
      <c r="AC241" s="197"/>
      <c r="AD241" s="188"/>
      <c r="AE241" s="197"/>
      <c r="AF241" s="197"/>
    </row>
    <row r="242" spans="1:32" x14ac:dyDescent="0.3">
      <c r="A242" s="192"/>
      <c r="B242" s="117"/>
      <c r="C242" s="117"/>
      <c r="D242" s="117"/>
      <c r="E242" s="117"/>
      <c r="F242" s="117"/>
      <c r="G242" s="117"/>
      <c r="H242" s="117"/>
      <c r="I242" s="195"/>
      <c r="J242" s="117"/>
      <c r="K242" s="117"/>
      <c r="L242" s="117"/>
      <c r="M242" s="117"/>
      <c r="N242" s="117"/>
      <c r="O242" s="117"/>
      <c r="P242" s="117"/>
      <c r="Q242" s="117"/>
      <c r="R242" s="117"/>
      <c r="S242" s="195"/>
      <c r="T242" s="117"/>
      <c r="U242" s="195"/>
      <c r="V242" s="117"/>
      <c r="W242" s="196"/>
      <c r="X242" s="197"/>
      <c r="Y242" s="197"/>
      <c r="Z242" s="197"/>
      <c r="AA242" s="197"/>
      <c r="AB242" s="188"/>
      <c r="AC242" s="197"/>
      <c r="AD242" s="188"/>
      <c r="AE242" s="197"/>
      <c r="AF242" s="197"/>
    </row>
  </sheetData>
  <mergeCells count="64">
    <mergeCell ref="AB37:AC37"/>
    <mergeCell ref="AD37:AE37"/>
    <mergeCell ref="B43:J43"/>
    <mergeCell ref="AB35:AC35"/>
    <mergeCell ref="A1:A7"/>
    <mergeCell ref="B1:B7"/>
    <mergeCell ref="AD35:AE35"/>
    <mergeCell ref="A36:F36"/>
    <mergeCell ref="K36:R36"/>
    <mergeCell ref="X36:Y36"/>
    <mergeCell ref="Z36:AA36"/>
    <mergeCell ref="AB36:AC36"/>
    <mergeCell ref="AD36:AE36"/>
    <mergeCell ref="A35:F35"/>
    <mergeCell ref="J35:J37"/>
    <mergeCell ref="K35:R35"/>
    <mergeCell ref="X35:Y35"/>
    <mergeCell ref="Z35:AA35"/>
    <mergeCell ref="X37:Y37"/>
    <mergeCell ref="Z37:AA37"/>
    <mergeCell ref="C1:H5"/>
    <mergeCell ref="J1:R1"/>
    <mergeCell ref="T1:AE1"/>
    <mergeCell ref="X7:Y7"/>
    <mergeCell ref="Z7:AA7"/>
    <mergeCell ref="AB7:AC7"/>
    <mergeCell ref="AD7:AE7"/>
    <mergeCell ref="C6:H6"/>
    <mergeCell ref="X6:Y6"/>
    <mergeCell ref="Z6:AA6"/>
    <mergeCell ref="AB6:AC6"/>
    <mergeCell ref="AD6:AE6"/>
    <mergeCell ref="AF1:AF8"/>
    <mergeCell ref="AG1:AG8"/>
    <mergeCell ref="L4:L7"/>
    <mergeCell ref="M4:O4"/>
    <mergeCell ref="X4:Y4"/>
    <mergeCell ref="Z4:AA4"/>
    <mergeCell ref="AB4:AC4"/>
    <mergeCell ref="M5:M7"/>
    <mergeCell ref="N5:N7"/>
    <mergeCell ref="Z5:AA5"/>
    <mergeCell ref="AB5:AC5"/>
    <mergeCell ref="Q3:Q7"/>
    <mergeCell ref="X3:Y3"/>
    <mergeCell ref="Z3:AA3"/>
    <mergeCell ref="AB3:AC3"/>
    <mergeCell ref="X5:Y5"/>
    <mergeCell ref="J2:J7"/>
    <mergeCell ref="K2:K7"/>
    <mergeCell ref="A37:F37"/>
    <mergeCell ref="G37:H37"/>
    <mergeCell ref="K37:R37"/>
    <mergeCell ref="O5:O7"/>
    <mergeCell ref="L2:Q2"/>
    <mergeCell ref="R2:R7"/>
    <mergeCell ref="T2:V2"/>
    <mergeCell ref="X2:AA2"/>
    <mergeCell ref="AB2:AE2"/>
    <mergeCell ref="L3:O3"/>
    <mergeCell ref="P3:P7"/>
    <mergeCell ref="AD3:AE3"/>
    <mergeCell ref="AD4:AE4"/>
    <mergeCell ref="AD5:AE5"/>
  </mergeCells>
  <conditionalFormatting sqref="A35:A37 G35:K36 G37:X37 K2:L3 K4:M4 K5:O8 N11 O11:Q23 O24:P24 O25:Q29 O34:Q34 P3:Q3 S1:T1 S2:X8 S35:X35 S36:W36 Z3:Z7 Z35:Z36 AB2:AB7 AB35:AB37 AD4:AD7 AD35:AD37 C11:D30 S12:W29 Y27:Y29 Y34 S34:W34 A1:J1 A2:I8 G11:M29 G34:M34 G10:R10 C34:D34 S10:AE11 Y8:AE8 AA12:AE25 AA27:AE29 AA32:AF34 G9:AE9 E30:AF30 S31:AF31 A30:A31">
    <cfRule type="cellIs" dxfId="890" priority="21" operator="equal">
      <formula>0</formula>
    </cfRule>
  </conditionalFormatting>
  <conditionalFormatting sqref="A9:F10">
    <cfRule type="cellIs" dxfId="889" priority="22" operator="equal">
      <formula>0</formula>
    </cfRule>
  </conditionalFormatting>
  <conditionalFormatting sqref="E32">
    <cfRule type="cellIs" dxfId="888" priority="5" operator="equal">
      <formula>0</formula>
    </cfRule>
  </conditionalFormatting>
  <conditionalFormatting sqref="A19:A29">
    <cfRule type="cellIs" dxfId="887" priority="24" operator="equal">
      <formula>0</formula>
    </cfRule>
  </conditionalFormatting>
  <conditionalFormatting sqref="A11">
    <cfRule type="cellIs" dxfId="886" priority="25" operator="equal">
      <formula>0</formula>
    </cfRule>
  </conditionalFormatting>
  <conditionalFormatting sqref="A12:A13">
    <cfRule type="cellIs" dxfId="885" priority="26" operator="equal">
      <formula>0</formula>
    </cfRule>
  </conditionalFormatting>
  <conditionalFormatting sqref="A14 A16">
    <cfRule type="cellIs" dxfId="884" priority="27" operator="equal">
      <formula>0</formula>
    </cfRule>
  </conditionalFormatting>
  <conditionalFormatting sqref="A17:A18">
    <cfRule type="cellIs" dxfId="883" priority="28" operator="equal">
      <formula>0</formula>
    </cfRule>
  </conditionalFormatting>
  <conditionalFormatting sqref="A34">
    <cfRule type="cellIs" dxfId="882" priority="29" operator="equal">
      <formula>0</formula>
    </cfRule>
  </conditionalFormatting>
  <conditionalFormatting sqref="B11:B13">
    <cfRule type="cellIs" dxfId="881" priority="30" operator="equal">
      <formula>0</formula>
    </cfRule>
  </conditionalFormatting>
  <conditionalFormatting sqref="B26">
    <cfRule type="cellIs" dxfId="880" priority="31" operator="equal">
      <formula>0</formula>
    </cfRule>
  </conditionalFormatting>
  <conditionalFormatting sqref="B34">
    <cfRule type="cellIs" dxfId="879" priority="32" operator="equal">
      <formula>0</formula>
    </cfRule>
  </conditionalFormatting>
  <conditionalFormatting sqref="B23">
    <cfRule type="cellIs" dxfId="878" priority="33" operator="equal">
      <formula>0</formula>
    </cfRule>
  </conditionalFormatting>
  <conditionalFormatting sqref="B24">
    <cfRule type="cellIs" dxfId="877" priority="34" operator="equal">
      <formula>0</formula>
    </cfRule>
  </conditionalFormatting>
  <conditionalFormatting sqref="B25">
    <cfRule type="cellIs" dxfId="876" priority="35" operator="equal">
      <formula>0</formula>
    </cfRule>
  </conditionalFormatting>
  <conditionalFormatting sqref="Y12:Y25">
    <cfRule type="cellIs" dxfId="875" priority="36" operator="equal">
      <formula>0</formula>
    </cfRule>
  </conditionalFormatting>
  <conditionalFormatting sqref="X12:X17">
    <cfRule type="cellIs" dxfId="874" priority="37" operator="equal">
      <formula>0</formula>
    </cfRule>
  </conditionalFormatting>
  <conditionalFormatting sqref="X19:X22">
    <cfRule type="cellIs" dxfId="873" priority="38" operator="equal">
      <formula>0</formula>
    </cfRule>
  </conditionalFormatting>
  <conditionalFormatting sqref="X18">
    <cfRule type="cellIs" dxfId="872" priority="39" operator="equal">
      <formula>0</formula>
    </cfRule>
  </conditionalFormatting>
  <conditionalFormatting sqref="X25">
    <cfRule type="cellIs" dxfId="871" priority="40" operator="equal">
      <formula>0</formula>
    </cfRule>
  </conditionalFormatting>
  <conditionalFormatting sqref="X23">
    <cfRule type="cellIs" dxfId="870" priority="41" operator="equal">
      <formula>0</formula>
    </cfRule>
  </conditionalFormatting>
  <conditionalFormatting sqref="X24">
    <cfRule type="cellIs" dxfId="869" priority="42" operator="equal">
      <formula>0</formula>
    </cfRule>
  </conditionalFormatting>
  <conditionalFormatting sqref="X27:X29">
    <cfRule type="cellIs" dxfId="868" priority="43" operator="equal">
      <formula>0</formula>
    </cfRule>
  </conditionalFormatting>
  <conditionalFormatting sqref="X26">
    <cfRule type="cellIs" dxfId="867" priority="44" operator="equal">
      <formula>0</formula>
    </cfRule>
  </conditionalFormatting>
  <conditionalFormatting sqref="X34">
    <cfRule type="cellIs" dxfId="866" priority="45" operator="equal">
      <formula>0</formula>
    </cfRule>
  </conditionalFormatting>
  <conditionalFormatting sqref="Z12:Z17">
    <cfRule type="cellIs" dxfId="865" priority="46" operator="equal">
      <formula>0</formula>
    </cfRule>
  </conditionalFormatting>
  <conditionalFormatting sqref="Z19:Z22">
    <cfRule type="cellIs" dxfId="864" priority="47" operator="equal">
      <formula>0</formula>
    </cfRule>
  </conditionalFormatting>
  <conditionalFormatting sqref="Z18">
    <cfRule type="cellIs" dxfId="863" priority="48" operator="equal">
      <formula>0</formula>
    </cfRule>
  </conditionalFormatting>
  <conditionalFormatting sqref="Z25">
    <cfRule type="cellIs" dxfId="862" priority="49" operator="equal">
      <formula>0</formula>
    </cfRule>
  </conditionalFormatting>
  <conditionalFormatting sqref="Z23">
    <cfRule type="cellIs" dxfId="861" priority="50" operator="equal">
      <formula>0</formula>
    </cfRule>
  </conditionalFormatting>
  <conditionalFormatting sqref="Z24">
    <cfRule type="cellIs" dxfId="860" priority="51" operator="equal">
      <formula>0</formula>
    </cfRule>
  </conditionalFormatting>
  <conditionalFormatting sqref="Z27:Z29">
    <cfRule type="cellIs" dxfId="859" priority="52" operator="equal">
      <formula>0</formula>
    </cfRule>
  </conditionalFormatting>
  <conditionalFormatting sqref="Z26">
    <cfRule type="cellIs" dxfId="858" priority="53" operator="equal">
      <formula>0</formula>
    </cfRule>
  </conditionalFormatting>
  <conditionalFormatting sqref="Z34">
    <cfRule type="cellIs" dxfId="857" priority="54" operator="equal">
      <formula>0</formula>
    </cfRule>
  </conditionalFormatting>
  <conditionalFormatting sqref="N12:N16">
    <cfRule type="cellIs" dxfId="856" priority="55" operator="equal">
      <formula>0</formula>
    </cfRule>
  </conditionalFormatting>
  <conditionalFormatting sqref="N19:N21">
    <cfRule type="cellIs" dxfId="855" priority="56" operator="equal">
      <formula>0</formula>
    </cfRule>
  </conditionalFormatting>
  <conditionalFormatting sqref="N18">
    <cfRule type="cellIs" dxfId="854" priority="57" operator="equal">
      <formula>0</formula>
    </cfRule>
  </conditionalFormatting>
  <conditionalFormatting sqref="N25">
    <cfRule type="cellIs" dxfId="853" priority="58" operator="equal">
      <formula>0</formula>
    </cfRule>
  </conditionalFormatting>
  <conditionalFormatting sqref="N23">
    <cfRule type="cellIs" dxfId="852" priority="59" operator="equal">
      <formula>0</formula>
    </cfRule>
  </conditionalFormatting>
  <conditionalFormatting sqref="N24">
    <cfRule type="cellIs" dxfId="851" priority="60" operator="equal">
      <formula>0</formula>
    </cfRule>
  </conditionalFormatting>
  <conditionalFormatting sqref="N27:N28">
    <cfRule type="cellIs" dxfId="850" priority="61" operator="equal">
      <formula>0</formula>
    </cfRule>
  </conditionalFormatting>
  <conditionalFormatting sqref="N26">
    <cfRule type="cellIs" dxfId="849" priority="62" operator="equal">
      <formula>0</formula>
    </cfRule>
  </conditionalFormatting>
  <conditionalFormatting sqref="N34">
    <cfRule type="cellIs" dxfId="848" priority="63" operator="equal">
      <formula>0</formula>
    </cfRule>
  </conditionalFormatting>
  <conditionalFormatting sqref="E11:F11">
    <cfRule type="cellIs" dxfId="847" priority="65" operator="equal">
      <formula>0</formula>
    </cfRule>
  </conditionalFormatting>
  <conditionalFormatting sqref="E13:F16 E17 F17:F18 F12">
    <cfRule type="cellIs" dxfId="846" priority="66" operator="equal">
      <formula>0</formula>
    </cfRule>
  </conditionalFormatting>
  <conditionalFormatting sqref="E19:F19 E20:E22">
    <cfRule type="cellIs" dxfId="845" priority="67" operator="equal">
      <formula>0</formula>
    </cfRule>
  </conditionalFormatting>
  <conditionalFormatting sqref="E18">
    <cfRule type="cellIs" dxfId="844" priority="68" operator="equal">
      <formula>0</formula>
    </cfRule>
  </conditionalFormatting>
  <conditionalFormatting sqref="E23:F23">
    <cfRule type="cellIs" dxfId="843" priority="69" operator="equal">
      <formula>0</formula>
    </cfRule>
  </conditionalFormatting>
  <conditionalFormatting sqref="E24">
    <cfRule type="cellIs" dxfId="842" priority="70" operator="equal">
      <formula>0</formula>
    </cfRule>
  </conditionalFormatting>
  <conditionalFormatting sqref="E25:F25">
    <cfRule type="cellIs" dxfId="841" priority="71" operator="equal">
      <formula>0</formula>
    </cfRule>
  </conditionalFormatting>
  <conditionalFormatting sqref="E27:F27 E29">
    <cfRule type="cellIs" dxfId="840" priority="72" operator="equal">
      <formula>0</formula>
    </cfRule>
  </conditionalFormatting>
  <conditionalFormatting sqref="E26:F26">
    <cfRule type="cellIs" dxfId="839" priority="73" operator="equal">
      <formula>0</formula>
    </cfRule>
  </conditionalFormatting>
  <conditionalFormatting sqref="E34:F34">
    <cfRule type="cellIs" dxfId="838" priority="74" operator="equal">
      <formula>0</formula>
    </cfRule>
  </conditionalFormatting>
  <conditionalFormatting sqref="Q24">
    <cfRule type="cellIs" dxfId="837" priority="75" operator="equal">
      <formula>0</formula>
    </cfRule>
  </conditionalFormatting>
  <conditionalFormatting sqref="A15">
    <cfRule type="cellIs" dxfId="836" priority="76" operator="equal">
      <formula>0</formula>
    </cfRule>
  </conditionalFormatting>
  <conditionalFormatting sqref="B17">
    <cfRule type="cellIs" dxfId="835" priority="77" operator="equal">
      <formula>0</formula>
    </cfRule>
  </conditionalFormatting>
  <conditionalFormatting sqref="B14:B15">
    <cfRule type="cellIs" dxfId="834" priority="78" operator="equal">
      <formula>0</formula>
    </cfRule>
  </conditionalFormatting>
  <conditionalFormatting sqref="B16">
    <cfRule type="cellIs" dxfId="833" priority="79" operator="equal">
      <formula>0</formula>
    </cfRule>
  </conditionalFormatting>
  <conditionalFormatting sqref="B23">
    <cfRule type="cellIs" dxfId="832" priority="80" operator="equal">
      <formula>0</formula>
    </cfRule>
  </conditionalFormatting>
  <conditionalFormatting sqref="B18">
    <cfRule type="cellIs" dxfId="831" priority="81" operator="equal">
      <formula>0</formula>
    </cfRule>
  </conditionalFormatting>
  <conditionalFormatting sqref="B19">
    <cfRule type="cellIs" dxfId="830" priority="82" operator="equal">
      <formula>0</formula>
    </cfRule>
  </conditionalFormatting>
  <conditionalFormatting sqref="B20:B22">
    <cfRule type="cellIs" dxfId="829" priority="83" operator="equal">
      <formula>0</formula>
    </cfRule>
  </conditionalFormatting>
  <conditionalFormatting sqref="B24:B26">
    <cfRule type="cellIs" dxfId="828" priority="84" operator="equal">
      <formula>0</formula>
    </cfRule>
  </conditionalFormatting>
  <conditionalFormatting sqref="B28:B29">
    <cfRule type="cellIs" dxfId="827" priority="85" operator="equal">
      <formula>0</formula>
    </cfRule>
  </conditionalFormatting>
  <conditionalFormatting sqref="B27">
    <cfRule type="cellIs" dxfId="826" priority="86" operator="equal">
      <formula>0</formula>
    </cfRule>
  </conditionalFormatting>
  <conditionalFormatting sqref="F20:F22">
    <cfRule type="cellIs" dxfId="825" priority="87" operator="equal">
      <formula>0</formula>
    </cfRule>
  </conditionalFormatting>
  <conditionalFormatting sqref="F24">
    <cfRule type="cellIs" dxfId="824" priority="88" operator="equal">
      <formula>0</formula>
    </cfRule>
  </conditionalFormatting>
  <conditionalFormatting sqref="F28:F29">
    <cfRule type="cellIs" dxfId="823" priority="89" operator="equal">
      <formula>0</formula>
    </cfRule>
  </conditionalFormatting>
  <conditionalFormatting sqref="E28">
    <cfRule type="cellIs" dxfId="822" priority="90" operator="equal">
      <formula>0</formula>
    </cfRule>
  </conditionalFormatting>
  <conditionalFormatting sqref="B30">
    <cfRule type="cellIs" dxfId="821" priority="91" operator="equal">
      <formula>0</formula>
    </cfRule>
  </conditionalFormatting>
  <conditionalFormatting sqref="B42:B43">
    <cfRule type="cellIs" dxfId="820" priority="92" operator="equal">
      <formula>0</formula>
    </cfRule>
  </conditionalFormatting>
  <conditionalFormatting sqref="N22">
    <cfRule type="cellIs" dxfId="819" priority="93" operator="equal">
      <formula>0</formula>
    </cfRule>
  </conditionalFormatting>
  <conditionalFormatting sqref="N29">
    <cfRule type="cellIs" dxfId="818" priority="94" operator="equal">
      <formula>0</formula>
    </cfRule>
  </conditionalFormatting>
  <conditionalFormatting sqref="N17">
    <cfRule type="cellIs" dxfId="817" priority="95" operator="equal">
      <formula>0</formula>
    </cfRule>
  </conditionalFormatting>
  <conditionalFormatting sqref="X32">
    <cfRule type="cellIs" dxfId="816" priority="2" operator="equal">
      <formula>0</formula>
    </cfRule>
  </conditionalFormatting>
  <conditionalFormatting sqref="O31:Q31 G33:M33 S33:W33 Y33 C33:D33 O33:Q33 AF9:AF29 C31:E31 G31:M31 F31:F32">
    <cfRule type="cellIs" dxfId="815" priority="9" operator="equal">
      <formula>0</formula>
    </cfRule>
  </conditionalFormatting>
  <conditionalFormatting sqref="B31">
    <cfRule type="cellIs" dxfId="814" priority="10" operator="equal">
      <formula>0</formula>
    </cfRule>
  </conditionalFormatting>
  <conditionalFormatting sqref="A33">
    <cfRule type="cellIs" dxfId="813" priority="11" operator="equal">
      <formula>0</formula>
    </cfRule>
  </conditionalFormatting>
  <conditionalFormatting sqref="B33">
    <cfRule type="cellIs" dxfId="812" priority="12" operator="equal">
      <formula>0</formula>
    </cfRule>
  </conditionalFormatting>
  <conditionalFormatting sqref="X33">
    <cfRule type="cellIs" dxfId="811" priority="13" operator="equal">
      <formula>0</formula>
    </cfRule>
  </conditionalFormatting>
  <conditionalFormatting sqref="Z33">
    <cfRule type="cellIs" dxfId="810" priority="14" operator="equal">
      <formula>0</formula>
    </cfRule>
  </conditionalFormatting>
  <conditionalFormatting sqref="N33">
    <cfRule type="cellIs" dxfId="809" priority="15" operator="equal">
      <formula>0</formula>
    </cfRule>
  </conditionalFormatting>
  <conditionalFormatting sqref="N31">
    <cfRule type="cellIs" dxfId="808" priority="16" operator="equal">
      <formula>0</formula>
    </cfRule>
  </conditionalFormatting>
  <conditionalFormatting sqref="E33:F33">
    <cfRule type="cellIs" dxfId="807" priority="17" operator="equal">
      <formula>0</formula>
    </cfRule>
  </conditionalFormatting>
  <conditionalFormatting sqref="C32:D32 O32:Q32 S32:W32 Y32 A32 G32:M32">
    <cfRule type="cellIs" dxfId="806" priority="1" operator="equal">
      <formula>0</formula>
    </cfRule>
  </conditionalFormatting>
  <conditionalFormatting sqref="Z32">
    <cfRule type="cellIs" dxfId="805" priority="3" operator="equal">
      <formula>0</formula>
    </cfRule>
  </conditionalFormatting>
  <conditionalFormatting sqref="N32">
    <cfRule type="cellIs" dxfId="804" priority="4" operator="equal">
      <formula>0</formula>
    </cfRule>
  </conditionalFormatting>
  <conditionalFormatting sqref="B32">
    <cfRule type="cellIs" dxfId="803" priority="6" operator="equal">
      <formula>0</formula>
    </cfRule>
  </conditionalFormatting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AH242"/>
  <sheetViews>
    <sheetView zoomScale="130" zoomScaleNormal="130" workbookViewId="0">
      <selection activeCell="AG14" sqref="AG14"/>
    </sheetView>
  </sheetViews>
  <sheetFormatPr defaultColWidth="14.44140625" defaultRowHeight="14.4" x14ac:dyDescent="0.3"/>
  <cols>
    <col min="1" max="1" width="9.44140625" style="523" customWidth="1"/>
    <col min="2" max="2" width="48.88671875" style="523" customWidth="1"/>
    <col min="3" max="4" width="2.6640625" style="523" hidden="1" customWidth="1"/>
    <col min="5" max="6" width="3.33203125" style="523" customWidth="1"/>
    <col min="7" max="8" width="2.6640625" style="523" hidden="1" customWidth="1"/>
    <col min="9" max="9" width="5" style="523" hidden="1" customWidth="1"/>
    <col min="10" max="10" width="5.109375" style="523" customWidth="1"/>
    <col min="11" max="11" width="6.44140625" style="523" customWidth="1"/>
    <col min="12" max="13" width="4.88671875" style="523" customWidth="1"/>
    <col min="14" max="15" width="4.6640625" style="523" customWidth="1"/>
    <col min="16" max="16" width="5" style="523" customWidth="1"/>
    <col min="17" max="18" width="4.6640625" style="523" customWidth="1"/>
    <col min="19" max="19" width="5" style="523" hidden="1" customWidth="1"/>
    <col min="20" max="20" width="4.109375" style="523" hidden="1" customWidth="1"/>
    <col min="21" max="21" width="4.88671875" style="523" hidden="1" customWidth="1"/>
    <col min="22" max="22" width="3.88671875" style="523" hidden="1" customWidth="1"/>
    <col min="23" max="23" width="5.44140625" style="523" hidden="1" customWidth="1"/>
    <col min="24" max="25" width="4.5546875" style="523" hidden="1" customWidth="1"/>
    <col min="26" max="26" width="5" style="523" hidden="1" customWidth="1"/>
    <col min="27" max="27" width="4.5546875" style="523" hidden="1" customWidth="1"/>
    <col min="28" max="28" width="5.33203125" style="523" customWidth="1"/>
    <col min="29" max="29" width="5.109375" style="523" customWidth="1"/>
    <col min="30" max="30" width="4.6640625" style="523" customWidth="1"/>
    <col min="31" max="32" width="4.88671875" style="523" customWidth="1"/>
    <col min="33" max="33" width="16.5546875" style="523" customWidth="1"/>
    <col min="34" max="16384" width="14.44140625" style="523"/>
  </cols>
  <sheetData>
    <row r="1" spans="1:34" ht="18" customHeight="1" x14ac:dyDescent="0.3">
      <c r="A1" s="1826" t="s">
        <v>45</v>
      </c>
      <c r="B1" s="1826" t="s">
        <v>173</v>
      </c>
      <c r="C1" s="1812" t="s">
        <v>174</v>
      </c>
      <c r="D1" s="1879"/>
      <c r="E1" s="1879"/>
      <c r="F1" s="1879"/>
      <c r="G1" s="1879"/>
      <c r="H1" s="1880"/>
      <c r="I1" s="119"/>
      <c r="J1" s="1804" t="s">
        <v>175</v>
      </c>
      <c r="K1" s="1865"/>
      <c r="L1" s="1865"/>
      <c r="M1" s="1865"/>
      <c r="N1" s="1865"/>
      <c r="O1" s="1865"/>
      <c r="P1" s="1865"/>
      <c r="Q1" s="1865"/>
      <c r="R1" s="1866"/>
      <c r="S1" s="199"/>
      <c r="T1" s="1887" t="s">
        <v>176</v>
      </c>
      <c r="U1" s="1888"/>
      <c r="V1" s="1888"/>
      <c r="W1" s="1888"/>
      <c r="X1" s="1888"/>
      <c r="Y1" s="1888"/>
      <c r="Z1" s="1888"/>
      <c r="AA1" s="1888"/>
      <c r="AB1" s="1888"/>
      <c r="AC1" s="1888"/>
      <c r="AD1" s="1888"/>
      <c r="AE1" s="1889"/>
      <c r="AF1" s="1867" t="s">
        <v>150</v>
      </c>
      <c r="AG1" s="1870" t="s">
        <v>159</v>
      </c>
    </row>
    <row r="2" spans="1:34" ht="15" customHeight="1" x14ac:dyDescent="0.3">
      <c r="A2" s="1895"/>
      <c r="B2" s="1895"/>
      <c r="C2" s="1881"/>
      <c r="D2" s="1882"/>
      <c r="E2" s="1882"/>
      <c r="F2" s="1882"/>
      <c r="G2" s="1882"/>
      <c r="H2" s="1883"/>
      <c r="I2" s="119"/>
      <c r="J2" s="1821" t="s">
        <v>98</v>
      </c>
      <c r="K2" s="1794" t="s">
        <v>177</v>
      </c>
      <c r="L2" s="1804" t="s">
        <v>179</v>
      </c>
      <c r="M2" s="1865"/>
      <c r="N2" s="1865"/>
      <c r="O2" s="1865"/>
      <c r="P2" s="1865"/>
      <c r="Q2" s="1866"/>
      <c r="R2" s="1794" t="s">
        <v>180</v>
      </c>
      <c r="S2" s="121"/>
      <c r="T2" s="1849" t="s">
        <v>181</v>
      </c>
      <c r="U2" s="1850"/>
      <c r="V2" s="1851"/>
      <c r="W2" s="200"/>
      <c r="X2" s="1852" t="s">
        <v>181</v>
      </c>
      <c r="Y2" s="1850"/>
      <c r="Z2" s="1850"/>
      <c r="AA2" s="1853"/>
      <c r="AB2" s="1852" t="s">
        <v>181</v>
      </c>
      <c r="AC2" s="1850"/>
      <c r="AD2" s="1850"/>
      <c r="AE2" s="1854"/>
      <c r="AF2" s="1868"/>
      <c r="AG2" s="1871"/>
    </row>
    <row r="3" spans="1:34" ht="15" customHeight="1" x14ac:dyDescent="0.3">
      <c r="A3" s="1895"/>
      <c r="B3" s="1895"/>
      <c r="C3" s="1881"/>
      <c r="D3" s="1882"/>
      <c r="E3" s="1882"/>
      <c r="F3" s="1882"/>
      <c r="G3" s="1882"/>
      <c r="H3" s="1883"/>
      <c r="I3" s="119"/>
      <c r="J3" s="1861"/>
      <c r="K3" s="1857"/>
      <c r="L3" s="1800" t="s">
        <v>182</v>
      </c>
      <c r="M3" s="1855"/>
      <c r="N3" s="1855"/>
      <c r="O3" s="1856"/>
      <c r="P3" s="1794" t="s">
        <v>183</v>
      </c>
      <c r="Q3" s="1794" t="s">
        <v>370</v>
      </c>
      <c r="R3" s="1857"/>
      <c r="S3" s="121"/>
      <c r="T3" s="123"/>
      <c r="U3" s="123"/>
      <c r="V3" s="123"/>
      <c r="W3" s="522"/>
      <c r="X3" s="1810"/>
      <c r="Y3" s="1875"/>
      <c r="Z3" s="1811"/>
      <c r="AA3" s="1874"/>
      <c r="AB3" s="1803"/>
      <c r="AC3" s="1866"/>
      <c r="AD3" s="1804"/>
      <c r="AE3" s="1859"/>
      <c r="AF3" s="1868"/>
      <c r="AG3" s="1871"/>
    </row>
    <row r="4" spans="1:34" ht="15" customHeight="1" x14ac:dyDescent="0.3">
      <c r="A4" s="1895"/>
      <c r="B4" s="1895"/>
      <c r="C4" s="1881"/>
      <c r="D4" s="1882"/>
      <c r="E4" s="1882"/>
      <c r="F4" s="1882"/>
      <c r="G4" s="1882"/>
      <c r="H4" s="1883"/>
      <c r="I4" s="119"/>
      <c r="J4" s="1861"/>
      <c r="K4" s="1857"/>
      <c r="L4" s="1794" t="s">
        <v>186</v>
      </c>
      <c r="M4" s="1800" t="s">
        <v>187</v>
      </c>
      <c r="N4" s="1855"/>
      <c r="O4" s="1856"/>
      <c r="P4" s="1857"/>
      <c r="Q4" s="1857"/>
      <c r="R4" s="1857"/>
      <c r="S4" s="121"/>
      <c r="T4" s="123" t="s">
        <v>184</v>
      </c>
      <c r="U4" s="121"/>
      <c r="V4" s="123" t="s">
        <v>185</v>
      </c>
      <c r="W4" s="522"/>
      <c r="X4" s="1803" t="s">
        <v>371</v>
      </c>
      <c r="Y4" s="1866"/>
      <c r="Z4" s="1804" t="s">
        <v>372</v>
      </c>
      <c r="AA4" s="1873"/>
      <c r="AB4" s="1803" t="s">
        <v>371</v>
      </c>
      <c r="AC4" s="1866"/>
      <c r="AD4" s="1804" t="s">
        <v>372</v>
      </c>
      <c r="AE4" s="1859"/>
      <c r="AF4" s="1868"/>
      <c r="AG4" s="1871"/>
    </row>
    <row r="5" spans="1:34" ht="15" customHeight="1" x14ac:dyDescent="0.3">
      <c r="A5" s="1895"/>
      <c r="B5" s="1895"/>
      <c r="C5" s="1884"/>
      <c r="D5" s="1885"/>
      <c r="E5" s="1885"/>
      <c r="F5" s="1885"/>
      <c r="G5" s="1885"/>
      <c r="H5" s="1886"/>
      <c r="I5" s="119"/>
      <c r="J5" s="1861"/>
      <c r="K5" s="1857"/>
      <c r="L5" s="1857"/>
      <c r="M5" s="1794" t="s">
        <v>188</v>
      </c>
      <c r="N5" s="1794" t="s">
        <v>189</v>
      </c>
      <c r="O5" s="1794" t="s">
        <v>190</v>
      </c>
      <c r="P5" s="1857"/>
      <c r="Q5" s="1857"/>
      <c r="R5" s="1857"/>
      <c r="S5" s="119"/>
      <c r="T5" s="124">
        <v>17</v>
      </c>
      <c r="U5" s="125"/>
      <c r="V5" s="124">
        <v>22</v>
      </c>
      <c r="W5" s="522"/>
      <c r="X5" s="1810">
        <v>17</v>
      </c>
      <c r="Y5" s="1875"/>
      <c r="Z5" s="1811">
        <v>22</v>
      </c>
      <c r="AA5" s="1874"/>
      <c r="AB5" s="1810">
        <v>16</v>
      </c>
      <c r="AC5" s="1875"/>
      <c r="AD5" s="1811">
        <v>23</v>
      </c>
      <c r="AE5" s="1860"/>
      <c r="AF5" s="1868"/>
      <c r="AG5" s="1871"/>
    </row>
    <row r="6" spans="1:34" ht="15" customHeight="1" x14ac:dyDescent="0.3">
      <c r="A6" s="1895"/>
      <c r="B6" s="1895"/>
      <c r="C6" s="1804" t="s">
        <v>149</v>
      </c>
      <c r="D6" s="1865"/>
      <c r="E6" s="1865"/>
      <c r="F6" s="1865"/>
      <c r="G6" s="1865"/>
      <c r="H6" s="1866"/>
      <c r="I6" s="119"/>
      <c r="J6" s="1861"/>
      <c r="K6" s="1857"/>
      <c r="L6" s="1857"/>
      <c r="M6" s="1857"/>
      <c r="N6" s="1857"/>
      <c r="O6" s="1857"/>
      <c r="P6" s="1857"/>
      <c r="Q6" s="1857"/>
      <c r="R6" s="1857"/>
      <c r="S6" s="119"/>
      <c r="T6" s="125"/>
      <c r="U6" s="125"/>
      <c r="V6" s="125"/>
      <c r="W6" s="522"/>
      <c r="X6" s="1806"/>
      <c r="Y6" s="1893"/>
      <c r="Z6" s="1807"/>
      <c r="AA6" s="1894"/>
      <c r="AB6" s="1808"/>
      <c r="AC6" s="1890"/>
      <c r="AD6" s="1809"/>
      <c r="AE6" s="1892"/>
      <c r="AF6" s="1868"/>
      <c r="AG6" s="1871"/>
    </row>
    <row r="7" spans="1:34" ht="15" customHeight="1" x14ac:dyDescent="0.3">
      <c r="A7" s="1896"/>
      <c r="B7" s="1896"/>
      <c r="C7" s="123">
        <v>1</v>
      </c>
      <c r="D7" s="123">
        <v>2</v>
      </c>
      <c r="E7" s="123">
        <v>1</v>
      </c>
      <c r="F7" s="521">
        <v>2</v>
      </c>
      <c r="G7" s="123">
        <v>5</v>
      </c>
      <c r="H7" s="123">
        <v>6</v>
      </c>
      <c r="I7" s="119"/>
      <c r="J7" s="1862"/>
      <c r="K7" s="1858"/>
      <c r="L7" s="1858"/>
      <c r="M7" s="1858"/>
      <c r="N7" s="1858"/>
      <c r="O7" s="1858"/>
      <c r="P7" s="1858"/>
      <c r="Q7" s="1858"/>
      <c r="R7" s="1858"/>
      <c r="S7" s="119"/>
      <c r="T7" s="128" t="s">
        <v>192</v>
      </c>
      <c r="U7" s="125"/>
      <c r="V7" s="128" t="s">
        <v>192</v>
      </c>
      <c r="W7" s="522"/>
      <c r="X7" s="1808" t="s">
        <v>192</v>
      </c>
      <c r="Y7" s="1890"/>
      <c r="Z7" s="1809" t="s">
        <v>373</v>
      </c>
      <c r="AA7" s="1891"/>
      <c r="AB7" s="1808" t="s">
        <v>192</v>
      </c>
      <c r="AC7" s="1890"/>
      <c r="AD7" s="1809" t="s">
        <v>192</v>
      </c>
      <c r="AE7" s="1892"/>
      <c r="AF7" s="1868"/>
      <c r="AG7" s="1871"/>
    </row>
    <row r="8" spans="1:34" x14ac:dyDescent="0.3">
      <c r="A8" s="123"/>
      <c r="B8" s="123"/>
      <c r="C8" s="123"/>
      <c r="D8" s="123"/>
      <c r="E8" s="123"/>
      <c r="F8" s="127"/>
      <c r="G8" s="123"/>
      <c r="H8" s="123"/>
      <c r="I8" s="119"/>
      <c r="J8" s="129"/>
      <c r="K8" s="130"/>
      <c r="L8" s="130"/>
      <c r="M8" s="130"/>
      <c r="N8" s="131"/>
      <c r="O8" s="130"/>
      <c r="P8" s="130"/>
      <c r="Q8" s="130"/>
      <c r="R8" s="130"/>
      <c r="S8" s="119"/>
      <c r="T8" s="128"/>
      <c r="U8" s="125"/>
      <c r="V8" s="128"/>
      <c r="W8" s="522"/>
      <c r="X8" s="132" t="s">
        <v>193</v>
      </c>
      <c r="Y8" s="133" t="s">
        <v>194</v>
      </c>
      <c r="Z8" s="133" t="s">
        <v>193</v>
      </c>
      <c r="AA8" s="134" t="s">
        <v>194</v>
      </c>
      <c r="AB8" s="132" t="s">
        <v>193</v>
      </c>
      <c r="AC8" s="133" t="s">
        <v>194</v>
      </c>
      <c r="AD8" s="133" t="s">
        <v>193</v>
      </c>
      <c r="AE8" s="516" t="s">
        <v>194</v>
      </c>
      <c r="AF8" s="1869"/>
      <c r="AG8" s="1872"/>
    </row>
    <row r="9" spans="1:34" x14ac:dyDescent="0.3">
      <c r="A9" s="137" t="s">
        <v>374</v>
      </c>
      <c r="B9" s="137" t="s">
        <v>375</v>
      </c>
      <c r="C9" s="138"/>
      <c r="D9" s="138"/>
      <c r="E9" s="138"/>
      <c r="F9" s="139"/>
      <c r="G9" s="138"/>
      <c r="H9" s="138"/>
      <c r="I9" s="140"/>
      <c r="J9" s="141">
        <f>J10+J30+J33</f>
        <v>1476</v>
      </c>
      <c r="K9" s="141">
        <f t="shared" ref="K9:AE9" si="0">K10+K30+K34</f>
        <v>91</v>
      </c>
      <c r="L9" s="141">
        <f t="shared" si="0"/>
        <v>1365</v>
      </c>
      <c r="M9" s="141">
        <f t="shared" si="0"/>
        <v>856</v>
      </c>
      <c r="N9" s="141">
        <f t="shared" si="0"/>
        <v>509</v>
      </c>
      <c r="O9" s="141">
        <f t="shared" si="0"/>
        <v>0</v>
      </c>
      <c r="P9" s="141">
        <f t="shared" si="0"/>
        <v>0</v>
      </c>
      <c r="Q9" s="141">
        <f t="shared" si="0"/>
        <v>8</v>
      </c>
      <c r="R9" s="141">
        <f t="shared" si="0"/>
        <v>12</v>
      </c>
      <c r="S9" s="141">
        <f t="shared" si="0"/>
        <v>23</v>
      </c>
      <c r="T9" s="141">
        <f t="shared" si="0"/>
        <v>391</v>
      </c>
      <c r="U9" s="141">
        <f t="shared" si="0"/>
        <v>26</v>
      </c>
      <c r="V9" s="141">
        <f t="shared" si="0"/>
        <v>572</v>
      </c>
      <c r="W9" s="141">
        <f t="shared" si="0"/>
        <v>0</v>
      </c>
      <c r="X9" s="141">
        <f t="shared" si="0"/>
        <v>0</v>
      </c>
      <c r="Y9" s="141">
        <f t="shared" si="0"/>
        <v>0</v>
      </c>
      <c r="Z9" s="141">
        <f t="shared" si="0"/>
        <v>0</v>
      </c>
      <c r="AA9" s="141">
        <f t="shared" si="0"/>
        <v>0</v>
      </c>
      <c r="AB9" s="141">
        <f t="shared" si="0"/>
        <v>560</v>
      </c>
      <c r="AC9" s="141">
        <f t="shared" si="0"/>
        <v>16</v>
      </c>
      <c r="AD9" s="141">
        <f t="shared" si="0"/>
        <v>805</v>
      </c>
      <c r="AE9" s="239">
        <f t="shared" si="0"/>
        <v>23</v>
      </c>
      <c r="AF9" s="254">
        <f t="shared" ref="AF9:AF29" si="1">AB9+AD9</f>
        <v>1365</v>
      </c>
      <c r="AG9" s="388"/>
    </row>
    <row r="10" spans="1:34" x14ac:dyDescent="0.3">
      <c r="A10" s="201"/>
      <c r="B10" s="202" t="s">
        <v>376</v>
      </c>
      <c r="C10" s="203"/>
      <c r="D10" s="203"/>
      <c r="E10" s="203"/>
      <c r="F10" s="204"/>
      <c r="G10" s="203"/>
      <c r="H10" s="203"/>
      <c r="I10" s="205"/>
      <c r="J10" s="206">
        <f t="shared" ref="J10:AE10" si="2">SUM(J12:J29)</f>
        <v>1369</v>
      </c>
      <c r="K10" s="206">
        <f t="shared" si="2"/>
        <v>52</v>
      </c>
      <c r="L10" s="206">
        <f t="shared" si="2"/>
        <v>1297</v>
      </c>
      <c r="M10" s="206">
        <f t="shared" si="2"/>
        <v>830</v>
      </c>
      <c r="N10" s="206">
        <f t="shared" si="2"/>
        <v>467</v>
      </c>
      <c r="O10" s="206">
        <f t="shared" si="2"/>
        <v>0</v>
      </c>
      <c r="P10" s="206">
        <f t="shared" si="2"/>
        <v>0</v>
      </c>
      <c r="Q10" s="206">
        <f t="shared" si="2"/>
        <v>8</v>
      </c>
      <c r="R10" s="206">
        <f t="shared" si="2"/>
        <v>12</v>
      </c>
      <c r="S10" s="206">
        <f t="shared" si="2"/>
        <v>23</v>
      </c>
      <c r="T10" s="206">
        <f t="shared" si="2"/>
        <v>391</v>
      </c>
      <c r="U10" s="206">
        <f t="shared" si="2"/>
        <v>26</v>
      </c>
      <c r="V10" s="206">
        <f t="shared" si="2"/>
        <v>572</v>
      </c>
      <c r="W10" s="206">
        <f t="shared" si="2"/>
        <v>0</v>
      </c>
      <c r="X10" s="206">
        <f t="shared" si="2"/>
        <v>0</v>
      </c>
      <c r="Y10" s="206">
        <f t="shared" si="2"/>
        <v>0</v>
      </c>
      <c r="Z10" s="206">
        <f t="shared" si="2"/>
        <v>0</v>
      </c>
      <c r="AA10" s="206">
        <f t="shared" si="2"/>
        <v>0</v>
      </c>
      <c r="AB10" s="206">
        <f t="shared" si="2"/>
        <v>520</v>
      </c>
      <c r="AC10" s="206">
        <f t="shared" si="2"/>
        <v>0</v>
      </c>
      <c r="AD10" s="206">
        <f t="shared" si="2"/>
        <v>777</v>
      </c>
      <c r="AE10" s="240">
        <f t="shared" si="2"/>
        <v>0</v>
      </c>
      <c r="AF10" s="254">
        <f t="shared" si="1"/>
        <v>1297</v>
      </c>
      <c r="AG10" s="386"/>
      <c r="AH10" s="545"/>
    </row>
    <row r="11" spans="1:34" x14ac:dyDescent="0.3">
      <c r="A11" s="155"/>
      <c r="B11" s="156" t="s">
        <v>377</v>
      </c>
      <c r="C11" s="133"/>
      <c r="D11" s="136" t="s">
        <v>40</v>
      </c>
      <c r="E11" s="136"/>
      <c r="F11" s="157"/>
      <c r="G11" s="123"/>
      <c r="H11" s="123"/>
      <c r="I11" s="119"/>
      <c r="J11" s="136">
        <v>0</v>
      </c>
      <c r="K11" s="133"/>
      <c r="L11" s="133"/>
      <c r="M11" s="158"/>
      <c r="N11" s="133"/>
      <c r="O11" s="133"/>
      <c r="P11" s="133"/>
      <c r="Q11" s="133"/>
      <c r="R11" s="127"/>
      <c r="S11" s="159">
        <v>2</v>
      </c>
      <c r="T11" s="133">
        <f t="shared" ref="T11:T14" si="3">$T$5*S11</f>
        <v>34</v>
      </c>
      <c r="U11" s="160">
        <v>2</v>
      </c>
      <c r="V11" s="133">
        <f t="shared" ref="V11:V14" si="4">$V$5*U11</f>
        <v>44</v>
      </c>
      <c r="W11" s="161"/>
      <c r="X11" s="162"/>
      <c r="Y11" s="136"/>
      <c r="Z11" s="136"/>
      <c r="AA11" s="157"/>
      <c r="AB11" s="132"/>
      <c r="AC11" s="136"/>
      <c r="AD11" s="133"/>
      <c r="AE11" s="519"/>
      <c r="AF11" s="254">
        <f t="shared" si="1"/>
        <v>0</v>
      </c>
      <c r="AG11" s="386"/>
      <c r="AH11" s="545"/>
    </row>
    <row r="12" spans="1:34" x14ac:dyDescent="0.3">
      <c r="A12" s="163" t="s">
        <v>378</v>
      </c>
      <c r="B12" s="163" t="s">
        <v>379</v>
      </c>
      <c r="C12" s="133"/>
      <c r="D12" s="133" t="s">
        <v>67</v>
      </c>
      <c r="F12" s="165" t="s">
        <v>29</v>
      </c>
      <c r="G12" s="123"/>
      <c r="H12" s="123"/>
      <c r="I12" s="119"/>
      <c r="J12" s="136">
        <v>78</v>
      </c>
      <c r="K12" s="133"/>
      <c r="L12" s="133">
        <f t="shared" ref="L12:L29" si="5">SUM(AB12:AE12)</f>
        <v>78</v>
      </c>
      <c r="M12" s="158">
        <f>L12-N12</f>
        <v>42</v>
      </c>
      <c r="N12" s="133">
        <v>36</v>
      </c>
      <c r="O12" s="133"/>
      <c r="P12" s="133"/>
      <c r="Q12" s="133"/>
      <c r="R12" s="127"/>
      <c r="S12" s="159">
        <v>3</v>
      </c>
      <c r="T12" s="133">
        <f t="shared" si="3"/>
        <v>51</v>
      </c>
      <c r="U12" s="160">
        <v>3</v>
      </c>
      <c r="V12" s="133">
        <f t="shared" si="4"/>
        <v>66</v>
      </c>
      <c r="W12" s="161"/>
      <c r="X12" s="133"/>
      <c r="Y12" s="136"/>
      <c r="Z12" s="133"/>
      <c r="AA12" s="157"/>
      <c r="AB12" s="1301">
        <v>32</v>
      </c>
      <c r="AC12" s="136"/>
      <c r="AD12" s="133">
        <v>46</v>
      </c>
      <c r="AE12" s="519"/>
      <c r="AF12" s="254">
        <f t="shared" si="1"/>
        <v>78</v>
      </c>
      <c r="AG12" s="1288" t="s">
        <v>1086</v>
      </c>
      <c r="AH12" s="545"/>
    </row>
    <row r="13" spans="1:34" ht="12" customHeight="1" x14ac:dyDescent="0.3">
      <c r="A13" s="163" t="s">
        <v>381</v>
      </c>
      <c r="B13" s="163" t="s">
        <v>382</v>
      </c>
      <c r="C13" s="133"/>
      <c r="D13" s="133" t="s">
        <v>67</v>
      </c>
      <c r="E13" s="124"/>
      <c r="F13" s="165" t="s">
        <v>29</v>
      </c>
      <c r="G13" s="123"/>
      <c r="H13" s="123"/>
      <c r="I13" s="119"/>
      <c r="J13" s="136">
        <f t="shared" ref="J13:J29" si="6">SUM(K13,L13,Q13,R13)</f>
        <v>116</v>
      </c>
      <c r="K13" s="133"/>
      <c r="L13" s="133">
        <f t="shared" si="5"/>
        <v>116</v>
      </c>
      <c r="M13" s="158">
        <f t="shared" ref="M13:M29" si="7">L13-N13</f>
        <v>116</v>
      </c>
      <c r="N13" s="133">
        <v>0</v>
      </c>
      <c r="O13" s="133"/>
      <c r="P13" s="133"/>
      <c r="Q13" s="133"/>
      <c r="R13" s="127"/>
      <c r="S13" s="159">
        <v>2</v>
      </c>
      <c r="T13" s="133">
        <f t="shared" si="3"/>
        <v>34</v>
      </c>
      <c r="U13" s="160">
        <v>2</v>
      </c>
      <c r="V13" s="133">
        <f t="shared" si="4"/>
        <v>44</v>
      </c>
      <c r="W13" s="161"/>
      <c r="X13" s="133"/>
      <c r="Y13" s="136"/>
      <c r="Z13" s="133"/>
      <c r="AA13" s="157"/>
      <c r="AB13" s="1301">
        <v>38</v>
      </c>
      <c r="AC13" s="136"/>
      <c r="AD13" s="133">
        <v>78</v>
      </c>
      <c r="AE13" s="519"/>
      <c r="AF13" s="254">
        <f t="shared" si="1"/>
        <v>116</v>
      </c>
      <c r="AG13" s="1288" t="s">
        <v>1086</v>
      </c>
      <c r="AH13" s="545"/>
    </row>
    <row r="14" spans="1:34" ht="12.75" customHeight="1" x14ac:dyDescent="0.3">
      <c r="A14" s="163"/>
      <c r="B14" s="156" t="s">
        <v>383</v>
      </c>
      <c r="C14" s="133"/>
      <c r="D14" s="133" t="s">
        <v>67</v>
      </c>
      <c r="E14" s="124"/>
      <c r="F14" s="165"/>
      <c r="G14" s="123"/>
      <c r="H14" s="123"/>
      <c r="I14" s="119"/>
      <c r="J14" s="136">
        <f t="shared" si="6"/>
        <v>0</v>
      </c>
      <c r="K14" s="133"/>
      <c r="L14" s="133">
        <f t="shared" si="5"/>
        <v>0</v>
      </c>
      <c r="M14" s="158">
        <f t="shared" si="7"/>
        <v>0</v>
      </c>
      <c r="N14" s="133"/>
      <c r="O14" s="133"/>
      <c r="P14" s="133"/>
      <c r="Q14" s="133"/>
      <c r="R14" s="127"/>
      <c r="S14" s="159">
        <v>3</v>
      </c>
      <c r="T14" s="133">
        <f t="shared" si="3"/>
        <v>51</v>
      </c>
      <c r="U14" s="160">
        <v>3</v>
      </c>
      <c r="V14" s="133">
        <f t="shared" si="4"/>
        <v>66</v>
      </c>
      <c r="W14" s="161"/>
      <c r="X14" s="133"/>
      <c r="Y14" s="136"/>
      <c r="Z14" s="133"/>
      <c r="AA14" s="157"/>
      <c r="AB14" s="132"/>
      <c r="AC14" s="136"/>
      <c r="AD14" s="133"/>
      <c r="AE14" s="519"/>
      <c r="AF14" s="254">
        <f t="shared" si="1"/>
        <v>0</v>
      </c>
      <c r="AG14" s="386"/>
      <c r="AH14" s="545"/>
    </row>
    <row r="15" spans="1:34" ht="27" customHeight="1" x14ac:dyDescent="0.3">
      <c r="A15" s="163" t="s">
        <v>384</v>
      </c>
      <c r="B15" s="163" t="s">
        <v>4</v>
      </c>
      <c r="C15" s="133"/>
      <c r="D15" s="133"/>
      <c r="E15" s="124"/>
      <c r="F15" s="165" t="s">
        <v>29</v>
      </c>
      <c r="G15" s="123"/>
      <c r="H15" s="123"/>
      <c r="I15" s="119"/>
      <c r="J15" s="136">
        <f t="shared" si="6"/>
        <v>117</v>
      </c>
      <c r="K15" s="133"/>
      <c r="L15" s="133">
        <f t="shared" si="5"/>
        <v>117</v>
      </c>
      <c r="M15" s="158">
        <f t="shared" si="7"/>
        <v>0</v>
      </c>
      <c r="N15" s="133">
        <v>117</v>
      </c>
      <c r="O15" s="133"/>
      <c r="P15" s="133"/>
      <c r="Q15" s="133"/>
      <c r="R15" s="127"/>
      <c r="S15" s="159"/>
      <c r="T15" s="133"/>
      <c r="U15" s="160"/>
      <c r="V15" s="133"/>
      <c r="W15" s="161"/>
      <c r="X15" s="133"/>
      <c r="Y15" s="136"/>
      <c r="Z15" s="133"/>
      <c r="AA15" s="157"/>
      <c r="AB15" s="1301">
        <v>48</v>
      </c>
      <c r="AC15" s="136"/>
      <c r="AD15" s="133">
        <v>69</v>
      </c>
      <c r="AE15" s="519"/>
      <c r="AF15" s="254">
        <f t="shared" si="1"/>
        <v>117</v>
      </c>
      <c r="AG15" s="1296" t="s">
        <v>1113</v>
      </c>
      <c r="AH15" s="545"/>
    </row>
    <row r="16" spans="1:34" ht="12" customHeight="1" x14ac:dyDescent="0.3">
      <c r="A16" s="163"/>
      <c r="B16" s="156" t="s">
        <v>385</v>
      </c>
      <c r="C16" s="136"/>
      <c r="D16" s="133" t="s">
        <v>67</v>
      </c>
      <c r="E16" s="124"/>
      <c r="F16" s="165"/>
      <c r="G16" s="123"/>
      <c r="H16" s="123"/>
      <c r="I16" s="119"/>
      <c r="J16" s="136">
        <f t="shared" si="6"/>
        <v>0</v>
      </c>
      <c r="K16" s="133"/>
      <c r="L16" s="133">
        <f t="shared" si="5"/>
        <v>0</v>
      </c>
      <c r="M16" s="158">
        <f t="shared" si="7"/>
        <v>0</v>
      </c>
      <c r="N16" s="133"/>
      <c r="O16" s="133"/>
      <c r="P16" s="133"/>
      <c r="Q16" s="133"/>
      <c r="R16" s="127"/>
      <c r="S16" s="159">
        <v>2</v>
      </c>
      <c r="T16" s="133">
        <f t="shared" ref="T16:T19" si="8">$T$5*S16</f>
        <v>34</v>
      </c>
      <c r="U16" s="160">
        <v>2</v>
      </c>
      <c r="V16" s="133">
        <f t="shared" ref="V16:V19" si="9">$V$5*U16</f>
        <v>44</v>
      </c>
      <c r="W16" s="161"/>
      <c r="X16" s="133"/>
      <c r="Y16" s="136"/>
      <c r="Z16" s="133"/>
      <c r="AA16" s="157"/>
      <c r="AB16" s="132"/>
      <c r="AC16" s="136"/>
      <c r="AD16" s="133"/>
      <c r="AE16" s="519"/>
      <c r="AF16" s="254">
        <f t="shared" si="1"/>
        <v>0</v>
      </c>
      <c r="AG16" s="386"/>
      <c r="AH16" s="545"/>
    </row>
    <row r="17" spans="1:34" ht="12.75" customHeight="1" x14ac:dyDescent="0.3">
      <c r="A17" s="163" t="s">
        <v>386</v>
      </c>
      <c r="B17" s="163" t="s">
        <v>350</v>
      </c>
      <c r="C17" s="133"/>
      <c r="D17" s="133" t="s">
        <v>67</v>
      </c>
      <c r="E17" s="124"/>
      <c r="F17" s="165" t="s">
        <v>29</v>
      </c>
      <c r="G17" s="123"/>
      <c r="H17" s="123"/>
      <c r="I17" s="130"/>
      <c r="J17" s="136">
        <f t="shared" si="6"/>
        <v>210</v>
      </c>
      <c r="K17" s="133"/>
      <c r="L17" s="133">
        <f t="shared" si="5"/>
        <v>210</v>
      </c>
      <c r="M17" s="158">
        <f t="shared" si="7"/>
        <v>182</v>
      </c>
      <c r="N17" s="133">
        <v>28</v>
      </c>
      <c r="O17" s="133"/>
      <c r="P17" s="133"/>
      <c r="Q17" s="133"/>
      <c r="R17" s="127"/>
      <c r="S17" s="159">
        <v>1</v>
      </c>
      <c r="T17" s="133">
        <f t="shared" si="8"/>
        <v>17</v>
      </c>
      <c r="U17" s="160">
        <v>1</v>
      </c>
      <c r="V17" s="133">
        <f t="shared" si="9"/>
        <v>22</v>
      </c>
      <c r="W17" s="161"/>
      <c r="X17" s="133"/>
      <c r="Y17" s="136"/>
      <c r="Z17" s="133"/>
      <c r="AA17" s="157"/>
      <c r="AB17" s="1301">
        <v>74</v>
      </c>
      <c r="AC17" s="136"/>
      <c r="AD17" s="133">
        <v>136</v>
      </c>
      <c r="AE17" s="519"/>
      <c r="AF17" s="254">
        <f t="shared" si="1"/>
        <v>210</v>
      </c>
      <c r="AG17" s="1288" t="s">
        <v>1164</v>
      </c>
      <c r="AH17" s="545"/>
    </row>
    <row r="18" spans="1:34" ht="11.25" customHeight="1" x14ac:dyDescent="0.3">
      <c r="A18" s="163" t="s">
        <v>387</v>
      </c>
      <c r="B18" s="163" t="s">
        <v>388</v>
      </c>
      <c r="C18" s="133"/>
      <c r="D18" s="133" t="s">
        <v>67</v>
      </c>
      <c r="E18" s="124"/>
      <c r="F18" s="165" t="s">
        <v>29</v>
      </c>
      <c r="G18" s="123"/>
      <c r="H18" s="123"/>
      <c r="I18" s="130"/>
      <c r="J18" s="136">
        <f t="shared" si="6"/>
        <v>118</v>
      </c>
      <c r="K18" s="133"/>
      <c r="L18" s="133">
        <f t="shared" si="5"/>
        <v>118</v>
      </c>
      <c r="M18" s="158">
        <f t="shared" si="7"/>
        <v>48</v>
      </c>
      <c r="N18" s="133">
        <v>70</v>
      </c>
      <c r="O18" s="133"/>
      <c r="P18" s="133"/>
      <c r="Q18" s="133"/>
      <c r="R18" s="127"/>
      <c r="S18" s="159">
        <v>3</v>
      </c>
      <c r="T18" s="133">
        <f t="shared" si="8"/>
        <v>51</v>
      </c>
      <c r="U18" s="160">
        <v>3</v>
      </c>
      <c r="V18" s="133">
        <f t="shared" si="9"/>
        <v>66</v>
      </c>
      <c r="W18" s="161"/>
      <c r="X18" s="133"/>
      <c r="Y18" s="136"/>
      <c r="Z18" s="133"/>
      <c r="AA18" s="157"/>
      <c r="AB18" s="1301">
        <v>48</v>
      </c>
      <c r="AC18" s="136"/>
      <c r="AD18" s="133">
        <v>70</v>
      </c>
      <c r="AE18" s="519"/>
      <c r="AF18" s="254">
        <f t="shared" si="1"/>
        <v>118</v>
      </c>
      <c r="AG18" s="1288" t="s">
        <v>1147</v>
      </c>
      <c r="AH18" s="545"/>
    </row>
    <row r="19" spans="1:34" ht="11.25" customHeight="1" x14ac:dyDescent="0.3">
      <c r="A19" s="163"/>
      <c r="B19" s="156" t="s">
        <v>389</v>
      </c>
      <c r="C19" s="133" t="s">
        <v>67</v>
      </c>
      <c r="D19" s="133" t="s">
        <v>67</v>
      </c>
      <c r="E19" s="124"/>
      <c r="F19" s="165"/>
      <c r="G19" s="123"/>
      <c r="H19" s="123"/>
      <c r="I19" s="130"/>
      <c r="J19" s="136">
        <f t="shared" si="6"/>
        <v>0</v>
      </c>
      <c r="K19" s="133"/>
      <c r="L19" s="133">
        <f t="shared" si="5"/>
        <v>0</v>
      </c>
      <c r="M19" s="158">
        <f t="shared" si="7"/>
        <v>0</v>
      </c>
      <c r="N19" s="133"/>
      <c r="O19" s="133"/>
      <c r="P19" s="133"/>
      <c r="Q19" s="133"/>
      <c r="R19" s="127"/>
      <c r="S19" s="159">
        <v>3</v>
      </c>
      <c r="T19" s="133">
        <f t="shared" si="8"/>
        <v>51</v>
      </c>
      <c r="U19" s="160">
        <v>3</v>
      </c>
      <c r="V19" s="133">
        <f t="shared" si="9"/>
        <v>66</v>
      </c>
      <c r="W19" s="161"/>
      <c r="X19" s="133"/>
      <c r="Y19" s="136"/>
      <c r="Z19" s="133"/>
      <c r="AA19" s="157"/>
      <c r="AB19" s="132"/>
      <c r="AC19" s="136"/>
      <c r="AD19" s="133"/>
      <c r="AE19" s="519"/>
      <c r="AF19" s="254">
        <f t="shared" si="1"/>
        <v>0</v>
      </c>
      <c r="AG19" s="386"/>
      <c r="AH19" s="545"/>
    </row>
    <row r="20" spans="1:34" ht="11.25" customHeight="1" x14ac:dyDescent="0.3">
      <c r="A20" s="163" t="s">
        <v>390</v>
      </c>
      <c r="B20" s="163" t="s">
        <v>166</v>
      </c>
      <c r="C20" s="133"/>
      <c r="D20" s="133"/>
      <c r="E20" s="124"/>
      <c r="F20" s="165" t="s">
        <v>29</v>
      </c>
      <c r="G20" s="123"/>
      <c r="H20" s="123"/>
      <c r="I20" s="130"/>
      <c r="J20" s="136">
        <f t="shared" si="6"/>
        <v>96</v>
      </c>
      <c r="K20" s="133"/>
      <c r="L20" s="133">
        <f t="shared" si="5"/>
        <v>96</v>
      </c>
      <c r="M20" s="158">
        <f t="shared" si="7"/>
        <v>80</v>
      </c>
      <c r="N20" s="133">
        <v>16</v>
      </c>
      <c r="O20" s="133"/>
      <c r="P20" s="133"/>
      <c r="Q20" s="133"/>
      <c r="R20" s="127"/>
      <c r="S20" s="159"/>
      <c r="T20" s="133"/>
      <c r="U20" s="160"/>
      <c r="V20" s="133"/>
      <c r="W20" s="161"/>
      <c r="X20" s="133"/>
      <c r="Y20" s="136"/>
      <c r="Z20" s="133"/>
      <c r="AA20" s="157"/>
      <c r="AB20" s="1301">
        <v>50</v>
      </c>
      <c r="AC20" s="136"/>
      <c r="AD20" s="133">
        <v>46</v>
      </c>
      <c r="AE20" s="519"/>
      <c r="AF20" s="254">
        <f t="shared" si="1"/>
        <v>96</v>
      </c>
      <c r="AG20" s="386" t="s">
        <v>1067</v>
      </c>
      <c r="AH20" s="545"/>
    </row>
    <row r="21" spans="1:34" ht="11.25" customHeight="1" x14ac:dyDescent="0.3">
      <c r="A21" s="163" t="s">
        <v>415</v>
      </c>
      <c r="B21" s="163" t="s">
        <v>392</v>
      </c>
      <c r="C21" s="133"/>
      <c r="D21" s="133"/>
      <c r="E21" s="124"/>
      <c r="F21" s="165" t="s">
        <v>29</v>
      </c>
      <c r="G21" s="123"/>
      <c r="H21" s="123"/>
      <c r="I21" s="130"/>
      <c r="J21" s="136">
        <f t="shared" si="6"/>
        <v>78</v>
      </c>
      <c r="K21" s="133"/>
      <c r="L21" s="133">
        <f t="shared" si="5"/>
        <v>78</v>
      </c>
      <c r="M21" s="158">
        <f t="shared" si="7"/>
        <v>64</v>
      </c>
      <c r="N21" s="133">
        <v>14</v>
      </c>
      <c r="O21" s="133"/>
      <c r="P21" s="133"/>
      <c r="Q21" s="133"/>
      <c r="R21" s="127"/>
      <c r="S21" s="159"/>
      <c r="T21" s="133"/>
      <c r="U21" s="160"/>
      <c r="V21" s="133"/>
      <c r="W21" s="161"/>
      <c r="X21" s="133"/>
      <c r="Y21" s="136"/>
      <c r="Z21" s="133"/>
      <c r="AA21" s="157"/>
      <c r="AB21" s="1301">
        <v>32</v>
      </c>
      <c r="AC21" s="136"/>
      <c r="AD21" s="133">
        <v>46</v>
      </c>
      <c r="AE21" s="519"/>
      <c r="AF21" s="254">
        <f t="shared" si="1"/>
        <v>78</v>
      </c>
      <c r="AG21" s="386" t="s">
        <v>1136</v>
      </c>
      <c r="AH21" s="545"/>
    </row>
    <row r="22" spans="1:34" ht="11.25" customHeight="1" x14ac:dyDescent="0.3">
      <c r="A22" s="163" t="s">
        <v>416</v>
      </c>
      <c r="B22" s="163" t="s">
        <v>394</v>
      </c>
      <c r="C22" s="133"/>
      <c r="D22" s="133"/>
      <c r="E22" s="124"/>
      <c r="F22" s="165" t="s">
        <v>29</v>
      </c>
      <c r="G22" s="123"/>
      <c r="H22" s="123"/>
      <c r="I22" s="130"/>
      <c r="J22" s="136">
        <f t="shared" si="6"/>
        <v>40</v>
      </c>
      <c r="K22" s="133"/>
      <c r="L22" s="133">
        <f t="shared" si="5"/>
        <v>40</v>
      </c>
      <c r="M22" s="158">
        <f t="shared" si="7"/>
        <v>24</v>
      </c>
      <c r="N22" s="133">
        <v>16</v>
      </c>
      <c r="O22" s="133"/>
      <c r="P22" s="133"/>
      <c r="Q22" s="133"/>
      <c r="R22" s="127"/>
      <c r="S22" s="159"/>
      <c r="T22" s="133"/>
      <c r="U22" s="160"/>
      <c r="V22" s="133"/>
      <c r="W22" s="161"/>
      <c r="X22" s="133"/>
      <c r="Y22" s="136"/>
      <c r="Z22" s="133"/>
      <c r="AA22" s="157"/>
      <c r="AB22" s="1301">
        <v>40</v>
      </c>
      <c r="AC22" s="136"/>
      <c r="AD22" s="133"/>
      <c r="AE22" s="519"/>
      <c r="AF22" s="254">
        <f t="shared" si="1"/>
        <v>40</v>
      </c>
      <c r="AG22" s="386" t="s">
        <v>1067</v>
      </c>
      <c r="AH22" s="545"/>
    </row>
    <row r="23" spans="1:34" ht="11.25" customHeight="1" x14ac:dyDescent="0.3">
      <c r="A23" s="163"/>
      <c r="B23" s="156" t="s">
        <v>417</v>
      </c>
      <c r="C23" s="133"/>
      <c r="D23" s="133" t="s">
        <v>67</v>
      </c>
      <c r="E23" s="124"/>
      <c r="F23" s="165"/>
      <c r="G23" s="123"/>
      <c r="H23" s="123"/>
      <c r="I23" s="119"/>
      <c r="J23" s="136">
        <f t="shared" si="6"/>
        <v>0</v>
      </c>
      <c r="K23" s="133"/>
      <c r="L23" s="133">
        <f t="shared" si="5"/>
        <v>0</v>
      </c>
      <c r="M23" s="158">
        <f t="shared" si="7"/>
        <v>0</v>
      </c>
      <c r="N23" s="133"/>
      <c r="O23" s="133"/>
      <c r="P23" s="133"/>
      <c r="Q23" s="133"/>
      <c r="R23" s="127"/>
      <c r="S23" s="159">
        <v>2</v>
      </c>
      <c r="T23" s="133">
        <f t="shared" ref="T23:T25" si="10">$T$5*S23</f>
        <v>34</v>
      </c>
      <c r="U23" s="160">
        <v>3</v>
      </c>
      <c r="V23" s="133">
        <f t="shared" ref="V23:V25" si="11">$V$5*U23</f>
        <v>66</v>
      </c>
      <c r="W23" s="161"/>
      <c r="X23" s="133"/>
      <c r="Y23" s="136"/>
      <c r="Z23" s="133"/>
      <c r="AA23" s="157"/>
      <c r="AB23" s="132"/>
      <c r="AC23" s="136"/>
      <c r="AD23" s="133"/>
      <c r="AE23" s="519"/>
      <c r="AF23" s="254">
        <f t="shared" si="1"/>
        <v>0</v>
      </c>
      <c r="AG23" s="386"/>
      <c r="AH23" s="545"/>
    </row>
    <row r="24" spans="1:34" ht="12.75" customHeight="1" x14ac:dyDescent="0.3">
      <c r="A24" s="163" t="s">
        <v>396</v>
      </c>
      <c r="B24" s="163" t="s">
        <v>397</v>
      </c>
      <c r="C24" s="133"/>
      <c r="D24" s="136" t="s">
        <v>40</v>
      </c>
      <c r="E24" s="124" t="s">
        <v>29</v>
      </c>
      <c r="F24" s="165"/>
      <c r="G24" s="123"/>
      <c r="H24" s="123"/>
      <c r="I24" s="119"/>
      <c r="J24" s="136">
        <f t="shared" si="6"/>
        <v>40</v>
      </c>
      <c r="K24" s="133"/>
      <c r="L24" s="133">
        <f t="shared" si="5"/>
        <v>40</v>
      </c>
      <c r="M24" s="158">
        <f t="shared" si="7"/>
        <v>26</v>
      </c>
      <c r="N24" s="133">
        <v>14</v>
      </c>
      <c r="O24" s="133"/>
      <c r="P24" s="133"/>
      <c r="Q24" s="133"/>
      <c r="R24" s="127"/>
      <c r="S24" s="159">
        <v>2</v>
      </c>
      <c r="T24" s="133">
        <f t="shared" si="10"/>
        <v>34</v>
      </c>
      <c r="U24" s="160">
        <v>3</v>
      </c>
      <c r="V24" s="133">
        <f t="shared" si="11"/>
        <v>66</v>
      </c>
      <c r="W24" s="161"/>
      <c r="X24" s="133"/>
      <c r="Y24" s="136"/>
      <c r="Z24" s="133"/>
      <c r="AA24" s="157"/>
      <c r="AB24" s="132">
        <v>0</v>
      </c>
      <c r="AC24" s="136"/>
      <c r="AD24" s="133">
        <v>40</v>
      </c>
      <c r="AE24" s="519"/>
      <c r="AF24" s="254">
        <f t="shared" si="1"/>
        <v>40</v>
      </c>
      <c r="AG24" s="1288" t="s">
        <v>1142</v>
      </c>
      <c r="AH24" s="545"/>
    </row>
    <row r="25" spans="1:34" ht="12" customHeight="1" x14ac:dyDescent="0.3">
      <c r="A25" s="163" t="s">
        <v>418</v>
      </c>
      <c r="B25" s="163" t="s">
        <v>356</v>
      </c>
      <c r="C25" s="133"/>
      <c r="D25" s="133" t="s">
        <v>67</v>
      </c>
      <c r="E25" s="165" t="s">
        <v>40</v>
      </c>
      <c r="F25" s="165" t="s">
        <v>40</v>
      </c>
      <c r="G25" s="123"/>
      <c r="H25" s="123"/>
      <c r="I25" s="119"/>
      <c r="J25" s="136">
        <f t="shared" si="6"/>
        <v>168</v>
      </c>
      <c r="K25" s="133">
        <v>26</v>
      </c>
      <c r="L25" s="133">
        <f t="shared" si="5"/>
        <v>132</v>
      </c>
      <c r="M25" s="158">
        <f t="shared" si="7"/>
        <v>98</v>
      </c>
      <c r="N25" s="133">
        <v>34</v>
      </c>
      <c r="O25" s="133"/>
      <c r="P25" s="133"/>
      <c r="Q25" s="133">
        <v>4</v>
      </c>
      <c r="R25" s="127">
        <v>6</v>
      </c>
      <c r="S25" s="159">
        <v>2</v>
      </c>
      <c r="T25" s="133">
        <f t="shared" si="10"/>
        <v>34</v>
      </c>
      <c r="U25" s="160">
        <v>3</v>
      </c>
      <c r="V25" s="133">
        <f t="shared" si="11"/>
        <v>66</v>
      </c>
      <c r="W25" s="161"/>
      <c r="X25" s="133"/>
      <c r="Y25" s="136"/>
      <c r="Z25" s="133"/>
      <c r="AA25" s="157"/>
      <c r="AB25" s="1301">
        <v>46</v>
      </c>
      <c r="AC25" s="136"/>
      <c r="AD25" s="133">
        <v>86</v>
      </c>
      <c r="AE25" s="519"/>
      <c r="AF25" s="254">
        <f t="shared" si="1"/>
        <v>132</v>
      </c>
      <c r="AG25" s="386" t="s">
        <v>1145</v>
      </c>
      <c r="AH25" s="545"/>
    </row>
    <row r="26" spans="1:34" s="222" customFormat="1" ht="12" customHeight="1" x14ac:dyDescent="0.3">
      <c r="A26" s="209" t="s">
        <v>420</v>
      </c>
      <c r="B26" s="210" t="s">
        <v>401</v>
      </c>
      <c r="C26" s="211"/>
      <c r="D26" s="211"/>
      <c r="E26" s="213" t="s">
        <v>40</v>
      </c>
      <c r="F26" s="213" t="s">
        <v>40</v>
      </c>
      <c r="G26" s="215"/>
      <c r="H26" s="215"/>
      <c r="I26" s="216"/>
      <c r="J26" s="217">
        <f t="shared" si="6"/>
        <v>152</v>
      </c>
      <c r="K26" s="211">
        <v>26</v>
      </c>
      <c r="L26" s="133">
        <f t="shared" si="5"/>
        <v>116</v>
      </c>
      <c r="M26" s="158">
        <f t="shared" si="7"/>
        <v>96</v>
      </c>
      <c r="N26" s="218">
        <v>20</v>
      </c>
      <c r="O26" s="211"/>
      <c r="P26" s="211"/>
      <c r="Q26" s="211">
        <v>4</v>
      </c>
      <c r="R26" s="214">
        <v>6</v>
      </c>
      <c r="S26" s="219"/>
      <c r="T26" s="211"/>
      <c r="U26" s="220"/>
      <c r="V26" s="211"/>
      <c r="W26" s="221"/>
      <c r="X26" s="211"/>
      <c r="Y26" s="215"/>
      <c r="Z26" s="211"/>
      <c r="AA26" s="214"/>
      <c r="AB26" s="1302">
        <v>48</v>
      </c>
      <c r="AC26" s="211"/>
      <c r="AD26" s="211">
        <v>68</v>
      </c>
      <c r="AE26" s="241"/>
      <c r="AF26" s="254">
        <f t="shared" si="1"/>
        <v>116</v>
      </c>
      <c r="AG26" s="386" t="s">
        <v>1074</v>
      </c>
      <c r="AH26" s="545"/>
    </row>
    <row r="27" spans="1:34" ht="11.25" customHeight="1" x14ac:dyDescent="0.3">
      <c r="A27" s="163"/>
      <c r="B27" s="156" t="s">
        <v>402</v>
      </c>
      <c r="C27" s="133"/>
      <c r="D27" s="133"/>
      <c r="E27" s="124"/>
      <c r="F27" s="165"/>
      <c r="G27" s="123"/>
      <c r="H27" s="123"/>
      <c r="I27" s="119"/>
      <c r="J27" s="136">
        <f t="shared" si="6"/>
        <v>0</v>
      </c>
      <c r="K27" s="133"/>
      <c r="L27" s="133">
        <f t="shared" si="5"/>
        <v>0</v>
      </c>
      <c r="M27" s="158">
        <f t="shared" si="7"/>
        <v>0</v>
      </c>
      <c r="N27" s="133"/>
      <c r="O27" s="133"/>
      <c r="P27" s="133"/>
      <c r="Q27" s="133"/>
      <c r="R27" s="127"/>
      <c r="S27" s="159"/>
      <c r="T27" s="133"/>
      <c r="U27" s="160"/>
      <c r="V27" s="133"/>
      <c r="W27" s="161"/>
      <c r="X27" s="133"/>
      <c r="Y27" s="133"/>
      <c r="Z27" s="133"/>
      <c r="AA27" s="134"/>
      <c r="AB27" s="132"/>
      <c r="AC27" s="133"/>
      <c r="AD27" s="133"/>
      <c r="AE27" s="516"/>
      <c r="AF27" s="254">
        <f t="shared" si="1"/>
        <v>0</v>
      </c>
      <c r="AG27" s="386"/>
      <c r="AH27" s="545"/>
    </row>
    <row r="28" spans="1:34" ht="22.5" customHeight="1" x14ac:dyDescent="0.3">
      <c r="A28" s="163" t="s">
        <v>403</v>
      </c>
      <c r="B28" s="163" t="s">
        <v>6</v>
      </c>
      <c r="C28" s="133"/>
      <c r="D28" s="133"/>
      <c r="E28" s="124" t="s">
        <v>29</v>
      </c>
      <c r="F28" s="165" t="s">
        <v>29</v>
      </c>
      <c r="G28" s="123"/>
      <c r="H28" s="123"/>
      <c r="I28" s="119"/>
      <c r="J28" s="136">
        <f t="shared" si="6"/>
        <v>78</v>
      </c>
      <c r="K28" s="133"/>
      <c r="L28" s="133">
        <f t="shared" si="5"/>
        <v>78</v>
      </c>
      <c r="M28" s="158">
        <f t="shared" si="7"/>
        <v>4</v>
      </c>
      <c r="N28" s="133">
        <v>74</v>
      </c>
      <c r="O28" s="133"/>
      <c r="P28" s="133"/>
      <c r="Q28" s="133"/>
      <c r="R28" s="127"/>
      <c r="S28" s="159"/>
      <c r="T28" s="133"/>
      <c r="U28" s="160"/>
      <c r="V28" s="133"/>
      <c r="W28" s="161"/>
      <c r="X28" s="133"/>
      <c r="Y28" s="133"/>
      <c r="Z28" s="133"/>
      <c r="AA28" s="134"/>
      <c r="AB28" s="1301">
        <v>32</v>
      </c>
      <c r="AC28" s="133"/>
      <c r="AD28" s="133">
        <v>46</v>
      </c>
      <c r="AE28" s="516"/>
      <c r="AF28" s="254">
        <f t="shared" si="1"/>
        <v>78</v>
      </c>
      <c r="AG28" s="386" t="s">
        <v>1141</v>
      </c>
      <c r="AH28" s="545"/>
    </row>
    <row r="29" spans="1:34" ht="11.25" customHeight="1" x14ac:dyDescent="0.3">
      <c r="A29" s="163" t="s">
        <v>404</v>
      </c>
      <c r="B29" s="163" t="s">
        <v>531</v>
      </c>
      <c r="C29" s="133"/>
      <c r="D29" s="133"/>
      <c r="E29" s="124"/>
      <c r="F29" s="165" t="s">
        <v>29</v>
      </c>
      <c r="G29" s="123"/>
      <c r="H29" s="123"/>
      <c r="I29" s="130"/>
      <c r="J29" s="136">
        <f t="shared" si="6"/>
        <v>78</v>
      </c>
      <c r="K29" s="133"/>
      <c r="L29" s="133">
        <f t="shared" si="5"/>
        <v>78</v>
      </c>
      <c r="M29" s="158">
        <f t="shared" si="7"/>
        <v>50</v>
      </c>
      <c r="N29" s="133">
        <v>28</v>
      </c>
      <c r="O29" s="133"/>
      <c r="P29" s="133"/>
      <c r="Q29" s="133"/>
      <c r="R29" s="127"/>
      <c r="S29" s="159"/>
      <c r="T29" s="133"/>
      <c r="U29" s="160"/>
      <c r="V29" s="133"/>
      <c r="W29" s="161"/>
      <c r="X29" s="133"/>
      <c r="Y29" s="133"/>
      <c r="Z29" s="133"/>
      <c r="AA29" s="134"/>
      <c r="AB29" s="1301">
        <v>32</v>
      </c>
      <c r="AC29" s="133"/>
      <c r="AD29" s="133">
        <v>46</v>
      </c>
      <c r="AE29" s="516"/>
      <c r="AF29" s="254">
        <f t="shared" si="1"/>
        <v>78</v>
      </c>
      <c r="AG29" s="386" t="s">
        <v>1114</v>
      </c>
      <c r="AH29" s="545"/>
    </row>
    <row r="30" spans="1:34" ht="11.25" customHeight="1" x14ac:dyDescent="0.3">
      <c r="A30" s="223"/>
      <c r="B30" s="202" t="s">
        <v>405</v>
      </c>
      <c r="C30" s="224"/>
      <c r="D30" s="224"/>
      <c r="E30" s="207"/>
      <c r="F30" s="225"/>
      <c r="G30" s="226"/>
      <c r="H30" s="226"/>
      <c r="I30" s="205"/>
      <c r="J30" s="227">
        <f t="shared" ref="J30:AF30" si="12">SUM(J31:J32)</f>
        <v>68</v>
      </c>
      <c r="K30" s="227">
        <f t="shared" si="12"/>
        <v>0</v>
      </c>
      <c r="L30" s="227">
        <f t="shared" si="12"/>
        <v>68</v>
      </c>
      <c r="M30" s="227">
        <f t="shared" si="12"/>
        <v>26</v>
      </c>
      <c r="N30" s="227">
        <f t="shared" si="12"/>
        <v>42</v>
      </c>
      <c r="O30" s="227">
        <f t="shared" si="12"/>
        <v>0</v>
      </c>
      <c r="P30" s="227">
        <f t="shared" si="12"/>
        <v>0</v>
      </c>
      <c r="Q30" s="227">
        <f t="shared" si="12"/>
        <v>0</v>
      </c>
      <c r="R30" s="227">
        <f t="shared" si="12"/>
        <v>0</v>
      </c>
      <c r="S30" s="227">
        <f t="shared" si="12"/>
        <v>0</v>
      </c>
      <c r="T30" s="227">
        <f t="shared" si="12"/>
        <v>0</v>
      </c>
      <c r="U30" s="227">
        <f t="shared" si="12"/>
        <v>0</v>
      </c>
      <c r="V30" s="227">
        <f t="shared" si="12"/>
        <v>0</v>
      </c>
      <c r="W30" s="227">
        <f t="shared" si="12"/>
        <v>0</v>
      </c>
      <c r="X30" s="227">
        <f t="shared" si="12"/>
        <v>0</v>
      </c>
      <c r="Y30" s="227">
        <f t="shared" si="12"/>
        <v>0</v>
      </c>
      <c r="Z30" s="227">
        <f t="shared" si="12"/>
        <v>0</v>
      </c>
      <c r="AA30" s="227">
        <f t="shared" si="12"/>
        <v>0</v>
      </c>
      <c r="AB30" s="227">
        <f t="shared" si="12"/>
        <v>40</v>
      </c>
      <c r="AC30" s="227">
        <f t="shared" si="12"/>
        <v>0</v>
      </c>
      <c r="AD30" s="227">
        <f t="shared" si="12"/>
        <v>28</v>
      </c>
      <c r="AE30" s="227">
        <f t="shared" si="12"/>
        <v>0</v>
      </c>
      <c r="AF30" s="227">
        <f t="shared" si="12"/>
        <v>68</v>
      </c>
      <c r="AG30" s="386"/>
      <c r="AH30" s="545"/>
    </row>
    <row r="31" spans="1:34" ht="11.25" customHeight="1" x14ac:dyDescent="0.3">
      <c r="A31" s="163" t="s">
        <v>421</v>
      </c>
      <c r="B31" s="163" t="s">
        <v>407</v>
      </c>
      <c r="C31" s="133"/>
      <c r="D31" s="133"/>
      <c r="E31" s="136"/>
      <c r="F31" s="208" t="s">
        <v>399</v>
      </c>
      <c r="G31" s="123"/>
      <c r="H31" s="123"/>
      <c r="I31" s="119"/>
      <c r="J31" s="136">
        <f t="shared" ref="J31:J34" si="13">SUM(K31,L31,Q31,R31)</f>
        <v>36</v>
      </c>
      <c r="K31" s="133"/>
      <c r="L31" s="133">
        <f>SUM(AB31:AE31)</f>
        <v>36</v>
      </c>
      <c r="M31" s="158">
        <f t="shared" ref="M31" si="14">L31-N31</f>
        <v>16</v>
      </c>
      <c r="N31" s="133">
        <v>20</v>
      </c>
      <c r="O31" s="133"/>
      <c r="P31" s="133"/>
      <c r="Q31" s="133"/>
      <c r="R31" s="127"/>
      <c r="S31" s="159"/>
      <c r="T31" s="133"/>
      <c r="U31" s="160"/>
      <c r="V31" s="133"/>
      <c r="W31" s="161"/>
      <c r="X31" s="133"/>
      <c r="Y31" s="133"/>
      <c r="Z31" s="133"/>
      <c r="AA31" s="134"/>
      <c r="AB31" s="1301">
        <v>20</v>
      </c>
      <c r="AC31" s="133"/>
      <c r="AD31" s="133">
        <v>16</v>
      </c>
      <c r="AE31" s="516"/>
      <c r="AF31" s="254">
        <f>AB31+AD31</f>
        <v>36</v>
      </c>
      <c r="AG31" s="386" t="s">
        <v>1067</v>
      </c>
      <c r="AH31" s="545"/>
    </row>
    <row r="32" spans="1:34" ht="11.25" customHeight="1" x14ac:dyDescent="0.3">
      <c r="A32" s="163" t="s">
        <v>406</v>
      </c>
      <c r="B32" s="163" t="s">
        <v>467</v>
      </c>
      <c r="C32" s="133"/>
      <c r="D32" s="133"/>
      <c r="E32" s="136"/>
      <c r="F32" s="208" t="s">
        <v>399</v>
      </c>
      <c r="G32" s="123"/>
      <c r="H32" s="123"/>
      <c r="I32" s="119"/>
      <c r="J32" s="136">
        <f t="shared" ref="J32" si="15">K32+L32</f>
        <v>32</v>
      </c>
      <c r="K32" s="133"/>
      <c r="L32" s="133">
        <f>SUM(AB32:AE32)</f>
        <v>32</v>
      </c>
      <c r="M32" s="158">
        <v>10</v>
      </c>
      <c r="N32" s="133">
        <v>22</v>
      </c>
      <c r="O32" s="133"/>
      <c r="P32" s="133"/>
      <c r="Q32" s="133"/>
      <c r="R32" s="127"/>
      <c r="S32" s="159"/>
      <c r="T32" s="133"/>
      <c r="U32" s="160"/>
      <c r="V32" s="133"/>
      <c r="W32" s="161"/>
      <c r="X32" s="133"/>
      <c r="Y32" s="133"/>
      <c r="Z32" s="133"/>
      <c r="AA32" s="134"/>
      <c r="AB32" s="1301">
        <v>20</v>
      </c>
      <c r="AC32" s="133"/>
      <c r="AD32" s="133">
        <v>12</v>
      </c>
      <c r="AE32" s="516"/>
      <c r="AF32" s="254">
        <f>AB32+AD32</f>
        <v>32</v>
      </c>
      <c r="AG32" s="386" t="s">
        <v>1135</v>
      </c>
      <c r="AH32" s="545"/>
    </row>
    <row r="33" spans="1:34" ht="11.25" customHeight="1" x14ac:dyDescent="0.3">
      <c r="A33" s="163"/>
      <c r="B33" s="156" t="s">
        <v>412</v>
      </c>
      <c r="C33" s="133"/>
      <c r="D33" s="133"/>
      <c r="E33" s="232"/>
      <c r="F33" s="134"/>
      <c r="G33" s="123"/>
      <c r="H33" s="123"/>
      <c r="I33" s="119"/>
      <c r="J33" s="233">
        <f t="shared" si="13"/>
        <v>39</v>
      </c>
      <c r="K33" s="172">
        <v>39</v>
      </c>
      <c r="L33" s="133">
        <v>0</v>
      </c>
      <c r="M33" s="234"/>
      <c r="N33" s="172"/>
      <c r="O33" s="172"/>
      <c r="P33" s="172"/>
      <c r="Q33" s="172"/>
      <c r="R33" s="173"/>
      <c r="S33" s="174"/>
      <c r="T33" s="172"/>
      <c r="U33" s="175"/>
      <c r="V33" s="172"/>
      <c r="W33" s="176"/>
      <c r="X33" s="172"/>
      <c r="Y33" s="172"/>
      <c r="Z33" s="172"/>
      <c r="AA33" s="177"/>
      <c r="AB33" s="178"/>
      <c r="AC33" s="172">
        <v>16</v>
      </c>
      <c r="AD33" s="172"/>
      <c r="AE33" s="237">
        <v>23</v>
      </c>
      <c r="AF33" s="255"/>
      <c r="AG33" s="386"/>
      <c r="AH33" s="545"/>
    </row>
    <row r="34" spans="1:34" ht="11.25" hidden="1" customHeight="1" x14ac:dyDescent="0.3">
      <c r="A34" s="303"/>
      <c r="B34" s="304" t="s">
        <v>412</v>
      </c>
      <c r="C34" s="524"/>
      <c r="D34" s="524"/>
      <c r="E34" s="305"/>
      <c r="F34" s="306"/>
      <c r="G34" s="520"/>
      <c r="H34" s="520"/>
      <c r="I34" s="307"/>
      <c r="J34" s="245">
        <f t="shared" si="13"/>
        <v>39</v>
      </c>
      <c r="K34" s="308">
        <v>39</v>
      </c>
      <c r="L34" s="524">
        <v>0</v>
      </c>
      <c r="M34" s="309"/>
      <c r="N34" s="308"/>
      <c r="O34" s="308"/>
      <c r="P34" s="308"/>
      <c r="Q34" s="308"/>
      <c r="R34" s="310"/>
      <c r="S34" s="311"/>
      <c r="T34" s="308"/>
      <c r="U34" s="312"/>
      <c r="V34" s="308"/>
      <c r="W34" s="313"/>
      <c r="X34" s="308"/>
      <c r="Y34" s="308"/>
      <c r="Z34" s="308"/>
      <c r="AA34" s="314"/>
      <c r="AB34" s="315"/>
      <c r="AC34" s="308">
        <v>16</v>
      </c>
      <c r="AD34" s="308"/>
      <c r="AE34" s="316">
        <v>23</v>
      </c>
      <c r="AF34" s="302"/>
      <c r="AG34" s="317"/>
    </row>
    <row r="35" spans="1:34" s="328" customFormat="1" ht="11.25" customHeight="1" x14ac:dyDescent="0.3">
      <c r="A35" s="1904"/>
      <c r="B35" s="1904"/>
      <c r="C35" s="1904"/>
      <c r="D35" s="1904"/>
      <c r="E35" s="1904"/>
      <c r="F35" s="1904"/>
      <c r="G35" s="324"/>
      <c r="H35" s="324"/>
      <c r="I35" s="325"/>
      <c r="J35" s="1905"/>
      <c r="K35" s="1906"/>
      <c r="L35" s="1906"/>
      <c r="M35" s="1906"/>
      <c r="N35" s="1906"/>
      <c r="O35" s="1906"/>
      <c r="P35" s="1906"/>
      <c r="Q35" s="1906"/>
      <c r="R35" s="1906"/>
      <c r="S35" s="326"/>
      <c r="T35" s="527"/>
      <c r="U35" s="327"/>
      <c r="V35" s="527"/>
      <c r="W35" s="327"/>
      <c r="X35" s="1876"/>
      <c r="Y35" s="1876"/>
      <c r="Z35" s="1876"/>
      <c r="AA35" s="1876"/>
      <c r="AB35" s="1876"/>
      <c r="AC35" s="1876"/>
      <c r="AD35" s="1876"/>
      <c r="AE35" s="1876"/>
      <c r="AF35" s="517"/>
    </row>
    <row r="36" spans="1:34" ht="13.5" hidden="1" customHeight="1" x14ac:dyDescent="0.3">
      <c r="A36" s="1897"/>
      <c r="B36" s="1898"/>
      <c r="C36" s="1898"/>
      <c r="D36" s="1898"/>
      <c r="E36" s="1898"/>
      <c r="F36" s="1899"/>
      <c r="G36" s="318"/>
      <c r="H36" s="319"/>
      <c r="I36" s="329"/>
      <c r="J36" s="1905"/>
      <c r="K36" s="1900"/>
      <c r="L36" s="1900"/>
      <c r="M36" s="1900"/>
      <c r="N36" s="1900"/>
      <c r="O36" s="1900"/>
      <c r="P36" s="1900"/>
      <c r="Q36" s="1900"/>
      <c r="R36" s="1901"/>
      <c r="S36" s="320"/>
      <c r="T36" s="321"/>
      <c r="U36" s="322"/>
      <c r="V36" s="321"/>
      <c r="W36" s="323"/>
      <c r="X36" s="1898"/>
      <c r="Y36" s="1899"/>
      <c r="Z36" s="1897"/>
      <c r="AA36" s="1902"/>
      <c r="AB36" s="1903"/>
      <c r="AC36" s="1899"/>
      <c r="AD36" s="1897"/>
      <c r="AE36" s="1902"/>
      <c r="AF36" s="517"/>
    </row>
    <row r="37" spans="1:34" ht="11.25" hidden="1" customHeight="1" x14ac:dyDescent="0.3">
      <c r="A37" s="1827"/>
      <c r="B37" s="1845"/>
      <c r="C37" s="1845"/>
      <c r="D37" s="1845"/>
      <c r="E37" s="1845"/>
      <c r="F37" s="1846"/>
      <c r="G37" s="1835"/>
      <c r="H37" s="1863"/>
      <c r="I37" s="244"/>
      <c r="J37" s="1905"/>
      <c r="K37" s="1847"/>
      <c r="L37" s="1847"/>
      <c r="M37" s="1847"/>
      <c r="N37" s="1847"/>
      <c r="O37" s="1847"/>
      <c r="P37" s="1847"/>
      <c r="Q37" s="1847"/>
      <c r="R37" s="1864"/>
      <c r="S37" s="185"/>
      <c r="T37" s="133"/>
      <c r="U37" s="135"/>
      <c r="V37" s="133"/>
      <c r="W37" s="161"/>
      <c r="X37" s="1823"/>
      <c r="Y37" s="1877"/>
      <c r="Z37" s="1823"/>
      <c r="AA37" s="1878"/>
      <c r="AB37" s="1825"/>
      <c r="AC37" s="1843"/>
      <c r="AD37" s="1829"/>
      <c r="AE37" s="1844"/>
      <c r="AF37" s="517"/>
    </row>
    <row r="38" spans="1:34" ht="11.25" hidden="1" customHeight="1" x14ac:dyDescent="0.3">
      <c r="A38" s="186"/>
      <c r="B38" s="187"/>
      <c r="C38" s="188"/>
      <c r="D38" s="188"/>
      <c r="E38" s="188"/>
      <c r="F38" s="188"/>
      <c r="G38" s="188"/>
      <c r="H38" s="188"/>
      <c r="I38" s="188"/>
      <c r="J38" s="188"/>
      <c r="K38" s="188"/>
      <c r="L38" s="189"/>
      <c r="M38" s="188"/>
      <c r="N38" s="188"/>
      <c r="O38" s="188"/>
      <c r="P38" s="188"/>
      <c r="Q38" s="188"/>
      <c r="R38" s="188"/>
      <c r="S38" s="190"/>
      <c r="T38" s="191"/>
      <c r="U38" s="190"/>
      <c r="V38" s="191"/>
      <c r="W38" s="190" t="e">
        <f>SUM(#REF!,#REF!,#REF!,#REF!,#REF!,#REF!)</f>
        <v>#REF!</v>
      </c>
      <c r="X38" s="190"/>
      <c r="Y38" s="190"/>
      <c r="Z38" s="190"/>
      <c r="AA38" s="190"/>
      <c r="AB38" s="191"/>
      <c r="AC38" s="190"/>
      <c r="AD38" s="191"/>
      <c r="AE38" s="190"/>
      <c r="AF38" s="190"/>
    </row>
    <row r="39" spans="1:34" ht="24.75" hidden="1" customHeight="1" x14ac:dyDescent="0.3">
      <c r="A39" s="193"/>
      <c r="B39" s="193"/>
      <c r="C39" s="188"/>
      <c r="D39" s="188"/>
      <c r="E39" s="188"/>
      <c r="F39" s="188"/>
      <c r="G39" s="188"/>
      <c r="H39" s="188"/>
      <c r="I39" s="188"/>
      <c r="J39" s="188"/>
      <c r="K39" s="188"/>
      <c r="L39" s="188"/>
      <c r="M39" s="188"/>
      <c r="N39" s="188"/>
      <c r="O39" s="188"/>
      <c r="P39" s="188"/>
      <c r="Q39" s="188"/>
      <c r="R39" s="188"/>
      <c r="S39" s="188"/>
      <c r="T39" s="188"/>
      <c r="U39" s="188"/>
      <c r="V39" s="188"/>
      <c r="W39" s="197"/>
      <c r="X39" s="197"/>
      <c r="Y39" s="197"/>
      <c r="Z39" s="197"/>
      <c r="AA39" s="197"/>
      <c r="AB39" s="188"/>
      <c r="AC39" s="197"/>
      <c r="AD39" s="188"/>
      <c r="AE39" s="197"/>
      <c r="AF39" s="197"/>
    </row>
    <row r="40" spans="1:34" ht="11.25" hidden="1" customHeight="1" x14ac:dyDescent="0.3">
      <c r="A40" s="193"/>
      <c r="B40" s="193"/>
      <c r="C40" s="188"/>
      <c r="D40" s="188"/>
      <c r="E40" s="188"/>
      <c r="F40" s="188"/>
      <c r="G40" s="188"/>
      <c r="H40" s="188"/>
      <c r="I40" s="188"/>
      <c r="J40" s="188"/>
      <c r="K40" s="188"/>
      <c r="L40" s="188"/>
      <c r="M40" s="188"/>
      <c r="N40" s="188"/>
      <c r="O40" s="188"/>
      <c r="P40" s="188"/>
      <c r="Q40" s="188"/>
      <c r="R40" s="188"/>
      <c r="S40" s="188"/>
      <c r="T40" s="188"/>
      <c r="U40" s="188"/>
      <c r="V40" s="188"/>
      <c r="W40" s="197"/>
      <c r="X40" s="197"/>
      <c r="Y40" s="197"/>
      <c r="Z40" s="197"/>
      <c r="AA40" s="197"/>
      <c r="AB40" s="188"/>
      <c r="AC40" s="197"/>
      <c r="AD40" s="188"/>
      <c r="AE40" s="197"/>
      <c r="AF40" s="197"/>
    </row>
    <row r="41" spans="1:34" ht="11.25" hidden="1" customHeight="1" x14ac:dyDescent="0.3">
      <c r="A41" s="192"/>
      <c r="B41" s="117"/>
      <c r="C41" s="117"/>
      <c r="D41" s="117"/>
      <c r="E41" s="117"/>
      <c r="F41" s="117"/>
      <c r="G41" s="117"/>
      <c r="H41" s="117"/>
      <c r="I41" s="195"/>
      <c r="J41" s="117"/>
      <c r="K41" s="117"/>
      <c r="L41" s="117"/>
      <c r="M41" s="117"/>
      <c r="N41" s="117"/>
      <c r="O41" s="117"/>
      <c r="P41" s="117"/>
      <c r="Q41" s="117"/>
      <c r="R41" s="117"/>
      <c r="S41" s="195"/>
      <c r="T41" s="117"/>
      <c r="U41" s="195"/>
      <c r="V41" s="117"/>
      <c r="W41" s="196"/>
      <c r="X41" s="196"/>
      <c r="Y41" s="196"/>
      <c r="Z41" s="196"/>
      <c r="AA41" s="196"/>
      <c r="AB41" s="117"/>
      <c r="AC41" s="117"/>
      <c r="AD41" s="117"/>
      <c r="AE41" s="117"/>
      <c r="AF41" s="117"/>
    </row>
    <row r="42" spans="1:34" ht="9" customHeight="1" x14ac:dyDescent="0.3">
      <c r="A42" s="192"/>
      <c r="B42" s="525" t="s">
        <v>413</v>
      </c>
      <c r="C42" s="117"/>
      <c r="D42" s="117"/>
      <c r="E42" s="117"/>
      <c r="F42" s="117"/>
      <c r="G42" s="117"/>
      <c r="H42" s="117"/>
      <c r="I42" s="195"/>
      <c r="J42" s="117"/>
      <c r="K42" s="117"/>
      <c r="L42" s="117"/>
      <c r="M42" s="117"/>
      <c r="N42" s="117"/>
      <c r="O42" s="117"/>
      <c r="P42" s="117"/>
      <c r="Q42" s="117"/>
      <c r="R42" s="117"/>
      <c r="S42" s="195"/>
      <c r="T42" s="117"/>
      <c r="U42" s="195"/>
      <c r="V42" s="117"/>
      <c r="W42" s="196"/>
      <c r="X42" s="197"/>
      <c r="Y42" s="197"/>
      <c r="Z42" s="197"/>
      <c r="AA42" s="197"/>
      <c r="AB42" s="117"/>
      <c r="AC42" s="117"/>
      <c r="AD42" s="117"/>
      <c r="AE42" s="117"/>
      <c r="AF42" s="117"/>
    </row>
    <row r="43" spans="1:34" ht="11.25" customHeight="1" x14ac:dyDescent="0.3">
      <c r="A43" s="192"/>
      <c r="B43" s="1423" t="s">
        <v>414</v>
      </c>
      <c r="C43" s="1423"/>
      <c r="D43" s="1423"/>
      <c r="E43" s="1423"/>
      <c r="F43" s="1423"/>
      <c r="G43" s="1423"/>
      <c r="H43" s="1423"/>
      <c r="I43" s="1423"/>
      <c r="J43" s="1423"/>
      <c r="K43" s="117"/>
      <c r="L43" s="117"/>
      <c r="M43" s="117"/>
      <c r="N43" s="117"/>
      <c r="O43" s="117"/>
      <c r="P43" s="117"/>
      <c r="Q43" s="117"/>
      <c r="R43" s="117"/>
      <c r="S43" s="195"/>
      <c r="T43" s="117"/>
      <c r="U43" s="195"/>
      <c r="V43" s="117"/>
      <c r="W43" s="196"/>
      <c r="X43" s="197"/>
      <c r="Y43" s="197"/>
      <c r="Z43" s="197"/>
      <c r="AA43" s="197"/>
      <c r="AB43" s="117"/>
      <c r="AC43" s="117"/>
      <c r="AD43" s="117"/>
      <c r="AE43" s="117"/>
      <c r="AF43" s="117"/>
    </row>
    <row r="44" spans="1:34" ht="25.5" customHeight="1" x14ac:dyDescent="0.3">
      <c r="A44" s="192"/>
      <c r="B44" s="117"/>
      <c r="C44" s="117"/>
      <c r="D44" s="117"/>
      <c r="E44" s="117"/>
      <c r="F44" s="117"/>
      <c r="G44" s="117"/>
      <c r="H44" s="117"/>
      <c r="I44" s="195"/>
      <c r="J44" s="117"/>
      <c r="K44" s="117"/>
      <c r="L44" s="117"/>
      <c r="M44" s="117"/>
      <c r="N44" s="117"/>
      <c r="O44" s="117"/>
      <c r="P44" s="117"/>
      <c r="Q44" s="117"/>
      <c r="R44" s="117"/>
      <c r="S44" s="195"/>
      <c r="T44" s="117"/>
      <c r="U44" s="195"/>
      <c r="V44" s="117"/>
      <c r="W44" s="196"/>
      <c r="X44" s="197"/>
      <c r="Y44" s="197"/>
      <c r="Z44" s="197"/>
      <c r="AA44" s="197"/>
      <c r="AB44" s="117"/>
      <c r="AC44" s="117"/>
      <c r="AD44" s="117"/>
      <c r="AE44" s="117"/>
      <c r="AF44" s="117"/>
    </row>
    <row r="45" spans="1:34" x14ac:dyDescent="0.3">
      <c r="A45" s="192"/>
      <c r="B45" s="117"/>
      <c r="C45" s="117"/>
      <c r="D45" s="117"/>
      <c r="E45" s="117"/>
      <c r="F45" s="117"/>
      <c r="G45" s="117"/>
      <c r="H45" s="117"/>
      <c r="I45" s="195"/>
      <c r="J45" s="117"/>
      <c r="K45" s="117"/>
      <c r="L45" s="117"/>
      <c r="M45" s="117"/>
      <c r="N45" s="117"/>
      <c r="O45" s="117"/>
      <c r="P45" s="117"/>
      <c r="Q45" s="117"/>
      <c r="R45" s="117"/>
      <c r="S45" s="195"/>
      <c r="T45" s="117"/>
      <c r="U45" s="195"/>
      <c r="V45" s="117"/>
      <c r="W45" s="196"/>
      <c r="X45" s="197"/>
      <c r="Y45" s="197"/>
      <c r="Z45" s="197"/>
      <c r="AA45" s="197"/>
      <c r="AB45" s="117"/>
      <c r="AC45" s="117"/>
      <c r="AD45" s="117"/>
      <c r="AE45" s="117"/>
      <c r="AF45" s="117"/>
    </row>
    <row r="46" spans="1:34" x14ac:dyDescent="0.3">
      <c r="A46" s="192"/>
      <c r="B46" s="117"/>
      <c r="C46" s="117"/>
      <c r="D46" s="117"/>
      <c r="E46" s="117"/>
      <c r="F46" s="117"/>
      <c r="G46" s="117"/>
      <c r="H46" s="117"/>
      <c r="I46" s="195"/>
      <c r="J46" s="117"/>
      <c r="K46" s="117"/>
      <c r="L46" s="117"/>
      <c r="M46" s="117"/>
      <c r="N46" s="117"/>
      <c r="O46" s="117"/>
      <c r="P46" s="117"/>
      <c r="Q46" s="117"/>
      <c r="R46" s="117"/>
      <c r="S46" s="195"/>
      <c r="T46" s="117"/>
      <c r="U46" s="195"/>
      <c r="V46" s="117"/>
      <c r="W46" s="196"/>
      <c r="X46" s="197"/>
      <c r="Y46" s="197"/>
      <c r="Z46" s="197"/>
      <c r="AA46" s="197"/>
      <c r="AB46" s="117"/>
      <c r="AC46" s="117"/>
      <c r="AD46" s="117"/>
      <c r="AE46" s="117"/>
      <c r="AF46" s="117"/>
    </row>
    <row r="47" spans="1:34" x14ac:dyDescent="0.3">
      <c r="A47" s="192"/>
      <c r="B47" s="117"/>
      <c r="C47" s="117"/>
      <c r="D47" s="117"/>
      <c r="E47" s="117"/>
      <c r="F47" s="117"/>
      <c r="G47" s="117"/>
      <c r="H47" s="117"/>
      <c r="I47" s="195"/>
      <c r="J47" s="117"/>
      <c r="K47" s="117"/>
      <c r="L47" s="117"/>
      <c r="M47" s="117"/>
      <c r="N47" s="117"/>
      <c r="O47" s="117"/>
      <c r="P47" s="117"/>
      <c r="Q47" s="117"/>
      <c r="R47" s="117"/>
      <c r="S47" s="195"/>
      <c r="T47" s="117"/>
      <c r="U47" s="195"/>
      <c r="V47" s="117"/>
      <c r="W47" s="196"/>
      <c r="X47" s="197"/>
      <c r="Y47" s="197"/>
      <c r="Z47" s="197"/>
      <c r="AA47" s="197"/>
      <c r="AB47" s="117"/>
      <c r="AC47" s="117"/>
      <c r="AD47" s="117"/>
      <c r="AE47" s="117"/>
      <c r="AF47" s="117"/>
    </row>
    <row r="48" spans="1:34" x14ac:dyDescent="0.3">
      <c r="A48" s="192"/>
      <c r="B48" s="117"/>
      <c r="C48" s="117"/>
      <c r="D48" s="117"/>
      <c r="E48" s="117"/>
      <c r="F48" s="117"/>
      <c r="G48" s="117"/>
      <c r="H48" s="117"/>
      <c r="I48" s="195"/>
      <c r="J48" s="117"/>
      <c r="K48" s="117"/>
      <c r="L48" s="117"/>
      <c r="M48" s="117"/>
      <c r="N48" s="117"/>
      <c r="O48" s="117"/>
      <c r="P48" s="117"/>
      <c r="Q48" s="117"/>
      <c r="R48" s="117"/>
      <c r="S48" s="195"/>
      <c r="T48" s="117"/>
      <c r="U48" s="195"/>
      <c r="V48" s="117"/>
      <c r="W48" s="196"/>
      <c r="X48" s="197"/>
      <c r="Y48" s="197"/>
      <c r="Z48" s="197"/>
      <c r="AA48" s="197"/>
      <c r="AB48" s="117"/>
      <c r="AC48" s="117"/>
      <c r="AD48" s="117"/>
      <c r="AE48" s="117"/>
      <c r="AF48" s="117"/>
    </row>
    <row r="49" spans="1:32" x14ac:dyDescent="0.3">
      <c r="A49" s="192"/>
      <c r="B49" s="117"/>
      <c r="C49" s="117"/>
      <c r="D49" s="117"/>
      <c r="E49" s="117"/>
      <c r="F49" s="117"/>
      <c r="G49" s="117"/>
      <c r="H49" s="117"/>
      <c r="I49" s="195"/>
      <c r="J49" s="117"/>
      <c r="K49" s="117"/>
      <c r="L49" s="117"/>
      <c r="M49" s="117"/>
      <c r="N49" s="117"/>
      <c r="O49" s="117"/>
      <c r="P49" s="117"/>
      <c r="Q49" s="117"/>
      <c r="R49" s="117"/>
      <c r="S49" s="195"/>
      <c r="T49" s="117"/>
      <c r="U49" s="195"/>
      <c r="V49" s="117"/>
      <c r="W49" s="196"/>
      <c r="X49" s="197"/>
      <c r="Y49" s="197"/>
      <c r="Z49" s="197"/>
      <c r="AA49" s="197"/>
      <c r="AB49" s="117"/>
      <c r="AC49" s="117"/>
      <c r="AD49" s="117"/>
      <c r="AE49" s="117"/>
      <c r="AF49" s="117"/>
    </row>
    <row r="50" spans="1:32" x14ac:dyDescent="0.3">
      <c r="A50" s="192"/>
      <c r="B50" s="117"/>
      <c r="C50" s="117"/>
      <c r="D50" s="117"/>
      <c r="E50" s="117"/>
      <c r="F50" s="117"/>
      <c r="G50" s="117"/>
      <c r="H50" s="117"/>
      <c r="I50" s="195"/>
      <c r="J50" s="117"/>
      <c r="K50" s="117"/>
      <c r="L50" s="117"/>
      <c r="M50" s="117"/>
      <c r="N50" s="117"/>
      <c r="O50" s="117"/>
      <c r="P50" s="117"/>
      <c r="Q50" s="117"/>
      <c r="R50" s="117"/>
      <c r="S50" s="195"/>
      <c r="T50" s="117"/>
      <c r="U50" s="195"/>
      <c r="V50" s="117"/>
      <c r="W50" s="196"/>
      <c r="X50" s="197"/>
      <c r="Y50" s="197"/>
      <c r="Z50" s="197"/>
      <c r="AA50" s="197"/>
      <c r="AB50" s="117"/>
      <c r="AC50" s="117"/>
      <c r="AD50" s="117"/>
      <c r="AE50" s="117"/>
      <c r="AF50" s="117"/>
    </row>
    <row r="51" spans="1:32" x14ac:dyDescent="0.3">
      <c r="A51" s="192"/>
      <c r="B51" s="117"/>
      <c r="C51" s="117"/>
      <c r="D51" s="117"/>
      <c r="E51" s="117"/>
      <c r="F51" s="117"/>
      <c r="G51" s="117"/>
      <c r="H51" s="117"/>
      <c r="I51" s="195"/>
      <c r="J51" s="117"/>
      <c r="K51" s="117"/>
      <c r="L51" s="117"/>
      <c r="M51" s="117"/>
      <c r="N51" s="117"/>
      <c r="O51" s="117"/>
      <c r="P51" s="117"/>
      <c r="Q51" s="117"/>
      <c r="R51" s="117"/>
      <c r="S51" s="195"/>
      <c r="T51" s="117"/>
      <c r="U51" s="195"/>
      <c r="V51" s="117"/>
      <c r="W51" s="196"/>
      <c r="X51" s="197"/>
      <c r="Y51" s="197"/>
      <c r="Z51" s="197"/>
      <c r="AA51" s="197"/>
      <c r="AB51" s="117"/>
      <c r="AC51" s="117"/>
      <c r="AD51" s="117"/>
      <c r="AE51" s="117"/>
      <c r="AF51" s="117"/>
    </row>
    <row r="52" spans="1:32" x14ac:dyDescent="0.3">
      <c r="A52" s="192"/>
      <c r="B52" s="117"/>
      <c r="C52" s="117"/>
      <c r="D52" s="117"/>
      <c r="E52" s="117"/>
      <c r="F52" s="117"/>
      <c r="G52" s="117"/>
      <c r="H52" s="117"/>
      <c r="I52" s="195"/>
      <c r="J52" s="117"/>
      <c r="K52" s="117"/>
      <c r="L52" s="117"/>
      <c r="M52" s="117"/>
      <c r="N52" s="117"/>
      <c r="O52" s="117"/>
      <c r="P52" s="117"/>
      <c r="Q52" s="117"/>
      <c r="R52" s="117"/>
      <c r="S52" s="195"/>
      <c r="T52" s="117"/>
      <c r="U52" s="195"/>
      <c r="V52" s="117"/>
      <c r="W52" s="196"/>
      <c r="X52" s="197"/>
      <c r="Y52" s="197"/>
      <c r="Z52" s="197"/>
      <c r="AA52" s="197"/>
      <c r="AB52" s="117"/>
      <c r="AC52" s="117"/>
      <c r="AD52" s="117"/>
      <c r="AE52" s="117"/>
      <c r="AF52" s="117"/>
    </row>
    <row r="53" spans="1:32" x14ac:dyDescent="0.3">
      <c r="A53" s="192"/>
      <c r="B53" s="117"/>
      <c r="C53" s="117"/>
      <c r="D53" s="117"/>
      <c r="E53" s="117"/>
      <c r="F53" s="117"/>
      <c r="G53" s="117"/>
      <c r="H53" s="117"/>
      <c r="I53" s="195"/>
      <c r="J53" s="117"/>
      <c r="K53" s="117"/>
      <c r="L53" s="117"/>
      <c r="M53" s="117"/>
      <c r="N53" s="117"/>
      <c r="O53" s="117"/>
      <c r="P53" s="117"/>
      <c r="Q53" s="117"/>
      <c r="R53" s="117"/>
      <c r="S53" s="195"/>
      <c r="T53" s="117"/>
      <c r="U53" s="195"/>
      <c r="V53" s="117"/>
      <c r="W53" s="196"/>
      <c r="X53" s="197"/>
      <c r="Y53" s="197"/>
      <c r="Z53" s="197"/>
      <c r="AA53" s="197"/>
      <c r="AB53" s="117"/>
      <c r="AC53" s="117"/>
      <c r="AD53" s="117"/>
      <c r="AE53" s="117"/>
      <c r="AF53" s="117"/>
    </row>
    <row r="54" spans="1:32" x14ac:dyDescent="0.3">
      <c r="A54" s="192"/>
      <c r="B54" s="117"/>
      <c r="C54" s="117"/>
      <c r="D54" s="117"/>
      <c r="E54" s="117"/>
      <c r="F54" s="117"/>
      <c r="G54" s="117"/>
      <c r="H54" s="117"/>
      <c r="I54" s="195"/>
      <c r="J54" s="117"/>
      <c r="K54" s="117"/>
      <c r="L54" s="117"/>
      <c r="M54" s="117"/>
      <c r="N54" s="117"/>
      <c r="O54" s="117"/>
      <c r="P54" s="117"/>
      <c r="Q54" s="117"/>
      <c r="R54" s="117"/>
      <c r="S54" s="195"/>
      <c r="T54" s="117"/>
      <c r="U54" s="195"/>
      <c r="V54" s="117"/>
      <c r="W54" s="196"/>
      <c r="X54" s="197"/>
      <c r="Y54" s="197"/>
      <c r="Z54" s="197"/>
      <c r="AA54" s="197"/>
      <c r="AB54" s="117"/>
      <c r="AC54" s="117"/>
      <c r="AD54" s="117"/>
      <c r="AE54" s="117"/>
      <c r="AF54" s="117"/>
    </row>
    <row r="55" spans="1:32" x14ac:dyDescent="0.3">
      <c r="A55" s="192"/>
      <c r="B55" s="117"/>
      <c r="C55" s="117"/>
      <c r="D55" s="117"/>
      <c r="E55" s="117"/>
      <c r="F55" s="117"/>
      <c r="G55" s="117"/>
      <c r="H55" s="117"/>
      <c r="I55" s="195"/>
      <c r="J55" s="117"/>
      <c r="K55" s="117"/>
      <c r="L55" s="117"/>
      <c r="M55" s="117"/>
      <c r="N55" s="117"/>
      <c r="O55" s="117"/>
      <c r="P55" s="117"/>
      <c r="Q55" s="117"/>
      <c r="R55" s="117"/>
      <c r="S55" s="195"/>
      <c r="T55" s="117"/>
      <c r="U55" s="195"/>
      <c r="V55" s="117"/>
      <c r="W55" s="196"/>
      <c r="X55" s="197"/>
      <c r="Y55" s="197"/>
      <c r="Z55" s="197"/>
      <c r="AA55" s="197"/>
      <c r="AB55" s="117"/>
      <c r="AC55" s="117"/>
      <c r="AD55" s="117"/>
      <c r="AE55" s="117"/>
      <c r="AF55" s="117"/>
    </row>
    <row r="56" spans="1:32" x14ac:dyDescent="0.3">
      <c r="A56" s="192"/>
      <c r="B56" s="117"/>
      <c r="C56" s="117"/>
      <c r="D56" s="117"/>
      <c r="E56" s="117"/>
      <c r="F56" s="117"/>
      <c r="G56" s="117"/>
      <c r="H56" s="117"/>
      <c r="I56" s="195"/>
      <c r="J56" s="117"/>
      <c r="K56" s="117"/>
      <c r="L56" s="117"/>
      <c r="M56" s="117"/>
      <c r="N56" s="117"/>
      <c r="O56" s="117"/>
      <c r="P56" s="117"/>
      <c r="Q56" s="117"/>
      <c r="R56" s="117"/>
      <c r="S56" s="195"/>
      <c r="T56" s="117"/>
      <c r="U56" s="195"/>
      <c r="V56" s="117"/>
      <c r="W56" s="196"/>
      <c r="X56" s="197"/>
      <c r="Y56" s="197"/>
      <c r="Z56" s="197"/>
      <c r="AA56" s="197"/>
      <c r="AB56" s="117"/>
      <c r="AC56" s="117"/>
      <c r="AD56" s="117"/>
      <c r="AE56" s="117"/>
      <c r="AF56" s="117"/>
    </row>
    <row r="57" spans="1:32" x14ac:dyDescent="0.3">
      <c r="A57" s="192"/>
      <c r="B57" s="117"/>
      <c r="C57" s="117"/>
      <c r="D57" s="117"/>
      <c r="E57" s="117"/>
      <c r="F57" s="117"/>
      <c r="G57" s="117"/>
      <c r="H57" s="117"/>
      <c r="I57" s="195"/>
      <c r="J57" s="117"/>
      <c r="K57" s="117"/>
      <c r="L57" s="117"/>
      <c r="M57" s="117"/>
      <c r="N57" s="117"/>
      <c r="O57" s="117"/>
      <c r="P57" s="117"/>
      <c r="Q57" s="117"/>
      <c r="R57" s="117"/>
      <c r="S57" s="195"/>
      <c r="T57" s="117"/>
      <c r="U57" s="195"/>
      <c r="V57" s="117"/>
      <c r="W57" s="196"/>
      <c r="X57" s="197"/>
      <c r="Y57" s="197"/>
      <c r="Z57" s="197"/>
      <c r="AA57" s="197"/>
      <c r="AB57" s="117"/>
      <c r="AC57" s="117"/>
      <c r="AD57" s="117"/>
      <c r="AE57" s="117"/>
      <c r="AF57" s="117"/>
    </row>
    <row r="58" spans="1:32" x14ac:dyDescent="0.3">
      <c r="A58" s="192"/>
      <c r="B58" s="117"/>
      <c r="C58" s="117"/>
      <c r="D58" s="117"/>
      <c r="E58" s="117"/>
      <c r="F58" s="117"/>
      <c r="G58" s="117"/>
      <c r="H58" s="117"/>
      <c r="I58" s="195"/>
      <c r="J58" s="117"/>
      <c r="K58" s="117"/>
      <c r="L58" s="117"/>
      <c r="M58" s="117"/>
      <c r="N58" s="117"/>
      <c r="O58" s="117"/>
      <c r="P58" s="117"/>
      <c r="Q58" s="117"/>
      <c r="R58" s="117"/>
      <c r="S58" s="195"/>
      <c r="T58" s="117"/>
      <c r="U58" s="195"/>
      <c r="V58" s="117"/>
      <c r="W58" s="196"/>
      <c r="X58" s="197"/>
      <c r="Y58" s="197"/>
      <c r="Z58" s="197"/>
      <c r="AA58" s="197"/>
      <c r="AB58" s="117"/>
      <c r="AC58" s="117"/>
      <c r="AD58" s="117"/>
      <c r="AE58" s="117"/>
      <c r="AF58" s="117"/>
    </row>
    <row r="59" spans="1:32" x14ac:dyDescent="0.3">
      <c r="A59" s="192"/>
      <c r="B59" s="117"/>
      <c r="C59" s="117"/>
      <c r="D59" s="117"/>
      <c r="E59" s="117"/>
      <c r="F59" s="117"/>
      <c r="G59" s="117"/>
      <c r="H59" s="117"/>
      <c r="I59" s="195"/>
      <c r="J59" s="117"/>
      <c r="K59" s="117"/>
      <c r="L59" s="117"/>
      <c r="M59" s="117"/>
      <c r="N59" s="117"/>
      <c r="O59" s="117"/>
      <c r="P59" s="117"/>
      <c r="Q59" s="117"/>
      <c r="R59" s="117"/>
      <c r="S59" s="195"/>
      <c r="T59" s="117"/>
      <c r="U59" s="195"/>
      <c r="V59" s="117"/>
      <c r="W59" s="196"/>
      <c r="X59" s="197"/>
      <c r="Y59" s="197"/>
      <c r="Z59" s="197"/>
      <c r="AA59" s="197"/>
      <c r="AB59" s="117"/>
      <c r="AC59" s="117"/>
      <c r="AD59" s="117"/>
      <c r="AE59" s="117"/>
      <c r="AF59" s="117"/>
    </row>
    <row r="60" spans="1:32" x14ac:dyDescent="0.3">
      <c r="A60" s="192"/>
      <c r="B60" s="117"/>
      <c r="C60" s="117"/>
      <c r="D60" s="117"/>
      <c r="E60" s="117"/>
      <c r="F60" s="117"/>
      <c r="G60" s="117"/>
      <c r="H60" s="117"/>
      <c r="I60" s="195"/>
      <c r="J60" s="117"/>
      <c r="K60" s="117"/>
      <c r="L60" s="117"/>
      <c r="M60" s="117"/>
      <c r="N60" s="117"/>
      <c r="O60" s="117"/>
      <c r="P60" s="117"/>
      <c r="Q60" s="117"/>
      <c r="R60" s="117"/>
      <c r="S60" s="195"/>
      <c r="T60" s="117"/>
      <c r="U60" s="195"/>
      <c r="V60" s="117"/>
      <c r="W60" s="196"/>
      <c r="X60" s="197"/>
      <c r="Y60" s="197"/>
      <c r="Z60" s="197"/>
      <c r="AA60" s="197"/>
      <c r="AB60" s="117"/>
      <c r="AC60" s="117"/>
      <c r="AD60" s="117"/>
      <c r="AE60" s="117"/>
      <c r="AF60" s="117"/>
    </row>
    <row r="61" spans="1:32" x14ac:dyDescent="0.3">
      <c r="A61" s="192"/>
      <c r="B61" s="117"/>
      <c r="C61" s="117"/>
      <c r="D61" s="117"/>
      <c r="E61" s="117"/>
      <c r="F61" s="117"/>
      <c r="G61" s="117"/>
      <c r="H61" s="117"/>
      <c r="I61" s="195"/>
      <c r="J61" s="117"/>
      <c r="K61" s="117"/>
      <c r="L61" s="117"/>
      <c r="M61" s="117"/>
      <c r="N61" s="117"/>
      <c r="O61" s="117"/>
      <c r="P61" s="117"/>
      <c r="Q61" s="117"/>
      <c r="R61" s="117"/>
      <c r="S61" s="195"/>
      <c r="T61" s="117"/>
      <c r="U61" s="195"/>
      <c r="V61" s="117"/>
      <c r="W61" s="196"/>
      <c r="X61" s="197"/>
      <c r="Y61" s="197"/>
      <c r="Z61" s="197"/>
      <c r="AA61" s="197"/>
      <c r="AB61" s="117"/>
      <c r="AC61" s="117"/>
      <c r="AD61" s="117"/>
      <c r="AE61" s="117"/>
      <c r="AF61" s="117"/>
    </row>
    <row r="62" spans="1:32" x14ac:dyDescent="0.3">
      <c r="A62" s="192"/>
      <c r="B62" s="117"/>
      <c r="C62" s="117"/>
      <c r="D62" s="117"/>
      <c r="E62" s="117"/>
      <c r="F62" s="117"/>
      <c r="G62" s="117"/>
      <c r="H62" s="117"/>
      <c r="I62" s="195"/>
      <c r="J62" s="117"/>
      <c r="K62" s="117"/>
      <c r="L62" s="117"/>
      <c r="M62" s="117"/>
      <c r="N62" s="117"/>
      <c r="O62" s="117"/>
      <c r="P62" s="117"/>
      <c r="Q62" s="117"/>
      <c r="R62" s="117"/>
      <c r="S62" s="195"/>
      <c r="T62" s="117"/>
      <c r="U62" s="195"/>
      <c r="V62" s="117"/>
      <c r="W62" s="196"/>
      <c r="X62" s="197"/>
      <c r="Y62" s="197"/>
      <c r="Z62" s="197"/>
      <c r="AA62" s="197"/>
      <c r="AB62" s="117"/>
      <c r="AC62" s="117"/>
      <c r="AD62" s="117"/>
      <c r="AE62" s="117"/>
      <c r="AF62" s="117"/>
    </row>
    <row r="63" spans="1:32" x14ac:dyDescent="0.3">
      <c r="A63" s="192"/>
      <c r="B63" s="117"/>
      <c r="C63" s="117"/>
      <c r="D63" s="117"/>
      <c r="E63" s="117"/>
      <c r="F63" s="117"/>
      <c r="G63" s="117"/>
      <c r="H63" s="117"/>
      <c r="I63" s="195"/>
      <c r="J63" s="117"/>
      <c r="K63" s="117"/>
      <c r="L63" s="117"/>
      <c r="M63" s="117"/>
      <c r="N63" s="117"/>
      <c r="O63" s="117"/>
      <c r="P63" s="117"/>
      <c r="Q63" s="117"/>
      <c r="R63" s="117"/>
      <c r="S63" s="195"/>
      <c r="T63" s="117"/>
      <c r="U63" s="195"/>
      <c r="V63" s="117"/>
      <c r="W63" s="196"/>
      <c r="X63" s="197"/>
      <c r="Y63" s="197"/>
      <c r="Z63" s="197"/>
      <c r="AA63" s="197"/>
      <c r="AB63" s="117"/>
      <c r="AC63" s="117"/>
      <c r="AD63" s="117"/>
      <c r="AE63" s="117"/>
      <c r="AF63" s="117"/>
    </row>
    <row r="64" spans="1:32" x14ac:dyDescent="0.3">
      <c r="A64" s="192"/>
      <c r="B64" s="117"/>
      <c r="C64" s="117"/>
      <c r="D64" s="117"/>
      <c r="E64" s="117"/>
      <c r="F64" s="117"/>
      <c r="G64" s="117"/>
      <c r="H64" s="117"/>
      <c r="I64" s="195"/>
      <c r="J64" s="117"/>
      <c r="K64" s="117"/>
      <c r="L64" s="117"/>
      <c r="M64" s="117"/>
      <c r="N64" s="117"/>
      <c r="O64" s="117"/>
      <c r="P64" s="117"/>
      <c r="Q64" s="117"/>
      <c r="R64" s="117"/>
      <c r="S64" s="195"/>
      <c r="T64" s="117"/>
      <c r="U64" s="195"/>
      <c r="V64" s="117"/>
      <c r="W64" s="196"/>
      <c r="X64" s="197"/>
      <c r="Y64" s="197"/>
      <c r="Z64" s="197"/>
      <c r="AA64" s="197"/>
      <c r="AB64" s="117"/>
      <c r="AC64" s="117"/>
      <c r="AD64" s="117"/>
      <c r="AE64" s="117"/>
      <c r="AF64" s="117"/>
    </row>
    <row r="65" spans="1:32" x14ac:dyDescent="0.3">
      <c r="A65" s="192"/>
      <c r="B65" s="117"/>
      <c r="C65" s="117"/>
      <c r="D65" s="117"/>
      <c r="E65" s="117"/>
      <c r="F65" s="117"/>
      <c r="G65" s="117"/>
      <c r="H65" s="117"/>
      <c r="I65" s="195"/>
      <c r="J65" s="117"/>
      <c r="K65" s="117"/>
      <c r="L65" s="117"/>
      <c r="M65" s="117"/>
      <c r="N65" s="117"/>
      <c r="O65" s="117"/>
      <c r="P65" s="117"/>
      <c r="Q65" s="117"/>
      <c r="R65" s="117"/>
      <c r="S65" s="195"/>
      <c r="T65" s="117"/>
      <c r="U65" s="195"/>
      <c r="V65" s="117"/>
      <c r="W65" s="196"/>
      <c r="X65" s="197"/>
      <c r="Y65" s="197"/>
      <c r="Z65" s="197"/>
      <c r="AA65" s="197"/>
      <c r="AB65" s="117"/>
      <c r="AC65" s="117"/>
      <c r="AD65" s="117"/>
      <c r="AE65" s="117"/>
      <c r="AF65" s="117"/>
    </row>
    <row r="66" spans="1:32" x14ac:dyDescent="0.3">
      <c r="A66" s="192"/>
      <c r="B66" s="117"/>
      <c r="C66" s="117"/>
      <c r="D66" s="117"/>
      <c r="E66" s="117"/>
      <c r="F66" s="117"/>
      <c r="G66" s="117"/>
      <c r="H66" s="117"/>
      <c r="I66" s="195"/>
      <c r="J66" s="117"/>
      <c r="K66" s="117"/>
      <c r="L66" s="117"/>
      <c r="M66" s="117"/>
      <c r="N66" s="117"/>
      <c r="O66" s="117"/>
      <c r="P66" s="117"/>
      <c r="Q66" s="117"/>
      <c r="R66" s="117"/>
      <c r="S66" s="195"/>
      <c r="T66" s="117"/>
      <c r="U66" s="195"/>
      <c r="V66" s="117"/>
      <c r="W66" s="196"/>
      <c r="X66" s="197"/>
      <c r="Y66" s="197"/>
      <c r="Z66" s="197"/>
      <c r="AA66" s="197"/>
      <c r="AB66" s="117"/>
      <c r="AC66" s="117"/>
      <c r="AD66" s="117"/>
      <c r="AE66" s="117"/>
      <c r="AF66" s="117"/>
    </row>
    <row r="67" spans="1:32" x14ac:dyDescent="0.3">
      <c r="A67" s="192"/>
      <c r="B67" s="117"/>
      <c r="C67" s="117"/>
      <c r="D67" s="117"/>
      <c r="E67" s="117"/>
      <c r="F67" s="117"/>
      <c r="G67" s="117"/>
      <c r="H67" s="117"/>
      <c r="I67" s="195"/>
      <c r="J67" s="117"/>
      <c r="K67" s="117"/>
      <c r="L67" s="117"/>
      <c r="M67" s="117"/>
      <c r="N67" s="117"/>
      <c r="O67" s="117"/>
      <c r="P67" s="117"/>
      <c r="Q67" s="117"/>
      <c r="R67" s="117"/>
      <c r="S67" s="195"/>
      <c r="T67" s="117"/>
      <c r="U67" s="195"/>
      <c r="V67" s="117"/>
      <c r="W67" s="196"/>
      <c r="X67" s="197"/>
      <c r="Y67" s="197"/>
      <c r="Z67" s="197"/>
      <c r="AA67" s="197"/>
      <c r="AB67" s="117"/>
      <c r="AC67" s="117"/>
      <c r="AD67" s="117"/>
      <c r="AE67" s="117"/>
      <c r="AF67" s="117"/>
    </row>
    <row r="68" spans="1:32" x14ac:dyDescent="0.3">
      <c r="A68" s="192"/>
      <c r="B68" s="117"/>
      <c r="C68" s="117"/>
      <c r="D68" s="117"/>
      <c r="E68" s="117"/>
      <c r="F68" s="117"/>
      <c r="G68" s="117"/>
      <c r="H68" s="117"/>
      <c r="I68" s="195"/>
      <c r="J68" s="117"/>
      <c r="K68" s="117"/>
      <c r="L68" s="117"/>
      <c r="M68" s="117"/>
      <c r="N68" s="117"/>
      <c r="O68" s="117"/>
      <c r="P68" s="117"/>
      <c r="Q68" s="117"/>
      <c r="R68" s="117"/>
      <c r="S68" s="195"/>
      <c r="T68" s="117"/>
      <c r="U68" s="195"/>
      <c r="V68" s="117"/>
      <c r="W68" s="196"/>
      <c r="X68" s="197"/>
      <c r="Y68" s="197"/>
      <c r="Z68" s="197"/>
      <c r="AA68" s="197"/>
      <c r="AB68" s="117"/>
      <c r="AC68" s="117"/>
      <c r="AD68" s="117"/>
      <c r="AE68" s="117"/>
      <c r="AF68" s="117"/>
    </row>
    <row r="69" spans="1:32" x14ac:dyDescent="0.3">
      <c r="A69" s="192"/>
      <c r="B69" s="117"/>
      <c r="C69" s="117"/>
      <c r="D69" s="117"/>
      <c r="E69" s="117"/>
      <c r="F69" s="117"/>
      <c r="G69" s="117"/>
      <c r="H69" s="117"/>
      <c r="I69" s="195"/>
      <c r="J69" s="117"/>
      <c r="K69" s="117"/>
      <c r="L69" s="117"/>
      <c r="M69" s="117"/>
      <c r="N69" s="117"/>
      <c r="O69" s="117"/>
      <c r="P69" s="117"/>
      <c r="Q69" s="117"/>
      <c r="R69" s="117"/>
      <c r="S69" s="195"/>
      <c r="T69" s="117"/>
      <c r="U69" s="195"/>
      <c r="V69" s="117"/>
      <c r="W69" s="196"/>
      <c r="X69" s="197"/>
      <c r="Y69" s="197"/>
      <c r="Z69" s="197"/>
      <c r="AA69" s="197"/>
      <c r="AB69" s="117"/>
      <c r="AC69" s="117"/>
      <c r="AD69" s="117"/>
      <c r="AE69" s="117"/>
      <c r="AF69" s="117"/>
    </row>
    <row r="70" spans="1:32" x14ac:dyDescent="0.3">
      <c r="A70" s="192"/>
      <c r="B70" s="117"/>
      <c r="C70" s="117"/>
      <c r="D70" s="117"/>
      <c r="E70" s="117"/>
      <c r="F70" s="117"/>
      <c r="G70" s="117"/>
      <c r="H70" s="117"/>
      <c r="I70" s="195"/>
      <c r="J70" s="117"/>
      <c r="K70" s="117"/>
      <c r="L70" s="117"/>
      <c r="M70" s="117"/>
      <c r="N70" s="117"/>
      <c r="O70" s="117"/>
      <c r="P70" s="117"/>
      <c r="Q70" s="117"/>
      <c r="R70" s="117"/>
      <c r="S70" s="195"/>
      <c r="T70" s="117"/>
      <c r="U70" s="195"/>
      <c r="V70" s="117"/>
      <c r="W70" s="196"/>
      <c r="X70" s="197"/>
      <c r="Y70" s="197"/>
      <c r="Z70" s="197"/>
      <c r="AA70" s="197"/>
      <c r="AB70" s="117"/>
      <c r="AC70" s="117"/>
      <c r="AD70" s="117"/>
      <c r="AE70" s="117"/>
      <c r="AF70" s="117"/>
    </row>
    <row r="71" spans="1:32" x14ac:dyDescent="0.3">
      <c r="A71" s="192"/>
      <c r="B71" s="117"/>
      <c r="C71" s="117"/>
      <c r="D71" s="117"/>
      <c r="E71" s="117"/>
      <c r="F71" s="117"/>
      <c r="G71" s="117"/>
      <c r="H71" s="117"/>
      <c r="I71" s="195"/>
      <c r="J71" s="117"/>
      <c r="K71" s="117"/>
      <c r="L71" s="117"/>
      <c r="M71" s="117"/>
      <c r="N71" s="117"/>
      <c r="O71" s="117"/>
      <c r="P71" s="117"/>
      <c r="Q71" s="117"/>
      <c r="R71" s="117"/>
      <c r="S71" s="195"/>
      <c r="T71" s="117"/>
      <c r="U71" s="195"/>
      <c r="V71" s="117"/>
      <c r="W71" s="196"/>
      <c r="X71" s="197"/>
      <c r="Y71" s="197"/>
      <c r="Z71" s="197"/>
      <c r="AA71" s="197"/>
      <c r="AB71" s="117"/>
      <c r="AC71" s="117"/>
      <c r="AD71" s="117"/>
      <c r="AE71" s="117"/>
      <c r="AF71" s="117"/>
    </row>
    <row r="72" spans="1:32" x14ac:dyDescent="0.3">
      <c r="A72" s="192"/>
      <c r="B72" s="117"/>
      <c r="C72" s="117"/>
      <c r="D72" s="117"/>
      <c r="E72" s="117"/>
      <c r="F72" s="117"/>
      <c r="G72" s="117"/>
      <c r="H72" s="117"/>
      <c r="I72" s="195"/>
      <c r="J72" s="117"/>
      <c r="K72" s="117"/>
      <c r="L72" s="117"/>
      <c r="M72" s="117"/>
      <c r="N72" s="117"/>
      <c r="O72" s="117"/>
      <c r="P72" s="117"/>
      <c r="Q72" s="117"/>
      <c r="R72" s="117"/>
      <c r="S72" s="195"/>
      <c r="T72" s="117"/>
      <c r="U72" s="195"/>
      <c r="V72" s="117"/>
      <c r="W72" s="196"/>
      <c r="X72" s="197"/>
      <c r="Y72" s="197"/>
      <c r="Z72" s="197"/>
      <c r="AA72" s="197"/>
      <c r="AB72" s="117"/>
      <c r="AC72" s="117"/>
      <c r="AD72" s="117"/>
      <c r="AE72" s="117"/>
      <c r="AF72" s="117"/>
    </row>
    <row r="73" spans="1:32" x14ac:dyDescent="0.3">
      <c r="A73" s="192"/>
      <c r="B73" s="117"/>
      <c r="C73" s="117"/>
      <c r="D73" s="117"/>
      <c r="E73" s="117"/>
      <c r="F73" s="117"/>
      <c r="G73" s="117"/>
      <c r="H73" s="117"/>
      <c r="I73" s="195"/>
      <c r="J73" s="117"/>
      <c r="K73" s="117"/>
      <c r="L73" s="117"/>
      <c r="M73" s="117"/>
      <c r="N73" s="117"/>
      <c r="O73" s="117"/>
      <c r="P73" s="117"/>
      <c r="Q73" s="117"/>
      <c r="R73" s="117"/>
      <c r="S73" s="195"/>
      <c r="T73" s="117"/>
      <c r="U73" s="195"/>
      <c r="V73" s="117"/>
      <c r="W73" s="196"/>
      <c r="X73" s="197"/>
      <c r="Y73" s="197"/>
      <c r="Z73" s="197"/>
      <c r="AA73" s="197"/>
      <c r="AB73" s="188"/>
      <c r="AC73" s="197"/>
      <c r="AD73" s="188"/>
      <c r="AE73" s="197"/>
      <c r="AF73" s="197"/>
    </row>
    <row r="74" spans="1:32" x14ac:dyDescent="0.3">
      <c r="A74" s="192"/>
      <c r="B74" s="117"/>
      <c r="C74" s="117"/>
      <c r="D74" s="117"/>
      <c r="E74" s="117"/>
      <c r="F74" s="117"/>
      <c r="G74" s="117"/>
      <c r="H74" s="117"/>
      <c r="I74" s="195"/>
      <c r="J74" s="117"/>
      <c r="K74" s="117"/>
      <c r="L74" s="117"/>
      <c r="M74" s="117"/>
      <c r="N74" s="117"/>
      <c r="O74" s="117"/>
      <c r="P74" s="117"/>
      <c r="Q74" s="117"/>
      <c r="R74" s="117"/>
      <c r="S74" s="195"/>
      <c r="T74" s="117"/>
      <c r="U74" s="195"/>
      <c r="V74" s="117"/>
      <c r="W74" s="196"/>
      <c r="X74" s="197"/>
      <c r="Y74" s="197"/>
      <c r="Z74" s="197"/>
      <c r="AA74" s="197"/>
      <c r="AB74" s="188"/>
      <c r="AC74" s="197"/>
      <c r="AD74" s="188"/>
      <c r="AE74" s="197"/>
      <c r="AF74" s="197"/>
    </row>
    <row r="75" spans="1:32" x14ac:dyDescent="0.3">
      <c r="A75" s="192"/>
      <c r="B75" s="117"/>
      <c r="C75" s="117"/>
      <c r="D75" s="117"/>
      <c r="E75" s="117"/>
      <c r="F75" s="117"/>
      <c r="G75" s="117"/>
      <c r="H75" s="117"/>
      <c r="I75" s="195"/>
      <c r="J75" s="117"/>
      <c r="K75" s="117"/>
      <c r="L75" s="117"/>
      <c r="M75" s="117"/>
      <c r="N75" s="117"/>
      <c r="O75" s="117"/>
      <c r="P75" s="117"/>
      <c r="Q75" s="117"/>
      <c r="R75" s="117"/>
      <c r="S75" s="195"/>
      <c r="T75" s="117"/>
      <c r="U75" s="195"/>
      <c r="V75" s="117"/>
      <c r="W75" s="196"/>
      <c r="X75" s="197"/>
      <c r="Y75" s="197"/>
      <c r="Z75" s="197"/>
      <c r="AA75" s="197"/>
      <c r="AB75" s="188"/>
      <c r="AC75" s="197"/>
      <c r="AD75" s="188"/>
      <c r="AE75" s="197"/>
      <c r="AF75" s="197"/>
    </row>
    <row r="76" spans="1:32" x14ac:dyDescent="0.3">
      <c r="A76" s="192"/>
      <c r="B76" s="117"/>
      <c r="C76" s="117"/>
      <c r="D76" s="117"/>
      <c r="E76" s="117"/>
      <c r="F76" s="117"/>
      <c r="G76" s="117"/>
      <c r="H76" s="117"/>
      <c r="I76" s="195"/>
      <c r="J76" s="117"/>
      <c r="K76" s="117"/>
      <c r="L76" s="117"/>
      <c r="M76" s="117"/>
      <c r="N76" s="117"/>
      <c r="O76" s="117"/>
      <c r="P76" s="117"/>
      <c r="Q76" s="117"/>
      <c r="R76" s="117"/>
      <c r="S76" s="195"/>
      <c r="T76" s="117"/>
      <c r="U76" s="195"/>
      <c r="V76" s="117"/>
      <c r="W76" s="196"/>
      <c r="X76" s="197"/>
      <c r="Y76" s="197"/>
      <c r="Z76" s="197"/>
      <c r="AA76" s="197"/>
      <c r="AB76" s="188"/>
      <c r="AC76" s="197"/>
      <c r="AD76" s="188"/>
      <c r="AE76" s="197"/>
      <c r="AF76" s="197"/>
    </row>
    <row r="77" spans="1:32" x14ac:dyDescent="0.3">
      <c r="A77" s="192"/>
      <c r="B77" s="117"/>
      <c r="C77" s="117"/>
      <c r="D77" s="117"/>
      <c r="E77" s="117"/>
      <c r="F77" s="117"/>
      <c r="G77" s="117"/>
      <c r="H77" s="117"/>
      <c r="I77" s="195"/>
      <c r="J77" s="117"/>
      <c r="K77" s="117"/>
      <c r="L77" s="117"/>
      <c r="M77" s="117"/>
      <c r="N77" s="117"/>
      <c r="O77" s="117"/>
      <c r="P77" s="117"/>
      <c r="Q77" s="117"/>
      <c r="R77" s="117"/>
      <c r="S77" s="195"/>
      <c r="T77" s="117"/>
      <c r="U77" s="195"/>
      <c r="V77" s="117"/>
      <c r="W77" s="196"/>
      <c r="X77" s="197"/>
      <c r="Y77" s="197"/>
      <c r="Z77" s="197"/>
      <c r="AA77" s="197"/>
      <c r="AB77" s="188"/>
      <c r="AC77" s="197"/>
      <c r="AD77" s="188"/>
      <c r="AE77" s="197"/>
      <c r="AF77" s="197"/>
    </row>
    <row r="78" spans="1:32" x14ac:dyDescent="0.3">
      <c r="A78" s="192"/>
      <c r="B78" s="117"/>
      <c r="C78" s="117"/>
      <c r="D78" s="117"/>
      <c r="E78" s="117"/>
      <c r="F78" s="117"/>
      <c r="G78" s="117"/>
      <c r="H78" s="117"/>
      <c r="I78" s="195"/>
      <c r="J78" s="117"/>
      <c r="K78" s="117"/>
      <c r="L78" s="117"/>
      <c r="M78" s="117"/>
      <c r="N78" s="117"/>
      <c r="O78" s="117"/>
      <c r="P78" s="117"/>
      <c r="Q78" s="117"/>
      <c r="R78" s="117"/>
      <c r="S78" s="195"/>
      <c r="T78" s="117"/>
      <c r="U78" s="195"/>
      <c r="V78" s="117"/>
      <c r="W78" s="196"/>
      <c r="X78" s="197"/>
      <c r="Y78" s="197"/>
      <c r="Z78" s="197"/>
      <c r="AA78" s="197"/>
      <c r="AB78" s="188"/>
      <c r="AC78" s="197"/>
      <c r="AD78" s="188"/>
      <c r="AE78" s="197"/>
      <c r="AF78" s="197"/>
    </row>
    <row r="79" spans="1:32" x14ac:dyDescent="0.3">
      <c r="A79" s="192"/>
      <c r="B79" s="117"/>
      <c r="C79" s="117"/>
      <c r="D79" s="117"/>
      <c r="E79" s="117"/>
      <c r="F79" s="117"/>
      <c r="G79" s="117"/>
      <c r="H79" s="117"/>
      <c r="I79" s="195"/>
      <c r="J79" s="117"/>
      <c r="K79" s="117"/>
      <c r="L79" s="117"/>
      <c r="M79" s="117"/>
      <c r="N79" s="117"/>
      <c r="O79" s="117"/>
      <c r="P79" s="117"/>
      <c r="Q79" s="117"/>
      <c r="R79" s="117"/>
      <c r="S79" s="195"/>
      <c r="T79" s="117"/>
      <c r="U79" s="195"/>
      <c r="V79" s="117"/>
      <c r="W79" s="196"/>
      <c r="X79" s="197"/>
      <c r="Y79" s="197"/>
      <c r="Z79" s="197"/>
      <c r="AA79" s="197"/>
      <c r="AB79" s="188"/>
      <c r="AC79" s="197"/>
      <c r="AD79" s="188"/>
      <c r="AE79" s="197"/>
      <c r="AF79" s="197"/>
    </row>
    <row r="80" spans="1:32" x14ac:dyDescent="0.3">
      <c r="A80" s="192"/>
      <c r="B80" s="117"/>
      <c r="C80" s="117"/>
      <c r="D80" s="117"/>
      <c r="E80" s="117"/>
      <c r="F80" s="117"/>
      <c r="G80" s="117"/>
      <c r="H80" s="117"/>
      <c r="I80" s="195"/>
      <c r="J80" s="117"/>
      <c r="K80" s="117"/>
      <c r="L80" s="117"/>
      <c r="M80" s="117"/>
      <c r="N80" s="117"/>
      <c r="O80" s="117"/>
      <c r="P80" s="117"/>
      <c r="Q80" s="117"/>
      <c r="R80" s="117"/>
      <c r="S80" s="195"/>
      <c r="T80" s="117"/>
      <c r="U80" s="195"/>
      <c r="V80" s="117"/>
      <c r="W80" s="196"/>
      <c r="X80" s="197"/>
      <c r="Y80" s="197"/>
      <c r="Z80" s="197"/>
      <c r="AA80" s="197"/>
      <c r="AB80" s="188"/>
      <c r="AC80" s="197"/>
      <c r="AD80" s="188"/>
      <c r="AE80" s="197"/>
      <c r="AF80" s="197"/>
    </row>
    <row r="81" spans="1:32" x14ac:dyDescent="0.3">
      <c r="A81" s="192"/>
      <c r="B81" s="117"/>
      <c r="C81" s="117"/>
      <c r="D81" s="117"/>
      <c r="E81" s="117"/>
      <c r="F81" s="117"/>
      <c r="G81" s="117"/>
      <c r="H81" s="117"/>
      <c r="I81" s="195"/>
      <c r="J81" s="117"/>
      <c r="K81" s="117"/>
      <c r="L81" s="117"/>
      <c r="M81" s="117"/>
      <c r="N81" s="117"/>
      <c r="O81" s="117"/>
      <c r="P81" s="117"/>
      <c r="Q81" s="117"/>
      <c r="R81" s="117"/>
      <c r="S81" s="195"/>
      <c r="T81" s="117"/>
      <c r="U81" s="195"/>
      <c r="V81" s="117"/>
      <c r="W81" s="196"/>
      <c r="X81" s="197"/>
      <c r="Y81" s="197"/>
      <c r="Z81" s="197"/>
      <c r="AA81" s="197"/>
      <c r="AB81" s="188"/>
      <c r="AC81" s="197"/>
      <c r="AD81" s="188"/>
      <c r="AE81" s="197"/>
      <c r="AF81" s="197"/>
    </row>
    <row r="82" spans="1:32" x14ac:dyDescent="0.3">
      <c r="A82" s="192"/>
      <c r="B82" s="117"/>
      <c r="C82" s="117"/>
      <c r="D82" s="117"/>
      <c r="E82" s="117"/>
      <c r="F82" s="117"/>
      <c r="G82" s="117"/>
      <c r="H82" s="117"/>
      <c r="I82" s="195"/>
      <c r="J82" s="117"/>
      <c r="K82" s="117"/>
      <c r="L82" s="117"/>
      <c r="M82" s="117"/>
      <c r="N82" s="117"/>
      <c r="O82" s="117"/>
      <c r="P82" s="117"/>
      <c r="Q82" s="117"/>
      <c r="R82" s="117"/>
      <c r="S82" s="195"/>
      <c r="T82" s="117"/>
      <c r="U82" s="195"/>
      <c r="V82" s="117"/>
      <c r="W82" s="196"/>
      <c r="X82" s="197"/>
      <c r="Y82" s="197"/>
      <c r="Z82" s="197"/>
      <c r="AA82" s="197"/>
      <c r="AB82" s="188"/>
      <c r="AC82" s="197"/>
      <c r="AD82" s="188"/>
      <c r="AE82" s="197"/>
      <c r="AF82" s="197"/>
    </row>
    <row r="83" spans="1:32" x14ac:dyDescent="0.3">
      <c r="A83" s="192"/>
      <c r="B83" s="117"/>
      <c r="C83" s="117"/>
      <c r="D83" s="117"/>
      <c r="E83" s="117"/>
      <c r="F83" s="117"/>
      <c r="G83" s="117"/>
      <c r="H83" s="117"/>
      <c r="I83" s="195"/>
      <c r="J83" s="117"/>
      <c r="K83" s="117"/>
      <c r="L83" s="117"/>
      <c r="M83" s="117"/>
      <c r="N83" s="117"/>
      <c r="O83" s="117"/>
      <c r="P83" s="117"/>
      <c r="Q83" s="117"/>
      <c r="R83" s="117"/>
      <c r="S83" s="195"/>
      <c r="T83" s="117"/>
      <c r="U83" s="195"/>
      <c r="V83" s="117"/>
      <c r="W83" s="196"/>
      <c r="X83" s="197"/>
      <c r="Y83" s="197"/>
      <c r="Z83" s="197"/>
      <c r="AA83" s="197"/>
      <c r="AB83" s="188"/>
      <c r="AC83" s="197"/>
      <c r="AD83" s="188"/>
      <c r="AE83" s="197"/>
      <c r="AF83" s="197"/>
    </row>
    <row r="84" spans="1:32" x14ac:dyDescent="0.3">
      <c r="A84" s="192"/>
      <c r="B84" s="117"/>
      <c r="C84" s="117"/>
      <c r="D84" s="117"/>
      <c r="E84" s="117"/>
      <c r="F84" s="117"/>
      <c r="G84" s="117"/>
      <c r="H84" s="117"/>
      <c r="I84" s="195"/>
      <c r="J84" s="117"/>
      <c r="K84" s="117"/>
      <c r="L84" s="117"/>
      <c r="M84" s="117"/>
      <c r="N84" s="117"/>
      <c r="O84" s="117"/>
      <c r="P84" s="117"/>
      <c r="Q84" s="117"/>
      <c r="R84" s="117"/>
      <c r="S84" s="195"/>
      <c r="T84" s="117"/>
      <c r="U84" s="195"/>
      <c r="V84" s="117"/>
      <c r="W84" s="196"/>
      <c r="X84" s="197"/>
      <c r="Y84" s="197"/>
      <c r="Z84" s="197"/>
      <c r="AA84" s="197"/>
      <c r="AB84" s="188"/>
      <c r="AC84" s="197"/>
      <c r="AD84" s="188"/>
      <c r="AE84" s="197"/>
      <c r="AF84" s="197"/>
    </row>
    <row r="85" spans="1:32" x14ac:dyDescent="0.3">
      <c r="A85" s="192"/>
      <c r="B85" s="117"/>
      <c r="C85" s="117"/>
      <c r="D85" s="117"/>
      <c r="E85" s="117"/>
      <c r="F85" s="117"/>
      <c r="G85" s="117"/>
      <c r="H85" s="117"/>
      <c r="I85" s="195"/>
      <c r="J85" s="117"/>
      <c r="K85" s="117"/>
      <c r="L85" s="117"/>
      <c r="M85" s="117"/>
      <c r="N85" s="117"/>
      <c r="O85" s="117"/>
      <c r="P85" s="117"/>
      <c r="Q85" s="117"/>
      <c r="R85" s="117"/>
      <c r="S85" s="195"/>
      <c r="T85" s="117"/>
      <c r="U85" s="195"/>
      <c r="V85" s="117"/>
      <c r="W85" s="196"/>
      <c r="X85" s="197"/>
      <c r="Y85" s="197"/>
      <c r="Z85" s="197"/>
      <c r="AA85" s="197"/>
      <c r="AB85" s="188"/>
      <c r="AC85" s="197"/>
      <c r="AD85" s="188"/>
      <c r="AE85" s="197"/>
      <c r="AF85" s="197"/>
    </row>
    <row r="86" spans="1:32" x14ac:dyDescent="0.3">
      <c r="A86" s="192"/>
      <c r="B86" s="117"/>
      <c r="C86" s="117"/>
      <c r="D86" s="117"/>
      <c r="E86" s="117"/>
      <c r="F86" s="117"/>
      <c r="G86" s="117"/>
      <c r="H86" s="117"/>
      <c r="I86" s="195"/>
      <c r="J86" s="117"/>
      <c r="K86" s="117"/>
      <c r="L86" s="117"/>
      <c r="M86" s="117"/>
      <c r="N86" s="117"/>
      <c r="O86" s="117"/>
      <c r="P86" s="117"/>
      <c r="Q86" s="117"/>
      <c r="R86" s="117"/>
      <c r="S86" s="195"/>
      <c r="T86" s="117"/>
      <c r="U86" s="195"/>
      <c r="V86" s="117"/>
      <c r="W86" s="196"/>
      <c r="X86" s="197"/>
      <c r="Y86" s="197"/>
      <c r="Z86" s="197"/>
      <c r="AA86" s="197"/>
      <c r="AB86" s="188"/>
      <c r="AC86" s="197"/>
      <c r="AD86" s="188"/>
      <c r="AE86" s="197"/>
      <c r="AF86" s="197"/>
    </row>
    <row r="87" spans="1:32" x14ac:dyDescent="0.3">
      <c r="A87" s="192"/>
      <c r="B87" s="117"/>
      <c r="C87" s="117"/>
      <c r="D87" s="117"/>
      <c r="E87" s="117"/>
      <c r="F87" s="117"/>
      <c r="G87" s="117"/>
      <c r="H87" s="117"/>
      <c r="I87" s="195"/>
      <c r="J87" s="117"/>
      <c r="K87" s="117"/>
      <c r="L87" s="117"/>
      <c r="M87" s="117"/>
      <c r="N87" s="117"/>
      <c r="O87" s="117"/>
      <c r="P87" s="117"/>
      <c r="Q87" s="117"/>
      <c r="R87" s="117"/>
      <c r="S87" s="195"/>
      <c r="T87" s="117"/>
      <c r="U87" s="195"/>
      <c r="V87" s="117"/>
      <c r="W87" s="196"/>
      <c r="X87" s="197"/>
      <c r="Y87" s="197"/>
      <c r="Z87" s="197"/>
      <c r="AA87" s="197"/>
      <c r="AB87" s="188"/>
      <c r="AC87" s="197"/>
      <c r="AD87" s="188"/>
      <c r="AE87" s="197"/>
      <c r="AF87" s="197"/>
    </row>
    <row r="88" spans="1:32" x14ac:dyDescent="0.3">
      <c r="A88" s="192"/>
      <c r="B88" s="117"/>
      <c r="C88" s="117"/>
      <c r="D88" s="117"/>
      <c r="E88" s="117"/>
      <c r="F88" s="117"/>
      <c r="G88" s="117"/>
      <c r="H88" s="117"/>
      <c r="I88" s="195"/>
      <c r="J88" s="117"/>
      <c r="K88" s="117"/>
      <c r="L88" s="117"/>
      <c r="M88" s="117"/>
      <c r="N88" s="117"/>
      <c r="O88" s="117"/>
      <c r="P88" s="117"/>
      <c r="Q88" s="117"/>
      <c r="R88" s="117"/>
      <c r="S88" s="195"/>
      <c r="T88" s="117"/>
      <c r="U88" s="195"/>
      <c r="V88" s="117"/>
      <c r="W88" s="196"/>
      <c r="X88" s="197"/>
      <c r="Y88" s="197"/>
      <c r="Z88" s="197"/>
      <c r="AA88" s="197"/>
      <c r="AB88" s="188"/>
      <c r="AC88" s="197"/>
      <c r="AD88" s="188"/>
      <c r="AE88" s="197"/>
      <c r="AF88" s="197"/>
    </row>
    <row r="89" spans="1:32" x14ac:dyDescent="0.3">
      <c r="A89" s="192"/>
      <c r="B89" s="117"/>
      <c r="C89" s="117"/>
      <c r="D89" s="117"/>
      <c r="E89" s="117"/>
      <c r="F89" s="117"/>
      <c r="G89" s="117"/>
      <c r="H89" s="117"/>
      <c r="I89" s="195"/>
      <c r="J89" s="117"/>
      <c r="K89" s="117"/>
      <c r="L89" s="117"/>
      <c r="M89" s="117"/>
      <c r="N89" s="117"/>
      <c r="O89" s="117"/>
      <c r="P89" s="117"/>
      <c r="Q89" s="117"/>
      <c r="R89" s="117"/>
      <c r="S89" s="195"/>
      <c r="T89" s="117"/>
      <c r="U89" s="195"/>
      <c r="V89" s="117"/>
      <c r="W89" s="196"/>
      <c r="X89" s="197"/>
      <c r="Y89" s="197"/>
      <c r="Z89" s="197"/>
      <c r="AA89" s="197"/>
      <c r="AB89" s="188"/>
      <c r="AC89" s="197"/>
      <c r="AD89" s="188"/>
      <c r="AE89" s="197"/>
      <c r="AF89" s="197"/>
    </row>
    <row r="90" spans="1:32" x14ac:dyDescent="0.3">
      <c r="A90" s="192"/>
      <c r="B90" s="117"/>
      <c r="C90" s="117"/>
      <c r="D90" s="117"/>
      <c r="E90" s="117"/>
      <c r="F90" s="117"/>
      <c r="G90" s="117"/>
      <c r="H90" s="117"/>
      <c r="I90" s="195"/>
      <c r="J90" s="117"/>
      <c r="K90" s="117"/>
      <c r="L90" s="117"/>
      <c r="M90" s="117"/>
      <c r="N90" s="117"/>
      <c r="O90" s="117"/>
      <c r="P90" s="117"/>
      <c r="Q90" s="117"/>
      <c r="R90" s="117"/>
      <c r="S90" s="195"/>
      <c r="T90" s="117"/>
      <c r="U90" s="195"/>
      <c r="V90" s="117"/>
      <c r="W90" s="196"/>
      <c r="X90" s="197"/>
      <c r="Y90" s="197"/>
      <c r="Z90" s="197"/>
      <c r="AA90" s="197"/>
      <c r="AB90" s="188"/>
      <c r="AC90" s="197"/>
      <c r="AD90" s="188"/>
      <c r="AE90" s="197"/>
      <c r="AF90" s="197"/>
    </row>
    <row r="91" spans="1:32" x14ac:dyDescent="0.3">
      <c r="A91" s="192"/>
      <c r="B91" s="117"/>
      <c r="C91" s="117"/>
      <c r="D91" s="117"/>
      <c r="E91" s="117"/>
      <c r="F91" s="117"/>
      <c r="G91" s="117"/>
      <c r="H91" s="117"/>
      <c r="I91" s="195"/>
      <c r="J91" s="117"/>
      <c r="K91" s="117"/>
      <c r="L91" s="117"/>
      <c r="M91" s="117"/>
      <c r="N91" s="117"/>
      <c r="O91" s="117"/>
      <c r="P91" s="117"/>
      <c r="Q91" s="117"/>
      <c r="R91" s="117"/>
      <c r="S91" s="195"/>
      <c r="T91" s="117"/>
      <c r="U91" s="195"/>
      <c r="V91" s="117"/>
      <c r="W91" s="196"/>
      <c r="X91" s="197"/>
      <c r="Y91" s="197"/>
      <c r="Z91" s="197"/>
      <c r="AA91" s="197"/>
      <c r="AB91" s="188"/>
      <c r="AC91" s="197"/>
      <c r="AD91" s="188"/>
      <c r="AE91" s="197"/>
      <c r="AF91" s="197"/>
    </row>
    <row r="92" spans="1:32" x14ac:dyDescent="0.3">
      <c r="A92" s="192"/>
      <c r="B92" s="117"/>
      <c r="C92" s="117"/>
      <c r="D92" s="117"/>
      <c r="E92" s="117"/>
      <c r="F92" s="117"/>
      <c r="G92" s="117"/>
      <c r="H92" s="117"/>
      <c r="I92" s="195"/>
      <c r="J92" s="117"/>
      <c r="K92" s="117"/>
      <c r="L92" s="117"/>
      <c r="M92" s="117"/>
      <c r="N92" s="117"/>
      <c r="O92" s="117"/>
      <c r="P92" s="117"/>
      <c r="Q92" s="117"/>
      <c r="R92" s="117"/>
      <c r="S92" s="195"/>
      <c r="T92" s="117"/>
      <c r="U92" s="195"/>
      <c r="V92" s="117"/>
      <c r="W92" s="196"/>
      <c r="X92" s="197"/>
      <c r="Y92" s="197"/>
      <c r="Z92" s="197"/>
      <c r="AA92" s="197"/>
      <c r="AB92" s="188"/>
      <c r="AC92" s="197"/>
      <c r="AD92" s="188"/>
      <c r="AE92" s="197"/>
      <c r="AF92" s="197"/>
    </row>
    <row r="93" spans="1:32" x14ac:dyDescent="0.3">
      <c r="A93" s="192"/>
      <c r="B93" s="117"/>
      <c r="C93" s="117"/>
      <c r="D93" s="117"/>
      <c r="E93" s="117"/>
      <c r="F93" s="117"/>
      <c r="G93" s="117"/>
      <c r="H93" s="117"/>
      <c r="I93" s="195"/>
      <c r="J93" s="117"/>
      <c r="K93" s="117"/>
      <c r="L93" s="117"/>
      <c r="M93" s="117"/>
      <c r="N93" s="117"/>
      <c r="O93" s="117"/>
      <c r="P93" s="117"/>
      <c r="Q93" s="117"/>
      <c r="R93" s="117"/>
      <c r="S93" s="195"/>
      <c r="T93" s="117"/>
      <c r="U93" s="195"/>
      <c r="V93" s="117"/>
      <c r="W93" s="196"/>
      <c r="X93" s="197"/>
      <c r="Y93" s="197"/>
      <c r="Z93" s="197"/>
      <c r="AA93" s="197"/>
      <c r="AB93" s="188"/>
      <c r="AC93" s="197"/>
      <c r="AD93" s="188"/>
      <c r="AE93" s="197"/>
      <c r="AF93" s="197"/>
    </row>
    <row r="94" spans="1:32" x14ac:dyDescent="0.3">
      <c r="A94" s="192"/>
      <c r="B94" s="117"/>
      <c r="C94" s="117"/>
      <c r="D94" s="117"/>
      <c r="E94" s="117"/>
      <c r="F94" s="117"/>
      <c r="G94" s="117"/>
      <c r="H94" s="117"/>
      <c r="I94" s="195"/>
      <c r="J94" s="117"/>
      <c r="K94" s="117"/>
      <c r="L94" s="117"/>
      <c r="M94" s="117"/>
      <c r="N94" s="117"/>
      <c r="O94" s="117"/>
      <c r="P94" s="117"/>
      <c r="Q94" s="117"/>
      <c r="R94" s="117"/>
      <c r="S94" s="195"/>
      <c r="T94" s="117"/>
      <c r="U94" s="195"/>
      <c r="V94" s="117"/>
      <c r="W94" s="196"/>
      <c r="X94" s="197"/>
      <c r="Y94" s="197"/>
      <c r="Z94" s="197"/>
      <c r="AA94" s="197"/>
      <c r="AB94" s="188"/>
      <c r="AC94" s="197"/>
      <c r="AD94" s="188"/>
      <c r="AE94" s="197"/>
      <c r="AF94" s="197"/>
    </row>
    <row r="95" spans="1:32" x14ac:dyDescent="0.3">
      <c r="A95" s="192"/>
      <c r="B95" s="117"/>
      <c r="C95" s="117"/>
      <c r="D95" s="117"/>
      <c r="E95" s="117"/>
      <c r="F95" s="117"/>
      <c r="G95" s="117"/>
      <c r="H95" s="117"/>
      <c r="I95" s="195"/>
      <c r="J95" s="117"/>
      <c r="K95" s="117"/>
      <c r="L95" s="117"/>
      <c r="M95" s="117"/>
      <c r="N95" s="117"/>
      <c r="O95" s="117"/>
      <c r="P95" s="117"/>
      <c r="Q95" s="117"/>
      <c r="R95" s="117"/>
      <c r="S95" s="195"/>
      <c r="T95" s="117"/>
      <c r="U95" s="195"/>
      <c r="V95" s="117"/>
      <c r="W95" s="196"/>
      <c r="X95" s="197"/>
      <c r="Y95" s="197"/>
      <c r="Z95" s="197"/>
      <c r="AA95" s="197"/>
      <c r="AB95" s="188"/>
      <c r="AC95" s="197"/>
      <c r="AD95" s="188"/>
      <c r="AE95" s="197"/>
      <c r="AF95" s="197"/>
    </row>
    <row r="96" spans="1:32" x14ac:dyDescent="0.3">
      <c r="A96" s="192"/>
      <c r="B96" s="117"/>
      <c r="C96" s="117"/>
      <c r="D96" s="117"/>
      <c r="E96" s="117"/>
      <c r="F96" s="117"/>
      <c r="G96" s="117"/>
      <c r="H96" s="117"/>
      <c r="I96" s="195"/>
      <c r="J96" s="117"/>
      <c r="K96" s="117"/>
      <c r="L96" s="117"/>
      <c r="M96" s="117"/>
      <c r="N96" s="117"/>
      <c r="O96" s="117"/>
      <c r="P96" s="117"/>
      <c r="Q96" s="117"/>
      <c r="R96" s="117"/>
      <c r="S96" s="195"/>
      <c r="T96" s="117"/>
      <c r="U96" s="195"/>
      <c r="V96" s="117"/>
      <c r="W96" s="196"/>
      <c r="X96" s="197"/>
      <c r="Y96" s="197"/>
      <c r="Z96" s="197"/>
      <c r="AA96" s="197"/>
      <c r="AB96" s="188"/>
      <c r="AC96" s="197"/>
      <c r="AD96" s="188"/>
      <c r="AE96" s="197"/>
      <c r="AF96" s="197"/>
    </row>
    <row r="97" spans="1:32" x14ac:dyDescent="0.3">
      <c r="A97" s="192"/>
      <c r="B97" s="117"/>
      <c r="C97" s="117"/>
      <c r="D97" s="117"/>
      <c r="E97" s="117"/>
      <c r="F97" s="117"/>
      <c r="G97" s="117"/>
      <c r="H97" s="117"/>
      <c r="I97" s="195"/>
      <c r="J97" s="117"/>
      <c r="K97" s="117"/>
      <c r="L97" s="117"/>
      <c r="M97" s="117"/>
      <c r="N97" s="117"/>
      <c r="O97" s="117"/>
      <c r="P97" s="117"/>
      <c r="Q97" s="117"/>
      <c r="R97" s="117"/>
      <c r="S97" s="195"/>
      <c r="T97" s="117"/>
      <c r="U97" s="195"/>
      <c r="V97" s="117"/>
      <c r="W97" s="196"/>
      <c r="X97" s="197"/>
      <c r="Y97" s="197"/>
      <c r="Z97" s="197"/>
      <c r="AA97" s="197"/>
      <c r="AB97" s="188"/>
      <c r="AC97" s="197"/>
      <c r="AD97" s="188"/>
      <c r="AE97" s="197"/>
      <c r="AF97" s="197"/>
    </row>
    <row r="98" spans="1:32" x14ac:dyDescent="0.3">
      <c r="A98" s="192"/>
      <c r="B98" s="117"/>
      <c r="C98" s="117"/>
      <c r="D98" s="117"/>
      <c r="E98" s="117"/>
      <c r="F98" s="117"/>
      <c r="G98" s="117"/>
      <c r="H98" s="117"/>
      <c r="I98" s="195"/>
      <c r="J98" s="117"/>
      <c r="K98" s="117"/>
      <c r="L98" s="117"/>
      <c r="M98" s="117"/>
      <c r="N98" s="117"/>
      <c r="O98" s="117"/>
      <c r="P98" s="117"/>
      <c r="Q98" s="117"/>
      <c r="R98" s="117"/>
      <c r="S98" s="195"/>
      <c r="T98" s="117"/>
      <c r="U98" s="195"/>
      <c r="V98" s="117"/>
      <c r="W98" s="196"/>
      <c r="X98" s="197"/>
      <c r="Y98" s="197"/>
      <c r="Z98" s="197"/>
      <c r="AA98" s="197"/>
      <c r="AB98" s="188"/>
      <c r="AC98" s="197"/>
      <c r="AD98" s="188"/>
      <c r="AE98" s="197"/>
      <c r="AF98" s="197"/>
    </row>
    <row r="99" spans="1:32" x14ac:dyDescent="0.3">
      <c r="A99" s="192"/>
      <c r="B99" s="117"/>
      <c r="C99" s="117"/>
      <c r="D99" s="117"/>
      <c r="E99" s="117"/>
      <c r="F99" s="117"/>
      <c r="G99" s="117"/>
      <c r="H99" s="117"/>
      <c r="I99" s="195"/>
      <c r="J99" s="117"/>
      <c r="K99" s="117"/>
      <c r="L99" s="117"/>
      <c r="M99" s="117"/>
      <c r="N99" s="117"/>
      <c r="O99" s="117"/>
      <c r="P99" s="117"/>
      <c r="Q99" s="117"/>
      <c r="R99" s="117"/>
      <c r="S99" s="195"/>
      <c r="T99" s="117"/>
      <c r="U99" s="195"/>
      <c r="V99" s="117"/>
      <c r="W99" s="196"/>
      <c r="X99" s="197"/>
      <c r="Y99" s="197"/>
      <c r="Z99" s="197"/>
      <c r="AA99" s="197"/>
      <c r="AB99" s="188"/>
      <c r="AC99" s="197"/>
      <c r="AD99" s="188"/>
      <c r="AE99" s="197"/>
      <c r="AF99" s="197"/>
    </row>
    <row r="100" spans="1:32" x14ac:dyDescent="0.3">
      <c r="A100" s="192"/>
      <c r="B100" s="117"/>
      <c r="C100" s="117"/>
      <c r="D100" s="117"/>
      <c r="E100" s="117"/>
      <c r="F100" s="117"/>
      <c r="G100" s="117"/>
      <c r="H100" s="117"/>
      <c r="I100" s="195"/>
      <c r="J100" s="117"/>
      <c r="K100" s="117"/>
      <c r="L100" s="117"/>
      <c r="M100" s="117"/>
      <c r="N100" s="117"/>
      <c r="O100" s="117"/>
      <c r="P100" s="117"/>
      <c r="Q100" s="117"/>
      <c r="R100" s="117"/>
      <c r="S100" s="195"/>
      <c r="T100" s="117"/>
      <c r="U100" s="195"/>
      <c r="V100" s="117"/>
      <c r="W100" s="196"/>
      <c r="X100" s="197"/>
      <c r="Y100" s="197"/>
      <c r="Z100" s="197"/>
      <c r="AA100" s="197"/>
      <c r="AB100" s="188"/>
      <c r="AC100" s="197"/>
      <c r="AD100" s="188"/>
      <c r="AE100" s="197"/>
      <c r="AF100" s="197"/>
    </row>
    <row r="101" spans="1:32" x14ac:dyDescent="0.3">
      <c r="A101" s="192"/>
      <c r="B101" s="117"/>
      <c r="C101" s="117"/>
      <c r="D101" s="117"/>
      <c r="E101" s="117"/>
      <c r="F101" s="117"/>
      <c r="G101" s="117"/>
      <c r="H101" s="117"/>
      <c r="I101" s="195"/>
      <c r="J101" s="117"/>
      <c r="K101" s="117"/>
      <c r="L101" s="117"/>
      <c r="M101" s="117"/>
      <c r="N101" s="117"/>
      <c r="O101" s="117"/>
      <c r="P101" s="117"/>
      <c r="Q101" s="117"/>
      <c r="R101" s="117"/>
      <c r="S101" s="195"/>
      <c r="T101" s="117"/>
      <c r="U101" s="195"/>
      <c r="V101" s="117"/>
      <c r="W101" s="196"/>
      <c r="X101" s="197"/>
      <c r="Y101" s="197"/>
      <c r="Z101" s="197"/>
      <c r="AA101" s="197"/>
      <c r="AB101" s="188"/>
      <c r="AC101" s="197"/>
      <c r="AD101" s="188"/>
      <c r="AE101" s="197"/>
      <c r="AF101" s="197"/>
    </row>
    <row r="102" spans="1:32" x14ac:dyDescent="0.3">
      <c r="A102" s="192"/>
      <c r="B102" s="117"/>
      <c r="C102" s="117"/>
      <c r="D102" s="117"/>
      <c r="E102" s="117"/>
      <c r="F102" s="117"/>
      <c r="G102" s="117"/>
      <c r="H102" s="117"/>
      <c r="I102" s="195"/>
      <c r="J102" s="117"/>
      <c r="K102" s="117"/>
      <c r="L102" s="117"/>
      <c r="M102" s="117"/>
      <c r="N102" s="117"/>
      <c r="O102" s="117"/>
      <c r="P102" s="117"/>
      <c r="Q102" s="117"/>
      <c r="R102" s="117"/>
      <c r="S102" s="195"/>
      <c r="T102" s="117"/>
      <c r="U102" s="195"/>
      <c r="V102" s="117"/>
      <c r="W102" s="196"/>
      <c r="X102" s="197"/>
      <c r="Y102" s="197"/>
      <c r="Z102" s="197"/>
      <c r="AA102" s="197"/>
      <c r="AB102" s="188"/>
      <c r="AC102" s="197"/>
      <c r="AD102" s="188"/>
      <c r="AE102" s="197"/>
      <c r="AF102" s="197"/>
    </row>
    <row r="103" spans="1:32" x14ac:dyDescent="0.3">
      <c r="A103" s="192"/>
      <c r="B103" s="117"/>
      <c r="C103" s="117"/>
      <c r="D103" s="117"/>
      <c r="E103" s="117"/>
      <c r="F103" s="117"/>
      <c r="G103" s="117"/>
      <c r="H103" s="117"/>
      <c r="I103" s="195"/>
      <c r="J103" s="117"/>
      <c r="K103" s="117"/>
      <c r="L103" s="117"/>
      <c r="M103" s="117"/>
      <c r="N103" s="117"/>
      <c r="O103" s="117"/>
      <c r="P103" s="117"/>
      <c r="Q103" s="117"/>
      <c r="R103" s="117"/>
      <c r="S103" s="195"/>
      <c r="T103" s="117"/>
      <c r="U103" s="195"/>
      <c r="V103" s="117"/>
      <c r="W103" s="196"/>
      <c r="X103" s="197"/>
      <c r="Y103" s="197"/>
      <c r="Z103" s="197"/>
      <c r="AA103" s="197"/>
      <c r="AB103" s="188"/>
      <c r="AC103" s="197"/>
      <c r="AD103" s="188"/>
      <c r="AE103" s="197"/>
      <c r="AF103" s="197"/>
    </row>
    <row r="104" spans="1:32" x14ac:dyDescent="0.3">
      <c r="A104" s="192"/>
      <c r="B104" s="117"/>
      <c r="C104" s="117"/>
      <c r="D104" s="117"/>
      <c r="E104" s="117"/>
      <c r="F104" s="117"/>
      <c r="G104" s="117"/>
      <c r="H104" s="117"/>
      <c r="I104" s="195"/>
      <c r="J104" s="117"/>
      <c r="K104" s="117"/>
      <c r="L104" s="117"/>
      <c r="M104" s="117"/>
      <c r="N104" s="117"/>
      <c r="O104" s="117"/>
      <c r="P104" s="117"/>
      <c r="Q104" s="117"/>
      <c r="R104" s="117"/>
      <c r="S104" s="195"/>
      <c r="T104" s="117"/>
      <c r="U104" s="195"/>
      <c r="V104" s="117"/>
      <c r="W104" s="196"/>
      <c r="X104" s="197"/>
      <c r="Y104" s="197"/>
      <c r="Z104" s="197"/>
      <c r="AA104" s="197"/>
      <c r="AB104" s="188"/>
      <c r="AC104" s="197"/>
      <c r="AD104" s="188"/>
      <c r="AE104" s="197"/>
      <c r="AF104" s="197"/>
    </row>
    <row r="105" spans="1:32" x14ac:dyDescent="0.3">
      <c r="A105" s="192"/>
      <c r="B105" s="117"/>
      <c r="C105" s="117"/>
      <c r="D105" s="117"/>
      <c r="E105" s="117"/>
      <c r="F105" s="117"/>
      <c r="G105" s="117"/>
      <c r="H105" s="117"/>
      <c r="I105" s="195"/>
      <c r="J105" s="117"/>
      <c r="K105" s="117"/>
      <c r="L105" s="117"/>
      <c r="M105" s="117"/>
      <c r="N105" s="117"/>
      <c r="O105" s="117"/>
      <c r="P105" s="117"/>
      <c r="Q105" s="117"/>
      <c r="R105" s="117"/>
      <c r="S105" s="195"/>
      <c r="T105" s="117"/>
      <c r="U105" s="195"/>
      <c r="V105" s="117"/>
      <c r="W105" s="196"/>
      <c r="X105" s="197"/>
      <c r="Y105" s="197"/>
      <c r="Z105" s="197"/>
      <c r="AA105" s="197"/>
      <c r="AB105" s="188"/>
      <c r="AC105" s="197"/>
      <c r="AD105" s="188"/>
      <c r="AE105" s="197"/>
      <c r="AF105" s="197"/>
    </row>
    <row r="106" spans="1:32" x14ac:dyDescent="0.3">
      <c r="A106" s="192"/>
      <c r="B106" s="117"/>
      <c r="C106" s="117"/>
      <c r="D106" s="117"/>
      <c r="E106" s="117"/>
      <c r="F106" s="117"/>
      <c r="G106" s="117"/>
      <c r="H106" s="117"/>
      <c r="I106" s="195"/>
      <c r="J106" s="117"/>
      <c r="K106" s="117"/>
      <c r="L106" s="117"/>
      <c r="M106" s="117"/>
      <c r="N106" s="117"/>
      <c r="O106" s="117"/>
      <c r="P106" s="117"/>
      <c r="Q106" s="117"/>
      <c r="R106" s="117"/>
      <c r="S106" s="195"/>
      <c r="T106" s="117"/>
      <c r="U106" s="195"/>
      <c r="V106" s="117"/>
      <c r="W106" s="196"/>
      <c r="X106" s="197"/>
      <c r="Y106" s="197"/>
      <c r="Z106" s="197"/>
      <c r="AA106" s="197"/>
      <c r="AB106" s="188"/>
      <c r="AC106" s="197"/>
      <c r="AD106" s="188"/>
      <c r="AE106" s="197"/>
      <c r="AF106" s="197"/>
    </row>
    <row r="107" spans="1:32" x14ac:dyDescent="0.3">
      <c r="A107" s="192"/>
      <c r="B107" s="117"/>
      <c r="C107" s="117"/>
      <c r="D107" s="117"/>
      <c r="E107" s="117"/>
      <c r="F107" s="117"/>
      <c r="G107" s="117"/>
      <c r="H107" s="117"/>
      <c r="I107" s="195"/>
      <c r="J107" s="117"/>
      <c r="K107" s="117"/>
      <c r="L107" s="117"/>
      <c r="M107" s="117"/>
      <c r="N107" s="117"/>
      <c r="O107" s="117"/>
      <c r="P107" s="117"/>
      <c r="Q107" s="117"/>
      <c r="R107" s="117"/>
      <c r="S107" s="195"/>
      <c r="T107" s="117"/>
      <c r="U107" s="195"/>
      <c r="V107" s="117"/>
      <c r="W107" s="196"/>
      <c r="X107" s="197"/>
      <c r="Y107" s="197"/>
      <c r="Z107" s="197"/>
      <c r="AA107" s="197"/>
      <c r="AB107" s="188"/>
      <c r="AC107" s="197"/>
      <c r="AD107" s="188"/>
      <c r="AE107" s="197"/>
      <c r="AF107" s="197"/>
    </row>
    <row r="108" spans="1:32" x14ac:dyDescent="0.3">
      <c r="A108" s="192"/>
      <c r="B108" s="117"/>
      <c r="C108" s="117"/>
      <c r="D108" s="117"/>
      <c r="E108" s="117"/>
      <c r="F108" s="117"/>
      <c r="G108" s="117"/>
      <c r="H108" s="117"/>
      <c r="I108" s="195"/>
      <c r="J108" s="117"/>
      <c r="K108" s="117"/>
      <c r="L108" s="117"/>
      <c r="M108" s="117"/>
      <c r="N108" s="117"/>
      <c r="O108" s="117"/>
      <c r="P108" s="117"/>
      <c r="Q108" s="117"/>
      <c r="R108" s="117"/>
      <c r="S108" s="195"/>
      <c r="T108" s="117"/>
      <c r="U108" s="195"/>
      <c r="V108" s="117"/>
      <c r="W108" s="196"/>
      <c r="X108" s="197"/>
      <c r="Y108" s="197"/>
      <c r="Z108" s="197"/>
      <c r="AA108" s="197"/>
      <c r="AB108" s="188"/>
      <c r="AC108" s="197"/>
      <c r="AD108" s="188"/>
      <c r="AE108" s="197"/>
      <c r="AF108" s="197"/>
    </row>
    <row r="109" spans="1:32" x14ac:dyDescent="0.3">
      <c r="A109" s="192"/>
      <c r="B109" s="117"/>
      <c r="C109" s="117"/>
      <c r="D109" s="117"/>
      <c r="E109" s="117"/>
      <c r="F109" s="117"/>
      <c r="G109" s="117"/>
      <c r="H109" s="117"/>
      <c r="I109" s="195"/>
      <c r="J109" s="117"/>
      <c r="K109" s="117"/>
      <c r="L109" s="117"/>
      <c r="M109" s="117"/>
      <c r="N109" s="117"/>
      <c r="O109" s="117"/>
      <c r="P109" s="117"/>
      <c r="Q109" s="117"/>
      <c r="R109" s="117"/>
      <c r="S109" s="195"/>
      <c r="T109" s="117"/>
      <c r="U109" s="195"/>
      <c r="V109" s="117"/>
      <c r="W109" s="196"/>
      <c r="X109" s="197"/>
      <c r="Y109" s="197"/>
      <c r="Z109" s="197"/>
      <c r="AA109" s="197"/>
      <c r="AB109" s="188"/>
      <c r="AC109" s="197"/>
      <c r="AD109" s="188"/>
      <c r="AE109" s="197"/>
      <c r="AF109" s="197"/>
    </row>
    <row r="110" spans="1:32" x14ac:dyDescent="0.3">
      <c r="A110" s="192"/>
      <c r="B110" s="117"/>
      <c r="C110" s="117"/>
      <c r="D110" s="117"/>
      <c r="E110" s="117"/>
      <c r="F110" s="117"/>
      <c r="G110" s="117"/>
      <c r="H110" s="117"/>
      <c r="I110" s="195"/>
      <c r="J110" s="117"/>
      <c r="K110" s="117"/>
      <c r="L110" s="117"/>
      <c r="M110" s="117"/>
      <c r="N110" s="117"/>
      <c r="O110" s="117"/>
      <c r="P110" s="117"/>
      <c r="Q110" s="117"/>
      <c r="R110" s="117"/>
      <c r="S110" s="195"/>
      <c r="T110" s="117"/>
      <c r="U110" s="195"/>
      <c r="V110" s="117"/>
      <c r="W110" s="196"/>
      <c r="X110" s="197"/>
      <c r="Y110" s="197"/>
      <c r="Z110" s="197"/>
      <c r="AA110" s="197"/>
      <c r="AB110" s="188"/>
      <c r="AC110" s="197"/>
      <c r="AD110" s="188"/>
      <c r="AE110" s="197"/>
      <c r="AF110" s="197"/>
    </row>
    <row r="111" spans="1:32" x14ac:dyDescent="0.3">
      <c r="A111" s="192"/>
      <c r="B111" s="117"/>
      <c r="C111" s="117"/>
      <c r="D111" s="117"/>
      <c r="E111" s="117"/>
      <c r="F111" s="117"/>
      <c r="G111" s="117"/>
      <c r="H111" s="117"/>
      <c r="I111" s="195"/>
      <c r="J111" s="117"/>
      <c r="K111" s="117"/>
      <c r="L111" s="117"/>
      <c r="M111" s="117"/>
      <c r="N111" s="117"/>
      <c r="O111" s="117"/>
      <c r="P111" s="117"/>
      <c r="Q111" s="117"/>
      <c r="R111" s="117"/>
      <c r="S111" s="195"/>
      <c r="T111" s="117"/>
      <c r="U111" s="195"/>
      <c r="V111" s="117"/>
      <c r="W111" s="196"/>
      <c r="X111" s="197"/>
      <c r="Y111" s="197"/>
      <c r="Z111" s="197"/>
      <c r="AA111" s="197"/>
      <c r="AB111" s="188"/>
      <c r="AC111" s="197"/>
      <c r="AD111" s="188"/>
      <c r="AE111" s="197"/>
      <c r="AF111" s="197"/>
    </row>
    <row r="112" spans="1:32" x14ac:dyDescent="0.3">
      <c r="A112" s="192"/>
      <c r="B112" s="117"/>
      <c r="C112" s="117"/>
      <c r="D112" s="117"/>
      <c r="E112" s="117"/>
      <c r="F112" s="117"/>
      <c r="G112" s="117"/>
      <c r="H112" s="117"/>
      <c r="I112" s="195"/>
      <c r="J112" s="117"/>
      <c r="K112" s="117"/>
      <c r="L112" s="117"/>
      <c r="M112" s="117"/>
      <c r="N112" s="117"/>
      <c r="O112" s="117"/>
      <c r="P112" s="117"/>
      <c r="Q112" s="117"/>
      <c r="R112" s="117"/>
      <c r="S112" s="195"/>
      <c r="T112" s="117"/>
      <c r="U112" s="195"/>
      <c r="V112" s="117"/>
      <c r="W112" s="196"/>
      <c r="X112" s="197"/>
      <c r="Y112" s="197"/>
      <c r="Z112" s="197"/>
      <c r="AA112" s="197"/>
      <c r="AB112" s="188"/>
      <c r="AC112" s="197"/>
      <c r="AD112" s="188"/>
      <c r="AE112" s="197"/>
      <c r="AF112" s="197"/>
    </row>
    <row r="113" spans="1:32" x14ac:dyDescent="0.3">
      <c r="A113" s="192"/>
      <c r="B113" s="117"/>
      <c r="C113" s="117"/>
      <c r="D113" s="117"/>
      <c r="E113" s="117"/>
      <c r="F113" s="117"/>
      <c r="G113" s="117"/>
      <c r="H113" s="117"/>
      <c r="I113" s="195"/>
      <c r="J113" s="117"/>
      <c r="K113" s="117"/>
      <c r="L113" s="117"/>
      <c r="M113" s="117"/>
      <c r="N113" s="117"/>
      <c r="O113" s="117"/>
      <c r="P113" s="117"/>
      <c r="Q113" s="117"/>
      <c r="R113" s="117"/>
      <c r="S113" s="195"/>
      <c r="T113" s="117"/>
      <c r="U113" s="195"/>
      <c r="V113" s="117"/>
      <c r="W113" s="196"/>
      <c r="X113" s="197"/>
      <c r="Y113" s="197"/>
      <c r="Z113" s="197"/>
      <c r="AA113" s="197"/>
      <c r="AB113" s="188"/>
      <c r="AC113" s="197"/>
      <c r="AD113" s="188"/>
      <c r="AE113" s="197"/>
      <c r="AF113" s="197"/>
    </row>
    <row r="114" spans="1:32" x14ac:dyDescent="0.3">
      <c r="A114" s="192"/>
      <c r="B114" s="117"/>
      <c r="C114" s="117"/>
      <c r="D114" s="117"/>
      <c r="E114" s="117"/>
      <c r="F114" s="117"/>
      <c r="G114" s="117"/>
      <c r="H114" s="117"/>
      <c r="I114" s="195"/>
      <c r="J114" s="117"/>
      <c r="K114" s="117"/>
      <c r="L114" s="117"/>
      <c r="M114" s="117"/>
      <c r="N114" s="117"/>
      <c r="O114" s="117"/>
      <c r="P114" s="117"/>
      <c r="Q114" s="117"/>
      <c r="R114" s="117"/>
      <c r="S114" s="195"/>
      <c r="T114" s="117"/>
      <c r="U114" s="195"/>
      <c r="V114" s="117"/>
      <c r="W114" s="196"/>
      <c r="X114" s="197"/>
      <c r="Y114" s="197"/>
      <c r="Z114" s="197"/>
      <c r="AA114" s="197"/>
      <c r="AB114" s="188"/>
      <c r="AC114" s="197"/>
      <c r="AD114" s="188"/>
      <c r="AE114" s="197"/>
      <c r="AF114" s="197"/>
    </row>
    <row r="115" spans="1:32" x14ac:dyDescent="0.3">
      <c r="A115" s="192"/>
      <c r="B115" s="117"/>
      <c r="C115" s="117"/>
      <c r="D115" s="117"/>
      <c r="E115" s="117"/>
      <c r="F115" s="117"/>
      <c r="G115" s="117"/>
      <c r="H115" s="117"/>
      <c r="I115" s="195"/>
      <c r="J115" s="117"/>
      <c r="K115" s="117"/>
      <c r="L115" s="117"/>
      <c r="M115" s="117"/>
      <c r="N115" s="117"/>
      <c r="O115" s="117"/>
      <c r="P115" s="117"/>
      <c r="Q115" s="117"/>
      <c r="R115" s="117"/>
      <c r="S115" s="195"/>
      <c r="T115" s="117"/>
      <c r="U115" s="195"/>
      <c r="V115" s="117"/>
      <c r="W115" s="196"/>
      <c r="X115" s="197"/>
      <c r="Y115" s="197"/>
      <c r="Z115" s="197"/>
      <c r="AA115" s="197"/>
      <c r="AB115" s="188"/>
      <c r="AC115" s="197"/>
      <c r="AD115" s="188"/>
      <c r="AE115" s="197"/>
      <c r="AF115" s="197"/>
    </row>
    <row r="116" spans="1:32" x14ac:dyDescent="0.3">
      <c r="A116" s="192"/>
      <c r="B116" s="117"/>
      <c r="C116" s="117"/>
      <c r="D116" s="117"/>
      <c r="E116" s="117"/>
      <c r="F116" s="117"/>
      <c r="G116" s="117"/>
      <c r="H116" s="117"/>
      <c r="I116" s="195"/>
      <c r="J116" s="117"/>
      <c r="K116" s="117"/>
      <c r="L116" s="117"/>
      <c r="M116" s="117"/>
      <c r="N116" s="117"/>
      <c r="O116" s="117"/>
      <c r="P116" s="117"/>
      <c r="Q116" s="117"/>
      <c r="R116" s="117"/>
      <c r="S116" s="195"/>
      <c r="T116" s="117"/>
      <c r="U116" s="195"/>
      <c r="V116" s="117"/>
      <c r="W116" s="196"/>
      <c r="X116" s="197"/>
      <c r="Y116" s="197"/>
      <c r="Z116" s="197"/>
      <c r="AA116" s="197"/>
      <c r="AB116" s="188"/>
      <c r="AC116" s="197"/>
      <c r="AD116" s="188"/>
      <c r="AE116" s="197"/>
      <c r="AF116" s="197"/>
    </row>
    <row r="117" spans="1:32" x14ac:dyDescent="0.3">
      <c r="A117" s="192"/>
      <c r="B117" s="117"/>
      <c r="C117" s="117"/>
      <c r="D117" s="117"/>
      <c r="E117" s="117"/>
      <c r="F117" s="117"/>
      <c r="G117" s="117"/>
      <c r="H117" s="117"/>
      <c r="I117" s="195"/>
      <c r="J117" s="117"/>
      <c r="K117" s="117"/>
      <c r="L117" s="117"/>
      <c r="M117" s="117"/>
      <c r="N117" s="117"/>
      <c r="O117" s="117"/>
      <c r="P117" s="117"/>
      <c r="Q117" s="117"/>
      <c r="R117" s="117"/>
      <c r="S117" s="195"/>
      <c r="T117" s="117"/>
      <c r="U117" s="195"/>
      <c r="V117" s="117"/>
      <c r="W117" s="196"/>
      <c r="X117" s="197"/>
      <c r="Y117" s="197"/>
      <c r="Z117" s="197"/>
      <c r="AA117" s="197"/>
      <c r="AB117" s="188"/>
      <c r="AC117" s="197"/>
      <c r="AD117" s="188"/>
      <c r="AE117" s="197"/>
      <c r="AF117" s="197"/>
    </row>
    <row r="118" spans="1:32" x14ac:dyDescent="0.3">
      <c r="A118" s="192"/>
      <c r="B118" s="117"/>
      <c r="C118" s="117"/>
      <c r="D118" s="117"/>
      <c r="E118" s="117"/>
      <c r="F118" s="117"/>
      <c r="G118" s="117"/>
      <c r="H118" s="117"/>
      <c r="I118" s="195"/>
      <c r="J118" s="117"/>
      <c r="K118" s="117"/>
      <c r="L118" s="117"/>
      <c r="M118" s="117"/>
      <c r="N118" s="117"/>
      <c r="O118" s="117"/>
      <c r="P118" s="117"/>
      <c r="Q118" s="117"/>
      <c r="R118" s="117"/>
      <c r="S118" s="195"/>
      <c r="T118" s="117"/>
      <c r="U118" s="195"/>
      <c r="V118" s="117"/>
      <c r="W118" s="196"/>
      <c r="X118" s="197"/>
      <c r="Y118" s="197"/>
      <c r="Z118" s="197"/>
      <c r="AA118" s="197"/>
      <c r="AB118" s="188"/>
      <c r="AC118" s="197"/>
      <c r="AD118" s="188"/>
      <c r="AE118" s="197"/>
      <c r="AF118" s="197"/>
    </row>
    <row r="119" spans="1:32" x14ac:dyDescent="0.3">
      <c r="A119" s="192"/>
      <c r="B119" s="117"/>
      <c r="C119" s="117"/>
      <c r="D119" s="117"/>
      <c r="E119" s="117"/>
      <c r="F119" s="117"/>
      <c r="G119" s="117"/>
      <c r="H119" s="117"/>
      <c r="I119" s="195"/>
      <c r="J119" s="117"/>
      <c r="K119" s="117"/>
      <c r="L119" s="117"/>
      <c r="M119" s="117"/>
      <c r="N119" s="117"/>
      <c r="O119" s="117"/>
      <c r="P119" s="117"/>
      <c r="Q119" s="117"/>
      <c r="R119" s="117"/>
      <c r="S119" s="195"/>
      <c r="T119" s="117"/>
      <c r="U119" s="195"/>
      <c r="V119" s="117"/>
      <c r="W119" s="196"/>
      <c r="X119" s="197"/>
      <c r="Y119" s="197"/>
      <c r="Z119" s="197"/>
      <c r="AA119" s="197"/>
      <c r="AB119" s="188"/>
      <c r="AC119" s="197"/>
      <c r="AD119" s="188"/>
      <c r="AE119" s="197"/>
      <c r="AF119" s="197"/>
    </row>
    <row r="120" spans="1:32" x14ac:dyDescent="0.3">
      <c r="A120" s="192"/>
      <c r="B120" s="117"/>
      <c r="C120" s="117"/>
      <c r="D120" s="117"/>
      <c r="E120" s="117"/>
      <c r="F120" s="117"/>
      <c r="G120" s="117"/>
      <c r="H120" s="117"/>
      <c r="I120" s="195"/>
      <c r="J120" s="117"/>
      <c r="K120" s="117"/>
      <c r="L120" s="117"/>
      <c r="M120" s="117"/>
      <c r="N120" s="117"/>
      <c r="O120" s="117"/>
      <c r="P120" s="117"/>
      <c r="Q120" s="117"/>
      <c r="R120" s="117"/>
      <c r="S120" s="195"/>
      <c r="T120" s="117"/>
      <c r="U120" s="195"/>
      <c r="V120" s="117"/>
      <c r="W120" s="196"/>
      <c r="X120" s="197"/>
      <c r="Y120" s="197"/>
      <c r="Z120" s="197"/>
      <c r="AA120" s="197"/>
      <c r="AB120" s="188"/>
      <c r="AC120" s="197"/>
      <c r="AD120" s="188"/>
      <c r="AE120" s="197"/>
      <c r="AF120" s="197"/>
    </row>
    <row r="121" spans="1:32" x14ac:dyDescent="0.3">
      <c r="A121" s="192"/>
      <c r="B121" s="117"/>
      <c r="C121" s="117"/>
      <c r="D121" s="117"/>
      <c r="E121" s="117"/>
      <c r="F121" s="117"/>
      <c r="G121" s="117"/>
      <c r="H121" s="117"/>
      <c r="I121" s="195"/>
      <c r="J121" s="117"/>
      <c r="K121" s="117"/>
      <c r="L121" s="117"/>
      <c r="M121" s="117"/>
      <c r="N121" s="117"/>
      <c r="O121" s="117"/>
      <c r="P121" s="117"/>
      <c r="Q121" s="117"/>
      <c r="R121" s="117"/>
      <c r="S121" s="195"/>
      <c r="T121" s="117"/>
      <c r="U121" s="195"/>
      <c r="V121" s="117"/>
      <c r="W121" s="196"/>
      <c r="X121" s="197"/>
      <c r="Y121" s="197"/>
      <c r="Z121" s="197"/>
      <c r="AA121" s="197"/>
      <c r="AB121" s="188"/>
      <c r="AC121" s="197"/>
      <c r="AD121" s="188"/>
      <c r="AE121" s="197"/>
      <c r="AF121" s="197"/>
    </row>
    <row r="122" spans="1:32" x14ac:dyDescent="0.3">
      <c r="A122" s="192"/>
      <c r="B122" s="117"/>
      <c r="C122" s="117"/>
      <c r="D122" s="117"/>
      <c r="E122" s="117"/>
      <c r="F122" s="117"/>
      <c r="G122" s="117"/>
      <c r="H122" s="117"/>
      <c r="I122" s="195"/>
      <c r="J122" s="117"/>
      <c r="K122" s="117"/>
      <c r="L122" s="117"/>
      <c r="M122" s="117"/>
      <c r="N122" s="117"/>
      <c r="O122" s="117"/>
      <c r="P122" s="117"/>
      <c r="Q122" s="117"/>
      <c r="R122" s="117"/>
      <c r="S122" s="195"/>
      <c r="T122" s="117"/>
      <c r="U122" s="195"/>
      <c r="V122" s="117"/>
      <c r="W122" s="196"/>
      <c r="X122" s="197"/>
      <c r="Y122" s="197"/>
      <c r="Z122" s="197"/>
      <c r="AA122" s="197"/>
      <c r="AB122" s="188"/>
      <c r="AC122" s="197"/>
      <c r="AD122" s="188"/>
      <c r="AE122" s="197"/>
      <c r="AF122" s="197"/>
    </row>
    <row r="123" spans="1:32" x14ac:dyDescent="0.3">
      <c r="A123" s="192"/>
      <c r="B123" s="117"/>
      <c r="C123" s="117"/>
      <c r="D123" s="117"/>
      <c r="E123" s="117"/>
      <c r="F123" s="117"/>
      <c r="G123" s="117"/>
      <c r="H123" s="117"/>
      <c r="I123" s="195"/>
      <c r="J123" s="117"/>
      <c r="K123" s="117"/>
      <c r="L123" s="117"/>
      <c r="M123" s="117"/>
      <c r="N123" s="117"/>
      <c r="O123" s="117"/>
      <c r="P123" s="117"/>
      <c r="Q123" s="117"/>
      <c r="R123" s="117"/>
      <c r="S123" s="195"/>
      <c r="T123" s="117"/>
      <c r="U123" s="195"/>
      <c r="V123" s="117"/>
      <c r="W123" s="196"/>
      <c r="X123" s="197"/>
      <c r="Y123" s="197"/>
      <c r="Z123" s="197"/>
      <c r="AA123" s="197"/>
      <c r="AB123" s="188"/>
      <c r="AC123" s="197"/>
      <c r="AD123" s="188"/>
      <c r="AE123" s="197"/>
      <c r="AF123" s="197"/>
    </row>
    <row r="124" spans="1:32" x14ac:dyDescent="0.3">
      <c r="A124" s="192"/>
      <c r="B124" s="117"/>
      <c r="C124" s="117"/>
      <c r="D124" s="117"/>
      <c r="E124" s="117"/>
      <c r="F124" s="117"/>
      <c r="G124" s="117"/>
      <c r="H124" s="117"/>
      <c r="I124" s="195"/>
      <c r="J124" s="117"/>
      <c r="K124" s="117"/>
      <c r="L124" s="117"/>
      <c r="M124" s="117"/>
      <c r="N124" s="117"/>
      <c r="O124" s="117"/>
      <c r="P124" s="117"/>
      <c r="Q124" s="117"/>
      <c r="R124" s="117"/>
      <c r="S124" s="195"/>
      <c r="T124" s="117"/>
      <c r="U124" s="195"/>
      <c r="V124" s="117"/>
      <c r="W124" s="196"/>
      <c r="X124" s="197"/>
      <c r="Y124" s="197"/>
      <c r="Z124" s="197"/>
      <c r="AA124" s="197"/>
      <c r="AB124" s="188"/>
      <c r="AC124" s="197"/>
      <c r="AD124" s="188"/>
      <c r="AE124" s="197"/>
      <c r="AF124" s="197"/>
    </row>
    <row r="125" spans="1:32" x14ac:dyDescent="0.3">
      <c r="A125" s="192"/>
      <c r="B125" s="117"/>
      <c r="C125" s="117"/>
      <c r="D125" s="117"/>
      <c r="E125" s="117"/>
      <c r="F125" s="117"/>
      <c r="G125" s="117"/>
      <c r="H125" s="117"/>
      <c r="I125" s="195"/>
      <c r="J125" s="117"/>
      <c r="K125" s="117"/>
      <c r="L125" s="117"/>
      <c r="M125" s="117"/>
      <c r="N125" s="117"/>
      <c r="O125" s="117"/>
      <c r="P125" s="117"/>
      <c r="Q125" s="117"/>
      <c r="R125" s="117"/>
      <c r="S125" s="195"/>
      <c r="T125" s="117"/>
      <c r="U125" s="195"/>
      <c r="V125" s="117"/>
      <c r="W125" s="196"/>
      <c r="X125" s="197"/>
      <c r="Y125" s="197"/>
      <c r="Z125" s="197"/>
      <c r="AA125" s="197"/>
      <c r="AB125" s="188"/>
      <c r="AC125" s="197"/>
      <c r="AD125" s="188"/>
      <c r="AE125" s="197"/>
      <c r="AF125" s="197"/>
    </row>
    <row r="126" spans="1:32" x14ac:dyDescent="0.3">
      <c r="A126" s="192"/>
      <c r="B126" s="117"/>
      <c r="C126" s="117"/>
      <c r="D126" s="117"/>
      <c r="E126" s="117"/>
      <c r="F126" s="117"/>
      <c r="G126" s="117"/>
      <c r="H126" s="117"/>
      <c r="I126" s="195"/>
      <c r="J126" s="117"/>
      <c r="K126" s="117"/>
      <c r="L126" s="117"/>
      <c r="M126" s="117"/>
      <c r="N126" s="117"/>
      <c r="O126" s="117"/>
      <c r="P126" s="117"/>
      <c r="Q126" s="117"/>
      <c r="R126" s="117"/>
      <c r="S126" s="195"/>
      <c r="T126" s="117"/>
      <c r="U126" s="195"/>
      <c r="V126" s="117"/>
      <c r="W126" s="196"/>
      <c r="X126" s="197"/>
      <c r="Y126" s="197"/>
      <c r="Z126" s="197"/>
      <c r="AA126" s="197"/>
      <c r="AB126" s="188"/>
      <c r="AC126" s="197"/>
      <c r="AD126" s="188"/>
      <c r="AE126" s="197"/>
      <c r="AF126" s="197"/>
    </row>
    <row r="127" spans="1:32" x14ac:dyDescent="0.3">
      <c r="A127" s="192"/>
      <c r="B127" s="117"/>
      <c r="C127" s="117"/>
      <c r="D127" s="117"/>
      <c r="E127" s="117"/>
      <c r="F127" s="117"/>
      <c r="G127" s="117"/>
      <c r="H127" s="117"/>
      <c r="I127" s="195"/>
      <c r="J127" s="117"/>
      <c r="K127" s="117"/>
      <c r="L127" s="117"/>
      <c r="M127" s="117"/>
      <c r="N127" s="117"/>
      <c r="O127" s="117"/>
      <c r="P127" s="117"/>
      <c r="Q127" s="117"/>
      <c r="R127" s="117"/>
      <c r="S127" s="195"/>
      <c r="T127" s="117"/>
      <c r="U127" s="195"/>
      <c r="V127" s="117"/>
      <c r="W127" s="196"/>
      <c r="X127" s="197"/>
      <c r="Y127" s="197"/>
      <c r="Z127" s="197"/>
      <c r="AA127" s="197"/>
      <c r="AB127" s="188"/>
      <c r="AC127" s="197"/>
      <c r="AD127" s="188"/>
      <c r="AE127" s="197"/>
      <c r="AF127" s="197"/>
    </row>
    <row r="128" spans="1:32" x14ac:dyDescent="0.3">
      <c r="A128" s="192"/>
      <c r="B128" s="117"/>
      <c r="C128" s="117"/>
      <c r="D128" s="117"/>
      <c r="E128" s="117"/>
      <c r="F128" s="117"/>
      <c r="G128" s="117"/>
      <c r="H128" s="117"/>
      <c r="I128" s="195"/>
      <c r="J128" s="117"/>
      <c r="K128" s="117"/>
      <c r="L128" s="117"/>
      <c r="M128" s="117"/>
      <c r="N128" s="117"/>
      <c r="O128" s="117"/>
      <c r="P128" s="117"/>
      <c r="Q128" s="117"/>
      <c r="R128" s="117"/>
      <c r="S128" s="195"/>
      <c r="T128" s="117"/>
      <c r="U128" s="195"/>
      <c r="V128" s="117"/>
      <c r="W128" s="196"/>
      <c r="X128" s="197"/>
      <c r="Y128" s="197"/>
      <c r="Z128" s="197"/>
      <c r="AA128" s="197"/>
      <c r="AB128" s="188"/>
      <c r="AC128" s="197"/>
      <c r="AD128" s="188"/>
      <c r="AE128" s="197"/>
      <c r="AF128" s="197"/>
    </row>
    <row r="129" spans="1:32" x14ac:dyDescent="0.3">
      <c r="A129" s="192"/>
      <c r="B129" s="117"/>
      <c r="C129" s="117"/>
      <c r="D129" s="117"/>
      <c r="E129" s="117"/>
      <c r="F129" s="117"/>
      <c r="G129" s="117"/>
      <c r="H129" s="117"/>
      <c r="I129" s="195"/>
      <c r="J129" s="117"/>
      <c r="K129" s="117"/>
      <c r="L129" s="117"/>
      <c r="M129" s="117"/>
      <c r="N129" s="117"/>
      <c r="O129" s="117"/>
      <c r="P129" s="117"/>
      <c r="Q129" s="117"/>
      <c r="R129" s="117"/>
      <c r="S129" s="195"/>
      <c r="T129" s="117"/>
      <c r="U129" s="195"/>
      <c r="V129" s="117"/>
      <c r="W129" s="196"/>
      <c r="X129" s="197"/>
      <c r="Y129" s="197"/>
      <c r="Z129" s="197"/>
      <c r="AA129" s="197"/>
      <c r="AB129" s="188"/>
      <c r="AC129" s="197"/>
      <c r="AD129" s="188"/>
      <c r="AE129" s="197"/>
      <c r="AF129" s="197"/>
    </row>
    <row r="130" spans="1:32" x14ac:dyDescent="0.3">
      <c r="A130" s="192"/>
      <c r="B130" s="117"/>
      <c r="C130" s="117"/>
      <c r="D130" s="117"/>
      <c r="E130" s="117"/>
      <c r="F130" s="117"/>
      <c r="G130" s="117"/>
      <c r="H130" s="117"/>
      <c r="I130" s="195"/>
      <c r="J130" s="117"/>
      <c r="K130" s="117"/>
      <c r="L130" s="117"/>
      <c r="M130" s="117"/>
      <c r="N130" s="117"/>
      <c r="O130" s="117"/>
      <c r="P130" s="117"/>
      <c r="Q130" s="117"/>
      <c r="R130" s="117"/>
      <c r="S130" s="195"/>
      <c r="T130" s="117"/>
      <c r="U130" s="195"/>
      <c r="V130" s="117"/>
      <c r="W130" s="196"/>
      <c r="X130" s="197"/>
      <c r="Y130" s="197"/>
      <c r="Z130" s="197"/>
      <c r="AA130" s="197"/>
      <c r="AB130" s="188"/>
      <c r="AC130" s="197"/>
      <c r="AD130" s="188"/>
      <c r="AE130" s="197"/>
      <c r="AF130" s="197"/>
    </row>
    <row r="131" spans="1:32" x14ac:dyDescent="0.3">
      <c r="A131" s="192"/>
      <c r="B131" s="117"/>
      <c r="C131" s="117"/>
      <c r="D131" s="117"/>
      <c r="E131" s="117"/>
      <c r="F131" s="117"/>
      <c r="G131" s="117"/>
      <c r="H131" s="117"/>
      <c r="I131" s="195"/>
      <c r="J131" s="117"/>
      <c r="K131" s="117"/>
      <c r="L131" s="117"/>
      <c r="M131" s="117"/>
      <c r="N131" s="117"/>
      <c r="O131" s="117"/>
      <c r="P131" s="117"/>
      <c r="Q131" s="117"/>
      <c r="R131" s="117"/>
      <c r="S131" s="195"/>
      <c r="T131" s="117"/>
      <c r="U131" s="195"/>
      <c r="V131" s="117"/>
      <c r="W131" s="196"/>
      <c r="X131" s="197"/>
      <c r="Y131" s="197"/>
      <c r="Z131" s="197"/>
      <c r="AA131" s="197"/>
      <c r="AB131" s="188"/>
      <c r="AC131" s="197"/>
      <c r="AD131" s="188"/>
      <c r="AE131" s="197"/>
      <c r="AF131" s="197"/>
    </row>
    <row r="132" spans="1:32" x14ac:dyDescent="0.3">
      <c r="A132" s="192"/>
      <c r="B132" s="117"/>
      <c r="C132" s="117"/>
      <c r="D132" s="117"/>
      <c r="E132" s="117"/>
      <c r="F132" s="117"/>
      <c r="G132" s="117"/>
      <c r="H132" s="117"/>
      <c r="I132" s="195"/>
      <c r="J132" s="117"/>
      <c r="K132" s="117"/>
      <c r="L132" s="117"/>
      <c r="M132" s="117"/>
      <c r="N132" s="117"/>
      <c r="O132" s="117"/>
      <c r="P132" s="117"/>
      <c r="Q132" s="117"/>
      <c r="R132" s="117"/>
      <c r="S132" s="195"/>
      <c r="T132" s="117"/>
      <c r="U132" s="195"/>
      <c r="V132" s="117"/>
      <c r="W132" s="196"/>
      <c r="X132" s="197"/>
      <c r="Y132" s="197"/>
      <c r="Z132" s="197"/>
      <c r="AA132" s="197"/>
      <c r="AB132" s="188"/>
      <c r="AC132" s="197"/>
      <c r="AD132" s="188"/>
      <c r="AE132" s="197"/>
      <c r="AF132" s="197"/>
    </row>
    <row r="133" spans="1:32" x14ac:dyDescent="0.3">
      <c r="A133" s="192"/>
      <c r="B133" s="117"/>
      <c r="C133" s="117"/>
      <c r="D133" s="117"/>
      <c r="E133" s="117"/>
      <c r="F133" s="117"/>
      <c r="G133" s="117"/>
      <c r="H133" s="117"/>
      <c r="I133" s="195"/>
      <c r="J133" s="117"/>
      <c r="K133" s="117"/>
      <c r="L133" s="117"/>
      <c r="M133" s="117"/>
      <c r="N133" s="117"/>
      <c r="O133" s="117"/>
      <c r="P133" s="117"/>
      <c r="Q133" s="117"/>
      <c r="R133" s="117"/>
      <c r="S133" s="195"/>
      <c r="T133" s="117"/>
      <c r="U133" s="195"/>
      <c r="V133" s="117"/>
      <c r="W133" s="196"/>
      <c r="X133" s="197"/>
      <c r="Y133" s="197"/>
      <c r="Z133" s="197"/>
      <c r="AA133" s="197"/>
      <c r="AB133" s="188"/>
      <c r="AC133" s="197"/>
      <c r="AD133" s="188"/>
      <c r="AE133" s="197"/>
      <c r="AF133" s="197"/>
    </row>
    <row r="134" spans="1:32" x14ac:dyDescent="0.3">
      <c r="A134" s="192"/>
      <c r="B134" s="117"/>
      <c r="C134" s="117"/>
      <c r="D134" s="117"/>
      <c r="E134" s="117"/>
      <c r="F134" s="117"/>
      <c r="G134" s="117"/>
      <c r="H134" s="117"/>
      <c r="I134" s="195"/>
      <c r="J134" s="117"/>
      <c r="K134" s="117"/>
      <c r="L134" s="117"/>
      <c r="M134" s="117"/>
      <c r="N134" s="117"/>
      <c r="O134" s="117"/>
      <c r="P134" s="117"/>
      <c r="Q134" s="117"/>
      <c r="R134" s="117"/>
      <c r="S134" s="195"/>
      <c r="T134" s="117"/>
      <c r="U134" s="195"/>
      <c r="V134" s="117"/>
      <c r="W134" s="196"/>
      <c r="X134" s="197"/>
      <c r="Y134" s="197"/>
      <c r="Z134" s="197"/>
      <c r="AA134" s="197"/>
      <c r="AB134" s="188"/>
      <c r="AC134" s="197"/>
      <c r="AD134" s="188"/>
      <c r="AE134" s="197"/>
      <c r="AF134" s="197"/>
    </row>
    <row r="135" spans="1:32" x14ac:dyDescent="0.3">
      <c r="A135" s="192"/>
      <c r="B135" s="117"/>
      <c r="C135" s="117"/>
      <c r="D135" s="117"/>
      <c r="E135" s="117"/>
      <c r="F135" s="117"/>
      <c r="G135" s="117"/>
      <c r="H135" s="117"/>
      <c r="I135" s="195"/>
      <c r="J135" s="117"/>
      <c r="K135" s="117"/>
      <c r="L135" s="117"/>
      <c r="M135" s="117"/>
      <c r="N135" s="117"/>
      <c r="O135" s="117"/>
      <c r="P135" s="117"/>
      <c r="Q135" s="117"/>
      <c r="R135" s="117"/>
      <c r="S135" s="195"/>
      <c r="T135" s="117"/>
      <c r="U135" s="195"/>
      <c r="V135" s="117"/>
      <c r="W135" s="196"/>
      <c r="X135" s="197"/>
      <c r="Y135" s="197"/>
      <c r="Z135" s="197"/>
      <c r="AA135" s="197"/>
      <c r="AB135" s="188"/>
      <c r="AC135" s="197"/>
      <c r="AD135" s="188"/>
      <c r="AE135" s="197"/>
      <c r="AF135" s="197"/>
    </row>
    <row r="136" spans="1:32" x14ac:dyDescent="0.3">
      <c r="A136" s="192"/>
      <c r="B136" s="117"/>
      <c r="C136" s="117"/>
      <c r="D136" s="117"/>
      <c r="E136" s="117"/>
      <c r="F136" s="117"/>
      <c r="G136" s="117"/>
      <c r="H136" s="117"/>
      <c r="I136" s="195"/>
      <c r="J136" s="117"/>
      <c r="K136" s="117"/>
      <c r="L136" s="117"/>
      <c r="M136" s="117"/>
      <c r="N136" s="117"/>
      <c r="O136" s="117"/>
      <c r="P136" s="117"/>
      <c r="Q136" s="117"/>
      <c r="R136" s="117"/>
      <c r="S136" s="195"/>
      <c r="T136" s="117"/>
      <c r="U136" s="195"/>
      <c r="V136" s="117"/>
      <c r="W136" s="196"/>
      <c r="X136" s="197"/>
      <c r="Y136" s="197"/>
      <c r="Z136" s="197"/>
      <c r="AA136" s="197"/>
      <c r="AB136" s="188"/>
      <c r="AC136" s="197"/>
      <c r="AD136" s="188"/>
      <c r="AE136" s="197"/>
      <c r="AF136" s="197"/>
    </row>
    <row r="137" spans="1:32" x14ac:dyDescent="0.3">
      <c r="A137" s="192"/>
      <c r="B137" s="117"/>
      <c r="C137" s="117"/>
      <c r="D137" s="117"/>
      <c r="E137" s="117"/>
      <c r="F137" s="117"/>
      <c r="G137" s="117"/>
      <c r="H137" s="117"/>
      <c r="I137" s="195"/>
      <c r="J137" s="117"/>
      <c r="K137" s="117"/>
      <c r="L137" s="117"/>
      <c r="M137" s="117"/>
      <c r="N137" s="117"/>
      <c r="O137" s="117"/>
      <c r="P137" s="117"/>
      <c r="Q137" s="117"/>
      <c r="R137" s="117"/>
      <c r="S137" s="195"/>
      <c r="T137" s="117"/>
      <c r="U137" s="195"/>
      <c r="V137" s="117"/>
      <c r="W137" s="196"/>
      <c r="X137" s="197"/>
      <c r="Y137" s="197"/>
      <c r="Z137" s="197"/>
      <c r="AA137" s="197"/>
      <c r="AB137" s="188"/>
      <c r="AC137" s="197"/>
      <c r="AD137" s="188"/>
      <c r="AE137" s="197"/>
      <c r="AF137" s="197"/>
    </row>
    <row r="138" spans="1:32" x14ac:dyDescent="0.3">
      <c r="A138" s="192"/>
      <c r="B138" s="117"/>
      <c r="C138" s="117"/>
      <c r="D138" s="117"/>
      <c r="E138" s="117"/>
      <c r="F138" s="117"/>
      <c r="G138" s="117"/>
      <c r="H138" s="117"/>
      <c r="I138" s="195"/>
      <c r="J138" s="117"/>
      <c r="K138" s="117"/>
      <c r="L138" s="117"/>
      <c r="M138" s="117"/>
      <c r="N138" s="117"/>
      <c r="O138" s="117"/>
      <c r="P138" s="117"/>
      <c r="Q138" s="117"/>
      <c r="R138" s="117"/>
      <c r="S138" s="195"/>
      <c r="T138" s="117"/>
      <c r="U138" s="195"/>
      <c r="V138" s="117"/>
      <c r="W138" s="196"/>
      <c r="X138" s="197"/>
      <c r="Y138" s="197"/>
      <c r="Z138" s="197"/>
      <c r="AA138" s="197"/>
      <c r="AB138" s="188"/>
      <c r="AC138" s="197"/>
      <c r="AD138" s="188"/>
      <c r="AE138" s="197"/>
      <c r="AF138" s="197"/>
    </row>
    <row r="139" spans="1:32" x14ac:dyDescent="0.3">
      <c r="A139" s="192"/>
      <c r="B139" s="117"/>
      <c r="C139" s="117"/>
      <c r="D139" s="117"/>
      <c r="E139" s="117"/>
      <c r="F139" s="117"/>
      <c r="G139" s="117"/>
      <c r="H139" s="117"/>
      <c r="I139" s="195"/>
      <c r="J139" s="117"/>
      <c r="K139" s="117"/>
      <c r="L139" s="117"/>
      <c r="M139" s="117"/>
      <c r="N139" s="117"/>
      <c r="O139" s="117"/>
      <c r="P139" s="117"/>
      <c r="Q139" s="117"/>
      <c r="R139" s="117"/>
      <c r="S139" s="195"/>
      <c r="T139" s="117"/>
      <c r="U139" s="195"/>
      <c r="V139" s="117"/>
      <c r="W139" s="196"/>
      <c r="X139" s="197"/>
      <c r="Y139" s="197"/>
      <c r="Z139" s="197"/>
      <c r="AA139" s="197"/>
      <c r="AB139" s="188"/>
      <c r="AC139" s="197"/>
      <c r="AD139" s="188"/>
      <c r="AE139" s="197"/>
      <c r="AF139" s="197"/>
    </row>
    <row r="140" spans="1:32" x14ac:dyDescent="0.3">
      <c r="A140" s="192"/>
      <c r="B140" s="117"/>
      <c r="C140" s="117"/>
      <c r="D140" s="117"/>
      <c r="E140" s="117"/>
      <c r="F140" s="117"/>
      <c r="G140" s="117"/>
      <c r="H140" s="117"/>
      <c r="I140" s="195"/>
      <c r="J140" s="117"/>
      <c r="K140" s="117"/>
      <c r="L140" s="117"/>
      <c r="M140" s="117"/>
      <c r="N140" s="117"/>
      <c r="O140" s="117"/>
      <c r="P140" s="117"/>
      <c r="Q140" s="117"/>
      <c r="R140" s="117"/>
      <c r="S140" s="195"/>
      <c r="T140" s="117"/>
      <c r="U140" s="195"/>
      <c r="V140" s="117"/>
      <c r="W140" s="196"/>
      <c r="X140" s="197"/>
      <c r="Y140" s="197"/>
      <c r="Z140" s="197"/>
      <c r="AA140" s="197"/>
      <c r="AB140" s="188"/>
      <c r="AC140" s="197"/>
      <c r="AD140" s="188"/>
      <c r="AE140" s="197"/>
      <c r="AF140" s="197"/>
    </row>
    <row r="141" spans="1:32" x14ac:dyDescent="0.3">
      <c r="A141" s="192"/>
      <c r="B141" s="117"/>
      <c r="C141" s="117"/>
      <c r="D141" s="117"/>
      <c r="E141" s="117"/>
      <c r="F141" s="117"/>
      <c r="G141" s="117"/>
      <c r="H141" s="117"/>
      <c r="I141" s="195"/>
      <c r="J141" s="117"/>
      <c r="K141" s="117"/>
      <c r="L141" s="117"/>
      <c r="M141" s="117"/>
      <c r="N141" s="117"/>
      <c r="O141" s="117"/>
      <c r="P141" s="117"/>
      <c r="Q141" s="117"/>
      <c r="R141" s="117"/>
      <c r="S141" s="195"/>
      <c r="T141" s="117"/>
      <c r="U141" s="195"/>
      <c r="V141" s="117"/>
      <c r="W141" s="196"/>
      <c r="X141" s="197"/>
      <c r="Y141" s="197"/>
      <c r="Z141" s="197"/>
      <c r="AA141" s="197"/>
      <c r="AB141" s="188"/>
      <c r="AC141" s="197"/>
      <c r="AD141" s="188"/>
      <c r="AE141" s="197"/>
      <c r="AF141" s="197"/>
    </row>
    <row r="142" spans="1:32" x14ac:dyDescent="0.3">
      <c r="A142" s="192"/>
      <c r="B142" s="117"/>
      <c r="C142" s="117"/>
      <c r="D142" s="117"/>
      <c r="E142" s="117"/>
      <c r="F142" s="117"/>
      <c r="G142" s="117"/>
      <c r="H142" s="117"/>
      <c r="I142" s="195"/>
      <c r="J142" s="117"/>
      <c r="K142" s="117"/>
      <c r="L142" s="117"/>
      <c r="M142" s="117"/>
      <c r="N142" s="117"/>
      <c r="O142" s="117"/>
      <c r="P142" s="117"/>
      <c r="Q142" s="117"/>
      <c r="R142" s="117"/>
      <c r="S142" s="195"/>
      <c r="T142" s="117"/>
      <c r="U142" s="195"/>
      <c r="V142" s="117"/>
      <c r="W142" s="196"/>
      <c r="X142" s="197"/>
      <c r="Y142" s="197"/>
      <c r="Z142" s="197"/>
      <c r="AA142" s="197"/>
      <c r="AB142" s="188"/>
      <c r="AC142" s="197"/>
      <c r="AD142" s="188"/>
      <c r="AE142" s="197"/>
      <c r="AF142" s="197"/>
    </row>
    <row r="143" spans="1:32" x14ac:dyDescent="0.3">
      <c r="A143" s="192"/>
      <c r="B143" s="117"/>
      <c r="C143" s="117"/>
      <c r="D143" s="117"/>
      <c r="E143" s="117"/>
      <c r="F143" s="117"/>
      <c r="G143" s="117"/>
      <c r="H143" s="117"/>
      <c r="I143" s="195"/>
      <c r="J143" s="117"/>
      <c r="K143" s="117"/>
      <c r="L143" s="117"/>
      <c r="M143" s="117"/>
      <c r="N143" s="117"/>
      <c r="O143" s="117"/>
      <c r="P143" s="117"/>
      <c r="Q143" s="117"/>
      <c r="R143" s="117"/>
      <c r="S143" s="195"/>
      <c r="T143" s="117"/>
      <c r="U143" s="195"/>
      <c r="V143" s="117"/>
      <c r="W143" s="196"/>
      <c r="X143" s="197"/>
      <c r="Y143" s="197"/>
      <c r="Z143" s="197"/>
      <c r="AA143" s="197"/>
      <c r="AB143" s="188"/>
      <c r="AC143" s="197"/>
      <c r="AD143" s="188"/>
      <c r="AE143" s="197"/>
      <c r="AF143" s="197"/>
    </row>
    <row r="144" spans="1:32" x14ac:dyDescent="0.3">
      <c r="A144" s="192"/>
      <c r="B144" s="117"/>
      <c r="C144" s="117"/>
      <c r="D144" s="117"/>
      <c r="E144" s="117"/>
      <c r="F144" s="117"/>
      <c r="G144" s="117"/>
      <c r="H144" s="117"/>
      <c r="I144" s="195"/>
      <c r="J144" s="117"/>
      <c r="K144" s="117"/>
      <c r="L144" s="117"/>
      <c r="M144" s="117"/>
      <c r="N144" s="117"/>
      <c r="O144" s="117"/>
      <c r="P144" s="117"/>
      <c r="Q144" s="117"/>
      <c r="R144" s="117"/>
      <c r="S144" s="195"/>
      <c r="T144" s="117"/>
      <c r="U144" s="195"/>
      <c r="V144" s="117"/>
      <c r="W144" s="196"/>
      <c r="X144" s="197"/>
      <c r="Y144" s="197"/>
      <c r="Z144" s="197"/>
      <c r="AA144" s="197"/>
      <c r="AB144" s="188"/>
      <c r="AC144" s="197"/>
      <c r="AD144" s="188"/>
      <c r="AE144" s="197"/>
      <c r="AF144" s="197"/>
    </row>
    <row r="145" spans="1:32" x14ac:dyDescent="0.3">
      <c r="A145" s="192"/>
      <c r="B145" s="117"/>
      <c r="C145" s="117"/>
      <c r="D145" s="117"/>
      <c r="E145" s="117"/>
      <c r="F145" s="117"/>
      <c r="G145" s="117"/>
      <c r="H145" s="117"/>
      <c r="I145" s="195"/>
      <c r="J145" s="117"/>
      <c r="K145" s="117"/>
      <c r="L145" s="117"/>
      <c r="M145" s="117"/>
      <c r="N145" s="117"/>
      <c r="O145" s="117"/>
      <c r="P145" s="117"/>
      <c r="Q145" s="117"/>
      <c r="R145" s="117"/>
      <c r="S145" s="195"/>
      <c r="T145" s="117"/>
      <c r="U145" s="195"/>
      <c r="V145" s="117"/>
      <c r="W145" s="196"/>
      <c r="X145" s="197"/>
      <c r="Y145" s="197"/>
      <c r="Z145" s="197"/>
      <c r="AA145" s="197"/>
      <c r="AB145" s="188"/>
      <c r="AC145" s="197"/>
      <c r="AD145" s="188"/>
      <c r="AE145" s="197"/>
      <c r="AF145" s="197"/>
    </row>
    <row r="146" spans="1:32" x14ac:dyDescent="0.3">
      <c r="A146" s="192"/>
      <c r="B146" s="117"/>
      <c r="C146" s="117"/>
      <c r="D146" s="117"/>
      <c r="E146" s="117"/>
      <c r="F146" s="117"/>
      <c r="G146" s="117"/>
      <c r="H146" s="117"/>
      <c r="I146" s="195"/>
      <c r="J146" s="117"/>
      <c r="K146" s="117"/>
      <c r="L146" s="117"/>
      <c r="M146" s="117"/>
      <c r="N146" s="117"/>
      <c r="O146" s="117"/>
      <c r="P146" s="117"/>
      <c r="Q146" s="117"/>
      <c r="R146" s="117"/>
      <c r="S146" s="195"/>
      <c r="T146" s="117"/>
      <c r="U146" s="195"/>
      <c r="V146" s="117"/>
      <c r="W146" s="196"/>
      <c r="X146" s="197"/>
      <c r="Y146" s="197"/>
      <c r="Z146" s="197"/>
      <c r="AA146" s="197"/>
      <c r="AB146" s="188"/>
      <c r="AC146" s="197"/>
      <c r="AD146" s="188"/>
      <c r="AE146" s="197"/>
      <c r="AF146" s="197"/>
    </row>
    <row r="147" spans="1:32" x14ac:dyDescent="0.3">
      <c r="A147" s="192"/>
      <c r="B147" s="117"/>
      <c r="C147" s="117"/>
      <c r="D147" s="117"/>
      <c r="E147" s="117"/>
      <c r="F147" s="117"/>
      <c r="G147" s="117"/>
      <c r="H147" s="117"/>
      <c r="I147" s="195"/>
      <c r="J147" s="117"/>
      <c r="K147" s="117"/>
      <c r="L147" s="117"/>
      <c r="M147" s="117"/>
      <c r="N147" s="117"/>
      <c r="O147" s="117"/>
      <c r="P147" s="117"/>
      <c r="Q147" s="117"/>
      <c r="R147" s="117"/>
      <c r="S147" s="195"/>
      <c r="T147" s="117"/>
      <c r="U147" s="195"/>
      <c r="V147" s="117"/>
      <c r="W147" s="196"/>
      <c r="X147" s="197"/>
      <c r="Y147" s="197"/>
      <c r="Z147" s="197"/>
      <c r="AA147" s="197"/>
      <c r="AB147" s="188"/>
      <c r="AC147" s="197"/>
      <c r="AD147" s="188"/>
      <c r="AE147" s="197"/>
      <c r="AF147" s="197"/>
    </row>
    <row r="148" spans="1:32" x14ac:dyDescent="0.3">
      <c r="A148" s="192"/>
      <c r="B148" s="117"/>
      <c r="C148" s="117"/>
      <c r="D148" s="117"/>
      <c r="E148" s="117"/>
      <c r="F148" s="117"/>
      <c r="G148" s="117"/>
      <c r="H148" s="117"/>
      <c r="I148" s="195"/>
      <c r="J148" s="117"/>
      <c r="K148" s="117"/>
      <c r="L148" s="117"/>
      <c r="M148" s="117"/>
      <c r="N148" s="117"/>
      <c r="O148" s="117"/>
      <c r="P148" s="117"/>
      <c r="Q148" s="117"/>
      <c r="R148" s="117"/>
      <c r="S148" s="195"/>
      <c r="T148" s="117"/>
      <c r="U148" s="195"/>
      <c r="V148" s="117"/>
      <c r="W148" s="196"/>
      <c r="X148" s="197"/>
      <c r="Y148" s="197"/>
      <c r="Z148" s="197"/>
      <c r="AA148" s="197"/>
      <c r="AB148" s="188"/>
      <c r="AC148" s="197"/>
      <c r="AD148" s="188"/>
      <c r="AE148" s="197"/>
      <c r="AF148" s="197"/>
    </row>
    <row r="149" spans="1:32" x14ac:dyDescent="0.3">
      <c r="A149" s="192"/>
      <c r="B149" s="117"/>
      <c r="C149" s="117"/>
      <c r="D149" s="117"/>
      <c r="E149" s="117"/>
      <c r="F149" s="117"/>
      <c r="G149" s="117"/>
      <c r="H149" s="117"/>
      <c r="I149" s="195"/>
      <c r="J149" s="117"/>
      <c r="K149" s="117"/>
      <c r="L149" s="117"/>
      <c r="M149" s="117"/>
      <c r="N149" s="117"/>
      <c r="O149" s="117"/>
      <c r="P149" s="117"/>
      <c r="Q149" s="117"/>
      <c r="R149" s="117"/>
      <c r="S149" s="195"/>
      <c r="T149" s="117"/>
      <c r="U149" s="195"/>
      <c r="V149" s="117"/>
      <c r="W149" s="196"/>
      <c r="X149" s="197"/>
      <c r="Y149" s="197"/>
      <c r="Z149" s="197"/>
      <c r="AA149" s="197"/>
      <c r="AB149" s="188"/>
      <c r="AC149" s="197"/>
      <c r="AD149" s="188"/>
      <c r="AE149" s="197"/>
      <c r="AF149" s="197"/>
    </row>
    <row r="150" spans="1:32" x14ac:dyDescent="0.3">
      <c r="A150" s="192"/>
      <c r="B150" s="117"/>
      <c r="C150" s="117"/>
      <c r="D150" s="117"/>
      <c r="E150" s="117"/>
      <c r="F150" s="117"/>
      <c r="G150" s="117"/>
      <c r="H150" s="117"/>
      <c r="I150" s="195"/>
      <c r="J150" s="117"/>
      <c r="K150" s="117"/>
      <c r="L150" s="117"/>
      <c r="M150" s="117"/>
      <c r="N150" s="117"/>
      <c r="O150" s="117"/>
      <c r="P150" s="117"/>
      <c r="Q150" s="117"/>
      <c r="R150" s="117"/>
      <c r="S150" s="195"/>
      <c r="T150" s="117"/>
      <c r="U150" s="195"/>
      <c r="V150" s="117"/>
      <c r="W150" s="196"/>
      <c r="X150" s="197"/>
      <c r="Y150" s="197"/>
      <c r="Z150" s="197"/>
      <c r="AA150" s="197"/>
      <c r="AB150" s="188"/>
      <c r="AC150" s="197"/>
      <c r="AD150" s="188"/>
      <c r="AE150" s="197"/>
      <c r="AF150" s="197"/>
    </row>
    <row r="151" spans="1:32" x14ac:dyDescent="0.3">
      <c r="A151" s="192"/>
      <c r="B151" s="117"/>
      <c r="C151" s="117"/>
      <c r="D151" s="117"/>
      <c r="E151" s="117"/>
      <c r="F151" s="117"/>
      <c r="G151" s="117"/>
      <c r="H151" s="117"/>
      <c r="I151" s="195"/>
      <c r="J151" s="117"/>
      <c r="K151" s="117"/>
      <c r="L151" s="117"/>
      <c r="M151" s="117"/>
      <c r="N151" s="117"/>
      <c r="O151" s="117"/>
      <c r="P151" s="117"/>
      <c r="Q151" s="117"/>
      <c r="R151" s="117"/>
      <c r="S151" s="195"/>
      <c r="T151" s="117"/>
      <c r="U151" s="195"/>
      <c r="V151" s="117"/>
      <c r="W151" s="196"/>
      <c r="X151" s="197"/>
      <c r="Y151" s="197"/>
      <c r="Z151" s="197"/>
      <c r="AA151" s="197"/>
      <c r="AB151" s="188"/>
      <c r="AC151" s="197"/>
      <c r="AD151" s="188"/>
      <c r="AE151" s="197"/>
      <c r="AF151" s="197"/>
    </row>
    <row r="152" spans="1:32" x14ac:dyDescent="0.3">
      <c r="A152" s="192"/>
      <c r="B152" s="117"/>
      <c r="C152" s="117"/>
      <c r="D152" s="117"/>
      <c r="E152" s="117"/>
      <c r="F152" s="117"/>
      <c r="G152" s="117"/>
      <c r="H152" s="117"/>
      <c r="I152" s="195"/>
      <c r="J152" s="117"/>
      <c r="K152" s="117"/>
      <c r="L152" s="117"/>
      <c r="M152" s="117"/>
      <c r="N152" s="117"/>
      <c r="O152" s="117"/>
      <c r="P152" s="117"/>
      <c r="Q152" s="117"/>
      <c r="R152" s="117"/>
      <c r="S152" s="195"/>
      <c r="T152" s="117"/>
      <c r="U152" s="195"/>
      <c r="V152" s="117"/>
      <c r="W152" s="196"/>
      <c r="X152" s="197"/>
      <c r="Y152" s="197"/>
      <c r="Z152" s="197"/>
      <c r="AA152" s="197"/>
      <c r="AB152" s="188"/>
      <c r="AC152" s="197"/>
      <c r="AD152" s="188"/>
      <c r="AE152" s="197"/>
      <c r="AF152" s="197"/>
    </row>
    <row r="153" spans="1:32" x14ac:dyDescent="0.3">
      <c r="A153" s="192"/>
      <c r="B153" s="117"/>
      <c r="C153" s="117"/>
      <c r="D153" s="117"/>
      <c r="E153" s="117"/>
      <c r="F153" s="117"/>
      <c r="G153" s="117"/>
      <c r="H153" s="117"/>
      <c r="I153" s="195"/>
      <c r="J153" s="117"/>
      <c r="K153" s="117"/>
      <c r="L153" s="117"/>
      <c r="M153" s="117"/>
      <c r="N153" s="117"/>
      <c r="O153" s="117"/>
      <c r="P153" s="117"/>
      <c r="Q153" s="117"/>
      <c r="R153" s="117"/>
      <c r="S153" s="195"/>
      <c r="T153" s="117"/>
      <c r="U153" s="195"/>
      <c r="V153" s="117"/>
      <c r="W153" s="196"/>
      <c r="X153" s="197"/>
      <c r="Y153" s="197"/>
      <c r="Z153" s="197"/>
      <c r="AA153" s="197"/>
      <c r="AB153" s="188"/>
      <c r="AC153" s="197"/>
      <c r="AD153" s="188"/>
      <c r="AE153" s="197"/>
      <c r="AF153" s="197"/>
    </row>
    <row r="154" spans="1:32" x14ac:dyDescent="0.3">
      <c r="A154" s="192"/>
      <c r="B154" s="117"/>
      <c r="C154" s="117"/>
      <c r="D154" s="117"/>
      <c r="E154" s="117"/>
      <c r="F154" s="117"/>
      <c r="G154" s="117"/>
      <c r="H154" s="117"/>
      <c r="I154" s="195"/>
      <c r="J154" s="117"/>
      <c r="K154" s="117"/>
      <c r="L154" s="117"/>
      <c r="M154" s="117"/>
      <c r="N154" s="117"/>
      <c r="O154" s="117"/>
      <c r="P154" s="117"/>
      <c r="Q154" s="117"/>
      <c r="R154" s="117"/>
      <c r="S154" s="195"/>
      <c r="T154" s="117"/>
      <c r="U154" s="195"/>
      <c r="V154" s="117"/>
      <c r="W154" s="196"/>
      <c r="X154" s="197"/>
      <c r="Y154" s="197"/>
      <c r="Z154" s="197"/>
      <c r="AA154" s="197"/>
      <c r="AB154" s="188"/>
      <c r="AC154" s="197"/>
      <c r="AD154" s="188"/>
      <c r="AE154" s="197"/>
      <c r="AF154" s="197"/>
    </row>
    <row r="155" spans="1:32" x14ac:dyDescent="0.3">
      <c r="A155" s="192"/>
      <c r="B155" s="117"/>
      <c r="C155" s="117"/>
      <c r="D155" s="117"/>
      <c r="E155" s="117"/>
      <c r="F155" s="117"/>
      <c r="G155" s="117"/>
      <c r="H155" s="117"/>
      <c r="I155" s="195"/>
      <c r="J155" s="117"/>
      <c r="K155" s="117"/>
      <c r="L155" s="117"/>
      <c r="M155" s="117"/>
      <c r="N155" s="117"/>
      <c r="O155" s="117"/>
      <c r="P155" s="117"/>
      <c r="Q155" s="117"/>
      <c r="R155" s="117"/>
      <c r="S155" s="195"/>
      <c r="T155" s="117"/>
      <c r="U155" s="195"/>
      <c r="V155" s="117"/>
      <c r="W155" s="196"/>
      <c r="X155" s="197"/>
      <c r="Y155" s="197"/>
      <c r="Z155" s="197"/>
      <c r="AA155" s="197"/>
      <c r="AB155" s="188"/>
      <c r="AC155" s="197"/>
      <c r="AD155" s="188"/>
      <c r="AE155" s="197"/>
      <c r="AF155" s="197"/>
    </row>
    <row r="156" spans="1:32" x14ac:dyDescent="0.3">
      <c r="A156" s="192"/>
      <c r="B156" s="117"/>
      <c r="C156" s="117"/>
      <c r="D156" s="117"/>
      <c r="E156" s="117"/>
      <c r="F156" s="117"/>
      <c r="G156" s="117"/>
      <c r="H156" s="117"/>
      <c r="I156" s="195"/>
      <c r="J156" s="117"/>
      <c r="K156" s="117"/>
      <c r="L156" s="117"/>
      <c r="M156" s="117"/>
      <c r="N156" s="117"/>
      <c r="O156" s="117"/>
      <c r="P156" s="117"/>
      <c r="Q156" s="117"/>
      <c r="R156" s="117"/>
      <c r="S156" s="195"/>
      <c r="T156" s="117"/>
      <c r="U156" s="195"/>
      <c r="V156" s="117"/>
      <c r="W156" s="196"/>
      <c r="X156" s="197"/>
      <c r="Y156" s="197"/>
      <c r="Z156" s="197"/>
      <c r="AA156" s="197"/>
      <c r="AB156" s="188"/>
      <c r="AC156" s="197"/>
      <c r="AD156" s="188"/>
      <c r="AE156" s="197"/>
      <c r="AF156" s="197"/>
    </row>
    <row r="157" spans="1:32" x14ac:dyDescent="0.3">
      <c r="A157" s="192"/>
      <c r="B157" s="117"/>
      <c r="C157" s="117"/>
      <c r="D157" s="117"/>
      <c r="E157" s="117"/>
      <c r="F157" s="117"/>
      <c r="G157" s="117"/>
      <c r="H157" s="117"/>
      <c r="I157" s="195"/>
      <c r="J157" s="117"/>
      <c r="K157" s="117"/>
      <c r="L157" s="117"/>
      <c r="M157" s="117"/>
      <c r="N157" s="117"/>
      <c r="O157" s="117"/>
      <c r="P157" s="117"/>
      <c r="Q157" s="117"/>
      <c r="R157" s="117"/>
      <c r="S157" s="195"/>
      <c r="T157" s="117"/>
      <c r="U157" s="195"/>
      <c r="V157" s="117"/>
      <c r="W157" s="196"/>
      <c r="X157" s="197"/>
      <c r="Y157" s="197"/>
      <c r="Z157" s="197"/>
      <c r="AA157" s="197"/>
      <c r="AB157" s="188"/>
      <c r="AC157" s="197"/>
      <c r="AD157" s="188"/>
      <c r="AE157" s="197"/>
      <c r="AF157" s="197"/>
    </row>
    <row r="158" spans="1:32" x14ac:dyDescent="0.3">
      <c r="A158" s="192"/>
      <c r="B158" s="117"/>
      <c r="C158" s="117"/>
      <c r="D158" s="117"/>
      <c r="E158" s="117"/>
      <c r="F158" s="117"/>
      <c r="G158" s="117"/>
      <c r="H158" s="117"/>
      <c r="I158" s="195"/>
      <c r="J158" s="117"/>
      <c r="K158" s="117"/>
      <c r="L158" s="117"/>
      <c r="M158" s="117"/>
      <c r="N158" s="117"/>
      <c r="O158" s="117"/>
      <c r="P158" s="117"/>
      <c r="Q158" s="117"/>
      <c r="R158" s="117"/>
      <c r="S158" s="195"/>
      <c r="T158" s="117"/>
      <c r="U158" s="195"/>
      <c r="V158" s="117"/>
      <c r="W158" s="196"/>
      <c r="X158" s="197"/>
      <c r="Y158" s="197"/>
      <c r="Z158" s="197"/>
      <c r="AA158" s="197"/>
      <c r="AB158" s="188"/>
      <c r="AC158" s="197"/>
      <c r="AD158" s="188"/>
      <c r="AE158" s="197"/>
      <c r="AF158" s="197"/>
    </row>
    <row r="159" spans="1:32" x14ac:dyDescent="0.3">
      <c r="A159" s="192"/>
      <c r="B159" s="117"/>
      <c r="C159" s="117"/>
      <c r="D159" s="117"/>
      <c r="E159" s="117"/>
      <c r="F159" s="117"/>
      <c r="G159" s="117"/>
      <c r="H159" s="117"/>
      <c r="I159" s="195"/>
      <c r="J159" s="117"/>
      <c r="K159" s="117"/>
      <c r="L159" s="117"/>
      <c r="M159" s="117"/>
      <c r="N159" s="117"/>
      <c r="O159" s="117"/>
      <c r="P159" s="117"/>
      <c r="Q159" s="117"/>
      <c r="R159" s="117"/>
      <c r="S159" s="195"/>
      <c r="T159" s="117"/>
      <c r="U159" s="195"/>
      <c r="V159" s="117"/>
      <c r="W159" s="196"/>
      <c r="X159" s="197"/>
      <c r="Y159" s="197"/>
      <c r="Z159" s="197"/>
      <c r="AA159" s="197"/>
      <c r="AB159" s="188"/>
      <c r="AC159" s="197"/>
      <c r="AD159" s="188"/>
      <c r="AE159" s="197"/>
      <c r="AF159" s="197"/>
    </row>
    <row r="160" spans="1:32" x14ac:dyDescent="0.3">
      <c r="A160" s="192"/>
      <c r="B160" s="117"/>
      <c r="C160" s="117"/>
      <c r="D160" s="117"/>
      <c r="E160" s="117"/>
      <c r="F160" s="117"/>
      <c r="G160" s="117"/>
      <c r="H160" s="117"/>
      <c r="I160" s="195"/>
      <c r="J160" s="117"/>
      <c r="K160" s="117"/>
      <c r="L160" s="117"/>
      <c r="M160" s="117"/>
      <c r="N160" s="117"/>
      <c r="O160" s="117"/>
      <c r="P160" s="117"/>
      <c r="Q160" s="117"/>
      <c r="R160" s="117"/>
      <c r="S160" s="195"/>
      <c r="T160" s="117"/>
      <c r="U160" s="195"/>
      <c r="V160" s="117"/>
      <c r="W160" s="196"/>
      <c r="X160" s="197"/>
      <c r="Y160" s="197"/>
      <c r="Z160" s="197"/>
      <c r="AA160" s="197"/>
      <c r="AB160" s="188"/>
      <c r="AC160" s="197"/>
      <c r="AD160" s="188"/>
      <c r="AE160" s="197"/>
      <c r="AF160" s="197"/>
    </row>
    <row r="161" spans="1:32" x14ac:dyDescent="0.3">
      <c r="A161" s="192"/>
      <c r="B161" s="117"/>
      <c r="C161" s="117"/>
      <c r="D161" s="117"/>
      <c r="E161" s="117"/>
      <c r="F161" s="117"/>
      <c r="G161" s="117"/>
      <c r="H161" s="117"/>
      <c r="I161" s="195"/>
      <c r="J161" s="117"/>
      <c r="K161" s="117"/>
      <c r="L161" s="117"/>
      <c r="M161" s="117"/>
      <c r="N161" s="117"/>
      <c r="O161" s="117"/>
      <c r="P161" s="117"/>
      <c r="Q161" s="117"/>
      <c r="R161" s="117"/>
      <c r="S161" s="195"/>
      <c r="T161" s="117"/>
      <c r="U161" s="195"/>
      <c r="V161" s="117"/>
      <c r="W161" s="196"/>
      <c r="X161" s="197"/>
      <c r="Y161" s="197"/>
      <c r="Z161" s="197"/>
      <c r="AA161" s="197"/>
      <c r="AB161" s="188"/>
      <c r="AC161" s="197"/>
      <c r="AD161" s="188"/>
      <c r="AE161" s="197"/>
      <c r="AF161" s="197"/>
    </row>
    <row r="162" spans="1:32" x14ac:dyDescent="0.3">
      <c r="A162" s="192"/>
      <c r="B162" s="117"/>
      <c r="C162" s="117"/>
      <c r="D162" s="117"/>
      <c r="E162" s="117"/>
      <c r="F162" s="117"/>
      <c r="G162" s="117"/>
      <c r="H162" s="117"/>
      <c r="I162" s="195"/>
      <c r="J162" s="117"/>
      <c r="K162" s="117"/>
      <c r="L162" s="117"/>
      <c r="M162" s="117"/>
      <c r="N162" s="117"/>
      <c r="O162" s="117"/>
      <c r="P162" s="117"/>
      <c r="Q162" s="117"/>
      <c r="R162" s="117"/>
      <c r="S162" s="195"/>
      <c r="T162" s="117"/>
      <c r="U162" s="195"/>
      <c r="V162" s="117"/>
      <c r="W162" s="196"/>
      <c r="X162" s="197"/>
      <c r="Y162" s="197"/>
      <c r="Z162" s="197"/>
      <c r="AA162" s="197"/>
      <c r="AB162" s="188"/>
      <c r="AC162" s="197"/>
      <c r="AD162" s="188"/>
      <c r="AE162" s="197"/>
      <c r="AF162" s="197"/>
    </row>
    <row r="163" spans="1:32" x14ac:dyDescent="0.3">
      <c r="A163" s="192"/>
      <c r="B163" s="117"/>
      <c r="C163" s="117"/>
      <c r="D163" s="117"/>
      <c r="E163" s="117"/>
      <c r="F163" s="117"/>
      <c r="G163" s="117"/>
      <c r="H163" s="117"/>
      <c r="I163" s="195"/>
      <c r="J163" s="117"/>
      <c r="K163" s="117"/>
      <c r="L163" s="117"/>
      <c r="M163" s="117"/>
      <c r="N163" s="117"/>
      <c r="O163" s="117"/>
      <c r="P163" s="117"/>
      <c r="Q163" s="117"/>
      <c r="R163" s="117"/>
      <c r="S163" s="195"/>
      <c r="T163" s="117"/>
      <c r="U163" s="195"/>
      <c r="V163" s="117"/>
      <c r="W163" s="196"/>
      <c r="X163" s="197"/>
      <c r="Y163" s="197"/>
      <c r="Z163" s="197"/>
      <c r="AA163" s="197"/>
      <c r="AB163" s="188"/>
      <c r="AC163" s="197"/>
      <c r="AD163" s="188"/>
      <c r="AE163" s="197"/>
      <c r="AF163" s="197"/>
    </row>
    <row r="164" spans="1:32" x14ac:dyDescent="0.3">
      <c r="A164" s="192"/>
      <c r="B164" s="117"/>
      <c r="C164" s="117"/>
      <c r="D164" s="117"/>
      <c r="E164" s="117"/>
      <c r="F164" s="117"/>
      <c r="G164" s="117"/>
      <c r="H164" s="117"/>
      <c r="I164" s="195"/>
      <c r="J164" s="117"/>
      <c r="K164" s="117"/>
      <c r="L164" s="117"/>
      <c r="M164" s="117"/>
      <c r="N164" s="117"/>
      <c r="O164" s="117"/>
      <c r="P164" s="117"/>
      <c r="Q164" s="117"/>
      <c r="R164" s="117"/>
      <c r="S164" s="195"/>
      <c r="T164" s="117"/>
      <c r="U164" s="195"/>
      <c r="V164" s="117"/>
      <c r="W164" s="196"/>
      <c r="X164" s="197"/>
      <c r="Y164" s="197"/>
      <c r="Z164" s="197"/>
      <c r="AA164" s="197"/>
      <c r="AB164" s="188"/>
      <c r="AC164" s="197"/>
      <c r="AD164" s="188"/>
      <c r="AE164" s="197"/>
      <c r="AF164" s="197"/>
    </row>
    <row r="165" spans="1:32" x14ac:dyDescent="0.3">
      <c r="A165" s="192"/>
      <c r="B165" s="117"/>
      <c r="C165" s="117"/>
      <c r="D165" s="117"/>
      <c r="E165" s="117"/>
      <c r="F165" s="117"/>
      <c r="G165" s="117"/>
      <c r="H165" s="117"/>
      <c r="I165" s="195"/>
      <c r="J165" s="117"/>
      <c r="K165" s="117"/>
      <c r="L165" s="117"/>
      <c r="M165" s="117"/>
      <c r="N165" s="117"/>
      <c r="O165" s="117"/>
      <c r="P165" s="117"/>
      <c r="Q165" s="117"/>
      <c r="R165" s="117"/>
      <c r="S165" s="195"/>
      <c r="T165" s="117"/>
      <c r="U165" s="195"/>
      <c r="V165" s="117"/>
      <c r="W165" s="196"/>
      <c r="X165" s="197"/>
      <c r="Y165" s="197"/>
      <c r="Z165" s="197"/>
      <c r="AA165" s="197"/>
      <c r="AB165" s="188"/>
      <c r="AC165" s="197"/>
      <c r="AD165" s="188"/>
      <c r="AE165" s="197"/>
      <c r="AF165" s="197"/>
    </row>
    <row r="166" spans="1:32" x14ac:dyDescent="0.3">
      <c r="A166" s="192"/>
      <c r="B166" s="117"/>
      <c r="C166" s="117"/>
      <c r="D166" s="117"/>
      <c r="E166" s="117"/>
      <c r="F166" s="117"/>
      <c r="G166" s="117"/>
      <c r="H166" s="117"/>
      <c r="I166" s="195"/>
      <c r="J166" s="117"/>
      <c r="K166" s="117"/>
      <c r="L166" s="117"/>
      <c r="M166" s="117"/>
      <c r="N166" s="117"/>
      <c r="O166" s="117"/>
      <c r="P166" s="117"/>
      <c r="Q166" s="117"/>
      <c r="R166" s="117"/>
      <c r="S166" s="195"/>
      <c r="T166" s="117"/>
      <c r="U166" s="195"/>
      <c r="V166" s="117"/>
      <c r="W166" s="196"/>
      <c r="X166" s="197"/>
      <c r="Y166" s="197"/>
      <c r="Z166" s="197"/>
      <c r="AA166" s="197"/>
      <c r="AB166" s="188"/>
      <c r="AC166" s="197"/>
      <c r="AD166" s="188"/>
      <c r="AE166" s="197"/>
      <c r="AF166" s="197"/>
    </row>
    <row r="167" spans="1:32" x14ac:dyDescent="0.3">
      <c r="A167" s="192"/>
      <c r="B167" s="117"/>
      <c r="C167" s="117"/>
      <c r="D167" s="117"/>
      <c r="E167" s="117"/>
      <c r="F167" s="117"/>
      <c r="G167" s="117"/>
      <c r="H167" s="117"/>
      <c r="I167" s="195"/>
      <c r="J167" s="117"/>
      <c r="K167" s="117"/>
      <c r="L167" s="117"/>
      <c r="M167" s="117"/>
      <c r="N167" s="117"/>
      <c r="O167" s="117"/>
      <c r="P167" s="117"/>
      <c r="Q167" s="117"/>
      <c r="R167" s="117"/>
      <c r="S167" s="195"/>
      <c r="T167" s="117"/>
      <c r="U167" s="195"/>
      <c r="V167" s="117"/>
      <c r="W167" s="196"/>
      <c r="X167" s="197"/>
      <c r="Y167" s="197"/>
      <c r="Z167" s="197"/>
      <c r="AA167" s="197"/>
      <c r="AB167" s="188"/>
      <c r="AC167" s="197"/>
      <c r="AD167" s="188"/>
      <c r="AE167" s="197"/>
      <c r="AF167" s="197"/>
    </row>
    <row r="168" spans="1:32" x14ac:dyDescent="0.3">
      <c r="A168" s="192"/>
      <c r="B168" s="117"/>
      <c r="C168" s="117"/>
      <c r="D168" s="117"/>
      <c r="E168" s="117"/>
      <c r="F168" s="117"/>
      <c r="G168" s="117"/>
      <c r="H168" s="117"/>
      <c r="I168" s="195"/>
      <c r="J168" s="117"/>
      <c r="K168" s="117"/>
      <c r="L168" s="117"/>
      <c r="M168" s="117"/>
      <c r="N168" s="117"/>
      <c r="O168" s="117"/>
      <c r="P168" s="117"/>
      <c r="Q168" s="117"/>
      <c r="R168" s="117"/>
      <c r="S168" s="195"/>
      <c r="T168" s="117"/>
      <c r="U168" s="195"/>
      <c r="V168" s="117"/>
      <c r="W168" s="196"/>
      <c r="X168" s="197"/>
      <c r="Y168" s="197"/>
      <c r="Z168" s="197"/>
      <c r="AA168" s="197"/>
      <c r="AB168" s="188"/>
      <c r="AC168" s="197"/>
      <c r="AD168" s="188"/>
      <c r="AE168" s="197"/>
      <c r="AF168" s="197"/>
    </row>
    <row r="169" spans="1:32" x14ac:dyDescent="0.3">
      <c r="A169" s="192"/>
      <c r="B169" s="117"/>
      <c r="C169" s="117"/>
      <c r="D169" s="117"/>
      <c r="E169" s="117"/>
      <c r="F169" s="117"/>
      <c r="G169" s="117"/>
      <c r="H169" s="117"/>
      <c r="I169" s="195"/>
      <c r="J169" s="117"/>
      <c r="K169" s="117"/>
      <c r="L169" s="117"/>
      <c r="M169" s="117"/>
      <c r="N169" s="117"/>
      <c r="O169" s="117"/>
      <c r="P169" s="117"/>
      <c r="Q169" s="117"/>
      <c r="R169" s="117"/>
      <c r="S169" s="195"/>
      <c r="T169" s="117"/>
      <c r="U169" s="195"/>
      <c r="V169" s="117"/>
      <c r="W169" s="196"/>
      <c r="X169" s="197"/>
      <c r="Y169" s="197"/>
      <c r="Z169" s="197"/>
      <c r="AA169" s="197"/>
      <c r="AB169" s="188"/>
      <c r="AC169" s="197"/>
      <c r="AD169" s="188"/>
      <c r="AE169" s="197"/>
      <c r="AF169" s="197"/>
    </row>
    <row r="170" spans="1:32" x14ac:dyDescent="0.3">
      <c r="A170" s="192"/>
      <c r="B170" s="117"/>
      <c r="C170" s="117"/>
      <c r="D170" s="117"/>
      <c r="E170" s="117"/>
      <c r="F170" s="117"/>
      <c r="G170" s="117"/>
      <c r="H170" s="117"/>
      <c r="I170" s="195"/>
      <c r="J170" s="117"/>
      <c r="K170" s="117"/>
      <c r="L170" s="117"/>
      <c r="M170" s="117"/>
      <c r="N170" s="117"/>
      <c r="O170" s="117"/>
      <c r="P170" s="117"/>
      <c r="Q170" s="117"/>
      <c r="R170" s="117"/>
      <c r="S170" s="195"/>
      <c r="T170" s="117"/>
      <c r="U170" s="195"/>
      <c r="V170" s="117"/>
      <c r="W170" s="196"/>
      <c r="X170" s="197"/>
      <c r="Y170" s="197"/>
      <c r="Z170" s="197"/>
      <c r="AA170" s="197"/>
      <c r="AB170" s="188"/>
      <c r="AC170" s="197"/>
      <c r="AD170" s="188"/>
      <c r="AE170" s="197"/>
      <c r="AF170" s="197"/>
    </row>
    <row r="171" spans="1:32" x14ac:dyDescent="0.3">
      <c r="A171" s="192"/>
      <c r="B171" s="117"/>
      <c r="C171" s="117"/>
      <c r="D171" s="117"/>
      <c r="E171" s="117"/>
      <c r="F171" s="117"/>
      <c r="G171" s="117"/>
      <c r="H171" s="117"/>
      <c r="I171" s="195"/>
      <c r="J171" s="117"/>
      <c r="K171" s="117"/>
      <c r="L171" s="117"/>
      <c r="M171" s="117"/>
      <c r="N171" s="117"/>
      <c r="O171" s="117"/>
      <c r="P171" s="117"/>
      <c r="Q171" s="117"/>
      <c r="R171" s="117"/>
      <c r="S171" s="195"/>
      <c r="T171" s="117"/>
      <c r="U171" s="195"/>
      <c r="V171" s="117"/>
      <c r="W171" s="196"/>
      <c r="X171" s="197"/>
      <c r="Y171" s="197"/>
      <c r="Z171" s="197"/>
      <c r="AA171" s="197"/>
      <c r="AB171" s="188"/>
      <c r="AC171" s="197"/>
      <c r="AD171" s="188"/>
      <c r="AE171" s="197"/>
      <c r="AF171" s="197"/>
    </row>
    <row r="172" spans="1:32" x14ac:dyDescent="0.3">
      <c r="A172" s="192"/>
      <c r="B172" s="117"/>
      <c r="C172" s="117"/>
      <c r="D172" s="117"/>
      <c r="E172" s="117"/>
      <c r="F172" s="117"/>
      <c r="G172" s="117"/>
      <c r="H172" s="117"/>
      <c r="I172" s="195"/>
      <c r="J172" s="117"/>
      <c r="K172" s="117"/>
      <c r="L172" s="117"/>
      <c r="M172" s="117"/>
      <c r="N172" s="117"/>
      <c r="O172" s="117"/>
      <c r="P172" s="117"/>
      <c r="Q172" s="117"/>
      <c r="R172" s="117"/>
      <c r="S172" s="195"/>
      <c r="T172" s="117"/>
      <c r="U172" s="195"/>
      <c r="V172" s="117"/>
      <c r="W172" s="196"/>
      <c r="X172" s="197"/>
      <c r="Y172" s="197"/>
      <c r="Z172" s="197"/>
      <c r="AA172" s="197"/>
      <c r="AB172" s="188"/>
      <c r="AC172" s="197"/>
      <c r="AD172" s="188"/>
      <c r="AE172" s="197"/>
      <c r="AF172" s="197"/>
    </row>
    <row r="173" spans="1:32" x14ac:dyDescent="0.3">
      <c r="A173" s="192"/>
      <c r="B173" s="117"/>
      <c r="C173" s="117"/>
      <c r="D173" s="117"/>
      <c r="E173" s="117"/>
      <c r="F173" s="117"/>
      <c r="G173" s="117"/>
      <c r="H173" s="117"/>
      <c r="I173" s="195"/>
      <c r="J173" s="117"/>
      <c r="K173" s="117"/>
      <c r="L173" s="117"/>
      <c r="M173" s="117"/>
      <c r="N173" s="117"/>
      <c r="O173" s="117"/>
      <c r="P173" s="117"/>
      <c r="Q173" s="117"/>
      <c r="R173" s="117"/>
      <c r="S173" s="195"/>
      <c r="T173" s="117"/>
      <c r="U173" s="195"/>
      <c r="V173" s="117"/>
      <c r="W173" s="196"/>
      <c r="X173" s="197"/>
      <c r="Y173" s="197"/>
      <c r="Z173" s="197"/>
      <c r="AA173" s="197"/>
      <c r="AB173" s="188"/>
      <c r="AC173" s="197"/>
      <c r="AD173" s="188"/>
      <c r="AE173" s="197"/>
      <c r="AF173" s="197"/>
    </row>
    <row r="174" spans="1:32" x14ac:dyDescent="0.3">
      <c r="A174" s="192"/>
      <c r="B174" s="117"/>
      <c r="C174" s="117"/>
      <c r="D174" s="117"/>
      <c r="E174" s="117"/>
      <c r="F174" s="117"/>
      <c r="G174" s="117"/>
      <c r="H174" s="117"/>
      <c r="I174" s="195"/>
      <c r="J174" s="117"/>
      <c r="K174" s="117"/>
      <c r="L174" s="117"/>
      <c r="M174" s="117"/>
      <c r="N174" s="117"/>
      <c r="O174" s="117"/>
      <c r="P174" s="117"/>
      <c r="Q174" s="117"/>
      <c r="R174" s="117"/>
      <c r="S174" s="195"/>
      <c r="T174" s="117"/>
      <c r="U174" s="195"/>
      <c r="V174" s="117"/>
      <c r="W174" s="196"/>
      <c r="X174" s="197"/>
      <c r="Y174" s="197"/>
      <c r="Z174" s="197"/>
      <c r="AA174" s="197"/>
      <c r="AB174" s="188"/>
      <c r="AC174" s="197"/>
      <c r="AD174" s="188"/>
      <c r="AE174" s="197"/>
      <c r="AF174" s="197"/>
    </row>
    <row r="175" spans="1:32" x14ac:dyDescent="0.3">
      <c r="A175" s="192"/>
      <c r="B175" s="117"/>
      <c r="C175" s="117"/>
      <c r="D175" s="117"/>
      <c r="E175" s="117"/>
      <c r="F175" s="117"/>
      <c r="G175" s="117"/>
      <c r="H175" s="117"/>
      <c r="I175" s="195"/>
      <c r="J175" s="117"/>
      <c r="K175" s="117"/>
      <c r="L175" s="117"/>
      <c r="M175" s="117"/>
      <c r="N175" s="117"/>
      <c r="O175" s="117"/>
      <c r="P175" s="117"/>
      <c r="Q175" s="117"/>
      <c r="R175" s="117"/>
      <c r="S175" s="195"/>
      <c r="T175" s="117"/>
      <c r="U175" s="195"/>
      <c r="V175" s="117"/>
      <c r="W175" s="196"/>
      <c r="X175" s="197"/>
      <c r="Y175" s="197"/>
      <c r="Z175" s="197"/>
      <c r="AA175" s="197"/>
      <c r="AB175" s="188"/>
      <c r="AC175" s="197"/>
      <c r="AD175" s="188"/>
      <c r="AE175" s="197"/>
      <c r="AF175" s="197"/>
    </row>
    <row r="176" spans="1:32" x14ac:dyDescent="0.3">
      <c r="A176" s="192"/>
      <c r="B176" s="117"/>
      <c r="C176" s="117"/>
      <c r="D176" s="117"/>
      <c r="E176" s="117"/>
      <c r="F176" s="117"/>
      <c r="G176" s="117"/>
      <c r="H176" s="117"/>
      <c r="I176" s="195"/>
      <c r="J176" s="117"/>
      <c r="K176" s="117"/>
      <c r="L176" s="117"/>
      <c r="M176" s="117"/>
      <c r="N176" s="117"/>
      <c r="O176" s="117"/>
      <c r="P176" s="117"/>
      <c r="Q176" s="117"/>
      <c r="R176" s="117"/>
      <c r="S176" s="195"/>
      <c r="T176" s="117"/>
      <c r="U176" s="195"/>
      <c r="V176" s="117"/>
      <c r="W176" s="196"/>
      <c r="X176" s="197"/>
      <c r="Y176" s="197"/>
      <c r="Z176" s="197"/>
      <c r="AA176" s="197"/>
      <c r="AB176" s="188"/>
      <c r="AC176" s="197"/>
      <c r="AD176" s="188"/>
      <c r="AE176" s="197"/>
      <c r="AF176" s="197"/>
    </row>
    <row r="177" spans="1:32" x14ac:dyDescent="0.3">
      <c r="A177" s="192"/>
      <c r="B177" s="117"/>
      <c r="C177" s="117"/>
      <c r="D177" s="117"/>
      <c r="E177" s="117"/>
      <c r="F177" s="117"/>
      <c r="G177" s="117"/>
      <c r="H177" s="117"/>
      <c r="I177" s="195"/>
      <c r="J177" s="117"/>
      <c r="K177" s="117"/>
      <c r="L177" s="117"/>
      <c r="M177" s="117"/>
      <c r="N177" s="117"/>
      <c r="O177" s="117"/>
      <c r="P177" s="117"/>
      <c r="Q177" s="117"/>
      <c r="R177" s="117"/>
      <c r="S177" s="195"/>
      <c r="T177" s="117"/>
      <c r="U177" s="195"/>
      <c r="V177" s="117"/>
      <c r="W177" s="196"/>
      <c r="X177" s="197"/>
      <c r="Y177" s="197"/>
      <c r="Z177" s="197"/>
      <c r="AA177" s="197"/>
      <c r="AB177" s="188"/>
      <c r="AC177" s="197"/>
      <c r="AD177" s="188"/>
      <c r="AE177" s="197"/>
      <c r="AF177" s="197"/>
    </row>
    <row r="178" spans="1:32" x14ac:dyDescent="0.3">
      <c r="A178" s="192"/>
      <c r="B178" s="117"/>
      <c r="C178" s="117"/>
      <c r="D178" s="117"/>
      <c r="E178" s="117"/>
      <c r="F178" s="117"/>
      <c r="G178" s="117"/>
      <c r="H178" s="117"/>
      <c r="I178" s="195"/>
      <c r="J178" s="117"/>
      <c r="K178" s="117"/>
      <c r="L178" s="117"/>
      <c r="M178" s="117"/>
      <c r="N178" s="117"/>
      <c r="O178" s="117"/>
      <c r="P178" s="117"/>
      <c r="Q178" s="117"/>
      <c r="R178" s="117"/>
      <c r="S178" s="195"/>
      <c r="T178" s="117"/>
      <c r="U178" s="195"/>
      <c r="V178" s="117"/>
      <c r="W178" s="196"/>
      <c r="X178" s="197"/>
      <c r="Y178" s="197"/>
      <c r="Z178" s="197"/>
      <c r="AA178" s="197"/>
      <c r="AB178" s="188"/>
      <c r="AC178" s="197"/>
      <c r="AD178" s="188"/>
      <c r="AE178" s="197"/>
      <c r="AF178" s="197"/>
    </row>
    <row r="179" spans="1:32" x14ac:dyDescent="0.3">
      <c r="A179" s="192"/>
      <c r="B179" s="117"/>
      <c r="C179" s="117"/>
      <c r="D179" s="117"/>
      <c r="E179" s="117"/>
      <c r="F179" s="117"/>
      <c r="G179" s="117"/>
      <c r="H179" s="117"/>
      <c r="I179" s="195"/>
      <c r="J179" s="117"/>
      <c r="K179" s="117"/>
      <c r="L179" s="117"/>
      <c r="M179" s="117"/>
      <c r="N179" s="117"/>
      <c r="O179" s="117"/>
      <c r="P179" s="117"/>
      <c r="Q179" s="117"/>
      <c r="R179" s="117"/>
      <c r="S179" s="195"/>
      <c r="T179" s="117"/>
      <c r="U179" s="195"/>
      <c r="V179" s="117"/>
      <c r="W179" s="196"/>
      <c r="X179" s="197"/>
      <c r="Y179" s="197"/>
      <c r="Z179" s="197"/>
      <c r="AA179" s="197"/>
      <c r="AB179" s="188"/>
      <c r="AC179" s="197"/>
      <c r="AD179" s="188"/>
      <c r="AE179" s="197"/>
      <c r="AF179" s="197"/>
    </row>
    <row r="180" spans="1:32" x14ac:dyDescent="0.3">
      <c r="A180" s="192"/>
      <c r="B180" s="117"/>
      <c r="C180" s="117"/>
      <c r="D180" s="117"/>
      <c r="E180" s="117"/>
      <c r="F180" s="117"/>
      <c r="G180" s="117"/>
      <c r="H180" s="117"/>
      <c r="I180" s="195"/>
      <c r="J180" s="117"/>
      <c r="K180" s="117"/>
      <c r="L180" s="117"/>
      <c r="M180" s="117"/>
      <c r="N180" s="117"/>
      <c r="O180" s="117"/>
      <c r="P180" s="117"/>
      <c r="Q180" s="117"/>
      <c r="R180" s="117"/>
      <c r="S180" s="195"/>
      <c r="T180" s="117"/>
      <c r="U180" s="195"/>
      <c r="V180" s="117"/>
      <c r="W180" s="196"/>
      <c r="X180" s="197"/>
      <c r="Y180" s="197"/>
      <c r="Z180" s="197"/>
      <c r="AA180" s="197"/>
      <c r="AB180" s="188"/>
      <c r="AC180" s="197"/>
      <c r="AD180" s="188"/>
      <c r="AE180" s="197"/>
      <c r="AF180" s="197"/>
    </row>
    <row r="181" spans="1:32" x14ac:dyDescent="0.3">
      <c r="A181" s="192"/>
      <c r="B181" s="117"/>
      <c r="C181" s="117"/>
      <c r="D181" s="117"/>
      <c r="E181" s="117"/>
      <c r="F181" s="117"/>
      <c r="G181" s="117"/>
      <c r="H181" s="117"/>
      <c r="I181" s="195"/>
      <c r="J181" s="117"/>
      <c r="K181" s="117"/>
      <c r="L181" s="117"/>
      <c r="M181" s="117"/>
      <c r="N181" s="117"/>
      <c r="O181" s="117"/>
      <c r="P181" s="117"/>
      <c r="Q181" s="117"/>
      <c r="R181" s="117"/>
      <c r="S181" s="195"/>
      <c r="T181" s="117"/>
      <c r="U181" s="195"/>
      <c r="V181" s="117"/>
      <c r="W181" s="196"/>
      <c r="X181" s="197"/>
      <c r="Y181" s="197"/>
      <c r="Z181" s="197"/>
      <c r="AA181" s="197"/>
      <c r="AB181" s="188"/>
      <c r="AC181" s="197"/>
      <c r="AD181" s="188"/>
      <c r="AE181" s="197"/>
      <c r="AF181" s="197"/>
    </row>
    <row r="182" spans="1:32" x14ac:dyDescent="0.3">
      <c r="A182" s="192"/>
      <c r="B182" s="117"/>
      <c r="C182" s="117"/>
      <c r="D182" s="117"/>
      <c r="E182" s="117"/>
      <c r="F182" s="117"/>
      <c r="G182" s="117"/>
      <c r="H182" s="117"/>
      <c r="I182" s="195"/>
      <c r="J182" s="117"/>
      <c r="K182" s="117"/>
      <c r="L182" s="117"/>
      <c r="M182" s="117"/>
      <c r="N182" s="117"/>
      <c r="O182" s="117"/>
      <c r="P182" s="117"/>
      <c r="Q182" s="117"/>
      <c r="R182" s="117"/>
      <c r="S182" s="195"/>
      <c r="T182" s="117"/>
      <c r="U182" s="195"/>
      <c r="V182" s="117"/>
      <c r="W182" s="196"/>
      <c r="X182" s="197"/>
      <c r="Y182" s="197"/>
      <c r="Z182" s="197"/>
      <c r="AA182" s="197"/>
      <c r="AB182" s="188"/>
      <c r="AC182" s="197"/>
      <c r="AD182" s="188"/>
      <c r="AE182" s="197"/>
      <c r="AF182" s="197"/>
    </row>
    <row r="183" spans="1:32" x14ac:dyDescent="0.3">
      <c r="A183" s="192"/>
      <c r="B183" s="117"/>
      <c r="C183" s="117"/>
      <c r="D183" s="117"/>
      <c r="E183" s="117"/>
      <c r="F183" s="117"/>
      <c r="G183" s="117"/>
      <c r="H183" s="117"/>
      <c r="I183" s="195"/>
      <c r="J183" s="117"/>
      <c r="K183" s="117"/>
      <c r="L183" s="117"/>
      <c r="M183" s="117"/>
      <c r="N183" s="117"/>
      <c r="O183" s="117"/>
      <c r="P183" s="117"/>
      <c r="Q183" s="117"/>
      <c r="R183" s="117"/>
      <c r="S183" s="195"/>
      <c r="T183" s="117"/>
      <c r="U183" s="195"/>
      <c r="V183" s="117"/>
      <c r="W183" s="196"/>
      <c r="X183" s="197"/>
      <c r="Y183" s="197"/>
      <c r="Z183" s="197"/>
      <c r="AA183" s="197"/>
      <c r="AB183" s="188"/>
      <c r="AC183" s="197"/>
      <c r="AD183" s="188"/>
      <c r="AE183" s="197"/>
      <c r="AF183" s="197"/>
    </row>
    <row r="184" spans="1:32" x14ac:dyDescent="0.3">
      <c r="A184" s="192"/>
      <c r="B184" s="117"/>
      <c r="C184" s="117"/>
      <c r="D184" s="117"/>
      <c r="E184" s="117"/>
      <c r="F184" s="117"/>
      <c r="G184" s="117"/>
      <c r="H184" s="117"/>
      <c r="I184" s="195"/>
      <c r="J184" s="117"/>
      <c r="K184" s="117"/>
      <c r="L184" s="117"/>
      <c r="M184" s="117"/>
      <c r="N184" s="117"/>
      <c r="O184" s="117"/>
      <c r="P184" s="117"/>
      <c r="Q184" s="117"/>
      <c r="R184" s="117"/>
      <c r="S184" s="195"/>
      <c r="T184" s="117"/>
      <c r="U184" s="195"/>
      <c r="V184" s="117"/>
      <c r="W184" s="196"/>
      <c r="X184" s="197"/>
      <c r="Y184" s="197"/>
      <c r="Z184" s="197"/>
      <c r="AA184" s="197"/>
      <c r="AB184" s="188"/>
      <c r="AC184" s="197"/>
      <c r="AD184" s="188"/>
      <c r="AE184" s="197"/>
      <c r="AF184" s="197"/>
    </row>
    <row r="185" spans="1:32" x14ac:dyDescent="0.3">
      <c r="A185" s="192"/>
      <c r="B185" s="117"/>
      <c r="C185" s="117"/>
      <c r="D185" s="117"/>
      <c r="E185" s="117"/>
      <c r="F185" s="117"/>
      <c r="G185" s="117"/>
      <c r="H185" s="117"/>
      <c r="I185" s="195"/>
      <c r="J185" s="117"/>
      <c r="K185" s="117"/>
      <c r="L185" s="117"/>
      <c r="M185" s="117"/>
      <c r="N185" s="117"/>
      <c r="O185" s="117"/>
      <c r="P185" s="117"/>
      <c r="Q185" s="117"/>
      <c r="R185" s="117"/>
      <c r="S185" s="195"/>
      <c r="T185" s="117"/>
      <c r="U185" s="195"/>
      <c r="V185" s="117"/>
      <c r="W185" s="196"/>
      <c r="X185" s="197"/>
      <c r="Y185" s="197"/>
      <c r="Z185" s="197"/>
      <c r="AA185" s="197"/>
      <c r="AB185" s="188"/>
      <c r="AC185" s="197"/>
      <c r="AD185" s="188"/>
      <c r="AE185" s="197"/>
      <c r="AF185" s="197"/>
    </row>
    <row r="186" spans="1:32" x14ac:dyDescent="0.3">
      <c r="A186" s="192"/>
      <c r="B186" s="117"/>
      <c r="C186" s="117"/>
      <c r="D186" s="117"/>
      <c r="E186" s="117"/>
      <c r="F186" s="117"/>
      <c r="G186" s="117"/>
      <c r="H186" s="117"/>
      <c r="I186" s="195"/>
      <c r="J186" s="117"/>
      <c r="K186" s="117"/>
      <c r="L186" s="117"/>
      <c r="M186" s="117"/>
      <c r="N186" s="117"/>
      <c r="O186" s="117"/>
      <c r="P186" s="117"/>
      <c r="Q186" s="117"/>
      <c r="R186" s="117"/>
      <c r="S186" s="195"/>
      <c r="T186" s="117"/>
      <c r="U186" s="195"/>
      <c r="V186" s="117"/>
      <c r="W186" s="196"/>
      <c r="X186" s="197"/>
      <c r="Y186" s="197"/>
      <c r="Z186" s="197"/>
      <c r="AA186" s="197"/>
      <c r="AB186" s="188"/>
      <c r="AC186" s="197"/>
      <c r="AD186" s="188"/>
      <c r="AE186" s="197"/>
      <c r="AF186" s="197"/>
    </row>
    <row r="187" spans="1:32" x14ac:dyDescent="0.3">
      <c r="A187" s="192"/>
      <c r="B187" s="117"/>
      <c r="C187" s="117"/>
      <c r="D187" s="117"/>
      <c r="E187" s="117"/>
      <c r="F187" s="117"/>
      <c r="G187" s="117"/>
      <c r="H187" s="117"/>
      <c r="I187" s="195"/>
      <c r="J187" s="117"/>
      <c r="K187" s="117"/>
      <c r="L187" s="117"/>
      <c r="M187" s="117"/>
      <c r="N187" s="117"/>
      <c r="O187" s="117"/>
      <c r="P187" s="117"/>
      <c r="Q187" s="117"/>
      <c r="R187" s="117"/>
      <c r="S187" s="195"/>
      <c r="T187" s="117"/>
      <c r="U187" s="195"/>
      <c r="V187" s="117"/>
      <c r="W187" s="196"/>
      <c r="X187" s="197"/>
      <c r="Y187" s="197"/>
      <c r="Z187" s="197"/>
      <c r="AA187" s="197"/>
      <c r="AB187" s="188"/>
      <c r="AC187" s="197"/>
      <c r="AD187" s="188"/>
      <c r="AE187" s="197"/>
      <c r="AF187" s="197"/>
    </row>
    <row r="188" spans="1:32" x14ac:dyDescent="0.3">
      <c r="A188" s="192"/>
      <c r="B188" s="117"/>
      <c r="C188" s="117"/>
      <c r="D188" s="117"/>
      <c r="E188" s="117"/>
      <c r="F188" s="117"/>
      <c r="G188" s="117"/>
      <c r="H188" s="117"/>
      <c r="I188" s="195"/>
      <c r="J188" s="117"/>
      <c r="K188" s="117"/>
      <c r="L188" s="117"/>
      <c r="M188" s="117"/>
      <c r="N188" s="117"/>
      <c r="O188" s="117"/>
      <c r="P188" s="117"/>
      <c r="Q188" s="117"/>
      <c r="R188" s="117"/>
      <c r="S188" s="195"/>
      <c r="T188" s="117"/>
      <c r="U188" s="195"/>
      <c r="V188" s="117"/>
      <c r="W188" s="196"/>
      <c r="X188" s="197"/>
      <c r="Y188" s="197"/>
      <c r="Z188" s="197"/>
      <c r="AA188" s="197"/>
      <c r="AB188" s="188"/>
      <c r="AC188" s="197"/>
      <c r="AD188" s="188"/>
      <c r="AE188" s="197"/>
      <c r="AF188" s="197"/>
    </row>
    <row r="189" spans="1:32" x14ac:dyDescent="0.3">
      <c r="A189" s="192"/>
      <c r="B189" s="117"/>
      <c r="C189" s="117"/>
      <c r="D189" s="117"/>
      <c r="E189" s="117"/>
      <c r="F189" s="117"/>
      <c r="G189" s="117"/>
      <c r="H189" s="117"/>
      <c r="I189" s="195"/>
      <c r="J189" s="117"/>
      <c r="K189" s="117"/>
      <c r="L189" s="117"/>
      <c r="M189" s="117"/>
      <c r="N189" s="117"/>
      <c r="O189" s="117"/>
      <c r="P189" s="117"/>
      <c r="Q189" s="117"/>
      <c r="R189" s="117"/>
      <c r="S189" s="195"/>
      <c r="T189" s="117"/>
      <c r="U189" s="195"/>
      <c r="V189" s="117"/>
      <c r="W189" s="196"/>
      <c r="X189" s="197"/>
      <c r="Y189" s="197"/>
      <c r="Z189" s="197"/>
      <c r="AA189" s="197"/>
      <c r="AB189" s="188"/>
      <c r="AC189" s="197"/>
      <c r="AD189" s="188"/>
      <c r="AE189" s="197"/>
      <c r="AF189" s="197"/>
    </row>
    <row r="190" spans="1:32" x14ac:dyDescent="0.3">
      <c r="A190" s="192"/>
      <c r="B190" s="117"/>
      <c r="C190" s="117"/>
      <c r="D190" s="117"/>
      <c r="E190" s="117"/>
      <c r="F190" s="117"/>
      <c r="G190" s="117"/>
      <c r="H190" s="117"/>
      <c r="I190" s="195"/>
      <c r="J190" s="117"/>
      <c r="K190" s="117"/>
      <c r="L190" s="117"/>
      <c r="M190" s="117"/>
      <c r="N190" s="117"/>
      <c r="O190" s="117"/>
      <c r="P190" s="117"/>
      <c r="Q190" s="117"/>
      <c r="R190" s="117"/>
      <c r="S190" s="195"/>
      <c r="T190" s="117"/>
      <c r="U190" s="195"/>
      <c r="V190" s="117"/>
      <c r="W190" s="196"/>
      <c r="X190" s="197"/>
      <c r="Y190" s="197"/>
      <c r="Z190" s="197"/>
      <c r="AA190" s="197"/>
      <c r="AB190" s="188"/>
      <c r="AC190" s="197"/>
      <c r="AD190" s="188"/>
      <c r="AE190" s="197"/>
      <c r="AF190" s="197"/>
    </row>
    <row r="191" spans="1:32" x14ac:dyDescent="0.3">
      <c r="A191" s="192"/>
      <c r="B191" s="117"/>
      <c r="C191" s="117"/>
      <c r="D191" s="117"/>
      <c r="E191" s="117"/>
      <c r="F191" s="117"/>
      <c r="G191" s="117"/>
      <c r="H191" s="117"/>
      <c r="I191" s="195"/>
      <c r="J191" s="117"/>
      <c r="K191" s="117"/>
      <c r="L191" s="117"/>
      <c r="M191" s="117"/>
      <c r="N191" s="117"/>
      <c r="O191" s="117"/>
      <c r="P191" s="117"/>
      <c r="Q191" s="117"/>
      <c r="R191" s="117"/>
      <c r="S191" s="195"/>
      <c r="T191" s="117"/>
      <c r="U191" s="195"/>
      <c r="V191" s="117"/>
      <c r="W191" s="196"/>
      <c r="X191" s="197"/>
      <c r="Y191" s="197"/>
      <c r="Z191" s="197"/>
      <c r="AA191" s="197"/>
      <c r="AB191" s="188"/>
      <c r="AC191" s="197"/>
      <c r="AD191" s="188"/>
      <c r="AE191" s="197"/>
      <c r="AF191" s="197"/>
    </row>
    <row r="192" spans="1:32" x14ac:dyDescent="0.3">
      <c r="A192" s="192"/>
      <c r="B192" s="117"/>
      <c r="C192" s="117"/>
      <c r="D192" s="117"/>
      <c r="E192" s="117"/>
      <c r="F192" s="117"/>
      <c r="G192" s="117"/>
      <c r="H192" s="117"/>
      <c r="I192" s="195"/>
      <c r="J192" s="117"/>
      <c r="K192" s="117"/>
      <c r="L192" s="117"/>
      <c r="M192" s="117"/>
      <c r="N192" s="117"/>
      <c r="O192" s="117"/>
      <c r="P192" s="117"/>
      <c r="Q192" s="117"/>
      <c r="R192" s="117"/>
      <c r="S192" s="195"/>
      <c r="T192" s="117"/>
      <c r="U192" s="195"/>
      <c r="V192" s="117"/>
      <c r="W192" s="196"/>
      <c r="X192" s="197"/>
      <c r="Y192" s="197"/>
      <c r="Z192" s="197"/>
      <c r="AA192" s="197"/>
      <c r="AB192" s="188"/>
      <c r="AC192" s="197"/>
      <c r="AD192" s="188"/>
      <c r="AE192" s="197"/>
      <c r="AF192" s="197"/>
    </row>
    <row r="193" spans="1:32" x14ac:dyDescent="0.3">
      <c r="A193" s="192"/>
      <c r="B193" s="117"/>
      <c r="C193" s="117"/>
      <c r="D193" s="117"/>
      <c r="E193" s="117"/>
      <c r="F193" s="117"/>
      <c r="G193" s="117"/>
      <c r="H193" s="117"/>
      <c r="I193" s="195"/>
      <c r="J193" s="117"/>
      <c r="K193" s="117"/>
      <c r="L193" s="117"/>
      <c r="M193" s="117"/>
      <c r="N193" s="117"/>
      <c r="O193" s="117"/>
      <c r="P193" s="117"/>
      <c r="Q193" s="117"/>
      <c r="R193" s="117"/>
      <c r="S193" s="195"/>
      <c r="T193" s="117"/>
      <c r="U193" s="195"/>
      <c r="V193" s="117"/>
      <c r="W193" s="196"/>
      <c r="X193" s="197"/>
      <c r="Y193" s="197"/>
      <c r="Z193" s="197"/>
      <c r="AA193" s="197"/>
      <c r="AB193" s="188"/>
      <c r="AC193" s="197"/>
      <c r="AD193" s="188"/>
      <c r="AE193" s="197"/>
      <c r="AF193" s="197"/>
    </row>
    <row r="194" spans="1:32" x14ac:dyDescent="0.3">
      <c r="A194" s="192"/>
      <c r="B194" s="117"/>
      <c r="C194" s="117"/>
      <c r="D194" s="117"/>
      <c r="E194" s="117"/>
      <c r="F194" s="117"/>
      <c r="G194" s="117"/>
      <c r="H194" s="117"/>
      <c r="I194" s="195"/>
      <c r="J194" s="117"/>
      <c r="K194" s="117"/>
      <c r="L194" s="117"/>
      <c r="M194" s="117"/>
      <c r="N194" s="117"/>
      <c r="O194" s="117"/>
      <c r="P194" s="117"/>
      <c r="Q194" s="117"/>
      <c r="R194" s="117"/>
      <c r="S194" s="195"/>
      <c r="T194" s="117"/>
      <c r="U194" s="195"/>
      <c r="V194" s="117"/>
      <c r="W194" s="196"/>
      <c r="X194" s="197"/>
      <c r="Y194" s="197"/>
      <c r="Z194" s="197"/>
      <c r="AA194" s="197"/>
      <c r="AB194" s="188"/>
      <c r="AC194" s="197"/>
      <c r="AD194" s="188"/>
      <c r="AE194" s="197"/>
      <c r="AF194" s="197"/>
    </row>
    <row r="195" spans="1:32" x14ac:dyDescent="0.3">
      <c r="A195" s="192"/>
      <c r="B195" s="117"/>
      <c r="C195" s="117"/>
      <c r="D195" s="117"/>
      <c r="E195" s="117"/>
      <c r="F195" s="117"/>
      <c r="G195" s="117"/>
      <c r="H195" s="117"/>
      <c r="I195" s="195"/>
      <c r="J195" s="117"/>
      <c r="K195" s="117"/>
      <c r="L195" s="117"/>
      <c r="M195" s="117"/>
      <c r="N195" s="117"/>
      <c r="O195" s="117"/>
      <c r="P195" s="117"/>
      <c r="Q195" s="117"/>
      <c r="R195" s="117"/>
      <c r="S195" s="195"/>
      <c r="T195" s="117"/>
      <c r="U195" s="195"/>
      <c r="V195" s="117"/>
      <c r="W195" s="196"/>
      <c r="X195" s="197"/>
      <c r="Y195" s="197"/>
      <c r="Z195" s="197"/>
      <c r="AA195" s="197"/>
      <c r="AB195" s="188"/>
      <c r="AC195" s="197"/>
      <c r="AD195" s="188"/>
      <c r="AE195" s="197"/>
      <c r="AF195" s="197"/>
    </row>
    <row r="196" spans="1:32" x14ac:dyDescent="0.3">
      <c r="A196" s="192"/>
      <c r="B196" s="117"/>
      <c r="C196" s="117"/>
      <c r="D196" s="117"/>
      <c r="E196" s="117"/>
      <c r="F196" s="117"/>
      <c r="G196" s="117"/>
      <c r="H196" s="117"/>
      <c r="I196" s="195"/>
      <c r="J196" s="117"/>
      <c r="K196" s="117"/>
      <c r="L196" s="117"/>
      <c r="M196" s="117"/>
      <c r="N196" s="117"/>
      <c r="O196" s="117"/>
      <c r="P196" s="117"/>
      <c r="Q196" s="117"/>
      <c r="R196" s="117"/>
      <c r="S196" s="195"/>
      <c r="T196" s="117"/>
      <c r="U196" s="195"/>
      <c r="V196" s="117"/>
      <c r="W196" s="196"/>
      <c r="X196" s="197"/>
      <c r="Y196" s="197"/>
      <c r="Z196" s="197"/>
      <c r="AA196" s="197"/>
      <c r="AB196" s="188"/>
      <c r="AC196" s="197"/>
      <c r="AD196" s="188"/>
      <c r="AE196" s="197"/>
      <c r="AF196" s="197"/>
    </row>
    <row r="197" spans="1:32" x14ac:dyDescent="0.3">
      <c r="A197" s="192"/>
      <c r="B197" s="117"/>
      <c r="C197" s="117"/>
      <c r="D197" s="117"/>
      <c r="E197" s="117"/>
      <c r="F197" s="117"/>
      <c r="G197" s="117"/>
      <c r="H197" s="117"/>
      <c r="I197" s="195"/>
      <c r="J197" s="117"/>
      <c r="K197" s="117"/>
      <c r="L197" s="117"/>
      <c r="M197" s="117"/>
      <c r="N197" s="117"/>
      <c r="O197" s="117"/>
      <c r="P197" s="117"/>
      <c r="Q197" s="117"/>
      <c r="R197" s="117"/>
      <c r="S197" s="195"/>
      <c r="T197" s="117"/>
      <c r="U197" s="195"/>
      <c r="V197" s="117"/>
      <c r="W197" s="196"/>
      <c r="X197" s="197"/>
      <c r="Y197" s="197"/>
      <c r="Z197" s="197"/>
      <c r="AA197" s="197"/>
      <c r="AB197" s="188"/>
      <c r="AC197" s="197"/>
      <c r="AD197" s="188"/>
      <c r="AE197" s="197"/>
      <c r="AF197" s="197"/>
    </row>
    <row r="198" spans="1:32" x14ac:dyDescent="0.3">
      <c r="A198" s="192"/>
      <c r="B198" s="117"/>
      <c r="C198" s="117"/>
      <c r="D198" s="117"/>
      <c r="E198" s="117"/>
      <c r="F198" s="117"/>
      <c r="G198" s="117"/>
      <c r="H198" s="117"/>
      <c r="I198" s="195"/>
      <c r="J198" s="117"/>
      <c r="K198" s="117"/>
      <c r="L198" s="117"/>
      <c r="M198" s="117"/>
      <c r="N198" s="117"/>
      <c r="O198" s="117"/>
      <c r="P198" s="117"/>
      <c r="Q198" s="117"/>
      <c r="R198" s="117"/>
      <c r="S198" s="195"/>
      <c r="T198" s="117"/>
      <c r="U198" s="195"/>
      <c r="V198" s="117"/>
      <c r="W198" s="196"/>
      <c r="X198" s="197"/>
      <c r="Y198" s="197"/>
      <c r="Z198" s="197"/>
      <c r="AA198" s="197"/>
      <c r="AB198" s="188"/>
      <c r="AC198" s="197"/>
      <c r="AD198" s="188"/>
      <c r="AE198" s="197"/>
      <c r="AF198" s="197"/>
    </row>
    <row r="199" spans="1:32" x14ac:dyDescent="0.3">
      <c r="A199" s="192"/>
      <c r="B199" s="117"/>
      <c r="C199" s="117"/>
      <c r="D199" s="117"/>
      <c r="E199" s="117"/>
      <c r="F199" s="117"/>
      <c r="G199" s="117"/>
      <c r="H199" s="117"/>
      <c r="I199" s="195"/>
      <c r="J199" s="117"/>
      <c r="K199" s="117"/>
      <c r="L199" s="117"/>
      <c r="M199" s="117"/>
      <c r="N199" s="117"/>
      <c r="O199" s="117"/>
      <c r="P199" s="117"/>
      <c r="Q199" s="117"/>
      <c r="R199" s="117"/>
      <c r="S199" s="195"/>
      <c r="T199" s="117"/>
      <c r="U199" s="195"/>
      <c r="V199" s="117"/>
      <c r="W199" s="196"/>
      <c r="X199" s="197"/>
      <c r="Y199" s="197"/>
      <c r="Z199" s="197"/>
      <c r="AA199" s="197"/>
      <c r="AB199" s="188"/>
      <c r="AC199" s="197"/>
      <c r="AD199" s="188"/>
      <c r="AE199" s="197"/>
      <c r="AF199" s="197"/>
    </row>
    <row r="200" spans="1:32" x14ac:dyDescent="0.3">
      <c r="A200" s="192"/>
      <c r="B200" s="117"/>
      <c r="C200" s="117"/>
      <c r="D200" s="117"/>
      <c r="E200" s="117"/>
      <c r="F200" s="117"/>
      <c r="G200" s="117"/>
      <c r="H200" s="117"/>
      <c r="I200" s="195"/>
      <c r="J200" s="117"/>
      <c r="K200" s="117"/>
      <c r="L200" s="117"/>
      <c r="M200" s="117"/>
      <c r="N200" s="117"/>
      <c r="O200" s="117"/>
      <c r="P200" s="117"/>
      <c r="Q200" s="117"/>
      <c r="R200" s="117"/>
      <c r="S200" s="195"/>
      <c r="T200" s="117"/>
      <c r="U200" s="195"/>
      <c r="V200" s="117"/>
      <c r="W200" s="196"/>
      <c r="X200" s="197"/>
      <c r="Y200" s="197"/>
      <c r="Z200" s="197"/>
      <c r="AA200" s="197"/>
      <c r="AB200" s="188"/>
      <c r="AC200" s="197"/>
      <c r="AD200" s="188"/>
      <c r="AE200" s="197"/>
      <c r="AF200" s="197"/>
    </row>
    <row r="201" spans="1:32" x14ac:dyDescent="0.3">
      <c r="A201" s="192"/>
      <c r="B201" s="117"/>
      <c r="C201" s="117"/>
      <c r="D201" s="117"/>
      <c r="E201" s="117"/>
      <c r="F201" s="117"/>
      <c r="G201" s="117"/>
      <c r="H201" s="117"/>
      <c r="I201" s="195"/>
      <c r="J201" s="117"/>
      <c r="K201" s="117"/>
      <c r="L201" s="117"/>
      <c r="M201" s="117"/>
      <c r="N201" s="117"/>
      <c r="O201" s="117"/>
      <c r="P201" s="117"/>
      <c r="Q201" s="117"/>
      <c r="R201" s="117"/>
      <c r="S201" s="195"/>
      <c r="T201" s="117"/>
      <c r="U201" s="195"/>
      <c r="V201" s="117"/>
      <c r="W201" s="196"/>
      <c r="X201" s="197"/>
      <c r="Y201" s="197"/>
      <c r="Z201" s="197"/>
      <c r="AA201" s="197"/>
      <c r="AB201" s="188"/>
      <c r="AC201" s="197"/>
      <c r="AD201" s="188"/>
      <c r="AE201" s="197"/>
      <c r="AF201" s="197"/>
    </row>
    <row r="202" spans="1:32" x14ac:dyDescent="0.3">
      <c r="A202" s="192"/>
      <c r="B202" s="117"/>
      <c r="C202" s="117"/>
      <c r="D202" s="117"/>
      <c r="E202" s="117"/>
      <c r="F202" s="117"/>
      <c r="G202" s="117"/>
      <c r="H202" s="117"/>
      <c r="I202" s="195"/>
      <c r="J202" s="117"/>
      <c r="K202" s="117"/>
      <c r="L202" s="117"/>
      <c r="M202" s="117"/>
      <c r="N202" s="117"/>
      <c r="O202" s="117"/>
      <c r="P202" s="117"/>
      <c r="Q202" s="117"/>
      <c r="R202" s="117"/>
      <c r="S202" s="195"/>
      <c r="T202" s="117"/>
      <c r="U202" s="195"/>
      <c r="V202" s="117"/>
      <c r="W202" s="196"/>
      <c r="X202" s="197"/>
      <c r="Y202" s="197"/>
      <c r="Z202" s="197"/>
      <c r="AA202" s="197"/>
      <c r="AB202" s="188"/>
      <c r="AC202" s="197"/>
      <c r="AD202" s="188"/>
      <c r="AE202" s="197"/>
      <c r="AF202" s="197"/>
    </row>
    <row r="203" spans="1:32" x14ac:dyDescent="0.3">
      <c r="A203" s="192"/>
      <c r="B203" s="117"/>
      <c r="C203" s="117"/>
      <c r="D203" s="117"/>
      <c r="E203" s="117"/>
      <c r="F203" s="117"/>
      <c r="G203" s="117"/>
      <c r="H203" s="117"/>
      <c r="I203" s="195"/>
      <c r="J203" s="117"/>
      <c r="K203" s="117"/>
      <c r="L203" s="117"/>
      <c r="M203" s="117"/>
      <c r="N203" s="117"/>
      <c r="O203" s="117"/>
      <c r="P203" s="117"/>
      <c r="Q203" s="117"/>
      <c r="R203" s="117"/>
      <c r="S203" s="195"/>
      <c r="T203" s="117"/>
      <c r="U203" s="195"/>
      <c r="V203" s="117"/>
      <c r="W203" s="196"/>
      <c r="X203" s="197"/>
      <c r="Y203" s="197"/>
      <c r="Z203" s="197"/>
      <c r="AA203" s="197"/>
      <c r="AB203" s="188"/>
      <c r="AC203" s="197"/>
      <c r="AD203" s="188"/>
      <c r="AE203" s="197"/>
      <c r="AF203" s="197"/>
    </row>
    <row r="204" spans="1:32" x14ac:dyDescent="0.3">
      <c r="A204" s="192"/>
      <c r="B204" s="117"/>
      <c r="C204" s="117"/>
      <c r="D204" s="117"/>
      <c r="E204" s="117"/>
      <c r="F204" s="117"/>
      <c r="G204" s="117"/>
      <c r="H204" s="117"/>
      <c r="I204" s="195"/>
      <c r="J204" s="117"/>
      <c r="K204" s="117"/>
      <c r="L204" s="117"/>
      <c r="M204" s="117"/>
      <c r="N204" s="117"/>
      <c r="O204" s="117"/>
      <c r="P204" s="117"/>
      <c r="Q204" s="117"/>
      <c r="R204" s="117"/>
      <c r="S204" s="195"/>
      <c r="T204" s="117"/>
      <c r="U204" s="195"/>
      <c r="V204" s="117"/>
      <c r="W204" s="196"/>
      <c r="X204" s="197"/>
      <c r="Y204" s="197"/>
      <c r="Z204" s="197"/>
      <c r="AA204" s="197"/>
      <c r="AB204" s="188"/>
      <c r="AC204" s="197"/>
      <c r="AD204" s="188"/>
      <c r="AE204" s="197"/>
      <c r="AF204" s="197"/>
    </row>
    <row r="205" spans="1:32" x14ac:dyDescent="0.3">
      <c r="A205" s="192"/>
      <c r="B205" s="117"/>
      <c r="C205" s="117"/>
      <c r="D205" s="117"/>
      <c r="E205" s="117"/>
      <c r="F205" s="117"/>
      <c r="G205" s="117"/>
      <c r="H205" s="117"/>
      <c r="I205" s="195"/>
      <c r="J205" s="117"/>
      <c r="K205" s="117"/>
      <c r="L205" s="117"/>
      <c r="M205" s="117"/>
      <c r="N205" s="117"/>
      <c r="O205" s="117"/>
      <c r="P205" s="117"/>
      <c r="Q205" s="117"/>
      <c r="R205" s="117"/>
      <c r="S205" s="195"/>
      <c r="T205" s="117"/>
      <c r="U205" s="195"/>
      <c r="V205" s="117"/>
      <c r="W205" s="196"/>
      <c r="X205" s="197"/>
      <c r="Y205" s="197"/>
      <c r="Z205" s="197"/>
      <c r="AA205" s="197"/>
      <c r="AB205" s="188"/>
      <c r="AC205" s="197"/>
      <c r="AD205" s="188"/>
      <c r="AE205" s="197"/>
      <c r="AF205" s="197"/>
    </row>
    <row r="206" spans="1:32" x14ac:dyDescent="0.3">
      <c r="A206" s="192"/>
      <c r="B206" s="117"/>
      <c r="C206" s="117"/>
      <c r="D206" s="117"/>
      <c r="E206" s="117"/>
      <c r="F206" s="117"/>
      <c r="G206" s="117"/>
      <c r="H206" s="117"/>
      <c r="I206" s="195"/>
      <c r="J206" s="117"/>
      <c r="K206" s="117"/>
      <c r="L206" s="117"/>
      <c r="M206" s="117"/>
      <c r="N206" s="117"/>
      <c r="O206" s="117"/>
      <c r="P206" s="117"/>
      <c r="Q206" s="117"/>
      <c r="R206" s="117"/>
      <c r="S206" s="195"/>
      <c r="T206" s="117"/>
      <c r="U206" s="195"/>
      <c r="V206" s="117"/>
      <c r="W206" s="196"/>
      <c r="X206" s="197"/>
      <c r="Y206" s="197"/>
      <c r="Z206" s="197"/>
      <c r="AA206" s="197"/>
      <c r="AB206" s="188"/>
      <c r="AC206" s="197"/>
      <c r="AD206" s="188"/>
      <c r="AE206" s="197"/>
      <c r="AF206" s="197"/>
    </row>
    <row r="207" spans="1:32" x14ac:dyDescent="0.3">
      <c r="A207" s="192"/>
      <c r="B207" s="117"/>
      <c r="C207" s="117"/>
      <c r="D207" s="117"/>
      <c r="E207" s="117"/>
      <c r="F207" s="117"/>
      <c r="G207" s="117"/>
      <c r="H207" s="117"/>
      <c r="I207" s="195"/>
      <c r="J207" s="117"/>
      <c r="K207" s="117"/>
      <c r="L207" s="117"/>
      <c r="M207" s="117"/>
      <c r="N207" s="117"/>
      <c r="O207" s="117"/>
      <c r="P207" s="117"/>
      <c r="Q207" s="117"/>
      <c r="R207" s="117"/>
      <c r="S207" s="195"/>
      <c r="T207" s="117"/>
      <c r="U207" s="195"/>
      <c r="V207" s="117"/>
      <c r="W207" s="196"/>
      <c r="X207" s="197"/>
      <c r="Y207" s="197"/>
      <c r="Z207" s="197"/>
      <c r="AA207" s="197"/>
      <c r="AB207" s="188"/>
      <c r="AC207" s="197"/>
      <c r="AD207" s="188"/>
      <c r="AE207" s="197"/>
      <c r="AF207" s="197"/>
    </row>
    <row r="208" spans="1:32" x14ac:dyDescent="0.3">
      <c r="A208" s="192"/>
      <c r="B208" s="117"/>
      <c r="C208" s="117"/>
      <c r="D208" s="117"/>
      <c r="E208" s="117"/>
      <c r="F208" s="117"/>
      <c r="G208" s="117"/>
      <c r="H208" s="117"/>
      <c r="I208" s="195"/>
      <c r="J208" s="117"/>
      <c r="K208" s="117"/>
      <c r="L208" s="117"/>
      <c r="M208" s="117"/>
      <c r="N208" s="117"/>
      <c r="O208" s="117"/>
      <c r="P208" s="117"/>
      <c r="Q208" s="117"/>
      <c r="R208" s="117"/>
      <c r="S208" s="195"/>
      <c r="T208" s="117"/>
      <c r="U208" s="195"/>
      <c r="V208" s="117"/>
      <c r="W208" s="196"/>
      <c r="X208" s="197"/>
      <c r="Y208" s="197"/>
      <c r="Z208" s="197"/>
      <c r="AA208" s="197"/>
      <c r="AB208" s="188"/>
      <c r="AC208" s="197"/>
      <c r="AD208" s="188"/>
      <c r="AE208" s="197"/>
      <c r="AF208" s="197"/>
    </row>
    <row r="209" spans="1:32" x14ac:dyDescent="0.3">
      <c r="A209" s="192"/>
      <c r="B209" s="117"/>
      <c r="C209" s="117"/>
      <c r="D209" s="117"/>
      <c r="E209" s="117"/>
      <c r="F209" s="117"/>
      <c r="G209" s="117"/>
      <c r="H209" s="117"/>
      <c r="I209" s="195"/>
      <c r="J209" s="117"/>
      <c r="K209" s="117"/>
      <c r="L209" s="117"/>
      <c r="M209" s="117"/>
      <c r="N209" s="117"/>
      <c r="O209" s="117"/>
      <c r="P209" s="117"/>
      <c r="Q209" s="117"/>
      <c r="R209" s="117"/>
      <c r="S209" s="195"/>
      <c r="T209" s="117"/>
      <c r="U209" s="195"/>
      <c r="V209" s="117"/>
      <c r="W209" s="196"/>
      <c r="X209" s="197"/>
      <c r="Y209" s="197"/>
      <c r="Z209" s="197"/>
      <c r="AA209" s="197"/>
      <c r="AB209" s="188"/>
      <c r="AC209" s="197"/>
      <c r="AD209" s="188"/>
      <c r="AE209" s="197"/>
      <c r="AF209" s="197"/>
    </row>
    <row r="210" spans="1:32" x14ac:dyDescent="0.3">
      <c r="A210" s="192"/>
      <c r="B210" s="117"/>
      <c r="C210" s="117"/>
      <c r="D210" s="117"/>
      <c r="E210" s="117"/>
      <c r="F210" s="117"/>
      <c r="G210" s="117"/>
      <c r="H210" s="117"/>
      <c r="I210" s="195"/>
      <c r="J210" s="117"/>
      <c r="K210" s="117"/>
      <c r="L210" s="117"/>
      <c r="M210" s="117"/>
      <c r="N210" s="117"/>
      <c r="O210" s="117"/>
      <c r="P210" s="117"/>
      <c r="Q210" s="117"/>
      <c r="R210" s="117"/>
      <c r="S210" s="195"/>
      <c r="T210" s="117"/>
      <c r="U210" s="195"/>
      <c r="V210" s="117"/>
      <c r="W210" s="196"/>
      <c r="X210" s="197"/>
      <c r="Y210" s="197"/>
      <c r="Z210" s="197"/>
      <c r="AA210" s="197"/>
      <c r="AB210" s="188"/>
      <c r="AC210" s="197"/>
      <c r="AD210" s="188"/>
      <c r="AE210" s="197"/>
      <c r="AF210" s="197"/>
    </row>
    <row r="211" spans="1:32" x14ac:dyDescent="0.3">
      <c r="A211" s="192"/>
      <c r="B211" s="117"/>
      <c r="C211" s="117"/>
      <c r="D211" s="117"/>
      <c r="E211" s="117"/>
      <c r="F211" s="117"/>
      <c r="G211" s="117"/>
      <c r="H211" s="117"/>
      <c r="I211" s="195"/>
      <c r="J211" s="117"/>
      <c r="K211" s="117"/>
      <c r="L211" s="117"/>
      <c r="M211" s="117"/>
      <c r="N211" s="117"/>
      <c r="O211" s="117"/>
      <c r="P211" s="117"/>
      <c r="Q211" s="117"/>
      <c r="R211" s="117"/>
      <c r="S211" s="195"/>
      <c r="T211" s="117"/>
      <c r="U211" s="195"/>
      <c r="V211" s="117"/>
      <c r="W211" s="196"/>
      <c r="X211" s="197"/>
      <c r="Y211" s="197"/>
      <c r="Z211" s="197"/>
      <c r="AA211" s="197"/>
      <c r="AB211" s="188"/>
      <c r="AC211" s="197"/>
      <c r="AD211" s="188"/>
      <c r="AE211" s="197"/>
      <c r="AF211" s="197"/>
    </row>
    <row r="212" spans="1:32" x14ac:dyDescent="0.3">
      <c r="A212" s="192"/>
      <c r="B212" s="117"/>
      <c r="C212" s="117"/>
      <c r="D212" s="117"/>
      <c r="E212" s="117"/>
      <c r="F212" s="117"/>
      <c r="G212" s="117"/>
      <c r="H212" s="117"/>
      <c r="I212" s="195"/>
      <c r="J212" s="117"/>
      <c r="K212" s="117"/>
      <c r="L212" s="117"/>
      <c r="M212" s="117"/>
      <c r="N212" s="117"/>
      <c r="O212" s="117"/>
      <c r="P212" s="117"/>
      <c r="Q212" s="117"/>
      <c r="R212" s="117"/>
      <c r="S212" s="195"/>
      <c r="T212" s="117"/>
      <c r="U212" s="195"/>
      <c r="V212" s="117"/>
      <c r="W212" s="196"/>
      <c r="X212" s="197"/>
      <c r="Y212" s="197"/>
      <c r="Z212" s="197"/>
      <c r="AA212" s="197"/>
      <c r="AB212" s="188"/>
      <c r="AC212" s="197"/>
      <c r="AD212" s="188"/>
      <c r="AE212" s="197"/>
      <c r="AF212" s="197"/>
    </row>
    <row r="213" spans="1:32" x14ac:dyDescent="0.3">
      <c r="A213" s="192"/>
      <c r="B213" s="117"/>
      <c r="C213" s="117"/>
      <c r="D213" s="117"/>
      <c r="E213" s="117"/>
      <c r="F213" s="117"/>
      <c r="G213" s="117"/>
      <c r="H213" s="117"/>
      <c r="I213" s="195"/>
      <c r="J213" s="117"/>
      <c r="K213" s="117"/>
      <c r="L213" s="117"/>
      <c r="M213" s="117"/>
      <c r="N213" s="117"/>
      <c r="O213" s="117"/>
      <c r="P213" s="117"/>
      <c r="Q213" s="117"/>
      <c r="R213" s="117"/>
      <c r="S213" s="195"/>
      <c r="T213" s="117"/>
      <c r="U213" s="195"/>
      <c r="V213" s="117"/>
      <c r="W213" s="196"/>
      <c r="X213" s="197"/>
      <c r="Y213" s="197"/>
      <c r="Z213" s="197"/>
      <c r="AA213" s="197"/>
      <c r="AB213" s="188"/>
      <c r="AC213" s="197"/>
      <c r="AD213" s="188"/>
      <c r="AE213" s="197"/>
      <c r="AF213" s="197"/>
    </row>
    <row r="214" spans="1:32" x14ac:dyDescent="0.3">
      <c r="A214" s="192"/>
      <c r="B214" s="117"/>
      <c r="C214" s="117"/>
      <c r="D214" s="117"/>
      <c r="E214" s="117"/>
      <c r="F214" s="117"/>
      <c r="G214" s="117"/>
      <c r="H214" s="117"/>
      <c r="I214" s="195"/>
      <c r="J214" s="117"/>
      <c r="K214" s="117"/>
      <c r="L214" s="117"/>
      <c r="M214" s="117"/>
      <c r="N214" s="117"/>
      <c r="O214" s="117"/>
      <c r="P214" s="117"/>
      <c r="Q214" s="117"/>
      <c r="R214" s="117"/>
      <c r="S214" s="195"/>
      <c r="T214" s="117"/>
      <c r="U214" s="195"/>
      <c r="V214" s="117"/>
      <c r="W214" s="196"/>
      <c r="X214" s="197"/>
      <c r="Y214" s="197"/>
      <c r="Z214" s="197"/>
      <c r="AA214" s="197"/>
      <c r="AB214" s="188"/>
      <c r="AC214" s="197"/>
      <c r="AD214" s="188"/>
      <c r="AE214" s="197"/>
      <c r="AF214" s="197"/>
    </row>
    <row r="215" spans="1:32" x14ac:dyDescent="0.3">
      <c r="A215" s="192"/>
      <c r="B215" s="117"/>
      <c r="C215" s="117"/>
      <c r="D215" s="117"/>
      <c r="E215" s="117"/>
      <c r="F215" s="117"/>
      <c r="G215" s="117"/>
      <c r="H215" s="117"/>
      <c r="I215" s="195"/>
      <c r="J215" s="117"/>
      <c r="K215" s="117"/>
      <c r="L215" s="117"/>
      <c r="M215" s="117"/>
      <c r="N215" s="117"/>
      <c r="O215" s="117"/>
      <c r="P215" s="117"/>
      <c r="Q215" s="117"/>
      <c r="R215" s="117"/>
      <c r="S215" s="195"/>
      <c r="T215" s="117"/>
      <c r="U215" s="195"/>
      <c r="V215" s="117"/>
      <c r="W215" s="196"/>
      <c r="X215" s="197"/>
      <c r="Y215" s="197"/>
      <c r="Z215" s="197"/>
      <c r="AA215" s="197"/>
      <c r="AB215" s="188"/>
      <c r="AC215" s="197"/>
      <c r="AD215" s="188"/>
      <c r="AE215" s="197"/>
      <c r="AF215" s="197"/>
    </row>
    <row r="216" spans="1:32" x14ac:dyDescent="0.3">
      <c r="A216" s="192"/>
      <c r="B216" s="117"/>
      <c r="C216" s="117"/>
      <c r="D216" s="117"/>
      <c r="E216" s="117"/>
      <c r="F216" s="117"/>
      <c r="G216" s="117"/>
      <c r="H216" s="117"/>
      <c r="I216" s="195"/>
      <c r="J216" s="117"/>
      <c r="K216" s="117"/>
      <c r="L216" s="117"/>
      <c r="M216" s="117"/>
      <c r="N216" s="117"/>
      <c r="O216" s="117"/>
      <c r="P216" s="117"/>
      <c r="Q216" s="117"/>
      <c r="R216" s="117"/>
      <c r="S216" s="195"/>
      <c r="T216" s="117"/>
      <c r="U216" s="195"/>
      <c r="V216" s="117"/>
      <c r="W216" s="196"/>
      <c r="X216" s="197"/>
      <c r="Y216" s="197"/>
      <c r="Z216" s="197"/>
      <c r="AA216" s="197"/>
      <c r="AB216" s="188"/>
      <c r="AC216" s="197"/>
      <c r="AD216" s="188"/>
      <c r="AE216" s="197"/>
      <c r="AF216" s="197"/>
    </row>
    <row r="217" spans="1:32" x14ac:dyDescent="0.3">
      <c r="A217" s="192"/>
      <c r="B217" s="117"/>
      <c r="C217" s="117"/>
      <c r="D217" s="117"/>
      <c r="E217" s="117"/>
      <c r="F217" s="117"/>
      <c r="G217" s="117"/>
      <c r="H217" s="117"/>
      <c r="I217" s="195"/>
      <c r="J217" s="117"/>
      <c r="K217" s="117"/>
      <c r="L217" s="117"/>
      <c r="M217" s="117"/>
      <c r="N217" s="117"/>
      <c r="O217" s="117"/>
      <c r="P217" s="117"/>
      <c r="Q217" s="117"/>
      <c r="R217" s="117"/>
      <c r="S217" s="195"/>
      <c r="T217" s="117"/>
      <c r="U217" s="195"/>
      <c r="V217" s="117"/>
      <c r="W217" s="196"/>
      <c r="X217" s="197"/>
      <c r="Y217" s="197"/>
      <c r="Z217" s="197"/>
      <c r="AA217" s="197"/>
      <c r="AB217" s="188"/>
      <c r="AC217" s="197"/>
      <c r="AD217" s="188"/>
      <c r="AE217" s="197"/>
      <c r="AF217" s="197"/>
    </row>
    <row r="218" spans="1:32" x14ac:dyDescent="0.3">
      <c r="A218" s="192"/>
      <c r="B218" s="117"/>
      <c r="C218" s="117"/>
      <c r="D218" s="117"/>
      <c r="E218" s="117"/>
      <c r="F218" s="117"/>
      <c r="G218" s="117"/>
      <c r="H218" s="117"/>
      <c r="I218" s="195"/>
      <c r="J218" s="117"/>
      <c r="K218" s="117"/>
      <c r="L218" s="117"/>
      <c r="M218" s="117"/>
      <c r="N218" s="117"/>
      <c r="O218" s="117"/>
      <c r="P218" s="117"/>
      <c r="Q218" s="117"/>
      <c r="R218" s="117"/>
      <c r="S218" s="195"/>
      <c r="T218" s="117"/>
      <c r="U218" s="195"/>
      <c r="V218" s="117"/>
      <c r="W218" s="196"/>
      <c r="X218" s="197"/>
      <c r="Y218" s="197"/>
      <c r="Z218" s="197"/>
      <c r="AA218" s="197"/>
      <c r="AB218" s="188"/>
      <c r="AC218" s="197"/>
      <c r="AD218" s="188"/>
      <c r="AE218" s="197"/>
      <c r="AF218" s="197"/>
    </row>
    <row r="219" spans="1:32" x14ac:dyDescent="0.3">
      <c r="A219" s="192"/>
      <c r="B219" s="117"/>
      <c r="C219" s="117"/>
      <c r="D219" s="117"/>
      <c r="E219" s="117"/>
      <c r="F219" s="117"/>
      <c r="G219" s="117"/>
      <c r="H219" s="117"/>
      <c r="I219" s="195"/>
      <c r="J219" s="117"/>
      <c r="K219" s="117"/>
      <c r="L219" s="117"/>
      <c r="M219" s="117"/>
      <c r="N219" s="117"/>
      <c r="O219" s="117"/>
      <c r="P219" s="117"/>
      <c r="Q219" s="117"/>
      <c r="R219" s="117"/>
      <c r="S219" s="195"/>
      <c r="T219" s="117"/>
      <c r="U219" s="195"/>
      <c r="V219" s="117"/>
      <c r="W219" s="196"/>
      <c r="X219" s="197"/>
      <c r="Y219" s="197"/>
      <c r="Z219" s="197"/>
      <c r="AA219" s="197"/>
      <c r="AB219" s="188"/>
      <c r="AC219" s="197"/>
      <c r="AD219" s="188"/>
      <c r="AE219" s="197"/>
      <c r="AF219" s="197"/>
    </row>
    <row r="220" spans="1:32" x14ac:dyDescent="0.3">
      <c r="A220" s="192"/>
      <c r="B220" s="117"/>
      <c r="C220" s="117"/>
      <c r="D220" s="117"/>
      <c r="E220" s="117"/>
      <c r="F220" s="117"/>
      <c r="G220" s="117"/>
      <c r="H220" s="117"/>
      <c r="I220" s="195"/>
      <c r="J220" s="117"/>
      <c r="K220" s="117"/>
      <c r="L220" s="117"/>
      <c r="M220" s="117"/>
      <c r="N220" s="117"/>
      <c r="O220" s="117"/>
      <c r="P220" s="117"/>
      <c r="Q220" s="117"/>
      <c r="R220" s="117"/>
      <c r="S220" s="195"/>
      <c r="T220" s="117"/>
      <c r="U220" s="195"/>
      <c r="V220" s="117"/>
      <c r="W220" s="196"/>
      <c r="X220" s="197"/>
      <c r="Y220" s="197"/>
      <c r="Z220" s="197"/>
      <c r="AA220" s="197"/>
      <c r="AB220" s="188"/>
      <c r="AC220" s="197"/>
      <c r="AD220" s="188"/>
      <c r="AE220" s="197"/>
      <c r="AF220" s="197"/>
    </row>
    <row r="221" spans="1:32" x14ac:dyDescent="0.3">
      <c r="A221" s="192"/>
      <c r="B221" s="117"/>
      <c r="C221" s="117"/>
      <c r="D221" s="117"/>
      <c r="E221" s="117"/>
      <c r="F221" s="117"/>
      <c r="G221" s="117"/>
      <c r="H221" s="117"/>
      <c r="I221" s="195"/>
      <c r="J221" s="117"/>
      <c r="K221" s="117"/>
      <c r="L221" s="117"/>
      <c r="M221" s="117"/>
      <c r="N221" s="117"/>
      <c r="O221" s="117"/>
      <c r="P221" s="117"/>
      <c r="Q221" s="117"/>
      <c r="R221" s="117"/>
      <c r="S221" s="195"/>
      <c r="T221" s="117"/>
      <c r="U221" s="195"/>
      <c r="V221" s="117"/>
      <c r="W221" s="196"/>
      <c r="X221" s="197"/>
      <c r="Y221" s="197"/>
      <c r="Z221" s="197"/>
      <c r="AA221" s="197"/>
      <c r="AB221" s="188"/>
      <c r="AC221" s="197"/>
      <c r="AD221" s="188"/>
      <c r="AE221" s="197"/>
      <c r="AF221" s="197"/>
    </row>
    <row r="222" spans="1:32" x14ac:dyDescent="0.3">
      <c r="A222" s="192"/>
      <c r="B222" s="117"/>
      <c r="C222" s="117"/>
      <c r="D222" s="117"/>
      <c r="E222" s="117"/>
      <c r="F222" s="117"/>
      <c r="G222" s="117"/>
      <c r="H222" s="117"/>
      <c r="I222" s="195"/>
      <c r="J222" s="117"/>
      <c r="K222" s="117"/>
      <c r="L222" s="117"/>
      <c r="M222" s="117"/>
      <c r="N222" s="117"/>
      <c r="O222" s="117"/>
      <c r="P222" s="117"/>
      <c r="Q222" s="117"/>
      <c r="R222" s="117"/>
      <c r="S222" s="195"/>
      <c r="T222" s="117"/>
      <c r="U222" s="195"/>
      <c r="V222" s="117"/>
      <c r="W222" s="196"/>
      <c r="X222" s="197"/>
      <c r="Y222" s="197"/>
      <c r="Z222" s="197"/>
      <c r="AA222" s="197"/>
      <c r="AB222" s="188"/>
      <c r="AC222" s="197"/>
      <c r="AD222" s="188"/>
      <c r="AE222" s="197"/>
      <c r="AF222" s="197"/>
    </row>
    <row r="223" spans="1:32" x14ac:dyDescent="0.3">
      <c r="A223" s="192"/>
      <c r="B223" s="117"/>
      <c r="C223" s="117"/>
      <c r="D223" s="117"/>
      <c r="E223" s="117"/>
      <c r="F223" s="117"/>
      <c r="G223" s="117"/>
      <c r="H223" s="117"/>
      <c r="I223" s="195"/>
      <c r="J223" s="117"/>
      <c r="K223" s="117"/>
      <c r="L223" s="117"/>
      <c r="M223" s="117"/>
      <c r="N223" s="117"/>
      <c r="O223" s="117"/>
      <c r="P223" s="117"/>
      <c r="Q223" s="117"/>
      <c r="R223" s="117"/>
      <c r="S223" s="195"/>
      <c r="T223" s="117"/>
      <c r="U223" s="195"/>
      <c r="V223" s="117"/>
      <c r="W223" s="196"/>
      <c r="X223" s="197"/>
      <c r="Y223" s="197"/>
      <c r="Z223" s="197"/>
      <c r="AA223" s="197"/>
      <c r="AB223" s="188"/>
      <c r="AC223" s="197"/>
      <c r="AD223" s="188"/>
      <c r="AE223" s="197"/>
      <c r="AF223" s="197"/>
    </row>
    <row r="224" spans="1:32" x14ac:dyDescent="0.3">
      <c r="A224" s="192"/>
      <c r="B224" s="117"/>
      <c r="C224" s="117"/>
      <c r="D224" s="117"/>
      <c r="E224" s="117"/>
      <c r="F224" s="117"/>
      <c r="G224" s="117"/>
      <c r="H224" s="117"/>
      <c r="I224" s="195"/>
      <c r="J224" s="117"/>
      <c r="K224" s="117"/>
      <c r="L224" s="117"/>
      <c r="M224" s="117"/>
      <c r="N224" s="117"/>
      <c r="O224" s="117"/>
      <c r="P224" s="117"/>
      <c r="Q224" s="117"/>
      <c r="R224" s="117"/>
      <c r="S224" s="195"/>
      <c r="T224" s="117"/>
      <c r="U224" s="195"/>
      <c r="V224" s="117"/>
      <c r="W224" s="196"/>
      <c r="X224" s="197"/>
      <c r="Y224" s="197"/>
      <c r="Z224" s="197"/>
      <c r="AA224" s="197"/>
      <c r="AB224" s="188"/>
      <c r="AC224" s="197"/>
      <c r="AD224" s="188"/>
      <c r="AE224" s="197"/>
      <c r="AF224" s="197"/>
    </row>
    <row r="225" spans="1:32" x14ac:dyDescent="0.3">
      <c r="A225" s="192"/>
      <c r="B225" s="117"/>
      <c r="C225" s="117"/>
      <c r="D225" s="117"/>
      <c r="E225" s="117"/>
      <c r="F225" s="117"/>
      <c r="G225" s="117"/>
      <c r="H225" s="117"/>
      <c r="I225" s="195"/>
      <c r="J225" s="117"/>
      <c r="K225" s="117"/>
      <c r="L225" s="117"/>
      <c r="M225" s="117"/>
      <c r="N225" s="117"/>
      <c r="O225" s="117"/>
      <c r="P225" s="117"/>
      <c r="Q225" s="117"/>
      <c r="R225" s="117"/>
      <c r="S225" s="195"/>
      <c r="T225" s="117"/>
      <c r="U225" s="195"/>
      <c r="V225" s="117"/>
      <c r="W225" s="196"/>
      <c r="X225" s="197"/>
      <c r="Y225" s="197"/>
      <c r="Z225" s="197"/>
      <c r="AA225" s="197"/>
      <c r="AB225" s="188"/>
      <c r="AC225" s="197"/>
      <c r="AD225" s="188"/>
      <c r="AE225" s="197"/>
      <c r="AF225" s="197"/>
    </row>
    <row r="226" spans="1:32" x14ac:dyDescent="0.3">
      <c r="A226" s="192"/>
      <c r="B226" s="117"/>
      <c r="C226" s="117"/>
      <c r="D226" s="117"/>
      <c r="E226" s="117"/>
      <c r="F226" s="117"/>
      <c r="G226" s="117"/>
      <c r="H226" s="117"/>
      <c r="I226" s="195"/>
      <c r="J226" s="117"/>
      <c r="K226" s="117"/>
      <c r="L226" s="117"/>
      <c r="M226" s="117"/>
      <c r="N226" s="117"/>
      <c r="O226" s="117"/>
      <c r="P226" s="117"/>
      <c r="Q226" s="117"/>
      <c r="R226" s="117"/>
      <c r="S226" s="195"/>
      <c r="T226" s="117"/>
      <c r="U226" s="195"/>
      <c r="V226" s="117"/>
      <c r="W226" s="196"/>
      <c r="X226" s="197"/>
      <c r="Y226" s="197"/>
      <c r="Z226" s="197"/>
      <c r="AA226" s="197"/>
      <c r="AB226" s="188"/>
      <c r="AC226" s="197"/>
      <c r="AD226" s="188"/>
      <c r="AE226" s="197"/>
      <c r="AF226" s="197"/>
    </row>
    <row r="227" spans="1:32" x14ac:dyDescent="0.3">
      <c r="A227" s="192"/>
      <c r="B227" s="117"/>
      <c r="C227" s="117"/>
      <c r="D227" s="117"/>
      <c r="E227" s="117"/>
      <c r="F227" s="117"/>
      <c r="G227" s="117"/>
      <c r="H227" s="117"/>
      <c r="I227" s="195"/>
      <c r="J227" s="117"/>
      <c r="K227" s="117"/>
      <c r="L227" s="117"/>
      <c r="M227" s="117"/>
      <c r="N227" s="117"/>
      <c r="O227" s="117"/>
      <c r="P227" s="117"/>
      <c r="Q227" s="117"/>
      <c r="R227" s="117"/>
      <c r="S227" s="195"/>
      <c r="T227" s="117"/>
      <c r="U227" s="195"/>
      <c r="V227" s="117"/>
      <c r="W227" s="196"/>
      <c r="X227" s="197"/>
      <c r="Y227" s="197"/>
      <c r="Z227" s="197"/>
      <c r="AA227" s="197"/>
      <c r="AB227" s="188"/>
      <c r="AC227" s="197"/>
      <c r="AD227" s="188"/>
      <c r="AE227" s="197"/>
      <c r="AF227" s="197"/>
    </row>
    <row r="228" spans="1:32" x14ac:dyDescent="0.3">
      <c r="A228" s="192"/>
      <c r="B228" s="117"/>
      <c r="C228" s="117"/>
      <c r="D228" s="117"/>
      <c r="E228" s="117"/>
      <c r="F228" s="117"/>
      <c r="G228" s="117"/>
      <c r="H228" s="117"/>
      <c r="I228" s="195"/>
      <c r="J228" s="117"/>
      <c r="K228" s="117"/>
      <c r="L228" s="117"/>
      <c r="M228" s="117"/>
      <c r="N228" s="117"/>
      <c r="O228" s="117"/>
      <c r="P228" s="117"/>
      <c r="Q228" s="117"/>
      <c r="R228" s="117"/>
      <c r="S228" s="195"/>
      <c r="T228" s="117"/>
      <c r="U228" s="195"/>
      <c r="V228" s="117"/>
      <c r="W228" s="196"/>
      <c r="X228" s="197"/>
      <c r="Y228" s="197"/>
      <c r="Z228" s="197"/>
      <c r="AA228" s="197"/>
      <c r="AB228" s="188"/>
      <c r="AC228" s="197"/>
      <c r="AD228" s="188"/>
      <c r="AE228" s="197"/>
      <c r="AF228" s="197"/>
    </row>
    <row r="229" spans="1:32" x14ac:dyDescent="0.3">
      <c r="A229" s="192"/>
      <c r="B229" s="117"/>
      <c r="C229" s="117"/>
      <c r="D229" s="117"/>
      <c r="E229" s="117"/>
      <c r="F229" s="117"/>
      <c r="G229" s="117"/>
      <c r="H229" s="117"/>
      <c r="I229" s="195"/>
      <c r="J229" s="117"/>
      <c r="K229" s="117"/>
      <c r="L229" s="117"/>
      <c r="M229" s="117"/>
      <c r="N229" s="117"/>
      <c r="O229" s="117"/>
      <c r="P229" s="117"/>
      <c r="Q229" s="117"/>
      <c r="R229" s="117"/>
      <c r="S229" s="195"/>
      <c r="T229" s="117"/>
      <c r="U229" s="195"/>
      <c r="V229" s="117"/>
      <c r="W229" s="196"/>
      <c r="X229" s="197"/>
      <c r="Y229" s="197"/>
      <c r="Z229" s="197"/>
      <c r="AA229" s="197"/>
      <c r="AB229" s="188"/>
      <c r="AC229" s="197"/>
      <c r="AD229" s="188"/>
      <c r="AE229" s="197"/>
      <c r="AF229" s="197"/>
    </row>
    <row r="230" spans="1:32" x14ac:dyDescent="0.3">
      <c r="A230" s="192"/>
      <c r="B230" s="117"/>
      <c r="C230" s="117"/>
      <c r="D230" s="117"/>
      <c r="E230" s="117"/>
      <c r="F230" s="117"/>
      <c r="G230" s="117"/>
      <c r="H230" s="117"/>
      <c r="I230" s="195"/>
      <c r="J230" s="117"/>
      <c r="K230" s="117"/>
      <c r="L230" s="117"/>
      <c r="M230" s="117"/>
      <c r="N230" s="117"/>
      <c r="O230" s="117"/>
      <c r="P230" s="117"/>
      <c r="Q230" s="117"/>
      <c r="R230" s="117"/>
      <c r="S230" s="195"/>
      <c r="T230" s="117"/>
      <c r="U230" s="195"/>
      <c r="V230" s="117"/>
      <c r="W230" s="196"/>
      <c r="X230" s="197"/>
      <c r="Y230" s="197"/>
      <c r="Z230" s="197"/>
      <c r="AA230" s="197"/>
      <c r="AB230" s="188"/>
      <c r="AC230" s="197"/>
      <c r="AD230" s="188"/>
      <c r="AE230" s="197"/>
      <c r="AF230" s="197"/>
    </row>
    <row r="231" spans="1:32" x14ac:dyDescent="0.3">
      <c r="A231" s="192"/>
      <c r="B231" s="117"/>
      <c r="C231" s="117"/>
      <c r="D231" s="117"/>
      <c r="E231" s="117"/>
      <c r="F231" s="117"/>
      <c r="G231" s="117"/>
      <c r="H231" s="117"/>
      <c r="I231" s="195"/>
      <c r="J231" s="117"/>
      <c r="K231" s="117"/>
      <c r="L231" s="117"/>
      <c r="M231" s="117"/>
      <c r="N231" s="117"/>
      <c r="O231" s="117"/>
      <c r="P231" s="117"/>
      <c r="Q231" s="117"/>
      <c r="R231" s="117"/>
      <c r="S231" s="195"/>
      <c r="T231" s="117"/>
      <c r="U231" s="195"/>
      <c r="V231" s="117"/>
      <c r="W231" s="196"/>
      <c r="X231" s="197"/>
      <c r="Y231" s="197"/>
      <c r="Z231" s="197"/>
      <c r="AA231" s="197"/>
      <c r="AB231" s="188"/>
      <c r="AC231" s="197"/>
      <c r="AD231" s="188"/>
      <c r="AE231" s="197"/>
      <c r="AF231" s="197"/>
    </row>
    <row r="232" spans="1:32" x14ac:dyDescent="0.3">
      <c r="A232" s="192"/>
      <c r="B232" s="117"/>
      <c r="C232" s="117"/>
      <c r="D232" s="117"/>
      <c r="E232" s="117"/>
      <c r="F232" s="117"/>
      <c r="G232" s="117"/>
      <c r="H232" s="117"/>
      <c r="I232" s="195"/>
      <c r="J232" s="117"/>
      <c r="K232" s="117"/>
      <c r="L232" s="117"/>
      <c r="M232" s="117"/>
      <c r="N232" s="117"/>
      <c r="O232" s="117"/>
      <c r="P232" s="117"/>
      <c r="Q232" s="117"/>
      <c r="R232" s="117"/>
      <c r="S232" s="195"/>
      <c r="T232" s="117"/>
      <c r="U232" s="195"/>
      <c r="V232" s="117"/>
      <c r="W232" s="196"/>
      <c r="X232" s="197"/>
      <c r="Y232" s="197"/>
      <c r="Z232" s="197"/>
      <c r="AA232" s="197"/>
      <c r="AB232" s="188"/>
      <c r="AC232" s="197"/>
      <c r="AD232" s="188"/>
      <c r="AE232" s="197"/>
      <c r="AF232" s="197"/>
    </row>
    <row r="233" spans="1:32" x14ac:dyDescent="0.3">
      <c r="A233" s="192"/>
      <c r="B233" s="117"/>
      <c r="C233" s="117"/>
      <c r="D233" s="117"/>
      <c r="E233" s="117"/>
      <c r="F233" s="117"/>
      <c r="G233" s="117"/>
      <c r="H233" s="117"/>
      <c r="I233" s="195"/>
      <c r="J233" s="117"/>
      <c r="K233" s="117"/>
      <c r="L233" s="117"/>
      <c r="M233" s="117"/>
      <c r="N233" s="117"/>
      <c r="O233" s="117"/>
      <c r="P233" s="117"/>
      <c r="Q233" s="117"/>
      <c r="R233" s="117"/>
      <c r="S233" s="195"/>
      <c r="T233" s="117"/>
      <c r="U233" s="195"/>
      <c r="V233" s="117"/>
      <c r="W233" s="196"/>
      <c r="X233" s="197"/>
      <c r="Y233" s="197"/>
      <c r="Z233" s="197"/>
      <c r="AA233" s="197"/>
      <c r="AB233" s="188"/>
      <c r="AC233" s="197"/>
      <c r="AD233" s="188"/>
      <c r="AE233" s="197"/>
      <c r="AF233" s="197"/>
    </row>
    <row r="234" spans="1:32" x14ac:dyDescent="0.3">
      <c r="A234" s="192"/>
      <c r="B234" s="117"/>
      <c r="C234" s="117"/>
      <c r="D234" s="117"/>
      <c r="E234" s="117"/>
      <c r="F234" s="117"/>
      <c r="G234" s="117"/>
      <c r="H234" s="117"/>
      <c r="I234" s="195"/>
      <c r="J234" s="117"/>
      <c r="K234" s="117"/>
      <c r="L234" s="117"/>
      <c r="M234" s="117"/>
      <c r="N234" s="117"/>
      <c r="O234" s="117"/>
      <c r="P234" s="117"/>
      <c r="Q234" s="117"/>
      <c r="R234" s="117"/>
      <c r="S234" s="195"/>
      <c r="T234" s="117"/>
      <c r="U234" s="195"/>
      <c r="V234" s="117"/>
      <c r="W234" s="196"/>
      <c r="X234" s="197"/>
      <c r="Y234" s="197"/>
      <c r="Z234" s="197"/>
      <c r="AA234" s="197"/>
      <c r="AB234" s="188"/>
      <c r="AC234" s="197"/>
      <c r="AD234" s="188"/>
      <c r="AE234" s="197"/>
      <c r="AF234" s="197"/>
    </row>
    <row r="235" spans="1:32" x14ac:dyDescent="0.3">
      <c r="A235" s="192"/>
      <c r="B235" s="117"/>
      <c r="C235" s="117"/>
      <c r="D235" s="117"/>
      <c r="E235" s="117"/>
      <c r="F235" s="117"/>
      <c r="G235" s="117"/>
      <c r="H235" s="117"/>
      <c r="I235" s="195"/>
      <c r="J235" s="117"/>
      <c r="K235" s="117"/>
      <c r="L235" s="117"/>
      <c r="M235" s="117"/>
      <c r="N235" s="117"/>
      <c r="O235" s="117"/>
      <c r="P235" s="117"/>
      <c r="Q235" s="117"/>
      <c r="R235" s="117"/>
      <c r="S235" s="195"/>
      <c r="T235" s="117"/>
      <c r="U235" s="195"/>
      <c r="V235" s="117"/>
      <c r="W235" s="196"/>
      <c r="X235" s="197"/>
      <c r="Y235" s="197"/>
      <c r="Z235" s="197"/>
      <c r="AA235" s="197"/>
      <c r="AB235" s="188"/>
      <c r="AC235" s="197"/>
      <c r="AD235" s="188"/>
      <c r="AE235" s="197"/>
      <c r="AF235" s="197"/>
    </row>
    <row r="236" spans="1:32" x14ac:dyDescent="0.3">
      <c r="A236" s="192"/>
      <c r="B236" s="117"/>
      <c r="C236" s="117"/>
      <c r="D236" s="117"/>
      <c r="E236" s="117"/>
      <c r="F236" s="117"/>
      <c r="G236" s="117"/>
      <c r="H236" s="117"/>
      <c r="I236" s="195"/>
      <c r="J236" s="117"/>
      <c r="K236" s="117"/>
      <c r="L236" s="117"/>
      <c r="M236" s="117"/>
      <c r="N236" s="117"/>
      <c r="O236" s="117"/>
      <c r="P236" s="117"/>
      <c r="Q236" s="117"/>
      <c r="R236" s="117"/>
      <c r="S236" s="195"/>
      <c r="T236" s="117"/>
      <c r="U236" s="195"/>
      <c r="V236" s="117"/>
      <c r="W236" s="196"/>
      <c r="X236" s="197"/>
      <c r="Y236" s="197"/>
      <c r="Z236" s="197"/>
      <c r="AA236" s="197"/>
      <c r="AB236" s="188"/>
      <c r="AC236" s="197"/>
      <c r="AD236" s="188"/>
      <c r="AE236" s="197"/>
      <c r="AF236" s="197"/>
    </row>
    <row r="237" spans="1:32" x14ac:dyDescent="0.3">
      <c r="A237" s="192"/>
      <c r="B237" s="117"/>
      <c r="C237" s="117"/>
      <c r="D237" s="117"/>
      <c r="E237" s="117"/>
      <c r="F237" s="117"/>
      <c r="G237" s="117"/>
      <c r="H237" s="117"/>
      <c r="I237" s="195"/>
      <c r="J237" s="117"/>
      <c r="K237" s="117"/>
      <c r="L237" s="117"/>
      <c r="M237" s="117"/>
      <c r="N237" s="117"/>
      <c r="O237" s="117"/>
      <c r="P237" s="117"/>
      <c r="Q237" s="117"/>
      <c r="R237" s="117"/>
      <c r="S237" s="195"/>
      <c r="T237" s="117"/>
      <c r="U237" s="195"/>
      <c r="V237" s="117"/>
      <c r="W237" s="196"/>
      <c r="X237" s="197"/>
      <c r="Y237" s="197"/>
      <c r="Z237" s="197"/>
      <c r="AA237" s="197"/>
      <c r="AB237" s="188"/>
      <c r="AC237" s="197"/>
      <c r="AD237" s="188"/>
      <c r="AE237" s="197"/>
      <c r="AF237" s="197"/>
    </row>
    <row r="238" spans="1:32" x14ac:dyDescent="0.3">
      <c r="A238" s="192"/>
      <c r="B238" s="117"/>
      <c r="C238" s="117"/>
      <c r="D238" s="117"/>
      <c r="E238" s="117"/>
      <c r="F238" s="117"/>
      <c r="G238" s="117"/>
      <c r="H238" s="117"/>
      <c r="I238" s="195"/>
      <c r="J238" s="117"/>
      <c r="K238" s="117"/>
      <c r="L238" s="117"/>
      <c r="M238" s="117"/>
      <c r="N238" s="117"/>
      <c r="O238" s="117"/>
      <c r="P238" s="117"/>
      <c r="Q238" s="117"/>
      <c r="R238" s="117"/>
      <c r="S238" s="195"/>
      <c r="T238" s="117"/>
      <c r="U238" s="195"/>
      <c r="V238" s="117"/>
      <c r="W238" s="196"/>
      <c r="X238" s="197"/>
      <c r="Y238" s="197"/>
      <c r="Z238" s="197"/>
      <c r="AA238" s="197"/>
      <c r="AB238" s="188"/>
      <c r="AC238" s="197"/>
      <c r="AD238" s="188"/>
      <c r="AE238" s="197"/>
      <c r="AF238" s="197"/>
    </row>
    <row r="239" spans="1:32" x14ac:dyDescent="0.3">
      <c r="A239" s="192"/>
      <c r="B239" s="117"/>
      <c r="C239" s="117"/>
      <c r="D239" s="117"/>
      <c r="E239" s="117"/>
      <c r="F239" s="117"/>
      <c r="G239" s="117"/>
      <c r="H239" s="117"/>
      <c r="I239" s="195"/>
      <c r="J239" s="117"/>
      <c r="K239" s="117"/>
      <c r="L239" s="117"/>
      <c r="M239" s="117"/>
      <c r="N239" s="117"/>
      <c r="O239" s="117"/>
      <c r="P239" s="117"/>
      <c r="Q239" s="117"/>
      <c r="R239" s="117"/>
      <c r="S239" s="195"/>
      <c r="T239" s="117"/>
      <c r="U239" s="195"/>
      <c r="V239" s="117"/>
      <c r="W239" s="196"/>
      <c r="X239" s="197"/>
      <c r="Y239" s="197"/>
      <c r="Z239" s="197"/>
      <c r="AA239" s="197"/>
      <c r="AB239" s="188"/>
      <c r="AC239" s="197"/>
      <c r="AD239" s="188"/>
      <c r="AE239" s="197"/>
      <c r="AF239" s="197"/>
    </row>
    <row r="240" spans="1:32" x14ac:dyDescent="0.3">
      <c r="A240" s="192"/>
      <c r="B240" s="117"/>
      <c r="C240" s="117"/>
      <c r="D240" s="117"/>
      <c r="E240" s="117"/>
      <c r="F240" s="117"/>
      <c r="G240" s="117"/>
      <c r="H240" s="117"/>
      <c r="I240" s="195"/>
      <c r="J240" s="117"/>
      <c r="K240" s="117"/>
      <c r="L240" s="117"/>
      <c r="M240" s="117"/>
      <c r="N240" s="117"/>
      <c r="O240" s="117"/>
      <c r="P240" s="117"/>
      <c r="Q240" s="117"/>
      <c r="R240" s="117"/>
      <c r="S240" s="195"/>
      <c r="T240" s="117"/>
      <c r="U240" s="195"/>
      <c r="V240" s="117"/>
      <c r="W240" s="196"/>
      <c r="X240" s="197"/>
      <c r="Y240" s="197"/>
      <c r="Z240" s="197"/>
      <c r="AA240" s="197"/>
      <c r="AB240" s="188"/>
      <c r="AC240" s="197"/>
      <c r="AD240" s="188"/>
      <c r="AE240" s="197"/>
      <c r="AF240" s="197"/>
    </row>
    <row r="241" spans="1:32" x14ac:dyDescent="0.3">
      <c r="A241" s="192"/>
      <c r="B241" s="117"/>
      <c r="C241" s="117"/>
      <c r="D241" s="117"/>
      <c r="E241" s="117"/>
      <c r="F241" s="117"/>
      <c r="G241" s="117"/>
      <c r="H241" s="117"/>
      <c r="I241" s="195"/>
      <c r="J241" s="117"/>
      <c r="K241" s="117"/>
      <c r="L241" s="117"/>
      <c r="M241" s="117"/>
      <c r="N241" s="117"/>
      <c r="O241" s="117"/>
      <c r="P241" s="117"/>
      <c r="Q241" s="117"/>
      <c r="R241" s="117"/>
      <c r="S241" s="195"/>
      <c r="T241" s="117"/>
      <c r="U241" s="195"/>
      <c r="V241" s="117"/>
      <c r="W241" s="196"/>
      <c r="X241" s="197"/>
      <c r="Y241" s="197"/>
      <c r="Z241" s="197"/>
      <c r="AA241" s="197"/>
      <c r="AB241" s="188"/>
      <c r="AC241" s="197"/>
      <c r="AD241" s="188"/>
      <c r="AE241" s="197"/>
      <c r="AF241" s="197"/>
    </row>
    <row r="242" spans="1:32" x14ac:dyDescent="0.3">
      <c r="A242" s="192"/>
      <c r="B242" s="117"/>
      <c r="C242" s="117"/>
      <c r="D242" s="117"/>
      <c r="E242" s="117"/>
      <c r="F242" s="117"/>
      <c r="G242" s="117"/>
      <c r="H242" s="117"/>
      <c r="I242" s="195"/>
      <c r="J242" s="117"/>
      <c r="K242" s="117"/>
      <c r="L242" s="117"/>
      <c r="M242" s="117"/>
      <c r="N242" s="117"/>
      <c r="O242" s="117"/>
      <c r="P242" s="117"/>
      <c r="Q242" s="117"/>
      <c r="R242" s="117"/>
      <c r="S242" s="195"/>
      <c r="T242" s="117"/>
      <c r="U242" s="195"/>
      <c r="V242" s="117"/>
      <c r="W242" s="196"/>
      <c r="X242" s="197"/>
      <c r="Y242" s="197"/>
      <c r="Z242" s="197"/>
      <c r="AA242" s="197"/>
      <c r="AB242" s="188"/>
      <c r="AC242" s="197"/>
      <c r="AD242" s="188"/>
      <c r="AE242" s="197"/>
      <c r="AF242" s="197"/>
    </row>
  </sheetData>
  <mergeCells count="64">
    <mergeCell ref="AB35:AC35"/>
    <mergeCell ref="AD35:AE35"/>
    <mergeCell ref="AB36:AC36"/>
    <mergeCell ref="AD36:AE36"/>
    <mergeCell ref="AB37:AC37"/>
    <mergeCell ref="AD37:AE37"/>
    <mergeCell ref="A35:F35"/>
    <mergeCell ref="J35:J37"/>
    <mergeCell ref="K35:R35"/>
    <mergeCell ref="X35:Y35"/>
    <mergeCell ref="Z35:AA35"/>
    <mergeCell ref="A36:F36"/>
    <mergeCell ref="K36:R36"/>
    <mergeCell ref="X36:Y36"/>
    <mergeCell ref="Z36:AA36"/>
    <mergeCell ref="X37:Y37"/>
    <mergeCell ref="Z37:AA37"/>
    <mergeCell ref="T1:AE1"/>
    <mergeCell ref="AF1:AF8"/>
    <mergeCell ref="AG1:AG8"/>
    <mergeCell ref="AB2:AE2"/>
    <mergeCell ref="AB3:AC3"/>
    <mergeCell ref="AD3:AE3"/>
    <mergeCell ref="AB4:AC4"/>
    <mergeCell ref="AD4:AE4"/>
    <mergeCell ref="AB5:AC5"/>
    <mergeCell ref="AD5:AE5"/>
    <mergeCell ref="AB6:AC6"/>
    <mergeCell ref="AD6:AE6"/>
    <mergeCell ref="AB7:AC7"/>
    <mergeCell ref="AD7:AE7"/>
    <mergeCell ref="T2:V2"/>
    <mergeCell ref="X2:AA2"/>
    <mergeCell ref="B43:J43"/>
    <mergeCell ref="M5:M7"/>
    <mergeCell ref="C6:H6"/>
    <mergeCell ref="X6:Y6"/>
    <mergeCell ref="Z6:AA6"/>
    <mergeCell ref="N5:N7"/>
    <mergeCell ref="Z5:AA5"/>
    <mergeCell ref="X7:Y7"/>
    <mergeCell ref="Z7:AA7"/>
    <mergeCell ref="J2:J7"/>
    <mergeCell ref="K2:K7"/>
    <mergeCell ref="A37:F37"/>
    <mergeCell ref="G37:H37"/>
    <mergeCell ref="K37:R37"/>
    <mergeCell ref="A1:A7"/>
    <mergeCell ref="B1:B7"/>
    <mergeCell ref="X3:Y3"/>
    <mergeCell ref="Z3:AA3"/>
    <mergeCell ref="L4:L7"/>
    <mergeCell ref="M4:O4"/>
    <mergeCell ref="X4:Y4"/>
    <mergeCell ref="Z4:AA4"/>
    <mergeCell ref="O5:O7"/>
    <mergeCell ref="X5:Y5"/>
    <mergeCell ref="C1:H5"/>
    <mergeCell ref="J1:R1"/>
    <mergeCell ref="L2:Q2"/>
    <mergeCell ref="R2:R7"/>
    <mergeCell ref="L3:O3"/>
    <mergeCell ref="P3:P7"/>
    <mergeCell ref="Q3:Q7"/>
  </mergeCells>
  <conditionalFormatting sqref="A14 A16">
    <cfRule type="cellIs" dxfId="802" priority="21" operator="equal">
      <formula>0</formula>
    </cfRule>
  </conditionalFormatting>
  <conditionalFormatting sqref="A17:A18">
    <cfRule type="cellIs" dxfId="801" priority="22" operator="equal">
      <formula>0</formula>
    </cfRule>
  </conditionalFormatting>
  <conditionalFormatting sqref="E32">
    <cfRule type="cellIs" dxfId="800" priority="5" operator="equal">
      <formula>0</formula>
    </cfRule>
  </conditionalFormatting>
  <conditionalFormatting sqref="B11:B13">
    <cfRule type="cellIs" dxfId="799" priority="24" operator="equal">
      <formula>0</formula>
    </cfRule>
  </conditionalFormatting>
  <conditionalFormatting sqref="B26">
    <cfRule type="cellIs" dxfId="798" priority="25" operator="equal">
      <formula>0</formula>
    </cfRule>
  </conditionalFormatting>
  <conditionalFormatting sqref="B34">
    <cfRule type="cellIs" dxfId="797" priority="26" operator="equal">
      <formula>0</formula>
    </cfRule>
  </conditionalFormatting>
  <conditionalFormatting sqref="B23">
    <cfRule type="cellIs" dxfId="796" priority="27" operator="equal">
      <formula>0</formula>
    </cfRule>
  </conditionalFormatting>
  <conditionalFormatting sqref="B24">
    <cfRule type="cellIs" dxfId="795" priority="28" operator="equal">
      <formula>0</formula>
    </cfRule>
  </conditionalFormatting>
  <conditionalFormatting sqref="B25">
    <cfRule type="cellIs" dxfId="794" priority="29" operator="equal">
      <formula>0</formula>
    </cfRule>
  </conditionalFormatting>
  <conditionalFormatting sqref="Y12:Y25">
    <cfRule type="cellIs" dxfId="793" priority="30" operator="equal">
      <formula>0</formula>
    </cfRule>
  </conditionalFormatting>
  <conditionalFormatting sqref="X12:X17">
    <cfRule type="cellIs" dxfId="792" priority="31" operator="equal">
      <formula>0</formula>
    </cfRule>
  </conditionalFormatting>
  <conditionalFormatting sqref="X19:X22">
    <cfRule type="cellIs" dxfId="791" priority="32" operator="equal">
      <formula>0</formula>
    </cfRule>
  </conditionalFormatting>
  <conditionalFormatting sqref="X18">
    <cfRule type="cellIs" dxfId="790" priority="33" operator="equal">
      <formula>0</formula>
    </cfRule>
  </conditionalFormatting>
  <conditionalFormatting sqref="X25">
    <cfRule type="cellIs" dxfId="789" priority="34" operator="equal">
      <formula>0</formula>
    </cfRule>
  </conditionalFormatting>
  <conditionalFormatting sqref="X23">
    <cfRule type="cellIs" dxfId="788" priority="35" operator="equal">
      <formula>0</formula>
    </cfRule>
  </conditionalFormatting>
  <conditionalFormatting sqref="X24">
    <cfRule type="cellIs" dxfId="787" priority="36" operator="equal">
      <formula>0</formula>
    </cfRule>
  </conditionalFormatting>
  <conditionalFormatting sqref="X27:X29">
    <cfRule type="cellIs" dxfId="786" priority="37" operator="equal">
      <formula>0</formula>
    </cfRule>
  </conditionalFormatting>
  <conditionalFormatting sqref="X26">
    <cfRule type="cellIs" dxfId="785" priority="38" operator="equal">
      <formula>0</formula>
    </cfRule>
  </conditionalFormatting>
  <conditionalFormatting sqref="X34">
    <cfRule type="cellIs" dxfId="784" priority="39" operator="equal">
      <formula>0</formula>
    </cfRule>
  </conditionalFormatting>
  <conditionalFormatting sqref="Z12:Z17">
    <cfRule type="cellIs" dxfId="783" priority="40" operator="equal">
      <formula>0</formula>
    </cfRule>
  </conditionalFormatting>
  <conditionalFormatting sqref="Z19:Z22">
    <cfRule type="cellIs" dxfId="782" priority="41" operator="equal">
      <formula>0</formula>
    </cfRule>
  </conditionalFormatting>
  <conditionalFormatting sqref="Z18">
    <cfRule type="cellIs" dxfId="781" priority="42" operator="equal">
      <formula>0</formula>
    </cfRule>
  </conditionalFormatting>
  <conditionalFormatting sqref="Z25">
    <cfRule type="cellIs" dxfId="780" priority="43" operator="equal">
      <formula>0</formula>
    </cfRule>
  </conditionalFormatting>
  <conditionalFormatting sqref="Z23">
    <cfRule type="cellIs" dxfId="779" priority="44" operator="equal">
      <formula>0</formula>
    </cfRule>
  </conditionalFormatting>
  <conditionalFormatting sqref="Z24">
    <cfRule type="cellIs" dxfId="778" priority="45" operator="equal">
      <formula>0</formula>
    </cfRule>
  </conditionalFormatting>
  <conditionalFormatting sqref="Z27:Z29">
    <cfRule type="cellIs" dxfId="777" priority="46" operator="equal">
      <formula>0</formula>
    </cfRule>
  </conditionalFormatting>
  <conditionalFormatting sqref="Z26">
    <cfRule type="cellIs" dxfId="776" priority="47" operator="equal">
      <formula>0</formula>
    </cfRule>
  </conditionalFormatting>
  <conditionalFormatting sqref="Z34">
    <cfRule type="cellIs" dxfId="775" priority="48" operator="equal">
      <formula>0</formula>
    </cfRule>
  </conditionalFormatting>
  <conditionalFormatting sqref="N12:N16">
    <cfRule type="cellIs" dxfId="774" priority="49" operator="equal">
      <formula>0</formula>
    </cfRule>
  </conditionalFormatting>
  <conditionalFormatting sqref="N19:N21">
    <cfRule type="cellIs" dxfId="773" priority="50" operator="equal">
      <formula>0</formula>
    </cfRule>
  </conditionalFormatting>
  <conditionalFormatting sqref="N18">
    <cfRule type="cellIs" dxfId="772" priority="51" operator="equal">
      <formula>0</formula>
    </cfRule>
  </conditionalFormatting>
  <conditionalFormatting sqref="N25">
    <cfRule type="cellIs" dxfId="771" priority="52" operator="equal">
      <formula>0</formula>
    </cfRule>
  </conditionalFormatting>
  <conditionalFormatting sqref="N23">
    <cfRule type="cellIs" dxfId="770" priority="53" operator="equal">
      <formula>0</formula>
    </cfRule>
  </conditionalFormatting>
  <conditionalFormatting sqref="N24">
    <cfRule type="cellIs" dxfId="769" priority="54" operator="equal">
      <formula>0</formula>
    </cfRule>
  </conditionalFormatting>
  <conditionalFormatting sqref="N27:N28">
    <cfRule type="cellIs" dxfId="768" priority="55" operator="equal">
      <formula>0</formula>
    </cfRule>
  </conditionalFormatting>
  <conditionalFormatting sqref="N26">
    <cfRule type="cellIs" dxfId="767" priority="56" operator="equal">
      <formula>0</formula>
    </cfRule>
  </conditionalFormatting>
  <conditionalFormatting sqref="N34">
    <cfRule type="cellIs" dxfId="766" priority="57" operator="equal">
      <formula>0</formula>
    </cfRule>
  </conditionalFormatting>
  <conditionalFormatting sqref="E11:F11">
    <cfRule type="cellIs" dxfId="765" priority="58" operator="equal">
      <formula>0</formula>
    </cfRule>
  </conditionalFormatting>
  <conditionalFormatting sqref="E13:F16 E17 F17:F18 F12">
    <cfRule type="cellIs" dxfId="764" priority="59" operator="equal">
      <formula>0</formula>
    </cfRule>
  </conditionalFormatting>
  <conditionalFormatting sqref="E19:F19 E20:E22">
    <cfRule type="cellIs" dxfId="763" priority="60" operator="equal">
      <formula>0</formula>
    </cfRule>
  </conditionalFormatting>
  <conditionalFormatting sqref="E18">
    <cfRule type="cellIs" dxfId="762" priority="61" operator="equal">
      <formula>0</formula>
    </cfRule>
  </conditionalFormatting>
  <conditionalFormatting sqref="E23:F23">
    <cfRule type="cellIs" dxfId="761" priority="62" operator="equal">
      <formula>0</formula>
    </cfRule>
  </conditionalFormatting>
  <conditionalFormatting sqref="E24">
    <cfRule type="cellIs" dxfId="760" priority="63" operator="equal">
      <formula>0</formula>
    </cfRule>
  </conditionalFormatting>
  <conditionalFormatting sqref="E27:F27 E29">
    <cfRule type="cellIs" dxfId="759" priority="65" operator="equal">
      <formula>0</formula>
    </cfRule>
  </conditionalFormatting>
  <conditionalFormatting sqref="E26:F26">
    <cfRule type="cellIs" dxfId="758" priority="66" operator="equal">
      <formula>0</formula>
    </cfRule>
  </conditionalFormatting>
  <conditionalFormatting sqref="E34:F34">
    <cfRule type="cellIs" dxfId="757" priority="67" operator="equal">
      <formula>0</formula>
    </cfRule>
  </conditionalFormatting>
  <conditionalFormatting sqref="Q24">
    <cfRule type="cellIs" dxfId="756" priority="68" operator="equal">
      <formula>0</formula>
    </cfRule>
  </conditionalFormatting>
  <conditionalFormatting sqref="A15">
    <cfRule type="cellIs" dxfId="755" priority="69" operator="equal">
      <formula>0</formula>
    </cfRule>
  </conditionalFormatting>
  <conditionalFormatting sqref="B17">
    <cfRule type="cellIs" dxfId="754" priority="70" operator="equal">
      <formula>0</formula>
    </cfRule>
  </conditionalFormatting>
  <conditionalFormatting sqref="B14:B15">
    <cfRule type="cellIs" dxfId="753" priority="71" operator="equal">
      <formula>0</formula>
    </cfRule>
  </conditionalFormatting>
  <conditionalFormatting sqref="B16">
    <cfRule type="cellIs" dxfId="752" priority="72" operator="equal">
      <formula>0</formula>
    </cfRule>
  </conditionalFormatting>
  <conditionalFormatting sqref="B23">
    <cfRule type="cellIs" dxfId="751" priority="73" operator="equal">
      <formula>0</formula>
    </cfRule>
  </conditionalFormatting>
  <conditionalFormatting sqref="B18">
    <cfRule type="cellIs" dxfId="750" priority="74" operator="equal">
      <formula>0</formula>
    </cfRule>
  </conditionalFormatting>
  <conditionalFormatting sqref="B19">
    <cfRule type="cellIs" dxfId="749" priority="75" operator="equal">
      <formula>0</formula>
    </cfRule>
  </conditionalFormatting>
  <conditionalFormatting sqref="B20:B22">
    <cfRule type="cellIs" dxfId="748" priority="76" operator="equal">
      <formula>0</formula>
    </cfRule>
  </conditionalFormatting>
  <conditionalFormatting sqref="B24:B26">
    <cfRule type="cellIs" dxfId="747" priority="77" operator="equal">
      <formula>0</formula>
    </cfRule>
  </conditionalFormatting>
  <conditionalFormatting sqref="B28:B29">
    <cfRule type="cellIs" dxfId="746" priority="78" operator="equal">
      <formula>0</formula>
    </cfRule>
  </conditionalFormatting>
  <conditionalFormatting sqref="B27">
    <cfRule type="cellIs" dxfId="745" priority="79" operator="equal">
      <formula>0</formula>
    </cfRule>
  </conditionalFormatting>
  <conditionalFormatting sqref="F20:F22">
    <cfRule type="cellIs" dxfId="744" priority="80" operator="equal">
      <formula>0</formula>
    </cfRule>
  </conditionalFormatting>
  <conditionalFormatting sqref="F24">
    <cfRule type="cellIs" dxfId="743" priority="81" operator="equal">
      <formula>0</formula>
    </cfRule>
  </conditionalFormatting>
  <conditionalFormatting sqref="F28:F29">
    <cfRule type="cellIs" dxfId="742" priority="82" operator="equal">
      <formula>0</formula>
    </cfRule>
  </conditionalFormatting>
  <conditionalFormatting sqref="E28">
    <cfRule type="cellIs" dxfId="741" priority="83" operator="equal">
      <formula>0</formula>
    </cfRule>
  </conditionalFormatting>
  <conditionalFormatting sqref="B30">
    <cfRule type="cellIs" dxfId="740" priority="84" operator="equal">
      <formula>0</formula>
    </cfRule>
  </conditionalFormatting>
  <conditionalFormatting sqref="B42:B43">
    <cfRule type="cellIs" dxfId="739" priority="85" operator="equal">
      <formula>0</formula>
    </cfRule>
  </conditionalFormatting>
  <conditionalFormatting sqref="N22">
    <cfRule type="cellIs" dxfId="738" priority="86" operator="equal">
      <formula>0</formula>
    </cfRule>
  </conditionalFormatting>
  <conditionalFormatting sqref="N29">
    <cfRule type="cellIs" dxfId="737" priority="87" operator="equal">
      <formula>0</formula>
    </cfRule>
  </conditionalFormatting>
  <conditionalFormatting sqref="N17">
    <cfRule type="cellIs" dxfId="736" priority="88" operator="equal">
      <formula>0</formula>
    </cfRule>
  </conditionalFormatting>
  <conditionalFormatting sqref="X32">
    <cfRule type="cellIs" dxfId="735" priority="2" operator="equal">
      <formula>0</formula>
    </cfRule>
  </conditionalFormatting>
  <conditionalFormatting sqref="A33">
    <cfRule type="cellIs" dxfId="734" priority="9" operator="equal">
      <formula>0</formula>
    </cfRule>
  </conditionalFormatting>
  <conditionalFormatting sqref="B33">
    <cfRule type="cellIs" dxfId="733" priority="10" operator="equal">
      <formula>0</formula>
    </cfRule>
  </conditionalFormatting>
  <conditionalFormatting sqref="X33">
    <cfRule type="cellIs" dxfId="732" priority="11" operator="equal">
      <formula>0</formula>
    </cfRule>
  </conditionalFormatting>
  <conditionalFormatting sqref="Z33">
    <cfRule type="cellIs" dxfId="731" priority="12" operator="equal">
      <formula>0</formula>
    </cfRule>
  </conditionalFormatting>
  <conditionalFormatting sqref="N33">
    <cfRule type="cellIs" dxfId="730" priority="13" operator="equal">
      <formula>0</formula>
    </cfRule>
  </conditionalFormatting>
  <conditionalFormatting sqref="N31">
    <cfRule type="cellIs" dxfId="729" priority="14" operator="equal">
      <formula>0</formula>
    </cfRule>
  </conditionalFormatting>
  <conditionalFormatting sqref="E33:F33">
    <cfRule type="cellIs" dxfId="728" priority="15" operator="equal">
      <formula>0</formula>
    </cfRule>
  </conditionalFormatting>
  <conditionalFormatting sqref="A35:A37 G35:K36 G37:X37 K2:L3 K4:M4 K5:O8 N11 O11:Q23 O24:P24 O25:Q29 O34:Q34 P3:Q3 S1:T1 S2:X8 S35:X35 S36:W36 Z3:Z7 Z35:Z36 AB2:AB7 AB35:AB37 AD4:AD7 AD35:AD37 C11:D30 S12:W29 Y27:Y29 Y34 S34:W34 A1:J1 A2:I8 G11:M29 G34:M34 G10:R10 C34:D34 S10:AE11 Y8:AE8 AA12:AE25 AA27:AE29 AA32:AF34 G9:AE9 E30:AF30 S31:AF31 A30:A31">
    <cfRule type="cellIs" dxfId="727" priority="16" operator="equal">
      <formula>0</formula>
    </cfRule>
  </conditionalFormatting>
  <conditionalFormatting sqref="A9:F10">
    <cfRule type="cellIs" dxfId="726" priority="17" operator="equal">
      <formula>0</formula>
    </cfRule>
  </conditionalFormatting>
  <conditionalFormatting sqref="A19:A29">
    <cfRule type="cellIs" dxfId="725" priority="18" operator="equal">
      <formula>0</formula>
    </cfRule>
  </conditionalFormatting>
  <conditionalFormatting sqref="B31">
    <cfRule type="cellIs" dxfId="724" priority="8" operator="equal">
      <formula>0</formula>
    </cfRule>
  </conditionalFormatting>
  <conditionalFormatting sqref="C32:D32 O32:Q32 S32:W32 Y32 A32 G32:M32">
    <cfRule type="cellIs" dxfId="723" priority="1" operator="equal">
      <formula>0</formula>
    </cfRule>
  </conditionalFormatting>
  <conditionalFormatting sqref="Z32">
    <cfRule type="cellIs" dxfId="722" priority="3" operator="equal">
      <formula>0</formula>
    </cfRule>
  </conditionalFormatting>
  <conditionalFormatting sqref="N32">
    <cfRule type="cellIs" dxfId="721" priority="4" operator="equal">
      <formula>0</formula>
    </cfRule>
  </conditionalFormatting>
  <conditionalFormatting sqref="B32">
    <cfRule type="cellIs" dxfId="720" priority="6" operator="equal">
      <formula>0</formula>
    </cfRule>
  </conditionalFormatting>
  <conditionalFormatting sqref="O31:Q31 G33:M33 S33:W33 Y33 C33:D33 O33:Q33 AF9:AF29 C31:E31 G31:M31 F31:F32">
    <cfRule type="cellIs" dxfId="719" priority="7" operator="equal">
      <formula>0</formula>
    </cfRule>
  </conditionalFormatting>
  <conditionalFormatting sqref="A11">
    <cfRule type="cellIs" dxfId="718" priority="19" operator="equal">
      <formula>0</formula>
    </cfRule>
  </conditionalFormatting>
  <conditionalFormatting sqref="A12:A13">
    <cfRule type="cellIs" dxfId="717" priority="20" operator="equal">
      <formula>0</formula>
    </cfRule>
  </conditionalFormatting>
  <conditionalFormatting sqref="A34">
    <cfRule type="cellIs" dxfId="716" priority="23" operator="equal">
      <formula>0</formula>
    </cfRule>
  </conditionalFormatting>
  <conditionalFormatting sqref="E25:F25">
    <cfRule type="cellIs" dxfId="715" priority="64" operator="equal">
      <formula>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W31"/>
  <sheetViews>
    <sheetView zoomScale="115" zoomScaleNormal="115" workbookViewId="0">
      <selection activeCell="G25" sqref="G25"/>
    </sheetView>
  </sheetViews>
  <sheetFormatPr defaultRowHeight="14.4" x14ac:dyDescent="0.3"/>
  <cols>
    <col min="1" max="1" width="10.88671875" style="89" customWidth="1"/>
    <col min="2" max="2" width="31.5546875" style="90" customWidth="1"/>
    <col min="3" max="3" width="4.44140625" customWidth="1"/>
    <col min="4" max="4" width="5" customWidth="1"/>
    <col min="5" max="5" width="4.6640625" hidden="1" customWidth="1"/>
    <col min="6" max="6" width="4.5546875" hidden="1" customWidth="1"/>
    <col min="8" max="8" width="6.6640625" customWidth="1"/>
    <col min="9" max="9" width="5.5546875" customWidth="1"/>
    <col min="11" max="11" width="4.88671875" customWidth="1"/>
    <col min="12" max="12" width="6.109375" customWidth="1"/>
    <col min="13" max="13" width="8.109375" customWidth="1"/>
    <col min="14" max="14" width="5.88671875" customWidth="1"/>
    <col min="15" max="15" width="7" customWidth="1"/>
    <col min="17" max="17" width="4.44140625" customWidth="1"/>
    <col min="19" max="19" width="4.6640625" customWidth="1"/>
    <col min="20" max="20" width="19.88671875" customWidth="1"/>
  </cols>
  <sheetData>
    <row r="1" spans="1:23" ht="26.25" customHeight="1" x14ac:dyDescent="0.3">
      <c r="A1" s="1373" t="s">
        <v>45</v>
      </c>
      <c r="B1" s="1373" t="s">
        <v>96</v>
      </c>
      <c r="C1" s="1373" t="s">
        <v>146</v>
      </c>
      <c r="D1" s="1373"/>
      <c r="E1" s="1373"/>
      <c r="F1" s="1373"/>
      <c r="G1" s="1344" t="s">
        <v>147</v>
      </c>
      <c r="H1" s="1344" t="s">
        <v>478</v>
      </c>
      <c r="I1" s="1373" t="s">
        <v>479</v>
      </c>
      <c r="J1" s="1373"/>
      <c r="K1" s="1373"/>
      <c r="L1" s="1373"/>
      <c r="M1" s="1373"/>
      <c r="N1" s="1373"/>
      <c r="O1" s="1373"/>
      <c r="P1" s="1366" t="s">
        <v>176</v>
      </c>
      <c r="Q1" s="1366"/>
      <c r="R1" s="1366"/>
      <c r="S1" s="1366"/>
      <c r="T1" s="1365" t="s">
        <v>55</v>
      </c>
    </row>
    <row r="2" spans="1:23" x14ac:dyDescent="0.3">
      <c r="A2" s="1373"/>
      <c r="B2" s="1373"/>
      <c r="C2" s="1373"/>
      <c r="D2" s="1373"/>
      <c r="E2" s="1373"/>
      <c r="F2" s="1373"/>
      <c r="G2" s="1344"/>
      <c r="H2" s="1344"/>
      <c r="I2" s="1373" t="s">
        <v>480</v>
      </c>
      <c r="J2" s="1373" t="s">
        <v>481</v>
      </c>
      <c r="K2" s="1373" t="s">
        <v>482</v>
      </c>
      <c r="L2" s="1373" t="s">
        <v>483</v>
      </c>
      <c r="M2" s="1373" t="s">
        <v>109</v>
      </c>
      <c r="N2" s="1373" t="s">
        <v>484</v>
      </c>
      <c r="O2" s="1373" t="s">
        <v>216</v>
      </c>
      <c r="P2" s="1372" t="s">
        <v>181</v>
      </c>
      <c r="Q2" s="1372"/>
      <c r="R2" s="1372"/>
      <c r="S2" s="1372"/>
      <c r="T2" s="1365"/>
    </row>
    <row r="3" spans="1:23" x14ac:dyDescent="0.3">
      <c r="A3" s="1373"/>
      <c r="B3" s="1373"/>
      <c r="C3" s="1373"/>
      <c r="D3" s="1373"/>
      <c r="E3" s="1373"/>
      <c r="F3" s="1373"/>
      <c r="G3" s="1344"/>
      <c r="H3" s="1344"/>
      <c r="I3" s="1373"/>
      <c r="J3" s="1373"/>
      <c r="K3" s="1373"/>
      <c r="L3" s="1373"/>
      <c r="M3" s="1373"/>
      <c r="N3" s="1373"/>
      <c r="O3" s="1373"/>
      <c r="P3" s="1366" t="s">
        <v>184</v>
      </c>
      <c r="Q3" s="1366"/>
      <c r="R3" s="1366" t="s">
        <v>185</v>
      </c>
      <c r="S3" s="1366"/>
      <c r="T3" s="1365"/>
    </row>
    <row r="4" spans="1:23" ht="15.75" customHeight="1" x14ac:dyDescent="0.3">
      <c r="A4" s="1373"/>
      <c r="B4" s="1373"/>
      <c r="C4" s="1373"/>
      <c r="D4" s="1373"/>
      <c r="E4" s="1373"/>
      <c r="F4" s="1373"/>
      <c r="G4" s="1344"/>
      <c r="H4" s="1344"/>
      <c r="I4" s="1373"/>
      <c r="J4" s="1373"/>
      <c r="K4" s="1373"/>
      <c r="L4" s="1373"/>
      <c r="M4" s="1373"/>
      <c r="N4" s="1373"/>
      <c r="O4" s="1373"/>
      <c r="P4" s="1372" t="s">
        <v>485</v>
      </c>
      <c r="Q4" s="1372"/>
      <c r="R4" s="1372" t="s">
        <v>486</v>
      </c>
      <c r="S4" s="1372"/>
      <c r="T4" s="1365"/>
    </row>
    <row r="5" spans="1:23" ht="15.75" customHeight="1" x14ac:dyDescent="0.3">
      <c r="A5" s="1373"/>
      <c r="B5" s="1373"/>
      <c r="C5" s="1373"/>
      <c r="D5" s="1373"/>
      <c r="E5" s="1373"/>
      <c r="F5" s="1373"/>
      <c r="G5" s="1344"/>
      <c r="H5" s="1344"/>
      <c r="I5" s="1373"/>
      <c r="J5" s="1373"/>
      <c r="K5" s="1373"/>
      <c r="L5" s="1373"/>
      <c r="M5" s="1373"/>
      <c r="N5" s="1373"/>
      <c r="O5" s="1373"/>
      <c r="P5" s="1372" t="s">
        <v>487</v>
      </c>
      <c r="Q5" s="1372"/>
      <c r="R5" s="1372" t="s">
        <v>488</v>
      </c>
      <c r="S5" s="1372"/>
      <c r="T5" s="1365"/>
    </row>
    <row r="6" spans="1:23" x14ac:dyDescent="0.3">
      <c r="A6" s="1373"/>
      <c r="B6" s="1373"/>
      <c r="C6" s="1373"/>
      <c r="D6" s="1373"/>
      <c r="E6" s="1373"/>
      <c r="F6" s="1373"/>
      <c r="G6" s="1344"/>
      <c r="H6" s="1344"/>
      <c r="I6" s="1373"/>
      <c r="J6" s="1373"/>
      <c r="K6" s="1373"/>
      <c r="L6" s="1373"/>
      <c r="M6" s="1373"/>
      <c r="N6" s="1373"/>
      <c r="O6" s="1373"/>
      <c r="P6" s="1370" t="s">
        <v>489</v>
      </c>
      <c r="Q6" s="1370"/>
      <c r="R6" s="1370" t="s">
        <v>489</v>
      </c>
      <c r="S6" s="1370"/>
      <c r="T6" s="1365"/>
    </row>
    <row r="7" spans="1:23" x14ac:dyDescent="0.3">
      <c r="A7" s="1373"/>
      <c r="B7" s="1373"/>
      <c r="C7" s="1373"/>
      <c r="D7" s="1373"/>
      <c r="E7" s="1373"/>
      <c r="F7" s="1373"/>
      <c r="G7" s="1344"/>
      <c r="H7" s="1344"/>
      <c r="I7" s="1373"/>
      <c r="J7" s="1373"/>
      <c r="K7" s="1373"/>
      <c r="L7" s="1373"/>
      <c r="M7" s="1373"/>
      <c r="N7" s="1373"/>
      <c r="O7" s="1373"/>
      <c r="P7" s="1371" t="s">
        <v>193</v>
      </c>
      <c r="Q7" s="1371" t="s">
        <v>194</v>
      </c>
      <c r="R7" s="1371" t="s">
        <v>193</v>
      </c>
      <c r="S7" s="1371" t="s">
        <v>194</v>
      </c>
      <c r="T7" s="1365"/>
    </row>
    <row r="8" spans="1:23" ht="21.75" customHeight="1" x14ac:dyDescent="0.3">
      <c r="A8" s="345">
        <v>1</v>
      </c>
      <c r="B8" s="345">
        <v>2</v>
      </c>
      <c r="C8" s="1367">
        <v>3</v>
      </c>
      <c r="D8" s="1368"/>
      <c r="E8" s="1368"/>
      <c r="F8" s="1369"/>
      <c r="G8" s="345">
        <v>4</v>
      </c>
      <c r="H8" s="345">
        <v>5</v>
      </c>
      <c r="I8" s="345">
        <v>6</v>
      </c>
      <c r="J8" s="345">
        <v>7</v>
      </c>
      <c r="K8" s="345">
        <v>8</v>
      </c>
      <c r="L8" s="345">
        <v>9</v>
      </c>
      <c r="M8" s="345">
        <v>10</v>
      </c>
      <c r="N8" s="345">
        <v>11</v>
      </c>
      <c r="O8" s="345">
        <v>12</v>
      </c>
      <c r="P8" s="1371"/>
      <c r="Q8" s="1371"/>
      <c r="R8" s="1371"/>
      <c r="S8" s="1371"/>
      <c r="T8" s="1365"/>
    </row>
    <row r="9" spans="1:23" ht="23.25" customHeight="1" x14ac:dyDescent="0.3">
      <c r="A9" s="1363" t="s">
        <v>490</v>
      </c>
      <c r="B9" s="1364"/>
      <c r="C9" s="346" t="s">
        <v>371</v>
      </c>
      <c r="D9" s="346" t="s">
        <v>372</v>
      </c>
      <c r="E9" s="346" t="s">
        <v>339</v>
      </c>
      <c r="F9" s="346" t="s">
        <v>165</v>
      </c>
      <c r="G9" s="346">
        <v>2918</v>
      </c>
      <c r="H9" s="346"/>
      <c r="I9" s="346"/>
      <c r="J9" s="346"/>
      <c r="K9" s="346"/>
      <c r="L9" s="346"/>
      <c r="M9" s="346">
        <v>256</v>
      </c>
      <c r="N9" s="346"/>
      <c r="O9" s="346"/>
      <c r="P9" s="346"/>
      <c r="Q9" s="346"/>
      <c r="R9" s="346"/>
      <c r="S9" s="346"/>
      <c r="T9" s="5"/>
    </row>
    <row r="10" spans="1:23" x14ac:dyDescent="0.3">
      <c r="A10" s="352" t="s">
        <v>197</v>
      </c>
      <c r="B10" s="352" t="s">
        <v>198</v>
      </c>
      <c r="C10" s="352"/>
      <c r="D10" s="114" t="s">
        <v>29</v>
      </c>
      <c r="E10" s="352"/>
      <c r="F10" s="352"/>
      <c r="G10" s="353">
        <v>76</v>
      </c>
      <c r="H10" s="114">
        <v>28</v>
      </c>
      <c r="I10" s="114">
        <v>40</v>
      </c>
      <c r="J10" s="114">
        <v>28</v>
      </c>
      <c r="K10" s="114"/>
      <c r="L10" s="114"/>
      <c r="M10" s="114">
        <v>8</v>
      </c>
      <c r="N10" s="114"/>
      <c r="O10" s="114"/>
      <c r="P10" s="282">
        <v>32</v>
      </c>
      <c r="Q10" s="347">
        <v>4</v>
      </c>
      <c r="R10" s="48">
        <v>36</v>
      </c>
      <c r="S10" s="347">
        <v>4</v>
      </c>
      <c r="T10" s="37" t="s">
        <v>1070</v>
      </c>
      <c r="U10" s="36"/>
      <c r="V10" s="36"/>
      <c r="W10" s="36"/>
    </row>
    <row r="11" spans="1:23" ht="33.75" customHeight="1" x14ac:dyDescent="0.3">
      <c r="A11" s="352" t="s">
        <v>199</v>
      </c>
      <c r="B11" s="352" t="s">
        <v>68</v>
      </c>
      <c r="C11" s="352"/>
      <c r="D11" s="114" t="s">
        <v>29</v>
      </c>
      <c r="E11" s="352"/>
      <c r="F11" s="114" t="s">
        <v>40</v>
      </c>
      <c r="G11" s="353">
        <v>140</v>
      </c>
      <c r="H11" s="114">
        <v>120</v>
      </c>
      <c r="I11" s="114">
        <v>4</v>
      </c>
      <c r="J11" s="114">
        <v>120</v>
      </c>
      <c r="K11" s="114"/>
      <c r="L11" s="114"/>
      <c r="M11" s="114">
        <v>16</v>
      </c>
      <c r="N11" s="114"/>
      <c r="O11" s="114"/>
      <c r="P11" s="282">
        <v>32</v>
      </c>
      <c r="Q11" s="347">
        <v>4</v>
      </c>
      <c r="R11" s="48">
        <v>36</v>
      </c>
      <c r="S11" s="347">
        <v>4</v>
      </c>
      <c r="T11" s="1295" t="s">
        <v>1082</v>
      </c>
      <c r="U11" s="36"/>
      <c r="V11" s="36"/>
      <c r="W11" s="36"/>
    </row>
    <row r="12" spans="1:23" x14ac:dyDescent="0.3">
      <c r="A12" s="352" t="s">
        <v>200</v>
      </c>
      <c r="B12" s="352" t="s">
        <v>6</v>
      </c>
      <c r="C12" s="114">
        <v>3</v>
      </c>
      <c r="D12" s="114" t="s">
        <v>29</v>
      </c>
      <c r="E12" s="114">
        <v>3</v>
      </c>
      <c r="F12" s="114" t="s">
        <v>29</v>
      </c>
      <c r="G12" s="353">
        <v>140</v>
      </c>
      <c r="H12" s="114">
        <v>120</v>
      </c>
      <c r="I12" s="114">
        <v>4</v>
      </c>
      <c r="J12" s="114">
        <v>120</v>
      </c>
      <c r="K12" s="114"/>
      <c r="L12" s="114"/>
      <c r="M12" s="114">
        <v>16</v>
      </c>
      <c r="N12" s="114"/>
      <c r="O12" s="114"/>
      <c r="P12" s="282">
        <v>32</v>
      </c>
      <c r="Q12" s="347">
        <v>4</v>
      </c>
      <c r="R12" s="48">
        <v>36</v>
      </c>
      <c r="S12" s="347">
        <v>4</v>
      </c>
      <c r="T12" s="37" t="s">
        <v>1075</v>
      </c>
      <c r="U12" s="36"/>
      <c r="V12" s="36"/>
      <c r="W12" s="36"/>
    </row>
    <row r="13" spans="1:23" ht="32.25" customHeight="1" x14ac:dyDescent="0.3">
      <c r="A13" s="352" t="s">
        <v>202</v>
      </c>
      <c r="B13" s="354" t="s">
        <v>411</v>
      </c>
      <c r="C13" s="354"/>
      <c r="D13" s="355" t="s">
        <v>29</v>
      </c>
      <c r="E13" s="354"/>
      <c r="F13" s="354"/>
      <c r="G13" s="353">
        <v>36</v>
      </c>
      <c r="H13" s="114">
        <v>20</v>
      </c>
      <c r="I13" s="114">
        <v>12</v>
      </c>
      <c r="J13" s="114">
        <v>20</v>
      </c>
      <c r="K13" s="114"/>
      <c r="L13" s="114"/>
      <c r="M13" s="114">
        <v>4</v>
      </c>
      <c r="N13" s="114"/>
      <c r="O13" s="114"/>
      <c r="P13" s="282">
        <v>32</v>
      </c>
      <c r="Q13" s="347">
        <v>4</v>
      </c>
      <c r="R13" s="48"/>
      <c r="S13" s="347"/>
      <c r="T13" s="1265" t="s">
        <v>1102</v>
      </c>
      <c r="U13" s="36"/>
      <c r="V13" s="36"/>
      <c r="W13" s="36"/>
    </row>
    <row r="14" spans="1:23" ht="39.75" customHeight="1" x14ac:dyDescent="0.3">
      <c r="A14" s="352" t="s">
        <v>491</v>
      </c>
      <c r="B14" s="497" t="s">
        <v>492</v>
      </c>
      <c r="C14" s="74"/>
      <c r="D14" s="355" t="s">
        <v>29</v>
      </c>
      <c r="E14" s="74"/>
      <c r="F14" s="74"/>
      <c r="G14" s="353">
        <v>76</v>
      </c>
      <c r="H14" s="342">
        <v>28</v>
      </c>
      <c r="I14" s="342">
        <v>40</v>
      </c>
      <c r="J14" s="342">
        <v>28</v>
      </c>
      <c r="K14" s="342"/>
      <c r="L14" s="342"/>
      <c r="M14" s="114">
        <v>8</v>
      </c>
      <c r="N14" s="342"/>
      <c r="O14" s="342"/>
      <c r="P14" s="1306">
        <v>32</v>
      </c>
      <c r="Q14" s="345">
        <v>4</v>
      </c>
      <c r="R14" s="356">
        <v>36</v>
      </c>
      <c r="S14" s="345">
        <v>4</v>
      </c>
      <c r="T14" s="1260" t="s">
        <v>1105</v>
      </c>
      <c r="U14" s="36"/>
      <c r="V14" s="36"/>
      <c r="W14" s="36"/>
    </row>
    <row r="15" spans="1:23" ht="39.6" x14ac:dyDescent="0.3">
      <c r="A15" s="352" t="s">
        <v>493</v>
      </c>
      <c r="B15" s="497" t="s">
        <v>494</v>
      </c>
      <c r="C15" s="74"/>
      <c r="D15" s="74" t="s">
        <v>40</v>
      </c>
      <c r="E15" s="74"/>
      <c r="F15" s="74"/>
      <c r="G15" s="353">
        <v>94</v>
      </c>
      <c r="H15" s="342">
        <v>56</v>
      </c>
      <c r="I15" s="342">
        <v>22</v>
      </c>
      <c r="J15" s="342">
        <v>56</v>
      </c>
      <c r="K15" s="342"/>
      <c r="L15" s="342"/>
      <c r="M15" s="114">
        <v>10</v>
      </c>
      <c r="N15" s="342"/>
      <c r="O15" s="342">
        <v>6</v>
      </c>
      <c r="P15" s="282">
        <v>32</v>
      </c>
      <c r="Q15" s="347">
        <v>4</v>
      </c>
      <c r="R15" s="48">
        <v>46</v>
      </c>
      <c r="S15" s="347">
        <v>4</v>
      </c>
      <c r="T15" s="1248" t="s">
        <v>1162</v>
      </c>
      <c r="U15" s="36"/>
      <c r="V15" s="36"/>
      <c r="W15" s="36"/>
    </row>
    <row r="16" spans="1:23" ht="39.6" x14ac:dyDescent="0.3">
      <c r="A16" s="352" t="s">
        <v>495</v>
      </c>
      <c r="B16" s="497" t="s">
        <v>496</v>
      </c>
      <c r="C16" s="74"/>
      <c r="D16" s="74" t="s">
        <v>40</v>
      </c>
      <c r="E16" s="74"/>
      <c r="F16" s="74"/>
      <c r="G16" s="353">
        <v>84</v>
      </c>
      <c r="H16" s="116">
        <v>38</v>
      </c>
      <c r="I16" s="116">
        <v>30</v>
      </c>
      <c r="J16" s="116">
        <v>38</v>
      </c>
      <c r="K16" s="342"/>
      <c r="L16" s="342"/>
      <c r="M16" s="114">
        <v>8</v>
      </c>
      <c r="N16" s="342">
        <v>2</v>
      </c>
      <c r="O16" s="342">
        <v>6</v>
      </c>
      <c r="P16" s="282">
        <v>32</v>
      </c>
      <c r="Q16" s="347">
        <v>4</v>
      </c>
      <c r="R16" s="48">
        <v>36</v>
      </c>
      <c r="S16" s="347">
        <v>4</v>
      </c>
      <c r="T16" s="37" t="s">
        <v>1122</v>
      </c>
      <c r="U16" s="36"/>
      <c r="V16" s="36"/>
      <c r="W16" s="36"/>
    </row>
    <row r="17" spans="1:23" ht="19.95" customHeight="1" x14ac:dyDescent="0.3">
      <c r="A17" s="343" t="s">
        <v>497</v>
      </c>
      <c r="B17" s="497" t="s">
        <v>498</v>
      </c>
      <c r="C17" s="357" t="s">
        <v>29</v>
      </c>
      <c r="D17" s="74"/>
      <c r="E17" s="74"/>
      <c r="F17" s="74"/>
      <c r="G17" s="353">
        <v>54</v>
      </c>
      <c r="H17" s="342">
        <v>28</v>
      </c>
      <c r="I17" s="342">
        <v>20</v>
      </c>
      <c r="J17" s="342">
        <v>28</v>
      </c>
      <c r="K17" s="342"/>
      <c r="L17" s="342"/>
      <c r="M17" s="114">
        <v>6</v>
      </c>
      <c r="N17" s="342"/>
      <c r="O17" s="342"/>
      <c r="P17" s="282">
        <v>48</v>
      </c>
      <c r="Q17" s="347">
        <v>6</v>
      </c>
      <c r="R17" s="48"/>
      <c r="S17" s="347"/>
      <c r="T17" s="1248" t="s">
        <v>1107</v>
      </c>
      <c r="U17" s="36"/>
      <c r="V17" s="36"/>
      <c r="W17" s="36"/>
    </row>
    <row r="18" spans="1:23" ht="26.4" x14ac:dyDescent="0.3">
      <c r="A18" s="74" t="s">
        <v>499</v>
      </c>
      <c r="B18" s="497" t="s">
        <v>500</v>
      </c>
      <c r="C18" s="74"/>
      <c r="D18" s="74" t="s">
        <v>40</v>
      </c>
      <c r="E18" s="74"/>
      <c r="F18" s="74"/>
      <c r="G18" s="353">
        <v>112</v>
      </c>
      <c r="H18" s="342">
        <v>46</v>
      </c>
      <c r="I18" s="342">
        <v>46</v>
      </c>
      <c r="J18" s="342">
        <v>46</v>
      </c>
      <c r="K18" s="74"/>
      <c r="L18" s="74"/>
      <c r="M18" s="114">
        <v>12</v>
      </c>
      <c r="N18" s="342">
        <v>2</v>
      </c>
      <c r="O18" s="342">
        <v>6</v>
      </c>
      <c r="P18" s="282">
        <v>56</v>
      </c>
      <c r="Q18" s="347">
        <v>8</v>
      </c>
      <c r="R18" s="48">
        <v>36</v>
      </c>
      <c r="S18" s="347">
        <v>4</v>
      </c>
      <c r="T18" s="1248" t="s">
        <v>1119</v>
      </c>
      <c r="U18" s="36"/>
      <c r="V18" s="36"/>
      <c r="W18" s="36"/>
    </row>
    <row r="19" spans="1:23" ht="39.6" x14ac:dyDescent="0.3">
      <c r="A19" s="343" t="s">
        <v>352</v>
      </c>
      <c r="B19" s="497" t="s">
        <v>501</v>
      </c>
      <c r="C19" s="74"/>
      <c r="D19" s="74" t="s">
        <v>29</v>
      </c>
      <c r="E19" s="74"/>
      <c r="F19" s="74"/>
      <c r="G19" s="353">
        <v>110</v>
      </c>
      <c r="H19" s="342">
        <v>40</v>
      </c>
      <c r="I19" s="342">
        <v>44</v>
      </c>
      <c r="J19" s="342">
        <v>40</v>
      </c>
      <c r="K19" s="116">
        <v>20</v>
      </c>
      <c r="L19" s="342"/>
      <c r="M19" s="114">
        <v>10</v>
      </c>
      <c r="N19" s="342"/>
      <c r="O19" s="342"/>
      <c r="P19" s="282">
        <v>48</v>
      </c>
      <c r="Q19" s="347">
        <v>6</v>
      </c>
      <c r="R19" s="48">
        <v>56</v>
      </c>
      <c r="S19" s="347">
        <v>4</v>
      </c>
      <c r="T19" s="37" t="s">
        <v>1122</v>
      </c>
      <c r="U19" s="36"/>
      <c r="V19" s="36"/>
      <c r="W19" s="36"/>
    </row>
    <row r="20" spans="1:23" ht="26.4" x14ac:dyDescent="0.3">
      <c r="A20" s="343" t="s">
        <v>502</v>
      </c>
      <c r="B20" s="497" t="s">
        <v>503</v>
      </c>
      <c r="C20" s="74"/>
      <c r="D20" s="74" t="s">
        <v>29</v>
      </c>
      <c r="E20" s="74"/>
      <c r="F20" s="74"/>
      <c r="G20" s="353">
        <v>104</v>
      </c>
      <c r="H20" s="342">
        <v>48</v>
      </c>
      <c r="I20" s="342">
        <v>42</v>
      </c>
      <c r="J20" s="342">
        <v>48</v>
      </c>
      <c r="K20" s="342"/>
      <c r="L20" s="342"/>
      <c r="M20" s="114">
        <v>14</v>
      </c>
      <c r="N20" s="342"/>
      <c r="O20" s="342"/>
      <c r="P20" s="282">
        <v>56</v>
      </c>
      <c r="Q20" s="347">
        <v>6</v>
      </c>
      <c r="R20" s="48">
        <v>34</v>
      </c>
      <c r="S20" s="347">
        <v>8</v>
      </c>
      <c r="T20" s="37" t="s">
        <v>1121</v>
      </c>
      <c r="U20" s="36"/>
      <c r="V20" s="36"/>
      <c r="W20" s="36"/>
    </row>
    <row r="21" spans="1:23" ht="52.8" x14ac:dyDescent="0.3">
      <c r="A21" s="343" t="s">
        <v>504</v>
      </c>
      <c r="B21" s="497" t="s">
        <v>505</v>
      </c>
      <c r="C21" s="74"/>
      <c r="D21" s="74" t="s">
        <v>29</v>
      </c>
      <c r="E21" s="74"/>
      <c r="F21" s="74"/>
      <c r="G21" s="353">
        <f>P21+Q21+R21+S21</f>
        <v>62</v>
      </c>
      <c r="H21" s="367">
        <v>24</v>
      </c>
      <c r="I21" s="367">
        <v>30</v>
      </c>
      <c r="J21" s="367">
        <v>24</v>
      </c>
      <c r="K21" s="116"/>
      <c r="L21" s="367"/>
      <c r="M21" s="114">
        <v>8</v>
      </c>
      <c r="N21" s="367"/>
      <c r="O21" s="367"/>
      <c r="P21" s="48"/>
      <c r="Q21" s="363"/>
      <c r="R21" s="48">
        <v>54</v>
      </c>
      <c r="S21" s="363">
        <v>8</v>
      </c>
      <c r="T21" s="1248" t="s">
        <v>1119</v>
      </c>
      <c r="U21" s="36"/>
      <c r="V21" s="36"/>
      <c r="W21" s="36"/>
    </row>
    <row r="22" spans="1:23" x14ac:dyDescent="0.3">
      <c r="A22" s="344" t="s">
        <v>365</v>
      </c>
      <c r="B22" s="344" t="s">
        <v>73</v>
      </c>
      <c r="C22" s="344"/>
      <c r="D22" s="344" t="s">
        <v>29</v>
      </c>
      <c r="E22" s="344"/>
      <c r="F22" s="344"/>
      <c r="G22" s="353">
        <v>72</v>
      </c>
      <c r="H22" s="342"/>
      <c r="I22" s="342"/>
      <c r="J22" s="342"/>
      <c r="K22" s="342"/>
      <c r="L22" s="342">
        <v>72</v>
      </c>
      <c r="M22" s="114">
        <v>0</v>
      </c>
      <c r="N22" s="342"/>
      <c r="O22" s="342"/>
      <c r="P22" s="47"/>
      <c r="Q22" s="47"/>
      <c r="R22" s="47">
        <v>72</v>
      </c>
      <c r="S22" s="47"/>
      <c r="T22" s="37"/>
      <c r="U22" s="36"/>
      <c r="V22" s="36"/>
      <c r="W22" s="36"/>
    </row>
    <row r="23" spans="1:23" x14ac:dyDescent="0.3">
      <c r="A23" s="344" t="s">
        <v>282</v>
      </c>
      <c r="B23" s="344" t="s">
        <v>216</v>
      </c>
      <c r="C23" s="344"/>
      <c r="D23" s="344"/>
      <c r="E23" s="344"/>
      <c r="F23" s="344"/>
      <c r="G23" s="353">
        <v>8</v>
      </c>
      <c r="H23" s="342"/>
      <c r="I23" s="342"/>
      <c r="J23" s="342"/>
      <c r="K23" s="342"/>
      <c r="L23" s="342"/>
      <c r="M23" s="114">
        <v>0</v>
      </c>
      <c r="N23" s="342">
        <v>2</v>
      </c>
      <c r="O23" s="342">
        <v>6</v>
      </c>
      <c r="P23" s="47"/>
      <c r="Q23" s="47"/>
      <c r="R23" s="47">
        <v>6</v>
      </c>
      <c r="S23" s="47"/>
      <c r="T23" s="37"/>
      <c r="U23" s="36"/>
      <c r="V23" s="36"/>
      <c r="W23" s="36"/>
    </row>
    <row r="24" spans="1:23" ht="26.4" x14ac:dyDescent="0.3">
      <c r="A24" s="359" t="s">
        <v>246</v>
      </c>
      <c r="B24" s="359" t="s">
        <v>506</v>
      </c>
      <c r="C24" s="360"/>
      <c r="D24" s="360"/>
      <c r="E24" s="360" t="s">
        <v>29</v>
      </c>
      <c r="F24" s="360"/>
      <c r="G24" s="353">
        <v>126</v>
      </c>
      <c r="H24" s="353">
        <v>44</v>
      </c>
      <c r="I24" s="353">
        <v>46</v>
      </c>
      <c r="J24" s="353">
        <v>44</v>
      </c>
      <c r="K24" s="353">
        <v>20</v>
      </c>
      <c r="L24" s="353"/>
      <c r="M24" s="353">
        <v>16</v>
      </c>
      <c r="N24" s="353"/>
      <c r="O24" s="353"/>
      <c r="P24" s="48"/>
      <c r="Q24" s="347"/>
      <c r="R24" s="48">
        <v>54</v>
      </c>
      <c r="S24" s="347">
        <v>8</v>
      </c>
      <c r="T24" s="1260" t="s">
        <v>1090</v>
      </c>
      <c r="U24" s="36"/>
      <c r="V24" s="36"/>
      <c r="W24" s="36"/>
    </row>
    <row r="25" spans="1:23" ht="26.4" x14ac:dyDescent="0.3">
      <c r="A25" s="359" t="s">
        <v>354</v>
      </c>
      <c r="B25" s="359" t="s">
        <v>644</v>
      </c>
      <c r="C25" s="360"/>
      <c r="D25" s="360" t="s">
        <v>40</v>
      </c>
      <c r="E25" s="360"/>
      <c r="F25" s="360"/>
      <c r="G25" s="353">
        <v>60</v>
      </c>
      <c r="H25" s="353">
        <v>24</v>
      </c>
      <c r="I25" s="353">
        <v>20</v>
      </c>
      <c r="J25" s="353">
        <v>24</v>
      </c>
      <c r="K25" s="353"/>
      <c r="L25" s="353"/>
      <c r="M25" s="353">
        <v>8</v>
      </c>
      <c r="N25" s="353">
        <v>2</v>
      </c>
      <c r="O25" s="353">
        <v>6</v>
      </c>
      <c r="P25" s="48"/>
      <c r="Q25" s="347"/>
      <c r="R25" s="48">
        <v>44</v>
      </c>
      <c r="S25" s="347">
        <v>8</v>
      </c>
      <c r="T25" s="1260" t="s">
        <v>1105</v>
      </c>
      <c r="U25" s="36"/>
      <c r="V25" s="36"/>
      <c r="W25" s="36"/>
    </row>
    <row r="26" spans="1:23" ht="26.4" x14ac:dyDescent="0.3">
      <c r="A26" s="359" t="s">
        <v>507</v>
      </c>
      <c r="B26" s="359" t="s">
        <v>508</v>
      </c>
      <c r="C26" s="360"/>
      <c r="D26" s="360" t="s">
        <v>40</v>
      </c>
      <c r="E26" s="360"/>
      <c r="F26" s="360"/>
      <c r="G26" s="353">
        <v>244</v>
      </c>
      <c r="H26" s="353">
        <v>152</v>
      </c>
      <c r="I26" s="353">
        <v>64</v>
      </c>
      <c r="J26" s="353">
        <v>152</v>
      </c>
      <c r="K26" s="353"/>
      <c r="L26" s="353"/>
      <c r="M26" s="353">
        <v>20</v>
      </c>
      <c r="N26" s="353">
        <v>2</v>
      </c>
      <c r="O26" s="353">
        <v>6</v>
      </c>
      <c r="P26" s="56"/>
      <c r="Q26" s="347"/>
      <c r="R26" s="361">
        <v>72</v>
      </c>
      <c r="S26" s="347">
        <v>8</v>
      </c>
      <c r="T26" s="37" t="s">
        <v>1173</v>
      </c>
      <c r="U26" s="36"/>
      <c r="V26" s="36"/>
      <c r="W26" s="36"/>
    </row>
    <row r="27" spans="1:23" x14ac:dyDescent="0.3">
      <c r="A27" s="359" t="s">
        <v>288</v>
      </c>
      <c r="B27" s="359" t="s">
        <v>369</v>
      </c>
      <c r="C27" s="359" t="s">
        <v>29</v>
      </c>
      <c r="D27" s="358"/>
      <c r="E27" s="358"/>
      <c r="F27" s="358"/>
      <c r="G27" s="353">
        <v>90</v>
      </c>
      <c r="H27" s="353">
        <v>50</v>
      </c>
      <c r="I27" s="353">
        <v>30</v>
      </c>
      <c r="J27" s="353">
        <v>50</v>
      </c>
      <c r="K27" s="353"/>
      <c r="L27" s="353"/>
      <c r="M27" s="353">
        <v>10</v>
      </c>
      <c r="N27" s="353"/>
      <c r="O27" s="353"/>
      <c r="P27" s="282">
        <v>80</v>
      </c>
      <c r="Q27" s="347">
        <v>10</v>
      </c>
      <c r="R27" s="48"/>
      <c r="S27" s="347"/>
      <c r="T27" s="1260" t="s">
        <v>1120</v>
      </c>
      <c r="U27" s="36"/>
      <c r="V27" s="36"/>
      <c r="W27" s="36"/>
    </row>
    <row r="28" spans="1:23" x14ac:dyDescent="0.3">
      <c r="A28" s="358" t="s">
        <v>60</v>
      </c>
      <c r="B28" s="358" t="s">
        <v>43</v>
      </c>
      <c r="C28" s="358"/>
      <c r="D28" s="358" t="s">
        <v>29</v>
      </c>
      <c r="E28" s="358"/>
      <c r="F28" s="358"/>
      <c r="G28" s="353">
        <v>108</v>
      </c>
      <c r="H28" s="353"/>
      <c r="I28" s="353"/>
      <c r="J28" s="353"/>
      <c r="K28" s="353"/>
      <c r="L28" s="353">
        <v>108</v>
      </c>
      <c r="M28" s="353"/>
      <c r="N28" s="353"/>
      <c r="O28" s="353"/>
      <c r="P28" s="48">
        <v>36</v>
      </c>
      <c r="Q28" s="347"/>
      <c r="R28" s="48">
        <v>72</v>
      </c>
      <c r="S28" s="347"/>
      <c r="T28" s="37"/>
      <c r="U28" s="36"/>
      <c r="V28" s="36"/>
      <c r="W28" s="36"/>
    </row>
    <row r="29" spans="1:23" x14ac:dyDescent="0.3">
      <c r="A29" s="358" t="s">
        <v>262</v>
      </c>
      <c r="B29" s="358" t="s">
        <v>216</v>
      </c>
      <c r="C29" s="358"/>
      <c r="D29" s="358" t="s">
        <v>40</v>
      </c>
      <c r="E29" s="358"/>
      <c r="F29" s="358"/>
      <c r="G29" s="353">
        <v>8</v>
      </c>
      <c r="H29" s="353"/>
      <c r="I29" s="353"/>
      <c r="J29" s="353"/>
      <c r="K29" s="353"/>
      <c r="L29" s="353"/>
      <c r="M29" s="353"/>
      <c r="N29" s="353">
        <v>2</v>
      </c>
      <c r="O29" s="353">
        <v>6</v>
      </c>
      <c r="P29" s="48"/>
      <c r="Q29" s="347"/>
      <c r="R29" s="48">
        <v>6</v>
      </c>
      <c r="S29" s="347"/>
      <c r="T29" s="37"/>
      <c r="U29" s="36"/>
      <c r="V29" s="36"/>
      <c r="W29" s="36"/>
    </row>
    <row r="30" spans="1:23" x14ac:dyDescent="0.3">
      <c r="T30" s="36"/>
      <c r="U30" s="36"/>
      <c r="V30" s="36"/>
      <c r="W30" s="36"/>
    </row>
    <row r="31" spans="1:23" x14ac:dyDescent="0.3">
      <c r="P31">
        <f>SUM(P10:P21,P24:P27)</f>
        <v>512</v>
      </c>
      <c r="Q31">
        <f t="shared" ref="Q31:S31" si="0">SUM(Q10:Q21,Q24:Q27)</f>
        <v>64</v>
      </c>
      <c r="R31">
        <f t="shared" si="0"/>
        <v>576</v>
      </c>
      <c r="S31">
        <f t="shared" si="0"/>
        <v>72</v>
      </c>
    </row>
  </sheetData>
  <mergeCells count="30">
    <mergeCell ref="I1:O1"/>
    <mergeCell ref="A1:A7"/>
    <mergeCell ref="B1:B7"/>
    <mergeCell ref="C1:F7"/>
    <mergeCell ref="G1:G7"/>
    <mergeCell ref="H1:H7"/>
    <mergeCell ref="M2:M7"/>
    <mergeCell ref="N2:N7"/>
    <mergeCell ref="O2:O7"/>
    <mergeCell ref="P2:S2"/>
    <mergeCell ref="P3:Q3"/>
    <mergeCell ref="R3:S3"/>
    <mergeCell ref="P4:Q4"/>
    <mergeCell ref="R4:S4"/>
    <mergeCell ref="A9:B9"/>
    <mergeCell ref="T1:T8"/>
    <mergeCell ref="P1:S1"/>
    <mergeCell ref="C8:F8"/>
    <mergeCell ref="P6:Q6"/>
    <mergeCell ref="R6:S6"/>
    <mergeCell ref="P7:P8"/>
    <mergeCell ref="Q7:Q8"/>
    <mergeCell ref="R7:R8"/>
    <mergeCell ref="S7:S8"/>
    <mergeCell ref="P5:Q5"/>
    <mergeCell ref="R5:S5"/>
    <mergeCell ref="I2:I7"/>
    <mergeCell ref="J2:J7"/>
    <mergeCell ref="K2:K7"/>
    <mergeCell ref="L2:L7"/>
  </mergeCells>
  <conditionalFormatting sqref="R3 P5:P6 P1:P3 R5:R6">
    <cfRule type="cellIs" dxfId="2626" priority="5" operator="equal">
      <formula>0</formula>
    </cfRule>
  </conditionalFormatting>
  <conditionalFormatting sqref="P7:S7">
    <cfRule type="cellIs" dxfId="2625" priority="4" operator="equal">
      <formula>0</formula>
    </cfRule>
  </conditionalFormatting>
  <conditionalFormatting sqref="R4 P4">
    <cfRule type="cellIs" dxfId="2624" priority="3" operator="equal">
      <formula>0</formula>
    </cfRule>
  </conditionalFormatting>
  <pageMargins left="0.7" right="0.7" top="0.75" bottom="0.75" header="0.3" footer="0.3"/>
  <pageSetup paperSize="9" scale="71"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I244"/>
  <sheetViews>
    <sheetView zoomScale="145" zoomScaleNormal="145" workbookViewId="0">
      <selection activeCell="AM16" sqref="AM16"/>
    </sheetView>
  </sheetViews>
  <sheetFormatPr defaultColWidth="14.44140625" defaultRowHeight="14.4" x14ac:dyDescent="0.3"/>
  <cols>
    <col min="1" max="1" width="9.44140625" style="118" customWidth="1"/>
    <col min="2" max="2" width="34.5546875" style="118" customWidth="1"/>
    <col min="3" max="4" width="2.6640625" style="118" hidden="1" customWidth="1"/>
    <col min="5" max="5" width="3.44140625" style="118" customWidth="1"/>
    <col min="6" max="6" width="4" style="118" customWidth="1"/>
    <col min="7" max="8" width="2.6640625" style="118" hidden="1" customWidth="1"/>
    <col min="9" max="9" width="5" style="118" hidden="1" customWidth="1"/>
    <col min="10" max="10" width="5.109375" style="118" customWidth="1"/>
    <col min="11" max="13" width="4.88671875" style="118" customWidth="1"/>
    <col min="14" max="15" width="4.6640625" style="118" customWidth="1"/>
    <col min="16" max="16" width="5" style="118" customWidth="1"/>
    <col min="17" max="18" width="4.6640625" style="118" customWidth="1"/>
    <col min="19" max="19" width="5" style="118" hidden="1" customWidth="1"/>
    <col min="20" max="20" width="4.109375" style="118" hidden="1" customWidth="1"/>
    <col min="21" max="21" width="4.88671875" style="118" hidden="1" customWidth="1"/>
    <col min="22" max="22" width="3.88671875" style="118" hidden="1" customWidth="1"/>
    <col min="23" max="23" width="5.44140625" style="118" hidden="1" customWidth="1"/>
    <col min="24" max="25" width="4.5546875" style="118" hidden="1" customWidth="1"/>
    <col min="26" max="26" width="5" style="118" hidden="1" customWidth="1"/>
    <col min="27" max="27" width="4.5546875" style="118" hidden="1" customWidth="1"/>
    <col min="28" max="28" width="5.33203125" style="118" customWidth="1"/>
    <col min="29" max="29" width="1.33203125" style="118" hidden="1" customWidth="1"/>
    <col min="30" max="30" width="5.109375" style="118" customWidth="1"/>
    <col min="31" max="31" width="4.6640625" style="118" customWidth="1"/>
    <col min="32" max="32" width="4.88671875" style="118" hidden="1" customWidth="1"/>
    <col min="33" max="33" width="4.88671875" style="118" customWidth="1"/>
    <col min="34" max="34" width="6.5546875" style="252" customWidth="1"/>
    <col min="35" max="35" width="18.88671875" style="118" customWidth="1"/>
    <col min="36" max="16384" width="14.44140625" style="118"/>
  </cols>
  <sheetData>
    <row r="1" spans="1:35" ht="36.75" customHeight="1" x14ac:dyDescent="0.3">
      <c r="A1" s="1826" t="s">
        <v>45</v>
      </c>
      <c r="B1" s="1826" t="s">
        <v>173</v>
      </c>
      <c r="C1" s="1812" t="s">
        <v>174</v>
      </c>
      <c r="D1" s="1813"/>
      <c r="E1" s="1813"/>
      <c r="F1" s="1813"/>
      <c r="G1" s="1813"/>
      <c r="H1" s="1814"/>
      <c r="I1" s="119"/>
      <c r="J1" s="1804" t="s">
        <v>175</v>
      </c>
      <c r="K1" s="1801"/>
      <c r="L1" s="1801"/>
      <c r="M1" s="1801"/>
      <c r="N1" s="1801"/>
      <c r="O1" s="1801"/>
      <c r="P1" s="1801"/>
      <c r="Q1" s="1801"/>
      <c r="R1" s="1802"/>
      <c r="S1" s="199"/>
      <c r="T1" s="1830" t="s">
        <v>176</v>
      </c>
      <c r="U1" s="1831"/>
      <c r="V1" s="1831"/>
      <c r="W1" s="1831"/>
      <c r="X1" s="1831"/>
      <c r="Y1" s="1831"/>
      <c r="Z1" s="1831"/>
      <c r="AA1" s="1831"/>
      <c r="AB1" s="1831"/>
      <c r="AC1" s="1831"/>
      <c r="AD1" s="1831"/>
      <c r="AE1" s="1831"/>
      <c r="AF1" s="1831"/>
      <c r="AG1" s="1832"/>
      <c r="AH1" s="1837" t="s">
        <v>150</v>
      </c>
      <c r="AI1" s="1836" t="s">
        <v>55</v>
      </c>
    </row>
    <row r="2" spans="1:35" ht="15" customHeight="1" x14ac:dyDescent="0.3">
      <c r="A2" s="1795"/>
      <c r="B2" s="1795"/>
      <c r="C2" s="1815"/>
      <c r="D2" s="1816"/>
      <c r="E2" s="1816"/>
      <c r="F2" s="1816"/>
      <c r="G2" s="1816"/>
      <c r="H2" s="1817"/>
      <c r="I2" s="119"/>
      <c r="J2" s="1821" t="s">
        <v>98</v>
      </c>
      <c r="K2" s="1794" t="s">
        <v>177</v>
      </c>
      <c r="L2" s="1804" t="s">
        <v>179</v>
      </c>
      <c r="M2" s="1801"/>
      <c r="N2" s="1801"/>
      <c r="O2" s="1801"/>
      <c r="P2" s="1801"/>
      <c r="Q2" s="1801"/>
      <c r="R2" s="1794" t="s">
        <v>180</v>
      </c>
      <c r="S2" s="121"/>
      <c r="T2" s="1797" t="s">
        <v>181</v>
      </c>
      <c r="U2" s="1798"/>
      <c r="V2" s="1799"/>
      <c r="W2" s="200"/>
      <c r="X2" s="1819" t="s">
        <v>181</v>
      </c>
      <c r="Y2" s="1798"/>
      <c r="Z2" s="1798"/>
      <c r="AA2" s="1820"/>
      <c r="AB2" s="1819" t="s">
        <v>181</v>
      </c>
      <c r="AC2" s="1798"/>
      <c r="AD2" s="1798"/>
      <c r="AE2" s="1798"/>
      <c r="AF2" s="1798"/>
      <c r="AG2" s="1798"/>
      <c r="AH2" s="1837"/>
      <c r="AI2" s="1836"/>
    </row>
    <row r="3" spans="1:35" x14ac:dyDescent="0.3">
      <c r="A3" s="1795"/>
      <c r="B3" s="1795"/>
      <c r="C3" s="1815"/>
      <c r="D3" s="1816"/>
      <c r="E3" s="1816"/>
      <c r="F3" s="1816"/>
      <c r="G3" s="1816"/>
      <c r="H3" s="1817"/>
      <c r="I3" s="119"/>
      <c r="J3" s="1795"/>
      <c r="K3" s="1795"/>
      <c r="L3" s="1800" t="s">
        <v>182</v>
      </c>
      <c r="M3" s="1801"/>
      <c r="N3" s="1801"/>
      <c r="O3" s="1802"/>
      <c r="P3" s="1794" t="s">
        <v>183</v>
      </c>
      <c r="Q3" s="1822" t="s">
        <v>370</v>
      </c>
      <c r="R3" s="1795"/>
      <c r="S3" s="121"/>
      <c r="T3" s="123"/>
      <c r="U3" s="123"/>
      <c r="V3" s="123"/>
      <c r="W3" s="122"/>
      <c r="X3" s="1810"/>
      <c r="Y3" s="1802"/>
      <c r="Z3" s="1811"/>
      <c r="AA3" s="1805"/>
      <c r="AB3" s="1803"/>
      <c r="AC3" s="1801"/>
      <c r="AD3" s="1802"/>
      <c r="AE3" s="1804"/>
      <c r="AF3" s="1801"/>
      <c r="AG3" s="1801"/>
      <c r="AH3" s="1837"/>
      <c r="AI3" s="1836"/>
    </row>
    <row r="4" spans="1:35" x14ac:dyDescent="0.3">
      <c r="A4" s="1795"/>
      <c r="B4" s="1795"/>
      <c r="C4" s="1815"/>
      <c r="D4" s="1816"/>
      <c r="E4" s="1816"/>
      <c r="F4" s="1816"/>
      <c r="G4" s="1816"/>
      <c r="H4" s="1817"/>
      <c r="I4" s="119"/>
      <c r="J4" s="1795"/>
      <c r="K4" s="1795"/>
      <c r="L4" s="1794" t="s">
        <v>186</v>
      </c>
      <c r="M4" s="1800" t="s">
        <v>187</v>
      </c>
      <c r="N4" s="1801"/>
      <c r="O4" s="1802"/>
      <c r="P4" s="1795"/>
      <c r="Q4" s="1815"/>
      <c r="R4" s="1795"/>
      <c r="S4" s="121"/>
      <c r="T4" s="123" t="s">
        <v>184</v>
      </c>
      <c r="U4" s="121"/>
      <c r="V4" s="123" t="s">
        <v>185</v>
      </c>
      <c r="W4" s="122"/>
      <c r="X4" s="1803" t="s">
        <v>371</v>
      </c>
      <c r="Y4" s="1802"/>
      <c r="Z4" s="1804" t="s">
        <v>372</v>
      </c>
      <c r="AA4" s="1805"/>
      <c r="AB4" s="1803" t="s">
        <v>371</v>
      </c>
      <c r="AC4" s="1801"/>
      <c r="AD4" s="1802"/>
      <c r="AE4" s="1804" t="s">
        <v>372</v>
      </c>
      <c r="AF4" s="1801"/>
      <c r="AG4" s="1801"/>
      <c r="AH4" s="1837"/>
      <c r="AI4" s="1836"/>
    </row>
    <row r="5" spans="1:35" x14ac:dyDescent="0.3">
      <c r="A5" s="1795"/>
      <c r="B5" s="1795"/>
      <c r="C5" s="1818"/>
      <c r="D5" s="1798"/>
      <c r="E5" s="1798"/>
      <c r="F5" s="1798"/>
      <c r="G5" s="1798"/>
      <c r="H5" s="1799"/>
      <c r="I5" s="119"/>
      <c r="J5" s="1795"/>
      <c r="K5" s="1795"/>
      <c r="L5" s="1795"/>
      <c r="M5" s="1794" t="s">
        <v>188</v>
      </c>
      <c r="N5" s="1794" t="s">
        <v>189</v>
      </c>
      <c r="O5" s="1794" t="s">
        <v>190</v>
      </c>
      <c r="P5" s="1795"/>
      <c r="Q5" s="1815"/>
      <c r="R5" s="1795"/>
      <c r="S5" s="119"/>
      <c r="T5" s="124">
        <v>17</v>
      </c>
      <c r="U5" s="125"/>
      <c r="V5" s="124">
        <v>22</v>
      </c>
      <c r="W5" s="122"/>
      <c r="X5" s="1810">
        <v>17</v>
      </c>
      <c r="Y5" s="1802"/>
      <c r="Z5" s="1811">
        <v>22</v>
      </c>
      <c r="AA5" s="1805"/>
      <c r="AB5" s="1810">
        <v>16</v>
      </c>
      <c r="AC5" s="1801"/>
      <c r="AD5" s="1802"/>
      <c r="AE5" s="1811">
        <v>23</v>
      </c>
      <c r="AF5" s="1801"/>
      <c r="AG5" s="1801"/>
      <c r="AH5" s="1837"/>
      <c r="AI5" s="1836"/>
    </row>
    <row r="6" spans="1:35" x14ac:dyDescent="0.3">
      <c r="A6" s="1795"/>
      <c r="B6" s="1795"/>
      <c r="C6" s="1804" t="s">
        <v>149</v>
      </c>
      <c r="D6" s="1801"/>
      <c r="E6" s="1801"/>
      <c r="F6" s="1801"/>
      <c r="G6" s="1801"/>
      <c r="H6" s="1802"/>
      <c r="I6" s="119"/>
      <c r="J6" s="1795"/>
      <c r="K6" s="1795"/>
      <c r="L6" s="1795"/>
      <c r="M6" s="1795"/>
      <c r="N6" s="1795"/>
      <c r="O6" s="1795"/>
      <c r="P6" s="1795"/>
      <c r="Q6" s="1815"/>
      <c r="R6" s="1795"/>
      <c r="S6" s="119"/>
      <c r="T6" s="125"/>
      <c r="U6" s="125"/>
      <c r="V6" s="125"/>
      <c r="W6" s="122"/>
      <c r="X6" s="1806"/>
      <c r="Y6" s="1802"/>
      <c r="Z6" s="1807"/>
      <c r="AA6" s="1805"/>
      <c r="AB6" s="1808"/>
      <c r="AC6" s="1801"/>
      <c r="AD6" s="1802"/>
      <c r="AE6" s="1809"/>
      <c r="AF6" s="1801"/>
      <c r="AG6" s="1801"/>
      <c r="AH6" s="1837"/>
      <c r="AI6" s="1836"/>
    </row>
    <row r="7" spans="1:35" x14ac:dyDescent="0.3">
      <c r="A7" s="1796"/>
      <c r="B7" s="1796"/>
      <c r="C7" s="123">
        <v>1</v>
      </c>
      <c r="D7" s="123">
        <v>2</v>
      </c>
      <c r="E7" s="123">
        <v>1</v>
      </c>
      <c r="F7" s="126">
        <v>2</v>
      </c>
      <c r="G7" s="123">
        <v>5</v>
      </c>
      <c r="H7" s="123">
        <v>6</v>
      </c>
      <c r="I7" s="119"/>
      <c r="J7" s="1796"/>
      <c r="K7" s="1796"/>
      <c r="L7" s="1796"/>
      <c r="M7" s="1796"/>
      <c r="N7" s="1796"/>
      <c r="O7" s="1796"/>
      <c r="P7" s="1796"/>
      <c r="Q7" s="1818"/>
      <c r="R7" s="1796"/>
      <c r="S7" s="119"/>
      <c r="T7" s="128" t="s">
        <v>192</v>
      </c>
      <c r="U7" s="125"/>
      <c r="V7" s="128" t="s">
        <v>192</v>
      </c>
      <c r="W7" s="122"/>
      <c r="X7" s="1808" t="s">
        <v>192</v>
      </c>
      <c r="Y7" s="1802"/>
      <c r="Z7" s="1809" t="s">
        <v>373</v>
      </c>
      <c r="AA7" s="1805"/>
      <c r="AB7" s="1808" t="s">
        <v>192</v>
      </c>
      <c r="AC7" s="1801"/>
      <c r="AD7" s="1802"/>
      <c r="AE7" s="1809" t="s">
        <v>192</v>
      </c>
      <c r="AF7" s="1801"/>
      <c r="AG7" s="1801"/>
      <c r="AH7" s="1837"/>
      <c r="AI7" s="1836"/>
    </row>
    <row r="8" spans="1:35" ht="36" x14ac:dyDescent="0.3">
      <c r="A8" s="123"/>
      <c r="B8" s="123"/>
      <c r="C8" s="123"/>
      <c r="D8" s="123"/>
      <c r="E8" s="123"/>
      <c r="F8" s="127"/>
      <c r="G8" s="123"/>
      <c r="H8" s="123"/>
      <c r="I8" s="119"/>
      <c r="J8" s="129"/>
      <c r="K8" s="130"/>
      <c r="L8" s="130"/>
      <c r="M8" s="130"/>
      <c r="N8" s="131"/>
      <c r="O8" s="130"/>
      <c r="P8" s="130"/>
      <c r="Q8" s="130"/>
      <c r="R8" s="130"/>
      <c r="S8" s="119"/>
      <c r="T8" s="128"/>
      <c r="U8" s="125"/>
      <c r="V8" s="128"/>
      <c r="W8" s="122"/>
      <c r="X8" s="132" t="s">
        <v>193</v>
      </c>
      <c r="Y8" s="133" t="s">
        <v>194</v>
      </c>
      <c r="Z8" s="133" t="s">
        <v>193</v>
      </c>
      <c r="AA8" s="134" t="s">
        <v>194</v>
      </c>
      <c r="AB8" s="132" t="s">
        <v>193</v>
      </c>
      <c r="AC8" s="133" t="s">
        <v>194</v>
      </c>
      <c r="AD8" s="133" t="s">
        <v>194</v>
      </c>
      <c r="AE8" s="133" t="s">
        <v>193</v>
      </c>
      <c r="AF8" s="135"/>
      <c r="AG8" s="249" t="s">
        <v>194</v>
      </c>
      <c r="AH8" s="1837"/>
      <c r="AI8" s="1836"/>
    </row>
    <row r="9" spans="1:35" x14ac:dyDescent="0.3">
      <c r="A9" s="137" t="s">
        <v>374</v>
      </c>
      <c r="B9" s="137" t="s">
        <v>375</v>
      </c>
      <c r="C9" s="138"/>
      <c r="D9" s="138"/>
      <c r="E9" s="138"/>
      <c r="F9" s="139"/>
      <c r="G9" s="138"/>
      <c r="H9" s="138"/>
      <c r="I9" s="140"/>
      <c r="J9" s="141">
        <f>J10+J30</f>
        <v>1476</v>
      </c>
      <c r="K9" s="141">
        <f t="shared" ref="K9:AH9" si="0">K10+K30</f>
        <v>91</v>
      </c>
      <c r="L9" s="141">
        <f t="shared" si="0"/>
        <v>1365</v>
      </c>
      <c r="M9" s="141">
        <f t="shared" si="0"/>
        <v>763</v>
      </c>
      <c r="N9" s="141">
        <f t="shared" si="0"/>
        <v>602</v>
      </c>
      <c r="O9" s="141">
        <f t="shared" si="0"/>
        <v>0</v>
      </c>
      <c r="P9" s="141">
        <f t="shared" si="0"/>
        <v>0</v>
      </c>
      <c r="Q9" s="141">
        <f t="shared" si="0"/>
        <v>8</v>
      </c>
      <c r="R9" s="141">
        <f t="shared" si="0"/>
        <v>12</v>
      </c>
      <c r="S9" s="141">
        <f t="shared" si="0"/>
        <v>23</v>
      </c>
      <c r="T9" s="141">
        <f t="shared" si="0"/>
        <v>391</v>
      </c>
      <c r="U9" s="141">
        <f t="shared" si="0"/>
        <v>26</v>
      </c>
      <c r="V9" s="141">
        <f t="shared" si="0"/>
        <v>572</v>
      </c>
      <c r="W9" s="141">
        <f t="shared" si="0"/>
        <v>0</v>
      </c>
      <c r="X9" s="141">
        <f t="shared" si="0"/>
        <v>0</v>
      </c>
      <c r="Y9" s="141">
        <f t="shared" si="0"/>
        <v>0</v>
      </c>
      <c r="Z9" s="141">
        <f t="shared" si="0"/>
        <v>0</v>
      </c>
      <c r="AA9" s="141">
        <f t="shared" si="0"/>
        <v>0</v>
      </c>
      <c r="AB9" s="141">
        <f t="shared" si="0"/>
        <v>560</v>
      </c>
      <c r="AC9" s="141">
        <f t="shared" si="0"/>
        <v>0</v>
      </c>
      <c r="AD9" s="141">
        <f t="shared" si="0"/>
        <v>16</v>
      </c>
      <c r="AE9" s="141">
        <f t="shared" si="0"/>
        <v>805</v>
      </c>
      <c r="AF9" s="141">
        <f t="shared" si="0"/>
        <v>0</v>
      </c>
      <c r="AG9" s="141">
        <f t="shared" si="0"/>
        <v>23</v>
      </c>
      <c r="AH9" s="141">
        <f t="shared" si="0"/>
        <v>1365</v>
      </c>
      <c r="AI9" s="238"/>
    </row>
    <row r="10" spans="1:35" x14ac:dyDescent="0.3">
      <c r="A10" s="144"/>
      <c r="B10" s="145" t="s">
        <v>376</v>
      </c>
      <c r="C10" s="146"/>
      <c r="D10" s="146"/>
      <c r="E10" s="146"/>
      <c r="F10" s="147"/>
      <c r="G10" s="146"/>
      <c r="H10" s="146"/>
      <c r="I10" s="148"/>
      <c r="J10" s="149">
        <f>SUM(J12:J29)</f>
        <v>1317</v>
      </c>
      <c r="K10" s="149">
        <f t="shared" ref="K10:AH10" si="1">SUM(K12:K29)</f>
        <v>52</v>
      </c>
      <c r="L10" s="149">
        <f t="shared" si="1"/>
        <v>1245</v>
      </c>
      <c r="M10" s="149">
        <f t="shared" si="1"/>
        <v>721</v>
      </c>
      <c r="N10" s="149">
        <f t="shared" si="1"/>
        <v>524</v>
      </c>
      <c r="O10" s="149">
        <f t="shared" si="1"/>
        <v>0</v>
      </c>
      <c r="P10" s="149">
        <f t="shared" si="1"/>
        <v>0</v>
      </c>
      <c r="Q10" s="149">
        <f t="shared" si="1"/>
        <v>8</v>
      </c>
      <c r="R10" s="149">
        <f t="shared" si="1"/>
        <v>12</v>
      </c>
      <c r="S10" s="149">
        <f t="shared" si="1"/>
        <v>23</v>
      </c>
      <c r="T10" s="149">
        <f t="shared" si="1"/>
        <v>391</v>
      </c>
      <c r="U10" s="149">
        <f t="shared" si="1"/>
        <v>26</v>
      </c>
      <c r="V10" s="149">
        <f t="shared" si="1"/>
        <v>572</v>
      </c>
      <c r="W10" s="149">
        <f t="shared" si="1"/>
        <v>0</v>
      </c>
      <c r="X10" s="149">
        <f t="shared" si="1"/>
        <v>0</v>
      </c>
      <c r="Y10" s="149">
        <f t="shared" si="1"/>
        <v>0</v>
      </c>
      <c r="Z10" s="149">
        <f t="shared" si="1"/>
        <v>0</v>
      </c>
      <c r="AA10" s="149">
        <f t="shared" si="1"/>
        <v>0</v>
      </c>
      <c r="AB10" s="149">
        <f t="shared" si="1"/>
        <v>488</v>
      </c>
      <c r="AC10" s="149">
        <f t="shared" si="1"/>
        <v>0</v>
      </c>
      <c r="AD10" s="149">
        <f t="shared" si="1"/>
        <v>0</v>
      </c>
      <c r="AE10" s="149">
        <f t="shared" si="1"/>
        <v>757</v>
      </c>
      <c r="AF10" s="149">
        <f t="shared" si="1"/>
        <v>0</v>
      </c>
      <c r="AG10" s="149">
        <f t="shared" si="1"/>
        <v>0</v>
      </c>
      <c r="AH10" s="149">
        <f t="shared" si="1"/>
        <v>1245</v>
      </c>
      <c r="AI10" s="386"/>
    </row>
    <row r="11" spans="1:35" ht="22.5" customHeight="1" x14ac:dyDescent="0.3">
      <c r="A11" s="155"/>
      <c r="B11" s="156" t="s">
        <v>377</v>
      </c>
      <c r="C11" s="133"/>
      <c r="D11" s="136" t="s">
        <v>40</v>
      </c>
      <c r="E11" s="136"/>
      <c r="F11" s="157"/>
      <c r="G11" s="123"/>
      <c r="H11" s="123"/>
      <c r="I11" s="119"/>
      <c r="J11" s="136"/>
      <c r="K11" s="133"/>
      <c r="L11" s="133"/>
      <c r="M11" s="158"/>
      <c r="N11" s="133"/>
      <c r="O11" s="133"/>
      <c r="P11" s="133"/>
      <c r="Q11" s="133"/>
      <c r="R11" s="127"/>
      <c r="S11" s="159">
        <v>2</v>
      </c>
      <c r="T11" s="133">
        <f t="shared" ref="T11:T14" si="2">$T$5*S11</f>
        <v>34</v>
      </c>
      <c r="U11" s="160">
        <v>2</v>
      </c>
      <c r="V11" s="133">
        <f t="shared" ref="V11:V14" si="3">$V$5*U11</f>
        <v>44</v>
      </c>
      <c r="W11" s="161"/>
      <c r="X11" s="162"/>
      <c r="Y11" s="136"/>
      <c r="Z11" s="136"/>
      <c r="AA11" s="157"/>
      <c r="AB11" s="132"/>
      <c r="AC11" s="136"/>
      <c r="AD11" s="136"/>
      <c r="AE11" s="133"/>
      <c r="AF11" s="136"/>
      <c r="AG11" s="248"/>
      <c r="AH11" s="254"/>
      <c r="AI11" s="386"/>
    </row>
    <row r="12" spans="1:35" ht="12" customHeight="1" x14ac:dyDescent="0.3">
      <c r="A12" s="163" t="s">
        <v>378</v>
      </c>
      <c r="B12" s="163" t="s">
        <v>379</v>
      </c>
      <c r="C12" s="133"/>
      <c r="D12" s="133" t="s">
        <v>67</v>
      </c>
      <c r="E12" s="136"/>
      <c r="F12" s="165" t="s">
        <v>29</v>
      </c>
      <c r="G12" s="123"/>
      <c r="H12" s="123"/>
      <c r="I12" s="119"/>
      <c r="J12" s="136">
        <f t="shared" ref="J12:J34" si="4">SUM(K12,L12,Q12,R12)</f>
        <v>78</v>
      </c>
      <c r="K12" s="133"/>
      <c r="L12" s="133">
        <f t="shared" ref="L12:L29" si="5">SUM(AB12:AG12)</f>
        <v>78</v>
      </c>
      <c r="M12" s="158">
        <f>L12-N12</f>
        <v>38</v>
      </c>
      <c r="N12" s="133">
        <v>40</v>
      </c>
      <c r="O12" s="133"/>
      <c r="P12" s="133"/>
      <c r="Q12" s="133"/>
      <c r="R12" s="127"/>
      <c r="S12" s="159">
        <v>3</v>
      </c>
      <c r="T12" s="133">
        <f t="shared" si="2"/>
        <v>51</v>
      </c>
      <c r="U12" s="160">
        <v>3</v>
      </c>
      <c r="V12" s="133">
        <f t="shared" si="3"/>
        <v>66</v>
      </c>
      <c r="W12" s="161"/>
      <c r="X12" s="133"/>
      <c r="Y12" s="136"/>
      <c r="Z12" s="133"/>
      <c r="AA12" s="157"/>
      <c r="AB12" s="1301">
        <v>32</v>
      </c>
      <c r="AC12" s="136"/>
      <c r="AD12" s="136"/>
      <c r="AE12" s="133">
        <v>46</v>
      </c>
      <c r="AF12" s="136"/>
      <c r="AG12" s="248"/>
      <c r="AH12" s="254">
        <f>AB12+AE12</f>
        <v>78</v>
      </c>
      <c r="AI12" s="1288" t="s">
        <v>1086</v>
      </c>
    </row>
    <row r="13" spans="1:35" ht="12.75" customHeight="1" x14ac:dyDescent="0.3">
      <c r="A13" s="163" t="s">
        <v>381</v>
      </c>
      <c r="B13" s="163" t="s">
        <v>382</v>
      </c>
      <c r="C13" s="133"/>
      <c r="D13" s="133" t="s">
        <v>67</v>
      </c>
      <c r="E13" s="136"/>
      <c r="F13" s="165" t="s">
        <v>29</v>
      </c>
      <c r="G13" s="123"/>
      <c r="H13" s="123"/>
      <c r="I13" s="119"/>
      <c r="J13" s="136">
        <f t="shared" si="4"/>
        <v>116</v>
      </c>
      <c r="K13" s="133"/>
      <c r="L13" s="133">
        <f t="shared" si="5"/>
        <v>116</v>
      </c>
      <c r="M13" s="158">
        <f t="shared" ref="M13:M34" si="6">L13-N13</f>
        <v>116</v>
      </c>
      <c r="N13" s="133"/>
      <c r="O13" s="133"/>
      <c r="P13" s="133"/>
      <c r="Q13" s="133"/>
      <c r="R13" s="127"/>
      <c r="S13" s="159">
        <v>2</v>
      </c>
      <c r="T13" s="133">
        <f t="shared" si="2"/>
        <v>34</v>
      </c>
      <c r="U13" s="160">
        <v>2</v>
      </c>
      <c r="V13" s="133">
        <f t="shared" si="3"/>
        <v>44</v>
      </c>
      <c r="W13" s="161"/>
      <c r="X13" s="133"/>
      <c r="Y13" s="136"/>
      <c r="Z13" s="133"/>
      <c r="AA13" s="157"/>
      <c r="AB13" s="1301">
        <v>48</v>
      </c>
      <c r="AC13" s="136"/>
      <c r="AD13" s="136"/>
      <c r="AE13" s="133">
        <v>68</v>
      </c>
      <c r="AF13" s="136"/>
      <c r="AG13" s="248"/>
      <c r="AH13" s="254">
        <f t="shared" ref="AH13:AH33" si="7">AB13+AE13</f>
        <v>116</v>
      </c>
      <c r="AI13" s="1288" t="s">
        <v>1148</v>
      </c>
    </row>
    <row r="14" spans="1:35" ht="12" customHeight="1" x14ac:dyDescent="0.3">
      <c r="A14" s="163"/>
      <c r="B14" s="156" t="s">
        <v>383</v>
      </c>
      <c r="C14" s="133"/>
      <c r="D14" s="133" t="s">
        <v>67</v>
      </c>
      <c r="E14" s="136"/>
      <c r="F14" s="157"/>
      <c r="G14" s="123"/>
      <c r="H14" s="123"/>
      <c r="I14" s="119"/>
      <c r="J14" s="136"/>
      <c r="K14" s="133"/>
      <c r="L14" s="133"/>
      <c r="M14" s="158"/>
      <c r="N14" s="133"/>
      <c r="O14" s="133"/>
      <c r="P14" s="133"/>
      <c r="Q14" s="133"/>
      <c r="R14" s="127"/>
      <c r="S14" s="159">
        <v>3</v>
      </c>
      <c r="T14" s="133">
        <f t="shared" si="2"/>
        <v>51</v>
      </c>
      <c r="U14" s="160">
        <v>3</v>
      </c>
      <c r="V14" s="133">
        <f t="shared" si="3"/>
        <v>66</v>
      </c>
      <c r="W14" s="161"/>
      <c r="X14" s="133"/>
      <c r="Y14" s="136"/>
      <c r="Z14" s="133"/>
      <c r="AA14" s="157"/>
      <c r="AB14" s="132"/>
      <c r="AC14" s="136"/>
      <c r="AD14" s="136"/>
      <c r="AE14" s="133"/>
      <c r="AF14" s="136"/>
      <c r="AG14" s="248"/>
      <c r="AH14" s="254"/>
      <c r="AI14" s="386"/>
    </row>
    <row r="15" spans="1:35" ht="12" customHeight="1" x14ac:dyDescent="0.3">
      <c r="A15" s="163" t="s">
        <v>384</v>
      </c>
      <c r="B15" s="163" t="s">
        <v>4</v>
      </c>
      <c r="C15" s="133"/>
      <c r="D15" s="133"/>
      <c r="E15" s="136"/>
      <c r="F15" s="165" t="s">
        <v>67</v>
      </c>
      <c r="G15" s="123"/>
      <c r="H15" s="123"/>
      <c r="I15" s="119"/>
      <c r="J15" s="136">
        <f t="shared" si="4"/>
        <v>116</v>
      </c>
      <c r="K15" s="133"/>
      <c r="L15" s="133">
        <f t="shared" si="5"/>
        <v>116</v>
      </c>
      <c r="M15" s="158">
        <f t="shared" si="6"/>
        <v>0</v>
      </c>
      <c r="N15" s="133">
        <v>116</v>
      </c>
      <c r="O15" s="133"/>
      <c r="P15" s="133"/>
      <c r="Q15" s="133"/>
      <c r="R15" s="127"/>
      <c r="S15" s="159"/>
      <c r="T15" s="133"/>
      <c r="U15" s="160"/>
      <c r="V15" s="133"/>
      <c r="W15" s="161"/>
      <c r="X15" s="133"/>
      <c r="Y15" s="136"/>
      <c r="Z15" s="133"/>
      <c r="AA15" s="157"/>
      <c r="AB15" s="1301">
        <v>48</v>
      </c>
      <c r="AC15" s="136"/>
      <c r="AD15" s="136"/>
      <c r="AE15" s="133">
        <v>68</v>
      </c>
      <c r="AF15" s="136"/>
      <c r="AG15" s="248"/>
      <c r="AH15" s="254">
        <f t="shared" si="7"/>
        <v>116</v>
      </c>
      <c r="AI15" s="386" t="s">
        <v>1100</v>
      </c>
    </row>
    <row r="16" spans="1:35" ht="18.75" customHeight="1" x14ac:dyDescent="0.3">
      <c r="A16" s="163"/>
      <c r="B16" s="156" t="s">
        <v>385</v>
      </c>
      <c r="C16" s="136"/>
      <c r="D16" s="133" t="s">
        <v>67</v>
      </c>
      <c r="E16" s="136"/>
      <c r="F16" s="157"/>
      <c r="G16" s="123"/>
      <c r="H16" s="123"/>
      <c r="I16" s="119"/>
      <c r="J16" s="136"/>
      <c r="K16" s="133"/>
      <c r="L16" s="133"/>
      <c r="M16" s="158"/>
      <c r="N16" s="133"/>
      <c r="O16" s="133"/>
      <c r="P16" s="133"/>
      <c r="Q16" s="133"/>
      <c r="R16" s="127"/>
      <c r="S16" s="159">
        <v>2</v>
      </c>
      <c r="T16" s="133">
        <f t="shared" ref="T16:T19" si="8">$T$5*S16</f>
        <v>34</v>
      </c>
      <c r="U16" s="160">
        <v>2</v>
      </c>
      <c r="V16" s="133">
        <f t="shared" ref="V16:V19" si="9">$V$5*U16</f>
        <v>44</v>
      </c>
      <c r="W16" s="161"/>
      <c r="X16" s="133"/>
      <c r="Y16" s="136"/>
      <c r="Z16" s="133"/>
      <c r="AA16" s="157"/>
      <c r="AB16" s="132"/>
      <c r="AC16" s="136"/>
      <c r="AD16" s="136"/>
      <c r="AE16" s="133"/>
      <c r="AF16" s="136"/>
      <c r="AG16" s="248"/>
      <c r="AH16" s="254"/>
      <c r="AI16" s="386"/>
    </row>
    <row r="17" spans="1:35" ht="11.25" customHeight="1" x14ac:dyDescent="0.3">
      <c r="A17" s="163" t="s">
        <v>472</v>
      </c>
      <c r="B17" s="163" t="s">
        <v>350</v>
      </c>
      <c r="C17" s="133"/>
      <c r="D17" s="133" t="s">
        <v>67</v>
      </c>
      <c r="E17" s="136" t="s">
        <v>40</v>
      </c>
      <c r="F17" s="165" t="s">
        <v>40</v>
      </c>
      <c r="G17" s="123"/>
      <c r="H17" s="123"/>
      <c r="I17" s="130"/>
      <c r="J17" s="136">
        <f t="shared" si="4"/>
        <v>306</v>
      </c>
      <c r="K17" s="133">
        <v>26</v>
      </c>
      <c r="L17" s="133">
        <f t="shared" si="5"/>
        <v>270</v>
      </c>
      <c r="M17" s="158">
        <f t="shared" si="6"/>
        <v>202</v>
      </c>
      <c r="N17" s="133">
        <v>68</v>
      </c>
      <c r="O17" s="133"/>
      <c r="P17" s="133"/>
      <c r="Q17" s="133">
        <v>4</v>
      </c>
      <c r="R17" s="127">
        <v>6</v>
      </c>
      <c r="S17" s="159">
        <v>1</v>
      </c>
      <c r="T17" s="133">
        <f t="shared" si="8"/>
        <v>17</v>
      </c>
      <c r="U17" s="160">
        <v>1</v>
      </c>
      <c r="V17" s="133">
        <f t="shared" si="9"/>
        <v>22</v>
      </c>
      <c r="W17" s="161"/>
      <c r="X17" s="133"/>
      <c r="Y17" s="136"/>
      <c r="Z17" s="133"/>
      <c r="AA17" s="157"/>
      <c r="AB17" s="1301">
        <v>96</v>
      </c>
      <c r="AC17" s="136"/>
      <c r="AD17" s="136"/>
      <c r="AE17" s="133">
        <v>174</v>
      </c>
      <c r="AF17" s="136"/>
      <c r="AG17" s="248"/>
      <c r="AH17" s="254">
        <f t="shared" si="7"/>
        <v>270</v>
      </c>
      <c r="AI17" s="1265" t="s">
        <v>1132</v>
      </c>
    </row>
    <row r="18" spans="1:35" ht="11.25" customHeight="1" x14ac:dyDescent="0.3">
      <c r="A18" s="163" t="s">
        <v>473</v>
      </c>
      <c r="B18" s="163" t="s">
        <v>388</v>
      </c>
      <c r="C18" s="133"/>
      <c r="D18" s="133" t="s">
        <v>67</v>
      </c>
      <c r="E18" s="136" t="s">
        <v>40</v>
      </c>
      <c r="F18" s="165" t="s">
        <v>40</v>
      </c>
      <c r="G18" s="123"/>
      <c r="H18" s="123"/>
      <c r="I18" s="119"/>
      <c r="J18" s="136">
        <f t="shared" si="4"/>
        <v>153</v>
      </c>
      <c r="K18" s="133">
        <v>26</v>
      </c>
      <c r="L18" s="133">
        <f t="shared" si="5"/>
        <v>117</v>
      </c>
      <c r="M18" s="158">
        <f t="shared" si="6"/>
        <v>57</v>
      </c>
      <c r="N18" s="133">
        <v>60</v>
      </c>
      <c r="O18" s="133"/>
      <c r="P18" s="133"/>
      <c r="Q18" s="133">
        <v>4</v>
      </c>
      <c r="R18" s="127">
        <v>6</v>
      </c>
      <c r="S18" s="159">
        <v>3</v>
      </c>
      <c r="T18" s="133">
        <f t="shared" si="8"/>
        <v>51</v>
      </c>
      <c r="U18" s="160">
        <v>3</v>
      </c>
      <c r="V18" s="133">
        <f t="shared" si="9"/>
        <v>66</v>
      </c>
      <c r="W18" s="161"/>
      <c r="X18" s="133"/>
      <c r="Y18" s="136"/>
      <c r="Z18" s="133"/>
      <c r="AA18" s="157"/>
      <c r="AB18" s="1301">
        <v>48</v>
      </c>
      <c r="AC18" s="136"/>
      <c r="AD18" s="136"/>
      <c r="AE18" s="133">
        <v>69</v>
      </c>
      <c r="AF18" s="136"/>
      <c r="AG18" s="248"/>
      <c r="AH18" s="254">
        <f t="shared" si="7"/>
        <v>117</v>
      </c>
      <c r="AI18" s="386" t="s">
        <v>1118</v>
      </c>
    </row>
    <row r="19" spans="1:35" ht="11.25" customHeight="1" x14ac:dyDescent="0.3">
      <c r="A19" s="163"/>
      <c r="B19" s="156" t="s">
        <v>389</v>
      </c>
      <c r="C19" s="133" t="s">
        <v>67</v>
      </c>
      <c r="D19" s="133" t="s">
        <v>67</v>
      </c>
      <c r="E19" s="136"/>
      <c r="F19" s="157"/>
      <c r="G19" s="123"/>
      <c r="H19" s="123"/>
      <c r="I19" s="119"/>
      <c r="J19" s="136">
        <f t="shared" si="4"/>
        <v>0</v>
      </c>
      <c r="K19" s="133"/>
      <c r="L19" s="133"/>
      <c r="M19" s="158"/>
      <c r="N19" s="133"/>
      <c r="O19" s="133"/>
      <c r="P19" s="133"/>
      <c r="Q19" s="133"/>
      <c r="R19" s="127"/>
      <c r="S19" s="159">
        <v>3</v>
      </c>
      <c r="T19" s="133">
        <f t="shared" si="8"/>
        <v>51</v>
      </c>
      <c r="U19" s="160">
        <v>3</v>
      </c>
      <c r="V19" s="133">
        <f t="shared" si="9"/>
        <v>66</v>
      </c>
      <c r="W19" s="161"/>
      <c r="X19" s="133"/>
      <c r="Y19" s="136"/>
      <c r="Z19" s="133"/>
      <c r="AA19" s="157"/>
      <c r="AB19" s="132"/>
      <c r="AC19" s="136"/>
      <c r="AD19" s="136"/>
      <c r="AE19" s="133"/>
      <c r="AF19" s="136"/>
      <c r="AG19" s="248"/>
      <c r="AH19" s="254"/>
      <c r="AI19" s="386"/>
    </row>
    <row r="20" spans="1:35" ht="11.25" customHeight="1" x14ac:dyDescent="0.3">
      <c r="A20" s="163" t="s">
        <v>390</v>
      </c>
      <c r="B20" s="163" t="s">
        <v>166</v>
      </c>
      <c r="C20" s="133"/>
      <c r="D20" s="133"/>
      <c r="E20" s="136"/>
      <c r="F20" s="165" t="s">
        <v>29</v>
      </c>
      <c r="G20" s="123"/>
      <c r="H20" s="123"/>
      <c r="I20" s="119"/>
      <c r="J20" s="136">
        <f t="shared" si="4"/>
        <v>116</v>
      </c>
      <c r="K20" s="133"/>
      <c r="L20" s="133">
        <f t="shared" si="5"/>
        <v>116</v>
      </c>
      <c r="M20" s="158">
        <f t="shared" si="6"/>
        <v>80</v>
      </c>
      <c r="N20" s="133">
        <v>36</v>
      </c>
      <c r="O20" s="133"/>
      <c r="P20" s="133"/>
      <c r="Q20" s="133"/>
      <c r="R20" s="127"/>
      <c r="S20" s="159"/>
      <c r="T20" s="133"/>
      <c r="U20" s="160"/>
      <c r="V20" s="133"/>
      <c r="W20" s="161"/>
      <c r="X20" s="133"/>
      <c r="Y20" s="136"/>
      <c r="Z20" s="133"/>
      <c r="AA20" s="157"/>
      <c r="AB20" s="1301">
        <v>48</v>
      </c>
      <c r="AC20" s="136"/>
      <c r="AD20" s="136"/>
      <c r="AE20" s="133">
        <v>68</v>
      </c>
      <c r="AF20" s="136"/>
      <c r="AG20" s="248"/>
      <c r="AH20" s="254">
        <f t="shared" si="7"/>
        <v>116</v>
      </c>
      <c r="AI20" s="386" t="s">
        <v>1134</v>
      </c>
    </row>
    <row r="21" spans="1:35" ht="11.25" customHeight="1" x14ac:dyDescent="0.3">
      <c r="A21" s="163" t="s">
        <v>415</v>
      </c>
      <c r="B21" s="163" t="s">
        <v>392</v>
      </c>
      <c r="C21" s="133"/>
      <c r="D21" s="133"/>
      <c r="E21" s="136"/>
      <c r="F21" s="157" t="s">
        <v>29</v>
      </c>
      <c r="G21" s="123"/>
      <c r="H21" s="123"/>
      <c r="I21" s="119"/>
      <c r="J21" s="136">
        <f t="shared" si="4"/>
        <v>78</v>
      </c>
      <c r="K21" s="133"/>
      <c r="L21" s="133">
        <f t="shared" si="5"/>
        <v>78</v>
      </c>
      <c r="M21" s="158">
        <f t="shared" si="6"/>
        <v>34</v>
      </c>
      <c r="N21" s="133">
        <v>44</v>
      </c>
      <c r="O21" s="133"/>
      <c r="P21" s="133"/>
      <c r="Q21" s="133"/>
      <c r="R21" s="127"/>
      <c r="S21" s="159"/>
      <c r="T21" s="133"/>
      <c r="U21" s="160"/>
      <c r="V21" s="133"/>
      <c r="W21" s="161"/>
      <c r="X21" s="133"/>
      <c r="Y21" s="136"/>
      <c r="Z21" s="133"/>
      <c r="AA21" s="157"/>
      <c r="AB21" s="132">
        <v>32</v>
      </c>
      <c r="AC21" s="136"/>
      <c r="AD21" s="136"/>
      <c r="AE21" s="133">
        <v>46</v>
      </c>
      <c r="AF21" s="136"/>
      <c r="AG21" s="248"/>
      <c r="AH21" s="254">
        <f t="shared" si="7"/>
        <v>78</v>
      </c>
      <c r="AI21" s="386" t="s">
        <v>1136</v>
      </c>
    </row>
    <row r="22" spans="1:35" ht="11.25" customHeight="1" x14ac:dyDescent="0.3">
      <c r="A22" s="163" t="s">
        <v>416</v>
      </c>
      <c r="B22" s="163" t="s">
        <v>394</v>
      </c>
      <c r="C22" s="133"/>
      <c r="D22" s="133"/>
      <c r="E22" s="136"/>
      <c r="F22" s="157" t="s">
        <v>29</v>
      </c>
      <c r="G22" s="123"/>
      <c r="H22" s="123"/>
      <c r="I22" s="130"/>
      <c r="J22" s="136">
        <f t="shared" si="4"/>
        <v>78</v>
      </c>
      <c r="K22" s="133"/>
      <c r="L22" s="133">
        <f t="shared" si="5"/>
        <v>78</v>
      </c>
      <c r="M22" s="158">
        <f t="shared" si="6"/>
        <v>34</v>
      </c>
      <c r="N22" s="133">
        <v>44</v>
      </c>
      <c r="O22" s="133"/>
      <c r="P22" s="133"/>
      <c r="Q22" s="133"/>
      <c r="R22" s="127"/>
      <c r="S22" s="159"/>
      <c r="T22" s="133"/>
      <c r="U22" s="160"/>
      <c r="V22" s="133"/>
      <c r="W22" s="161"/>
      <c r="X22" s="133"/>
      <c r="Y22" s="136"/>
      <c r="Z22" s="133"/>
      <c r="AA22" s="157"/>
      <c r="AB22" s="1301">
        <v>32</v>
      </c>
      <c r="AC22" s="136"/>
      <c r="AD22" s="136"/>
      <c r="AE22" s="133">
        <v>46</v>
      </c>
      <c r="AF22" s="136"/>
      <c r="AG22" s="248"/>
      <c r="AH22" s="254">
        <f t="shared" si="7"/>
        <v>78</v>
      </c>
      <c r="AI22" s="386" t="s">
        <v>1067</v>
      </c>
    </row>
    <row r="23" spans="1:35" ht="22.5" customHeight="1" x14ac:dyDescent="0.3">
      <c r="A23" s="163"/>
      <c r="B23" s="156" t="s">
        <v>395</v>
      </c>
      <c r="C23" s="133"/>
      <c r="D23" s="133" t="s">
        <v>67</v>
      </c>
      <c r="E23" s="136"/>
      <c r="F23" s="157"/>
      <c r="G23" s="123"/>
      <c r="H23" s="123"/>
      <c r="I23" s="130"/>
      <c r="J23" s="136"/>
      <c r="K23" s="133"/>
      <c r="L23" s="133"/>
      <c r="M23" s="158"/>
      <c r="N23" s="133"/>
      <c r="O23" s="133"/>
      <c r="P23" s="133"/>
      <c r="Q23" s="133"/>
      <c r="R23" s="127"/>
      <c r="S23" s="159">
        <v>2</v>
      </c>
      <c r="T23" s="133">
        <f t="shared" ref="T23:T25" si="10">$T$5*S23</f>
        <v>34</v>
      </c>
      <c r="U23" s="160">
        <v>3</v>
      </c>
      <c r="V23" s="133">
        <f t="shared" ref="V23:V25" si="11">$V$5*U23</f>
        <v>66</v>
      </c>
      <c r="W23" s="161"/>
      <c r="X23" s="133"/>
      <c r="Y23" s="136"/>
      <c r="Z23" s="133"/>
      <c r="AA23" s="157"/>
      <c r="AB23" s="132"/>
      <c r="AC23" s="136"/>
      <c r="AD23" s="136"/>
      <c r="AE23" s="133"/>
      <c r="AF23" s="136"/>
      <c r="AG23" s="248"/>
      <c r="AH23" s="254"/>
      <c r="AI23" s="386"/>
    </row>
    <row r="24" spans="1:35" ht="15.75" customHeight="1" x14ac:dyDescent="0.3">
      <c r="A24" s="163" t="s">
        <v>396</v>
      </c>
      <c r="B24" s="163" t="s">
        <v>397</v>
      </c>
      <c r="C24" s="133"/>
      <c r="D24" s="136" t="s">
        <v>40</v>
      </c>
      <c r="E24" s="136" t="s">
        <v>29</v>
      </c>
      <c r="F24" s="165"/>
      <c r="G24" s="123"/>
      <c r="H24" s="123"/>
      <c r="I24" s="130"/>
      <c r="J24" s="136">
        <f t="shared" si="4"/>
        <v>40</v>
      </c>
      <c r="K24" s="133"/>
      <c r="L24" s="133">
        <f t="shared" si="5"/>
        <v>40</v>
      </c>
      <c r="M24" s="158">
        <f t="shared" si="6"/>
        <v>34</v>
      </c>
      <c r="N24" s="133">
        <v>6</v>
      </c>
      <c r="O24" s="133"/>
      <c r="P24" s="133"/>
      <c r="Q24" s="133"/>
      <c r="R24" s="127"/>
      <c r="S24" s="159">
        <v>2</v>
      </c>
      <c r="T24" s="133">
        <f t="shared" si="10"/>
        <v>34</v>
      </c>
      <c r="U24" s="160">
        <v>3</v>
      </c>
      <c r="V24" s="133">
        <f t="shared" si="11"/>
        <v>66</v>
      </c>
      <c r="W24" s="161"/>
      <c r="X24" s="133"/>
      <c r="Y24" s="136"/>
      <c r="Z24" s="133"/>
      <c r="AA24" s="157"/>
      <c r="AB24" s="1301">
        <v>40</v>
      </c>
      <c r="AC24" s="136"/>
      <c r="AD24" s="136"/>
      <c r="AE24" s="133">
        <v>0</v>
      </c>
      <c r="AF24" s="136"/>
      <c r="AG24" s="248"/>
      <c r="AH24" s="254">
        <f t="shared" si="7"/>
        <v>40</v>
      </c>
      <c r="AI24" s="1288" t="s">
        <v>1142</v>
      </c>
    </row>
    <row r="25" spans="1:35" ht="12" customHeight="1" x14ac:dyDescent="0.3">
      <c r="A25" s="163" t="s">
        <v>398</v>
      </c>
      <c r="B25" s="163" t="s">
        <v>356</v>
      </c>
      <c r="C25" s="133"/>
      <c r="D25" s="133" t="s">
        <v>67</v>
      </c>
      <c r="E25" s="136" t="s">
        <v>29</v>
      </c>
      <c r="F25" s="164"/>
      <c r="G25" s="123"/>
      <c r="H25" s="123"/>
      <c r="I25" s="130"/>
      <c r="J25" s="136">
        <f t="shared" si="4"/>
        <v>40</v>
      </c>
      <c r="K25" s="133"/>
      <c r="L25" s="133">
        <f t="shared" si="5"/>
        <v>40</v>
      </c>
      <c r="M25" s="158">
        <f t="shared" si="6"/>
        <v>32</v>
      </c>
      <c r="N25" s="133">
        <v>8</v>
      </c>
      <c r="O25" s="133"/>
      <c r="P25" s="133"/>
      <c r="Q25" s="133"/>
      <c r="R25" s="127"/>
      <c r="S25" s="159">
        <v>2</v>
      </c>
      <c r="T25" s="133">
        <f t="shared" si="10"/>
        <v>34</v>
      </c>
      <c r="U25" s="160">
        <v>3</v>
      </c>
      <c r="V25" s="133">
        <f t="shared" si="11"/>
        <v>66</v>
      </c>
      <c r="W25" s="161"/>
      <c r="X25" s="133"/>
      <c r="Y25" s="136"/>
      <c r="Z25" s="133"/>
      <c r="AA25" s="157"/>
      <c r="AB25" s="132">
        <v>0</v>
      </c>
      <c r="AC25" s="136"/>
      <c r="AD25" s="136"/>
      <c r="AE25" s="133">
        <v>40</v>
      </c>
      <c r="AF25" s="136"/>
      <c r="AG25" s="248"/>
      <c r="AH25" s="254">
        <f t="shared" si="7"/>
        <v>40</v>
      </c>
      <c r="AI25" s="386" t="s">
        <v>1145</v>
      </c>
    </row>
    <row r="26" spans="1:35" ht="11.25" customHeight="1" x14ac:dyDescent="0.3">
      <c r="A26" s="163" t="s">
        <v>400</v>
      </c>
      <c r="B26" s="163" t="s">
        <v>401</v>
      </c>
      <c r="C26" s="133"/>
      <c r="D26" s="133"/>
      <c r="E26" s="136"/>
      <c r="F26" s="165" t="s">
        <v>29</v>
      </c>
      <c r="G26" s="123"/>
      <c r="H26" s="123"/>
      <c r="I26" s="130"/>
      <c r="J26" s="136">
        <f t="shared" si="4"/>
        <v>40</v>
      </c>
      <c r="K26" s="133"/>
      <c r="L26" s="133">
        <f t="shared" si="5"/>
        <v>40</v>
      </c>
      <c r="M26" s="158">
        <f t="shared" si="6"/>
        <v>30</v>
      </c>
      <c r="N26" s="133">
        <v>10</v>
      </c>
      <c r="O26" s="133"/>
      <c r="P26" s="133"/>
      <c r="Q26" s="133"/>
      <c r="R26" s="127"/>
      <c r="S26" s="159"/>
      <c r="T26" s="133"/>
      <c r="U26" s="160"/>
      <c r="V26" s="133"/>
      <c r="W26" s="135"/>
      <c r="X26" s="133"/>
      <c r="Y26" s="123"/>
      <c r="Z26" s="133"/>
      <c r="AA26" s="127"/>
      <c r="AB26" s="166">
        <v>0</v>
      </c>
      <c r="AC26" s="133"/>
      <c r="AD26" s="133"/>
      <c r="AE26" s="133">
        <v>40</v>
      </c>
      <c r="AF26" s="123"/>
      <c r="AG26" s="250"/>
      <c r="AH26" s="254">
        <f t="shared" si="7"/>
        <v>40</v>
      </c>
      <c r="AI26" s="1288" t="s">
        <v>1114</v>
      </c>
    </row>
    <row r="27" spans="1:35" ht="22.5" customHeight="1" x14ac:dyDescent="0.3">
      <c r="A27" s="163"/>
      <c r="B27" s="156" t="s">
        <v>402</v>
      </c>
      <c r="C27" s="133"/>
      <c r="D27" s="133"/>
      <c r="E27" s="136"/>
      <c r="F27" s="157"/>
      <c r="G27" s="123"/>
      <c r="H27" s="123"/>
      <c r="I27" s="119"/>
      <c r="J27" s="136"/>
      <c r="K27" s="133"/>
      <c r="L27" s="133"/>
      <c r="M27" s="158"/>
      <c r="N27" s="133"/>
      <c r="O27" s="133"/>
      <c r="P27" s="133"/>
      <c r="Q27" s="133"/>
      <c r="R27" s="127"/>
      <c r="S27" s="159"/>
      <c r="T27" s="133"/>
      <c r="U27" s="160"/>
      <c r="V27" s="133"/>
      <c r="W27" s="161"/>
      <c r="X27" s="133"/>
      <c r="Y27" s="133"/>
      <c r="Z27" s="133"/>
      <c r="AA27" s="134"/>
      <c r="AB27" s="132"/>
      <c r="AC27" s="133"/>
      <c r="AD27" s="133"/>
      <c r="AE27" s="133"/>
      <c r="AF27" s="135"/>
      <c r="AG27" s="249"/>
      <c r="AH27" s="254"/>
      <c r="AI27" s="386"/>
    </row>
    <row r="28" spans="1:35" ht="11.25" customHeight="1" x14ac:dyDescent="0.3">
      <c r="A28" s="163" t="s">
        <v>403</v>
      </c>
      <c r="B28" s="163" t="s">
        <v>6</v>
      </c>
      <c r="C28" s="133"/>
      <c r="D28" s="133"/>
      <c r="E28" s="124" t="s">
        <v>29</v>
      </c>
      <c r="F28" s="165" t="s">
        <v>29</v>
      </c>
      <c r="G28" s="123"/>
      <c r="H28" s="123"/>
      <c r="I28" s="119"/>
      <c r="J28" s="136">
        <f t="shared" si="4"/>
        <v>78</v>
      </c>
      <c r="K28" s="133"/>
      <c r="L28" s="133">
        <f t="shared" si="5"/>
        <v>78</v>
      </c>
      <c r="M28" s="158">
        <f t="shared" si="6"/>
        <v>4</v>
      </c>
      <c r="N28" s="133">
        <v>74</v>
      </c>
      <c r="O28" s="133"/>
      <c r="P28" s="133"/>
      <c r="Q28" s="133"/>
      <c r="R28" s="127"/>
      <c r="S28" s="159"/>
      <c r="T28" s="133"/>
      <c r="U28" s="160"/>
      <c r="V28" s="133"/>
      <c r="W28" s="161"/>
      <c r="X28" s="133"/>
      <c r="Y28" s="133"/>
      <c r="Z28" s="133"/>
      <c r="AA28" s="134"/>
      <c r="AB28" s="1301">
        <v>32</v>
      </c>
      <c r="AC28" s="133"/>
      <c r="AD28" s="133"/>
      <c r="AE28" s="133">
        <v>46</v>
      </c>
      <c r="AF28" s="135"/>
      <c r="AG28" s="249"/>
      <c r="AH28" s="254">
        <f t="shared" si="7"/>
        <v>78</v>
      </c>
      <c r="AI28" s="386" t="s">
        <v>1075</v>
      </c>
    </row>
    <row r="29" spans="1:35" ht="12.75" customHeight="1" x14ac:dyDescent="0.3">
      <c r="A29" s="163" t="s">
        <v>404</v>
      </c>
      <c r="B29" s="163" t="s">
        <v>531</v>
      </c>
      <c r="C29" s="133"/>
      <c r="D29" s="133"/>
      <c r="E29" s="124"/>
      <c r="F29" s="165" t="s">
        <v>29</v>
      </c>
      <c r="G29" s="123"/>
      <c r="H29" s="123"/>
      <c r="I29" s="130"/>
      <c r="J29" s="136">
        <f t="shared" si="4"/>
        <v>78</v>
      </c>
      <c r="K29" s="133"/>
      <c r="L29" s="133">
        <f t="shared" si="5"/>
        <v>78</v>
      </c>
      <c r="M29" s="158">
        <f t="shared" si="6"/>
        <v>60</v>
      </c>
      <c r="N29" s="133">
        <v>18</v>
      </c>
      <c r="O29" s="133"/>
      <c r="P29" s="133"/>
      <c r="Q29" s="133"/>
      <c r="R29" s="127"/>
      <c r="S29" s="159"/>
      <c r="T29" s="133"/>
      <c r="U29" s="160"/>
      <c r="V29" s="133"/>
      <c r="W29" s="161"/>
      <c r="X29" s="133"/>
      <c r="Y29" s="133"/>
      <c r="Z29" s="133"/>
      <c r="AA29" s="134"/>
      <c r="AB29" s="1301">
        <v>32</v>
      </c>
      <c r="AC29" s="133"/>
      <c r="AD29" s="133"/>
      <c r="AE29" s="133">
        <v>46</v>
      </c>
      <c r="AF29" s="135"/>
      <c r="AG29" s="249"/>
      <c r="AH29" s="254">
        <f t="shared" si="7"/>
        <v>78</v>
      </c>
      <c r="AI29" s="386" t="s">
        <v>1141</v>
      </c>
    </row>
    <row r="30" spans="1:35" ht="11.25" customHeight="1" x14ac:dyDescent="0.3">
      <c r="A30" s="167"/>
      <c r="B30" s="145" t="s">
        <v>405</v>
      </c>
      <c r="C30" s="168"/>
      <c r="D30" s="168"/>
      <c r="E30" s="151"/>
      <c r="F30" s="169"/>
      <c r="G30" s="170"/>
      <c r="H30" s="170"/>
      <c r="I30" s="148"/>
      <c r="J30" s="136">
        <f t="shared" ref="J30:AH30" si="12">SUM(J31:J34)</f>
        <v>159</v>
      </c>
      <c r="K30" s="136">
        <f t="shared" si="12"/>
        <v>39</v>
      </c>
      <c r="L30" s="136">
        <f t="shared" si="12"/>
        <v>120</v>
      </c>
      <c r="M30" s="136">
        <f t="shared" si="12"/>
        <v>42</v>
      </c>
      <c r="N30" s="136">
        <f t="shared" si="12"/>
        <v>78</v>
      </c>
      <c r="O30" s="136">
        <f t="shared" si="12"/>
        <v>0</v>
      </c>
      <c r="P30" s="136">
        <f t="shared" si="12"/>
        <v>0</v>
      </c>
      <c r="Q30" s="136">
        <f t="shared" si="12"/>
        <v>0</v>
      </c>
      <c r="R30" s="136">
        <f t="shared" si="12"/>
        <v>0</v>
      </c>
      <c r="S30" s="136">
        <f t="shared" si="12"/>
        <v>0</v>
      </c>
      <c r="T30" s="136">
        <f t="shared" si="12"/>
        <v>0</v>
      </c>
      <c r="U30" s="136">
        <f t="shared" si="12"/>
        <v>0</v>
      </c>
      <c r="V30" s="136">
        <f t="shared" si="12"/>
        <v>0</v>
      </c>
      <c r="W30" s="136">
        <f t="shared" si="12"/>
        <v>0</v>
      </c>
      <c r="X30" s="136">
        <f t="shared" si="12"/>
        <v>0</v>
      </c>
      <c r="Y30" s="136">
        <f t="shared" si="12"/>
        <v>0</v>
      </c>
      <c r="Z30" s="136">
        <f t="shared" si="12"/>
        <v>0</v>
      </c>
      <c r="AA30" s="136">
        <f t="shared" si="12"/>
        <v>0</v>
      </c>
      <c r="AB30" s="136">
        <f t="shared" si="12"/>
        <v>72</v>
      </c>
      <c r="AC30" s="136">
        <f t="shared" si="12"/>
        <v>0</v>
      </c>
      <c r="AD30" s="136">
        <f t="shared" si="12"/>
        <v>16</v>
      </c>
      <c r="AE30" s="136">
        <f t="shared" si="12"/>
        <v>48</v>
      </c>
      <c r="AF30" s="136">
        <f t="shared" si="12"/>
        <v>0</v>
      </c>
      <c r="AG30" s="136">
        <f t="shared" si="12"/>
        <v>23</v>
      </c>
      <c r="AH30" s="136">
        <f t="shared" si="12"/>
        <v>120</v>
      </c>
      <c r="AI30" s="386"/>
    </row>
    <row r="31" spans="1:35" ht="11.25" customHeight="1" x14ac:dyDescent="0.3">
      <c r="A31" s="163" t="s">
        <v>421</v>
      </c>
      <c r="B31" s="163" t="s">
        <v>407</v>
      </c>
      <c r="C31" s="133"/>
      <c r="D31" s="133"/>
      <c r="E31" s="136"/>
      <c r="F31" s="165" t="s">
        <v>399</v>
      </c>
      <c r="G31" s="123"/>
      <c r="H31" s="123"/>
      <c r="I31" s="119"/>
      <c r="J31" s="136">
        <f>K31+L31</f>
        <v>36</v>
      </c>
      <c r="K31" s="133"/>
      <c r="L31" s="133">
        <f t="shared" ref="L31:L33" si="13">SUM(AB31:AG31)</f>
        <v>36</v>
      </c>
      <c r="M31" s="158">
        <f t="shared" si="6"/>
        <v>0</v>
      </c>
      <c r="N31" s="133">
        <v>36</v>
      </c>
      <c r="O31" s="133"/>
      <c r="P31" s="133"/>
      <c r="Q31" s="133"/>
      <c r="R31" s="127"/>
      <c r="S31" s="159"/>
      <c r="T31" s="133"/>
      <c r="U31" s="160"/>
      <c r="V31" s="133"/>
      <c r="W31" s="161"/>
      <c r="X31" s="133"/>
      <c r="Y31" s="133"/>
      <c r="Z31" s="133"/>
      <c r="AA31" s="134"/>
      <c r="AB31" s="1301">
        <v>20</v>
      </c>
      <c r="AC31" s="133"/>
      <c r="AD31" s="133"/>
      <c r="AE31" s="133">
        <v>16</v>
      </c>
      <c r="AF31" s="135"/>
      <c r="AG31" s="249"/>
      <c r="AH31" s="254">
        <f t="shared" si="7"/>
        <v>36</v>
      </c>
      <c r="AI31" s="386" t="s">
        <v>1075</v>
      </c>
    </row>
    <row r="32" spans="1:35" ht="11.25" customHeight="1" x14ac:dyDescent="0.3">
      <c r="A32" s="163" t="s">
        <v>406</v>
      </c>
      <c r="B32" s="163" t="s">
        <v>409</v>
      </c>
      <c r="C32" s="133"/>
      <c r="D32" s="133"/>
      <c r="E32" s="136"/>
      <c r="F32" s="165" t="s">
        <v>399</v>
      </c>
      <c r="G32" s="123"/>
      <c r="H32" s="123"/>
      <c r="I32" s="119"/>
      <c r="J32" s="136">
        <f t="shared" ref="J32:J33" si="14">K32+L32</f>
        <v>52</v>
      </c>
      <c r="K32" s="133"/>
      <c r="L32" s="133">
        <f t="shared" si="13"/>
        <v>52</v>
      </c>
      <c r="M32" s="158">
        <v>32</v>
      </c>
      <c r="N32" s="133">
        <v>20</v>
      </c>
      <c r="O32" s="133"/>
      <c r="P32" s="133"/>
      <c r="Q32" s="133"/>
      <c r="R32" s="127"/>
      <c r="S32" s="159"/>
      <c r="T32" s="133"/>
      <c r="U32" s="160"/>
      <c r="V32" s="133"/>
      <c r="W32" s="161"/>
      <c r="X32" s="133"/>
      <c r="Y32" s="133"/>
      <c r="Z32" s="133"/>
      <c r="AA32" s="134"/>
      <c r="AB32" s="1301">
        <v>32</v>
      </c>
      <c r="AC32" s="133"/>
      <c r="AD32" s="133"/>
      <c r="AE32" s="133">
        <v>20</v>
      </c>
      <c r="AF32" s="135"/>
      <c r="AG32" s="249"/>
      <c r="AH32" s="254">
        <f t="shared" si="7"/>
        <v>52</v>
      </c>
      <c r="AI32" s="1265" t="s">
        <v>1104</v>
      </c>
    </row>
    <row r="33" spans="1:35" s="297" customFormat="1" ht="11.25" customHeight="1" x14ac:dyDescent="0.3">
      <c r="A33" s="163" t="s">
        <v>408</v>
      </c>
      <c r="B33" s="163" t="s">
        <v>467</v>
      </c>
      <c r="C33" s="133"/>
      <c r="D33" s="133"/>
      <c r="E33" s="136"/>
      <c r="F33" s="165" t="s">
        <v>399</v>
      </c>
      <c r="G33" s="123"/>
      <c r="H33" s="123"/>
      <c r="I33" s="119"/>
      <c r="J33" s="136">
        <f t="shared" si="14"/>
        <v>32</v>
      </c>
      <c r="K33" s="133"/>
      <c r="L33" s="133">
        <f t="shared" si="13"/>
        <v>32</v>
      </c>
      <c r="M33" s="158">
        <v>10</v>
      </c>
      <c r="N33" s="133">
        <v>22</v>
      </c>
      <c r="O33" s="133"/>
      <c r="P33" s="133"/>
      <c r="Q33" s="133"/>
      <c r="R33" s="127"/>
      <c r="S33" s="159"/>
      <c r="T33" s="133"/>
      <c r="U33" s="160"/>
      <c r="V33" s="133"/>
      <c r="W33" s="161"/>
      <c r="X33" s="133"/>
      <c r="Y33" s="133"/>
      <c r="Z33" s="133"/>
      <c r="AA33" s="134"/>
      <c r="AB33" s="1301">
        <v>20</v>
      </c>
      <c r="AC33" s="133"/>
      <c r="AD33" s="133"/>
      <c r="AE33" s="133">
        <v>12</v>
      </c>
      <c r="AF33" s="135"/>
      <c r="AG33" s="296"/>
      <c r="AH33" s="254">
        <f t="shared" si="7"/>
        <v>32</v>
      </c>
      <c r="AI33" s="386" t="s">
        <v>1135</v>
      </c>
    </row>
    <row r="34" spans="1:35" ht="11.25" customHeight="1" x14ac:dyDescent="0.3">
      <c r="A34" s="163"/>
      <c r="B34" s="156" t="s">
        <v>412</v>
      </c>
      <c r="C34" s="133"/>
      <c r="D34" s="133"/>
      <c r="E34" s="171"/>
      <c r="F34" s="157"/>
      <c r="G34" s="123"/>
      <c r="H34" s="123"/>
      <c r="I34" s="119"/>
      <c r="J34" s="136">
        <f t="shared" si="4"/>
        <v>39</v>
      </c>
      <c r="K34" s="172">
        <v>39</v>
      </c>
      <c r="L34" s="172">
        <f>X34 +Z34</f>
        <v>0</v>
      </c>
      <c r="M34" s="158">
        <f t="shared" si="6"/>
        <v>0</v>
      </c>
      <c r="N34" s="172">
        <v>0</v>
      </c>
      <c r="O34" s="172"/>
      <c r="P34" s="172"/>
      <c r="Q34" s="172"/>
      <c r="R34" s="173"/>
      <c r="S34" s="174"/>
      <c r="T34" s="172"/>
      <c r="U34" s="175"/>
      <c r="V34" s="172"/>
      <c r="W34" s="176"/>
      <c r="X34" s="172"/>
      <c r="Y34" s="172"/>
      <c r="Z34" s="172"/>
      <c r="AA34" s="177"/>
      <c r="AB34" s="178"/>
      <c r="AC34" s="172"/>
      <c r="AD34" s="172">
        <v>16</v>
      </c>
      <c r="AE34" s="172"/>
      <c r="AF34" s="179"/>
      <c r="AG34" s="237">
        <v>23</v>
      </c>
      <c r="AH34" s="254"/>
      <c r="AI34" s="386"/>
    </row>
    <row r="35" spans="1:35" ht="13.5" hidden="1" customHeight="1" x14ac:dyDescent="0.3">
      <c r="A35" s="1827"/>
      <c r="B35" s="1801"/>
      <c r="C35" s="1801"/>
      <c r="D35" s="1801"/>
      <c r="E35" s="1801"/>
      <c r="F35" s="1801"/>
      <c r="G35" s="180"/>
      <c r="H35" s="180"/>
      <c r="I35" s="181"/>
      <c r="J35" s="1821"/>
      <c r="K35" s="1828"/>
      <c r="L35" s="1801"/>
      <c r="M35" s="1801"/>
      <c r="N35" s="1801"/>
      <c r="O35" s="1801"/>
      <c r="P35" s="1801"/>
      <c r="Q35" s="1801"/>
      <c r="R35" s="1802"/>
      <c r="S35" s="182"/>
      <c r="T35" s="133"/>
      <c r="U35" s="135"/>
      <c r="V35" s="133"/>
      <c r="W35" s="161"/>
      <c r="X35" s="1825"/>
      <c r="Y35" s="1802"/>
      <c r="Z35" s="1829"/>
      <c r="AA35" s="1805"/>
      <c r="AB35" s="1825"/>
      <c r="AC35" s="1801"/>
      <c r="AD35" s="1802"/>
      <c r="AE35" s="1829"/>
      <c r="AF35" s="1801"/>
      <c r="AG35" s="1805"/>
      <c r="AH35" s="246"/>
      <c r="AI35" s="545"/>
    </row>
    <row r="36" spans="1:35" ht="11.25" hidden="1" customHeight="1" x14ac:dyDescent="0.3">
      <c r="A36" s="1829"/>
      <c r="B36" s="1801"/>
      <c r="C36" s="1801"/>
      <c r="D36" s="1801"/>
      <c r="E36" s="1801"/>
      <c r="F36" s="1801"/>
      <c r="G36" s="183"/>
      <c r="H36" s="184"/>
      <c r="I36" s="181"/>
      <c r="J36" s="1795"/>
      <c r="K36" s="1828"/>
      <c r="L36" s="1801"/>
      <c r="M36" s="1801"/>
      <c r="N36" s="1801"/>
      <c r="O36" s="1801"/>
      <c r="P36" s="1801"/>
      <c r="Q36" s="1801"/>
      <c r="R36" s="1805"/>
      <c r="S36" s="185"/>
      <c r="T36" s="133"/>
      <c r="U36" s="135"/>
      <c r="V36" s="133"/>
      <c r="W36" s="161"/>
      <c r="X36" s="1824"/>
      <c r="Y36" s="1802"/>
      <c r="Z36" s="1829"/>
      <c r="AA36" s="1805"/>
      <c r="AB36" s="1824"/>
      <c r="AC36" s="1801"/>
      <c r="AD36" s="1802"/>
      <c r="AE36" s="1829"/>
      <c r="AF36" s="1801"/>
      <c r="AG36" s="1805"/>
      <c r="AH36" s="246"/>
      <c r="AI36" s="545"/>
    </row>
    <row r="37" spans="1:35" ht="11.25" hidden="1" customHeight="1" x14ac:dyDescent="0.3">
      <c r="A37" s="1827"/>
      <c r="B37" s="1801"/>
      <c r="C37" s="1801"/>
      <c r="D37" s="1801"/>
      <c r="E37" s="1801"/>
      <c r="F37" s="1801"/>
      <c r="G37" s="1835"/>
      <c r="H37" s="1802"/>
      <c r="I37" s="181"/>
      <c r="J37" s="1796"/>
      <c r="K37" s="1828"/>
      <c r="L37" s="1801"/>
      <c r="M37" s="1801"/>
      <c r="N37" s="1801"/>
      <c r="O37" s="1801"/>
      <c r="P37" s="1801"/>
      <c r="Q37" s="1801"/>
      <c r="R37" s="1805"/>
      <c r="S37" s="185"/>
      <c r="T37" s="133"/>
      <c r="U37" s="135"/>
      <c r="V37" s="133"/>
      <c r="W37" s="161"/>
      <c r="X37" s="1823"/>
      <c r="Y37" s="1802"/>
      <c r="Z37" s="1823"/>
      <c r="AA37" s="1805"/>
      <c r="AB37" s="1824"/>
      <c r="AC37" s="1801"/>
      <c r="AD37" s="1802"/>
      <c r="AE37" s="1829"/>
      <c r="AF37" s="1801"/>
      <c r="AG37" s="1805"/>
      <c r="AH37" s="246"/>
      <c r="AI37" s="545"/>
    </row>
    <row r="38" spans="1:35" ht="24.75" hidden="1" customHeight="1" x14ac:dyDescent="0.3">
      <c r="A38" s="186"/>
      <c r="B38" s="187"/>
      <c r="C38" s="188"/>
      <c r="D38" s="188"/>
      <c r="E38" s="188"/>
      <c r="F38" s="188"/>
      <c r="G38" s="188"/>
      <c r="H38" s="188"/>
      <c r="I38" s="188"/>
      <c r="J38" s="188"/>
      <c r="K38" s="188"/>
      <c r="L38" s="189"/>
      <c r="M38" s="188"/>
      <c r="N38" s="188"/>
      <c r="O38" s="188"/>
      <c r="P38" s="188"/>
      <c r="Q38" s="188"/>
      <c r="R38" s="188"/>
      <c r="S38" s="190"/>
      <c r="T38" s="191"/>
      <c r="U38" s="190"/>
      <c r="V38" s="191"/>
      <c r="W38" s="190" t="e">
        <f>SUM(#REF!,#REF!,#REF!,#REF!,#REF!,#REF!)</f>
        <v>#REF!</v>
      </c>
      <c r="X38" s="190"/>
      <c r="Y38" s="190"/>
      <c r="Z38" s="190"/>
      <c r="AA38" s="190"/>
      <c r="AB38" s="191"/>
      <c r="AC38" s="190" t="e">
        <f>SUM(#REF!,#REF!,#REF!,#REF!,#REF!,#REF!)</f>
        <v>#REF!</v>
      </c>
      <c r="AD38" s="190"/>
      <c r="AE38" s="191"/>
      <c r="AF38" s="190" t="e">
        <f>SUM(#REF!,#REF!,#REF!,#REF!,#REF!,#REF!)</f>
        <v>#REF!</v>
      </c>
      <c r="AG38" s="190"/>
      <c r="AH38" s="190"/>
      <c r="AI38" s="545"/>
    </row>
    <row r="39" spans="1:35" ht="11.25" customHeight="1" x14ac:dyDescent="0.3">
      <c r="A39" s="117"/>
      <c r="B39" s="117"/>
      <c r="C39" s="117"/>
      <c r="D39" s="117"/>
      <c r="E39" s="117"/>
      <c r="F39" s="117"/>
      <c r="G39" s="117"/>
      <c r="H39" s="117"/>
      <c r="I39" s="117"/>
      <c r="J39" s="117"/>
      <c r="K39" s="117"/>
      <c r="L39" s="117"/>
      <c r="M39" s="117"/>
      <c r="N39" s="117"/>
      <c r="O39" s="117"/>
      <c r="P39" s="117"/>
      <c r="Q39" s="117"/>
      <c r="R39" s="117"/>
      <c r="S39" s="117"/>
      <c r="T39" s="117"/>
      <c r="U39" s="117"/>
      <c r="V39" s="117"/>
      <c r="W39" s="117"/>
      <c r="X39" s="117"/>
      <c r="Y39" s="117"/>
      <c r="Z39" s="117"/>
      <c r="AA39" s="117"/>
      <c r="AB39" s="117"/>
      <c r="AC39" s="117"/>
      <c r="AD39" s="117"/>
      <c r="AE39" s="117"/>
      <c r="AF39" s="117"/>
      <c r="AG39" s="117"/>
      <c r="AH39" s="117"/>
      <c r="AI39" s="545"/>
    </row>
    <row r="40" spans="1:35" ht="11.25" hidden="1" customHeight="1" x14ac:dyDescent="0.3">
      <c r="A40" s="192"/>
      <c r="B40" s="193"/>
      <c r="C40" s="188"/>
      <c r="D40" s="188"/>
      <c r="E40" s="188"/>
      <c r="F40" s="117"/>
      <c r="G40" s="117"/>
      <c r="H40" s="117"/>
      <c r="I40" s="117"/>
      <c r="J40" s="117"/>
      <c r="K40" s="117"/>
      <c r="L40" s="117"/>
      <c r="M40" s="117"/>
      <c r="N40" s="117"/>
      <c r="O40" s="117"/>
      <c r="P40" s="117"/>
      <c r="Q40" s="117"/>
      <c r="R40" s="117"/>
      <c r="S40" s="117"/>
      <c r="T40" s="117"/>
      <c r="U40" s="117"/>
      <c r="V40" s="117"/>
      <c r="W40" s="117"/>
      <c r="X40" s="117"/>
      <c r="Y40" s="117"/>
      <c r="Z40" s="117"/>
      <c r="AA40" s="117"/>
      <c r="AB40" s="117"/>
      <c r="AC40" s="117"/>
      <c r="AD40" s="117"/>
      <c r="AE40" s="117"/>
      <c r="AF40" s="117"/>
      <c r="AG40" s="117"/>
      <c r="AH40" s="117"/>
      <c r="AI40" s="545"/>
    </row>
    <row r="41" spans="1:35" ht="11.25" hidden="1" customHeight="1" x14ac:dyDescent="0.3">
      <c r="A41" s="192"/>
      <c r="B41" s="193"/>
      <c r="C41" s="188"/>
      <c r="D41" s="188"/>
      <c r="E41" s="188"/>
      <c r="F41" s="117"/>
      <c r="G41" s="117"/>
      <c r="H41" s="117"/>
      <c r="I41" s="117"/>
      <c r="J41" s="117"/>
      <c r="K41" s="117"/>
      <c r="L41" s="117"/>
      <c r="M41" s="117"/>
      <c r="N41" s="117"/>
      <c r="O41" s="117"/>
      <c r="P41" s="117"/>
      <c r="Q41" s="117"/>
      <c r="R41" s="117"/>
      <c r="S41" s="117"/>
      <c r="T41" s="117"/>
      <c r="U41" s="117"/>
      <c r="V41" s="117"/>
      <c r="W41" s="117"/>
      <c r="X41" s="117"/>
      <c r="Y41" s="117"/>
      <c r="Z41" s="117"/>
      <c r="AA41" s="117"/>
      <c r="AB41" s="117"/>
      <c r="AC41" s="117"/>
      <c r="AD41" s="117"/>
      <c r="AE41" s="117"/>
      <c r="AF41" s="117"/>
      <c r="AG41" s="117"/>
      <c r="AH41" s="117"/>
      <c r="AI41" s="545"/>
    </row>
    <row r="42" spans="1:35" ht="11.25" hidden="1" customHeight="1" x14ac:dyDescent="0.3">
      <c r="A42" s="192"/>
      <c r="B42" s="117"/>
      <c r="C42" s="117"/>
      <c r="D42" s="117"/>
      <c r="E42" s="117"/>
      <c r="F42" s="117"/>
      <c r="G42" s="117"/>
      <c r="H42" s="117"/>
      <c r="I42" s="117"/>
      <c r="J42" s="117"/>
      <c r="K42" s="117"/>
      <c r="L42" s="117"/>
      <c r="M42" s="117"/>
      <c r="N42" s="117"/>
      <c r="O42" s="117"/>
      <c r="P42" s="117"/>
      <c r="Q42" s="117"/>
      <c r="R42" s="117"/>
      <c r="S42" s="117"/>
      <c r="T42" s="117"/>
      <c r="U42" s="117"/>
      <c r="V42" s="117"/>
      <c r="W42" s="117"/>
      <c r="X42" s="117"/>
      <c r="Y42" s="117"/>
      <c r="Z42" s="117"/>
      <c r="AA42" s="117"/>
      <c r="AB42" s="117"/>
      <c r="AC42" s="117"/>
      <c r="AD42" s="117"/>
      <c r="AE42" s="117"/>
      <c r="AF42" s="117"/>
      <c r="AG42" s="117"/>
      <c r="AH42" s="117"/>
      <c r="AI42" s="545"/>
    </row>
    <row r="43" spans="1:35" ht="11.25" customHeight="1" x14ac:dyDescent="0.3">
      <c r="A43" s="192"/>
      <c r="B43" s="194" t="s">
        <v>413</v>
      </c>
      <c r="C43" s="117"/>
      <c r="D43" s="117"/>
      <c r="E43" s="117"/>
      <c r="F43" s="117"/>
      <c r="G43" s="117"/>
      <c r="H43" s="117"/>
      <c r="I43" s="117"/>
      <c r="J43" s="117"/>
      <c r="K43" s="117"/>
      <c r="L43" s="117"/>
      <c r="M43" s="117"/>
      <c r="N43" s="117"/>
      <c r="O43" s="117"/>
      <c r="P43" s="117"/>
      <c r="Q43" s="117"/>
      <c r="R43" s="117"/>
      <c r="S43" s="117"/>
      <c r="T43" s="117"/>
      <c r="U43" s="117"/>
      <c r="V43" s="117"/>
      <c r="W43" s="117"/>
      <c r="X43" s="117"/>
      <c r="Y43" s="117"/>
      <c r="Z43" s="117"/>
      <c r="AA43" s="117"/>
      <c r="AB43" s="117"/>
      <c r="AC43" s="117"/>
      <c r="AD43" s="117"/>
      <c r="AE43" s="117"/>
      <c r="AF43" s="117"/>
      <c r="AG43" s="117"/>
      <c r="AH43" s="117"/>
      <c r="AI43" s="545"/>
    </row>
    <row r="44" spans="1:35" ht="24" customHeight="1" x14ac:dyDescent="0.3">
      <c r="A44" s="192"/>
      <c r="B44" s="1833" t="s">
        <v>414</v>
      </c>
      <c r="C44" s="1834"/>
      <c r="D44" s="1834"/>
      <c r="E44" s="1834"/>
      <c r="F44" s="117"/>
      <c r="G44" s="117"/>
      <c r="H44" s="117"/>
      <c r="I44" s="117"/>
      <c r="J44" s="117"/>
      <c r="K44" s="117"/>
      <c r="L44" s="117"/>
      <c r="M44" s="117"/>
      <c r="N44" s="117"/>
      <c r="O44" s="117"/>
      <c r="P44" s="117"/>
      <c r="Q44" s="117"/>
      <c r="R44" s="117"/>
      <c r="S44" s="117"/>
      <c r="T44" s="117"/>
      <c r="U44" s="117"/>
      <c r="V44" s="117"/>
      <c r="W44" s="117"/>
      <c r="X44" s="117"/>
      <c r="Y44" s="117"/>
      <c r="Z44" s="117"/>
      <c r="AA44" s="117"/>
      <c r="AB44" s="117"/>
      <c r="AC44" s="117"/>
      <c r="AD44" s="117"/>
      <c r="AE44" s="117"/>
      <c r="AF44" s="117"/>
      <c r="AG44" s="117"/>
      <c r="AH44" s="117"/>
      <c r="AI44" s="545"/>
    </row>
    <row r="45" spans="1:35" x14ac:dyDescent="0.3">
      <c r="A45" s="192"/>
      <c r="B45" s="117"/>
      <c r="C45" s="117"/>
      <c r="D45" s="117"/>
      <c r="E45" s="117"/>
      <c r="F45" s="117"/>
      <c r="G45" s="117"/>
      <c r="H45" s="117"/>
      <c r="I45" s="117"/>
      <c r="J45" s="117"/>
      <c r="K45" s="117"/>
      <c r="L45" s="117"/>
      <c r="M45" s="117"/>
      <c r="N45" s="117"/>
      <c r="O45" s="117"/>
      <c r="P45" s="117"/>
      <c r="Q45" s="117"/>
      <c r="R45" s="117"/>
      <c r="S45" s="117"/>
      <c r="T45" s="117"/>
      <c r="U45" s="117"/>
      <c r="V45" s="117"/>
      <c r="W45" s="117"/>
      <c r="X45" s="117"/>
      <c r="Y45" s="117"/>
      <c r="Z45" s="117"/>
      <c r="AA45" s="117"/>
      <c r="AB45" s="117"/>
      <c r="AC45" s="117"/>
      <c r="AD45" s="117"/>
      <c r="AE45" s="117"/>
      <c r="AF45" s="117"/>
      <c r="AG45" s="117"/>
      <c r="AH45" s="117"/>
    </row>
    <row r="46" spans="1:35" x14ac:dyDescent="0.3">
      <c r="A46" s="192"/>
      <c r="B46" s="117"/>
      <c r="C46" s="117"/>
      <c r="D46" s="117"/>
      <c r="E46" s="117"/>
      <c r="F46" s="117"/>
      <c r="G46" s="117"/>
      <c r="H46" s="117"/>
      <c r="I46" s="117"/>
      <c r="J46" s="117"/>
      <c r="K46" s="117"/>
      <c r="L46" s="117"/>
      <c r="M46" s="117"/>
      <c r="N46" s="117"/>
      <c r="O46" s="117"/>
      <c r="P46" s="117"/>
      <c r="Q46" s="117"/>
      <c r="R46" s="117"/>
      <c r="S46" s="117"/>
      <c r="T46" s="117"/>
      <c r="U46" s="117"/>
      <c r="V46" s="117"/>
      <c r="W46" s="117"/>
      <c r="X46" s="117"/>
      <c r="Y46" s="117"/>
      <c r="Z46" s="117"/>
      <c r="AA46" s="117"/>
      <c r="AB46" s="117"/>
      <c r="AC46" s="117"/>
      <c r="AD46" s="117"/>
      <c r="AE46" s="117"/>
      <c r="AF46" s="117"/>
      <c r="AG46" s="117"/>
      <c r="AH46" s="117"/>
    </row>
    <row r="47" spans="1:35" x14ac:dyDescent="0.3">
      <c r="A47" s="192"/>
      <c r="B47" s="117"/>
      <c r="C47" s="117"/>
      <c r="D47" s="117"/>
      <c r="E47" s="117"/>
      <c r="F47" s="117"/>
      <c r="G47" s="117"/>
      <c r="H47" s="117"/>
      <c r="I47" s="117"/>
      <c r="J47" s="117"/>
      <c r="K47" s="117"/>
      <c r="L47" s="117"/>
      <c r="M47" s="117"/>
      <c r="N47" s="117"/>
      <c r="O47" s="117"/>
      <c r="P47" s="117"/>
      <c r="Q47" s="117"/>
      <c r="R47" s="117"/>
      <c r="S47" s="117"/>
      <c r="T47" s="117"/>
      <c r="U47" s="117"/>
      <c r="V47" s="117"/>
      <c r="W47" s="117"/>
      <c r="X47" s="117"/>
      <c r="Y47" s="117"/>
      <c r="Z47" s="117"/>
      <c r="AA47" s="117"/>
      <c r="AB47" s="117"/>
      <c r="AC47" s="117"/>
      <c r="AD47" s="117"/>
      <c r="AE47" s="117"/>
      <c r="AF47" s="117"/>
      <c r="AG47" s="117"/>
      <c r="AH47" s="117"/>
    </row>
    <row r="48" spans="1:35" x14ac:dyDescent="0.3">
      <c r="A48" s="192"/>
      <c r="B48" s="117"/>
      <c r="C48" s="117"/>
      <c r="D48" s="117"/>
      <c r="E48" s="117"/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7"/>
      <c r="AC48" s="117"/>
      <c r="AD48" s="117"/>
      <c r="AE48" s="117"/>
      <c r="AF48" s="117"/>
      <c r="AG48" s="117"/>
      <c r="AH48" s="117"/>
    </row>
    <row r="49" spans="1:34" x14ac:dyDescent="0.3">
      <c r="A49" s="192"/>
      <c r="B49" s="117"/>
      <c r="C49" s="117"/>
      <c r="D49" s="117"/>
      <c r="E49" s="117"/>
      <c r="F49" s="117"/>
      <c r="G49" s="117"/>
      <c r="H49" s="117"/>
      <c r="I49" s="117"/>
      <c r="J49" s="117"/>
      <c r="K49" s="117"/>
      <c r="L49" s="117"/>
      <c r="M49" s="117"/>
      <c r="N49" s="117"/>
      <c r="O49" s="117"/>
      <c r="P49" s="117"/>
      <c r="Q49" s="117"/>
      <c r="R49" s="117"/>
      <c r="S49" s="117"/>
      <c r="T49" s="117"/>
      <c r="U49" s="117"/>
      <c r="V49" s="117"/>
      <c r="W49" s="117"/>
      <c r="X49" s="117"/>
      <c r="Y49" s="117"/>
      <c r="Z49" s="117"/>
      <c r="AA49" s="117"/>
      <c r="AB49" s="117"/>
      <c r="AC49" s="117"/>
      <c r="AD49" s="117"/>
      <c r="AE49" s="117"/>
      <c r="AF49" s="117"/>
      <c r="AG49" s="117"/>
      <c r="AH49" s="117"/>
    </row>
    <row r="50" spans="1:34" x14ac:dyDescent="0.3">
      <c r="A50" s="192"/>
      <c r="B50" s="117"/>
      <c r="C50" s="117"/>
      <c r="D50" s="117"/>
      <c r="E50" s="117"/>
      <c r="F50" s="117"/>
      <c r="G50" s="117"/>
      <c r="H50" s="117"/>
      <c r="I50" s="117"/>
      <c r="J50" s="117"/>
      <c r="K50" s="117"/>
      <c r="L50" s="117"/>
      <c r="M50" s="117"/>
      <c r="N50" s="117"/>
      <c r="O50" s="117"/>
      <c r="P50" s="117"/>
      <c r="Q50" s="117"/>
      <c r="R50" s="117"/>
      <c r="S50" s="117"/>
      <c r="T50" s="117"/>
      <c r="U50" s="117"/>
      <c r="V50" s="117"/>
      <c r="W50" s="117"/>
      <c r="X50" s="117"/>
      <c r="Y50" s="117"/>
      <c r="Z50" s="117"/>
      <c r="AA50" s="117"/>
      <c r="AB50" s="117"/>
      <c r="AC50" s="117"/>
      <c r="AD50" s="117"/>
      <c r="AE50" s="117"/>
      <c r="AF50" s="117"/>
      <c r="AG50" s="117"/>
      <c r="AH50" s="117"/>
    </row>
    <row r="51" spans="1:34" x14ac:dyDescent="0.3">
      <c r="A51" s="192"/>
      <c r="B51" s="117"/>
      <c r="C51" s="117"/>
      <c r="D51" s="117"/>
      <c r="E51" s="117"/>
      <c r="F51" s="117"/>
      <c r="G51" s="117"/>
      <c r="H51" s="117"/>
      <c r="I51" s="117"/>
      <c r="J51" s="117"/>
      <c r="K51" s="117"/>
      <c r="L51" s="117"/>
      <c r="M51" s="117"/>
      <c r="N51" s="117"/>
      <c r="O51" s="117"/>
      <c r="P51" s="117"/>
      <c r="Q51" s="117"/>
      <c r="R51" s="117"/>
      <c r="S51" s="117"/>
      <c r="T51" s="117"/>
      <c r="U51" s="117"/>
      <c r="V51" s="117"/>
      <c r="W51" s="117"/>
      <c r="X51" s="117"/>
      <c r="Y51" s="117"/>
      <c r="Z51" s="117"/>
      <c r="AA51" s="117"/>
      <c r="AB51" s="117"/>
      <c r="AC51" s="117"/>
      <c r="AD51" s="117"/>
      <c r="AE51" s="117"/>
      <c r="AF51" s="117"/>
      <c r="AG51" s="117"/>
      <c r="AH51" s="117"/>
    </row>
    <row r="52" spans="1:34" x14ac:dyDescent="0.3">
      <c r="A52" s="192"/>
      <c r="B52" s="117"/>
      <c r="C52" s="117"/>
      <c r="D52" s="117"/>
      <c r="E52" s="117"/>
      <c r="F52" s="117"/>
      <c r="G52" s="117"/>
      <c r="H52" s="117"/>
      <c r="I52" s="117"/>
      <c r="J52" s="117"/>
      <c r="K52" s="117"/>
      <c r="L52" s="117"/>
      <c r="M52" s="117"/>
      <c r="N52" s="117"/>
      <c r="O52" s="117"/>
      <c r="P52" s="117"/>
      <c r="Q52" s="117"/>
      <c r="R52" s="117"/>
      <c r="S52" s="117"/>
      <c r="T52" s="117"/>
      <c r="U52" s="117"/>
      <c r="V52" s="117"/>
      <c r="W52" s="117"/>
      <c r="X52" s="117"/>
      <c r="Y52" s="117"/>
      <c r="Z52" s="117"/>
      <c r="AA52" s="117"/>
      <c r="AB52" s="117"/>
      <c r="AC52" s="117"/>
      <c r="AD52" s="117"/>
      <c r="AE52" s="117"/>
      <c r="AF52" s="117"/>
      <c r="AG52" s="117"/>
      <c r="AH52" s="117"/>
    </row>
    <row r="53" spans="1:34" x14ac:dyDescent="0.3">
      <c r="A53" s="192"/>
      <c r="B53" s="117"/>
      <c r="C53" s="117"/>
      <c r="D53" s="117"/>
      <c r="E53" s="117"/>
      <c r="F53" s="117"/>
      <c r="G53" s="117"/>
      <c r="H53" s="117"/>
      <c r="I53" s="117"/>
      <c r="J53" s="117"/>
      <c r="K53" s="117"/>
      <c r="L53" s="117"/>
      <c r="M53" s="117"/>
      <c r="N53" s="117"/>
      <c r="O53" s="117"/>
      <c r="P53" s="117"/>
      <c r="Q53" s="117"/>
      <c r="R53" s="117"/>
      <c r="S53" s="117"/>
      <c r="T53" s="117"/>
      <c r="U53" s="117"/>
      <c r="V53" s="117"/>
      <c r="W53" s="117"/>
      <c r="X53" s="117"/>
      <c r="Y53" s="117"/>
      <c r="Z53" s="117"/>
      <c r="AA53" s="117"/>
      <c r="AB53" s="117"/>
      <c r="AC53" s="117"/>
      <c r="AD53" s="117"/>
      <c r="AE53" s="117"/>
      <c r="AF53" s="117"/>
      <c r="AG53" s="117"/>
      <c r="AH53" s="117"/>
    </row>
    <row r="54" spans="1:34" x14ac:dyDescent="0.3">
      <c r="A54" s="192"/>
      <c r="B54" s="117"/>
      <c r="C54" s="117"/>
      <c r="D54" s="117"/>
      <c r="E54" s="117"/>
      <c r="F54" s="117"/>
      <c r="G54" s="117"/>
      <c r="H54" s="117"/>
      <c r="I54" s="117"/>
      <c r="J54" s="117"/>
      <c r="K54" s="117"/>
      <c r="L54" s="117"/>
      <c r="M54" s="117"/>
      <c r="N54" s="117"/>
      <c r="O54" s="117"/>
      <c r="P54" s="117"/>
      <c r="Q54" s="117"/>
      <c r="R54" s="117"/>
      <c r="S54" s="117"/>
      <c r="T54" s="117"/>
      <c r="U54" s="117"/>
      <c r="V54" s="117"/>
      <c r="W54" s="117"/>
      <c r="X54" s="117"/>
      <c r="Y54" s="117"/>
      <c r="Z54" s="117"/>
      <c r="AA54" s="117"/>
      <c r="AB54" s="117"/>
      <c r="AC54" s="117"/>
      <c r="AD54" s="117"/>
      <c r="AE54" s="117"/>
      <c r="AF54" s="117"/>
      <c r="AG54" s="117"/>
      <c r="AH54" s="117"/>
    </row>
    <row r="55" spans="1:34" x14ac:dyDescent="0.3">
      <c r="A55" s="192"/>
      <c r="B55" s="117"/>
      <c r="C55" s="117"/>
      <c r="D55" s="117"/>
      <c r="E55" s="117"/>
      <c r="F55" s="117"/>
      <c r="G55" s="117"/>
      <c r="H55" s="117"/>
      <c r="I55" s="117"/>
      <c r="J55" s="117"/>
      <c r="K55" s="117"/>
      <c r="L55" s="117"/>
      <c r="M55" s="117"/>
      <c r="N55" s="117"/>
      <c r="O55" s="117"/>
      <c r="P55" s="117"/>
      <c r="Q55" s="117"/>
      <c r="R55" s="117"/>
      <c r="S55" s="117"/>
      <c r="T55" s="117"/>
      <c r="U55" s="117"/>
      <c r="V55" s="117"/>
      <c r="W55" s="117"/>
      <c r="X55" s="117"/>
      <c r="Y55" s="117"/>
      <c r="Z55" s="117"/>
      <c r="AA55" s="117"/>
      <c r="AB55" s="117"/>
      <c r="AC55" s="117"/>
      <c r="AD55" s="117"/>
      <c r="AE55" s="117"/>
      <c r="AF55" s="117"/>
      <c r="AG55" s="117"/>
      <c r="AH55" s="117"/>
    </row>
    <row r="56" spans="1:34" x14ac:dyDescent="0.3">
      <c r="A56" s="192"/>
      <c r="B56" s="117"/>
      <c r="C56" s="117"/>
      <c r="D56" s="117"/>
      <c r="E56" s="117"/>
      <c r="F56" s="117"/>
      <c r="G56" s="117"/>
      <c r="H56" s="117"/>
      <c r="I56" s="117"/>
      <c r="J56" s="117"/>
      <c r="K56" s="117"/>
      <c r="L56" s="117"/>
      <c r="M56" s="117"/>
      <c r="N56" s="117"/>
      <c r="O56" s="117"/>
      <c r="P56" s="117"/>
      <c r="Q56" s="117"/>
      <c r="R56" s="117"/>
      <c r="S56" s="117"/>
      <c r="T56" s="117"/>
      <c r="U56" s="117"/>
      <c r="V56" s="117"/>
      <c r="W56" s="117"/>
      <c r="X56" s="117"/>
      <c r="Y56" s="117"/>
      <c r="Z56" s="117"/>
      <c r="AA56" s="117"/>
      <c r="AB56" s="117"/>
      <c r="AC56" s="117"/>
      <c r="AD56" s="117"/>
      <c r="AE56" s="117"/>
      <c r="AF56" s="117"/>
      <c r="AG56" s="117"/>
      <c r="AH56" s="117"/>
    </row>
    <row r="57" spans="1:34" x14ac:dyDescent="0.3">
      <c r="A57" s="192"/>
      <c r="B57" s="117"/>
      <c r="C57" s="117"/>
      <c r="D57" s="117"/>
      <c r="E57" s="117"/>
      <c r="F57" s="117"/>
      <c r="G57" s="117"/>
      <c r="H57" s="117"/>
      <c r="I57" s="117"/>
      <c r="J57" s="117"/>
      <c r="K57" s="117"/>
      <c r="L57" s="117"/>
      <c r="M57" s="117"/>
      <c r="N57" s="117"/>
      <c r="O57" s="117"/>
      <c r="P57" s="117"/>
      <c r="Q57" s="117"/>
      <c r="R57" s="117"/>
      <c r="S57" s="117"/>
      <c r="T57" s="117"/>
      <c r="U57" s="117"/>
      <c r="V57" s="117"/>
      <c r="W57" s="117"/>
      <c r="X57" s="117"/>
      <c r="Y57" s="117"/>
      <c r="Z57" s="117"/>
      <c r="AA57" s="117"/>
      <c r="AB57" s="117"/>
      <c r="AC57" s="117"/>
      <c r="AD57" s="117"/>
      <c r="AE57" s="117"/>
      <c r="AF57" s="117"/>
      <c r="AG57" s="117"/>
      <c r="AH57" s="117"/>
    </row>
    <row r="58" spans="1:34" x14ac:dyDescent="0.3">
      <c r="A58" s="192"/>
      <c r="B58" s="117"/>
      <c r="C58" s="117"/>
      <c r="D58" s="117"/>
      <c r="E58" s="117"/>
      <c r="F58" s="117"/>
      <c r="G58" s="117"/>
      <c r="H58" s="117"/>
      <c r="I58" s="117"/>
      <c r="J58" s="117"/>
      <c r="K58" s="117"/>
      <c r="L58" s="117"/>
      <c r="M58" s="117"/>
      <c r="N58" s="117"/>
      <c r="O58" s="117"/>
      <c r="P58" s="117"/>
      <c r="Q58" s="117"/>
      <c r="R58" s="117"/>
      <c r="S58" s="117"/>
      <c r="T58" s="117"/>
      <c r="U58" s="117"/>
      <c r="V58" s="117"/>
      <c r="W58" s="117"/>
      <c r="X58" s="117"/>
      <c r="Y58" s="117"/>
      <c r="Z58" s="117"/>
      <c r="AA58" s="117"/>
      <c r="AB58" s="117"/>
      <c r="AC58" s="117"/>
      <c r="AD58" s="117"/>
      <c r="AE58" s="117"/>
      <c r="AF58" s="117"/>
      <c r="AG58" s="117"/>
      <c r="AH58" s="117"/>
    </row>
    <row r="59" spans="1:34" x14ac:dyDescent="0.3">
      <c r="A59" s="192"/>
      <c r="B59" s="117"/>
      <c r="C59" s="117"/>
      <c r="D59" s="117"/>
      <c r="E59" s="117"/>
      <c r="F59" s="117"/>
      <c r="G59" s="117"/>
      <c r="H59" s="117"/>
      <c r="I59" s="117"/>
      <c r="J59" s="117"/>
      <c r="K59" s="117"/>
      <c r="L59" s="117"/>
      <c r="M59" s="117"/>
      <c r="N59" s="117"/>
      <c r="O59" s="117"/>
      <c r="P59" s="117"/>
      <c r="Q59" s="117"/>
      <c r="R59" s="117"/>
      <c r="S59" s="117"/>
      <c r="T59" s="117"/>
      <c r="U59" s="117"/>
      <c r="V59" s="117"/>
      <c r="W59" s="117"/>
      <c r="X59" s="117"/>
      <c r="Y59" s="117"/>
      <c r="Z59" s="117"/>
      <c r="AA59" s="117"/>
      <c r="AB59" s="117"/>
      <c r="AC59" s="117"/>
      <c r="AD59" s="117"/>
      <c r="AE59" s="117"/>
      <c r="AF59" s="117"/>
      <c r="AG59" s="117"/>
      <c r="AH59" s="117"/>
    </row>
    <row r="60" spans="1:34" x14ac:dyDescent="0.3">
      <c r="A60" s="192"/>
      <c r="B60" s="117"/>
      <c r="C60" s="117"/>
      <c r="D60" s="117"/>
      <c r="E60" s="117"/>
      <c r="F60" s="117"/>
      <c r="G60" s="117"/>
      <c r="H60" s="117"/>
      <c r="I60" s="117"/>
      <c r="J60" s="117"/>
      <c r="K60" s="117"/>
      <c r="L60" s="117"/>
      <c r="M60" s="117"/>
      <c r="N60" s="117"/>
      <c r="O60" s="117"/>
      <c r="P60" s="117"/>
      <c r="Q60" s="117"/>
      <c r="R60" s="117"/>
      <c r="S60" s="117"/>
      <c r="T60" s="117"/>
      <c r="U60" s="117"/>
      <c r="V60" s="117"/>
      <c r="W60" s="117"/>
      <c r="X60" s="117"/>
      <c r="Y60" s="117"/>
      <c r="Z60" s="117"/>
      <c r="AA60" s="117"/>
      <c r="AB60" s="117"/>
      <c r="AC60" s="117"/>
      <c r="AD60" s="117"/>
      <c r="AE60" s="117"/>
      <c r="AF60" s="117"/>
      <c r="AG60" s="117"/>
      <c r="AH60" s="117"/>
    </row>
    <row r="61" spans="1:34" x14ac:dyDescent="0.3">
      <c r="A61" s="192"/>
      <c r="B61" s="117"/>
      <c r="C61" s="117"/>
      <c r="D61" s="117"/>
      <c r="E61" s="117"/>
      <c r="F61" s="117"/>
      <c r="G61" s="117"/>
      <c r="H61" s="117"/>
      <c r="I61" s="117"/>
      <c r="J61" s="117"/>
      <c r="K61" s="117"/>
      <c r="L61" s="117"/>
      <c r="M61" s="117"/>
      <c r="N61" s="117"/>
      <c r="O61" s="117"/>
      <c r="P61" s="117"/>
      <c r="Q61" s="117"/>
      <c r="R61" s="117"/>
      <c r="S61" s="117"/>
      <c r="T61" s="117"/>
      <c r="U61" s="117"/>
      <c r="V61" s="117"/>
      <c r="W61" s="117"/>
      <c r="X61" s="117"/>
      <c r="Y61" s="117"/>
      <c r="Z61" s="117"/>
      <c r="AA61" s="117"/>
      <c r="AB61" s="117"/>
      <c r="AC61" s="117"/>
      <c r="AD61" s="117"/>
      <c r="AE61" s="117"/>
      <c r="AF61" s="117"/>
      <c r="AG61" s="117"/>
      <c r="AH61" s="117"/>
    </row>
    <row r="62" spans="1:34" x14ac:dyDescent="0.3">
      <c r="A62" s="192"/>
      <c r="B62" s="117"/>
      <c r="C62" s="117"/>
      <c r="D62" s="117"/>
      <c r="E62" s="117"/>
      <c r="F62" s="117"/>
      <c r="G62" s="117"/>
      <c r="H62" s="117"/>
      <c r="I62" s="117"/>
      <c r="J62" s="117"/>
      <c r="K62" s="117"/>
      <c r="L62" s="117"/>
      <c r="M62" s="117"/>
      <c r="N62" s="117"/>
      <c r="O62" s="117"/>
      <c r="P62" s="117"/>
      <c r="Q62" s="117"/>
      <c r="R62" s="117"/>
      <c r="S62" s="117"/>
      <c r="T62" s="117"/>
      <c r="U62" s="117"/>
      <c r="V62" s="117"/>
      <c r="W62" s="117"/>
      <c r="X62" s="117"/>
      <c r="Y62" s="117"/>
      <c r="Z62" s="117"/>
      <c r="AA62" s="117"/>
      <c r="AB62" s="117"/>
      <c r="AC62" s="117"/>
      <c r="AD62" s="117"/>
      <c r="AE62" s="117"/>
      <c r="AF62" s="117"/>
      <c r="AG62" s="117"/>
      <c r="AH62" s="117"/>
    </row>
    <row r="63" spans="1:34" x14ac:dyDescent="0.3">
      <c r="A63" s="192"/>
      <c r="B63" s="117"/>
      <c r="C63" s="117"/>
      <c r="D63" s="117"/>
      <c r="E63" s="117"/>
      <c r="F63" s="117"/>
      <c r="G63" s="117"/>
      <c r="H63" s="117"/>
      <c r="I63" s="117"/>
      <c r="J63" s="117"/>
      <c r="K63" s="117"/>
      <c r="L63" s="117"/>
      <c r="M63" s="117"/>
      <c r="N63" s="117"/>
      <c r="O63" s="117"/>
      <c r="P63" s="117"/>
      <c r="Q63" s="117"/>
      <c r="R63" s="117"/>
      <c r="S63" s="117"/>
      <c r="T63" s="117"/>
      <c r="U63" s="117"/>
      <c r="V63" s="117"/>
      <c r="W63" s="117"/>
      <c r="X63" s="117"/>
      <c r="Y63" s="117"/>
      <c r="Z63" s="117"/>
      <c r="AA63" s="117"/>
      <c r="AB63" s="117"/>
      <c r="AC63" s="117"/>
      <c r="AD63" s="117"/>
      <c r="AE63" s="117"/>
      <c r="AF63" s="117"/>
      <c r="AG63" s="117"/>
      <c r="AH63" s="117"/>
    </row>
    <row r="64" spans="1:34" x14ac:dyDescent="0.3">
      <c r="A64" s="192"/>
      <c r="B64" s="117"/>
      <c r="C64" s="117"/>
      <c r="D64" s="117"/>
      <c r="E64" s="117"/>
      <c r="F64" s="117"/>
      <c r="G64" s="117"/>
      <c r="H64" s="117"/>
      <c r="I64" s="117"/>
      <c r="J64" s="117"/>
      <c r="K64" s="117"/>
      <c r="L64" s="117"/>
      <c r="M64" s="117"/>
      <c r="N64" s="117"/>
      <c r="O64" s="117"/>
      <c r="P64" s="117"/>
      <c r="Q64" s="117"/>
      <c r="R64" s="117"/>
      <c r="S64" s="117"/>
      <c r="T64" s="117"/>
      <c r="U64" s="117"/>
      <c r="V64" s="117"/>
      <c r="W64" s="117"/>
      <c r="X64" s="117"/>
      <c r="Y64" s="117"/>
      <c r="Z64" s="117"/>
      <c r="AA64" s="117"/>
      <c r="AB64" s="117"/>
      <c r="AC64" s="117"/>
      <c r="AD64" s="117"/>
      <c r="AE64" s="117"/>
      <c r="AF64" s="117"/>
      <c r="AG64" s="117"/>
      <c r="AH64" s="117"/>
    </row>
    <row r="65" spans="1:34" x14ac:dyDescent="0.3">
      <c r="A65" s="192"/>
      <c r="B65" s="117"/>
      <c r="C65" s="117"/>
      <c r="D65" s="117"/>
      <c r="E65" s="117"/>
      <c r="F65" s="117"/>
      <c r="G65" s="117"/>
      <c r="H65" s="117"/>
      <c r="I65" s="117"/>
      <c r="J65" s="117"/>
      <c r="K65" s="117"/>
      <c r="L65" s="117"/>
      <c r="M65" s="117"/>
      <c r="N65" s="117"/>
      <c r="O65" s="117"/>
      <c r="P65" s="117"/>
      <c r="Q65" s="117"/>
      <c r="R65" s="117"/>
      <c r="S65" s="117"/>
      <c r="T65" s="117"/>
      <c r="U65" s="117"/>
      <c r="V65" s="117"/>
      <c r="W65" s="117"/>
      <c r="X65" s="117"/>
      <c r="Y65" s="117"/>
      <c r="Z65" s="117"/>
      <c r="AA65" s="117"/>
      <c r="AB65" s="117"/>
      <c r="AC65" s="117"/>
      <c r="AD65" s="117"/>
      <c r="AE65" s="117"/>
      <c r="AF65" s="117"/>
      <c r="AG65" s="117"/>
      <c r="AH65" s="117"/>
    </row>
    <row r="66" spans="1:34" x14ac:dyDescent="0.3">
      <c r="A66" s="192"/>
      <c r="B66" s="117"/>
      <c r="C66" s="117"/>
      <c r="D66" s="117"/>
      <c r="E66" s="117"/>
      <c r="F66" s="117"/>
      <c r="G66" s="117"/>
      <c r="H66" s="117"/>
      <c r="I66" s="117"/>
      <c r="J66" s="117"/>
      <c r="K66" s="117"/>
      <c r="L66" s="117"/>
      <c r="M66" s="117"/>
      <c r="N66" s="117"/>
      <c r="O66" s="117"/>
      <c r="P66" s="117"/>
      <c r="Q66" s="117"/>
      <c r="R66" s="117"/>
      <c r="S66" s="117"/>
      <c r="T66" s="117"/>
      <c r="U66" s="117"/>
      <c r="V66" s="117"/>
      <c r="W66" s="117"/>
      <c r="X66" s="117"/>
      <c r="Y66" s="117"/>
      <c r="Z66" s="117"/>
      <c r="AA66" s="117"/>
      <c r="AB66" s="117"/>
      <c r="AC66" s="117"/>
      <c r="AD66" s="117"/>
      <c r="AE66" s="117"/>
      <c r="AF66" s="117"/>
      <c r="AG66" s="117"/>
      <c r="AH66" s="117"/>
    </row>
    <row r="67" spans="1:34" x14ac:dyDescent="0.3">
      <c r="A67" s="192"/>
      <c r="B67" s="117"/>
      <c r="C67" s="117"/>
      <c r="D67" s="117"/>
      <c r="E67" s="117"/>
      <c r="F67" s="117"/>
      <c r="G67" s="117"/>
      <c r="H67" s="117"/>
      <c r="I67" s="117"/>
      <c r="J67" s="117"/>
      <c r="K67" s="117"/>
      <c r="L67" s="117"/>
      <c r="M67" s="117"/>
      <c r="N67" s="117"/>
      <c r="O67" s="117"/>
      <c r="P67" s="117"/>
      <c r="Q67" s="117"/>
      <c r="R67" s="117"/>
      <c r="S67" s="117"/>
      <c r="T67" s="117"/>
      <c r="U67" s="117"/>
      <c r="V67" s="117"/>
      <c r="W67" s="117"/>
      <c r="X67" s="117"/>
      <c r="Y67" s="117"/>
      <c r="Z67" s="117"/>
      <c r="AA67" s="117"/>
      <c r="AB67" s="117"/>
      <c r="AC67" s="117"/>
      <c r="AD67" s="117"/>
      <c r="AE67" s="117"/>
      <c r="AF67" s="117"/>
      <c r="AG67" s="117"/>
      <c r="AH67" s="117"/>
    </row>
    <row r="68" spans="1:34" x14ac:dyDescent="0.3">
      <c r="A68" s="192"/>
      <c r="B68" s="117"/>
      <c r="C68" s="117"/>
      <c r="D68" s="117"/>
      <c r="E68" s="117"/>
      <c r="F68" s="117"/>
      <c r="G68" s="117"/>
      <c r="H68" s="117"/>
      <c r="I68" s="117"/>
      <c r="J68" s="117"/>
      <c r="K68" s="117"/>
      <c r="L68" s="117"/>
      <c r="M68" s="117"/>
      <c r="N68" s="117"/>
      <c r="O68" s="117"/>
      <c r="P68" s="117"/>
      <c r="Q68" s="117"/>
      <c r="R68" s="117"/>
      <c r="S68" s="117"/>
      <c r="T68" s="117"/>
      <c r="U68" s="117"/>
      <c r="V68" s="117"/>
      <c r="W68" s="117"/>
      <c r="X68" s="117"/>
      <c r="Y68" s="117"/>
      <c r="Z68" s="117"/>
      <c r="AA68" s="117"/>
      <c r="AB68" s="117"/>
      <c r="AC68" s="117"/>
      <c r="AD68" s="117"/>
      <c r="AE68" s="117"/>
      <c r="AF68" s="117"/>
      <c r="AG68" s="117"/>
      <c r="AH68" s="117"/>
    </row>
    <row r="69" spans="1:34" x14ac:dyDescent="0.3">
      <c r="A69" s="192"/>
      <c r="B69" s="117"/>
      <c r="C69" s="117"/>
      <c r="D69" s="117"/>
      <c r="E69" s="117"/>
      <c r="F69" s="117"/>
      <c r="G69" s="117"/>
      <c r="H69" s="117"/>
      <c r="I69" s="117"/>
      <c r="J69" s="117"/>
      <c r="K69" s="117"/>
      <c r="L69" s="117"/>
      <c r="M69" s="117"/>
      <c r="N69" s="117"/>
      <c r="O69" s="117"/>
      <c r="P69" s="117"/>
      <c r="Q69" s="117"/>
      <c r="R69" s="117"/>
      <c r="S69" s="117"/>
      <c r="T69" s="117"/>
      <c r="U69" s="117"/>
      <c r="V69" s="117"/>
      <c r="W69" s="117"/>
      <c r="X69" s="117"/>
      <c r="Y69" s="117"/>
      <c r="Z69" s="117"/>
      <c r="AA69" s="117"/>
      <c r="AB69" s="117"/>
      <c r="AC69" s="117"/>
      <c r="AD69" s="117"/>
      <c r="AE69" s="117"/>
      <c r="AF69" s="117"/>
      <c r="AG69" s="117"/>
      <c r="AH69" s="117"/>
    </row>
    <row r="70" spans="1:34" x14ac:dyDescent="0.3">
      <c r="A70" s="192"/>
      <c r="B70" s="117"/>
      <c r="C70" s="117"/>
      <c r="D70" s="117"/>
      <c r="E70" s="117"/>
      <c r="F70" s="117"/>
      <c r="G70" s="117"/>
      <c r="H70" s="117"/>
      <c r="I70" s="117"/>
      <c r="J70" s="117"/>
      <c r="K70" s="117"/>
      <c r="L70" s="117"/>
      <c r="M70" s="117"/>
      <c r="N70" s="117"/>
      <c r="O70" s="117"/>
      <c r="P70" s="117"/>
      <c r="Q70" s="117"/>
      <c r="R70" s="117"/>
      <c r="S70" s="117"/>
      <c r="T70" s="117"/>
      <c r="U70" s="117"/>
      <c r="V70" s="117"/>
      <c r="W70" s="117"/>
      <c r="X70" s="117"/>
      <c r="Y70" s="117"/>
      <c r="Z70" s="117"/>
      <c r="AA70" s="117"/>
      <c r="AB70" s="117"/>
      <c r="AC70" s="117"/>
      <c r="AD70" s="117"/>
      <c r="AE70" s="117"/>
      <c r="AF70" s="117"/>
      <c r="AG70" s="117"/>
      <c r="AH70" s="117"/>
    </row>
    <row r="71" spans="1:34" x14ac:dyDescent="0.3">
      <c r="A71" s="192"/>
      <c r="B71" s="117"/>
      <c r="C71" s="117"/>
      <c r="D71" s="117"/>
      <c r="E71" s="117"/>
      <c r="F71" s="117"/>
      <c r="G71" s="117"/>
      <c r="H71" s="117"/>
      <c r="I71" s="117"/>
      <c r="J71" s="117"/>
      <c r="K71" s="117"/>
      <c r="L71" s="117"/>
      <c r="M71" s="117"/>
      <c r="N71" s="117"/>
      <c r="O71" s="117"/>
      <c r="P71" s="117"/>
      <c r="Q71" s="117"/>
      <c r="R71" s="117"/>
      <c r="S71" s="117"/>
      <c r="T71" s="117"/>
      <c r="U71" s="117"/>
      <c r="V71" s="117"/>
      <c r="W71" s="117"/>
      <c r="X71" s="117"/>
      <c r="Y71" s="117"/>
      <c r="Z71" s="117"/>
      <c r="AA71" s="117"/>
      <c r="AB71" s="117"/>
      <c r="AC71" s="117"/>
      <c r="AD71" s="117"/>
      <c r="AE71" s="117"/>
      <c r="AF71" s="117"/>
      <c r="AG71" s="117"/>
      <c r="AH71" s="117"/>
    </row>
    <row r="72" spans="1:34" x14ac:dyDescent="0.3">
      <c r="A72" s="192"/>
      <c r="B72" s="117"/>
      <c r="C72" s="117"/>
      <c r="D72" s="117"/>
      <c r="E72" s="117"/>
      <c r="F72" s="117"/>
      <c r="G72" s="117"/>
      <c r="H72" s="117"/>
      <c r="I72" s="117"/>
      <c r="J72" s="117"/>
      <c r="K72" s="117"/>
      <c r="L72" s="117"/>
      <c r="M72" s="117"/>
      <c r="N72" s="117"/>
      <c r="O72" s="117"/>
      <c r="P72" s="117"/>
      <c r="Q72" s="117"/>
      <c r="R72" s="117"/>
      <c r="S72" s="117"/>
      <c r="T72" s="117"/>
      <c r="U72" s="117"/>
      <c r="V72" s="117"/>
      <c r="W72" s="117"/>
      <c r="X72" s="117"/>
      <c r="Y72" s="117"/>
      <c r="Z72" s="117"/>
      <c r="AA72" s="117"/>
      <c r="AB72" s="117"/>
      <c r="AC72" s="117"/>
      <c r="AD72" s="117"/>
      <c r="AE72" s="117"/>
      <c r="AF72" s="117"/>
      <c r="AG72" s="117"/>
      <c r="AH72" s="117"/>
    </row>
    <row r="73" spans="1:34" x14ac:dyDescent="0.3">
      <c r="A73" s="192"/>
      <c r="B73" s="117"/>
      <c r="C73" s="117"/>
      <c r="D73" s="117"/>
      <c r="E73" s="117"/>
      <c r="F73" s="117"/>
      <c r="G73" s="117"/>
      <c r="H73" s="117"/>
      <c r="I73" s="117"/>
      <c r="J73" s="117"/>
      <c r="K73" s="117"/>
      <c r="L73" s="117"/>
      <c r="M73" s="117"/>
      <c r="N73" s="117"/>
      <c r="O73" s="117"/>
      <c r="P73" s="117"/>
      <c r="Q73" s="117"/>
      <c r="R73" s="117"/>
      <c r="S73" s="117"/>
      <c r="T73" s="117"/>
      <c r="U73" s="117"/>
      <c r="V73" s="117"/>
      <c r="W73" s="117"/>
      <c r="X73" s="117"/>
      <c r="Y73" s="117"/>
      <c r="Z73" s="117"/>
      <c r="AA73" s="117"/>
      <c r="AB73" s="117"/>
      <c r="AC73" s="117"/>
      <c r="AD73" s="117"/>
      <c r="AE73" s="117"/>
      <c r="AF73" s="117"/>
      <c r="AG73" s="117"/>
      <c r="AH73" s="117"/>
    </row>
    <row r="74" spans="1:34" x14ac:dyDescent="0.3">
      <c r="A74" s="192"/>
      <c r="B74" s="117"/>
      <c r="C74" s="117"/>
      <c r="D74" s="117"/>
      <c r="E74" s="117"/>
      <c r="F74" s="117"/>
      <c r="G74" s="117"/>
      <c r="H74" s="117"/>
      <c r="I74" s="195"/>
      <c r="J74" s="117"/>
      <c r="K74" s="117"/>
      <c r="L74" s="117"/>
      <c r="M74" s="117"/>
      <c r="N74" s="117"/>
      <c r="O74" s="117"/>
      <c r="P74" s="117"/>
      <c r="Q74" s="117"/>
      <c r="R74" s="117"/>
      <c r="S74" s="195"/>
      <c r="T74" s="117"/>
      <c r="U74" s="195"/>
      <c r="V74" s="117"/>
      <c r="W74" s="196"/>
      <c r="X74" s="197"/>
      <c r="Y74" s="197"/>
      <c r="Z74" s="197"/>
      <c r="AA74" s="197"/>
      <c r="AB74" s="188"/>
      <c r="AC74" s="197"/>
      <c r="AD74" s="197"/>
      <c r="AE74" s="188"/>
      <c r="AF74" s="197"/>
      <c r="AG74" s="197"/>
      <c r="AH74" s="197"/>
    </row>
    <row r="75" spans="1:34" x14ac:dyDescent="0.3">
      <c r="A75" s="192"/>
      <c r="B75" s="117"/>
      <c r="C75" s="117"/>
      <c r="D75" s="117"/>
      <c r="E75" s="117"/>
      <c r="F75" s="117"/>
      <c r="G75" s="117"/>
      <c r="H75" s="117"/>
      <c r="I75" s="195"/>
      <c r="J75" s="117"/>
      <c r="K75" s="117"/>
      <c r="L75" s="117"/>
      <c r="M75" s="117"/>
      <c r="N75" s="117"/>
      <c r="O75" s="117"/>
      <c r="P75" s="117"/>
      <c r="Q75" s="117"/>
      <c r="R75" s="117"/>
      <c r="S75" s="195"/>
      <c r="T75" s="117"/>
      <c r="U75" s="195"/>
      <c r="V75" s="117"/>
      <c r="W75" s="196"/>
      <c r="X75" s="197"/>
      <c r="Y75" s="197"/>
      <c r="Z75" s="197"/>
      <c r="AA75" s="197"/>
      <c r="AB75" s="188"/>
      <c r="AC75" s="197"/>
      <c r="AD75" s="197"/>
      <c r="AE75" s="188"/>
      <c r="AF75" s="197"/>
      <c r="AG75" s="197"/>
      <c r="AH75" s="197"/>
    </row>
    <row r="76" spans="1:34" x14ac:dyDescent="0.3">
      <c r="A76" s="192"/>
      <c r="B76" s="117"/>
      <c r="C76" s="117"/>
      <c r="D76" s="117"/>
      <c r="E76" s="117"/>
      <c r="F76" s="117"/>
      <c r="G76" s="117"/>
      <c r="H76" s="117"/>
      <c r="I76" s="195"/>
      <c r="J76" s="117"/>
      <c r="K76" s="117"/>
      <c r="L76" s="117"/>
      <c r="M76" s="117"/>
      <c r="N76" s="117"/>
      <c r="O76" s="117"/>
      <c r="P76" s="117"/>
      <c r="Q76" s="117"/>
      <c r="R76" s="117"/>
      <c r="S76" s="195"/>
      <c r="T76" s="117"/>
      <c r="U76" s="195"/>
      <c r="V76" s="117"/>
      <c r="W76" s="196"/>
      <c r="X76" s="197"/>
      <c r="Y76" s="197"/>
      <c r="Z76" s="197"/>
      <c r="AA76" s="197"/>
      <c r="AB76" s="188"/>
      <c r="AC76" s="197"/>
      <c r="AD76" s="197"/>
      <c r="AE76" s="188"/>
      <c r="AF76" s="197"/>
      <c r="AG76" s="197"/>
      <c r="AH76" s="197"/>
    </row>
    <row r="77" spans="1:34" x14ac:dyDescent="0.3">
      <c r="A77" s="192"/>
      <c r="B77" s="117"/>
      <c r="C77" s="117"/>
      <c r="D77" s="117"/>
      <c r="E77" s="117"/>
      <c r="F77" s="117"/>
      <c r="G77" s="117"/>
      <c r="H77" s="117"/>
      <c r="I77" s="195"/>
      <c r="J77" s="117"/>
      <c r="K77" s="117"/>
      <c r="L77" s="117"/>
      <c r="M77" s="117"/>
      <c r="N77" s="117"/>
      <c r="O77" s="117"/>
      <c r="P77" s="117"/>
      <c r="Q77" s="117"/>
      <c r="R77" s="117"/>
      <c r="S77" s="195"/>
      <c r="T77" s="117"/>
      <c r="U77" s="195"/>
      <c r="V77" s="117"/>
      <c r="W77" s="196"/>
      <c r="X77" s="197"/>
      <c r="Y77" s="197"/>
      <c r="Z77" s="197"/>
      <c r="AA77" s="197"/>
      <c r="AB77" s="188"/>
      <c r="AC77" s="197"/>
      <c r="AD77" s="197"/>
      <c r="AE77" s="188"/>
      <c r="AF77" s="197"/>
      <c r="AG77" s="197"/>
      <c r="AH77" s="197"/>
    </row>
    <row r="78" spans="1:34" x14ac:dyDescent="0.3">
      <c r="A78" s="192"/>
      <c r="B78" s="117"/>
      <c r="C78" s="117"/>
      <c r="D78" s="117"/>
      <c r="E78" s="117"/>
      <c r="F78" s="117"/>
      <c r="G78" s="117"/>
      <c r="H78" s="117"/>
      <c r="I78" s="195"/>
      <c r="J78" s="117"/>
      <c r="K78" s="117"/>
      <c r="L78" s="117"/>
      <c r="M78" s="117"/>
      <c r="N78" s="117"/>
      <c r="O78" s="117"/>
      <c r="P78" s="117"/>
      <c r="Q78" s="117"/>
      <c r="R78" s="117"/>
      <c r="S78" s="195"/>
      <c r="T78" s="117"/>
      <c r="U78" s="195"/>
      <c r="V78" s="117"/>
      <c r="W78" s="196"/>
      <c r="X78" s="197"/>
      <c r="Y78" s="197"/>
      <c r="Z78" s="197"/>
      <c r="AA78" s="197"/>
      <c r="AB78" s="188"/>
      <c r="AC78" s="197"/>
      <c r="AD78" s="197"/>
      <c r="AE78" s="188"/>
      <c r="AF78" s="197"/>
      <c r="AG78" s="197"/>
      <c r="AH78" s="197"/>
    </row>
    <row r="79" spans="1:34" x14ac:dyDescent="0.3">
      <c r="A79" s="192"/>
      <c r="B79" s="117"/>
      <c r="C79" s="117"/>
      <c r="D79" s="117"/>
      <c r="E79" s="117"/>
      <c r="F79" s="117"/>
      <c r="G79" s="117"/>
      <c r="H79" s="117"/>
      <c r="I79" s="195"/>
      <c r="J79" s="117"/>
      <c r="K79" s="117"/>
      <c r="L79" s="117"/>
      <c r="M79" s="117"/>
      <c r="N79" s="117"/>
      <c r="O79" s="117"/>
      <c r="P79" s="117"/>
      <c r="Q79" s="117"/>
      <c r="R79" s="117"/>
      <c r="S79" s="195"/>
      <c r="T79" s="117"/>
      <c r="U79" s="195"/>
      <c r="V79" s="117"/>
      <c r="W79" s="196"/>
      <c r="X79" s="197"/>
      <c r="Y79" s="197"/>
      <c r="Z79" s="197"/>
      <c r="AA79" s="197"/>
      <c r="AB79" s="188"/>
      <c r="AC79" s="197"/>
      <c r="AD79" s="197"/>
      <c r="AE79" s="188"/>
      <c r="AF79" s="197"/>
      <c r="AG79" s="197"/>
      <c r="AH79" s="197"/>
    </row>
    <row r="80" spans="1:34" x14ac:dyDescent="0.3">
      <c r="A80" s="192"/>
      <c r="B80" s="117"/>
      <c r="C80" s="117"/>
      <c r="D80" s="117"/>
      <c r="E80" s="117"/>
      <c r="F80" s="117"/>
      <c r="G80" s="117"/>
      <c r="H80" s="117"/>
      <c r="I80" s="195"/>
      <c r="J80" s="117"/>
      <c r="K80" s="117"/>
      <c r="L80" s="117"/>
      <c r="M80" s="117"/>
      <c r="N80" s="117"/>
      <c r="O80" s="117"/>
      <c r="P80" s="117"/>
      <c r="Q80" s="117"/>
      <c r="R80" s="117"/>
      <c r="S80" s="195"/>
      <c r="T80" s="117"/>
      <c r="U80" s="195"/>
      <c r="V80" s="117"/>
      <c r="W80" s="196"/>
      <c r="X80" s="197"/>
      <c r="Y80" s="197"/>
      <c r="Z80" s="197"/>
      <c r="AA80" s="197"/>
      <c r="AB80" s="188"/>
      <c r="AC80" s="197"/>
      <c r="AD80" s="197"/>
      <c r="AE80" s="188"/>
      <c r="AF80" s="197"/>
      <c r="AG80" s="197"/>
      <c r="AH80" s="197"/>
    </row>
    <row r="81" spans="1:34" x14ac:dyDescent="0.3">
      <c r="A81" s="192"/>
      <c r="B81" s="117"/>
      <c r="C81" s="117"/>
      <c r="D81" s="117"/>
      <c r="E81" s="117"/>
      <c r="F81" s="117"/>
      <c r="G81" s="117"/>
      <c r="H81" s="117"/>
      <c r="I81" s="195"/>
      <c r="J81" s="117"/>
      <c r="K81" s="117"/>
      <c r="L81" s="117"/>
      <c r="M81" s="117"/>
      <c r="N81" s="117"/>
      <c r="O81" s="117"/>
      <c r="P81" s="117"/>
      <c r="Q81" s="117"/>
      <c r="R81" s="117"/>
      <c r="S81" s="195"/>
      <c r="T81" s="117"/>
      <c r="U81" s="195"/>
      <c r="V81" s="117"/>
      <c r="W81" s="196"/>
      <c r="X81" s="197"/>
      <c r="Y81" s="197"/>
      <c r="Z81" s="197"/>
      <c r="AA81" s="197"/>
      <c r="AB81" s="188"/>
      <c r="AC81" s="197"/>
      <c r="AD81" s="197"/>
      <c r="AE81" s="188"/>
      <c r="AF81" s="197"/>
      <c r="AG81" s="197"/>
      <c r="AH81" s="197"/>
    </row>
    <row r="82" spans="1:34" x14ac:dyDescent="0.3">
      <c r="A82" s="192"/>
      <c r="B82" s="117"/>
      <c r="C82" s="117"/>
      <c r="D82" s="117"/>
      <c r="E82" s="117"/>
      <c r="F82" s="117"/>
      <c r="G82" s="117"/>
      <c r="H82" s="117"/>
      <c r="I82" s="195"/>
      <c r="J82" s="117"/>
      <c r="K82" s="117"/>
      <c r="L82" s="117"/>
      <c r="M82" s="117"/>
      <c r="N82" s="117"/>
      <c r="O82" s="117"/>
      <c r="P82" s="117"/>
      <c r="Q82" s="117"/>
      <c r="R82" s="117"/>
      <c r="S82" s="195"/>
      <c r="T82" s="117"/>
      <c r="U82" s="195"/>
      <c r="V82" s="117"/>
      <c r="W82" s="196"/>
      <c r="X82" s="197"/>
      <c r="Y82" s="197"/>
      <c r="Z82" s="197"/>
      <c r="AA82" s="197"/>
      <c r="AB82" s="188"/>
      <c r="AC82" s="197"/>
      <c r="AD82" s="197"/>
      <c r="AE82" s="188"/>
      <c r="AF82" s="197"/>
      <c r="AG82" s="197"/>
      <c r="AH82" s="197"/>
    </row>
    <row r="83" spans="1:34" x14ac:dyDescent="0.3">
      <c r="A83" s="192"/>
      <c r="B83" s="117"/>
      <c r="C83" s="117"/>
      <c r="D83" s="117"/>
      <c r="E83" s="117"/>
      <c r="F83" s="117"/>
      <c r="G83" s="117"/>
      <c r="H83" s="117"/>
      <c r="I83" s="195"/>
      <c r="J83" s="117"/>
      <c r="K83" s="117"/>
      <c r="L83" s="117"/>
      <c r="M83" s="117"/>
      <c r="N83" s="117"/>
      <c r="O83" s="117"/>
      <c r="P83" s="117"/>
      <c r="Q83" s="117"/>
      <c r="R83" s="117"/>
      <c r="S83" s="195"/>
      <c r="T83" s="117"/>
      <c r="U83" s="195"/>
      <c r="V83" s="117"/>
      <c r="W83" s="196"/>
      <c r="X83" s="197"/>
      <c r="Y83" s="197"/>
      <c r="Z83" s="197"/>
      <c r="AA83" s="197"/>
      <c r="AB83" s="188"/>
      <c r="AC83" s="197"/>
      <c r="AD83" s="197"/>
      <c r="AE83" s="188"/>
      <c r="AF83" s="197"/>
      <c r="AG83" s="197"/>
      <c r="AH83" s="197"/>
    </row>
    <row r="84" spans="1:34" x14ac:dyDescent="0.3">
      <c r="A84" s="192"/>
      <c r="B84" s="117"/>
      <c r="C84" s="117"/>
      <c r="D84" s="117"/>
      <c r="E84" s="117"/>
      <c r="F84" s="117"/>
      <c r="G84" s="117"/>
      <c r="H84" s="117"/>
      <c r="I84" s="195"/>
      <c r="J84" s="117"/>
      <c r="K84" s="117"/>
      <c r="L84" s="117"/>
      <c r="M84" s="117"/>
      <c r="N84" s="117"/>
      <c r="O84" s="117"/>
      <c r="P84" s="117"/>
      <c r="Q84" s="117"/>
      <c r="R84" s="117"/>
      <c r="S84" s="195"/>
      <c r="T84" s="117"/>
      <c r="U84" s="195"/>
      <c r="V84" s="117"/>
      <c r="W84" s="196"/>
      <c r="X84" s="197"/>
      <c r="Y84" s="197"/>
      <c r="Z84" s="197"/>
      <c r="AA84" s="197"/>
      <c r="AB84" s="188"/>
      <c r="AC84" s="197"/>
      <c r="AD84" s="197"/>
      <c r="AE84" s="188"/>
      <c r="AF84" s="197"/>
      <c r="AG84" s="197"/>
      <c r="AH84" s="197"/>
    </row>
    <row r="85" spans="1:34" x14ac:dyDescent="0.3">
      <c r="A85" s="192"/>
      <c r="B85" s="117"/>
      <c r="C85" s="117"/>
      <c r="D85" s="117"/>
      <c r="E85" s="117"/>
      <c r="F85" s="117"/>
      <c r="G85" s="117"/>
      <c r="H85" s="117"/>
      <c r="I85" s="195"/>
      <c r="J85" s="117"/>
      <c r="K85" s="117"/>
      <c r="L85" s="117"/>
      <c r="M85" s="117"/>
      <c r="N85" s="117"/>
      <c r="O85" s="117"/>
      <c r="P85" s="117"/>
      <c r="Q85" s="117"/>
      <c r="R85" s="117"/>
      <c r="S85" s="195"/>
      <c r="T85" s="117"/>
      <c r="U85" s="195"/>
      <c r="V85" s="117"/>
      <c r="W85" s="196"/>
      <c r="X85" s="197"/>
      <c r="Y85" s="197"/>
      <c r="Z85" s="197"/>
      <c r="AA85" s="197"/>
      <c r="AB85" s="188"/>
      <c r="AC85" s="197"/>
      <c r="AD85" s="197"/>
      <c r="AE85" s="188"/>
      <c r="AF85" s="197"/>
      <c r="AG85" s="197"/>
      <c r="AH85" s="197"/>
    </row>
    <row r="86" spans="1:34" x14ac:dyDescent="0.3">
      <c r="A86" s="192"/>
      <c r="B86" s="117"/>
      <c r="C86" s="117"/>
      <c r="D86" s="117"/>
      <c r="E86" s="117"/>
      <c r="F86" s="117"/>
      <c r="G86" s="117"/>
      <c r="H86" s="117"/>
      <c r="I86" s="195"/>
      <c r="J86" s="117"/>
      <c r="K86" s="117"/>
      <c r="L86" s="117"/>
      <c r="M86" s="117"/>
      <c r="N86" s="117"/>
      <c r="O86" s="117"/>
      <c r="P86" s="117"/>
      <c r="Q86" s="117"/>
      <c r="R86" s="117"/>
      <c r="S86" s="195"/>
      <c r="T86" s="117"/>
      <c r="U86" s="195"/>
      <c r="V86" s="117"/>
      <c r="W86" s="196"/>
      <c r="X86" s="197"/>
      <c r="Y86" s="197"/>
      <c r="Z86" s="197"/>
      <c r="AA86" s="197"/>
      <c r="AB86" s="188"/>
      <c r="AC86" s="197"/>
      <c r="AD86" s="197"/>
      <c r="AE86" s="188"/>
      <c r="AF86" s="197"/>
      <c r="AG86" s="197"/>
      <c r="AH86" s="197"/>
    </row>
    <row r="87" spans="1:34" x14ac:dyDescent="0.3">
      <c r="A87" s="192"/>
      <c r="B87" s="117"/>
      <c r="C87" s="117"/>
      <c r="D87" s="117"/>
      <c r="E87" s="117"/>
      <c r="F87" s="117"/>
      <c r="G87" s="117"/>
      <c r="H87" s="117"/>
      <c r="I87" s="195"/>
      <c r="J87" s="117"/>
      <c r="K87" s="117"/>
      <c r="L87" s="117"/>
      <c r="M87" s="117"/>
      <c r="N87" s="117"/>
      <c r="O87" s="117"/>
      <c r="P87" s="117"/>
      <c r="Q87" s="117"/>
      <c r="R87" s="117"/>
      <c r="S87" s="195"/>
      <c r="T87" s="117"/>
      <c r="U87" s="195"/>
      <c r="V87" s="117"/>
      <c r="W87" s="196"/>
      <c r="X87" s="197"/>
      <c r="Y87" s="197"/>
      <c r="Z87" s="197"/>
      <c r="AA87" s="197"/>
      <c r="AB87" s="188"/>
      <c r="AC87" s="197"/>
      <c r="AD87" s="197"/>
      <c r="AE87" s="188"/>
      <c r="AF87" s="197"/>
      <c r="AG87" s="197"/>
      <c r="AH87" s="197"/>
    </row>
    <row r="88" spans="1:34" x14ac:dyDescent="0.3">
      <c r="A88" s="192"/>
      <c r="B88" s="117"/>
      <c r="C88" s="117"/>
      <c r="D88" s="117"/>
      <c r="E88" s="117"/>
      <c r="F88" s="117"/>
      <c r="G88" s="117"/>
      <c r="H88" s="117"/>
      <c r="I88" s="195"/>
      <c r="J88" s="117"/>
      <c r="K88" s="117"/>
      <c r="L88" s="117"/>
      <c r="M88" s="117"/>
      <c r="N88" s="117"/>
      <c r="O88" s="117"/>
      <c r="P88" s="117"/>
      <c r="Q88" s="117"/>
      <c r="R88" s="117"/>
      <c r="S88" s="195"/>
      <c r="T88" s="117"/>
      <c r="U88" s="195"/>
      <c r="V88" s="117"/>
      <c r="W88" s="196"/>
      <c r="X88" s="197"/>
      <c r="Y88" s="197"/>
      <c r="Z88" s="197"/>
      <c r="AA88" s="197"/>
      <c r="AB88" s="188"/>
      <c r="AC88" s="197"/>
      <c r="AD88" s="197"/>
      <c r="AE88" s="188"/>
      <c r="AF88" s="197"/>
      <c r="AG88" s="197"/>
      <c r="AH88" s="197"/>
    </row>
    <row r="89" spans="1:34" x14ac:dyDescent="0.3">
      <c r="A89" s="192"/>
      <c r="B89" s="117"/>
      <c r="C89" s="117"/>
      <c r="D89" s="117"/>
      <c r="E89" s="117"/>
      <c r="F89" s="117"/>
      <c r="G89" s="117"/>
      <c r="H89" s="117"/>
      <c r="I89" s="195"/>
      <c r="J89" s="117"/>
      <c r="K89" s="117"/>
      <c r="L89" s="117"/>
      <c r="M89" s="117"/>
      <c r="N89" s="117"/>
      <c r="O89" s="117"/>
      <c r="P89" s="117"/>
      <c r="Q89" s="117"/>
      <c r="R89" s="117"/>
      <c r="S89" s="195"/>
      <c r="T89" s="117"/>
      <c r="U89" s="195"/>
      <c r="V89" s="117"/>
      <c r="W89" s="196"/>
      <c r="X89" s="197"/>
      <c r="Y89" s="197"/>
      <c r="Z89" s="197"/>
      <c r="AA89" s="197"/>
      <c r="AB89" s="188"/>
      <c r="AC89" s="197"/>
      <c r="AD89" s="197"/>
      <c r="AE89" s="188"/>
      <c r="AF89" s="197"/>
      <c r="AG89" s="197"/>
      <c r="AH89" s="197"/>
    </row>
    <row r="90" spans="1:34" x14ac:dyDescent="0.3">
      <c r="A90" s="192"/>
      <c r="B90" s="117"/>
      <c r="C90" s="117"/>
      <c r="D90" s="117"/>
      <c r="E90" s="117"/>
      <c r="F90" s="117"/>
      <c r="G90" s="117"/>
      <c r="H90" s="117"/>
      <c r="I90" s="195"/>
      <c r="J90" s="117"/>
      <c r="K90" s="117"/>
      <c r="L90" s="117"/>
      <c r="M90" s="117"/>
      <c r="N90" s="117"/>
      <c r="O90" s="117"/>
      <c r="P90" s="117"/>
      <c r="Q90" s="117"/>
      <c r="R90" s="117"/>
      <c r="S90" s="195"/>
      <c r="T90" s="117"/>
      <c r="U90" s="195"/>
      <c r="V90" s="117"/>
      <c r="W90" s="196"/>
      <c r="X90" s="197"/>
      <c r="Y90" s="197"/>
      <c r="Z90" s="197"/>
      <c r="AA90" s="197"/>
      <c r="AB90" s="188"/>
      <c r="AC90" s="197"/>
      <c r="AD90" s="197"/>
      <c r="AE90" s="188"/>
      <c r="AF90" s="197"/>
      <c r="AG90" s="197"/>
      <c r="AH90" s="197"/>
    </row>
    <row r="91" spans="1:34" x14ac:dyDescent="0.3">
      <c r="A91" s="192"/>
      <c r="B91" s="117"/>
      <c r="C91" s="117"/>
      <c r="D91" s="117"/>
      <c r="E91" s="117"/>
      <c r="F91" s="117"/>
      <c r="G91" s="117"/>
      <c r="H91" s="117"/>
      <c r="I91" s="195"/>
      <c r="J91" s="117"/>
      <c r="K91" s="117"/>
      <c r="L91" s="117"/>
      <c r="M91" s="117"/>
      <c r="N91" s="117"/>
      <c r="O91" s="117"/>
      <c r="P91" s="117"/>
      <c r="Q91" s="117"/>
      <c r="R91" s="117"/>
      <c r="S91" s="195"/>
      <c r="T91" s="117"/>
      <c r="U91" s="195"/>
      <c r="V91" s="117"/>
      <c r="W91" s="196"/>
      <c r="X91" s="197"/>
      <c r="Y91" s="197"/>
      <c r="Z91" s="197"/>
      <c r="AA91" s="197"/>
      <c r="AB91" s="188"/>
      <c r="AC91" s="197"/>
      <c r="AD91" s="197"/>
      <c r="AE91" s="188"/>
      <c r="AF91" s="197"/>
      <c r="AG91" s="197"/>
      <c r="AH91" s="197"/>
    </row>
    <row r="92" spans="1:34" x14ac:dyDescent="0.3">
      <c r="A92" s="192"/>
      <c r="B92" s="117"/>
      <c r="C92" s="117"/>
      <c r="D92" s="117"/>
      <c r="E92" s="117"/>
      <c r="F92" s="117"/>
      <c r="G92" s="117"/>
      <c r="H92" s="117"/>
      <c r="I92" s="195"/>
      <c r="J92" s="117"/>
      <c r="K92" s="117"/>
      <c r="L92" s="117"/>
      <c r="M92" s="117"/>
      <c r="N92" s="117"/>
      <c r="O92" s="117"/>
      <c r="P92" s="117"/>
      <c r="Q92" s="117"/>
      <c r="R92" s="117"/>
      <c r="S92" s="195"/>
      <c r="T92" s="117"/>
      <c r="U92" s="195"/>
      <c r="V92" s="117"/>
      <c r="W92" s="196"/>
      <c r="X92" s="197"/>
      <c r="Y92" s="197"/>
      <c r="Z92" s="197"/>
      <c r="AA92" s="197"/>
      <c r="AB92" s="188"/>
      <c r="AC92" s="197"/>
      <c r="AD92" s="197"/>
      <c r="AE92" s="188"/>
      <c r="AF92" s="197"/>
      <c r="AG92" s="197"/>
      <c r="AH92" s="197"/>
    </row>
    <row r="93" spans="1:34" x14ac:dyDescent="0.3">
      <c r="A93" s="192"/>
      <c r="B93" s="117"/>
      <c r="C93" s="117"/>
      <c r="D93" s="117"/>
      <c r="E93" s="117"/>
      <c r="F93" s="117"/>
      <c r="G93" s="117"/>
      <c r="H93" s="117"/>
      <c r="I93" s="195"/>
      <c r="J93" s="117"/>
      <c r="K93" s="117"/>
      <c r="L93" s="117"/>
      <c r="M93" s="117"/>
      <c r="N93" s="117"/>
      <c r="O93" s="117"/>
      <c r="P93" s="117"/>
      <c r="Q93" s="117"/>
      <c r="R93" s="117"/>
      <c r="S93" s="195"/>
      <c r="T93" s="117"/>
      <c r="U93" s="195"/>
      <c r="V93" s="117"/>
      <c r="W93" s="196"/>
      <c r="X93" s="197"/>
      <c r="Y93" s="197"/>
      <c r="Z93" s="197"/>
      <c r="AA93" s="197"/>
      <c r="AB93" s="188"/>
      <c r="AC93" s="197"/>
      <c r="AD93" s="197"/>
      <c r="AE93" s="188"/>
      <c r="AF93" s="197"/>
      <c r="AG93" s="197"/>
      <c r="AH93" s="197"/>
    </row>
    <row r="94" spans="1:34" x14ac:dyDescent="0.3">
      <c r="A94" s="192"/>
      <c r="B94" s="117"/>
      <c r="C94" s="117"/>
      <c r="D94" s="117"/>
      <c r="E94" s="117"/>
      <c r="F94" s="117"/>
      <c r="G94" s="117"/>
      <c r="H94" s="117"/>
      <c r="I94" s="195"/>
      <c r="J94" s="117"/>
      <c r="K94" s="117"/>
      <c r="L94" s="117"/>
      <c r="M94" s="117"/>
      <c r="N94" s="117"/>
      <c r="O94" s="117"/>
      <c r="P94" s="117"/>
      <c r="Q94" s="117"/>
      <c r="R94" s="117"/>
      <c r="S94" s="195"/>
      <c r="T94" s="117"/>
      <c r="U94" s="195"/>
      <c r="V94" s="117"/>
      <c r="W94" s="196"/>
      <c r="X94" s="197"/>
      <c r="Y94" s="197"/>
      <c r="Z94" s="197"/>
      <c r="AA94" s="197"/>
      <c r="AB94" s="188"/>
      <c r="AC94" s="197"/>
      <c r="AD94" s="197"/>
      <c r="AE94" s="188"/>
      <c r="AF94" s="197"/>
      <c r="AG94" s="197"/>
      <c r="AH94" s="197"/>
    </row>
    <row r="95" spans="1:34" x14ac:dyDescent="0.3">
      <c r="A95" s="192"/>
      <c r="B95" s="117"/>
      <c r="C95" s="117"/>
      <c r="D95" s="117"/>
      <c r="E95" s="117"/>
      <c r="F95" s="117"/>
      <c r="G95" s="117"/>
      <c r="H95" s="117"/>
      <c r="I95" s="195"/>
      <c r="J95" s="117"/>
      <c r="K95" s="117"/>
      <c r="L95" s="117"/>
      <c r="M95" s="117"/>
      <c r="N95" s="117"/>
      <c r="O95" s="117"/>
      <c r="P95" s="117"/>
      <c r="Q95" s="117"/>
      <c r="R95" s="117"/>
      <c r="S95" s="195"/>
      <c r="T95" s="117"/>
      <c r="U95" s="195"/>
      <c r="V95" s="117"/>
      <c r="W95" s="196"/>
      <c r="X95" s="197"/>
      <c r="Y95" s="197"/>
      <c r="Z95" s="197"/>
      <c r="AA95" s="197"/>
      <c r="AB95" s="188"/>
      <c r="AC95" s="197"/>
      <c r="AD95" s="197"/>
      <c r="AE95" s="188"/>
      <c r="AF95" s="197"/>
      <c r="AG95" s="197"/>
      <c r="AH95" s="197"/>
    </row>
    <row r="96" spans="1:34" x14ac:dyDescent="0.3">
      <c r="A96" s="192"/>
      <c r="B96" s="117"/>
      <c r="C96" s="117"/>
      <c r="D96" s="117"/>
      <c r="E96" s="117"/>
      <c r="F96" s="117"/>
      <c r="G96" s="117"/>
      <c r="H96" s="117"/>
      <c r="I96" s="195"/>
      <c r="J96" s="117"/>
      <c r="K96" s="117"/>
      <c r="L96" s="117"/>
      <c r="M96" s="117"/>
      <c r="N96" s="117"/>
      <c r="O96" s="117"/>
      <c r="P96" s="117"/>
      <c r="Q96" s="117"/>
      <c r="R96" s="117"/>
      <c r="S96" s="195"/>
      <c r="T96" s="117"/>
      <c r="U96" s="195"/>
      <c r="V96" s="117"/>
      <c r="W96" s="196"/>
      <c r="X96" s="197"/>
      <c r="Y96" s="197"/>
      <c r="Z96" s="197"/>
      <c r="AA96" s="197"/>
      <c r="AB96" s="188"/>
      <c r="AC96" s="197"/>
      <c r="AD96" s="197"/>
      <c r="AE96" s="188"/>
      <c r="AF96" s="197"/>
      <c r="AG96" s="197"/>
      <c r="AH96" s="197"/>
    </row>
    <row r="97" spans="1:34" x14ac:dyDescent="0.3">
      <c r="A97" s="192"/>
      <c r="B97" s="117"/>
      <c r="C97" s="117"/>
      <c r="D97" s="117"/>
      <c r="E97" s="117"/>
      <c r="F97" s="117"/>
      <c r="G97" s="117"/>
      <c r="H97" s="117"/>
      <c r="I97" s="195"/>
      <c r="J97" s="117"/>
      <c r="K97" s="117"/>
      <c r="L97" s="117"/>
      <c r="M97" s="117"/>
      <c r="N97" s="117"/>
      <c r="O97" s="117"/>
      <c r="P97" s="117"/>
      <c r="Q97" s="117"/>
      <c r="R97" s="117"/>
      <c r="S97" s="195"/>
      <c r="T97" s="117"/>
      <c r="U97" s="195"/>
      <c r="V97" s="117"/>
      <c r="W97" s="196"/>
      <c r="X97" s="197"/>
      <c r="Y97" s="197"/>
      <c r="Z97" s="197"/>
      <c r="AA97" s="197"/>
      <c r="AB97" s="188"/>
      <c r="AC97" s="197"/>
      <c r="AD97" s="197"/>
      <c r="AE97" s="188"/>
      <c r="AF97" s="197"/>
      <c r="AG97" s="197"/>
      <c r="AH97" s="197"/>
    </row>
    <row r="98" spans="1:34" x14ac:dyDescent="0.3">
      <c r="A98" s="192"/>
      <c r="B98" s="117"/>
      <c r="C98" s="117"/>
      <c r="D98" s="117"/>
      <c r="E98" s="117"/>
      <c r="F98" s="117"/>
      <c r="G98" s="117"/>
      <c r="H98" s="117"/>
      <c r="I98" s="195"/>
      <c r="J98" s="117"/>
      <c r="K98" s="117"/>
      <c r="L98" s="117"/>
      <c r="M98" s="117"/>
      <c r="N98" s="117"/>
      <c r="O98" s="117"/>
      <c r="P98" s="117"/>
      <c r="Q98" s="117"/>
      <c r="R98" s="117"/>
      <c r="S98" s="195"/>
      <c r="T98" s="117"/>
      <c r="U98" s="195"/>
      <c r="V98" s="117"/>
      <c r="W98" s="196"/>
      <c r="X98" s="197"/>
      <c r="Y98" s="197"/>
      <c r="Z98" s="197"/>
      <c r="AA98" s="197"/>
      <c r="AB98" s="188"/>
      <c r="AC98" s="197"/>
      <c r="AD98" s="197"/>
      <c r="AE98" s="188"/>
      <c r="AF98" s="197"/>
      <c r="AG98" s="197"/>
      <c r="AH98" s="197"/>
    </row>
    <row r="99" spans="1:34" x14ac:dyDescent="0.3">
      <c r="A99" s="192"/>
      <c r="B99" s="117"/>
      <c r="C99" s="117"/>
      <c r="D99" s="117"/>
      <c r="E99" s="117"/>
      <c r="F99" s="117"/>
      <c r="G99" s="117"/>
      <c r="H99" s="117"/>
      <c r="I99" s="195"/>
      <c r="J99" s="117"/>
      <c r="K99" s="117"/>
      <c r="L99" s="117"/>
      <c r="M99" s="117"/>
      <c r="N99" s="117"/>
      <c r="O99" s="117"/>
      <c r="P99" s="117"/>
      <c r="Q99" s="117"/>
      <c r="R99" s="117"/>
      <c r="S99" s="195"/>
      <c r="T99" s="117"/>
      <c r="U99" s="195"/>
      <c r="V99" s="117"/>
      <c r="W99" s="196"/>
      <c r="X99" s="197"/>
      <c r="Y99" s="197"/>
      <c r="Z99" s="197"/>
      <c r="AA99" s="197"/>
      <c r="AB99" s="188"/>
      <c r="AC99" s="197"/>
      <c r="AD99" s="197"/>
      <c r="AE99" s="188"/>
      <c r="AF99" s="197"/>
      <c r="AG99" s="197"/>
      <c r="AH99" s="197"/>
    </row>
    <row r="100" spans="1:34" x14ac:dyDescent="0.3">
      <c r="A100" s="192"/>
      <c r="B100" s="117"/>
      <c r="C100" s="117"/>
      <c r="D100" s="117"/>
      <c r="E100" s="117"/>
      <c r="F100" s="117"/>
      <c r="G100" s="117"/>
      <c r="H100" s="117"/>
      <c r="I100" s="195"/>
      <c r="J100" s="117"/>
      <c r="K100" s="117"/>
      <c r="L100" s="117"/>
      <c r="M100" s="117"/>
      <c r="N100" s="117"/>
      <c r="O100" s="117"/>
      <c r="P100" s="117"/>
      <c r="Q100" s="117"/>
      <c r="R100" s="117"/>
      <c r="S100" s="195"/>
      <c r="T100" s="117"/>
      <c r="U100" s="195"/>
      <c r="V100" s="117"/>
      <c r="W100" s="196"/>
      <c r="X100" s="197"/>
      <c r="Y100" s="197"/>
      <c r="Z100" s="197"/>
      <c r="AA100" s="197"/>
      <c r="AB100" s="188"/>
      <c r="AC100" s="197"/>
      <c r="AD100" s="197"/>
      <c r="AE100" s="188"/>
      <c r="AF100" s="197"/>
      <c r="AG100" s="197"/>
      <c r="AH100" s="197"/>
    </row>
    <row r="101" spans="1:34" x14ac:dyDescent="0.3">
      <c r="A101" s="192"/>
      <c r="B101" s="117"/>
      <c r="C101" s="117"/>
      <c r="D101" s="117"/>
      <c r="E101" s="117"/>
      <c r="F101" s="117"/>
      <c r="G101" s="117"/>
      <c r="H101" s="117"/>
      <c r="I101" s="195"/>
      <c r="J101" s="117"/>
      <c r="K101" s="117"/>
      <c r="L101" s="117"/>
      <c r="M101" s="117"/>
      <c r="N101" s="117"/>
      <c r="O101" s="117"/>
      <c r="P101" s="117"/>
      <c r="Q101" s="117"/>
      <c r="R101" s="117"/>
      <c r="S101" s="195"/>
      <c r="T101" s="117"/>
      <c r="U101" s="195"/>
      <c r="V101" s="117"/>
      <c r="W101" s="196"/>
      <c r="X101" s="197"/>
      <c r="Y101" s="197"/>
      <c r="Z101" s="197"/>
      <c r="AA101" s="197"/>
      <c r="AB101" s="188"/>
      <c r="AC101" s="197"/>
      <c r="AD101" s="197"/>
      <c r="AE101" s="188"/>
      <c r="AF101" s="197"/>
      <c r="AG101" s="197"/>
      <c r="AH101" s="197"/>
    </row>
    <row r="102" spans="1:34" x14ac:dyDescent="0.3">
      <c r="A102" s="192"/>
      <c r="B102" s="117"/>
      <c r="C102" s="117"/>
      <c r="D102" s="117"/>
      <c r="E102" s="117"/>
      <c r="F102" s="117"/>
      <c r="G102" s="117"/>
      <c r="H102" s="117"/>
      <c r="I102" s="195"/>
      <c r="J102" s="117"/>
      <c r="K102" s="117"/>
      <c r="L102" s="117"/>
      <c r="M102" s="117"/>
      <c r="N102" s="117"/>
      <c r="O102" s="117"/>
      <c r="P102" s="117"/>
      <c r="Q102" s="117"/>
      <c r="R102" s="117"/>
      <c r="S102" s="195"/>
      <c r="T102" s="117"/>
      <c r="U102" s="195"/>
      <c r="V102" s="117"/>
      <c r="W102" s="196"/>
      <c r="X102" s="197"/>
      <c r="Y102" s="197"/>
      <c r="Z102" s="197"/>
      <c r="AA102" s="197"/>
      <c r="AB102" s="188"/>
      <c r="AC102" s="197"/>
      <c r="AD102" s="197"/>
      <c r="AE102" s="188"/>
      <c r="AF102" s="197"/>
      <c r="AG102" s="197"/>
      <c r="AH102" s="197"/>
    </row>
    <row r="103" spans="1:34" x14ac:dyDescent="0.3">
      <c r="A103" s="192"/>
      <c r="B103" s="117"/>
      <c r="C103" s="117"/>
      <c r="D103" s="117"/>
      <c r="E103" s="117"/>
      <c r="F103" s="117"/>
      <c r="G103" s="117"/>
      <c r="H103" s="117"/>
      <c r="I103" s="195"/>
      <c r="J103" s="117"/>
      <c r="K103" s="117"/>
      <c r="L103" s="117"/>
      <c r="M103" s="117"/>
      <c r="N103" s="117"/>
      <c r="O103" s="117"/>
      <c r="P103" s="117"/>
      <c r="Q103" s="117"/>
      <c r="R103" s="117"/>
      <c r="S103" s="195"/>
      <c r="T103" s="117"/>
      <c r="U103" s="195"/>
      <c r="V103" s="117"/>
      <c r="W103" s="196"/>
      <c r="X103" s="197"/>
      <c r="Y103" s="197"/>
      <c r="Z103" s="197"/>
      <c r="AA103" s="197"/>
      <c r="AB103" s="188"/>
      <c r="AC103" s="197"/>
      <c r="AD103" s="197"/>
      <c r="AE103" s="188"/>
      <c r="AF103" s="197"/>
      <c r="AG103" s="197"/>
      <c r="AH103" s="197"/>
    </row>
    <row r="104" spans="1:34" x14ac:dyDescent="0.3">
      <c r="A104" s="192"/>
      <c r="B104" s="117"/>
      <c r="C104" s="117"/>
      <c r="D104" s="117"/>
      <c r="E104" s="117"/>
      <c r="F104" s="117"/>
      <c r="G104" s="117"/>
      <c r="H104" s="117"/>
      <c r="I104" s="195"/>
      <c r="J104" s="117"/>
      <c r="K104" s="117"/>
      <c r="L104" s="117"/>
      <c r="M104" s="117"/>
      <c r="N104" s="117"/>
      <c r="O104" s="117"/>
      <c r="P104" s="117"/>
      <c r="Q104" s="117"/>
      <c r="R104" s="117"/>
      <c r="S104" s="195"/>
      <c r="T104" s="117"/>
      <c r="U104" s="195"/>
      <c r="V104" s="117"/>
      <c r="W104" s="196"/>
      <c r="X104" s="197"/>
      <c r="Y104" s="197"/>
      <c r="Z104" s="197"/>
      <c r="AA104" s="197"/>
      <c r="AB104" s="188"/>
      <c r="AC104" s="197"/>
      <c r="AD104" s="197"/>
      <c r="AE104" s="188"/>
      <c r="AF104" s="197"/>
      <c r="AG104" s="197"/>
      <c r="AH104" s="197"/>
    </row>
    <row r="105" spans="1:34" x14ac:dyDescent="0.3">
      <c r="A105" s="192"/>
      <c r="B105" s="117"/>
      <c r="C105" s="117"/>
      <c r="D105" s="117"/>
      <c r="E105" s="117"/>
      <c r="F105" s="117"/>
      <c r="G105" s="117"/>
      <c r="H105" s="117"/>
      <c r="I105" s="195"/>
      <c r="J105" s="117"/>
      <c r="K105" s="117"/>
      <c r="L105" s="117"/>
      <c r="M105" s="117"/>
      <c r="N105" s="117"/>
      <c r="O105" s="117"/>
      <c r="P105" s="117"/>
      <c r="Q105" s="117"/>
      <c r="R105" s="117"/>
      <c r="S105" s="195"/>
      <c r="T105" s="117"/>
      <c r="U105" s="195"/>
      <c r="V105" s="117"/>
      <c r="W105" s="196"/>
      <c r="X105" s="197"/>
      <c r="Y105" s="197"/>
      <c r="Z105" s="197"/>
      <c r="AA105" s="197"/>
      <c r="AB105" s="188"/>
      <c r="AC105" s="197"/>
      <c r="AD105" s="197"/>
      <c r="AE105" s="188"/>
      <c r="AF105" s="197"/>
      <c r="AG105" s="197"/>
      <c r="AH105" s="197"/>
    </row>
    <row r="106" spans="1:34" x14ac:dyDescent="0.3">
      <c r="A106" s="192"/>
      <c r="B106" s="117"/>
      <c r="C106" s="117"/>
      <c r="D106" s="117"/>
      <c r="E106" s="117"/>
      <c r="F106" s="117"/>
      <c r="G106" s="117"/>
      <c r="H106" s="117"/>
      <c r="I106" s="195"/>
      <c r="J106" s="117"/>
      <c r="K106" s="117"/>
      <c r="L106" s="117"/>
      <c r="M106" s="117"/>
      <c r="N106" s="117"/>
      <c r="O106" s="117"/>
      <c r="P106" s="117"/>
      <c r="Q106" s="117"/>
      <c r="R106" s="117"/>
      <c r="S106" s="195"/>
      <c r="T106" s="117"/>
      <c r="U106" s="195"/>
      <c r="V106" s="117"/>
      <c r="W106" s="196"/>
      <c r="X106" s="197"/>
      <c r="Y106" s="197"/>
      <c r="Z106" s="197"/>
      <c r="AA106" s="197"/>
      <c r="AB106" s="188"/>
      <c r="AC106" s="197"/>
      <c r="AD106" s="197"/>
      <c r="AE106" s="188"/>
      <c r="AF106" s="197"/>
      <c r="AG106" s="197"/>
      <c r="AH106" s="197"/>
    </row>
    <row r="107" spans="1:34" x14ac:dyDescent="0.3">
      <c r="A107" s="192"/>
      <c r="B107" s="117"/>
      <c r="C107" s="117"/>
      <c r="D107" s="117"/>
      <c r="E107" s="117"/>
      <c r="F107" s="117"/>
      <c r="G107" s="117"/>
      <c r="H107" s="117"/>
      <c r="I107" s="195"/>
      <c r="J107" s="117"/>
      <c r="K107" s="117"/>
      <c r="L107" s="117"/>
      <c r="M107" s="117"/>
      <c r="N107" s="117"/>
      <c r="O107" s="117"/>
      <c r="P107" s="117"/>
      <c r="Q107" s="117"/>
      <c r="R107" s="117"/>
      <c r="S107" s="195"/>
      <c r="T107" s="117"/>
      <c r="U107" s="195"/>
      <c r="V107" s="117"/>
      <c r="W107" s="196"/>
      <c r="X107" s="197"/>
      <c r="Y107" s="197"/>
      <c r="Z107" s="197"/>
      <c r="AA107" s="197"/>
      <c r="AB107" s="188"/>
      <c r="AC107" s="197"/>
      <c r="AD107" s="197"/>
      <c r="AE107" s="188"/>
      <c r="AF107" s="197"/>
      <c r="AG107" s="197"/>
      <c r="AH107" s="197"/>
    </row>
    <row r="108" spans="1:34" x14ac:dyDescent="0.3">
      <c r="A108" s="192"/>
      <c r="B108" s="117"/>
      <c r="C108" s="117"/>
      <c r="D108" s="117"/>
      <c r="E108" s="117"/>
      <c r="F108" s="117"/>
      <c r="G108" s="117"/>
      <c r="H108" s="117"/>
      <c r="I108" s="195"/>
      <c r="J108" s="117"/>
      <c r="K108" s="117"/>
      <c r="L108" s="117"/>
      <c r="M108" s="117"/>
      <c r="N108" s="117"/>
      <c r="O108" s="117"/>
      <c r="P108" s="117"/>
      <c r="Q108" s="117"/>
      <c r="R108" s="117"/>
      <c r="S108" s="195"/>
      <c r="T108" s="117"/>
      <c r="U108" s="195"/>
      <c r="V108" s="117"/>
      <c r="W108" s="196"/>
      <c r="X108" s="197"/>
      <c r="Y108" s="197"/>
      <c r="Z108" s="197"/>
      <c r="AA108" s="197"/>
      <c r="AB108" s="188"/>
      <c r="AC108" s="197"/>
      <c r="AD108" s="197"/>
      <c r="AE108" s="188"/>
      <c r="AF108" s="197"/>
      <c r="AG108" s="197"/>
      <c r="AH108" s="197"/>
    </row>
    <row r="109" spans="1:34" x14ac:dyDescent="0.3">
      <c r="A109" s="192"/>
      <c r="B109" s="117"/>
      <c r="C109" s="117"/>
      <c r="D109" s="117"/>
      <c r="E109" s="117"/>
      <c r="F109" s="117"/>
      <c r="G109" s="117"/>
      <c r="H109" s="117"/>
      <c r="I109" s="195"/>
      <c r="J109" s="117"/>
      <c r="K109" s="117"/>
      <c r="L109" s="117"/>
      <c r="M109" s="117"/>
      <c r="N109" s="117"/>
      <c r="O109" s="117"/>
      <c r="P109" s="117"/>
      <c r="Q109" s="117"/>
      <c r="R109" s="117"/>
      <c r="S109" s="195"/>
      <c r="T109" s="117"/>
      <c r="U109" s="195"/>
      <c r="V109" s="117"/>
      <c r="W109" s="196"/>
      <c r="X109" s="197"/>
      <c r="Y109" s="197"/>
      <c r="Z109" s="197"/>
      <c r="AA109" s="197"/>
      <c r="AB109" s="188"/>
      <c r="AC109" s="197"/>
      <c r="AD109" s="197"/>
      <c r="AE109" s="188"/>
      <c r="AF109" s="197"/>
      <c r="AG109" s="197"/>
      <c r="AH109" s="197"/>
    </row>
    <row r="110" spans="1:34" x14ac:dyDescent="0.3">
      <c r="A110" s="192"/>
      <c r="B110" s="117"/>
      <c r="C110" s="117"/>
      <c r="D110" s="117"/>
      <c r="E110" s="117"/>
      <c r="F110" s="117"/>
      <c r="G110" s="117"/>
      <c r="H110" s="117"/>
      <c r="I110" s="195"/>
      <c r="J110" s="117"/>
      <c r="K110" s="117"/>
      <c r="L110" s="117"/>
      <c r="M110" s="117"/>
      <c r="N110" s="117"/>
      <c r="O110" s="117"/>
      <c r="P110" s="117"/>
      <c r="Q110" s="117"/>
      <c r="R110" s="117"/>
      <c r="S110" s="195"/>
      <c r="T110" s="117"/>
      <c r="U110" s="195"/>
      <c r="V110" s="117"/>
      <c r="W110" s="196"/>
      <c r="X110" s="197"/>
      <c r="Y110" s="197"/>
      <c r="Z110" s="197"/>
      <c r="AA110" s="197"/>
      <c r="AB110" s="188"/>
      <c r="AC110" s="197"/>
      <c r="AD110" s="197"/>
      <c r="AE110" s="188"/>
      <c r="AF110" s="197"/>
      <c r="AG110" s="197"/>
      <c r="AH110" s="197"/>
    </row>
    <row r="111" spans="1:34" x14ac:dyDescent="0.3">
      <c r="A111" s="192"/>
      <c r="B111" s="117"/>
      <c r="C111" s="117"/>
      <c r="D111" s="117"/>
      <c r="E111" s="117"/>
      <c r="F111" s="117"/>
      <c r="G111" s="117"/>
      <c r="H111" s="117"/>
      <c r="I111" s="195"/>
      <c r="J111" s="117"/>
      <c r="K111" s="117"/>
      <c r="L111" s="117"/>
      <c r="M111" s="117"/>
      <c r="N111" s="117"/>
      <c r="O111" s="117"/>
      <c r="P111" s="117"/>
      <c r="Q111" s="117"/>
      <c r="R111" s="117"/>
      <c r="S111" s="195"/>
      <c r="T111" s="117"/>
      <c r="U111" s="195"/>
      <c r="V111" s="117"/>
      <c r="W111" s="196"/>
      <c r="X111" s="197"/>
      <c r="Y111" s="197"/>
      <c r="Z111" s="197"/>
      <c r="AA111" s="197"/>
      <c r="AB111" s="188"/>
      <c r="AC111" s="197"/>
      <c r="AD111" s="197"/>
      <c r="AE111" s="188"/>
      <c r="AF111" s="197"/>
      <c r="AG111" s="197"/>
      <c r="AH111" s="197"/>
    </row>
    <row r="112" spans="1:34" x14ac:dyDescent="0.3">
      <c r="A112" s="192"/>
      <c r="B112" s="117"/>
      <c r="C112" s="117"/>
      <c r="D112" s="117"/>
      <c r="E112" s="117"/>
      <c r="F112" s="117"/>
      <c r="G112" s="117"/>
      <c r="H112" s="117"/>
      <c r="I112" s="195"/>
      <c r="J112" s="117"/>
      <c r="K112" s="117"/>
      <c r="L112" s="117"/>
      <c r="M112" s="117"/>
      <c r="N112" s="117"/>
      <c r="O112" s="117"/>
      <c r="P112" s="117"/>
      <c r="Q112" s="117"/>
      <c r="R112" s="117"/>
      <c r="S112" s="195"/>
      <c r="T112" s="117"/>
      <c r="U112" s="195"/>
      <c r="V112" s="117"/>
      <c r="W112" s="196"/>
      <c r="X112" s="197"/>
      <c r="Y112" s="197"/>
      <c r="Z112" s="197"/>
      <c r="AA112" s="197"/>
      <c r="AB112" s="188"/>
      <c r="AC112" s="197"/>
      <c r="AD112" s="197"/>
      <c r="AE112" s="188"/>
      <c r="AF112" s="197"/>
      <c r="AG112" s="197"/>
      <c r="AH112" s="197"/>
    </row>
    <row r="113" spans="1:34" x14ac:dyDescent="0.3">
      <c r="A113" s="192"/>
      <c r="B113" s="117"/>
      <c r="C113" s="117"/>
      <c r="D113" s="117"/>
      <c r="E113" s="117"/>
      <c r="F113" s="117"/>
      <c r="G113" s="117"/>
      <c r="H113" s="117"/>
      <c r="I113" s="195"/>
      <c r="J113" s="117"/>
      <c r="K113" s="117"/>
      <c r="L113" s="117"/>
      <c r="M113" s="117"/>
      <c r="N113" s="117"/>
      <c r="O113" s="117"/>
      <c r="P113" s="117"/>
      <c r="Q113" s="117"/>
      <c r="R113" s="117"/>
      <c r="S113" s="195"/>
      <c r="T113" s="117"/>
      <c r="U113" s="195"/>
      <c r="V113" s="117"/>
      <c r="W113" s="196"/>
      <c r="X113" s="197"/>
      <c r="Y113" s="197"/>
      <c r="Z113" s="197"/>
      <c r="AA113" s="197"/>
      <c r="AB113" s="188"/>
      <c r="AC113" s="197"/>
      <c r="AD113" s="197"/>
      <c r="AE113" s="188"/>
      <c r="AF113" s="197"/>
      <c r="AG113" s="197"/>
      <c r="AH113" s="197"/>
    </row>
    <row r="114" spans="1:34" x14ac:dyDescent="0.3">
      <c r="A114" s="192"/>
      <c r="B114" s="117"/>
      <c r="C114" s="117"/>
      <c r="D114" s="117"/>
      <c r="E114" s="117"/>
      <c r="F114" s="117"/>
      <c r="G114" s="117"/>
      <c r="H114" s="117"/>
      <c r="I114" s="195"/>
      <c r="J114" s="117"/>
      <c r="K114" s="117"/>
      <c r="L114" s="117"/>
      <c r="M114" s="117"/>
      <c r="N114" s="117"/>
      <c r="O114" s="117"/>
      <c r="P114" s="117"/>
      <c r="Q114" s="117"/>
      <c r="R114" s="117"/>
      <c r="S114" s="195"/>
      <c r="T114" s="117"/>
      <c r="U114" s="195"/>
      <c r="V114" s="117"/>
      <c r="W114" s="196"/>
      <c r="X114" s="197"/>
      <c r="Y114" s="197"/>
      <c r="Z114" s="197"/>
      <c r="AA114" s="197"/>
      <c r="AB114" s="188"/>
      <c r="AC114" s="197"/>
      <c r="AD114" s="197"/>
      <c r="AE114" s="188"/>
      <c r="AF114" s="197"/>
      <c r="AG114" s="197"/>
      <c r="AH114" s="197"/>
    </row>
    <row r="115" spans="1:34" x14ac:dyDescent="0.3">
      <c r="A115" s="192"/>
      <c r="B115" s="117"/>
      <c r="C115" s="117"/>
      <c r="D115" s="117"/>
      <c r="E115" s="117"/>
      <c r="F115" s="117"/>
      <c r="G115" s="117"/>
      <c r="H115" s="117"/>
      <c r="I115" s="195"/>
      <c r="J115" s="117"/>
      <c r="K115" s="117"/>
      <c r="L115" s="117"/>
      <c r="M115" s="117"/>
      <c r="N115" s="117"/>
      <c r="O115" s="117"/>
      <c r="P115" s="117"/>
      <c r="Q115" s="117"/>
      <c r="R115" s="117"/>
      <c r="S115" s="195"/>
      <c r="T115" s="117"/>
      <c r="U115" s="195"/>
      <c r="V115" s="117"/>
      <c r="W115" s="196"/>
      <c r="X115" s="197"/>
      <c r="Y115" s="197"/>
      <c r="Z115" s="197"/>
      <c r="AA115" s="197"/>
      <c r="AB115" s="188"/>
      <c r="AC115" s="197"/>
      <c r="AD115" s="197"/>
      <c r="AE115" s="188"/>
      <c r="AF115" s="197"/>
      <c r="AG115" s="197"/>
      <c r="AH115" s="197"/>
    </row>
    <row r="116" spans="1:34" x14ac:dyDescent="0.3">
      <c r="A116" s="192"/>
      <c r="B116" s="117"/>
      <c r="C116" s="117"/>
      <c r="D116" s="117"/>
      <c r="E116" s="117"/>
      <c r="F116" s="117"/>
      <c r="G116" s="117"/>
      <c r="H116" s="117"/>
      <c r="I116" s="195"/>
      <c r="J116" s="117"/>
      <c r="K116" s="117"/>
      <c r="L116" s="117"/>
      <c r="M116" s="117"/>
      <c r="N116" s="117"/>
      <c r="O116" s="117"/>
      <c r="P116" s="117"/>
      <c r="Q116" s="117"/>
      <c r="R116" s="117"/>
      <c r="S116" s="195"/>
      <c r="T116" s="117"/>
      <c r="U116" s="195"/>
      <c r="V116" s="117"/>
      <c r="W116" s="196"/>
      <c r="X116" s="197"/>
      <c r="Y116" s="197"/>
      <c r="Z116" s="197"/>
      <c r="AA116" s="197"/>
      <c r="AB116" s="188"/>
      <c r="AC116" s="197"/>
      <c r="AD116" s="197"/>
      <c r="AE116" s="188"/>
      <c r="AF116" s="197"/>
      <c r="AG116" s="197"/>
      <c r="AH116" s="197"/>
    </row>
    <row r="117" spans="1:34" x14ac:dyDescent="0.3">
      <c r="A117" s="192"/>
      <c r="B117" s="117"/>
      <c r="C117" s="117"/>
      <c r="D117" s="117"/>
      <c r="E117" s="117"/>
      <c r="F117" s="117"/>
      <c r="G117" s="117"/>
      <c r="H117" s="117"/>
      <c r="I117" s="195"/>
      <c r="J117" s="117"/>
      <c r="K117" s="117"/>
      <c r="L117" s="117"/>
      <c r="M117" s="117"/>
      <c r="N117" s="117"/>
      <c r="O117" s="117"/>
      <c r="P117" s="117"/>
      <c r="Q117" s="117"/>
      <c r="R117" s="117"/>
      <c r="S117" s="195"/>
      <c r="T117" s="117"/>
      <c r="U117" s="195"/>
      <c r="V117" s="117"/>
      <c r="W117" s="196"/>
      <c r="X117" s="197"/>
      <c r="Y117" s="197"/>
      <c r="Z117" s="197"/>
      <c r="AA117" s="197"/>
      <c r="AB117" s="188"/>
      <c r="AC117" s="197"/>
      <c r="AD117" s="197"/>
      <c r="AE117" s="188"/>
      <c r="AF117" s="197"/>
      <c r="AG117" s="197"/>
      <c r="AH117" s="197"/>
    </row>
    <row r="118" spans="1:34" x14ac:dyDescent="0.3">
      <c r="A118" s="192"/>
      <c r="B118" s="117"/>
      <c r="C118" s="117"/>
      <c r="D118" s="117"/>
      <c r="E118" s="117"/>
      <c r="F118" s="117"/>
      <c r="G118" s="117"/>
      <c r="H118" s="117"/>
      <c r="I118" s="195"/>
      <c r="J118" s="117"/>
      <c r="K118" s="117"/>
      <c r="L118" s="117"/>
      <c r="M118" s="117"/>
      <c r="N118" s="117"/>
      <c r="O118" s="117"/>
      <c r="P118" s="117"/>
      <c r="Q118" s="117"/>
      <c r="R118" s="117"/>
      <c r="S118" s="195"/>
      <c r="T118" s="117"/>
      <c r="U118" s="195"/>
      <c r="V118" s="117"/>
      <c r="W118" s="196"/>
      <c r="X118" s="197"/>
      <c r="Y118" s="197"/>
      <c r="Z118" s="197"/>
      <c r="AA118" s="197"/>
      <c r="AB118" s="188"/>
      <c r="AC118" s="197"/>
      <c r="AD118" s="197"/>
      <c r="AE118" s="188"/>
      <c r="AF118" s="197"/>
      <c r="AG118" s="197"/>
      <c r="AH118" s="197"/>
    </row>
    <row r="119" spans="1:34" x14ac:dyDescent="0.3">
      <c r="A119" s="192"/>
      <c r="B119" s="117"/>
      <c r="C119" s="117"/>
      <c r="D119" s="117"/>
      <c r="E119" s="117"/>
      <c r="F119" s="117"/>
      <c r="G119" s="117"/>
      <c r="H119" s="117"/>
      <c r="I119" s="195"/>
      <c r="J119" s="117"/>
      <c r="K119" s="117"/>
      <c r="L119" s="117"/>
      <c r="M119" s="117"/>
      <c r="N119" s="117"/>
      <c r="O119" s="117"/>
      <c r="P119" s="117"/>
      <c r="Q119" s="117"/>
      <c r="R119" s="117"/>
      <c r="S119" s="195"/>
      <c r="T119" s="117"/>
      <c r="U119" s="195"/>
      <c r="V119" s="117"/>
      <c r="W119" s="196"/>
      <c r="X119" s="197"/>
      <c r="Y119" s="197"/>
      <c r="Z119" s="197"/>
      <c r="AA119" s="197"/>
      <c r="AB119" s="188"/>
      <c r="AC119" s="197"/>
      <c r="AD119" s="197"/>
      <c r="AE119" s="188"/>
      <c r="AF119" s="197"/>
      <c r="AG119" s="197"/>
      <c r="AH119" s="197"/>
    </row>
    <row r="120" spans="1:34" x14ac:dyDescent="0.3">
      <c r="A120" s="192"/>
      <c r="B120" s="117"/>
      <c r="C120" s="117"/>
      <c r="D120" s="117"/>
      <c r="E120" s="117"/>
      <c r="F120" s="117"/>
      <c r="G120" s="117"/>
      <c r="H120" s="117"/>
      <c r="I120" s="195"/>
      <c r="J120" s="117"/>
      <c r="K120" s="117"/>
      <c r="L120" s="117"/>
      <c r="M120" s="117"/>
      <c r="N120" s="117"/>
      <c r="O120" s="117"/>
      <c r="P120" s="117"/>
      <c r="Q120" s="117"/>
      <c r="R120" s="117"/>
      <c r="S120" s="195"/>
      <c r="T120" s="117"/>
      <c r="U120" s="195"/>
      <c r="V120" s="117"/>
      <c r="W120" s="196"/>
      <c r="X120" s="197"/>
      <c r="Y120" s="197"/>
      <c r="Z120" s="197"/>
      <c r="AA120" s="197"/>
      <c r="AB120" s="188"/>
      <c r="AC120" s="197"/>
      <c r="AD120" s="197"/>
      <c r="AE120" s="188"/>
      <c r="AF120" s="197"/>
      <c r="AG120" s="197"/>
      <c r="AH120" s="197"/>
    </row>
    <row r="121" spans="1:34" x14ac:dyDescent="0.3">
      <c r="A121" s="192"/>
      <c r="B121" s="117"/>
      <c r="C121" s="117"/>
      <c r="D121" s="117"/>
      <c r="E121" s="117"/>
      <c r="F121" s="117"/>
      <c r="G121" s="117"/>
      <c r="H121" s="117"/>
      <c r="I121" s="195"/>
      <c r="J121" s="117"/>
      <c r="K121" s="117"/>
      <c r="L121" s="117"/>
      <c r="M121" s="117"/>
      <c r="N121" s="117"/>
      <c r="O121" s="117"/>
      <c r="P121" s="117"/>
      <c r="Q121" s="117"/>
      <c r="R121" s="117"/>
      <c r="S121" s="195"/>
      <c r="T121" s="117"/>
      <c r="U121" s="195"/>
      <c r="V121" s="117"/>
      <c r="W121" s="196"/>
      <c r="X121" s="197"/>
      <c r="Y121" s="197"/>
      <c r="Z121" s="197"/>
      <c r="AA121" s="197"/>
      <c r="AB121" s="188"/>
      <c r="AC121" s="197"/>
      <c r="AD121" s="197"/>
      <c r="AE121" s="188"/>
      <c r="AF121" s="197"/>
      <c r="AG121" s="197"/>
      <c r="AH121" s="197"/>
    </row>
    <row r="122" spans="1:34" x14ac:dyDescent="0.3">
      <c r="A122" s="192"/>
      <c r="B122" s="117"/>
      <c r="C122" s="117"/>
      <c r="D122" s="117"/>
      <c r="E122" s="117"/>
      <c r="F122" s="117"/>
      <c r="G122" s="117"/>
      <c r="H122" s="117"/>
      <c r="I122" s="195"/>
      <c r="J122" s="117"/>
      <c r="K122" s="117"/>
      <c r="L122" s="117"/>
      <c r="M122" s="117"/>
      <c r="N122" s="117"/>
      <c r="O122" s="117"/>
      <c r="P122" s="117"/>
      <c r="Q122" s="117"/>
      <c r="R122" s="117"/>
      <c r="S122" s="195"/>
      <c r="T122" s="117"/>
      <c r="U122" s="195"/>
      <c r="V122" s="117"/>
      <c r="W122" s="196"/>
      <c r="X122" s="197"/>
      <c r="Y122" s="197"/>
      <c r="Z122" s="197"/>
      <c r="AA122" s="197"/>
      <c r="AB122" s="188"/>
      <c r="AC122" s="197"/>
      <c r="AD122" s="197"/>
      <c r="AE122" s="188"/>
      <c r="AF122" s="197"/>
      <c r="AG122" s="197"/>
      <c r="AH122" s="197"/>
    </row>
    <row r="123" spans="1:34" x14ac:dyDescent="0.3">
      <c r="A123" s="192"/>
      <c r="B123" s="117"/>
      <c r="C123" s="117"/>
      <c r="D123" s="117"/>
      <c r="E123" s="117"/>
      <c r="F123" s="117"/>
      <c r="G123" s="117"/>
      <c r="H123" s="117"/>
      <c r="I123" s="195"/>
      <c r="J123" s="117"/>
      <c r="K123" s="117"/>
      <c r="L123" s="117"/>
      <c r="M123" s="117"/>
      <c r="N123" s="117"/>
      <c r="O123" s="117"/>
      <c r="P123" s="117"/>
      <c r="Q123" s="117"/>
      <c r="R123" s="117"/>
      <c r="S123" s="195"/>
      <c r="T123" s="117"/>
      <c r="U123" s="195"/>
      <c r="V123" s="117"/>
      <c r="W123" s="196"/>
      <c r="X123" s="197"/>
      <c r="Y123" s="197"/>
      <c r="Z123" s="197"/>
      <c r="AA123" s="197"/>
      <c r="AB123" s="188"/>
      <c r="AC123" s="197"/>
      <c r="AD123" s="197"/>
      <c r="AE123" s="188"/>
      <c r="AF123" s="197"/>
      <c r="AG123" s="197"/>
      <c r="AH123" s="197"/>
    </row>
    <row r="124" spans="1:34" x14ac:dyDescent="0.3">
      <c r="A124" s="192"/>
      <c r="B124" s="117"/>
      <c r="C124" s="117"/>
      <c r="D124" s="117"/>
      <c r="E124" s="117"/>
      <c r="F124" s="117"/>
      <c r="G124" s="117"/>
      <c r="H124" s="117"/>
      <c r="I124" s="195"/>
      <c r="J124" s="117"/>
      <c r="K124" s="117"/>
      <c r="L124" s="117"/>
      <c r="M124" s="117"/>
      <c r="N124" s="117"/>
      <c r="O124" s="117"/>
      <c r="P124" s="117"/>
      <c r="Q124" s="117"/>
      <c r="R124" s="117"/>
      <c r="S124" s="195"/>
      <c r="T124" s="117"/>
      <c r="U124" s="195"/>
      <c r="V124" s="117"/>
      <c r="W124" s="196"/>
      <c r="X124" s="197"/>
      <c r="Y124" s="197"/>
      <c r="Z124" s="197"/>
      <c r="AA124" s="197"/>
      <c r="AB124" s="188"/>
      <c r="AC124" s="197"/>
      <c r="AD124" s="197"/>
      <c r="AE124" s="188"/>
      <c r="AF124" s="197"/>
      <c r="AG124" s="197"/>
      <c r="AH124" s="197"/>
    </row>
    <row r="125" spans="1:34" x14ac:dyDescent="0.3">
      <c r="A125" s="192"/>
      <c r="B125" s="117"/>
      <c r="C125" s="117"/>
      <c r="D125" s="117"/>
      <c r="E125" s="117"/>
      <c r="F125" s="117"/>
      <c r="G125" s="117"/>
      <c r="H125" s="117"/>
      <c r="I125" s="195"/>
      <c r="J125" s="117"/>
      <c r="K125" s="117"/>
      <c r="L125" s="117"/>
      <c r="M125" s="117"/>
      <c r="N125" s="117"/>
      <c r="O125" s="117"/>
      <c r="P125" s="117"/>
      <c r="Q125" s="117"/>
      <c r="R125" s="117"/>
      <c r="S125" s="195"/>
      <c r="T125" s="117"/>
      <c r="U125" s="195"/>
      <c r="V125" s="117"/>
      <c r="W125" s="196"/>
      <c r="X125" s="197"/>
      <c r="Y125" s="197"/>
      <c r="Z125" s="197"/>
      <c r="AA125" s="197"/>
      <c r="AB125" s="188"/>
      <c r="AC125" s="197"/>
      <c r="AD125" s="197"/>
      <c r="AE125" s="188"/>
      <c r="AF125" s="197"/>
      <c r="AG125" s="197"/>
      <c r="AH125" s="197"/>
    </row>
    <row r="126" spans="1:34" x14ac:dyDescent="0.3">
      <c r="A126" s="192"/>
      <c r="B126" s="117"/>
      <c r="C126" s="117"/>
      <c r="D126" s="117"/>
      <c r="E126" s="117"/>
      <c r="F126" s="117"/>
      <c r="G126" s="117"/>
      <c r="H126" s="117"/>
      <c r="I126" s="195"/>
      <c r="J126" s="117"/>
      <c r="K126" s="117"/>
      <c r="L126" s="117"/>
      <c r="M126" s="117"/>
      <c r="N126" s="117"/>
      <c r="O126" s="117"/>
      <c r="P126" s="117"/>
      <c r="Q126" s="117"/>
      <c r="R126" s="117"/>
      <c r="S126" s="195"/>
      <c r="T126" s="117"/>
      <c r="U126" s="195"/>
      <c r="V126" s="117"/>
      <c r="W126" s="196"/>
      <c r="X126" s="197"/>
      <c r="Y126" s="197"/>
      <c r="Z126" s="197"/>
      <c r="AA126" s="197"/>
      <c r="AB126" s="188"/>
      <c r="AC126" s="197"/>
      <c r="AD126" s="197"/>
      <c r="AE126" s="188"/>
      <c r="AF126" s="197"/>
      <c r="AG126" s="197"/>
      <c r="AH126" s="197"/>
    </row>
    <row r="127" spans="1:34" x14ac:dyDescent="0.3">
      <c r="A127" s="192"/>
      <c r="B127" s="117"/>
      <c r="C127" s="117"/>
      <c r="D127" s="117"/>
      <c r="E127" s="117"/>
      <c r="F127" s="117"/>
      <c r="G127" s="117"/>
      <c r="H127" s="117"/>
      <c r="I127" s="195"/>
      <c r="J127" s="117"/>
      <c r="K127" s="117"/>
      <c r="L127" s="117"/>
      <c r="M127" s="117"/>
      <c r="N127" s="117"/>
      <c r="O127" s="117"/>
      <c r="P127" s="117"/>
      <c r="Q127" s="117"/>
      <c r="R127" s="117"/>
      <c r="S127" s="195"/>
      <c r="T127" s="117"/>
      <c r="U127" s="195"/>
      <c r="V127" s="117"/>
      <c r="W127" s="196"/>
      <c r="X127" s="197"/>
      <c r="Y127" s="197"/>
      <c r="Z127" s="197"/>
      <c r="AA127" s="197"/>
      <c r="AB127" s="188"/>
      <c r="AC127" s="197"/>
      <c r="AD127" s="197"/>
      <c r="AE127" s="188"/>
      <c r="AF127" s="197"/>
      <c r="AG127" s="197"/>
      <c r="AH127" s="197"/>
    </row>
    <row r="128" spans="1:34" x14ac:dyDescent="0.3">
      <c r="A128" s="192"/>
      <c r="B128" s="117"/>
      <c r="C128" s="117"/>
      <c r="D128" s="117"/>
      <c r="E128" s="117"/>
      <c r="F128" s="117"/>
      <c r="G128" s="117"/>
      <c r="H128" s="117"/>
      <c r="I128" s="195"/>
      <c r="J128" s="117"/>
      <c r="K128" s="117"/>
      <c r="L128" s="117"/>
      <c r="M128" s="117"/>
      <c r="N128" s="117"/>
      <c r="O128" s="117"/>
      <c r="P128" s="117"/>
      <c r="Q128" s="117"/>
      <c r="R128" s="117"/>
      <c r="S128" s="195"/>
      <c r="T128" s="117"/>
      <c r="U128" s="195"/>
      <c r="V128" s="117"/>
      <c r="W128" s="196"/>
      <c r="X128" s="197"/>
      <c r="Y128" s="197"/>
      <c r="Z128" s="197"/>
      <c r="AA128" s="197"/>
      <c r="AB128" s="188"/>
      <c r="AC128" s="197"/>
      <c r="AD128" s="197"/>
      <c r="AE128" s="188"/>
      <c r="AF128" s="197"/>
      <c r="AG128" s="197"/>
      <c r="AH128" s="197"/>
    </row>
    <row r="129" spans="1:34" x14ac:dyDescent="0.3">
      <c r="A129" s="192"/>
      <c r="B129" s="117"/>
      <c r="C129" s="117"/>
      <c r="D129" s="117"/>
      <c r="E129" s="117"/>
      <c r="F129" s="117"/>
      <c r="G129" s="117"/>
      <c r="H129" s="117"/>
      <c r="I129" s="195"/>
      <c r="J129" s="117"/>
      <c r="K129" s="117"/>
      <c r="L129" s="117"/>
      <c r="M129" s="117"/>
      <c r="N129" s="117"/>
      <c r="O129" s="117"/>
      <c r="P129" s="117"/>
      <c r="Q129" s="117"/>
      <c r="R129" s="117"/>
      <c r="S129" s="195"/>
      <c r="T129" s="117"/>
      <c r="U129" s="195"/>
      <c r="V129" s="117"/>
      <c r="W129" s="196"/>
      <c r="X129" s="197"/>
      <c r="Y129" s="197"/>
      <c r="Z129" s="197"/>
      <c r="AA129" s="197"/>
      <c r="AB129" s="188"/>
      <c r="AC129" s="197"/>
      <c r="AD129" s="197"/>
      <c r="AE129" s="188"/>
      <c r="AF129" s="197"/>
      <c r="AG129" s="197"/>
      <c r="AH129" s="197"/>
    </row>
    <row r="130" spans="1:34" x14ac:dyDescent="0.3">
      <c r="A130" s="192"/>
      <c r="B130" s="117"/>
      <c r="C130" s="117"/>
      <c r="D130" s="117"/>
      <c r="E130" s="117"/>
      <c r="F130" s="117"/>
      <c r="G130" s="117"/>
      <c r="H130" s="117"/>
      <c r="I130" s="195"/>
      <c r="J130" s="117"/>
      <c r="K130" s="117"/>
      <c r="L130" s="117"/>
      <c r="M130" s="117"/>
      <c r="N130" s="117"/>
      <c r="O130" s="117"/>
      <c r="P130" s="117"/>
      <c r="Q130" s="117"/>
      <c r="R130" s="117"/>
      <c r="S130" s="195"/>
      <c r="T130" s="117"/>
      <c r="U130" s="195"/>
      <c r="V130" s="117"/>
      <c r="W130" s="196"/>
      <c r="X130" s="197"/>
      <c r="Y130" s="197"/>
      <c r="Z130" s="197"/>
      <c r="AA130" s="197"/>
      <c r="AB130" s="188"/>
      <c r="AC130" s="197"/>
      <c r="AD130" s="197"/>
      <c r="AE130" s="188"/>
      <c r="AF130" s="197"/>
      <c r="AG130" s="197"/>
      <c r="AH130" s="197"/>
    </row>
    <row r="131" spans="1:34" x14ac:dyDescent="0.3">
      <c r="A131" s="192"/>
      <c r="B131" s="117"/>
      <c r="C131" s="117"/>
      <c r="D131" s="117"/>
      <c r="E131" s="117"/>
      <c r="F131" s="117"/>
      <c r="G131" s="117"/>
      <c r="H131" s="117"/>
      <c r="I131" s="195"/>
      <c r="J131" s="117"/>
      <c r="K131" s="117"/>
      <c r="L131" s="117"/>
      <c r="M131" s="117"/>
      <c r="N131" s="117"/>
      <c r="O131" s="117"/>
      <c r="P131" s="117"/>
      <c r="Q131" s="117"/>
      <c r="R131" s="117"/>
      <c r="S131" s="195"/>
      <c r="T131" s="117"/>
      <c r="U131" s="195"/>
      <c r="V131" s="117"/>
      <c r="W131" s="196"/>
      <c r="X131" s="197"/>
      <c r="Y131" s="197"/>
      <c r="Z131" s="197"/>
      <c r="AA131" s="197"/>
      <c r="AB131" s="188"/>
      <c r="AC131" s="197"/>
      <c r="AD131" s="197"/>
      <c r="AE131" s="188"/>
      <c r="AF131" s="197"/>
      <c r="AG131" s="197"/>
      <c r="AH131" s="197"/>
    </row>
    <row r="132" spans="1:34" x14ac:dyDescent="0.3">
      <c r="A132" s="192"/>
      <c r="B132" s="117"/>
      <c r="C132" s="117"/>
      <c r="D132" s="117"/>
      <c r="E132" s="117"/>
      <c r="F132" s="117"/>
      <c r="G132" s="117"/>
      <c r="H132" s="117"/>
      <c r="I132" s="195"/>
      <c r="J132" s="117"/>
      <c r="K132" s="117"/>
      <c r="L132" s="117"/>
      <c r="M132" s="117"/>
      <c r="N132" s="117"/>
      <c r="O132" s="117"/>
      <c r="P132" s="117"/>
      <c r="Q132" s="117"/>
      <c r="R132" s="117"/>
      <c r="S132" s="195"/>
      <c r="T132" s="117"/>
      <c r="U132" s="195"/>
      <c r="V132" s="117"/>
      <c r="W132" s="196"/>
      <c r="X132" s="197"/>
      <c r="Y132" s="197"/>
      <c r="Z132" s="197"/>
      <c r="AA132" s="197"/>
      <c r="AB132" s="188"/>
      <c r="AC132" s="197"/>
      <c r="AD132" s="197"/>
      <c r="AE132" s="188"/>
      <c r="AF132" s="197"/>
      <c r="AG132" s="197"/>
      <c r="AH132" s="197"/>
    </row>
    <row r="133" spans="1:34" x14ac:dyDescent="0.3">
      <c r="A133" s="192"/>
      <c r="B133" s="117"/>
      <c r="C133" s="117"/>
      <c r="D133" s="117"/>
      <c r="E133" s="117"/>
      <c r="F133" s="117"/>
      <c r="G133" s="117"/>
      <c r="H133" s="117"/>
      <c r="I133" s="195"/>
      <c r="J133" s="117"/>
      <c r="K133" s="117"/>
      <c r="L133" s="117"/>
      <c r="M133" s="117"/>
      <c r="N133" s="117"/>
      <c r="O133" s="117"/>
      <c r="P133" s="117"/>
      <c r="Q133" s="117"/>
      <c r="R133" s="117"/>
      <c r="S133" s="195"/>
      <c r="T133" s="117"/>
      <c r="U133" s="195"/>
      <c r="V133" s="117"/>
      <c r="W133" s="196"/>
      <c r="X133" s="197"/>
      <c r="Y133" s="197"/>
      <c r="Z133" s="197"/>
      <c r="AA133" s="197"/>
      <c r="AB133" s="188"/>
      <c r="AC133" s="197"/>
      <c r="AD133" s="197"/>
      <c r="AE133" s="188"/>
      <c r="AF133" s="197"/>
      <c r="AG133" s="197"/>
      <c r="AH133" s="197"/>
    </row>
    <row r="134" spans="1:34" x14ac:dyDescent="0.3">
      <c r="A134" s="192"/>
      <c r="B134" s="117"/>
      <c r="C134" s="117"/>
      <c r="D134" s="117"/>
      <c r="E134" s="117"/>
      <c r="F134" s="117"/>
      <c r="G134" s="117"/>
      <c r="H134" s="117"/>
      <c r="I134" s="195"/>
      <c r="J134" s="117"/>
      <c r="K134" s="117"/>
      <c r="L134" s="117"/>
      <c r="M134" s="117"/>
      <c r="N134" s="117"/>
      <c r="O134" s="117"/>
      <c r="P134" s="117"/>
      <c r="Q134" s="117"/>
      <c r="R134" s="117"/>
      <c r="S134" s="195"/>
      <c r="T134" s="117"/>
      <c r="U134" s="195"/>
      <c r="V134" s="117"/>
      <c r="W134" s="196"/>
      <c r="X134" s="197"/>
      <c r="Y134" s="197"/>
      <c r="Z134" s="197"/>
      <c r="AA134" s="197"/>
      <c r="AB134" s="188"/>
      <c r="AC134" s="197"/>
      <c r="AD134" s="197"/>
      <c r="AE134" s="188"/>
      <c r="AF134" s="197"/>
      <c r="AG134" s="197"/>
      <c r="AH134" s="197"/>
    </row>
    <row r="135" spans="1:34" x14ac:dyDescent="0.3">
      <c r="A135" s="192"/>
      <c r="B135" s="117"/>
      <c r="C135" s="117"/>
      <c r="D135" s="117"/>
      <c r="E135" s="117"/>
      <c r="F135" s="117"/>
      <c r="G135" s="117"/>
      <c r="H135" s="117"/>
      <c r="I135" s="195"/>
      <c r="J135" s="117"/>
      <c r="K135" s="117"/>
      <c r="L135" s="117"/>
      <c r="M135" s="117"/>
      <c r="N135" s="117"/>
      <c r="O135" s="117"/>
      <c r="P135" s="117"/>
      <c r="Q135" s="117"/>
      <c r="R135" s="117"/>
      <c r="S135" s="195"/>
      <c r="T135" s="117"/>
      <c r="U135" s="195"/>
      <c r="V135" s="117"/>
      <c r="W135" s="196"/>
      <c r="X135" s="197"/>
      <c r="Y135" s="197"/>
      <c r="Z135" s="197"/>
      <c r="AA135" s="197"/>
      <c r="AB135" s="188"/>
      <c r="AC135" s="197"/>
      <c r="AD135" s="197"/>
      <c r="AE135" s="188"/>
      <c r="AF135" s="197"/>
      <c r="AG135" s="197"/>
      <c r="AH135" s="197"/>
    </row>
    <row r="136" spans="1:34" x14ac:dyDescent="0.3">
      <c r="A136" s="192"/>
      <c r="B136" s="117"/>
      <c r="C136" s="117"/>
      <c r="D136" s="117"/>
      <c r="E136" s="117"/>
      <c r="F136" s="117"/>
      <c r="G136" s="117"/>
      <c r="H136" s="117"/>
      <c r="I136" s="195"/>
      <c r="J136" s="117"/>
      <c r="K136" s="117"/>
      <c r="L136" s="117"/>
      <c r="M136" s="117"/>
      <c r="N136" s="117"/>
      <c r="O136" s="117"/>
      <c r="P136" s="117"/>
      <c r="Q136" s="117"/>
      <c r="R136" s="117"/>
      <c r="S136" s="195"/>
      <c r="T136" s="117"/>
      <c r="U136" s="195"/>
      <c r="V136" s="117"/>
      <c r="W136" s="196"/>
      <c r="X136" s="197"/>
      <c r="Y136" s="197"/>
      <c r="Z136" s="197"/>
      <c r="AA136" s="197"/>
      <c r="AB136" s="188"/>
      <c r="AC136" s="197"/>
      <c r="AD136" s="197"/>
      <c r="AE136" s="188"/>
      <c r="AF136" s="197"/>
      <c r="AG136" s="197"/>
      <c r="AH136" s="197"/>
    </row>
    <row r="137" spans="1:34" x14ac:dyDescent="0.3">
      <c r="A137" s="192"/>
      <c r="B137" s="117"/>
      <c r="C137" s="117"/>
      <c r="D137" s="117"/>
      <c r="E137" s="117"/>
      <c r="F137" s="117"/>
      <c r="G137" s="117"/>
      <c r="H137" s="117"/>
      <c r="I137" s="195"/>
      <c r="J137" s="117"/>
      <c r="K137" s="117"/>
      <c r="L137" s="117"/>
      <c r="M137" s="117"/>
      <c r="N137" s="117"/>
      <c r="O137" s="117"/>
      <c r="P137" s="117"/>
      <c r="Q137" s="117"/>
      <c r="R137" s="117"/>
      <c r="S137" s="195"/>
      <c r="T137" s="117"/>
      <c r="U137" s="195"/>
      <c r="V137" s="117"/>
      <c r="W137" s="196"/>
      <c r="X137" s="197"/>
      <c r="Y137" s="197"/>
      <c r="Z137" s="197"/>
      <c r="AA137" s="197"/>
      <c r="AB137" s="188"/>
      <c r="AC137" s="197"/>
      <c r="AD137" s="197"/>
      <c r="AE137" s="188"/>
      <c r="AF137" s="197"/>
      <c r="AG137" s="197"/>
      <c r="AH137" s="197"/>
    </row>
    <row r="138" spans="1:34" x14ac:dyDescent="0.3">
      <c r="A138" s="192"/>
      <c r="B138" s="117"/>
      <c r="C138" s="117"/>
      <c r="D138" s="117"/>
      <c r="E138" s="117"/>
      <c r="F138" s="117"/>
      <c r="G138" s="117"/>
      <c r="H138" s="117"/>
      <c r="I138" s="195"/>
      <c r="J138" s="117"/>
      <c r="K138" s="117"/>
      <c r="L138" s="117"/>
      <c r="M138" s="117"/>
      <c r="N138" s="117"/>
      <c r="O138" s="117"/>
      <c r="P138" s="117"/>
      <c r="Q138" s="117"/>
      <c r="R138" s="117"/>
      <c r="S138" s="195"/>
      <c r="T138" s="117"/>
      <c r="U138" s="195"/>
      <c r="V138" s="117"/>
      <c r="W138" s="196"/>
      <c r="X138" s="197"/>
      <c r="Y138" s="197"/>
      <c r="Z138" s="197"/>
      <c r="AA138" s="197"/>
      <c r="AB138" s="188"/>
      <c r="AC138" s="197"/>
      <c r="AD138" s="197"/>
      <c r="AE138" s="188"/>
      <c r="AF138" s="197"/>
      <c r="AG138" s="197"/>
      <c r="AH138" s="197"/>
    </row>
    <row r="139" spans="1:34" x14ac:dyDescent="0.3">
      <c r="A139" s="192"/>
      <c r="B139" s="117"/>
      <c r="C139" s="117"/>
      <c r="D139" s="117"/>
      <c r="E139" s="117"/>
      <c r="F139" s="117"/>
      <c r="G139" s="117"/>
      <c r="H139" s="117"/>
      <c r="I139" s="195"/>
      <c r="J139" s="117"/>
      <c r="K139" s="117"/>
      <c r="L139" s="117"/>
      <c r="M139" s="117"/>
      <c r="N139" s="117"/>
      <c r="O139" s="117"/>
      <c r="P139" s="117"/>
      <c r="Q139" s="117"/>
      <c r="R139" s="117"/>
      <c r="S139" s="195"/>
      <c r="T139" s="117"/>
      <c r="U139" s="195"/>
      <c r="V139" s="117"/>
      <c r="W139" s="196"/>
      <c r="X139" s="197"/>
      <c r="Y139" s="197"/>
      <c r="Z139" s="197"/>
      <c r="AA139" s="197"/>
      <c r="AB139" s="188"/>
      <c r="AC139" s="197"/>
      <c r="AD139" s="197"/>
      <c r="AE139" s="188"/>
      <c r="AF139" s="197"/>
      <c r="AG139" s="197"/>
      <c r="AH139" s="197"/>
    </row>
    <row r="140" spans="1:34" x14ac:dyDescent="0.3">
      <c r="A140" s="192"/>
      <c r="B140" s="117"/>
      <c r="C140" s="117"/>
      <c r="D140" s="117"/>
      <c r="E140" s="117"/>
      <c r="F140" s="117"/>
      <c r="G140" s="117"/>
      <c r="H140" s="117"/>
      <c r="I140" s="195"/>
      <c r="J140" s="117"/>
      <c r="K140" s="117"/>
      <c r="L140" s="117"/>
      <c r="M140" s="117"/>
      <c r="N140" s="117"/>
      <c r="O140" s="117"/>
      <c r="P140" s="117"/>
      <c r="Q140" s="117"/>
      <c r="R140" s="117"/>
      <c r="S140" s="195"/>
      <c r="T140" s="117"/>
      <c r="U140" s="195"/>
      <c r="V140" s="117"/>
      <c r="W140" s="196"/>
      <c r="X140" s="197"/>
      <c r="Y140" s="197"/>
      <c r="Z140" s="197"/>
      <c r="AA140" s="197"/>
      <c r="AB140" s="188"/>
      <c r="AC140" s="197"/>
      <c r="AD140" s="197"/>
      <c r="AE140" s="188"/>
      <c r="AF140" s="197"/>
      <c r="AG140" s="197"/>
      <c r="AH140" s="197"/>
    </row>
    <row r="141" spans="1:34" x14ac:dyDescent="0.3">
      <c r="A141" s="192"/>
      <c r="B141" s="117"/>
      <c r="C141" s="117"/>
      <c r="D141" s="117"/>
      <c r="E141" s="117"/>
      <c r="F141" s="117"/>
      <c r="G141" s="117"/>
      <c r="H141" s="117"/>
      <c r="I141" s="195"/>
      <c r="J141" s="117"/>
      <c r="K141" s="117"/>
      <c r="L141" s="117"/>
      <c r="M141" s="117"/>
      <c r="N141" s="117"/>
      <c r="O141" s="117"/>
      <c r="P141" s="117"/>
      <c r="Q141" s="117"/>
      <c r="R141" s="117"/>
      <c r="S141" s="195"/>
      <c r="T141" s="117"/>
      <c r="U141" s="195"/>
      <c r="V141" s="117"/>
      <c r="W141" s="196"/>
      <c r="X141" s="197"/>
      <c r="Y141" s="197"/>
      <c r="Z141" s="197"/>
      <c r="AA141" s="197"/>
      <c r="AB141" s="188"/>
      <c r="AC141" s="197"/>
      <c r="AD141" s="197"/>
      <c r="AE141" s="188"/>
      <c r="AF141" s="197"/>
      <c r="AG141" s="197"/>
      <c r="AH141" s="197"/>
    </row>
    <row r="142" spans="1:34" x14ac:dyDescent="0.3">
      <c r="A142" s="192"/>
      <c r="B142" s="117"/>
      <c r="C142" s="117"/>
      <c r="D142" s="117"/>
      <c r="E142" s="117"/>
      <c r="F142" s="117"/>
      <c r="G142" s="117"/>
      <c r="H142" s="117"/>
      <c r="I142" s="195"/>
      <c r="J142" s="117"/>
      <c r="K142" s="117"/>
      <c r="L142" s="117"/>
      <c r="M142" s="117"/>
      <c r="N142" s="117"/>
      <c r="O142" s="117"/>
      <c r="P142" s="117"/>
      <c r="Q142" s="117"/>
      <c r="R142" s="117"/>
      <c r="S142" s="195"/>
      <c r="T142" s="117"/>
      <c r="U142" s="195"/>
      <c r="V142" s="117"/>
      <c r="W142" s="196"/>
      <c r="X142" s="197"/>
      <c r="Y142" s="197"/>
      <c r="Z142" s="197"/>
      <c r="AA142" s="197"/>
      <c r="AB142" s="188"/>
      <c r="AC142" s="197"/>
      <c r="AD142" s="197"/>
      <c r="AE142" s="188"/>
      <c r="AF142" s="197"/>
      <c r="AG142" s="197"/>
      <c r="AH142" s="197"/>
    </row>
    <row r="143" spans="1:34" x14ac:dyDescent="0.3">
      <c r="A143" s="192"/>
      <c r="B143" s="117"/>
      <c r="C143" s="117"/>
      <c r="D143" s="117"/>
      <c r="E143" s="117"/>
      <c r="F143" s="117"/>
      <c r="G143" s="117"/>
      <c r="H143" s="117"/>
      <c r="I143" s="195"/>
      <c r="J143" s="117"/>
      <c r="K143" s="117"/>
      <c r="L143" s="117"/>
      <c r="M143" s="117"/>
      <c r="N143" s="117"/>
      <c r="O143" s="117"/>
      <c r="P143" s="117"/>
      <c r="Q143" s="117"/>
      <c r="R143" s="117"/>
      <c r="S143" s="195"/>
      <c r="T143" s="117"/>
      <c r="U143" s="195"/>
      <c r="V143" s="117"/>
      <c r="W143" s="196"/>
      <c r="X143" s="197"/>
      <c r="Y143" s="197"/>
      <c r="Z143" s="197"/>
      <c r="AA143" s="197"/>
      <c r="AB143" s="188"/>
      <c r="AC143" s="197"/>
      <c r="AD143" s="197"/>
      <c r="AE143" s="188"/>
      <c r="AF143" s="197"/>
      <c r="AG143" s="197"/>
      <c r="AH143" s="197"/>
    </row>
    <row r="144" spans="1:34" x14ac:dyDescent="0.3">
      <c r="A144" s="192"/>
      <c r="B144" s="117"/>
      <c r="C144" s="117"/>
      <c r="D144" s="117"/>
      <c r="E144" s="117"/>
      <c r="F144" s="117"/>
      <c r="G144" s="117"/>
      <c r="H144" s="117"/>
      <c r="I144" s="195"/>
      <c r="J144" s="117"/>
      <c r="K144" s="117"/>
      <c r="L144" s="117"/>
      <c r="M144" s="117"/>
      <c r="N144" s="117"/>
      <c r="O144" s="117"/>
      <c r="P144" s="117"/>
      <c r="Q144" s="117"/>
      <c r="R144" s="117"/>
      <c r="S144" s="195"/>
      <c r="T144" s="117"/>
      <c r="U144" s="195"/>
      <c r="V144" s="117"/>
      <c r="W144" s="196"/>
      <c r="X144" s="197"/>
      <c r="Y144" s="197"/>
      <c r="Z144" s="197"/>
      <c r="AA144" s="197"/>
      <c r="AB144" s="188"/>
      <c r="AC144" s="197"/>
      <c r="AD144" s="197"/>
      <c r="AE144" s="188"/>
      <c r="AF144" s="197"/>
      <c r="AG144" s="197"/>
      <c r="AH144" s="197"/>
    </row>
    <row r="145" spans="1:34" x14ac:dyDescent="0.3">
      <c r="A145" s="192"/>
      <c r="B145" s="117"/>
      <c r="C145" s="117"/>
      <c r="D145" s="117"/>
      <c r="E145" s="117"/>
      <c r="F145" s="117"/>
      <c r="G145" s="117"/>
      <c r="H145" s="117"/>
      <c r="I145" s="195"/>
      <c r="J145" s="117"/>
      <c r="K145" s="117"/>
      <c r="L145" s="117"/>
      <c r="M145" s="117"/>
      <c r="N145" s="117"/>
      <c r="O145" s="117"/>
      <c r="P145" s="117"/>
      <c r="Q145" s="117"/>
      <c r="R145" s="117"/>
      <c r="S145" s="195"/>
      <c r="T145" s="117"/>
      <c r="U145" s="195"/>
      <c r="V145" s="117"/>
      <c r="W145" s="196"/>
      <c r="X145" s="197"/>
      <c r="Y145" s="197"/>
      <c r="Z145" s="197"/>
      <c r="AA145" s="197"/>
      <c r="AB145" s="188"/>
      <c r="AC145" s="197"/>
      <c r="AD145" s="197"/>
      <c r="AE145" s="188"/>
      <c r="AF145" s="197"/>
      <c r="AG145" s="197"/>
      <c r="AH145" s="197"/>
    </row>
    <row r="146" spans="1:34" x14ac:dyDescent="0.3">
      <c r="A146" s="192"/>
      <c r="B146" s="117"/>
      <c r="C146" s="117"/>
      <c r="D146" s="117"/>
      <c r="E146" s="117"/>
      <c r="F146" s="117"/>
      <c r="G146" s="117"/>
      <c r="H146" s="117"/>
      <c r="I146" s="195"/>
      <c r="J146" s="117"/>
      <c r="K146" s="117"/>
      <c r="L146" s="117"/>
      <c r="M146" s="117"/>
      <c r="N146" s="117"/>
      <c r="O146" s="117"/>
      <c r="P146" s="117"/>
      <c r="Q146" s="117"/>
      <c r="R146" s="117"/>
      <c r="S146" s="195"/>
      <c r="T146" s="117"/>
      <c r="U146" s="195"/>
      <c r="V146" s="117"/>
      <c r="W146" s="196"/>
      <c r="X146" s="197"/>
      <c r="Y146" s="197"/>
      <c r="Z146" s="197"/>
      <c r="AA146" s="197"/>
      <c r="AB146" s="188"/>
      <c r="AC146" s="197"/>
      <c r="AD146" s="197"/>
      <c r="AE146" s="188"/>
      <c r="AF146" s="197"/>
      <c r="AG146" s="197"/>
      <c r="AH146" s="197"/>
    </row>
    <row r="147" spans="1:34" x14ac:dyDescent="0.3">
      <c r="A147" s="192"/>
      <c r="B147" s="117"/>
      <c r="C147" s="117"/>
      <c r="D147" s="117"/>
      <c r="E147" s="117"/>
      <c r="F147" s="117"/>
      <c r="G147" s="117"/>
      <c r="H147" s="117"/>
      <c r="I147" s="195"/>
      <c r="J147" s="117"/>
      <c r="K147" s="117"/>
      <c r="L147" s="117"/>
      <c r="M147" s="117"/>
      <c r="N147" s="117"/>
      <c r="O147" s="117"/>
      <c r="P147" s="117"/>
      <c r="Q147" s="117"/>
      <c r="R147" s="117"/>
      <c r="S147" s="195"/>
      <c r="T147" s="117"/>
      <c r="U147" s="195"/>
      <c r="V147" s="117"/>
      <c r="W147" s="196"/>
      <c r="X147" s="197"/>
      <c r="Y147" s="197"/>
      <c r="Z147" s="197"/>
      <c r="AA147" s="197"/>
      <c r="AB147" s="188"/>
      <c r="AC147" s="197"/>
      <c r="AD147" s="197"/>
      <c r="AE147" s="188"/>
      <c r="AF147" s="197"/>
      <c r="AG147" s="197"/>
      <c r="AH147" s="197"/>
    </row>
    <row r="148" spans="1:34" x14ac:dyDescent="0.3">
      <c r="A148" s="192"/>
      <c r="B148" s="117"/>
      <c r="C148" s="117"/>
      <c r="D148" s="117"/>
      <c r="E148" s="117"/>
      <c r="F148" s="117"/>
      <c r="G148" s="117"/>
      <c r="H148" s="117"/>
      <c r="I148" s="195"/>
      <c r="J148" s="117"/>
      <c r="K148" s="117"/>
      <c r="L148" s="117"/>
      <c r="M148" s="117"/>
      <c r="N148" s="117"/>
      <c r="O148" s="117"/>
      <c r="P148" s="117"/>
      <c r="Q148" s="117"/>
      <c r="R148" s="117"/>
      <c r="S148" s="195"/>
      <c r="T148" s="117"/>
      <c r="U148" s="195"/>
      <c r="V148" s="117"/>
      <c r="W148" s="196"/>
      <c r="X148" s="197"/>
      <c r="Y148" s="197"/>
      <c r="Z148" s="197"/>
      <c r="AA148" s="197"/>
      <c r="AB148" s="188"/>
      <c r="AC148" s="197"/>
      <c r="AD148" s="197"/>
      <c r="AE148" s="188"/>
      <c r="AF148" s="197"/>
      <c r="AG148" s="197"/>
      <c r="AH148" s="197"/>
    </row>
    <row r="149" spans="1:34" x14ac:dyDescent="0.3">
      <c r="A149" s="192"/>
      <c r="B149" s="117"/>
      <c r="C149" s="117"/>
      <c r="D149" s="117"/>
      <c r="E149" s="117"/>
      <c r="F149" s="117"/>
      <c r="G149" s="117"/>
      <c r="H149" s="117"/>
      <c r="I149" s="195"/>
      <c r="J149" s="117"/>
      <c r="K149" s="117"/>
      <c r="L149" s="117"/>
      <c r="M149" s="117"/>
      <c r="N149" s="117"/>
      <c r="O149" s="117"/>
      <c r="P149" s="117"/>
      <c r="Q149" s="117"/>
      <c r="R149" s="117"/>
      <c r="S149" s="195"/>
      <c r="T149" s="117"/>
      <c r="U149" s="195"/>
      <c r="V149" s="117"/>
      <c r="W149" s="196"/>
      <c r="X149" s="197"/>
      <c r="Y149" s="197"/>
      <c r="Z149" s="197"/>
      <c r="AA149" s="197"/>
      <c r="AB149" s="188"/>
      <c r="AC149" s="197"/>
      <c r="AD149" s="197"/>
      <c r="AE149" s="188"/>
      <c r="AF149" s="197"/>
      <c r="AG149" s="197"/>
      <c r="AH149" s="197"/>
    </row>
    <row r="150" spans="1:34" x14ac:dyDescent="0.3">
      <c r="A150" s="192"/>
      <c r="B150" s="117"/>
      <c r="C150" s="117"/>
      <c r="D150" s="117"/>
      <c r="E150" s="117"/>
      <c r="F150" s="117"/>
      <c r="G150" s="117"/>
      <c r="H150" s="117"/>
      <c r="I150" s="195"/>
      <c r="J150" s="117"/>
      <c r="K150" s="117"/>
      <c r="L150" s="117"/>
      <c r="M150" s="117"/>
      <c r="N150" s="117"/>
      <c r="O150" s="117"/>
      <c r="P150" s="117"/>
      <c r="Q150" s="117"/>
      <c r="R150" s="117"/>
      <c r="S150" s="195"/>
      <c r="T150" s="117"/>
      <c r="U150" s="195"/>
      <c r="V150" s="117"/>
      <c r="W150" s="196"/>
      <c r="X150" s="197"/>
      <c r="Y150" s="197"/>
      <c r="Z150" s="197"/>
      <c r="AA150" s="197"/>
      <c r="AB150" s="188"/>
      <c r="AC150" s="197"/>
      <c r="AD150" s="197"/>
      <c r="AE150" s="188"/>
      <c r="AF150" s="197"/>
      <c r="AG150" s="197"/>
      <c r="AH150" s="197"/>
    </row>
    <row r="151" spans="1:34" x14ac:dyDescent="0.3">
      <c r="A151" s="192"/>
      <c r="B151" s="117"/>
      <c r="C151" s="117"/>
      <c r="D151" s="117"/>
      <c r="E151" s="117"/>
      <c r="F151" s="117"/>
      <c r="G151" s="117"/>
      <c r="H151" s="117"/>
      <c r="I151" s="195"/>
      <c r="J151" s="117"/>
      <c r="K151" s="117"/>
      <c r="L151" s="117"/>
      <c r="M151" s="117"/>
      <c r="N151" s="117"/>
      <c r="O151" s="117"/>
      <c r="P151" s="117"/>
      <c r="Q151" s="117"/>
      <c r="R151" s="117"/>
      <c r="S151" s="195"/>
      <c r="T151" s="117"/>
      <c r="U151" s="195"/>
      <c r="V151" s="117"/>
      <c r="W151" s="196"/>
      <c r="X151" s="197"/>
      <c r="Y151" s="197"/>
      <c r="Z151" s="197"/>
      <c r="AA151" s="197"/>
      <c r="AB151" s="188"/>
      <c r="AC151" s="197"/>
      <c r="AD151" s="197"/>
      <c r="AE151" s="188"/>
      <c r="AF151" s="197"/>
      <c r="AG151" s="197"/>
      <c r="AH151" s="197"/>
    </row>
    <row r="152" spans="1:34" x14ac:dyDescent="0.3">
      <c r="A152" s="192"/>
      <c r="B152" s="117"/>
      <c r="C152" s="117"/>
      <c r="D152" s="117"/>
      <c r="E152" s="117"/>
      <c r="F152" s="117"/>
      <c r="G152" s="117"/>
      <c r="H152" s="117"/>
      <c r="I152" s="195"/>
      <c r="J152" s="117"/>
      <c r="K152" s="117"/>
      <c r="L152" s="117"/>
      <c r="M152" s="117"/>
      <c r="N152" s="117"/>
      <c r="O152" s="117"/>
      <c r="P152" s="117"/>
      <c r="Q152" s="117"/>
      <c r="R152" s="117"/>
      <c r="S152" s="195"/>
      <c r="T152" s="117"/>
      <c r="U152" s="195"/>
      <c r="V152" s="117"/>
      <c r="W152" s="196"/>
      <c r="X152" s="197"/>
      <c r="Y152" s="197"/>
      <c r="Z152" s="197"/>
      <c r="AA152" s="197"/>
      <c r="AB152" s="188"/>
      <c r="AC152" s="197"/>
      <c r="AD152" s="197"/>
      <c r="AE152" s="188"/>
      <c r="AF152" s="197"/>
      <c r="AG152" s="197"/>
      <c r="AH152" s="197"/>
    </row>
    <row r="153" spans="1:34" x14ac:dyDescent="0.3">
      <c r="A153" s="192"/>
      <c r="B153" s="117"/>
      <c r="C153" s="117"/>
      <c r="D153" s="117"/>
      <c r="E153" s="117"/>
      <c r="F153" s="117"/>
      <c r="G153" s="117"/>
      <c r="H153" s="117"/>
      <c r="I153" s="195"/>
      <c r="J153" s="117"/>
      <c r="K153" s="117"/>
      <c r="L153" s="117"/>
      <c r="M153" s="117"/>
      <c r="N153" s="117"/>
      <c r="O153" s="117"/>
      <c r="P153" s="117"/>
      <c r="Q153" s="117"/>
      <c r="R153" s="117"/>
      <c r="S153" s="195"/>
      <c r="T153" s="117"/>
      <c r="U153" s="195"/>
      <c r="V153" s="117"/>
      <c r="W153" s="196"/>
      <c r="X153" s="197"/>
      <c r="Y153" s="197"/>
      <c r="Z153" s="197"/>
      <c r="AA153" s="197"/>
      <c r="AB153" s="188"/>
      <c r="AC153" s="197"/>
      <c r="AD153" s="197"/>
      <c r="AE153" s="188"/>
      <c r="AF153" s="197"/>
      <c r="AG153" s="197"/>
      <c r="AH153" s="197"/>
    </row>
    <row r="154" spans="1:34" x14ac:dyDescent="0.3">
      <c r="A154" s="192"/>
      <c r="B154" s="117"/>
      <c r="C154" s="117"/>
      <c r="D154" s="117"/>
      <c r="E154" s="117"/>
      <c r="F154" s="117"/>
      <c r="G154" s="117"/>
      <c r="H154" s="117"/>
      <c r="I154" s="195"/>
      <c r="J154" s="117"/>
      <c r="K154" s="117"/>
      <c r="L154" s="117"/>
      <c r="M154" s="117"/>
      <c r="N154" s="117"/>
      <c r="O154" s="117"/>
      <c r="P154" s="117"/>
      <c r="Q154" s="117"/>
      <c r="R154" s="117"/>
      <c r="S154" s="195"/>
      <c r="T154" s="117"/>
      <c r="U154" s="195"/>
      <c r="V154" s="117"/>
      <c r="W154" s="196"/>
      <c r="X154" s="197"/>
      <c r="Y154" s="197"/>
      <c r="Z154" s="197"/>
      <c r="AA154" s="197"/>
      <c r="AB154" s="188"/>
      <c r="AC154" s="197"/>
      <c r="AD154" s="197"/>
      <c r="AE154" s="188"/>
      <c r="AF154" s="197"/>
      <c r="AG154" s="197"/>
      <c r="AH154" s="197"/>
    </row>
    <row r="155" spans="1:34" x14ac:dyDescent="0.3">
      <c r="A155" s="192"/>
      <c r="B155" s="117"/>
      <c r="C155" s="117"/>
      <c r="D155" s="117"/>
      <c r="E155" s="117"/>
      <c r="F155" s="117"/>
      <c r="G155" s="117"/>
      <c r="H155" s="117"/>
      <c r="I155" s="195"/>
      <c r="J155" s="117"/>
      <c r="K155" s="117"/>
      <c r="L155" s="117"/>
      <c r="M155" s="117"/>
      <c r="N155" s="117"/>
      <c r="O155" s="117"/>
      <c r="P155" s="117"/>
      <c r="Q155" s="117"/>
      <c r="R155" s="117"/>
      <c r="S155" s="195"/>
      <c r="T155" s="117"/>
      <c r="U155" s="195"/>
      <c r="V155" s="117"/>
      <c r="W155" s="196"/>
      <c r="X155" s="197"/>
      <c r="Y155" s="197"/>
      <c r="Z155" s="197"/>
      <c r="AA155" s="197"/>
      <c r="AB155" s="188"/>
      <c r="AC155" s="197"/>
      <c r="AD155" s="197"/>
      <c r="AE155" s="188"/>
      <c r="AF155" s="197"/>
      <c r="AG155" s="197"/>
      <c r="AH155" s="197"/>
    </row>
    <row r="156" spans="1:34" x14ac:dyDescent="0.3">
      <c r="A156" s="192"/>
      <c r="B156" s="117"/>
      <c r="C156" s="117"/>
      <c r="D156" s="117"/>
      <c r="E156" s="117"/>
      <c r="F156" s="117"/>
      <c r="G156" s="117"/>
      <c r="H156" s="117"/>
      <c r="I156" s="195"/>
      <c r="J156" s="117"/>
      <c r="K156" s="117"/>
      <c r="L156" s="117"/>
      <c r="M156" s="117"/>
      <c r="N156" s="117"/>
      <c r="O156" s="117"/>
      <c r="P156" s="117"/>
      <c r="Q156" s="117"/>
      <c r="R156" s="117"/>
      <c r="S156" s="195"/>
      <c r="T156" s="117"/>
      <c r="U156" s="195"/>
      <c r="V156" s="117"/>
      <c r="W156" s="196"/>
      <c r="X156" s="197"/>
      <c r="Y156" s="197"/>
      <c r="Z156" s="197"/>
      <c r="AA156" s="197"/>
      <c r="AB156" s="188"/>
      <c r="AC156" s="197"/>
      <c r="AD156" s="197"/>
      <c r="AE156" s="188"/>
      <c r="AF156" s="197"/>
      <c r="AG156" s="197"/>
      <c r="AH156" s="197"/>
    </row>
    <row r="157" spans="1:34" x14ac:dyDescent="0.3">
      <c r="A157" s="192"/>
      <c r="B157" s="117"/>
      <c r="C157" s="117"/>
      <c r="D157" s="117"/>
      <c r="E157" s="117"/>
      <c r="F157" s="117"/>
      <c r="G157" s="117"/>
      <c r="H157" s="117"/>
      <c r="I157" s="195"/>
      <c r="J157" s="117"/>
      <c r="K157" s="117"/>
      <c r="L157" s="117"/>
      <c r="M157" s="117"/>
      <c r="N157" s="117"/>
      <c r="O157" s="117"/>
      <c r="P157" s="117"/>
      <c r="Q157" s="117"/>
      <c r="R157" s="117"/>
      <c r="S157" s="195"/>
      <c r="T157" s="117"/>
      <c r="U157" s="195"/>
      <c r="V157" s="117"/>
      <c r="W157" s="196"/>
      <c r="X157" s="197"/>
      <c r="Y157" s="197"/>
      <c r="Z157" s="197"/>
      <c r="AA157" s="197"/>
      <c r="AB157" s="188"/>
      <c r="AC157" s="197"/>
      <c r="AD157" s="197"/>
      <c r="AE157" s="188"/>
      <c r="AF157" s="197"/>
      <c r="AG157" s="197"/>
      <c r="AH157" s="197"/>
    </row>
    <row r="158" spans="1:34" x14ac:dyDescent="0.3">
      <c r="A158" s="192"/>
      <c r="B158" s="117"/>
      <c r="C158" s="117"/>
      <c r="D158" s="117"/>
      <c r="E158" s="117"/>
      <c r="F158" s="117"/>
      <c r="G158" s="117"/>
      <c r="H158" s="117"/>
      <c r="I158" s="195"/>
      <c r="J158" s="117"/>
      <c r="K158" s="117"/>
      <c r="L158" s="117"/>
      <c r="M158" s="117"/>
      <c r="N158" s="117"/>
      <c r="O158" s="117"/>
      <c r="P158" s="117"/>
      <c r="Q158" s="117"/>
      <c r="R158" s="117"/>
      <c r="S158" s="195"/>
      <c r="T158" s="117"/>
      <c r="U158" s="195"/>
      <c r="V158" s="117"/>
      <c r="W158" s="196"/>
      <c r="X158" s="197"/>
      <c r="Y158" s="197"/>
      <c r="Z158" s="197"/>
      <c r="AA158" s="197"/>
      <c r="AB158" s="188"/>
      <c r="AC158" s="197"/>
      <c r="AD158" s="197"/>
      <c r="AE158" s="188"/>
      <c r="AF158" s="197"/>
      <c r="AG158" s="197"/>
      <c r="AH158" s="197"/>
    </row>
    <row r="159" spans="1:34" x14ac:dyDescent="0.3">
      <c r="A159" s="192"/>
      <c r="B159" s="117"/>
      <c r="C159" s="117"/>
      <c r="D159" s="117"/>
      <c r="E159" s="117"/>
      <c r="F159" s="117"/>
      <c r="G159" s="117"/>
      <c r="H159" s="117"/>
      <c r="I159" s="195"/>
      <c r="J159" s="117"/>
      <c r="K159" s="117"/>
      <c r="L159" s="117"/>
      <c r="M159" s="117"/>
      <c r="N159" s="117"/>
      <c r="O159" s="117"/>
      <c r="P159" s="117"/>
      <c r="Q159" s="117"/>
      <c r="R159" s="117"/>
      <c r="S159" s="195"/>
      <c r="T159" s="117"/>
      <c r="U159" s="195"/>
      <c r="V159" s="117"/>
      <c r="W159" s="196"/>
      <c r="X159" s="197"/>
      <c r="Y159" s="197"/>
      <c r="Z159" s="197"/>
      <c r="AA159" s="197"/>
      <c r="AB159" s="188"/>
      <c r="AC159" s="197"/>
      <c r="AD159" s="197"/>
      <c r="AE159" s="188"/>
      <c r="AF159" s="197"/>
      <c r="AG159" s="197"/>
      <c r="AH159" s="197"/>
    </row>
    <row r="160" spans="1:34" x14ac:dyDescent="0.3">
      <c r="A160" s="192"/>
      <c r="B160" s="117"/>
      <c r="C160" s="117"/>
      <c r="D160" s="117"/>
      <c r="E160" s="117"/>
      <c r="F160" s="117"/>
      <c r="G160" s="117"/>
      <c r="H160" s="117"/>
      <c r="I160" s="195"/>
      <c r="J160" s="117"/>
      <c r="K160" s="117"/>
      <c r="L160" s="117"/>
      <c r="M160" s="117"/>
      <c r="N160" s="117"/>
      <c r="O160" s="117"/>
      <c r="P160" s="117"/>
      <c r="Q160" s="117"/>
      <c r="R160" s="117"/>
      <c r="S160" s="195"/>
      <c r="T160" s="117"/>
      <c r="U160" s="195"/>
      <c r="V160" s="117"/>
      <c r="W160" s="196"/>
      <c r="X160" s="197"/>
      <c r="Y160" s="197"/>
      <c r="Z160" s="197"/>
      <c r="AA160" s="197"/>
      <c r="AB160" s="188"/>
      <c r="AC160" s="197"/>
      <c r="AD160" s="197"/>
      <c r="AE160" s="188"/>
      <c r="AF160" s="197"/>
      <c r="AG160" s="197"/>
      <c r="AH160" s="197"/>
    </row>
    <row r="161" spans="1:34" x14ac:dyDescent="0.3">
      <c r="A161" s="192"/>
      <c r="B161" s="117"/>
      <c r="C161" s="117"/>
      <c r="D161" s="117"/>
      <c r="E161" s="117"/>
      <c r="F161" s="117"/>
      <c r="G161" s="117"/>
      <c r="H161" s="117"/>
      <c r="I161" s="195"/>
      <c r="J161" s="117"/>
      <c r="K161" s="117"/>
      <c r="L161" s="117"/>
      <c r="M161" s="117"/>
      <c r="N161" s="117"/>
      <c r="O161" s="117"/>
      <c r="P161" s="117"/>
      <c r="Q161" s="117"/>
      <c r="R161" s="117"/>
      <c r="S161" s="195"/>
      <c r="T161" s="117"/>
      <c r="U161" s="195"/>
      <c r="V161" s="117"/>
      <c r="W161" s="196"/>
      <c r="X161" s="197"/>
      <c r="Y161" s="197"/>
      <c r="Z161" s="197"/>
      <c r="AA161" s="197"/>
      <c r="AB161" s="188"/>
      <c r="AC161" s="197"/>
      <c r="AD161" s="197"/>
      <c r="AE161" s="188"/>
      <c r="AF161" s="197"/>
      <c r="AG161" s="197"/>
      <c r="AH161" s="197"/>
    </row>
    <row r="162" spans="1:34" x14ac:dyDescent="0.3">
      <c r="A162" s="192"/>
      <c r="B162" s="117"/>
      <c r="C162" s="117"/>
      <c r="D162" s="117"/>
      <c r="E162" s="117"/>
      <c r="F162" s="117"/>
      <c r="G162" s="117"/>
      <c r="H162" s="117"/>
      <c r="I162" s="195"/>
      <c r="J162" s="117"/>
      <c r="K162" s="117"/>
      <c r="L162" s="117"/>
      <c r="M162" s="117"/>
      <c r="N162" s="117"/>
      <c r="O162" s="117"/>
      <c r="P162" s="117"/>
      <c r="Q162" s="117"/>
      <c r="R162" s="117"/>
      <c r="S162" s="195"/>
      <c r="T162" s="117"/>
      <c r="U162" s="195"/>
      <c r="V162" s="117"/>
      <c r="W162" s="196"/>
      <c r="X162" s="197"/>
      <c r="Y162" s="197"/>
      <c r="Z162" s="197"/>
      <c r="AA162" s="197"/>
      <c r="AB162" s="188"/>
      <c r="AC162" s="197"/>
      <c r="AD162" s="197"/>
      <c r="AE162" s="188"/>
      <c r="AF162" s="197"/>
      <c r="AG162" s="197"/>
      <c r="AH162" s="197"/>
    </row>
    <row r="163" spans="1:34" x14ac:dyDescent="0.3">
      <c r="A163" s="192"/>
      <c r="B163" s="117"/>
      <c r="C163" s="117"/>
      <c r="D163" s="117"/>
      <c r="E163" s="117"/>
      <c r="F163" s="117"/>
      <c r="G163" s="117"/>
      <c r="H163" s="117"/>
      <c r="I163" s="195"/>
      <c r="J163" s="117"/>
      <c r="K163" s="117"/>
      <c r="L163" s="117"/>
      <c r="M163" s="117"/>
      <c r="N163" s="117"/>
      <c r="O163" s="117"/>
      <c r="P163" s="117"/>
      <c r="Q163" s="117"/>
      <c r="R163" s="117"/>
      <c r="S163" s="195"/>
      <c r="T163" s="117"/>
      <c r="U163" s="195"/>
      <c r="V163" s="117"/>
      <c r="W163" s="196"/>
      <c r="X163" s="197"/>
      <c r="Y163" s="197"/>
      <c r="Z163" s="197"/>
      <c r="AA163" s="197"/>
      <c r="AB163" s="188"/>
      <c r="AC163" s="197"/>
      <c r="AD163" s="197"/>
      <c r="AE163" s="188"/>
      <c r="AF163" s="197"/>
      <c r="AG163" s="197"/>
      <c r="AH163" s="197"/>
    </row>
    <row r="164" spans="1:34" x14ac:dyDescent="0.3">
      <c r="A164" s="192"/>
      <c r="B164" s="117"/>
      <c r="C164" s="117"/>
      <c r="D164" s="117"/>
      <c r="E164" s="117"/>
      <c r="F164" s="117"/>
      <c r="G164" s="117"/>
      <c r="H164" s="117"/>
      <c r="I164" s="195"/>
      <c r="J164" s="117"/>
      <c r="K164" s="117"/>
      <c r="L164" s="117"/>
      <c r="M164" s="117"/>
      <c r="N164" s="117"/>
      <c r="O164" s="117"/>
      <c r="P164" s="117"/>
      <c r="Q164" s="117"/>
      <c r="R164" s="117"/>
      <c r="S164" s="195"/>
      <c r="T164" s="117"/>
      <c r="U164" s="195"/>
      <c r="V164" s="117"/>
      <c r="W164" s="196"/>
      <c r="X164" s="197"/>
      <c r="Y164" s="197"/>
      <c r="Z164" s="197"/>
      <c r="AA164" s="197"/>
      <c r="AB164" s="188"/>
      <c r="AC164" s="197"/>
      <c r="AD164" s="197"/>
      <c r="AE164" s="188"/>
      <c r="AF164" s="197"/>
      <c r="AG164" s="197"/>
      <c r="AH164" s="197"/>
    </row>
    <row r="165" spans="1:34" x14ac:dyDescent="0.3">
      <c r="A165" s="192"/>
      <c r="B165" s="117"/>
      <c r="C165" s="117"/>
      <c r="D165" s="117"/>
      <c r="E165" s="117"/>
      <c r="F165" s="117"/>
      <c r="G165" s="117"/>
      <c r="H165" s="117"/>
      <c r="I165" s="195"/>
      <c r="J165" s="117"/>
      <c r="K165" s="117"/>
      <c r="L165" s="117"/>
      <c r="M165" s="117"/>
      <c r="N165" s="117"/>
      <c r="O165" s="117"/>
      <c r="P165" s="117"/>
      <c r="Q165" s="117"/>
      <c r="R165" s="117"/>
      <c r="S165" s="195"/>
      <c r="T165" s="117"/>
      <c r="U165" s="195"/>
      <c r="V165" s="117"/>
      <c r="W165" s="196"/>
      <c r="X165" s="197"/>
      <c r="Y165" s="197"/>
      <c r="Z165" s="197"/>
      <c r="AA165" s="197"/>
      <c r="AB165" s="188"/>
      <c r="AC165" s="197"/>
      <c r="AD165" s="197"/>
      <c r="AE165" s="188"/>
      <c r="AF165" s="197"/>
      <c r="AG165" s="197"/>
      <c r="AH165" s="197"/>
    </row>
    <row r="166" spans="1:34" x14ac:dyDescent="0.3">
      <c r="A166" s="192"/>
      <c r="B166" s="117"/>
      <c r="C166" s="117"/>
      <c r="D166" s="117"/>
      <c r="E166" s="117"/>
      <c r="F166" s="117"/>
      <c r="G166" s="117"/>
      <c r="H166" s="117"/>
      <c r="I166" s="195"/>
      <c r="J166" s="117"/>
      <c r="K166" s="117"/>
      <c r="L166" s="117"/>
      <c r="M166" s="117"/>
      <c r="N166" s="117"/>
      <c r="O166" s="117"/>
      <c r="P166" s="117"/>
      <c r="Q166" s="117"/>
      <c r="R166" s="117"/>
      <c r="S166" s="195"/>
      <c r="T166" s="117"/>
      <c r="U166" s="195"/>
      <c r="V166" s="117"/>
      <c r="W166" s="196"/>
      <c r="X166" s="197"/>
      <c r="Y166" s="197"/>
      <c r="Z166" s="197"/>
      <c r="AA166" s="197"/>
      <c r="AB166" s="188"/>
      <c r="AC166" s="197"/>
      <c r="AD166" s="197"/>
      <c r="AE166" s="188"/>
      <c r="AF166" s="197"/>
      <c r="AG166" s="197"/>
      <c r="AH166" s="197"/>
    </row>
    <row r="167" spans="1:34" x14ac:dyDescent="0.3">
      <c r="A167" s="192"/>
      <c r="B167" s="117"/>
      <c r="C167" s="117"/>
      <c r="D167" s="117"/>
      <c r="E167" s="117"/>
      <c r="F167" s="117"/>
      <c r="G167" s="117"/>
      <c r="H167" s="117"/>
      <c r="I167" s="195"/>
      <c r="J167" s="117"/>
      <c r="K167" s="117"/>
      <c r="L167" s="117"/>
      <c r="M167" s="117"/>
      <c r="N167" s="117"/>
      <c r="O167" s="117"/>
      <c r="P167" s="117"/>
      <c r="Q167" s="117"/>
      <c r="R167" s="117"/>
      <c r="S167" s="195"/>
      <c r="T167" s="117"/>
      <c r="U167" s="195"/>
      <c r="V167" s="117"/>
      <c r="W167" s="196"/>
      <c r="X167" s="197"/>
      <c r="Y167" s="197"/>
      <c r="Z167" s="197"/>
      <c r="AA167" s="197"/>
      <c r="AB167" s="188"/>
      <c r="AC167" s="197"/>
      <c r="AD167" s="197"/>
      <c r="AE167" s="188"/>
      <c r="AF167" s="197"/>
      <c r="AG167" s="197"/>
      <c r="AH167" s="197"/>
    </row>
    <row r="168" spans="1:34" x14ac:dyDescent="0.3">
      <c r="A168" s="192"/>
      <c r="B168" s="117"/>
      <c r="C168" s="117"/>
      <c r="D168" s="117"/>
      <c r="E168" s="117"/>
      <c r="F168" s="117"/>
      <c r="G168" s="117"/>
      <c r="H168" s="117"/>
      <c r="I168" s="195"/>
      <c r="J168" s="117"/>
      <c r="K168" s="117"/>
      <c r="L168" s="117"/>
      <c r="M168" s="117"/>
      <c r="N168" s="117"/>
      <c r="O168" s="117"/>
      <c r="P168" s="117"/>
      <c r="Q168" s="117"/>
      <c r="R168" s="117"/>
      <c r="S168" s="195"/>
      <c r="T168" s="117"/>
      <c r="U168" s="195"/>
      <c r="V168" s="117"/>
      <c r="W168" s="196"/>
      <c r="X168" s="197"/>
      <c r="Y168" s="197"/>
      <c r="Z168" s="197"/>
      <c r="AA168" s="197"/>
      <c r="AB168" s="188"/>
      <c r="AC168" s="197"/>
      <c r="AD168" s="197"/>
      <c r="AE168" s="188"/>
      <c r="AF168" s="197"/>
      <c r="AG168" s="197"/>
      <c r="AH168" s="197"/>
    </row>
    <row r="169" spans="1:34" x14ac:dyDescent="0.3">
      <c r="A169" s="192"/>
      <c r="B169" s="117"/>
      <c r="C169" s="117"/>
      <c r="D169" s="117"/>
      <c r="E169" s="117"/>
      <c r="F169" s="117"/>
      <c r="G169" s="117"/>
      <c r="H169" s="117"/>
      <c r="I169" s="195"/>
      <c r="J169" s="117"/>
      <c r="K169" s="117"/>
      <c r="L169" s="117"/>
      <c r="M169" s="117"/>
      <c r="N169" s="117"/>
      <c r="O169" s="117"/>
      <c r="P169" s="117"/>
      <c r="Q169" s="117"/>
      <c r="R169" s="117"/>
      <c r="S169" s="195"/>
      <c r="T169" s="117"/>
      <c r="U169" s="195"/>
      <c r="V169" s="117"/>
      <c r="W169" s="196"/>
      <c r="X169" s="197"/>
      <c r="Y169" s="197"/>
      <c r="Z169" s="197"/>
      <c r="AA169" s="197"/>
      <c r="AB169" s="188"/>
      <c r="AC169" s="197"/>
      <c r="AD169" s="197"/>
      <c r="AE169" s="188"/>
      <c r="AF169" s="197"/>
      <c r="AG169" s="197"/>
      <c r="AH169" s="197"/>
    </row>
    <row r="170" spans="1:34" x14ac:dyDescent="0.3">
      <c r="A170" s="192"/>
      <c r="B170" s="117"/>
      <c r="C170" s="117"/>
      <c r="D170" s="117"/>
      <c r="E170" s="117"/>
      <c r="F170" s="117"/>
      <c r="G170" s="117"/>
      <c r="H170" s="117"/>
      <c r="I170" s="195"/>
      <c r="J170" s="117"/>
      <c r="K170" s="117"/>
      <c r="L170" s="117"/>
      <c r="M170" s="117"/>
      <c r="N170" s="117"/>
      <c r="O170" s="117"/>
      <c r="P170" s="117"/>
      <c r="Q170" s="117"/>
      <c r="R170" s="117"/>
      <c r="S170" s="195"/>
      <c r="T170" s="117"/>
      <c r="U170" s="195"/>
      <c r="V170" s="117"/>
      <c r="W170" s="196"/>
      <c r="X170" s="197"/>
      <c r="Y170" s="197"/>
      <c r="Z170" s="197"/>
      <c r="AA170" s="197"/>
      <c r="AB170" s="188"/>
      <c r="AC170" s="197"/>
      <c r="AD170" s="197"/>
      <c r="AE170" s="188"/>
      <c r="AF170" s="197"/>
      <c r="AG170" s="197"/>
      <c r="AH170" s="197"/>
    </row>
    <row r="171" spans="1:34" x14ac:dyDescent="0.3">
      <c r="A171" s="192"/>
      <c r="B171" s="117"/>
      <c r="C171" s="117"/>
      <c r="D171" s="117"/>
      <c r="E171" s="117"/>
      <c r="F171" s="117"/>
      <c r="G171" s="117"/>
      <c r="H171" s="117"/>
      <c r="I171" s="195"/>
      <c r="J171" s="117"/>
      <c r="K171" s="117"/>
      <c r="L171" s="117"/>
      <c r="M171" s="117"/>
      <c r="N171" s="117"/>
      <c r="O171" s="117"/>
      <c r="P171" s="117"/>
      <c r="Q171" s="117"/>
      <c r="R171" s="117"/>
      <c r="S171" s="195"/>
      <c r="T171" s="117"/>
      <c r="U171" s="195"/>
      <c r="V171" s="117"/>
      <c r="W171" s="196"/>
      <c r="X171" s="197"/>
      <c r="Y171" s="197"/>
      <c r="Z171" s="197"/>
      <c r="AA171" s="197"/>
      <c r="AB171" s="188"/>
      <c r="AC171" s="197"/>
      <c r="AD171" s="197"/>
      <c r="AE171" s="188"/>
      <c r="AF171" s="197"/>
      <c r="AG171" s="197"/>
      <c r="AH171" s="197"/>
    </row>
    <row r="172" spans="1:34" x14ac:dyDescent="0.3">
      <c r="A172" s="192"/>
      <c r="B172" s="117"/>
      <c r="C172" s="117"/>
      <c r="D172" s="117"/>
      <c r="E172" s="117"/>
      <c r="F172" s="117"/>
      <c r="G172" s="117"/>
      <c r="H172" s="117"/>
      <c r="I172" s="195"/>
      <c r="J172" s="117"/>
      <c r="K172" s="117"/>
      <c r="L172" s="117"/>
      <c r="M172" s="117"/>
      <c r="N172" s="117"/>
      <c r="O172" s="117"/>
      <c r="P172" s="117"/>
      <c r="Q172" s="117"/>
      <c r="R172" s="117"/>
      <c r="S172" s="195"/>
      <c r="T172" s="117"/>
      <c r="U172" s="195"/>
      <c r="V172" s="117"/>
      <c r="W172" s="196"/>
      <c r="X172" s="197"/>
      <c r="Y172" s="197"/>
      <c r="Z172" s="197"/>
      <c r="AA172" s="197"/>
      <c r="AB172" s="188"/>
      <c r="AC172" s="197"/>
      <c r="AD172" s="197"/>
      <c r="AE172" s="188"/>
      <c r="AF172" s="197"/>
      <c r="AG172" s="197"/>
      <c r="AH172" s="197"/>
    </row>
    <row r="173" spans="1:34" x14ac:dyDescent="0.3">
      <c r="A173" s="192"/>
      <c r="B173" s="117"/>
      <c r="C173" s="117"/>
      <c r="D173" s="117"/>
      <c r="E173" s="117"/>
      <c r="F173" s="117"/>
      <c r="G173" s="117"/>
      <c r="H173" s="117"/>
      <c r="I173" s="195"/>
      <c r="J173" s="117"/>
      <c r="K173" s="117"/>
      <c r="L173" s="117"/>
      <c r="M173" s="117"/>
      <c r="N173" s="117"/>
      <c r="O173" s="117"/>
      <c r="P173" s="117"/>
      <c r="Q173" s="117"/>
      <c r="R173" s="117"/>
      <c r="S173" s="195"/>
      <c r="T173" s="117"/>
      <c r="U173" s="195"/>
      <c r="V173" s="117"/>
      <c r="W173" s="196"/>
      <c r="X173" s="197"/>
      <c r="Y173" s="197"/>
      <c r="Z173" s="197"/>
      <c r="AA173" s="197"/>
      <c r="AB173" s="188"/>
      <c r="AC173" s="197"/>
      <c r="AD173" s="197"/>
      <c r="AE173" s="188"/>
      <c r="AF173" s="197"/>
      <c r="AG173" s="197"/>
      <c r="AH173" s="197"/>
    </row>
    <row r="174" spans="1:34" x14ac:dyDescent="0.3">
      <c r="A174" s="192"/>
      <c r="B174" s="117"/>
      <c r="C174" s="117"/>
      <c r="D174" s="117"/>
      <c r="E174" s="117"/>
      <c r="F174" s="117"/>
      <c r="G174" s="117"/>
      <c r="H174" s="117"/>
      <c r="I174" s="195"/>
      <c r="J174" s="117"/>
      <c r="K174" s="117"/>
      <c r="L174" s="117"/>
      <c r="M174" s="117"/>
      <c r="N174" s="117"/>
      <c r="O174" s="117"/>
      <c r="P174" s="117"/>
      <c r="Q174" s="117"/>
      <c r="R174" s="117"/>
      <c r="S174" s="195"/>
      <c r="T174" s="117"/>
      <c r="U174" s="195"/>
      <c r="V174" s="117"/>
      <c r="W174" s="196"/>
      <c r="X174" s="197"/>
      <c r="Y174" s="197"/>
      <c r="Z174" s="197"/>
      <c r="AA174" s="197"/>
      <c r="AB174" s="188"/>
      <c r="AC174" s="197"/>
      <c r="AD174" s="197"/>
      <c r="AE174" s="188"/>
      <c r="AF174" s="197"/>
      <c r="AG174" s="197"/>
      <c r="AH174" s="197"/>
    </row>
    <row r="175" spans="1:34" x14ac:dyDescent="0.3">
      <c r="A175" s="192"/>
      <c r="B175" s="117"/>
      <c r="C175" s="117"/>
      <c r="D175" s="117"/>
      <c r="E175" s="117"/>
      <c r="F175" s="117"/>
      <c r="G175" s="117"/>
      <c r="H175" s="117"/>
      <c r="I175" s="195"/>
      <c r="J175" s="117"/>
      <c r="K175" s="117"/>
      <c r="L175" s="117"/>
      <c r="M175" s="117"/>
      <c r="N175" s="117"/>
      <c r="O175" s="117"/>
      <c r="P175" s="117"/>
      <c r="Q175" s="117"/>
      <c r="R175" s="117"/>
      <c r="S175" s="195"/>
      <c r="T175" s="117"/>
      <c r="U175" s="195"/>
      <c r="V175" s="117"/>
      <c r="W175" s="196"/>
      <c r="X175" s="197"/>
      <c r="Y175" s="197"/>
      <c r="Z175" s="197"/>
      <c r="AA175" s="197"/>
      <c r="AB175" s="188"/>
      <c r="AC175" s="197"/>
      <c r="AD175" s="197"/>
      <c r="AE175" s="188"/>
      <c r="AF175" s="197"/>
      <c r="AG175" s="197"/>
      <c r="AH175" s="197"/>
    </row>
    <row r="176" spans="1:34" x14ac:dyDescent="0.3">
      <c r="A176" s="192"/>
      <c r="B176" s="117"/>
      <c r="C176" s="117"/>
      <c r="D176" s="117"/>
      <c r="E176" s="117"/>
      <c r="F176" s="117"/>
      <c r="G176" s="117"/>
      <c r="H176" s="117"/>
      <c r="I176" s="195"/>
      <c r="J176" s="117"/>
      <c r="K176" s="117"/>
      <c r="L176" s="117"/>
      <c r="M176" s="117"/>
      <c r="N176" s="117"/>
      <c r="O176" s="117"/>
      <c r="P176" s="117"/>
      <c r="Q176" s="117"/>
      <c r="R176" s="117"/>
      <c r="S176" s="195"/>
      <c r="T176" s="117"/>
      <c r="U176" s="195"/>
      <c r="V176" s="117"/>
      <c r="W176" s="196"/>
      <c r="X176" s="197"/>
      <c r="Y176" s="197"/>
      <c r="Z176" s="197"/>
      <c r="AA176" s="197"/>
      <c r="AB176" s="188"/>
      <c r="AC176" s="197"/>
      <c r="AD176" s="197"/>
      <c r="AE176" s="188"/>
      <c r="AF176" s="197"/>
      <c r="AG176" s="197"/>
      <c r="AH176" s="197"/>
    </row>
    <row r="177" spans="1:34" x14ac:dyDescent="0.3">
      <c r="A177" s="192"/>
      <c r="B177" s="117"/>
      <c r="C177" s="117"/>
      <c r="D177" s="117"/>
      <c r="E177" s="117"/>
      <c r="F177" s="117"/>
      <c r="G177" s="117"/>
      <c r="H177" s="117"/>
      <c r="I177" s="195"/>
      <c r="J177" s="117"/>
      <c r="K177" s="117"/>
      <c r="L177" s="117"/>
      <c r="M177" s="117"/>
      <c r="N177" s="117"/>
      <c r="O177" s="117"/>
      <c r="P177" s="117"/>
      <c r="Q177" s="117"/>
      <c r="R177" s="117"/>
      <c r="S177" s="195"/>
      <c r="T177" s="117"/>
      <c r="U177" s="195"/>
      <c r="V177" s="117"/>
      <c r="W177" s="196"/>
      <c r="X177" s="197"/>
      <c r="Y177" s="197"/>
      <c r="Z177" s="197"/>
      <c r="AA177" s="197"/>
      <c r="AB177" s="188"/>
      <c r="AC177" s="197"/>
      <c r="AD177" s="197"/>
      <c r="AE177" s="188"/>
      <c r="AF177" s="197"/>
      <c r="AG177" s="197"/>
      <c r="AH177" s="197"/>
    </row>
    <row r="178" spans="1:34" x14ac:dyDescent="0.3">
      <c r="A178" s="192"/>
      <c r="B178" s="117"/>
      <c r="C178" s="117"/>
      <c r="D178" s="117"/>
      <c r="E178" s="117"/>
      <c r="F178" s="117"/>
      <c r="G178" s="117"/>
      <c r="H178" s="117"/>
      <c r="I178" s="195"/>
      <c r="J178" s="117"/>
      <c r="K178" s="117"/>
      <c r="L178" s="117"/>
      <c r="M178" s="117"/>
      <c r="N178" s="117"/>
      <c r="O178" s="117"/>
      <c r="P178" s="117"/>
      <c r="Q178" s="117"/>
      <c r="R178" s="117"/>
      <c r="S178" s="195"/>
      <c r="T178" s="117"/>
      <c r="U178" s="195"/>
      <c r="V178" s="117"/>
      <c r="W178" s="196"/>
      <c r="X178" s="197"/>
      <c r="Y178" s="197"/>
      <c r="Z178" s="197"/>
      <c r="AA178" s="197"/>
      <c r="AB178" s="188"/>
      <c r="AC178" s="197"/>
      <c r="AD178" s="197"/>
      <c r="AE178" s="188"/>
      <c r="AF178" s="197"/>
      <c r="AG178" s="197"/>
      <c r="AH178" s="197"/>
    </row>
    <row r="179" spans="1:34" x14ac:dyDescent="0.3">
      <c r="A179" s="192"/>
      <c r="B179" s="117"/>
      <c r="C179" s="117"/>
      <c r="D179" s="117"/>
      <c r="E179" s="117"/>
      <c r="F179" s="117"/>
      <c r="G179" s="117"/>
      <c r="H179" s="117"/>
      <c r="I179" s="195"/>
      <c r="J179" s="117"/>
      <c r="K179" s="117"/>
      <c r="L179" s="117"/>
      <c r="M179" s="117"/>
      <c r="N179" s="117"/>
      <c r="O179" s="117"/>
      <c r="P179" s="117"/>
      <c r="Q179" s="117"/>
      <c r="R179" s="117"/>
      <c r="S179" s="195"/>
      <c r="T179" s="117"/>
      <c r="U179" s="195"/>
      <c r="V179" s="117"/>
      <c r="W179" s="196"/>
      <c r="X179" s="197"/>
      <c r="Y179" s="197"/>
      <c r="Z179" s="197"/>
      <c r="AA179" s="197"/>
      <c r="AB179" s="188"/>
      <c r="AC179" s="197"/>
      <c r="AD179" s="197"/>
      <c r="AE179" s="188"/>
      <c r="AF179" s="197"/>
      <c r="AG179" s="197"/>
      <c r="AH179" s="197"/>
    </row>
    <row r="180" spans="1:34" x14ac:dyDescent="0.3">
      <c r="A180" s="192"/>
      <c r="B180" s="117"/>
      <c r="C180" s="117"/>
      <c r="D180" s="117"/>
      <c r="E180" s="117"/>
      <c r="F180" s="117"/>
      <c r="G180" s="117"/>
      <c r="H180" s="117"/>
      <c r="I180" s="195"/>
      <c r="J180" s="117"/>
      <c r="K180" s="117"/>
      <c r="L180" s="117"/>
      <c r="M180" s="117"/>
      <c r="N180" s="117"/>
      <c r="O180" s="117"/>
      <c r="P180" s="117"/>
      <c r="Q180" s="117"/>
      <c r="R180" s="117"/>
      <c r="S180" s="195"/>
      <c r="T180" s="117"/>
      <c r="U180" s="195"/>
      <c r="V180" s="117"/>
      <c r="W180" s="196"/>
      <c r="X180" s="197"/>
      <c r="Y180" s="197"/>
      <c r="Z180" s="197"/>
      <c r="AA180" s="197"/>
      <c r="AB180" s="188"/>
      <c r="AC180" s="197"/>
      <c r="AD180" s="197"/>
      <c r="AE180" s="188"/>
      <c r="AF180" s="197"/>
      <c r="AG180" s="197"/>
      <c r="AH180" s="197"/>
    </row>
    <row r="181" spans="1:34" x14ac:dyDescent="0.3">
      <c r="A181" s="192"/>
      <c r="B181" s="117"/>
      <c r="C181" s="117"/>
      <c r="D181" s="117"/>
      <c r="E181" s="117"/>
      <c r="F181" s="117"/>
      <c r="G181" s="117"/>
      <c r="H181" s="117"/>
      <c r="I181" s="195"/>
      <c r="J181" s="117"/>
      <c r="K181" s="117"/>
      <c r="L181" s="117"/>
      <c r="M181" s="117"/>
      <c r="N181" s="117"/>
      <c r="O181" s="117"/>
      <c r="P181" s="117"/>
      <c r="Q181" s="117"/>
      <c r="R181" s="117"/>
      <c r="S181" s="195"/>
      <c r="T181" s="117"/>
      <c r="U181" s="195"/>
      <c r="V181" s="117"/>
      <c r="W181" s="196"/>
      <c r="X181" s="197"/>
      <c r="Y181" s="197"/>
      <c r="Z181" s="197"/>
      <c r="AA181" s="197"/>
      <c r="AB181" s="188"/>
      <c r="AC181" s="197"/>
      <c r="AD181" s="197"/>
      <c r="AE181" s="188"/>
      <c r="AF181" s="197"/>
      <c r="AG181" s="197"/>
      <c r="AH181" s="197"/>
    </row>
    <row r="182" spans="1:34" x14ac:dyDescent="0.3">
      <c r="A182" s="192"/>
      <c r="B182" s="117"/>
      <c r="C182" s="117"/>
      <c r="D182" s="117"/>
      <c r="E182" s="117"/>
      <c r="F182" s="117"/>
      <c r="G182" s="117"/>
      <c r="H182" s="117"/>
      <c r="I182" s="195"/>
      <c r="J182" s="117"/>
      <c r="K182" s="117"/>
      <c r="L182" s="117"/>
      <c r="M182" s="117"/>
      <c r="N182" s="117"/>
      <c r="O182" s="117"/>
      <c r="P182" s="117"/>
      <c r="Q182" s="117"/>
      <c r="R182" s="117"/>
      <c r="S182" s="195"/>
      <c r="T182" s="117"/>
      <c r="U182" s="195"/>
      <c r="V182" s="117"/>
      <c r="W182" s="196"/>
      <c r="X182" s="197"/>
      <c r="Y182" s="197"/>
      <c r="Z182" s="197"/>
      <c r="AA182" s="197"/>
      <c r="AB182" s="188"/>
      <c r="AC182" s="197"/>
      <c r="AD182" s="197"/>
      <c r="AE182" s="188"/>
      <c r="AF182" s="197"/>
      <c r="AG182" s="197"/>
      <c r="AH182" s="197"/>
    </row>
    <row r="183" spans="1:34" x14ac:dyDescent="0.3">
      <c r="A183" s="192"/>
      <c r="B183" s="117"/>
      <c r="C183" s="117"/>
      <c r="D183" s="117"/>
      <c r="E183" s="117"/>
      <c r="F183" s="117"/>
      <c r="G183" s="117"/>
      <c r="H183" s="117"/>
      <c r="I183" s="195"/>
      <c r="J183" s="117"/>
      <c r="K183" s="117"/>
      <c r="L183" s="117"/>
      <c r="M183" s="117"/>
      <c r="N183" s="117"/>
      <c r="O183" s="117"/>
      <c r="P183" s="117"/>
      <c r="Q183" s="117"/>
      <c r="R183" s="117"/>
      <c r="S183" s="195"/>
      <c r="T183" s="117"/>
      <c r="U183" s="195"/>
      <c r="V183" s="117"/>
      <c r="W183" s="196"/>
      <c r="X183" s="197"/>
      <c r="Y183" s="197"/>
      <c r="Z183" s="197"/>
      <c r="AA183" s="197"/>
      <c r="AB183" s="188"/>
      <c r="AC183" s="197"/>
      <c r="AD183" s="197"/>
      <c r="AE183" s="188"/>
      <c r="AF183" s="197"/>
      <c r="AG183" s="197"/>
      <c r="AH183" s="197"/>
    </row>
    <row r="184" spans="1:34" x14ac:dyDescent="0.3">
      <c r="A184" s="192"/>
      <c r="B184" s="117"/>
      <c r="C184" s="117"/>
      <c r="D184" s="117"/>
      <c r="E184" s="117"/>
      <c r="F184" s="117"/>
      <c r="G184" s="117"/>
      <c r="H184" s="117"/>
      <c r="I184" s="195"/>
      <c r="J184" s="117"/>
      <c r="K184" s="117"/>
      <c r="L184" s="117"/>
      <c r="M184" s="117"/>
      <c r="N184" s="117"/>
      <c r="O184" s="117"/>
      <c r="P184" s="117"/>
      <c r="Q184" s="117"/>
      <c r="R184" s="117"/>
      <c r="S184" s="195"/>
      <c r="T184" s="117"/>
      <c r="U184" s="195"/>
      <c r="V184" s="117"/>
      <c r="W184" s="196"/>
      <c r="X184" s="197"/>
      <c r="Y184" s="197"/>
      <c r="Z184" s="197"/>
      <c r="AA184" s="197"/>
      <c r="AB184" s="188"/>
      <c r="AC184" s="197"/>
      <c r="AD184" s="197"/>
      <c r="AE184" s="188"/>
      <c r="AF184" s="197"/>
      <c r="AG184" s="197"/>
      <c r="AH184" s="197"/>
    </row>
    <row r="185" spans="1:34" x14ac:dyDescent="0.3">
      <c r="A185" s="192"/>
      <c r="B185" s="117"/>
      <c r="C185" s="117"/>
      <c r="D185" s="117"/>
      <c r="E185" s="117"/>
      <c r="F185" s="117"/>
      <c r="G185" s="117"/>
      <c r="H185" s="117"/>
      <c r="I185" s="195"/>
      <c r="J185" s="117"/>
      <c r="K185" s="117"/>
      <c r="L185" s="117"/>
      <c r="M185" s="117"/>
      <c r="N185" s="117"/>
      <c r="O185" s="117"/>
      <c r="P185" s="117"/>
      <c r="Q185" s="117"/>
      <c r="R185" s="117"/>
      <c r="S185" s="195"/>
      <c r="T185" s="117"/>
      <c r="U185" s="195"/>
      <c r="V185" s="117"/>
      <c r="W185" s="196"/>
      <c r="X185" s="197"/>
      <c r="Y185" s="197"/>
      <c r="Z185" s="197"/>
      <c r="AA185" s="197"/>
      <c r="AB185" s="188"/>
      <c r="AC185" s="197"/>
      <c r="AD185" s="197"/>
      <c r="AE185" s="188"/>
      <c r="AF185" s="197"/>
      <c r="AG185" s="197"/>
      <c r="AH185" s="197"/>
    </row>
    <row r="186" spans="1:34" x14ac:dyDescent="0.3">
      <c r="A186" s="192"/>
      <c r="B186" s="117"/>
      <c r="C186" s="117"/>
      <c r="D186" s="117"/>
      <c r="E186" s="117"/>
      <c r="F186" s="117"/>
      <c r="G186" s="117"/>
      <c r="H186" s="117"/>
      <c r="I186" s="195"/>
      <c r="J186" s="117"/>
      <c r="K186" s="117"/>
      <c r="L186" s="117"/>
      <c r="M186" s="117"/>
      <c r="N186" s="117"/>
      <c r="O186" s="117"/>
      <c r="P186" s="117"/>
      <c r="Q186" s="117"/>
      <c r="R186" s="117"/>
      <c r="S186" s="195"/>
      <c r="T186" s="117"/>
      <c r="U186" s="195"/>
      <c r="V186" s="117"/>
      <c r="W186" s="196"/>
      <c r="X186" s="197"/>
      <c r="Y186" s="197"/>
      <c r="Z186" s="197"/>
      <c r="AA186" s="197"/>
      <c r="AB186" s="188"/>
      <c r="AC186" s="197"/>
      <c r="AD186" s="197"/>
      <c r="AE186" s="188"/>
      <c r="AF186" s="197"/>
      <c r="AG186" s="197"/>
      <c r="AH186" s="197"/>
    </row>
    <row r="187" spans="1:34" x14ac:dyDescent="0.3">
      <c r="A187" s="192"/>
      <c r="B187" s="117"/>
      <c r="C187" s="117"/>
      <c r="D187" s="117"/>
      <c r="E187" s="117"/>
      <c r="F187" s="117"/>
      <c r="G187" s="117"/>
      <c r="H187" s="117"/>
      <c r="I187" s="195"/>
      <c r="J187" s="117"/>
      <c r="K187" s="117"/>
      <c r="L187" s="117"/>
      <c r="M187" s="117"/>
      <c r="N187" s="117"/>
      <c r="O187" s="117"/>
      <c r="P187" s="117"/>
      <c r="Q187" s="117"/>
      <c r="R187" s="117"/>
      <c r="S187" s="195"/>
      <c r="T187" s="117"/>
      <c r="U187" s="195"/>
      <c r="V187" s="117"/>
      <c r="W187" s="196"/>
      <c r="X187" s="197"/>
      <c r="Y187" s="197"/>
      <c r="Z187" s="197"/>
      <c r="AA187" s="197"/>
      <c r="AB187" s="188"/>
      <c r="AC187" s="197"/>
      <c r="AD187" s="197"/>
      <c r="AE187" s="188"/>
      <c r="AF187" s="197"/>
      <c r="AG187" s="197"/>
      <c r="AH187" s="197"/>
    </row>
    <row r="188" spans="1:34" x14ac:dyDescent="0.3">
      <c r="A188" s="192"/>
      <c r="B188" s="117"/>
      <c r="C188" s="117"/>
      <c r="D188" s="117"/>
      <c r="E188" s="117"/>
      <c r="F188" s="117"/>
      <c r="G188" s="117"/>
      <c r="H188" s="117"/>
      <c r="I188" s="195"/>
      <c r="J188" s="117"/>
      <c r="K188" s="117"/>
      <c r="L188" s="117"/>
      <c r="M188" s="117"/>
      <c r="N188" s="117"/>
      <c r="O188" s="117"/>
      <c r="P188" s="117"/>
      <c r="Q188" s="117"/>
      <c r="R188" s="117"/>
      <c r="S188" s="195"/>
      <c r="T188" s="117"/>
      <c r="U188" s="195"/>
      <c r="V188" s="117"/>
      <c r="W188" s="196"/>
      <c r="X188" s="197"/>
      <c r="Y188" s="197"/>
      <c r="Z188" s="197"/>
      <c r="AA188" s="197"/>
      <c r="AB188" s="188"/>
      <c r="AC188" s="197"/>
      <c r="AD188" s="197"/>
      <c r="AE188" s="188"/>
      <c r="AF188" s="197"/>
      <c r="AG188" s="197"/>
      <c r="AH188" s="197"/>
    </row>
    <row r="189" spans="1:34" x14ac:dyDescent="0.3">
      <c r="A189" s="192"/>
      <c r="B189" s="117"/>
      <c r="C189" s="117"/>
      <c r="D189" s="117"/>
      <c r="E189" s="117"/>
      <c r="F189" s="117"/>
      <c r="G189" s="117"/>
      <c r="H189" s="117"/>
      <c r="I189" s="195"/>
      <c r="J189" s="117"/>
      <c r="K189" s="117"/>
      <c r="L189" s="117"/>
      <c r="M189" s="117"/>
      <c r="N189" s="117"/>
      <c r="O189" s="117"/>
      <c r="P189" s="117"/>
      <c r="Q189" s="117"/>
      <c r="R189" s="117"/>
      <c r="S189" s="195"/>
      <c r="T189" s="117"/>
      <c r="U189" s="195"/>
      <c r="V189" s="117"/>
      <c r="W189" s="196"/>
      <c r="X189" s="197"/>
      <c r="Y189" s="197"/>
      <c r="Z189" s="197"/>
      <c r="AA189" s="197"/>
      <c r="AB189" s="188"/>
      <c r="AC189" s="197"/>
      <c r="AD189" s="197"/>
      <c r="AE189" s="188"/>
      <c r="AF189" s="197"/>
      <c r="AG189" s="197"/>
      <c r="AH189" s="197"/>
    </row>
    <row r="190" spans="1:34" x14ac:dyDescent="0.3">
      <c r="A190" s="192"/>
      <c r="B190" s="117"/>
      <c r="C190" s="117"/>
      <c r="D190" s="117"/>
      <c r="E190" s="117"/>
      <c r="F190" s="117"/>
      <c r="G190" s="117"/>
      <c r="H190" s="117"/>
      <c r="I190" s="195"/>
      <c r="J190" s="117"/>
      <c r="K190" s="117"/>
      <c r="L190" s="117"/>
      <c r="M190" s="117"/>
      <c r="N190" s="117"/>
      <c r="O190" s="117"/>
      <c r="P190" s="117"/>
      <c r="Q190" s="117"/>
      <c r="R190" s="117"/>
      <c r="S190" s="195"/>
      <c r="T190" s="117"/>
      <c r="U190" s="195"/>
      <c r="V190" s="117"/>
      <c r="W190" s="196"/>
      <c r="X190" s="197"/>
      <c r="Y190" s="197"/>
      <c r="Z190" s="197"/>
      <c r="AA190" s="197"/>
      <c r="AB190" s="188"/>
      <c r="AC190" s="197"/>
      <c r="AD190" s="197"/>
      <c r="AE190" s="188"/>
      <c r="AF190" s="197"/>
      <c r="AG190" s="197"/>
      <c r="AH190" s="197"/>
    </row>
    <row r="191" spans="1:34" x14ac:dyDescent="0.3">
      <c r="A191" s="192"/>
      <c r="B191" s="117"/>
      <c r="C191" s="117"/>
      <c r="D191" s="117"/>
      <c r="E191" s="117"/>
      <c r="F191" s="117"/>
      <c r="G191" s="117"/>
      <c r="H191" s="117"/>
      <c r="I191" s="195"/>
      <c r="J191" s="117"/>
      <c r="K191" s="117"/>
      <c r="L191" s="117"/>
      <c r="M191" s="117"/>
      <c r="N191" s="117"/>
      <c r="O191" s="117"/>
      <c r="P191" s="117"/>
      <c r="Q191" s="117"/>
      <c r="R191" s="117"/>
      <c r="S191" s="195"/>
      <c r="T191" s="117"/>
      <c r="U191" s="195"/>
      <c r="V191" s="117"/>
      <c r="W191" s="196"/>
      <c r="X191" s="197"/>
      <c r="Y191" s="197"/>
      <c r="Z191" s="197"/>
      <c r="AA191" s="197"/>
      <c r="AB191" s="188"/>
      <c r="AC191" s="197"/>
      <c r="AD191" s="197"/>
      <c r="AE191" s="188"/>
      <c r="AF191" s="197"/>
      <c r="AG191" s="197"/>
      <c r="AH191" s="197"/>
    </row>
    <row r="192" spans="1:34" x14ac:dyDescent="0.3">
      <c r="A192" s="192"/>
      <c r="B192" s="117"/>
      <c r="C192" s="117"/>
      <c r="D192" s="117"/>
      <c r="E192" s="117"/>
      <c r="F192" s="117"/>
      <c r="G192" s="117"/>
      <c r="H192" s="117"/>
      <c r="I192" s="195"/>
      <c r="J192" s="117"/>
      <c r="K192" s="117"/>
      <c r="L192" s="117"/>
      <c r="M192" s="117"/>
      <c r="N192" s="117"/>
      <c r="O192" s="117"/>
      <c r="P192" s="117"/>
      <c r="Q192" s="117"/>
      <c r="R192" s="117"/>
      <c r="S192" s="195"/>
      <c r="T192" s="117"/>
      <c r="U192" s="195"/>
      <c r="V192" s="117"/>
      <c r="W192" s="196"/>
      <c r="X192" s="197"/>
      <c r="Y192" s="197"/>
      <c r="Z192" s="197"/>
      <c r="AA192" s="197"/>
      <c r="AB192" s="188"/>
      <c r="AC192" s="197"/>
      <c r="AD192" s="197"/>
      <c r="AE192" s="188"/>
      <c r="AF192" s="197"/>
      <c r="AG192" s="197"/>
      <c r="AH192" s="197"/>
    </row>
    <row r="193" spans="1:34" x14ac:dyDescent="0.3">
      <c r="A193" s="192"/>
      <c r="B193" s="117"/>
      <c r="C193" s="117"/>
      <c r="D193" s="117"/>
      <c r="E193" s="117"/>
      <c r="F193" s="117"/>
      <c r="G193" s="117"/>
      <c r="H193" s="117"/>
      <c r="I193" s="195"/>
      <c r="J193" s="117"/>
      <c r="K193" s="117"/>
      <c r="L193" s="117"/>
      <c r="M193" s="117"/>
      <c r="N193" s="117"/>
      <c r="O193" s="117"/>
      <c r="P193" s="117"/>
      <c r="Q193" s="117"/>
      <c r="R193" s="117"/>
      <c r="S193" s="195"/>
      <c r="T193" s="117"/>
      <c r="U193" s="195"/>
      <c r="V193" s="117"/>
      <c r="W193" s="196"/>
      <c r="X193" s="197"/>
      <c r="Y193" s="197"/>
      <c r="Z193" s="197"/>
      <c r="AA193" s="197"/>
      <c r="AB193" s="188"/>
      <c r="AC193" s="197"/>
      <c r="AD193" s="197"/>
      <c r="AE193" s="188"/>
      <c r="AF193" s="197"/>
      <c r="AG193" s="197"/>
      <c r="AH193" s="197"/>
    </row>
    <row r="194" spans="1:34" x14ac:dyDescent="0.3">
      <c r="A194" s="192"/>
      <c r="B194" s="117"/>
      <c r="C194" s="117"/>
      <c r="D194" s="117"/>
      <c r="E194" s="117"/>
      <c r="F194" s="117"/>
      <c r="G194" s="117"/>
      <c r="H194" s="117"/>
      <c r="I194" s="195"/>
      <c r="J194" s="117"/>
      <c r="K194" s="117"/>
      <c r="L194" s="117"/>
      <c r="M194" s="117"/>
      <c r="N194" s="117"/>
      <c r="O194" s="117"/>
      <c r="P194" s="117"/>
      <c r="Q194" s="117"/>
      <c r="R194" s="117"/>
      <c r="S194" s="195"/>
      <c r="T194" s="117"/>
      <c r="U194" s="195"/>
      <c r="V194" s="117"/>
      <c r="W194" s="196"/>
      <c r="X194" s="197"/>
      <c r="Y194" s="197"/>
      <c r="Z194" s="197"/>
      <c r="AA194" s="197"/>
      <c r="AB194" s="188"/>
      <c r="AC194" s="197"/>
      <c r="AD194" s="197"/>
      <c r="AE194" s="188"/>
      <c r="AF194" s="197"/>
      <c r="AG194" s="197"/>
      <c r="AH194" s="197"/>
    </row>
    <row r="195" spans="1:34" x14ac:dyDescent="0.3">
      <c r="A195" s="192"/>
      <c r="B195" s="117"/>
      <c r="C195" s="117"/>
      <c r="D195" s="117"/>
      <c r="E195" s="117"/>
      <c r="F195" s="117"/>
      <c r="G195" s="117"/>
      <c r="H195" s="117"/>
      <c r="I195" s="195"/>
      <c r="J195" s="117"/>
      <c r="K195" s="117"/>
      <c r="L195" s="117"/>
      <c r="M195" s="117"/>
      <c r="N195" s="117"/>
      <c r="O195" s="117"/>
      <c r="P195" s="117"/>
      <c r="Q195" s="117"/>
      <c r="R195" s="117"/>
      <c r="S195" s="195"/>
      <c r="T195" s="117"/>
      <c r="U195" s="195"/>
      <c r="V195" s="117"/>
      <c r="W195" s="196"/>
      <c r="X195" s="197"/>
      <c r="Y195" s="197"/>
      <c r="Z195" s="197"/>
      <c r="AA195" s="197"/>
      <c r="AB195" s="188"/>
      <c r="AC195" s="197"/>
      <c r="AD195" s="197"/>
      <c r="AE195" s="188"/>
      <c r="AF195" s="197"/>
      <c r="AG195" s="197"/>
      <c r="AH195" s="197"/>
    </row>
    <row r="196" spans="1:34" x14ac:dyDescent="0.3">
      <c r="A196" s="192"/>
      <c r="B196" s="117"/>
      <c r="C196" s="117"/>
      <c r="D196" s="117"/>
      <c r="E196" s="117"/>
      <c r="F196" s="117"/>
      <c r="G196" s="117"/>
      <c r="H196" s="117"/>
      <c r="I196" s="195"/>
      <c r="J196" s="117"/>
      <c r="K196" s="117"/>
      <c r="L196" s="117"/>
      <c r="M196" s="117"/>
      <c r="N196" s="117"/>
      <c r="O196" s="117"/>
      <c r="P196" s="117"/>
      <c r="Q196" s="117"/>
      <c r="R196" s="117"/>
      <c r="S196" s="195"/>
      <c r="T196" s="117"/>
      <c r="U196" s="195"/>
      <c r="V196" s="117"/>
      <c r="W196" s="196"/>
      <c r="X196" s="197"/>
      <c r="Y196" s="197"/>
      <c r="Z196" s="197"/>
      <c r="AA196" s="197"/>
      <c r="AB196" s="188"/>
      <c r="AC196" s="197"/>
      <c r="AD196" s="197"/>
      <c r="AE196" s="188"/>
      <c r="AF196" s="197"/>
      <c r="AG196" s="197"/>
      <c r="AH196" s="197"/>
    </row>
    <row r="197" spans="1:34" x14ac:dyDescent="0.3">
      <c r="A197" s="192"/>
      <c r="B197" s="117"/>
      <c r="C197" s="117"/>
      <c r="D197" s="117"/>
      <c r="E197" s="117"/>
      <c r="F197" s="117"/>
      <c r="G197" s="117"/>
      <c r="H197" s="117"/>
      <c r="I197" s="195"/>
      <c r="J197" s="117"/>
      <c r="K197" s="117"/>
      <c r="L197" s="117"/>
      <c r="M197" s="117"/>
      <c r="N197" s="117"/>
      <c r="O197" s="117"/>
      <c r="P197" s="117"/>
      <c r="Q197" s="117"/>
      <c r="R197" s="117"/>
      <c r="S197" s="195"/>
      <c r="T197" s="117"/>
      <c r="U197" s="195"/>
      <c r="V197" s="117"/>
      <c r="W197" s="196"/>
      <c r="X197" s="197"/>
      <c r="Y197" s="197"/>
      <c r="Z197" s="197"/>
      <c r="AA197" s="197"/>
      <c r="AB197" s="188"/>
      <c r="AC197" s="197"/>
      <c r="AD197" s="197"/>
      <c r="AE197" s="188"/>
      <c r="AF197" s="197"/>
      <c r="AG197" s="197"/>
      <c r="AH197" s="197"/>
    </row>
    <row r="198" spans="1:34" x14ac:dyDescent="0.3">
      <c r="A198" s="192"/>
      <c r="B198" s="117"/>
      <c r="C198" s="117"/>
      <c r="D198" s="117"/>
      <c r="E198" s="117"/>
      <c r="F198" s="117"/>
      <c r="G198" s="117"/>
      <c r="H198" s="117"/>
      <c r="I198" s="195"/>
      <c r="J198" s="117"/>
      <c r="K198" s="117"/>
      <c r="L198" s="117"/>
      <c r="M198" s="117"/>
      <c r="N198" s="117"/>
      <c r="O198" s="117"/>
      <c r="P198" s="117"/>
      <c r="Q198" s="117"/>
      <c r="R198" s="117"/>
      <c r="S198" s="195"/>
      <c r="T198" s="117"/>
      <c r="U198" s="195"/>
      <c r="V198" s="117"/>
      <c r="W198" s="196"/>
      <c r="X198" s="197"/>
      <c r="Y198" s="197"/>
      <c r="Z198" s="197"/>
      <c r="AA198" s="197"/>
      <c r="AB198" s="188"/>
      <c r="AC198" s="197"/>
      <c r="AD198" s="197"/>
      <c r="AE198" s="188"/>
      <c r="AF198" s="197"/>
      <c r="AG198" s="197"/>
      <c r="AH198" s="197"/>
    </row>
    <row r="199" spans="1:34" x14ac:dyDescent="0.3">
      <c r="A199" s="192"/>
      <c r="B199" s="117"/>
      <c r="C199" s="117"/>
      <c r="D199" s="117"/>
      <c r="E199" s="117"/>
      <c r="F199" s="117"/>
      <c r="G199" s="117"/>
      <c r="H199" s="117"/>
      <c r="I199" s="195"/>
      <c r="J199" s="117"/>
      <c r="K199" s="117"/>
      <c r="L199" s="117"/>
      <c r="M199" s="117"/>
      <c r="N199" s="117"/>
      <c r="O199" s="117"/>
      <c r="P199" s="117"/>
      <c r="Q199" s="117"/>
      <c r="R199" s="117"/>
      <c r="S199" s="195"/>
      <c r="T199" s="117"/>
      <c r="U199" s="195"/>
      <c r="V199" s="117"/>
      <c r="W199" s="196"/>
      <c r="X199" s="197"/>
      <c r="Y199" s="197"/>
      <c r="Z199" s="197"/>
      <c r="AA199" s="197"/>
      <c r="AB199" s="188"/>
      <c r="AC199" s="197"/>
      <c r="AD199" s="197"/>
      <c r="AE199" s="188"/>
      <c r="AF199" s="197"/>
      <c r="AG199" s="197"/>
      <c r="AH199" s="197"/>
    </row>
    <row r="200" spans="1:34" x14ac:dyDescent="0.3">
      <c r="A200" s="192"/>
      <c r="B200" s="117"/>
      <c r="C200" s="117"/>
      <c r="D200" s="117"/>
      <c r="E200" s="117"/>
      <c r="F200" s="117"/>
      <c r="G200" s="117"/>
      <c r="H200" s="117"/>
      <c r="I200" s="195"/>
      <c r="J200" s="117"/>
      <c r="K200" s="117"/>
      <c r="L200" s="117"/>
      <c r="M200" s="117"/>
      <c r="N200" s="117"/>
      <c r="O200" s="117"/>
      <c r="P200" s="117"/>
      <c r="Q200" s="117"/>
      <c r="R200" s="117"/>
      <c r="S200" s="195"/>
      <c r="T200" s="117"/>
      <c r="U200" s="195"/>
      <c r="V200" s="117"/>
      <c r="W200" s="196"/>
      <c r="X200" s="197"/>
      <c r="Y200" s="197"/>
      <c r="Z200" s="197"/>
      <c r="AA200" s="197"/>
      <c r="AB200" s="188"/>
      <c r="AC200" s="197"/>
      <c r="AD200" s="197"/>
      <c r="AE200" s="188"/>
      <c r="AF200" s="197"/>
      <c r="AG200" s="197"/>
      <c r="AH200" s="197"/>
    </row>
    <row r="201" spans="1:34" x14ac:dyDescent="0.3">
      <c r="A201" s="192"/>
      <c r="B201" s="117"/>
      <c r="C201" s="117"/>
      <c r="D201" s="117"/>
      <c r="E201" s="117"/>
      <c r="F201" s="117"/>
      <c r="G201" s="117"/>
      <c r="H201" s="117"/>
      <c r="I201" s="195"/>
      <c r="J201" s="117"/>
      <c r="K201" s="117"/>
      <c r="L201" s="117"/>
      <c r="M201" s="117"/>
      <c r="N201" s="117"/>
      <c r="O201" s="117"/>
      <c r="P201" s="117"/>
      <c r="Q201" s="117"/>
      <c r="R201" s="117"/>
      <c r="S201" s="195"/>
      <c r="T201" s="117"/>
      <c r="U201" s="195"/>
      <c r="V201" s="117"/>
      <c r="W201" s="196"/>
      <c r="X201" s="197"/>
      <c r="Y201" s="197"/>
      <c r="Z201" s="197"/>
      <c r="AA201" s="197"/>
      <c r="AB201" s="188"/>
      <c r="AC201" s="197"/>
      <c r="AD201" s="197"/>
      <c r="AE201" s="188"/>
      <c r="AF201" s="197"/>
      <c r="AG201" s="197"/>
      <c r="AH201" s="197"/>
    </row>
    <row r="202" spans="1:34" x14ac:dyDescent="0.3">
      <c r="A202" s="192"/>
      <c r="B202" s="117"/>
      <c r="C202" s="117"/>
      <c r="D202" s="117"/>
      <c r="E202" s="117"/>
      <c r="F202" s="117"/>
      <c r="G202" s="117"/>
      <c r="H202" s="117"/>
      <c r="I202" s="195"/>
      <c r="J202" s="117"/>
      <c r="K202" s="117"/>
      <c r="L202" s="117"/>
      <c r="M202" s="117"/>
      <c r="N202" s="117"/>
      <c r="O202" s="117"/>
      <c r="P202" s="117"/>
      <c r="Q202" s="117"/>
      <c r="R202" s="117"/>
      <c r="S202" s="195"/>
      <c r="T202" s="117"/>
      <c r="U202" s="195"/>
      <c r="V202" s="117"/>
      <c r="W202" s="196"/>
      <c r="X202" s="197"/>
      <c r="Y202" s="197"/>
      <c r="Z202" s="197"/>
      <c r="AA202" s="197"/>
      <c r="AB202" s="188"/>
      <c r="AC202" s="197"/>
      <c r="AD202" s="197"/>
      <c r="AE202" s="188"/>
      <c r="AF202" s="197"/>
      <c r="AG202" s="197"/>
      <c r="AH202" s="197"/>
    </row>
    <row r="203" spans="1:34" x14ac:dyDescent="0.3">
      <c r="A203" s="192"/>
      <c r="B203" s="117"/>
      <c r="C203" s="117"/>
      <c r="D203" s="117"/>
      <c r="E203" s="117"/>
      <c r="F203" s="117"/>
      <c r="G203" s="117"/>
      <c r="H203" s="117"/>
      <c r="I203" s="195"/>
      <c r="J203" s="117"/>
      <c r="K203" s="117"/>
      <c r="L203" s="117"/>
      <c r="M203" s="117"/>
      <c r="N203" s="117"/>
      <c r="O203" s="117"/>
      <c r="P203" s="117"/>
      <c r="Q203" s="117"/>
      <c r="R203" s="117"/>
      <c r="S203" s="195"/>
      <c r="T203" s="117"/>
      <c r="U203" s="195"/>
      <c r="V203" s="117"/>
      <c r="W203" s="196"/>
      <c r="X203" s="197"/>
      <c r="Y203" s="197"/>
      <c r="Z203" s="197"/>
      <c r="AA203" s="197"/>
      <c r="AB203" s="188"/>
      <c r="AC203" s="197"/>
      <c r="AD203" s="197"/>
      <c r="AE203" s="188"/>
      <c r="AF203" s="197"/>
      <c r="AG203" s="197"/>
      <c r="AH203" s="197"/>
    </row>
    <row r="204" spans="1:34" x14ac:dyDescent="0.3">
      <c r="A204" s="192"/>
      <c r="B204" s="117"/>
      <c r="C204" s="117"/>
      <c r="D204" s="117"/>
      <c r="E204" s="117"/>
      <c r="F204" s="117"/>
      <c r="G204" s="117"/>
      <c r="H204" s="117"/>
      <c r="I204" s="195"/>
      <c r="J204" s="117"/>
      <c r="K204" s="117"/>
      <c r="L204" s="117"/>
      <c r="M204" s="117"/>
      <c r="N204" s="117"/>
      <c r="O204" s="117"/>
      <c r="P204" s="117"/>
      <c r="Q204" s="117"/>
      <c r="R204" s="117"/>
      <c r="S204" s="195"/>
      <c r="T204" s="117"/>
      <c r="U204" s="195"/>
      <c r="V204" s="117"/>
      <c r="W204" s="196"/>
      <c r="X204" s="197"/>
      <c r="Y204" s="197"/>
      <c r="Z204" s="197"/>
      <c r="AA204" s="197"/>
      <c r="AB204" s="188"/>
      <c r="AC204" s="197"/>
      <c r="AD204" s="197"/>
      <c r="AE204" s="188"/>
      <c r="AF204" s="197"/>
      <c r="AG204" s="197"/>
      <c r="AH204" s="197"/>
    </row>
    <row r="205" spans="1:34" x14ac:dyDescent="0.3">
      <c r="A205" s="192"/>
      <c r="B205" s="117"/>
      <c r="C205" s="117"/>
      <c r="D205" s="117"/>
      <c r="E205" s="117"/>
      <c r="F205" s="117"/>
      <c r="G205" s="117"/>
      <c r="H205" s="117"/>
      <c r="I205" s="195"/>
      <c r="J205" s="117"/>
      <c r="K205" s="117"/>
      <c r="L205" s="117"/>
      <c r="M205" s="117"/>
      <c r="N205" s="117"/>
      <c r="O205" s="117"/>
      <c r="P205" s="117"/>
      <c r="Q205" s="117"/>
      <c r="R205" s="117"/>
      <c r="S205" s="195"/>
      <c r="T205" s="117"/>
      <c r="U205" s="195"/>
      <c r="V205" s="117"/>
      <c r="W205" s="196"/>
      <c r="X205" s="197"/>
      <c r="Y205" s="197"/>
      <c r="Z205" s="197"/>
      <c r="AA205" s="197"/>
      <c r="AB205" s="188"/>
      <c r="AC205" s="197"/>
      <c r="AD205" s="197"/>
      <c r="AE205" s="188"/>
      <c r="AF205" s="197"/>
      <c r="AG205" s="197"/>
      <c r="AH205" s="197"/>
    </row>
    <row r="206" spans="1:34" x14ac:dyDescent="0.3">
      <c r="A206" s="192"/>
      <c r="B206" s="117"/>
      <c r="C206" s="117"/>
      <c r="D206" s="117"/>
      <c r="E206" s="117"/>
      <c r="F206" s="117"/>
      <c r="G206" s="117"/>
      <c r="H206" s="117"/>
      <c r="I206" s="195"/>
      <c r="J206" s="117"/>
      <c r="K206" s="117"/>
      <c r="L206" s="117"/>
      <c r="M206" s="117"/>
      <c r="N206" s="117"/>
      <c r="O206" s="117"/>
      <c r="P206" s="117"/>
      <c r="Q206" s="117"/>
      <c r="R206" s="117"/>
      <c r="S206" s="195"/>
      <c r="T206" s="117"/>
      <c r="U206" s="195"/>
      <c r="V206" s="117"/>
      <c r="W206" s="196"/>
      <c r="X206" s="197"/>
      <c r="Y206" s="197"/>
      <c r="Z206" s="197"/>
      <c r="AA206" s="197"/>
      <c r="AB206" s="188"/>
      <c r="AC206" s="197"/>
      <c r="AD206" s="197"/>
      <c r="AE206" s="188"/>
      <c r="AF206" s="197"/>
      <c r="AG206" s="197"/>
      <c r="AH206" s="197"/>
    </row>
    <row r="207" spans="1:34" x14ac:dyDescent="0.3">
      <c r="A207" s="192"/>
      <c r="B207" s="117"/>
      <c r="C207" s="117"/>
      <c r="D207" s="117"/>
      <c r="E207" s="117"/>
      <c r="F207" s="117"/>
      <c r="G207" s="117"/>
      <c r="H207" s="117"/>
      <c r="I207" s="195"/>
      <c r="J207" s="117"/>
      <c r="K207" s="117"/>
      <c r="L207" s="117"/>
      <c r="M207" s="117"/>
      <c r="N207" s="117"/>
      <c r="O207" s="117"/>
      <c r="P207" s="117"/>
      <c r="Q207" s="117"/>
      <c r="R207" s="117"/>
      <c r="S207" s="195"/>
      <c r="T207" s="117"/>
      <c r="U207" s="195"/>
      <c r="V207" s="117"/>
      <c r="W207" s="196"/>
      <c r="X207" s="197"/>
      <c r="Y207" s="197"/>
      <c r="Z207" s="197"/>
      <c r="AA207" s="197"/>
      <c r="AB207" s="188"/>
      <c r="AC207" s="197"/>
      <c r="AD207" s="197"/>
      <c r="AE207" s="188"/>
      <c r="AF207" s="197"/>
      <c r="AG207" s="197"/>
      <c r="AH207" s="197"/>
    </row>
    <row r="208" spans="1:34" x14ac:dyDescent="0.3">
      <c r="A208" s="192"/>
      <c r="B208" s="117"/>
      <c r="C208" s="117"/>
      <c r="D208" s="117"/>
      <c r="E208" s="117"/>
      <c r="F208" s="117"/>
      <c r="G208" s="117"/>
      <c r="H208" s="117"/>
      <c r="I208" s="195"/>
      <c r="J208" s="117"/>
      <c r="K208" s="117"/>
      <c r="L208" s="117"/>
      <c r="M208" s="117"/>
      <c r="N208" s="117"/>
      <c r="O208" s="117"/>
      <c r="P208" s="117"/>
      <c r="Q208" s="117"/>
      <c r="R208" s="117"/>
      <c r="S208" s="195"/>
      <c r="T208" s="117"/>
      <c r="U208" s="195"/>
      <c r="V208" s="117"/>
      <c r="W208" s="196"/>
      <c r="X208" s="197"/>
      <c r="Y208" s="197"/>
      <c r="Z208" s="197"/>
      <c r="AA208" s="197"/>
      <c r="AB208" s="188"/>
      <c r="AC208" s="197"/>
      <c r="AD208" s="197"/>
      <c r="AE208" s="188"/>
      <c r="AF208" s="197"/>
      <c r="AG208" s="197"/>
      <c r="AH208" s="197"/>
    </row>
    <row r="209" spans="1:34" x14ac:dyDescent="0.3">
      <c r="A209" s="192"/>
      <c r="B209" s="117"/>
      <c r="C209" s="117"/>
      <c r="D209" s="117"/>
      <c r="E209" s="117"/>
      <c r="F209" s="117"/>
      <c r="G209" s="117"/>
      <c r="H209" s="117"/>
      <c r="I209" s="195"/>
      <c r="J209" s="117"/>
      <c r="K209" s="117"/>
      <c r="L209" s="117"/>
      <c r="M209" s="117"/>
      <c r="N209" s="117"/>
      <c r="O209" s="117"/>
      <c r="P209" s="117"/>
      <c r="Q209" s="117"/>
      <c r="R209" s="117"/>
      <c r="S209" s="195"/>
      <c r="T209" s="117"/>
      <c r="U209" s="195"/>
      <c r="V209" s="117"/>
      <c r="W209" s="196"/>
      <c r="X209" s="197"/>
      <c r="Y209" s="197"/>
      <c r="Z209" s="197"/>
      <c r="AA209" s="197"/>
      <c r="AB209" s="188"/>
      <c r="AC209" s="197"/>
      <c r="AD209" s="197"/>
      <c r="AE209" s="188"/>
      <c r="AF209" s="197"/>
      <c r="AG209" s="197"/>
      <c r="AH209" s="197"/>
    </row>
    <row r="210" spans="1:34" x14ac:dyDescent="0.3">
      <c r="A210" s="192"/>
      <c r="B210" s="117"/>
      <c r="C210" s="117"/>
      <c r="D210" s="117"/>
      <c r="E210" s="117"/>
      <c r="F210" s="117"/>
      <c r="G210" s="117"/>
      <c r="H210" s="117"/>
      <c r="I210" s="195"/>
      <c r="J210" s="117"/>
      <c r="K210" s="117"/>
      <c r="L210" s="117"/>
      <c r="M210" s="117"/>
      <c r="N210" s="117"/>
      <c r="O210" s="117"/>
      <c r="P210" s="117"/>
      <c r="Q210" s="117"/>
      <c r="R210" s="117"/>
      <c r="S210" s="195"/>
      <c r="T210" s="117"/>
      <c r="U210" s="195"/>
      <c r="V210" s="117"/>
      <c r="W210" s="196"/>
      <c r="X210" s="197"/>
      <c r="Y210" s="197"/>
      <c r="Z210" s="197"/>
      <c r="AA210" s="197"/>
      <c r="AB210" s="188"/>
      <c r="AC210" s="197"/>
      <c r="AD210" s="197"/>
      <c r="AE210" s="188"/>
      <c r="AF210" s="197"/>
      <c r="AG210" s="197"/>
      <c r="AH210" s="197"/>
    </row>
    <row r="211" spans="1:34" x14ac:dyDescent="0.3">
      <c r="A211" s="192"/>
      <c r="B211" s="117"/>
      <c r="C211" s="117"/>
      <c r="D211" s="117"/>
      <c r="E211" s="117"/>
      <c r="F211" s="117"/>
      <c r="G211" s="117"/>
      <c r="H211" s="117"/>
      <c r="I211" s="195"/>
      <c r="J211" s="117"/>
      <c r="K211" s="117"/>
      <c r="L211" s="117"/>
      <c r="M211" s="117"/>
      <c r="N211" s="117"/>
      <c r="O211" s="117"/>
      <c r="P211" s="117"/>
      <c r="Q211" s="117"/>
      <c r="R211" s="117"/>
      <c r="S211" s="195"/>
      <c r="T211" s="117"/>
      <c r="U211" s="195"/>
      <c r="V211" s="117"/>
      <c r="W211" s="196"/>
      <c r="X211" s="197"/>
      <c r="Y211" s="197"/>
      <c r="Z211" s="197"/>
      <c r="AA211" s="197"/>
      <c r="AB211" s="188"/>
      <c r="AC211" s="197"/>
      <c r="AD211" s="197"/>
      <c r="AE211" s="188"/>
      <c r="AF211" s="197"/>
      <c r="AG211" s="197"/>
      <c r="AH211" s="197"/>
    </row>
    <row r="212" spans="1:34" x14ac:dyDescent="0.3">
      <c r="A212" s="192"/>
      <c r="B212" s="117"/>
      <c r="C212" s="117"/>
      <c r="D212" s="117"/>
      <c r="E212" s="117"/>
      <c r="F212" s="117"/>
      <c r="G212" s="117"/>
      <c r="H212" s="117"/>
      <c r="I212" s="195"/>
      <c r="J212" s="117"/>
      <c r="K212" s="117"/>
      <c r="L212" s="117"/>
      <c r="M212" s="117"/>
      <c r="N212" s="117"/>
      <c r="O212" s="117"/>
      <c r="P212" s="117"/>
      <c r="Q212" s="117"/>
      <c r="R212" s="117"/>
      <c r="S212" s="195"/>
      <c r="T212" s="117"/>
      <c r="U212" s="195"/>
      <c r="V212" s="117"/>
      <c r="W212" s="196"/>
      <c r="X212" s="197"/>
      <c r="Y212" s="197"/>
      <c r="Z212" s="197"/>
      <c r="AA212" s="197"/>
      <c r="AB212" s="188"/>
      <c r="AC212" s="197"/>
      <c r="AD212" s="197"/>
      <c r="AE212" s="188"/>
      <c r="AF212" s="197"/>
      <c r="AG212" s="197"/>
      <c r="AH212" s="197"/>
    </row>
    <row r="213" spans="1:34" x14ac:dyDescent="0.3">
      <c r="A213" s="192"/>
      <c r="B213" s="117"/>
      <c r="C213" s="117"/>
      <c r="D213" s="117"/>
      <c r="E213" s="117"/>
      <c r="F213" s="117"/>
      <c r="G213" s="117"/>
      <c r="H213" s="117"/>
      <c r="I213" s="195"/>
      <c r="J213" s="117"/>
      <c r="K213" s="117"/>
      <c r="L213" s="117"/>
      <c r="M213" s="117"/>
      <c r="N213" s="117"/>
      <c r="O213" s="117"/>
      <c r="P213" s="117"/>
      <c r="Q213" s="117"/>
      <c r="R213" s="117"/>
      <c r="S213" s="195"/>
      <c r="T213" s="117"/>
      <c r="U213" s="195"/>
      <c r="V213" s="117"/>
      <c r="W213" s="196"/>
      <c r="X213" s="197"/>
      <c r="Y213" s="197"/>
      <c r="Z213" s="197"/>
      <c r="AA213" s="197"/>
      <c r="AB213" s="188"/>
      <c r="AC213" s="197"/>
      <c r="AD213" s="197"/>
      <c r="AE213" s="188"/>
      <c r="AF213" s="197"/>
      <c r="AG213" s="197"/>
      <c r="AH213" s="197"/>
    </row>
    <row r="214" spans="1:34" x14ac:dyDescent="0.3">
      <c r="A214" s="192"/>
      <c r="B214" s="117"/>
      <c r="C214" s="117"/>
      <c r="D214" s="117"/>
      <c r="E214" s="117"/>
      <c r="F214" s="117"/>
      <c r="G214" s="117"/>
      <c r="H214" s="117"/>
      <c r="I214" s="195"/>
      <c r="J214" s="117"/>
      <c r="K214" s="117"/>
      <c r="L214" s="117"/>
      <c r="M214" s="117"/>
      <c r="N214" s="117"/>
      <c r="O214" s="117"/>
      <c r="P214" s="117"/>
      <c r="Q214" s="117"/>
      <c r="R214" s="117"/>
      <c r="S214" s="195"/>
      <c r="T214" s="117"/>
      <c r="U214" s="195"/>
      <c r="V214" s="117"/>
      <c r="W214" s="196"/>
      <c r="X214" s="197"/>
      <c r="Y214" s="197"/>
      <c r="Z214" s="197"/>
      <c r="AA214" s="197"/>
      <c r="AB214" s="188"/>
      <c r="AC214" s="197"/>
      <c r="AD214" s="197"/>
      <c r="AE214" s="188"/>
      <c r="AF214" s="197"/>
      <c r="AG214" s="197"/>
      <c r="AH214" s="197"/>
    </row>
    <row r="215" spans="1:34" x14ac:dyDescent="0.3">
      <c r="A215" s="192"/>
      <c r="B215" s="117"/>
      <c r="C215" s="117"/>
      <c r="D215" s="117"/>
      <c r="E215" s="117"/>
      <c r="F215" s="117"/>
      <c r="G215" s="117"/>
      <c r="H215" s="117"/>
      <c r="I215" s="195"/>
      <c r="J215" s="117"/>
      <c r="K215" s="117"/>
      <c r="L215" s="117"/>
      <c r="M215" s="117"/>
      <c r="N215" s="117"/>
      <c r="O215" s="117"/>
      <c r="P215" s="117"/>
      <c r="Q215" s="117"/>
      <c r="R215" s="117"/>
      <c r="S215" s="195"/>
      <c r="T215" s="117"/>
      <c r="U215" s="195"/>
      <c r="V215" s="117"/>
      <c r="W215" s="196"/>
      <c r="X215" s="197"/>
      <c r="Y215" s="197"/>
      <c r="Z215" s="197"/>
      <c r="AA215" s="197"/>
      <c r="AB215" s="188"/>
      <c r="AC215" s="197"/>
      <c r="AD215" s="197"/>
      <c r="AE215" s="188"/>
      <c r="AF215" s="197"/>
      <c r="AG215" s="197"/>
      <c r="AH215" s="197"/>
    </row>
    <row r="216" spans="1:34" x14ac:dyDescent="0.3">
      <c r="A216" s="192"/>
      <c r="B216" s="117"/>
      <c r="C216" s="117"/>
      <c r="D216" s="117"/>
      <c r="E216" s="117"/>
      <c r="F216" s="117"/>
      <c r="G216" s="117"/>
      <c r="H216" s="117"/>
      <c r="I216" s="195"/>
      <c r="J216" s="117"/>
      <c r="K216" s="117"/>
      <c r="L216" s="117"/>
      <c r="M216" s="117"/>
      <c r="N216" s="117"/>
      <c r="O216" s="117"/>
      <c r="P216" s="117"/>
      <c r="Q216" s="117"/>
      <c r="R216" s="117"/>
      <c r="S216" s="195"/>
      <c r="T216" s="117"/>
      <c r="U216" s="195"/>
      <c r="V216" s="117"/>
      <c r="W216" s="196"/>
      <c r="X216" s="197"/>
      <c r="Y216" s="197"/>
      <c r="Z216" s="197"/>
      <c r="AA216" s="197"/>
      <c r="AB216" s="188"/>
      <c r="AC216" s="197"/>
      <c r="AD216" s="197"/>
      <c r="AE216" s="188"/>
      <c r="AF216" s="197"/>
      <c r="AG216" s="197"/>
      <c r="AH216" s="197"/>
    </row>
    <row r="217" spans="1:34" x14ac:dyDescent="0.3">
      <c r="A217" s="192"/>
      <c r="B217" s="117"/>
      <c r="C217" s="117"/>
      <c r="D217" s="117"/>
      <c r="E217" s="117"/>
      <c r="F217" s="117"/>
      <c r="G217" s="117"/>
      <c r="H217" s="117"/>
      <c r="I217" s="195"/>
      <c r="J217" s="117"/>
      <c r="K217" s="117"/>
      <c r="L217" s="117"/>
      <c r="M217" s="117"/>
      <c r="N217" s="117"/>
      <c r="O217" s="117"/>
      <c r="P217" s="117"/>
      <c r="Q217" s="117"/>
      <c r="R217" s="117"/>
      <c r="S217" s="195"/>
      <c r="T217" s="117"/>
      <c r="U217" s="195"/>
      <c r="V217" s="117"/>
      <c r="W217" s="196"/>
      <c r="X217" s="197"/>
      <c r="Y217" s="197"/>
      <c r="Z217" s="197"/>
      <c r="AA217" s="197"/>
      <c r="AB217" s="188"/>
      <c r="AC217" s="197"/>
      <c r="AD217" s="197"/>
      <c r="AE217" s="188"/>
      <c r="AF217" s="197"/>
      <c r="AG217" s="197"/>
      <c r="AH217" s="197"/>
    </row>
    <row r="218" spans="1:34" x14ac:dyDescent="0.3">
      <c r="A218" s="192"/>
      <c r="B218" s="117"/>
      <c r="C218" s="117"/>
      <c r="D218" s="117"/>
      <c r="E218" s="117"/>
      <c r="F218" s="117"/>
      <c r="G218" s="117"/>
      <c r="H218" s="117"/>
      <c r="I218" s="195"/>
      <c r="J218" s="117"/>
      <c r="K218" s="117"/>
      <c r="L218" s="117"/>
      <c r="M218" s="117"/>
      <c r="N218" s="117"/>
      <c r="O218" s="117"/>
      <c r="P218" s="117"/>
      <c r="Q218" s="117"/>
      <c r="R218" s="117"/>
      <c r="S218" s="195"/>
      <c r="T218" s="117"/>
      <c r="U218" s="195"/>
      <c r="V218" s="117"/>
      <c r="W218" s="196"/>
      <c r="X218" s="197"/>
      <c r="Y218" s="197"/>
      <c r="Z218" s="197"/>
      <c r="AA218" s="197"/>
      <c r="AB218" s="188"/>
      <c r="AC218" s="197"/>
      <c r="AD218" s="197"/>
      <c r="AE218" s="188"/>
      <c r="AF218" s="197"/>
      <c r="AG218" s="197"/>
      <c r="AH218" s="197"/>
    </row>
    <row r="219" spans="1:34" x14ac:dyDescent="0.3">
      <c r="A219" s="192"/>
      <c r="B219" s="117"/>
      <c r="C219" s="117"/>
      <c r="D219" s="117"/>
      <c r="E219" s="117"/>
      <c r="F219" s="117"/>
      <c r="G219" s="117"/>
      <c r="H219" s="117"/>
      <c r="I219" s="195"/>
      <c r="J219" s="117"/>
      <c r="K219" s="117"/>
      <c r="L219" s="117"/>
      <c r="M219" s="117"/>
      <c r="N219" s="117"/>
      <c r="O219" s="117"/>
      <c r="P219" s="117"/>
      <c r="Q219" s="117"/>
      <c r="R219" s="117"/>
      <c r="S219" s="195"/>
      <c r="T219" s="117"/>
      <c r="U219" s="195"/>
      <c r="V219" s="117"/>
      <c r="W219" s="196"/>
      <c r="X219" s="197"/>
      <c r="Y219" s="197"/>
      <c r="Z219" s="197"/>
      <c r="AA219" s="197"/>
      <c r="AB219" s="188"/>
      <c r="AC219" s="197"/>
      <c r="AD219" s="197"/>
      <c r="AE219" s="188"/>
      <c r="AF219" s="197"/>
      <c r="AG219" s="197"/>
      <c r="AH219" s="197"/>
    </row>
    <row r="220" spans="1:34" x14ac:dyDescent="0.3">
      <c r="A220" s="192"/>
      <c r="B220" s="117"/>
      <c r="C220" s="117"/>
      <c r="D220" s="117"/>
      <c r="E220" s="117"/>
      <c r="F220" s="117"/>
      <c r="G220" s="117"/>
      <c r="H220" s="117"/>
      <c r="I220" s="195"/>
      <c r="J220" s="117"/>
      <c r="K220" s="117"/>
      <c r="L220" s="117"/>
      <c r="M220" s="117"/>
      <c r="N220" s="117"/>
      <c r="O220" s="117"/>
      <c r="P220" s="117"/>
      <c r="Q220" s="117"/>
      <c r="R220" s="117"/>
      <c r="S220" s="195"/>
      <c r="T220" s="117"/>
      <c r="U220" s="195"/>
      <c r="V220" s="117"/>
      <c r="W220" s="196"/>
      <c r="X220" s="197"/>
      <c r="Y220" s="197"/>
      <c r="Z220" s="197"/>
      <c r="AA220" s="197"/>
      <c r="AB220" s="188"/>
      <c r="AC220" s="197"/>
      <c r="AD220" s="197"/>
      <c r="AE220" s="188"/>
      <c r="AF220" s="197"/>
      <c r="AG220" s="197"/>
      <c r="AH220" s="197"/>
    </row>
    <row r="221" spans="1:34" x14ac:dyDescent="0.3">
      <c r="A221" s="192"/>
      <c r="B221" s="117"/>
      <c r="C221" s="117"/>
      <c r="D221" s="117"/>
      <c r="E221" s="117"/>
      <c r="F221" s="117"/>
      <c r="G221" s="117"/>
      <c r="H221" s="117"/>
      <c r="I221" s="195"/>
      <c r="J221" s="117"/>
      <c r="K221" s="117"/>
      <c r="L221" s="117"/>
      <c r="M221" s="117"/>
      <c r="N221" s="117"/>
      <c r="O221" s="117"/>
      <c r="P221" s="117"/>
      <c r="Q221" s="117"/>
      <c r="R221" s="117"/>
      <c r="S221" s="195"/>
      <c r="T221" s="117"/>
      <c r="U221" s="195"/>
      <c r="V221" s="117"/>
      <c r="W221" s="196"/>
      <c r="X221" s="197"/>
      <c r="Y221" s="197"/>
      <c r="Z221" s="197"/>
      <c r="AA221" s="197"/>
      <c r="AB221" s="188"/>
      <c r="AC221" s="197"/>
      <c r="AD221" s="197"/>
      <c r="AE221" s="188"/>
      <c r="AF221" s="197"/>
      <c r="AG221" s="197"/>
      <c r="AH221" s="197"/>
    </row>
    <row r="222" spans="1:34" x14ac:dyDescent="0.3">
      <c r="A222" s="192"/>
      <c r="B222" s="117"/>
      <c r="C222" s="117"/>
      <c r="D222" s="117"/>
      <c r="E222" s="117"/>
      <c r="F222" s="117"/>
      <c r="G222" s="117"/>
      <c r="H222" s="117"/>
      <c r="I222" s="195"/>
      <c r="J222" s="117"/>
      <c r="K222" s="117"/>
      <c r="L222" s="117"/>
      <c r="M222" s="117"/>
      <c r="N222" s="117"/>
      <c r="O222" s="117"/>
      <c r="P222" s="117"/>
      <c r="Q222" s="117"/>
      <c r="R222" s="117"/>
      <c r="S222" s="195"/>
      <c r="T222" s="117"/>
      <c r="U222" s="195"/>
      <c r="V222" s="117"/>
      <c r="W222" s="196"/>
      <c r="X222" s="197"/>
      <c r="Y222" s="197"/>
      <c r="Z222" s="197"/>
      <c r="AA222" s="197"/>
      <c r="AB222" s="188"/>
      <c r="AC222" s="197"/>
      <c r="AD222" s="197"/>
      <c r="AE222" s="188"/>
      <c r="AF222" s="197"/>
      <c r="AG222" s="197"/>
      <c r="AH222" s="197"/>
    </row>
    <row r="223" spans="1:34" x14ac:dyDescent="0.3">
      <c r="A223" s="192"/>
      <c r="B223" s="117"/>
      <c r="C223" s="117"/>
      <c r="D223" s="117"/>
      <c r="E223" s="117"/>
      <c r="F223" s="117"/>
      <c r="G223" s="117"/>
      <c r="H223" s="117"/>
      <c r="I223" s="195"/>
      <c r="J223" s="117"/>
      <c r="K223" s="117"/>
      <c r="L223" s="117"/>
      <c r="M223" s="117"/>
      <c r="N223" s="117"/>
      <c r="O223" s="117"/>
      <c r="P223" s="117"/>
      <c r="Q223" s="117"/>
      <c r="R223" s="117"/>
      <c r="S223" s="195"/>
      <c r="T223" s="117"/>
      <c r="U223" s="195"/>
      <c r="V223" s="117"/>
      <c r="W223" s="196"/>
      <c r="X223" s="197"/>
      <c r="Y223" s="197"/>
      <c r="Z223" s="197"/>
      <c r="AA223" s="197"/>
      <c r="AB223" s="188"/>
      <c r="AC223" s="197"/>
      <c r="AD223" s="197"/>
      <c r="AE223" s="188"/>
      <c r="AF223" s="197"/>
      <c r="AG223" s="197"/>
      <c r="AH223" s="197"/>
    </row>
    <row r="224" spans="1:34" x14ac:dyDescent="0.3">
      <c r="A224" s="192"/>
      <c r="B224" s="117"/>
      <c r="C224" s="117"/>
      <c r="D224" s="117"/>
      <c r="E224" s="117"/>
      <c r="F224" s="117"/>
      <c r="G224" s="117"/>
      <c r="H224" s="117"/>
      <c r="I224" s="195"/>
      <c r="J224" s="117"/>
      <c r="K224" s="117"/>
      <c r="L224" s="117"/>
      <c r="M224" s="117"/>
      <c r="N224" s="117"/>
      <c r="O224" s="117"/>
      <c r="P224" s="117"/>
      <c r="Q224" s="117"/>
      <c r="R224" s="117"/>
      <c r="S224" s="195"/>
      <c r="T224" s="117"/>
      <c r="U224" s="195"/>
      <c r="V224" s="117"/>
      <c r="W224" s="196"/>
      <c r="X224" s="197"/>
      <c r="Y224" s="197"/>
      <c r="Z224" s="197"/>
      <c r="AA224" s="197"/>
      <c r="AB224" s="188"/>
      <c r="AC224" s="197"/>
      <c r="AD224" s="197"/>
      <c r="AE224" s="188"/>
      <c r="AF224" s="197"/>
      <c r="AG224" s="197"/>
      <c r="AH224" s="197"/>
    </row>
    <row r="225" spans="1:34" x14ac:dyDescent="0.3">
      <c r="A225" s="192"/>
      <c r="B225" s="117"/>
      <c r="C225" s="117"/>
      <c r="D225" s="117"/>
      <c r="E225" s="117"/>
      <c r="F225" s="117"/>
      <c r="G225" s="117"/>
      <c r="H225" s="117"/>
      <c r="I225" s="195"/>
      <c r="J225" s="117"/>
      <c r="K225" s="117"/>
      <c r="L225" s="117"/>
      <c r="M225" s="117"/>
      <c r="N225" s="117"/>
      <c r="O225" s="117"/>
      <c r="P225" s="117"/>
      <c r="Q225" s="117"/>
      <c r="R225" s="117"/>
      <c r="S225" s="195"/>
      <c r="T225" s="117"/>
      <c r="U225" s="195"/>
      <c r="V225" s="117"/>
      <c r="W225" s="196"/>
      <c r="X225" s="197"/>
      <c r="Y225" s="197"/>
      <c r="Z225" s="197"/>
      <c r="AA225" s="197"/>
      <c r="AB225" s="188"/>
      <c r="AC225" s="197"/>
      <c r="AD225" s="197"/>
      <c r="AE225" s="188"/>
      <c r="AF225" s="197"/>
      <c r="AG225" s="197"/>
      <c r="AH225" s="197"/>
    </row>
    <row r="226" spans="1:34" x14ac:dyDescent="0.3">
      <c r="A226" s="192"/>
      <c r="B226" s="117"/>
      <c r="C226" s="117"/>
      <c r="D226" s="117"/>
      <c r="E226" s="117"/>
      <c r="F226" s="117"/>
      <c r="G226" s="117"/>
      <c r="H226" s="117"/>
      <c r="I226" s="195"/>
      <c r="J226" s="117"/>
      <c r="K226" s="117"/>
      <c r="L226" s="117"/>
      <c r="M226" s="117"/>
      <c r="N226" s="117"/>
      <c r="O226" s="117"/>
      <c r="P226" s="117"/>
      <c r="Q226" s="117"/>
      <c r="R226" s="117"/>
      <c r="S226" s="195"/>
      <c r="T226" s="117"/>
      <c r="U226" s="195"/>
      <c r="V226" s="117"/>
      <c r="W226" s="196"/>
      <c r="X226" s="197"/>
      <c r="Y226" s="197"/>
      <c r="Z226" s="197"/>
      <c r="AA226" s="197"/>
      <c r="AB226" s="188"/>
      <c r="AC226" s="197"/>
      <c r="AD226" s="197"/>
      <c r="AE226" s="188"/>
      <c r="AF226" s="197"/>
      <c r="AG226" s="197"/>
      <c r="AH226" s="197"/>
    </row>
    <row r="227" spans="1:34" x14ac:dyDescent="0.3">
      <c r="A227" s="192"/>
      <c r="B227" s="117"/>
      <c r="C227" s="117"/>
      <c r="D227" s="117"/>
      <c r="E227" s="117"/>
      <c r="F227" s="117"/>
      <c r="G227" s="117"/>
      <c r="H227" s="117"/>
      <c r="I227" s="195"/>
      <c r="J227" s="117"/>
      <c r="K227" s="117"/>
      <c r="L227" s="117"/>
      <c r="M227" s="117"/>
      <c r="N227" s="117"/>
      <c r="O227" s="117"/>
      <c r="P227" s="117"/>
      <c r="Q227" s="117"/>
      <c r="R227" s="117"/>
      <c r="S227" s="195"/>
      <c r="T227" s="117"/>
      <c r="U227" s="195"/>
      <c r="V227" s="117"/>
      <c r="W227" s="196"/>
      <c r="X227" s="197"/>
      <c r="Y227" s="197"/>
      <c r="Z227" s="197"/>
      <c r="AA227" s="197"/>
      <c r="AB227" s="188"/>
      <c r="AC227" s="197"/>
      <c r="AD227" s="197"/>
      <c r="AE227" s="188"/>
      <c r="AF227" s="197"/>
      <c r="AG227" s="197"/>
      <c r="AH227" s="197"/>
    </row>
    <row r="228" spans="1:34" x14ac:dyDescent="0.3">
      <c r="A228" s="192"/>
      <c r="B228" s="117"/>
      <c r="C228" s="117"/>
      <c r="D228" s="117"/>
      <c r="E228" s="117"/>
      <c r="F228" s="117"/>
      <c r="G228" s="117"/>
      <c r="H228" s="117"/>
      <c r="I228" s="195"/>
      <c r="J228" s="117"/>
      <c r="K228" s="117"/>
      <c r="L228" s="117"/>
      <c r="M228" s="117"/>
      <c r="N228" s="117"/>
      <c r="O228" s="117"/>
      <c r="P228" s="117"/>
      <c r="Q228" s="117"/>
      <c r="R228" s="117"/>
      <c r="S228" s="195"/>
      <c r="T228" s="117"/>
      <c r="U228" s="195"/>
      <c r="V228" s="117"/>
      <c r="W228" s="196"/>
      <c r="X228" s="197"/>
      <c r="Y228" s="197"/>
      <c r="Z228" s="197"/>
      <c r="AA228" s="197"/>
      <c r="AB228" s="188"/>
      <c r="AC228" s="197"/>
      <c r="AD228" s="197"/>
      <c r="AE228" s="188"/>
      <c r="AF228" s="197"/>
      <c r="AG228" s="197"/>
      <c r="AH228" s="197"/>
    </row>
    <row r="229" spans="1:34" x14ac:dyDescent="0.3">
      <c r="A229" s="192"/>
      <c r="B229" s="117"/>
      <c r="C229" s="117"/>
      <c r="D229" s="117"/>
      <c r="E229" s="117"/>
      <c r="F229" s="117"/>
      <c r="G229" s="117"/>
      <c r="H229" s="117"/>
      <c r="I229" s="195"/>
      <c r="J229" s="117"/>
      <c r="K229" s="117"/>
      <c r="L229" s="117"/>
      <c r="M229" s="117"/>
      <c r="N229" s="117"/>
      <c r="O229" s="117"/>
      <c r="P229" s="117"/>
      <c r="Q229" s="117"/>
      <c r="R229" s="117"/>
      <c r="S229" s="195"/>
      <c r="T229" s="117"/>
      <c r="U229" s="195"/>
      <c r="V229" s="117"/>
      <c r="W229" s="196"/>
      <c r="X229" s="197"/>
      <c r="Y229" s="197"/>
      <c r="Z229" s="197"/>
      <c r="AA229" s="197"/>
      <c r="AB229" s="188"/>
      <c r="AC229" s="197"/>
      <c r="AD229" s="197"/>
      <c r="AE229" s="188"/>
      <c r="AF229" s="197"/>
      <c r="AG229" s="197"/>
      <c r="AH229" s="197"/>
    </row>
    <row r="230" spans="1:34" x14ac:dyDescent="0.3">
      <c r="A230" s="192"/>
      <c r="B230" s="117"/>
      <c r="C230" s="117"/>
      <c r="D230" s="117"/>
      <c r="E230" s="117"/>
      <c r="F230" s="117"/>
      <c r="G230" s="117"/>
      <c r="H230" s="117"/>
      <c r="I230" s="195"/>
      <c r="J230" s="117"/>
      <c r="K230" s="117"/>
      <c r="L230" s="117"/>
      <c r="M230" s="117"/>
      <c r="N230" s="117"/>
      <c r="O230" s="117"/>
      <c r="P230" s="117"/>
      <c r="Q230" s="117"/>
      <c r="R230" s="117"/>
      <c r="S230" s="195"/>
      <c r="T230" s="117"/>
      <c r="U230" s="195"/>
      <c r="V230" s="117"/>
      <c r="W230" s="196"/>
      <c r="X230" s="197"/>
      <c r="Y230" s="197"/>
      <c r="Z230" s="197"/>
      <c r="AA230" s="197"/>
      <c r="AB230" s="188"/>
      <c r="AC230" s="197"/>
      <c r="AD230" s="197"/>
      <c r="AE230" s="188"/>
      <c r="AF230" s="197"/>
      <c r="AG230" s="197"/>
      <c r="AH230" s="197"/>
    </row>
    <row r="231" spans="1:34" x14ac:dyDescent="0.3">
      <c r="A231" s="192"/>
      <c r="B231" s="117"/>
      <c r="C231" s="117"/>
      <c r="D231" s="117"/>
      <c r="E231" s="117"/>
      <c r="F231" s="117"/>
      <c r="G231" s="117"/>
      <c r="H231" s="117"/>
      <c r="I231" s="195"/>
      <c r="J231" s="117"/>
      <c r="K231" s="117"/>
      <c r="L231" s="117"/>
      <c r="M231" s="117"/>
      <c r="N231" s="117"/>
      <c r="O231" s="117"/>
      <c r="P231" s="117"/>
      <c r="Q231" s="117"/>
      <c r="R231" s="117"/>
      <c r="S231" s="195"/>
      <c r="T231" s="117"/>
      <c r="U231" s="195"/>
      <c r="V231" s="117"/>
      <c r="W231" s="196"/>
      <c r="X231" s="197"/>
      <c r="Y231" s="197"/>
      <c r="Z231" s="197"/>
      <c r="AA231" s="197"/>
      <c r="AB231" s="188"/>
      <c r="AC231" s="197"/>
      <c r="AD231" s="197"/>
      <c r="AE231" s="188"/>
      <c r="AF231" s="197"/>
      <c r="AG231" s="197"/>
      <c r="AH231" s="197"/>
    </row>
    <row r="232" spans="1:34" x14ac:dyDescent="0.3">
      <c r="A232" s="192"/>
      <c r="B232" s="117"/>
      <c r="C232" s="117"/>
      <c r="D232" s="117"/>
      <c r="E232" s="117"/>
      <c r="F232" s="117"/>
      <c r="G232" s="117"/>
      <c r="H232" s="117"/>
      <c r="I232" s="195"/>
      <c r="J232" s="117"/>
      <c r="K232" s="117"/>
      <c r="L232" s="117"/>
      <c r="M232" s="117"/>
      <c r="N232" s="117"/>
      <c r="O232" s="117"/>
      <c r="P232" s="117"/>
      <c r="Q232" s="117"/>
      <c r="R232" s="117"/>
      <c r="S232" s="195"/>
      <c r="T232" s="117"/>
      <c r="U232" s="195"/>
      <c r="V232" s="117"/>
      <c r="W232" s="196"/>
      <c r="X232" s="197"/>
      <c r="Y232" s="197"/>
      <c r="Z232" s="197"/>
      <c r="AA232" s="197"/>
      <c r="AB232" s="188"/>
      <c r="AC232" s="197"/>
      <c r="AD232" s="197"/>
      <c r="AE232" s="188"/>
      <c r="AF232" s="197"/>
      <c r="AG232" s="197"/>
      <c r="AH232" s="197"/>
    </row>
    <row r="233" spans="1:34" x14ac:dyDescent="0.3">
      <c r="A233" s="192"/>
      <c r="B233" s="117"/>
      <c r="C233" s="117"/>
      <c r="D233" s="117"/>
      <c r="E233" s="117"/>
      <c r="F233" s="117"/>
      <c r="G233" s="117"/>
      <c r="H233" s="117"/>
      <c r="I233" s="195"/>
      <c r="J233" s="117"/>
      <c r="K233" s="117"/>
      <c r="L233" s="117"/>
      <c r="M233" s="117"/>
      <c r="N233" s="117"/>
      <c r="O233" s="117"/>
      <c r="P233" s="117"/>
      <c r="Q233" s="117"/>
      <c r="R233" s="117"/>
      <c r="S233" s="195"/>
      <c r="T233" s="117"/>
      <c r="U233" s="195"/>
      <c r="V233" s="117"/>
      <c r="W233" s="196"/>
      <c r="X233" s="197"/>
      <c r="Y233" s="197"/>
      <c r="Z233" s="197"/>
      <c r="AA233" s="197"/>
      <c r="AB233" s="188"/>
      <c r="AC233" s="197"/>
      <c r="AD233" s="197"/>
      <c r="AE233" s="188"/>
      <c r="AF233" s="197"/>
      <c r="AG233" s="197"/>
      <c r="AH233" s="197"/>
    </row>
    <row r="234" spans="1:34" x14ac:dyDescent="0.3">
      <c r="A234" s="192"/>
      <c r="B234" s="117"/>
      <c r="C234" s="117"/>
      <c r="D234" s="117"/>
      <c r="E234" s="117"/>
      <c r="F234" s="117"/>
      <c r="G234" s="117"/>
      <c r="H234" s="117"/>
      <c r="I234" s="195"/>
      <c r="J234" s="117"/>
      <c r="K234" s="117"/>
      <c r="L234" s="117"/>
      <c r="M234" s="117"/>
      <c r="N234" s="117"/>
      <c r="O234" s="117"/>
      <c r="P234" s="117"/>
      <c r="Q234" s="117"/>
      <c r="R234" s="117"/>
      <c r="S234" s="195"/>
      <c r="T234" s="117"/>
      <c r="U234" s="195"/>
      <c r="V234" s="117"/>
      <c r="W234" s="196"/>
      <c r="X234" s="197"/>
      <c r="Y234" s="197"/>
      <c r="Z234" s="197"/>
      <c r="AA234" s="197"/>
      <c r="AB234" s="188"/>
      <c r="AC234" s="197"/>
      <c r="AD234" s="197"/>
      <c r="AE234" s="188"/>
      <c r="AF234" s="197"/>
      <c r="AG234" s="197"/>
      <c r="AH234" s="197"/>
    </row>
    <row r="235" spans="1:34" x14ac:dyDescent="0.3">
      <c r="A235" s="192"/>
      <c r="B235" s="117"/>
      <c r="C235" s="117"/>
      <c r="D235" s="117"/>
      <c r="E235" s="117"/>
      <c r="F235" s="117"/>
      <c r="G235" s="117"/>
      <c r="H235" s="117"/>
      <c r="I235" s="195"/>
      <c r="J235" s="117"/>
      <c r="K235" s="117"/>
      <c r="L235" s="117"/>
      <c r="M235" s="117"/>
      <c r="N235" s="117"/>
      <c r="O235" s="117"/>
      <c r="P235" s="117"/>
      <c r="Q235" s="117"/>
      <c r="R235" s="117"/>
      <c r="S235" s="195"/>
      <c r="T235" s="117"/>
      <c r="U235" s="195"/>
      <c r="V235" s="117"/>
      <c r="W235" s="196"/>
      <c r="X235" s="197"/>
      <c r="Y235" s="197"/>
      <c r="Z235" s="197"/>
      <c r="AA235" s="197"/>
      <c r="AB235" s="188"/>
      <c r="AC235" s="197"/>
      <c r="AD235" s="197"/>
      <c r="AE235" s="188"/>
      <c r="AF235" s="197"/>
      <c r="AG235" s="197"/>
      <c r="AH235" s="197"/>
    </row>
    <row r="236" spans="1:34" x14ac:dyDescent="0.3">
      <c r="A236" s="192"/>
      <c r="B236" s="117"/>
      <c r="C236" s="117"/>
      <c r="D236" s="117"/>
      <c r="E236" s="117"/>
      <c r="F236" s="117"/>
      <c r="G236" s="117"/>
      <c r="H236" s="117"/>
      <c r="I236" s="195"/>
      <c r="J236" s="117"/>
      <c r="K236" s="117"/>
      <c r="L236" s="117"/>
      <c r="M236" s="117"/>
      <c r="N236" s="117"/>
      <c r="O236" s="117"/>
      <c r="P236" s="117"/>
      <c r="Q236" s="117"/>
      <c r="R236" s="117"/>
      <c r="S236" s="195"/>
      <c r="T236" s="117"/>
      <c r="U236" s="195"/>
      <c r="V236" s="117"/>
      <c r="W236" s="196"/>
      <c r="X236" s="197"/>
      <c r="Y236" s="197"/>
      <c r="Z236" s="197"/>
      <c r="AA236" s="197"/>
      <c r="AB236" s="188"/>
      <c r="AC236" s="197"/>
      <c r="AD236" s="197"/>
      <c r="AE236" s="188"/>
      <c r="AF236" s="197"/>
      <c r="AG236" s="197"/>
      <c r="AH236" s="197"/>
    </row>
    <row r="237" spans="1:34" x14ac:dyDescent="0.3">
      <c r="A237" s="192"/>
      <c r="B237" s="117"/>
      <c r="C237" s="117"/>
      <c r="D237" s="117"/>
      <c r="E237" s="117"/>
      <c r="F237" s="117"/>
      <c r="G237" s="117"/>
      <c r="H237" s="117"/>
      <c r="I237" s="195"/>
      <c r="J237" s="117"/>
      <c r="K237" s="117"/>
      <c r="L237" s="117"/>
      <c r="M237" s="117"/>
      <c r="N237" s="117"/>
      <c r="O237" s="117"/>
      <c r="P237" s="117"/>
      <c r="Q237" s="117"/>
      <c r="R237" s="117"/>
      <c r="S237" s="195"/>
      <c r="T237" s="117"/>
      <c r="U237" s="195"/>
      <c r="V237" s="117"/>
      <c r="W237" s="196"/>
      <c r="X237" s="197"/>
      <c r="Y237" s="197"/>
      <c r="Z237" s="197"/>
      <c r="AA237" s="197"/>
      <c r="AB237" s="188"/>
      <c r="AC237" s="197"/>
      <c r="AD237" s="197"/>
      <c r="AE237" s="188"/>
      <c r="AF237" s="197"/>
      <c r="AG237" s="197"/>
      <c r="AH237" s="197"/>
    </row>
    <row r="238" spans="1:34" x14ac:dyDescent="0.3">
      <c r="A238" s="192"/>
      <c r="B238" s="117"/>
      <c r="C238" s="117"/>
      <c r="D238" s="117"/>
      <c r="E238" s="117"/>
      <c r="F238" s="117"/>
      <c r="G238" s="117"/>
      <c r="H238" s="117"/>
      <c r="I238" s="195"/>
      <c r="J238" s="117"/>
      <c r="K238" s="117"/>
      <c r="L238" s="117"/>
      <c r="M238" s="117"/>
      <c r="N238" s="117"/>
      <c r="O238" s="117"/>
      <c r="P238" s="117"/>
      <c r="Q238" s="117"/>
      <c r="R238" s="117"/>
      <c r="S238" s="195"/>
      <c r="T238" s="117"/>
      <c r="U238" s="195"/>
      <c r="V238" s="117"/>
      <c r="W238" s="196"/>
      <c r="X238" s="197"/>
      <c r="Y238" s="197"/>
      <c r="Z238" s="197"/>
      <c r="AA238" s="197"/>
      <c r="AB238" s="188"/>
      <c r="AC238" s="197"/>
      <c r="AD238" s="197"/>
      <c r="AE238" s="188"/>
      <c r="AF238" s="197"/>
      <c r="AG238" s="197"/>
      <c r="AH238" s="197"/>
    </row>
    <row r="239" spans="1:34" x14ac:dyDescent="0.3">
      <c r="A239" s="192"/>
      <c r="B239" s="117"/>
      <c r="C239" s="117"/>
      <c r="D239" s="117"/>
      <c r="E239" s="117"/>
      <c r="F239" s="117"/>
      <c r="G239" s="117"/>
      <c r="H239" s="117"/>
      <c r="I239" s="195"/>
      <c r="J239" s="117"/>
      <c r="K239" s="117"/>
      <c r="L239" s="117"/>
      <c r="M239" s="117"/>
      <c r="N239" s="117"/>
      <c r="O239" s="117"/>
      <c r="P239" s="117"/>
      <c r="Q239" s="117"/>
      <c r="R239" s="117"/>
      <c r="S239" s="195"/>
      <c r="T239" s="117"/>
      <c r="U239" s="195"/>
      <c r="V239" s="117"/>
      <c r="W239" s="196"/>
      <c r="X239" s="197"/>
      <c r="Y239" s="197"/>
      <c r="Z239" s="197"/>
      <c r="AA239" s="197"/>
      <c r="AB239" s="188"/>
      <c r="AC239" s="197"/>
      <c r="AD239" s="197"/>
      <c r="AE239" s="188"/>
      <c r="AF239" s="197"/>
      <c r="AG239" s="197"/>
      <c r="AH239" s="197"/>
    </row>
    <row r="240" spans="1:34" x14ac:dyDescent="0.3">
      <c r="A240" s="192"/>
      <c r="B240" s="117"/>
      <c r="C240" s="117"/>
      <c r="D240" s="117"/>
      <c r="E240" s="117"/>
      <c r="F240" s="117"/>
      <c r="G240" s="117"/>
      <c r="H240" s="117"/>
      <c r="I240" s="195"/>
      <c r="J240" s="117"/>
      <c r="K240" s="117"/>
      <c r="L240" s="117"/>
      <c r="M240" s="117"/>
      <c r="N240" s="117"/>
      <c r="O240" s="117"/>
      <c r="P240" s="117"/>
      <c r="Q240" s="117"/>
      <c r="R240" s="117"/>
      <c r="S240" s="195"/>
      <c r="T240" s="117"/>
      <c r="U240" s="195"/>
      <c r="V240" s="117"/>
      <c r="W240" s="196"/>
      <c r="X240" s="197"/>
      <c r="Y240" s="197"/>
      <c r="Z240" s="197"/>
      <c r="AA240" s="197"/>
      <c r="AB240" s="188"/>
      <c r="AC240" s="197"/>
      <c r="AD240" s="197"/>
      <c r="AE240" s="188"/>
      <c r="AF240" s="197"/>
      <c r="AG240" s="197"/>
      <c r="AH240" s="197"/>
    </row>
    <row r="241" spans="1:34" x14ac:dyDescent="0.3">
      <c r="A241" s="192"/>
      <c r="B241" s="117"/>
      <c r="C241" s="117"/>
      <c r="D241" s="117"/>
      <c r="E241" s="117"/>
      <c r="F241" s="117"/>
      <c r="G241" s="117"/>
      <c r="H241" s="117"/>
      <c r="I241" s="195"/>
      <c r="J241" s="117"/>
      <c r="K241" s="117"/>
      <c r="L241" s="117"/>
      <c r="M241" s="117"/>
      <c r="N241" s="117"/>
      <c r="O241" s="117"/>
      <c r="P241" s="117"/>
      <c r="Q241" s="117"/>
      <c r="R241" s="117"/>
      <c r="S241" s="195"/>
      <c r="T241" s="117"/>
      <c r="U241" s="195"/>
      <c r="V241" s="117"/>
      <c r="W241" s="196"/>
      <c r="X241" s="197"/>
      <c r="Y241" s="197"/>
      <c r="Z241" s="197"/>
      <c r="AA241" s="197"/>
      <c r="AB241" s="188"/>
      <c r="AC241" s="197"/>
      <c r="AD241" s="197"/>
      <c r="AE241" s="188"/>
      <c r="AF241" s="197"/>
      <c r="AG241" s="197"/>
      <c r="AH241" s="197"/>
    </row>
    <row r="242" spans="1:34" x14ac:dyDescent="0.3">
      <c r="A242" s="192"/>
      <c r="B242" s="117"/>
      <c r="C242" s="117"/>
      <c r="D242" s="117"/>
      <c r="E242" s="117"/>
      <c r="F242" s="117"/>
      <c r="G242" s="117"/>
      <c r="H242" s="117"/>
      <c r="I242" s="195"/>
      <c r="J242" s="117"/>
      <c r="K242" s="117"/>
      <c r="L242" s="117"/>
      <c r="M242" s="117"/>
      <c r="N242" s="117"/>
      <c r="O242" s="117"/>
      <c r="P242" s="117"/>
      <c r="Q242" s="117"/>
      <c r="R242" s="117"/>
      <c r="S242" s="195"/>
      <c r="T242" s="117"/>
      <c r="U242" s="195"/>
      <c r="V242" s="117"/>
      <c r="W242" s="196"/>
      <c r="X242" s="197"/>
      <c r="Y242" s="197"/>
      <c r="Z242" s="197"/>
      <c r="AA242" s="197"/>
      <c r="AB242" s="188"/>
      <c r="AC242" s="197"/>
      <c r="AD242" s="197"/>
      <c r="AE242" s="188"/>
      <c r="AF242" s="197"/>
      <c r="AG242" s="197"/>
      <c r="AH242" s="197"/>
    </row>
    <row r="243" spans="1:34" x14ac:dyDescent="0.3">
      <c r="A243" s="192"/>
      <c r="B243" s="117"/>
      <c r="C243" s="117"/>
      <c r="D243" s="117"/>
      <c r="E243" s="117"/>
      <c r="F243" s="117"/>
      <c r="G243" s="117"/>
      <c r="H243" s="117"/>
      <c r="I243" s="195"/>
      <c r="J243" s="117"/>
      <c r="K243" s="117"/>
      <c r="L243" s="117"/>
      <c r="M243" s="117"/>
      <c r="N243" s="117"/>
      <c r="O243" s="117"/>
      <c r="P243" s="117"/>
      <c r="Q243" s="117"/>
      <c r="R243" s="117"/>
      <c r="S243" s="195"/>
      <c r="T243" s="117"/>
      <c r="U243" s="195"/>
      <c r="V243" s="117"/>
      <c r="W243" s="196"/>
      <c r="X243" s="197"/>
      <c r="Y243" s="197"/>
      <c r="Z243" s="197"/>
      <c r="AA243" s="197"/>
      <c r="AB243" s="188"/>
      <c r="AC243" s="197"/>
      <c r="AD243" s="197"/>
      <c r="AE243" s="188"/>
      <c r="AF243" s="197"/>
      <c r="AG243" s="197"/>
      <c r="AH243" s="197"/>
    </row>
    <row r="244" spans="1:34" x14ac:dyDescent="0.3">
      <c r="A244" s="192"/>
      <c r="B244" s="117"/>
      <c r="C244" s="117"/>
      <c r="D244" s="117"/>
      <c r="E244" s="117"/>
      <c r="F244" s="117"/>
      <c r="G244" s="117"/>
      <c r="H244" s="117"/>
      <c r="I244" s="195"/>
      <c r="J244" s="117"/>
      <c r="K244" s="117"/>
      <c r="L244" s="117"/>
      <c r="M244" s="117"/>
      <c r="N244" s="117"/>
      <c r="O244" s="117"/>
      <c r="P244" s="117"/>
      <c r="Q244" s="117"/>
      <c r="R244" s="117"/>
      <c r="S244" s="195"/>
      <c r="T244" s="117"/>
      <c r="U244" s="195"/>
      <c r="V244" s="117"/>
      <c r="W244" s="196"/>
      <c r="X244" s="197"/>
      <c r="Y244" s="197"/>
      <c r="Z244" s="197"/>
      <c r="AA244" s="197"/>
      <c r="AB244" s="188"/>
      <c r="AC244" s="197"/>
      <c r="AD244" s="197"/>
      <c r="AE244" s="188"/>
      <c r="AF244" s="197"/>
      <c r="AG244" s="197"/>
      <c r="AH244" s="197"/>
    </row>
  </sheetData>
  <mergeCells count="64">
    <mergeCell ref="AI1:AI8"/>
    <mergeCell ref="AH1:AH8"/>
    <mergeCell ref="B44:E44"/>
    <mergeCell ref="A37:F37"/>
    <mergeCell ref="G37:H37"/>
    <mergeCell ref="K37:R37"/>
    <mergeCell ref="X37:Y37"/>
    <mergeCell ref="AB37:AD37"/>
    <mergeCell ref="AE37:AG37"/>
    <mergeCell ref="A36:F36"/>
    <mergeCell ref="K36:R36"/>
    <mergeCell ref="X36:Y36"/>
    <mergeCell ref="Z36:AA36"/>
    <mergeCell ref="AB36:AD36"/>
    <mergeCell ref="AE36:AG36"/>
    <mergeCell ref="A35:F35"/>
    <mergeCell ref="J35:J37"/>
    <mergeCell ref="K35:R35"/>
    <mergeCell ref="X35:Y35"/>
    <mergeCell ref="Z35:AA35"/>
    <mergeCell ref="Z37:AA37"/>
    <mergeCell ref="AB35:AD35"/>
    <mergeCell ref="AE35:AG35"/>
    <mergeCell ref="X7:Y7"/>
    <mergeCell ref="Z7:AA7"/>
    <mergeCell ref="AB7:AD7"/>
    <mergeCell ref="AE7:AG7"/>
    <mergeCell ref="AE5:AG5"/>
    <mergeCell ref="C6:H6"/>
    <mergeCell ref="X6:Y6"/>
    <mergeCell ref="Z6:AA6"/>
    <mergeCell ref="AB6:AD6"/>
    <mergeCell ref="AE6:AG6"/>
    <mergeCell ref="M5:M7"/>
    <mergeCell ref="N5:N7"/>
    <mergeCell ref="O5:O7"/>
    <mergeCell ref="X5:Y5"/>
    <mergeCell ref="Z5:AA5"/>
    <mergeCell ref="AB5:AD5"/>
    <mergeCell ref="L4:L7"/>
    <mergeCell ref="M4:O4"/>
    <mergeCell ref="X4:Y4"/>
    <mergeCell ref="Z4:AA4"/>
    <mergeCell ref="X3:Y3"/>
    <mergeCell ref="Z3:AA3"/>
    <mergeCell ref="AB3:AD3"/>
    <mergeCell ref="AE3:AG3"/>
    <mergeCell ref="X2:AA2"/>
    <mergeCell ref="A1:A7"/>
    <mergeCell ref="B1:B7"/>
    <mergeCell ref="C1:H5"/>
    <mergeCell ref="J1:R1"/>
    <mergeCell ref="T1:AG1"/>
    <mergeCell ref="J2:J7"/>
    <mergeCell ref="K2:K7"/>
    <mergeCell ref="L2:Q2"/>
    <mergeCell ref="R2:R7"/>
    <mergeCell ref="T2:V2"/>
    <mergeCell ref="AB4:AD4"/>
    <mergeCell ref="AE4:AG4"/>
    <mergeCell ref="AB2:AG2"/>
    <mergeCell ref="L3:O3"/>
    <mergeCell ref="P3:P7"/>
    <mergeCell ref="Q3:Q7"/>
  </mergeCells>
  <conditionalFormatting sqref="A31:E31 A35:A37 C11:D29 G35:K36 G37:X37 K2:L3 K4:M4 K5:O8 O11:Q16 O17:P18 O19:Q23 O24:P24 O25:Q29 P3:Q3 S1:T1 S2:X8 S11:AH11 S12:W29 S31:AG31 S35:X35 S36:W36 Y8:AG8 Y27:Y29 Z3:Z7 AA12:AH12 AA27:AG29 AB2:AB7 AB35:AB37 AE4:AE7 AE35:AE37 N31:Q31 M13:M29 K13:L20 K12:M12 A1:J1 A2:I8 G11:N11 G12:J20 AA13:AG25 AH13:AH29 G21:L29 G30:AH30 G9:AH10 C32:D34 O32:Q34 S32:W34 Y32:Y34 AA32:AG34 G31:N34 AH31:AH34 X31:X34 Z31:Z36 E31:F33 A32:B33">
    <cfRule type="cellIs" dxfId="714" priority="2" operator="equal">
      <formula>0</formula>
    </cfRule>
  </conditionalFormatting>
  <conditionalFormatting sqref="A9:F10">
    <cfRule type="cellIs" dxfId="713" priority="3" operator="equal">
      <formula>0</formula>
    </cfRule>
  </conditionalFormatting>
  <conditionalFormatting sqref="A19:A29">
    <cfRule type="cellIs" dxfId="712" priority="4" operator="equal">
      <formula>0</formula>
    </cfRule>
  </conditionalFormatting>
  <conditionalFormatting sqref="A11">
    <cfRule type="cellIs" dxfId="711" priority="5" operator="equal">
      <formula>0</formula>
    </cfRule>
  </conditionalFormatting>
  <conditionalFormatting sqref="A12:A13">
    <cfRule type="cellIs" dxfId="710" priority="6" operator="equal">
      <formula>0</formula>
    </cfRule>
  </conditionalFormatting>
  <conditionalFormatting sqref="A14 A16">
    <cfRule type="cellIs" dxfId="709" priority="7" operator="equal">
      <formula>0</formula>
    </cfRule>
  </conditionalFormatting>
  <conditionalFormatting sqref="A17:A18">
    <cfRule type="cellIs" dxfId="708" priority="8" operator="equal">
      <formula>0</formula>
    </cfRule>
  </conditionalFormatting>
  <conditionalFormatting sqref="A34">
    <cfRule type="cellIs" dxfId="707" priority="9" operator="equal">
      <formula>0</formula>
    </cfRule>
  </conditionalFormatting>
  <conditionalFormatting sqref="B11:B13">
    <cfRule type="cellIs" dxfId="706" priority="10" operator="equal">
      <formula>0</formula>
    </cfRule>
  </conditionalFormatting>
  <conditionalFormatting sqref="B26">
    <cfRule type="cellIs" dxfId="705" priority="11" operator="equal">
      <formula>0</formula>
    </cfRule>
  </conditionalFormatting>
  <conditionalFormatting sqref="B34">
    <cfRule type="cellIs" dxfId="704" priority="12" operator="equal">
      <formula>0</formula>
    </cfRule>
  </conditionalFormatting>
  <conditionalFormatting sqref="B23">
    <cfRule type="cellIs" dxfId="703" priority="13" operator="equal">
      <formula>0</formula>
    </cfRule>
  </conditionalFormatting>
  <conditionalFormatting sqref="B24">
    <cfRule type="cellIs" dxfId="702" priority="14" operator="equal">
      <formula>0</formula>
    </cfRule>
  </conditionalFormatting>
  <conditionalFormatting sqref="B25">
    <cfRule type="cellIs" dxfId="701" priority="15" operator="equal">
      <formula>0</formula>
    </cfRule>
  </conditionalFormatting>
  <conditionalFormatting sqref="Y12:Y25">
    <cfRule type="cellIs" dxfId="700" priority="16" operator="equal">
      <formula>0</formula>
    </cfRule>
  </conditionalFormatting>
  <conditionalFormatting sqref="X12:X17">
    <cfRule type="cellIs" dxfId="699" priority="17" operator="equal">
      <formula>0</formula>
    </cfRule>
  </conditionalFormatting>
  <conditionalFormatting sqref="X19:X22">
    <cfRule type="cellIs" dxfId="698" priority="18" operator="equal">
      <formula>0</formula>
    </cfRule>
  </conditionalFormatting>
  <conditionalFormatting sqref="X18">
    <cfRule type="cellIs" dxfId="697" priority="19" operator="equal">
      <formula>0</formula>
    </cfRule>
  </conditionalFormatting>
  <conditionalFormatting sqref="X25">
    <cfRule type="cellIs" dxfId="696" priority="20" operator="equal">
      <formula>0</formula>
    </cfRule>
  </conditionalFormatting>
  <conditionalFormatting sqref="X23">
    <cfRule type="cellIs" dxfId="695" priority="21" operator="equal">
      <formula>0</formula>
    </cfRule>
  </conditionalFormatting>
  <conditionalFormatting sqref="X24">
    <cfRule type="cellIs" dxfId="694" priority="22" operator="equal">
      <formula>0</formula>
    </cfRule>
  </conditionalFormatting>
  <conditionalFormatting sqref="X27:X29">
    <cfRule type="cellIs" dxfId="693" priority="23" operator="equal">
      <formula>0</formula>
    </cfRule>
  </conditionalFormatting>
  <conditionalFormatting sqref="X26">
    <cfRule type="cellIs" dxfId="692" priority="24" operator="equal">
      <formula>0</formula>
    </cfRule>
  </conditionalFormatting>
  <conditionalFormatting sqref="Z12:Z17">
    <cfRule type="cellIs" dxfId="691" priority="26" operator="equal">
      <formula>0</formula>
    </cfRule>
  </conditionalFormatting>
  <conditionalFormatting sqref="Z19:Z22">
    <cfRule type="cellIs" dxfId="690" priority="27" operator="equal">
      <formula>0</formula>
    </cfRule>
  </conditionalFormatting>
  <conditionalFormatting sqref="Z18">
    <cfRule type="cellIs" dxfId="689" priority="28" operator="equal">
      <formula>0</formula>
    </cfRule>
  </conditionalFormatting>
  <conditionalFormatting sqref="Z25">
    <cfRule type="cellIs" dxfId="688" priority="29" operator="equal">
      <formula>0</formula>
    </cfRule>
  </conditionalFormatting>
  <conditionalFormatting sqref="Z23">
    <cfRule type="cellIs" dxfId="687" priority="30" operator="equal">
      <formula>0</formula>
    </cfRule>
  </conditionalFormatting>
  <conditionalFormatting sqref="Z24">
    <cfRule type="cellIs" dxfId="686" priority="31" operator="equal">
      <formula>0</formula>
    </cfRule>
  </conditionalFormatting>
  <conditionalFormatting sqref="Z27:Z29">
    <cfRule type="cellIs" dxfId="685" priority="32" operator="equal">
      <formula>0</formula>
    </cfRule>
  </conditionalFormatting>
  <conditionalFormatting sqref="Z26">
    <cfRule type="cellIs" dxfId="684" priority="33" operator="equal">
      <formula>0</formula>
    </cfRule>
  </conditionalFormatting>
  <conditionalFormatting sqref="N12:N17">
    <cfRule type="cellIs" dxfId="683" priority="35" operator="equal">
      <formula>0</formula>
    </cfRule>
  </conditionalFormatting>
  <conditionalFormatting sqref="N19:N21">
    <cfRule type="cellIs" dxfId="682" priority="36" operator="equal">
      <formula>0</formula>
    </cfRule>
  </conditionalFormatting>
  <conditionalFormatting sqref="N18">
    <cfRule type="cellIs" dxfId="681" priority="37" operator="equal">
      <formula>0</formula>
    </cfRule>
  </conditionalFormatting>
  <conditionalFormatting sqref="N25">
    <cfRule type="cellIs" dxfId="680" priority="38" operator="equal">
      <formula>0</formula>
    </cfRule>
  </conditionalFormatting>
  <conditionalFormatting sqref="N23">
    <cfRule type="cellIs" dxfId="679" priority="39" operator="equal">
      <formula>0</formula>
    </cfRule>
  </conditionalFormatting>
  <conditionalFormatting sqref="N24">
    <cfRule type="cellIs" dxfId="678" priority="40" operator="equal">
      <formula>0</formula>
    </cfRule>
  </conditionalFormatting>
  <conditionalFormatting sqref="N27:N29">
    <cfRule type="cellIs" dxfId="677" priority="41" operator="equal">
      <formula>0</formula>
    </cfRule>
  </conditionalFormatting>
  <conditionalFormatting sqref="E11:F11">
    <cfRule type="cellIs" dxfId="676" priority="43" operator="equal">
      <formula>0</formula>
    </cfRule>
  </conditionalFormatting>
  <conditionalFormatting sqref="E12:E13 E14:F14 E15 E16:F16 E17">
    <cfRule type="cellIs" dxfId="675" priority="44" operator="equal">
      <formula>0</formula>
    </cfRule>
  </conditionalFormatting>
  <conditionalFormatting sqref="E19:F19 E20 E21:F22">
    <cfRule type="cellIs" dxfId="674" priority="45" operator="equal">
      <formula>0</formula>
    </cfRule>
  </conditionalFormatting>
  <conditionalFormatting sqref="E18">
    <cfRule type="cellIs" dxfId="673" priority="46" operator="equal">
      <formula>0</formula>
    </cfRule>
  </conditionalFormatting>
  <conditionalFormatting sqref="E23:F23">
    <cfRule type="cellIs" dxfId="672" priority="47" operator="equal">
      <formula>0</formula>
    </cfRule>
  </conditionalFormatting>
  <conditionalFormatting sqref="E24:E25">
    <cfRule type="cellIs" dxfId="671" priority="48" operator="equal">
      <formula>0</formula>
    </cfRule>
  </conditionalFormatting>
  <conditionalFormatting sqref="E27:F27">
    <cfRule type="cellIs" dxfId="670" priority="50" operator="equal">
      <formula>0</formula>
    </cfRule>
  </conditionalFormatting>
  <conditionalFormatting sqref="E26">
    <cfRule type="cellIs" dxfId="669" priority="51" operator="equal">
      <formula>0</formula>
    </cfRule>
  </conditionalFormatting>
  <conditionalFormatting sqref="E34:F34">
    <cfRule type="cellIs" dxfId="668" priority="52" operator="equal">
      <formula>0</formula>
    </cfRule>
  </conditionalFormatting>
  <conditionalFormatting sqref="Q24">
    <cfRule type="cellIs" dxfId="667" priority="53" operator="equal">
      <formula>0</formula>
    </cfRule>
  </conditionalFormatting>
  <conditionalFormatting sqref="A15">
    <cfRule type="cellIs" dxfId="666" priority="54" operator="equal">
      <formula>0</formula>
    </cfRule>
  </conditionalFormatting>
  <conditionalFormatting sqref="B17">
    <cfRule type="cellIs" dxfId="665" priority="55" operator="equal">
      <formula>0</formula>
    </cfRule>
  </conditionalFormatting>
  <conditionalFormatting sqref="B14:B15">
    <cfRule type="cellIs" dxfId="664" priority="56" operator="equal">
      <formula>0</formula>
    </cfRule>
  </conditionalFormatting>
  <conditionalFormatting sqref="B16">
    <cfRule type="cellIs" dxfId="663" priority="57" operator="equal">
      <formula>0</formula>
    </cfRule>
  </conditionalFormatting>
  <conditionalFormatting sqref="B23">
    <cfRule type="cellIs" dxfId="662" priority="58" operator="equal">
      <formula>0</formula>
    </cfRule>
  </conditionalFormatting>
  <conditionalFormatting sqref="B18">
    <cfRule type="cellIs" dxfId="661" priority="59" operator="equal">
      <formula>0</formula>
    </cfRule>
  </conditionalFormatting>
  <conditionalFormatting sqref="B19">
    <cfRule type="cellIs" dxfId="660" priority="60" operator="equal">
      <formula>0</formula>
    </cfRule>
  </conditionalFormatting>
  <conditionalFormatting sqref="B20:B22">
    <cfRule type="cellIs" dxfId="659" priority="61" operator="equal">
      <formula>0</formula>
    </cfRule>
  </conditionalFormatting>
  <conditionalFormatting sqref="B24:B26">
    <cfRule type="cellIs" dxfId="658" priority="62" operator="equal">
      <formula>0</formula>
    </cfRule>
  </conditionalFormatting>
  <conditionalFormatting sqref="B28:B29">
    <cfRule type="cellIs" dxfId="657" priority="63" operator="equal">
      <formula>0</formula>
    </cfRule>
  </conditionalFormatting>
  <conditionalFormatting sqref="B27">
    <cfRule type="cellIs" dxfId="656" priority="64" operator="equal">
      <formula>0</formula>
    </cfRule>
  </conditionalFormatting>
  <conditionalFormatting sqref="Q17:Q18">
    <cfRule type="cellIs" dxfId="655" priority="65" operator="equal">
      <formula>0</formula>
    </cfRule>
  </conditionalFormatting>
  <conditionalFormatting sqref="B43">
    <cfRule type="cellIs" dxfId="654" priority="68" operator="equal">
      <formula>0</formula>
    </cfRule>
  </conditionalFormatting>
  <conditionalFormatting sqref="C30:D30">
    <cfRule type="cellIs" dxfId="653" priority="69" operator="equal">
      <formula>0</formula>
    </cfRule>
  </conditionalFormatting>
  <conditionalFormatting sqref="A30">
    <cfRule type="cellIs" dxfId="652" priority="70" operator="equal">
      <formula>0</formula>
    </cfRule>
  </conditionalFormatting>
  <conditionalFormatting sqref="E30">
    <cfRule type="cellIs" dxfId="651" priority="74" operator="equal">
      <formula>0</formula>
    </cfRule>
  </conditionalFormatting>
  <conditionalFormatting sqref="F30">
    <cfRule type="cellIs" dxfId="650" priority="75" operator="equal">
      <formula>0</formula>
    </cfRule>
  </conditionalFormatting>
  <conditionalFormatting sqref="B30">
    <cfRule type="cellIs" dxfId="649" priority="76" operator="equal">
      <formula>0</formula>
    </cfRule>
  </conditionalFormatting>
  <conditionalFormatting sqref="F12:F13">
    <cfRule type="cellIs" dxfId="648" priority="77" operator="equal">
      <formula>0</formula>
    </cfRule>
  </conditionalFormatting>
  <conditionalFormatting sqref="F15">
    <cfRule type="cellIs" dxfId="647" priority="78" operator="equal">
      <formula>0</formula>
    </cfRule>
  </conditionalFormatting>
  <conditionalFormatting sqref="F17:F18">
    <cfRule type="cellIs" dxfId="646" priority="79" operator="equal">
      <formula>0</formula>
    </cfRule>
  </conditionalFormatting>
  <conditionalFormatting sqref="F24">
    <cfRule type="cellIs" dxfId="645" priority="81" operator="equal">
      <formula>0</formula>
    </cfRule>
  </conditionalFormatting>
  <conditionalFormatting sqref="F26">
    <cfRule type="cellIs" dxfId="644" priority="82" operator="equal">
      <formula>0</formula>
    </cfRule>
  </conditionalFormatting>
  <conditionalFormatting sqref="E29">
    <cfRule type="cellIs" dxfId="643" priority="83" operator="equal">
      <formula>0</formula>
    </cfRule>
  </conditionalFormatting>
  <conditionalFormatting sqref="F28:F29">
    <cfRule type="cellIs" dxfId="642" priority="84" operator="equal">
      <formula>0</formula>
    </cfRule>
  </conditionalFormatting>
  <conditionalFormatting sqref="E28">
    <cfRule type="cellIs" dxfId="641" priority="85" operator="equal">
      <formula>0</formula>
    </cfRule>
  </conditionalFormatting>
  <conditionalFormatting sqref="F25">
    <cfRule type="cellIs" dxfId="640" priority="86" operator="equal">
      <formula>0</formula>
    </cfRule>
  </conditionalFormatting>
  <conditionalFormatting sqref="B44">
    <cfRule type="cellIs" dxfId="639" priority="88" operator="equal">
      <formula>0</formula>
    </cfRule>
  </conditionalFormatting>
  <conditionalFormatting sqref="N22">
    <cfRule type="cellIs" dxfId="638" priority="89" operator="equal">
      <formula>0</formula>
    </cfRule>
  </conditionalFormatting>
  <conditionalFormatting sqref="N26">
    <cfRule type="cellIs" dxfId="637" priority="90" operator="equal">
      <formula>0</formula>
    </cfRule>
  </conditionalFormatting>
  <conditionalFormatting sqref="F20">
    <cfRule type="cellIs" dxfId="636" priority="1" operator="equal">
      <formula>0</formula>
    </cfRule>
  </conditionalFormatting>
  <pageMargins left="0.7" right="0.7" top="0.75" bottom="0.75" header="0.3" footer="0.3"/>
  <pageSetup paperSize="9" scale="86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AJ237"/>
  <sheetViews>
    <sheetView zoomScale="130" zoomScaleNormal="130" workbookViewId="0">
      <selection activeCell="AI13" sqref="AI13"/>
    </sheetView>
  </sheetViews>
  <sheetFormatPr defaultColWidth="14.44140625" defaultRowHeight="14.4" x14ac:dyDescent="0.3"/>
  <cols>
    <col min="1" max="1" width="9.44140625" style="394" customWidth="1"/>
    <col min="2" max="2" width="48.88671875" style="394" customWidth="1"/>
    <col min="3" max="4" width="2.6640625" style="394" hidden="1" customWidth="1"/>
    <col min="5" max="5" width="2.6640625" style="394" customWidth="1"/>
    <col min="6" max="6" width="3.5546875" style="394" customWidth="1"/>
    <col min="7" max="8" width="2.6640625" style="394" hidden="1" customWidth="1"/>
    <col min="9" max="9" width="5" style="394" hidden="1" customWidth="1"/>
    <col min="10" max="10" width="5.109375" style="394" customWidth="1"/>
    <col min="11" max="13" width="4.88671875" style="394" customWidth="1"/>
    <col min="14" max="15" width="4.6640625" style="394" customWidth="1"/>
    <col min="16" max="16" width="5" style="394" customWidth="1"/>
    <col min="17" max="18" width="4.6640625" style="394" customWidth="1"/>
    <col min="19" max="19" width="5" style="394" hidden="1" customWidth="1"/>
    <col min="20" max="20" width="4.109375" style="394" hidden="1" customWidth="1"/>
    <col min="21" max="21" width="4.88671875" style="394" hidden="1" customWidth="1"/>
    <col min="22" max="22" width="3.88671875" style="394" hidden="1" customWidth="1"/>
    <col min="23" max="23" width="5.44140625" style="394" hidden="1" customWidth="1"/>
    <col min="24" max="25" width="4.5546875" style="394" hidden="1" customWidth="1"/>
    <col min="26" max="26" width="5" style="394" hidden="1" customWidth="1"/>
    <col min="27" max="27" width="4.5546875" style="394" hidden="1" customWidth="1"/>
    <col min="28" max="28" width="5.33203125" style="394" customWidth="1"/>
    <col min="29" max="29" width="1.33203125" style="394" hidden="1" customWidth="1"/>
    <col min="30" max="30" width="5.109375" style="394" customWidth="1"/>
    <col min="31" max="31" width="4.6640625" style="394" customWidth="1"/>
    <col min="32" max="32" width="4.88671875" style="394" hidden="1" customWidth="1"/>
    <col min="33" max="34" width="4.88671875" style="394" customWidth="1"/>
    <col min="35" max="35" width="20.109375" style="394" customWidth="1"/>
    <col min="36" max="16384" width="14.44140625" style="394"/>
  </cols>
  <sheetData>
    <row r="1" spans="1:36" ht="21.75" customHeight="1" x14ac:dyDescent="0.3">
      <c r="A1" s="1826" t="s">
        <v>45</v>
      </c>
      <c r="B1" s="1826" t="s">
        <v>173</v>
      </c>
      <c r="C1" s="1812" t="s">
        <v>174</v>
      </c>
      <c r="D1" s="1813"/>
      <c r="E1" s="1813"/>
      <c r="F1" s="1813"/>
      <c r="G1" s="1813"/>
      <c r="H1" s="1814"/>
      <c r="I1" s="119"/>
      <c r="J1" s="1804" t="s">
        <v>175</v>
      </c>
      <c r="K1" s="1801"/>
      <c r="L1" s="1801"/>
      <c r="M1" s="1801"/>
      <c r="N1" s="1801"/>
      <c r="O1" s="1801"/>
      <c r="P1" s="1801"/>
      <c r="Q1" s="1801"/>
      <c r="R1" s="1802"/>
      <c r="S1" s="199"/>
      <c r="T1" s="1830" t="s">
        <v>176</v>
      </c>
      <c r="U1" s="1831"/>
      <c r="V1" s="1831"/>
      <c r="W1" s="1831"/>
      <c r="X1" s="1831"/>
      <c r="Y1" s="1831"/>
      <c r="Z1" s="1831"/>
      <c r="AA1" s="1831"/>
      <c r="AB1" s="1831"/>
      <c r="AC1" s="1831"/>
      <c r="AD1" s="1831"/>
      <c r="AE1" s="1831"/>
      <c r="AF1" s="1831"/>
      <c r="AG1" s="1832"/>
      <c r="AH1" s="1910" t="s">
        <v>150</v>
      </c>
      <c r="AI1" s="1907" t="s">
        <v>55</v>
      </c>
    </row>
    <row r="2" spans="1:36" ht="14.25" customHeight="1" x14ac:dyDescent="0.3">
      <c r="A2" s="1795"/>
      <c r="B2" s="1795"/>
      <c r="C2" s="1815"/>
      <c r="D2" s="1816"/>
      <c r="E2" s="1816"/>
      <c r="F2" s="1816"/>
      <c r="G2" s="1816"/>
      <c r="H2" s="1817"/>
      <c r="I2" s="119"/>
      <c r="J2" s="1821" t="s">
        <v>98</v>
      </c>
      <c r="K2" s="1794" t="s">
        <v>177</v>
      </c>
      <c r="L2" s="1804" t="s">
        <v>179</v>
      </c>
      <c r="M2" s="1801"/>
      <c r="N2" s="1801"/>
      <c r="O2" s="1801"/>
      <c r="P2" s="1801"/>
      <c r="Q2" s="1801"/>
      <c r="R2" s="1794" t="s">
        <v>180</v>
      </c>
      <c r="S2" s="121"/>
      <c r="T2" s="1797" t="s">
        <v>181</v>
      </c>
      <c r="U2" s="1798"/>
      <c r="V2" s="1799"/>
      <c r="W2" s="200"/>
      <c r="X2" s="1819" t="s">
        <v>181</v>
      </c>
      <c r="Y2" s="1798"/>
      <c r="Z2" s="1798"/>
      <c r="AA2" s="1820"/>
      <c r="AB2" s="1819" t="s">
        <v>181</v>
      </c>
      <c r="AC2" s="1798"/>
      <c r="AD2" s="1798"/>
      <c r="AE2" s="1798"/>
      <c r="AF2" s="1798"/>
      <c r="AG2" s="1798"/>
      <c r="AH2" s="1910"/>
      <c r="AI2" s="1908"/>
    </row>
    <row r="3" spans="1:36" ht="13.5" customHeight="1" x14ac:dyDescent="0.3">
      <c r="A3" s="1795"/>
      <c r="B3" s="1795"/>
      <c r="C3" s="1815"/>
      <c r="D3" s="1816"/>
      <c r="E3" s="1816"/>
      <c r="F3" s="1816"/>
      <c r="G3" s="1816"/>
      <c r="H3" s="1817"/>
      <c r="I3" s="119"/>
      <c r="J3" s="1795"/>
      <c r="K3" s="1795"/>
      <c r="L3" s="1800" t="s">
        <v>182</v>
      </c>
      <c r="M3" s="1801"/>
      <c r="N3" s="1801"/>
      <c r="O3" s="1802"/>
      <c r="P3" s="1794" t="s">
        <v>183</v>
      </c>
      <c r="Q3" s="1822" t="s">
        <v>370</v>
      </c>
      <c r="R3" s="1795"/>
      <c r="S3" s="121"/>
      <c r="T3" s="123"/>
      <c r="U3" s="123"/>
      <c r="V3" s="123"/>
      <c r="W3" s="393"/>
      <c r="X3" s="1810"/>
      <c r="Y3" s="1802"/>
      <c r="Z3" s="1811"/>
      <c r="AA3" s="1805"/>
      <c r="AB3" s="1803"/>
      <c r="AC3" s="1801"/>
      <c r="AD3" s="1802"/>
      <c r="AE3" s="1804"/>
      <c r="AF3" s="1801"/>
      <c r="AG3" s="1801"/>
      <c r="AH3" s="1910"/>
      <c r="AI3" s="1908"/>
    </row>
    <row r="4" spans="1:36" ht="19.5" customHeight="1" x14ac:dyDescent="0.3">
      <c r="A4" s="1795"/>
      <c r="B4" s="1795"/>
      <c r="C4" s="1815"/>
      <c r="D4" s="1816"/>
      <c r="E4" s="1816"/>
      <c r="F4" s="1816"/>
      <c r="G4" s="1816"/>
      <c r="H4" s="1817"/>
      <c r="I4" s="119"/>
      <c r="J4" s="1795"/>
      <c r="K4" s="1795"/>
      <c r="L4" s="1794" t="s">
        <v>186</v>
      </c>
      <c r="M4" s="1800" t="s">
        <v>187</v>
      </c>
      <c r="N4" s="1801"/>
      <c r="O4" s="1802"/>
      <c r="P4" s="1795"/>
      <c r="Q4" s="1815"/>
      <c r="R4" s="1795"/>
      <c r="S4" s="121"/>
      <c r="T4" s="123" t="s">
        <v>184</v>
      </c>
      <c r="U4" s="121"/>
      <c r="V4" s="123" t="s">
        <v>185</v>
      </c>
      <c r="W4" s="393"/>
      <c r="X4" s="1803" t="s">
        <v>371</v>
      </c>
      <c r="Y4" s="1802"/>
      <c r="Z4" s="1804" t="s">
        <v>372</v>
      </c>
      <c r="AA4" s="1805"/>
      <c r="AB4" s="1803" t="s">
        <v>371</v>
      </c>
      <c r="AC4" s="1801"/>
      <c r="AD4" s="1802"/>
      <c r="AE4" s="1804" t="s">
        <v>372</v>
      </c>
      <c r="AF4" s="1801"/>
      <c r="AG4" s="1801"/>
      <c r="AH4" s="1910"/>
      <c r="AI4" s="1908"/>
    </row>
    <row r="5" spans="1:36" ht="12" customHeight="1" x14ac:dyDescent="0.3">
      <c r="A5" s="1795"/>
      <c r="B5" s="1795"/>
      <c r="C5" s="1818"/>
      <c r="D5" s="1798"/>
      <c r="E5" s="1798"/>
      <c r="F5" s="1798"/>
      <c r="G5" s="1798"/>
      <c r="H5" s="1799"/>
      <c r="I5" s="119"/>
      <c r="J5" s="1795"/>
      <c r="K5" s="1795"/>
      <c r="L5" s="1795"/>
      <c r="M5" s="1794" t="s">
        <v>188</v>
      </c>
      <c r="N5" s="1794" t="s">
        <v>189</v>
      </c>
      <c r="O5" s="1794" t="s">
        <v>190</v>
      </c>
      <c r="P5" s="1795"/>
      <c r="Q5" s="1815"/>
      <c r="R5" s="1795"/>
      <c r="S5" s="119"/>
      <c r="T5" s="124">
        <v>17</v>
      </c>
      <c r="U5" s="125"/>
      <c r="V5" s="124">
        <v>22</v>
      </c>
      <c r="W5" s="393"/>
      <c r="X5" s="1810">
        <v>17</v>
      </c>
      <c r="Y5" s="1802"/>
      <c r="Z5" s="1811">
        <v>22</v>
      </c>
      <c r="AA5" s="1805"/>
      <c r="AB5" s="1810">
        <v>16</v>
      </c>
      <c r="AC5" s="1801"/>
      <c r="AD5" s="1802"/>
      <c r="AE5" s="1811">
        <v>23</v>
      </c>
      <c r="AF5" s="1801"/>
      <c r="AG5" s="1801"/>
      <c r="AH5" s="1910"/>
      <c r="AI5" s="1908"/>
    </row>
    <row r="6" spans="1:36" ht="17.25" customHeight="1" x14ac:dyDescent="0.3">
      <c r="A6" s="1795"/>
      <c r="B6" s="1795"/>
      <c r="C6" s="1804" t="s">
        <v>149</v>
      </c>
      <c r="D6" s="1801"/>
      <c r="E6" s="1801"/>
      <c r="F6" s="1801"/>
      <c r="G6" s="1801"/>
      <c r="H6" s="1802"/>
      <c r="I6" s="119"/>
      <c r="J6" s="1795"/>
      <c r="K6" s="1795"/>
      <c r="L6" s="1795"/>
      <c r="M6" s="1795"/>
      <c r="N6" s="1795"/>
      <c r="O6" s="1795"/>
      <c r="P6" s="1795"/>
      <c r="Q6" s="1815"/>
      <c r="R6" s="1795"/>
      <c r="S6" s="119"/>
      <c r="T6" s="125"/>
      <c r="U6" s="125"/>
      <c r="V6" s="125"/>
      <c r="W6" s="393"/>
      <c r="X6" s="1806"/>
      <c r="Y6" s="1802"/>
      <c r="Z6" s="1807"/>
      <c r="AA6" s="1805"/>
      <c r="AB6" s="1808"/>
      <c r="AC6" s="1801"/>
      <c r="AD6" s="1802"/>
      <c r="AE6" s="1809"/>
      <c r="AF6" s="1801"/>
      <c r="AG6" s="1801"/>
      <c r="AH6" s="1910"/>
      <c r="AI6" s="1908"/>
    </row>
    <row r="7" spans="1:36" ht="29.25" customHeight="1" x14ac:dyDescent="0.3">
      <c r="A7" s="1796"/>
      <c r="B7" s="1796"/>
      <c r="C7" s="123">
        <v>1</v>
      </c>
      <c r="D7" s="123">
        <v>2</v>
      </c>
      <c r="E7" s="123">
        <v>1</v>
      </c>
      <c r="F7" s="392">
        <v>2</v>
      </c>
      <c r="G7" s="123">
        <v>5</v>
      </c>
      <c r="H7" s="123">
        <v>6</v>
      </c>
      <c r="I7" s="119"/>
      <c r="J7" s="1796"/>
      <c r="K7" s="1796"/>
      <c r="L7" s="1796"/>
      <c r="M7" s="1796"/>
      <c r="N7" s="1796"/>
      <c r="O7" s="1796"/>
      <c r="P7" s="1796"/>
      <c r="Q7" s="1818"/>
      <c r="R7" s="1796"/>
      <c r="S7" s="119"/>
      <c r="T7" s="128" t="s">
        <v>192</v>
      </c>
      <c r="U7" s="125"/>
      <c r="V7" s="128" t="s">
        <v>192</v>
      </c>
      <c r="W7" s="393"/>
      <c r="X7" s="1808" t="s">
        <v>192</v>
      </c>
      <c r="Y7" s="1802"/>
      <c r="Z7" s="1809" t="s">
        <v>373</v>
      </c>
      <c r="AA7" s="1805"/>
      <c r="AB7" s="1808" t="s">
        <v>192</v>
      </c>
      <c r="AC7" s="1801"/>
      <c r="AD7" s="1802"/>
      <c r="AE7" s="1809" t="s">
        <v>192</v>
      </c>
      <c r="AF7" s="1801"/>
      <c r="AG7" s="1801"/>
      <c r="AH7" s="1910"/>
      <c r="AI7" s="1908"/>
    </row>
    <row r="8" spans="1:36" ht="15.75" customHeight="1" x14ac:dyDescent="0.3">
      <c r="A8" s="123"/>
      <c r="B8" s="123"/>
      <c r="C8" s="123"/>
      <c r="D8" s="123"/>
      <c r="E8" s="123"/>
      <c r="F8" s="127"/>
      <c r="G8" s="123"/>
      <c r="H8" s="123"/>
      <c r="I8" s="119"/>
      <c r="J8" s="129"/>
      <c r="K8" s="130"/>
      <c r="L8" s="130"/>
      <c r="M8" s="130"/>
      <c r="N8" s="131"/>
      <c r="O8" s="130"/>
      <c r="P8" s="130"/>
      <c r="Q8" s="130"/>
      <c r="R8" s="130"/>
      <c r="S8" s="119"/>
      <c r="T8" s="128"/>
      <c r="U8" s="125"/>
      <c r="V8" s="128"/>
      <c r="W8" s="393"/>
      <c r="X8" s="132" t="s">
        <v>193</v>
      </c>
      <c r="Y8" s="133" t="s">
        <v>194</v>
      </c>
      <c r="Z8" s="133" t="s">
        <v>193</v>
      </c>
      <c r="AA8" s="134" t="s">
        <v>194</v>
      </c>
      <c r="AB8" s="132" t="s">
        <v>193</v>
      </c>
      <c r="AC8" s="133" t="s">
        <v>194</v>
      </c>
      <c r="AD8" s="133" t="s">
        <v>194</v>
      </c>
      <c r="AE8" s="133" t="s">
        <v>193</v>
      </c>
      <c r="AF8" s="135"/>
      <c r="AG8" s="390" t="s">
        <v>194</v>
      </c>
      <c r="AH8" s="1910"/>
      <c r="AI8" s="1909"/>
    </row>
    <row r="9" spans="1:36" ht="12.75" customHeight="1" x14ac:dyDescent="0.3">
      <c r="A9" s="137" t="s">
        <v>374</v>
      </c>
      <c r="B9" s="137" t="s">
        <v>375</v>
      </c>
      <c r="C9" s="138"/>
      <c r="D9" s="138"/>
      <c r="E9" s="138"/>
      <c r="F9" s="139"/>
      <c r="G9" s="138"/>
      <c r="H9" s="138"/>
      <c r="I9" s="140"/>
      <c r="J9" s="141">
        <f>K9+Q9+R9+AB9+AE9</f>
        <v>1476</v>
      </c>
      <c r="K9" s="141">
        <f>SUM(K11:K34)</f>
        <v>91</v>
      </c>
      <c r="L9" s="141">
        <f t="shared" ref="L9:AA9" si="0">SUM(L11:L29,L30:L31)</f>
        <v>1261</v>
      </c>
      <c r="M9" s="141">
        <f t="shared" si="0"/>
        <v>678</v>
      </c>
      <c r="N9" s="141">
        <f t="shared" si="0"/>
        <v>583</v>
      </c>
      <c r="O9" s="141">
        <f t="shared" si="0"/>
        <v>0</v>
      </c>
      <c r="P9" s="141">
        <f t="shared" si="0"/>
        <v>0</v>
      </c>
      <c r="Q9" s="141">
        <f t="shared" si="0"/>
        <v>8</v>
      </c>
      <c r="R9" s="141">
        <f t="shared" si="0"/>
        <v>12</v>
      </c>
      <c r="S9" s="141">
        <f t="shared" si="0"/>
        <v>25</v>
      </c>
      <c r="T9" s="141">
        <f t="shared" si="0"/>
        <v>425</v>
      </c>
      <c r="U9" s="141">
        <f t="shared" si="0"/>
        <v>28</v>
      </c>
      <c r="V9" s="141">
        <f t="shared" si="0"/>
        <v>616</v>
      </c>
      <c r="W9" s="141">
        <f t="shared" si="0"/>
        <v>0</v>
      </c>
      <c r="X9" s="141">
        <f t="shared" si="0"/>
        <v>0</v>
      </c>
      <c r="Y9" s="141">
        <f t="shared" si="0"/>
        <v>0</v>
      </c>
      <c r="Z9" s="141">
        <f t="shared" si="0"/>
        <v>0</v>
      </c>
      <c r="AA9" s="141">
        <f t="shared" si="0"/>
        <v>0</v>
      </c>
      <c r="AB9" s="142">
        <f t="shared" ref="AB9:AH9" si="1">SUM(AB12:AB34)</f>
        <v>560</v>
      </c>
      <c r="AC9" s="143">
        <f t="shared" si="1"/>
        <v>0</v>
      </c>
      <c r="AD9" s="143">
        <f t="shared" si="1"/>
        <v>16</v>
      </c>
      <c r="AE9" s="143">
        <f t="shared" si="1"/>
        <v>805</v>
      </c>
      <c r="AF9" s="143">
        <f t="shared" si="1"/>
        <v>0</v>
      </c>
      <c r="AG9" s="235">
        <f t="shared" si="1"/>
        <v>23</v>
      </c>
      <c r="AH9" s="235">
        <f t="shared" si="1"/>
        <v>1365</v>
      </c>
      <c r="AI9" s="386"/>
      <c r="AJ9" s="545"/>
    </row>
    <row r="10" spans="1:36" ht="12.75" customHeight="1" x14ac:dyDescent="0.3">
      <c r="A10" s="144"/>
      <c r="B10" s="145" t="s">
        <v>376</v>
      </c>
      <c r="C10" s="146"/>
      <c r="D10" s="146"/>
      <c r="E10" s="146"/>
      <c r="F10" s="147"/>
      <c r="G10" s="146"/>
      <c r="H10" s="146"/>
      <c r="I10" s="148"/>
      <c r="J10" s="149">
        <f>SUM(J12:J29)</f>
        <v>1297</v>
      </c>
      <c r="K10" s="149">
        <f t="shared" ref="K10:AH10" si="2">SUM(K12:K29)</f>
        <v>52</v>
      </c>
      <c r="L10" s="149">
        <f t="shared" si="2"/>
        <v>1225</v>
      </c>
      <c r="M10" s="149">
        <f t="shared" si="2"/>
        <v>678</v>
      </c>
      <c r="N10" s="149">
        <f t="shared" si="2"/>
        <v>547</v>
      </c>
      <c r="O10" s="149">
        <f t="shared" si="2"/>
        <v>0</v>
      </c>
      <c r="P10" s="149">
        <f t="shared" si="2"/>
        <v>0</v>
      </c>
      <c r="Q10" s="149">
        <f t="shared" si="2"/>
        <v>8</v>
      </c>
      <c r="R10" s="149">
        <f t="shared" si="2"/>
        <v>12</v>
      </c>
      <c r="S10" s="149">
        <f t="shared" si="2"/>
        <v>23</v>
      </c>
      <c r="T10" s="149">
        <f t="shared" si="2"/>
        <v>391</v>
      </c>
      <c r="U10" s="149">
        <f t="shared" si="2"/>
        <v>26</v>
      </c>
      <c r="V10" s="149">
        <f t="shared" si="2"/>
        <v>572</v>
      </c>
      <c r="W10" s="149">
        <f t="shared" si="2"/>
        <v>0</v>
      </c>
      <c r="X10" s="149">
        <f t="shared" si="2"/>
        <v>0</v>
      </c>
      <c r="Y10" s="149">
        <f t="shared" si="2"/>
        <v>0</v>
      </c>
      <c r="Z10" s="149">
        <f t="shared" si="2"/>
        <v>0</v>
      </c>
      <c r="AA10" s="149">
        <f t="shared" si="2"/>
        <v>0</v>
      </c>
      <c r="AB10" s="149">
        <f t="shared" si="2"/>
        <v>524</v>
      </c>
      <c r="AC10" s="149">
        <f t="shared" si="2"/>
        <v>0</v>
      </c>
      <c r="AD10" s="149">
        <f t="shared" si="2"/>
        <v>0</v>
      </c>
      <c r="AE10" s="149">
        <f t="shared" si="2"/>
        <v>701</v>
      </c>
      <c r="AF10" s="149">
        <f t="shared" si="2"/>
        <v>0</v>
      </c>
      <c r="AG10" s="149">
        <f t="shared" si="2"/>
        <v>0</v>
      </c>
      <c r="AH10" s="149">
        <f t="shared" si="2"/>
        <v>1225</v>
      </c>
      <c r="AI10" s="386"/>
      <c r="AJ10" s="545"/>
    </row>
    <row r="11" spans="1:36" ht="13.5" customHeight="1" x14ac:dyDescent="0.3">
      <c r="A11" s="155"/>
      <c r="B11" s="156" t="s">
        <v>377</v>
      </c>
      <c r="C11" s="133"/>
      <c r="D11" s="136" t="s">
        <v>40</v>
      </c>
      <c r="E11" s="136"/>
      <c r="F11" s="157"/>
      <c r="G11" s="123"/>
      <c r="H11" s="123"/>
      <c r="I11" s="119"/>
      <c r="J11" s="136"/>
      <c r="K11" s="133"/>
      <c r="L11" s="133"/>
      <c r="M11" s="158"/>
      <c r="N11" s="133"/>
      <c r="O11" s="133"/>
      <c r="P11" s="133"/>
      <c r="Q11" s="133"/>
      <c r="R11" s="127"/>
      <c r="S11" s="159">
        <v>2</v>
      </c>
      <c r="T11" s="133">
        <f t="shared" ref="T11:T14" si="3">$T$5*S11</f>
        <v>34</v>
      </c>
      <c r="U11" s="160">
        <v>2</v>
      </c>
      <c r="V11" s="133">
        <f t="shared" ref="V11:V14" si="4">$V$5*U11</f>
        <v>44</v>
      </c>
      <c r="W11" s="161"/>
      <c r="X11" s="162"/>
      <c r="Y11" s="136"/>
      <c r="Z11" s="136"/>
      <c r="AA11" s="157"/>
      <c r="AB11" s="132"/>
      <c r="AC11" s="136"/>
      <c r="AD11" s="136"/>
      <c r="AE11" s="133"/>
      <c r="AF11" s="136"/>
      <c r="AG11" s="391"/>
      <c r="AH11" s="254"/>
      <c r="AI11" s="386"/>
      <c r="AJ11" s="545"/>
    </row>
    <row r="12" spans="1:36" ht="12" customHeight="1" x14ac:dyDescent="0.3">
      <c r="A12" s="163" t="s">
        <v>378</v>
      </c>
      <c r="B12" s="163" t="s">
        <v>379</v>
      </c>
      <c r="C12" s="133"/>
      <c r="D12" s="133" t="s">
        <v>67</v>
      </c>
      <c r="E12" s="136"/>
      <c r="F12" s="165" t="s">
        <v>29</v>
      </c>
      <c r="G12" s="123"/>
      <c r="H12" s="123"/>
      <c r="I12" s="119"/>
      <c r="J12" s="136">
        <f t="shared" ref="J12:J34" si="5">SUM(K12,L12,Q12,R12)</f>
        <v>78</v>
      </c>
      <c r="K12" s="133"/>
      <c r="L12" s="133">
        <f t="shared" ref="L12:L29" si="6">SUM(AB12:AG12)</f>
        <v>78</v>
      </c>
      <c r="M12" s="158">
        <f>L12-N12</f>
        <v>39</v>
      </c>
      <c r="N12" s="133">
        <v>39</v>
      </c>
      <c r="O12" s="133"/>
      <c r="P12" s="133"/>
      <c r="Q12" s="133"/>
      <c r="R12" s="127"/>
      <c r="S12" s="159">
        <v>3</v>
      </c>
      <c r="T12" s="133">
        <f t="shared" si="3"/>
        <v>51</v>
      </c>
      <c r="U12" s="160">
        <v>3</v>
      </c>
      <c r="V12" s="133">
        <f t="shared" si="4"/>
        <v>66</v>
      </c>
      <c r="W12" s="161"/>
      <c r="X12" s="133"/>
      <c r="Y12" s="136"/>
      <c r="Z12" s="133"/>
      <c r="AA12" s="157"/>
      <c r="AB12" s="1301">
        <v>32</v>
      </c>
      <c r="AC12" s="136"/>
      <c r="AD12" s="136"/>
      <c r="AE12" s="133">
        <v>46</v>
      </c>
      <c r="AF12" s="136"/>
      <c r="AG12" s="1275"/>
      <c r="AH12" s="254">
        <f t="shared" ref="AH12:AH32" si="7">AB12+AE12</f>
        <v>78</v>
      </c>
      <c r="AI12" s="1288" t="s">
        <v>1087</v>
      </c>
      <c r="AJ12" s="545"/>
    </row>
    <row r="13" spans="1:36" ht="12.75" customHeight="1" x14ac:dyDescent="0.3">
      <c r="A13" s="163" t="s">
        <v>381</v>
      </c>
      <c r="B13" s="163" t="s">
        <v>382</v>
      </c>
      <c r="C13" s="133"/>
      <c r="D13" s="133" t="s">
        <v>67</v>
      </c>
      <c r="E13" s="136"/>
      <c r="F13" s="165" t="s">
        <v>29</v>
      </c>
      <c r="G13" s="123"/>
      <c r="H13" s="123"/>
      <c r="I13" s="119"/>
      <c r="J13" s="136">
        <f t="shared" si="5"/>
        <v>116</v>
      </c>
      <c r="K13" s="133"/>
      <c r="L13" s="133">
        <f t="shared" si="6"/>
        <v>116</v>
      </c>
      <c r="M13" s="158">
        <f t="shared" ref="M13:M34" si="8">L13-N13</f>
        <v>116</v>
      </c>
      <c r="N13" s="133"/>
      <c r="O13" s="133"/>
      <c r="P13" s="133"/>
      <c r="Q13" s="133"/>
      <c r="R13" s="127"/>
      <c r="S13" s="159">
        <v>2</v>
      </c>
      <c r="T13" s="133">
        <f t="shared" si="3"/>
        <v>34</v>
      </c>
      <c r="U13" s="160">
        <v>2</v>
      </c>
      <c r="V13" s="133">
        <f t="shared" si="4"/>
        <v>44</v>
      </c>
      <c r="W13" s="161"/>
      <c r="X13" s="133"/>
      <c r="Y13" s="136"/>
      <c r="Z13" s="133"/>
      <c r="AA13" s="157"/>
      <c r="AB13" s="1301">
        <v>0</v>
      </c>
      <c r="AC13" s="136"/>
      <c r="AD13" s="136"/>
      <c r="AE13" s="133">
        <v>116</v>
      </c>
      <c r="AF13" s="136"/>
      <c r="AG13" s="1275"/>
      <c r="AH13" s="254">
        <f t="shared" si="7"/>
        <v>116</v>
      </c>
      <c r="AI13" s="1288" t="s">
        <v>1189</v>
      </c>
      <c r="AJ13" s="545"/>
    </row>
    <row r="14" spans="1:36" ht="12" customHeight="1" x14ac:dyDescent="0.3">
      <c r="A14" s="163"/>
      <c r="B14" s="156" t="s">
        <v>383</v>
      </c>
      <c r="C14" s="133"/>
      <c r="D14" s="133" t="s">
        <v>67</v>
      </c>
      <c r="E14" s="136"/>
      <c r="F14" s="157"/>
      <c r="G14" s="123"/>
      <c r="H14" s="123"/>
      <c r="I14" s="119"/>
      <c r="J14" s="136"/>
      <c r="K14" s="133"/>
      <c r="L14" s="133"/>
      <c r="M14" s="158"/>
      <c r="N14" s="133"/>
      <c r="O14" s="133"/>
      <c r="P14" s="133"/>
      <c r="Q14" s="133"/>
      <c r="R14" s="127"/>
      <c r="S14" s="159">
        <v>3</v>
      </c>
      <c r="T14" s="133">
        <f t="shared" si="3"/>
        <v>51</v>
      </c>
      <c r="U14" s="160">
        <v>3</v>
      </c>
      <c r="V14" s="133">
        <f t="shared" si="4"/>
        <v>66</v>
      </c>
      <c r="W14" s="161"/>
      <c r="X14" s="133"/>
      <c r="Y14" s="136"/>
      <c r="Z14" s="133"/>
      <c r="AA14" s="157"/>
      <c r="AB14" s="132"/>
      <c r="AC14" s="136"/>
      <c r="AD14" s="136"/>
      <c r="AE14" s="133"/>
      <c r="AF14" s="136"/>
      <c r="AG14" s="1275"/>
      <c r="AH14" s="254">
        <f t="shared" si="7"/>
        <v>0</v>
      </c>
      <c r="AI14" s="386"/>
      <c r="AJ14" s="545"/>
    </row>
    <row r="15" spans="1:36" ht="12" customHeight="1" x14ac:dyDescent="0.3">
      <c r="A15" s="163" t="s">
        <v>474</v>
      </c>
      <c r="B15" s="163" t="s">
        <v>4</v>
      </c>
      <c r="C15" s="133"/>
      <c r="D15" s="133"/>
      <c r="E15" s="136" t="s">
        <v>40</v>
      </c>
      <c r="F15" s="165" t="s">
        <v>40</v>
      </c>
      <c r="G15" s="123"/>
      <c r="H15" s="123"/>
      <c r="I15" s="119"/>
      <c r="J15" s="136">
        <f t="shared" si="5"/>
        <v>176</v>
      </c>
      <c r="K15" s="133">
        <v>26</v>
      </c>
      <c r="L15" s="133">
        <f t="shared" si="6"/>
        <v>140</v>
      </c>
      <c r="M15" s="158">
        <f t="shared" si="8"/>
        <v>0</v>
      </c>
      <c r="N15" s="133">
        <v>140</v>
      </c>
      <c r="O15" s="133"/>
      <c r="P15" s="133"/>
      <c r="Q15" s="133">
        <v>4</v>
      </c>
      <c r="R15" s="127">
        <v>6</v>
      </c>
      <c r="S15" s="159"/>
      <c r="T15" s="133"/>
      <c r="U15" s="160"/>
      <c r="V15" s="133"/>
      <c r="W15" s="161"/>
      <c r="X15" s="133"/>
      <c r="Y15" s="136"/>
      <c r="Z15" s="133"/>
      <c r="AA15" s="157"/>
      <c r="AB15" s="1301">
        <v>70</v>
      </c>
      <c r="AC15" s="136"/>
      <c r="AD15" s="136"/>
      <c r="AE15" s="133">
        <v>70</v>
      </c>
      <c r="AF15" s="136"/>
      <c r="AG15" s="1275"/>
      <c r="AH15" s="254">
        <f t="shared" si="7"/>
        <v>140</v>
      </c>
      <c r="AI15" s="1288" t="s">
        <v>1113</v>
      </c>
      <c r="AJ15" s="545"/>
    </row>
    <row r="16" spans="1:36" ht="12.75" customHeight="1" x14ac:dyDescent="0.3">
      <c r="A16" s="163"/>
      <c r="B16" s="156" t="s">
        <v>385</v>
      </c>
      <c r="C16" s="136"/>
      <c r="D16" s="133" t="s">
        <v>67</v>
      </c>
      <c r="E16" s="136"/>
      <c r="F16" s="157"/>
      <c r="G16" s="123"/>
      <c r="H16" s="123"/>
      <c r="I16" s="119"/>
      <c r="J16" s="136"/>
      <c r="K16" s="133"/>
      <c r="L16" s="133"/>
      <c r="M16" s="158"/>
      <c r="N16" s="133"/>
      <c r="O16" s="133"/>
      <c r="P16" s="133"/>
      <c r="Q16" s="133"/>
      <c r="R16" s="127"/>
      <c r="S16" s="159">
        <v>2</v>
      </c>
      <c r="T16" s="133">
        <f t="shared" ref="T16:T19" si="9">$T$5*S16</f>
        <v>34</v>
      </c>
      <c r="U16" s="160">
        <v>2</v>
      </c>
      <c r="V16" s="133">
        <f t="shared" ref="V16:V19" si="10">$V$5*U16</f>
        <v>44</v>
      </c>
      <c r="W16" s="161"/>
      <c r="X16" s="133"/>
      <c r="Y16" s="136"/>
      <c r="Z16" s="133"/>
      <c r="AA16" s="157"/>
      <c r="AB16" s="132"/>
      <c r="AC16" s="136"/>
      <c r="AD16" s="136"/>
      <c r="AE16" s="133"/>
      <c r="AF16" s="136"/>
      <c r="AG16" s="1275"/>
      <c r="AH16" s="254">
        <f t="shared" si="7"/>
        <v>0</v>
      </c>
      <c r="AI16" s="386"/>
      <c r="AJ16" s="545"/>
    </row>
    <row r="17" spans="1:36" ht="11.25" customHeight="1" x14ac:dyDescent="0.3">
      <c r="A17" s="163" t="s">
        <v>386</v>
      </c>
      <c r="B17" s="163" t="s">
        <v>350</v>
      </c>
      <c r="C17" s="133"/>
      <c r="D17" s="133" t="s">
        <v>67</v>
      </c>
      <c r="E17" s="136"/>
      <c r="F17" s="165" t="s">
        <v>29</v>
      </c>
      <c r="G17" s="123"/>
      <c r="H17" s="123"/>
      <c r="I17" s="130"/>
      <c r="J17" s="136">
        <f t="shared" si="5"/>
        <v>196</v>
      </c>
      <c r="K17" s="133"/>
      <c r="L17" s="133">
        <f t="shared" si="6"/>
        <v>196</v>
      </c>
      <c r="M17" s="158">
        <f t="shared" si="8"/>
        <v>128</v>
      </c>
      <c r="N17" s="133">
        <v>68</v>
      </c>
      <c r="O17" s="133"/>
      <c r="P17" s="133"/>
      <c r="Q17" s="133"/>
      <c r="R17" s="127"/>
      <c r="S17" s="159">
        <v>1</v>
      </c>
      <c r="T17" s="133">
        <f t="shared" si="9"/>
        <v>17</v>
      </c>
      <c r="U17" s="160">
        <v>1</v>
      </c>
      <c r="V17" s="133">
        <f t="shared" si="10"/>
        <v>22</v>
      </c>
      <c r="W17" s="161"/>
      <c r="X17" s="133"/>
      <c r="Y17" s="136"/>
      <c r="Z17" s="133"/>
      <c r="AA17" s="157"/>
      <c r="AB17" s="1301">
        <v>82</v>
      </c>
      <c r="AC17" s="136"/>
      <c r="AD17" s="136"/>
      <c r="AE17" s="133">
        <v>114</v>
      </c>
      <c r="AF17" s="136"/>
      <c r="AG17" s="1275"/>
      <c r="AH17" s="254">
        <f t="shared" si="7"/>
        <v>196</v>
      </c>
      <c r="AI17" s="1265" t="s">
        <v>1124</v>
      </c>
      <c r="AJ17" s="545"/>
    </row>
    <row r="18" spans="1:36" ht="11.25" customHeight="1" x14ac:dyDescent="0.3">
      <c r="A18" s="163" t="s">
        <v>387</v>
      </c>
      <c r="B18" s="163" t="s">
        <v>388</v>
      </c>
      <c r="C18" s="133"/>
      <c r="D18" s="133" t="s">
        <v>67</v>
      </c>
      <c r="E18" s="136"/>
      <c r="F18" s="165" t="s">
        <v>29</v>
      </c>
      <c r="G18" s="123"/>
      <c r="H18" s="123"/>
      <c r="I18" s="119"/>
      <c r="J18" s="136">
        <f t="shared" si="5"/>
        <v>109</v>
      </c>
      <c r="K18" s="133"/>
      <c r="L18" s="133">
        <f t="shared" si="6"/>
        <v>109</v>
      </c>
      <c r="M18" s="158">
        <f t="shared" si="8"/>
        <v>49</v>
      </c>
      <c r="N18" s="133">
        <v>60</v>
      </c>
      <c r="O18" s="133"/>
      <c r="P18" s="133"/>
      <c r="Q18" s="133"/>
      <c r="R18" s="127"/>
      <c r="S18" s="159">
        <v>3</v>
      </c>
      <c r="T18" s="133">
        <f t="shared" si="9"/>
        <v>51</v>
      </c>
      <c r="U18" s="160">
        <v>3</v>
      </c>
      <c r="V18" s="133">
        <f t="shared" si="10"/>
        <v>66</v>
      </c>
      <c r="W18" s="161"/>
      <c r="X18" s="133"/>
      <c r="Y18" s="136"/>
      <c r="Z18" s="133"/>
      <c r="AA18" s="157"/>
      <c r="AB18" s="1301">
        <v>40</v>
      </c>
      <c r="AC18" s="136"/>
      <c r="AD18" s="136"/>
      <c r="AE18" s="133">
        <v>69</v>
      </c>
      <c r="AF18" s="136"/>
      <c r="AG18" s="1275"/>
      <c r="AH18" s="254">
        <f t="shared" si="7"/>
        <v>109</v>
      </c>
      <c r="AI18" s="1288" t="s">
        <v>1142</v>
      </c>
      <c r="AJ18" s="545"/>
    </row>
    <row r="19" spans="1:36" ht="11.25" customHeight="1" x14ac:dyDescent="0.3">
      <c r="A19" s="163"/>
      <c r="B19" s="156" t="s">
        <v>389</v>
      </c>
      <c r="C19" s="133" t="s">
        <v>67</v>
      </c>
      <c r="D19" s="133" t="s">
        <v>67</v>
      </c>
      <c r="E19" s="136"/>
      <c r="F19" s="157"/>
      <c r="G19" s="123"/>
      <c r="H19" s="123"/>
      <c r="I19" s="119"/>
      <c r="J19" s="136">
        <f t="shared" si="5"/>
        <v>0</v>
      </c>
      <c r="K19" s="133"/>
      <c r="L19" s="133"/>
      <c r="M19" s="158"/>
      <c r="N19" s="133"/>
      <c r="O19" s="133"/>
      <c r="P19" s="133"/>
      <c r="Q19" s="133"/>
      <c r="R19" s="127"/>
      <c r="S19" s="159">
        <v>3</v>
      </c>
      <c r="T19" s="133">
        <f t="shared" si="9"/>
        <v>51</v>
      </c>
      <c r="U19" s="160">
        <v>3</v>
      </c>
      <c r="V19" s="133">
        <f t="shared" si="10"/>
        <v>66</v>
      </c>
      <c r="W19" s="161"/>
      <c r="X19" s="133"/>
      <c r="Y19" s="136"/>
      <c r="Z19" s="133"/>
      <c r="AA19" s="157"/>
      <c r="AB19" s="132"/>
      <c r="AC19" s="136"/>
      <c r="AD19" s="136"/>
      <c r="AE19" s="133"/>
      <c r="AF19" s="136"/>
      <c r="AG19" s="1275"/>
      <c r="AH19" s="254">
        <f t="shared" si="7"/>
        <v>0</v>
      </c>
      <c r="AI19" s="386"/>
      <c r="AJ19" s="545"/>
    </row>
    <row r="20" spans="1:36" ht="11.25" customHeight="1" x14ac:dyDescent="0.3">
      <c r="A20" s="163" t="s">
        <v>390</v>
      </c>
      <c r="B20" s="163" t="s">
        <v>166</v>
      </c>
      <c r="C20" s="133"/>
      <c r="D20" s="133"/>
      <c r="E20" s="136"/>
      <c r="F20" s="165" t="s">
        <v>29</v>
      </c>
      <c r="G20" s="123"/>
      <c r="H20" s="123"/>
      <c r="I20" s="119"/>
      <c r="J20" s="136">
        <f t="shared" si="5"/>
        <v>116</v>
      </c>
      <c r="K20" s="133"/>
      <c r="L20" s="133">
        <f t="shared" si="6"/>
        <v>116</v>
      </c>
      <c r="M20" s="158">
        <f t="shared" si="8"/>
        <v>80</v>
      </c>
      <c r="N20" s="133">
        <v>36</v>
      </c>
      <c r="O20" s="133"/>
      <c r="P20" s="133"/>
      <c r="Q20" s="133"/>
      <c r="R20" s="127"/>
      <c r="S20" s="159"/>
      <c r="T20" s="133"/>
      <c r="U20" s="160"/>
      <c r="V20" s="133"/>
      <c r="W20" s="161"/>
      <c r="X20" s="133"/>
      <c r="Y20" s="136"/>
      <c r="Z20" s="133"/>
      <c r="AA20" s="157"/>
      <c r="AB20" s="1301">
        <v>58</v>
      </c>
      <c r="AC20" s="136"/>
      <c r="AD20" s="136"/>
      <c r="AE20" s="133">
        <v>58</v>
      </c>
      <c r="AF20" s="136"/>
      <c r="AG20" s="1275"/>
      <c r="AH20" s="254">
        <f t="shared" si="7"/>
        <v>116</v>
      </c>
      <c r="AI20" s="386" t="s">
        <v>1134</v>
      </c>
      <c r="AJ20" s="545"/>
    </row>
    <row r="21" spans="1:36" ht="11.25" customHeight="1" x14ac:dyDescent="0.3">
      <c r="A21" s="163" t="s">
        <v>415</v>
      </c>
      <c r="B21" s="163" t="s">
        <v>392</v>
      </c>
      <c r="C21" s="133"/>
      <c r="D21" s="133"/>
      <c r="E21" s="136"/>
      <c r="F21" s="157" t="s">
        <v>67</v>
      </c>
      <c r="G21" s="123"/>
      <c r="H21" s="123"/>
      <c r="I21" s="119"/>
      <c r="J21" s="136">
        <f t="shared" si="5"/>
        <v>78</v>
      </c>
      <c r="K21" s="133"/>
      <c r="L21" s="133">
        <f t="shared" si="6"/>
        <v>78</v>
      </c>
      <c r="M21" s="158">
        <f t="shared" si="8"/>
        <v>34</v>
      </c>
      <c r="N21" s="133">
        <v>44</v>
      </c>
      <c r="O21" s="133"/>
      <c r="P21" s="133"/>
      <c r="Q21" s="133"/>
      <c r="R21" s="127"/>
      <c r="S21" s="159"/>
      <c r="T21" s="133"/>
      <c r="U21" s="160"/>
      <c r="V21" s="133"/>
      <c r="W21" s="161"/>
      <c r="X21" s="133"/>
      <c r="Y21" s="136"/>
      <c r="Z21" s="133"/>
      <c r="AA21" s="157"/>
      <c r="AB21" s="1301">
        <v>32</v>
      </c>
      <c r="AC21" s="136"/>
      <c r="AD21" s="136"/>
      <c r="AE21" s="133">
        <v>46</v>
      </c>
      <c r="AF21" s="136"/>
      <c r="AG21" s="1275"/>
      <c r="AH21" s="254">
        <f t="shared" si="7"/>
        <v>78</v>
      </c>
      <c r="AI21" s="386" t="s">
        <v>1136</v>
      </c>
      <c r="AJ21" s="545"/>
    </row>
    <row r="22" spans="1:36" ht="20.25" customHeight="1" x14ac:dyDescent="0.3">
      <c r="A22" s="163" t="s">
        <v>393</v>
      </c>
      <c r="B22" s="163" t="s">
        <v>394</v>
      </c>
      <c r="C22" s="133"/>
      <c r="D22" s="133"/>
      <c r="E22" s="136" t="s">
        <v>40</v>
      </c>
      <c r="F22" s="157" t="s">
        <v>40</v>
      </c>
      <c r="G22" s="123"/>
      <c r="H22" s="123"/>
      <c r="I22" s="130"/>
      <c r="J22" s="136">
        <f t="shared" si="5"/>
        <v>152</v>
      </c>
      <c r="K22" s="133">
        <v>26</v>
      </c>
      <c r="L22" s="133">
        <f t="shared" si="6"/>
        <v>116</v>
      </c>
      <c r="M22" s="158">
        <f t="shared" si="8"/>
        <v>72</v>
      </c>
      <c r="N22" s="133">
        <v>44</v>
      </c>
      <c r="O22" s="133"/>
      <c r="P22" s="133"/>
      <c r="Q22" s="133">
        <v>4</v>
      </c>
      <c r="R22" s="127">
        <v>6</v>
      </c>
      <c r="S22" s="159"/>
      <c r="T22" s="133"/>
      <c r="U22" s="160"/>
      <c r="V22" s="133"/>
      <c r="W22" s="161"/>
      <c r="X22" s="133"/>
      <c r="Y22" s="136"/>
      <c r="Z22" s="133"/>
      <c r="AA22" s="157"/>
      <c r="AB22" s="1301">
        <v>48</v>
      </c>
      <c r="AC22" s="136"/>
      <c r="AD22" s="136"/>
      <c r="AE22" s="133">
        <v>68</v>
      </c>
      <c r="AF22" s="136"/>
      <c r="AG22" s="1275"/>
      <c r="AH22" s="254">
        <f t="shared" si="7"/>
        <v>116</v>
      </c>
      <c r="AI22" s="1265" t="s">
        <v>1069</v>
      </c>
      <c r="AJ22" s="545"/>
    </row>
    <row r="23" spans="1:36" ht="22.5" customHeight="1" x14ac:dyDescent="0.3">
      <c r="A23" s="163"/>
      <c r="B23" s="156" t="s">
        <v>395</v>
      </c>
      <c r="C23" s="133"/>
      <c r="D23" s="133" t="s">
        <v>67</v>
      </c>
      <c r="E23" s="136"/>
      <c r="F23" s="157"/>
      <c r="G23" s="123"/>
      <c r="H23" s="123"/>
      <c r="I23" s="130"/>
      <c r="J23" s="136"/>
      <c r="K23" s="133"/>
      <c r="L23" s="133"/>
      <c r="M23" s="158"/>
      <c r="N23" s="133"/>
      <c r="O23" s="133"/>
      <c r="P23" s="133"/>
      <c r="Q23" s="133"/>
      <c r="R23" s="127"/>
      <c r="S23" s="159">
        <v>2</v>
      </c>
      <c r="T23" s="133">
        <f t="shared" ref="T23:T25" si="11">$T$5*S23</f>
        <v>34</v>
      </c>
      <c r="U23" s="160">
        <v>3</v>
      </c>
      <c r="V23" s="133">
        <f t="shared" ref="V23:V25" si="12">$V$5*U23</f>
        <v>66</v>
      </c>
      <c r="W23" s="161"/>
      <c r="X23" s="133"/>
      <c r="Y23" s="136"/>
      <c r="Z23" s="133"/>
      <c r="AA23" s="157"/>
      <c r="AB23" s="132"/>
      <c r="AC23" s="136"/>
      <c r="AD23" s="136"/>
      <c r="AE23" s="133"/>
      <c r="AF23" s="136"/>
      <c r="AG23" s="1275"/>
      <c r="AH23" s="254">
        <f t="shared" si="7"/>
        <v>0</v>
      </c>
      <c r="AI23" s="386"/>
      <c r="AJ23" s="545"/>
    </row>
    <row r="24" spans="1:36" ht="12" customHeight="1" x14ac:dyDescent="0.3">
      <c r="A24" s="163" t="s">
        <v>396</v>
      </c>
      <c r="B24" s="163" t="s">
        <v>397</v>
      </c>
      <c r="C24" s="133"/>
      <c r="D24" s="136" t="s">
        <v>40</v>
      </c>
      <c r="E24" s="136"/>
      <c r="F24" s="165" t="s">
        <v>29</v>
      </c>
      <c r="G24" s="123"/>
      <c r="H24" s="123"/>
      <c r="I24" s="130"/>
      <c r="J24" s="136">
        <f t="shared" si="5"/>
        <v>40</v>
      </c>
      <c r="K24" s="133"/>
      <c r="L24" s="133">
        <f t="shared" si="6"/>
        <v>40</v>
      </c>
      <c r="M24" s="158">
        <f t="shared" si="8"/>
        <v>34</v>
      </c>
      <c r="N24" s="133">
        <v>6</v>
      </c>
      <c r="O24" s="133"/>
      <c r="P24" s="133"/>
      <c r="Q24" s="133"/>
      <c r="R24" s="127"/>
      <c r="S24" s="159">
        <v>2</v>
      </c>
      <c r="T24" s="133">
        <f t="shared" si="11"/>
        <v>34</v>
      </c>
      <c r="U24" s="160">
        <v>3</v>
      </c>
      <c r="V24" s="133">
        <f t="shared" si="12"/>
        <v>66</v>
      </c>
      <c r="W24" s="161"/>
      <c r="X24" s="133"/>
      <c r="Y24" s="136"/>
      <c r="Z24" s="133"/>
      <c r="AA24" s="157"/>
      <c r="AB24" s="1301">
        <v>40</v>
      </c>
      <c r="AC24" s="136"/>
      <c r="AD24" s="136"/>
      <c r="AE24" s="133">
        <v>0</v>
      </c>
      <c r="AF24" s="136"/>
      <c r="AG24" s="1275"/>
      <c r="AH24" s="254">
        <f t="shared" si="7"/>
        <v>40</v>
      </c>
      <c r="AI24" s="1288" t="s">
        <v>1142</v>
      </c>
      <c r="AJ24" s="545"/>
    </row>
    <row r="25" spans="1:36" ht="12" customHeight="1" x14ac:dyDescent="0.3">
      <c r="A25" s="163" t="s">
        <v>398</v>
      </c>
      <c r="B25" s="163" t="s">
        <v>356</v>
      </c>
      <c r="C25" s="133"/>
      <c r="D25" s="133" t="s">
        <v>67</v>
      </c>
      <c r="E25" s="136" t="s">
        <v>29</v>
      </c>
      <c r="F25" s="164"/>
      <c r="G25" s="123"/>
      <c r="H25" s="123"/>
      <c r="I25" s="130"/>
      <c r="J25" s="136">
        <f t="shared" si="5"/>
        <v>40</v>
      </c>
      <c r="K25" s="133"/>
      <c r="L25" s="133">
        <f t="shared" si="6"/>
        <v>40</v>
      </c>
      <c r="M25" s="158">
        <f t="shared" si="8"/>
        <v>32</v>
      </c>
      <c r="N25" s="133">
        <v>8</v>
      </c>
      <c r="O25" s="133"/>
      <c r="P25" s="133"/>
      <c r="Q25" s="133"/>
      <c r="R25" s="127"/>
      <c r="S25" s="159">
        <v>2</v>
      </c>
      <c r="T25" s="133">
        <f t="shared" si="11"/>
        <v>34</v>
      </c>
      <c r="U25" s="160">
        <v>3</v>
      </c>
      <c r="V25" s="133">
        <f t="shared" si="12"/>
        <v>66</v>
      </c>
      <c r="W25" s="161"/>
      <c r="X25" s="133"/>
      <c r="Y25" s="136"/>
      <c r="Z25" s="133"/>
      <c r="AA25" s="157"/>
      <c r="AB25" s="132">
        <v>0</v>
      </c>
      <c r="AC25" s="136"/>
      <c r="AD25" s="136"/>
      <c r="AE25" s="133">
        <v>40</v>
      </c>
      <c r="AF25" s="136"/>
      <c r="AG25" s="1275"/>
      <c r="AH25" s="254">
        <f t="shared" si="7"/>
        <v>40</v>
      </c>
      <c r="AI25" s="386" t="s">
        <v>1160</v>
      </c>
      <c r="AJ25" s="545"/>
    </row>
    <row r="26" spans="1:36" ht="11.25" customHeight="1" x14ac:dyDescent="0.3">
      <c r="A26" s="163" t="s">
        <v>400</v>
      </c>
      <c r="B26" s="163" t="s">
        <v>401</v>
      </c>
      <c r="C26" s="133"/>
      <c r="D26" s="133"/>
      <c r="E26" s="136" t="s">
        <v>29</v>
      </c>
      <c r="F26" s="165"/>
      <c r="G26" s="123"/>
      <c r="H26" s="123"/>
      <c r="I26" s="130"/>
      <c r="J26" s="136">
        <f t="shared" si="5"/>
        <v>40</v>
      </c>
      <c r="K26" s="133"/>
      <c r="L26" s="133">
        <f t="shared" si="6"/>
        <v>40</v>
      </c>
      <c r="M26" s="158">
        <f t="shared" si="8"/>
        <v>30</v>
      </c>
      <c r="N26" s="133">
        <v>10</v>
      </c>
      <c r="O26" s="133"/>
      <c r="P26" s="133"/>
      <c r="Q26" s="133"/>
      <c r="R26" s="127"/>
      <c r="S26" s="159"/>
      <c r="T26" s="133"/>
      <c r="U26" s="160"/>
      <c r="V26" s="133"/>
      <c r="W26" s="135"/>
      <c r="X26" s="133"/>
      <c r="Y26" s="123"/>
      <c r="Z26" s="133"/>
      <c r="AA26" s="127"/>
      <c r="AB26" s="1302">
        <v>40</v>
      </c>
      <c r="AC26" s="133"/>
      <c r="AD26" s="133"/>
      <c r="AE26" s="133">
        <v>0</v>
      </c>
      <c r="AF26" s="123"/>
      <c r="AG26" s="1274"/>
      <c r="AH26" s="254">
        <f t="shared" si="7"/>
        <v>40</v>
      </c>
      <c r="AI26" s="386" t="s">
        <v>1074</v>
      </c>
      <c r="AJ26" s="545"/>
    </row>
    <row r="27" spans="1:36" ht="22.5" customHeight="1" x14ac:dyDescent="0.3">
      <c r="A27" s="163"/>
      <c r="B27" s="156" t="s">
        <v>402</v>
      </c>
      <c r="C27" s="133"/>
      <c r="D27" s="133"/>
      <c r="E27" s="136"/>
      <c r="F27" s="157"/>
      <c r="G27" s="123"/>
      <c r="H27" s="123"/>
      <c r="I27" s="119"/>
      <c r="J27" s="136"/>
      <c r="K27" s="133"/>
      <c r="L27" s="133"/>
      <c r="M27" s="158"/>
      <c r="N27" s="133"/>
      <c r="O27" s="133"/>
      <c r="P27" s="133"/>
      <c r="Q27" s="133"/>
      <c r="R27" s="127"/>
      <c r="S27" s="159"/>
      <c r="T27" s="133"/>
      <c r="U27" s="160"/>
      <c r="V27" s="133"/>
      <c r="W27" s="161"/>
      <c r="X27" s="133"/>
      <c r="Y27" s="133"/>
      <c r="Z27" s="133"/>
      <c r="AA27" s="134"/>
      <c r="AB27" s="132"/>
      <c r="AC27" s="133"/>
      <c r="AD27" s="133"/>
      <c r="AE27" s="133"/>
      <c r="AF27" s="135"/>
      <c r="AG27" s="1276"/>
      <c r="AH27" s="254">
        <f t="shared" si="7"/>
        <v>0</v>
      </c>
      <c r="AI27" s="386"/>
      <c r="AJ27" s="545"/>
    </row>
    <row r="28" spans="1:36" ht="11.25" customHeight="1" x14ac:dyDescent="0.3">
      <c r="A28" s="163" t="s">
        <v>403</v>
      </c>
      <c r="B28" s="163" t="s">
        <v>6</v>
      </c>
      <c r="C28" s="133"/>
      <c r="D28" s="133"/>
      <c r="E28" s="124" t="s">
        <v>29</v>
      </c>
      <c r="F28" s="165" t="s">
        <v>29</v>
      </c>
      <c r="G28" s="123"/>
      <c r="H28" s="123"/>
      <c r="I28" s="119"/>
      <c r="J28" s="136">
        <f t="shared" si="5"/>
        <v>78</v>
      </c>
      <c r="K28" s="133"/>
      <c r="L28" s="133">
        <f t="shared" si="6"/>
        <v>78</v>
      </c>
      <c r="M28" s="158">
        <f t="shared" si="8"/>
        <v>4</v>
      </c>
      <c r="N28" s="133">
        <v>74</v>
      </c>
      <c r="O28" s="133"/>
      <c r="P28" s="133"/>
      <c r="Q28" s="133"/>
      <c r="R28" s="127"/>
      <c r="S28" s="159"/>
      <c r="T28" s="133"/>
      <c r="U28" s="160"/>
      <c r="V28" s="133"/>
      <c r="W28" s="161"/>
      <c r="X28" s="133"/>
      <c r="Y28" s="133"/>
      <c r="Z28" s="133"/>
      <c r="AA28" s="134"/>
      <c r="AB28" s="1301">
        <v>32</v>
      </c>
      <c r="AC28" s="133"/>
      <c r="AD28" s="133"/>
      <c r="AE28" s="133">
        <v>46</v>
      </c>
      <c r="AF28" s="135"/>
      <c r="AG28" s="1276"/>
      <c r="AH28" s="254">
        <f t="shared" si="7"/>
        <v>78</v>
      </c>
      <c r="AI28" s="386" t="s">
        <v>1135</v>
      </c>
      <c r="AJ28" s="545"/>
    </row>
    <row r="29" spans="1:36" ht="11.25" customHeight="1" x14ac:dyDescent="0.3">
      <c r="A29" s="163" t="s">
        <v>404</v>
      </c>
      <c r="B29" s="163" t="s">
        <v>531</v>
      </c>
      <c r="C29" s="133"/>
      <c r="D29" s="133"/>
      <c r="E29" s="124"/>
      <c r="F29" s="165" t="s">
        <v>29</v>
      </c>
      <c r="G29" s="123"/>
      <c r="H29" s="123"/>
      <c r="I29" s="130"/>
      <c r="J29" s="136">
        <f t="shared" si="5"/>
        <v>78</v>
      </c>
      <c r="K29" s="133"/>
      <c r="L29" s="133">
        <f t="shared" si="6"/>
        <v>78</v>
      </c>
      <c r="M29" s="158">
        <f t="shared" si="8"/>
        <v>60</v>
      </c>
      <c r="N29" s="133">
        <v>18</v>
      </c>
      <c r="O29" s="133"/>
      <c r="P29" s="133"/>
      <c r="Q29" s="133"/>
      <c r="R29" s="127"/>
      <c r="S29" s="159"/>
      <c r="T29" s="133"/>
      <c r="U29" s="160"/>
      <c r="V29" s="133"/>
      <c r="W29" s="161"/>
      <c r="X29" s="133"/>
      <c r="Y29" s="133"/>
      <c r="Z29" s="133"/>
      <c r="AA29" s="134"/>
      <c r="AB29" s="1301">
        <v>50</v>
      </c>
      <c r="AC29" s="133"/>
      <c r="AD29" s="133"/>
      <c r="AE29" s="133">
        <v>28</v>
      </c>
      <c r="AF29" s="135"/>
      <c r="AG29" s="1276"/>
      <c r="AH29" s="254">
        <f t="shared" si="7"/>
        <v>78</v>
      </c>
      <c r="AI29" s="1288" t="s">
        <v>1114</v>
      </c>
      <c r="AJ29" s="545"/>
    </row>
    <row r="30" spans="1:36" ht="11.25" customHeight="1" x14ac:dyDescent="0.3">
      <c r="A30" s="167"/>
      <c r="B30" s="145" t="s">
        <v>405</v>
      </c>
      <c r="C30" s="168"/>
      <c r="D30" s="168"/>
      <c r="E30" s="151"/>
      <c r="F30" s="169"/>
      <c r="G30" s="170"/>
      <c r="H30" s="170"/>
      <c r="I30" s="148"/>
      <c r="J30" s="136"/>
      <c r="K30" s="151"/>
      <c r="L30" s="151"/>
      <c r="M30" s="158"/>
      <c r="N30" s="168"/>
      <c r="O30" s="168"/>
      <c r="P30" s="168"/>
      <c r="Q30" s="151"/>
      <c r="R30" s="151"/>
      <c r="S30" s="150"/>
      <c r="T30" s="151"/>
      <c r="U30" s="151"/>
      <c r="V30" s="151"/>
      <c r="W30" s="152"/>
      <c r="X30" s="151"/>
      <c r="Y30" s="151"/>
      <c r="Z30" s="151"/>
      <c r="AA30" s="154"/>
      <c r="AB30" s="153"/>
      <c r="AC30" s="151"/>
      <c r="AD30" s="151"/>
      <c r="AE30" s="151"/>
      <c r="AF30" s="151"/>
      <c r="AG30" s="152"/>
      <c r="AH30" s="254">
        <f t="shared" si="7"/>
        <v>0</v>
      </c>
      <c r="AI30" s="386"/>
      <c r="AJ30" s="545"/>
    </row>
    <row r="31" spans="1:36" ht="11.25" customHeight="1" x14ac:dyDescent="0.3">
      <c r="A31" s="163" t="s">
        <v>421</v>
      </c>
      <c r="B31" s="163" t="s">
        <v>407</v>
      </c>
      <c r="C31" s="133"/>
      <c r="D31" s="133"/>
      <c r="E31" s="136"/>
      <c r="F31" s="165" t="s">
        <v>399</v>
      </c>
      <c r="G31" s="123"/>
      <c r="H31" s="123"/>
      <c r="I31" s="119"/>
      <c r="J31" s="136">
        <f t="shared" si="5"/>
        <v>36</v>
      </c>
      <c r="K31" s="133"/>
      <c r="L31" s="133">
        <f t="shared" ref="L31:L33" si="13">SUM(AB31:AG31)</f>
        <v>36</v>
      </c>
      <c r="M31" s="158">
        <f t="shared" si="8"/>
        <v>0</v>
      </c>
      <c r="N31" s="133">
        <v>36</v>
      </c>
      <c r="O31" s="133"/>
      <c r="P31" s="133"/>
      <c r="Q31" s="133"/>
      <c r="R31" s="127"/>
      <c r="S31" s="159"/>
      <c r="T31" s="133"/>
      <c r="U31" s="160"/>
      <c r="V31" s="133"/>
      <c r="W31" s="161"/>
      <c r="X31" s="133"/>
      <c r="Y31" s="133"/>
      <c r="Z31" s="133"/>
      <c r="AA31" s="134"/>
      <c r="AB31" s="1301">
        <v>16</v>
      </c>
      <c r="AC31" s="133"/>
      <c r="AD31" s="133"/>
      <c r="AE31" s="133">
        <v>20</v>
      </c>
      <c r="AF31" s="135"/>
      <c r="AG31" s="1276"/>
      <c r="AH31" s="254">
        <f t="shared" si="7"/>
        <v>36</v>
      </c>
      <c r="AI31" s="1288" t="s">
        <v>1114</v>
      </c>
      <c r="AJ31" s="545"/>
    </row>
    <row r="32" spans="1:36" ht="11.25" customHeight="1" x14ac:dyDescent="0.3">
      <c r="A32" s="163" t="s">
        <v>406</v>
      </c>
      <c r="B32" s="163" t="s">
        <v>422</v>
      </c>
      <c r="C32" s="133"/>
      <c r="D32" s="133"/>
      <c r="E32" s="136"/>
      <c r="F32" s="165" t="s">
        <v>399</v>
      </c>
      <c r="G32" s="123"/>
      <c r="H32" s="123"/>
      <c r="I32" s="119"/>
      <c r="J32" s="136">
        <f t="shared" si="5"/>
        <v>72</v>
      </c>
      <c r="K32" s="133"/>
      <c r="L32" s="133">
        <f t="shared" si="13"/>
        <v>72</v>
      </c>
      <c r="M32" s="158">
        <f t="shared" si="8"/>
        <v>50</v>
      </c>
      <c r="N32" s="133">
        <v>22</v>
      </c>
      <c r="O32" s="133"/>
      <c r="P32" s="133"/>
      <c r="Q32" s="133"/>
      <c r="R32" s="127"/>
      <c r="S32" s="159"/>
      <c r="T32" s="133"/>
      <c r="U32" s="160"/>
      <c r="V32" s="133"/>
      <c r="W32" s="161"/>
      <c r="X32" s="133"/>
      <c r="Y32" s="133"/>
      <c r="Z32" s="133"/>
      <c r="AA32" s="134"/>
      <c r="AB32" s="132">
        <v>0</v>
      </c>
      <c r="AC32" s="133"/>
      <c r="AD32" s="133"/>
      <c r="AE32" s="133">
        <v>72</v>
      </c>
      <c r="AF32" s="135"/>
      <c r="AG32" s="1276"/>
      <c r="AH32" s="254">
        <f t="shared" si="7"/>
        <v>72</v>
      </c>
      <c r="AI32" s="1288" t="s">
        <v>1116</v>
      </c>
      <c r="AJ32" s="545"/>
    </row>
    <row r="33" spans="1:36" ht="11.25" customHeight="1" x14ac:dyDescent="0.3">
      <c r="A33" s="163" t="s">
        <v>408</v>
      </c>
      <c r="B33" s="163" t="s">
        <v>467</v>
      </c>
      <c r="C33" s="133"/>
      <c r="D33" s="133"/>
      <c r="E33" s="136"/>
      <c r="F33" s="165" t="s">
        <v>399</v>
      </c>
      <c r="G33" s="123"/>
      <c r="H33" s="123"/>
      <c r="I33" s="119"/>
      <c r="J33" s="136">
        <f t="shared" ref="J33" si="14">K33+L33</f>
        <v>32</v>
      </c>
      <c r="K33" s="133"/>
      <c r="L33" s="133">
        <f t="shared" si="13"/>
        <v>32</v>
      </c>
      <c r="M33" s="158">
        <v>10</v>
      </c>
      <c r="N33" s="133">
        <v>22</v>
      </c>
      <c r="O33" s="133"/>
      <c r="P33" s="133"/>
      <c r="Q33" s="133"/>
      <c r="R33" s="127"/>
      <c r="S33" s="159"/>
      <c r="T33" s="133"/>
      <c r="U33" s="160"/>
      <c r="V33" s="133"/>
      <c r="W33" s="161"/>
      <c r="X33" s="133"/>
      <c r="Y33" s="133"/>
      <c r="Z33" s="133"/>
      <c r="AA33" s="134"/>
      <c r="AB33" s="1301">
        <v>20</v>
      </c>
      <c r="AC33" s="133"/>
      <c r="AD33" s="133"/>
      <c r="AE33" s="133">
        <v>12</v>
      </c>
      <c r="AF33" s="135"/>
      <c r="AG33" s="1276"/>
      <c r="AH33" s="254">
        <f>AB33+AE33</f>
        <v>32</v>
      </c>
      <c r="AI33" s="386" t="s">
        <v>1135</v>
      </c>
      <c r="AJ33" s="545"/>
    </row>
    <row r="34" spans="1:36" ht="11.25" customHeight="1" x14ac:dyDescent="0.3">
      <c r="A34" s="163"/>
      <c r="B34" s="156" t="s">
        <v>412</v>
      </c>
      <c r="C34" s="133"/>
      <c r="D34" s="133"/>
      <c r="E34" s="171"/>
      <c r="F34" s="157"/>
      <c r="G34" s="123"/>
      <c r="H34" s="123"/>
      <c r="I34" s="119"/>
      <c r="J34" s="136">
        <f t="shared" si="5"/>
        <v>39</v>
      </c>
      <c r="K34" s="172">
        <v>39</v>
      </c>
      <c r="L34" s="172">
        <f>X34 +Z34</f>
        <v>0</v>
      </c>
      <c r="M34" s="158">
        <f t="shared" si="8"/>
        <v>0</v>
      </c>
      <c r="N34" s="172">
        <v>0</v>
      </c>
      <c r="O34" s="172"/>
      <c r="P34" s="172"/>
      <c r="Q34" s="172"/>
      <c r="R34" s="173"/>
      <c r="S34" s="174"/>
      <c r="T34" s="172"/>
      <c r="U34" s="175"/>
      <c r="V34" s="172"/>
      <c r="W34" s="176"/>
      <c r="X34" s="172"/>
      <c r="Y34" s="172"/>
      <c r="Z34" s="172"/>
      <c r="AA34" s="177"/>
      <c r="AB34" s="178"/>
      <c r="AC34" s="172"/>
      <c r="AD34" s="172">
        <v>16</v>
      </c>
      <c r="AE34" s="172"/>
      <c r="AF34" s="179"/>
      <c r="AG34" s="237">
        <v>23</v>
      </c>
      <c r="AH34" s="255"/>
      <c r="AI34" s="386"/>
      <c r="AJ34" s="545"/>
    </row>
    <row r="35" spans="1:36" ht="11.25" customHeight="1" x14ac:dyDescent="0.3">
      <c r="A35" s="192"/>
      <c r="B35" s="117"/>
      <c r="C35" s="117"/>
      <c r="D35" s="117"/>
      <c r="E35" s="117"/>
      <c r="F35" s="117"/>
      <c r="G35" s="117"/>
      <c r="H35" s="117"/>
      <c r="I35" s="117"/>
      <c r="J35" s="117"/>
      <c r="K35" s="117"/>
      <c r="L35" s="117"/>
      <c r="M35" s="117"/>
      <c r="N35" s="117"/>
      <c r="O35" s="117"/>
      <c r="P35" s="117"/>
      <c r="Q35" s="117"/>
      <c r="R35" s="117"/>
      <c r="S35" s="117"/>
      <c r="T35" s="117"/>
      <c r="U35" s="117"/>
      <c r="V35" s="117"/>
      <c r="W35" s="117"/>
      <c r="X35" s="117"/>
      <c r="Y35" s="117"/>
      <c r="Z35" s="117"/>
      <c r="AA35" s="117"/>
      <c r="AB35" s="117"/>
      <c r="AC35" s="117"/>
      <c r="AD35" s="117"/>
      <c r="AE35" s="117"/>
      <c r="AF35" s="117"/>
      <c r="AG35" s="117"/>
      <c r="AH35" s="117"/>
    </row>
    <row r="36" spans="1:36" ht="11.25" customHeight="1" x14ac:dyDescent="0.3">
      <c r="A36" s="192"/>
      <c r="B36" s="395" t="s">
        <v>413</v>
      </c>
      <c r="C36" s="117"/>
      <c r="D36" s="117"/>
      <c r="E36" s="117"/>
      <c r="F36" s="117"/>
      <c r="G36" s="117"/>
      <c r="H36" s="117"/>
      <c r="I36" s="117"/>
      <c r="J36" s="117"/>
      <c r="K36" s="117"/>
      <c r="L36" s="117"/>
      <c r="M36" s="117"/>
      <c r="N36" s="117"/>
      <c r="O36" s="117"/>
      <c r="P36" s="117"/>
      <c r="Q36" s="117"/>
      <c r="R36" s="117"/>
      <c r="S36" s="117"/>
      <c r="T36" s="117"/>
      <c r="U36" s="117"/>
      <c r="V36" s="117"/>
      <c r="W36" s="117"/>
      <c r="X36" s="117"/>
      <c r="Y36" s="117"/>
      <c r="Z36" s="117"/>
      <c r="AA36" s="117"/>
      <c r="AB36" s="117"/>
      <c r="AC36" s="117"/>
      <c r="AD36" s="117"/>
      <c r="AE36" s="117"/>
      <c r="AF36" s="117"/>
      <c r="AG36" s="117"/>
      <c r="AH36" s="117"/>
    </row>
    <row r="37" spans="1:36" ht="12.75" customHeight="1" x14ac:dyDescent="0.3">
      <c r="A37" s="192"/>
      <c r="B37" s="1833" t="s">
        <v>414</v>
      </c>
      <c r="C37" s="1834"/>
      <c r="D37" s="1834"/>
      <c r="E37" s="1834"/>
      <c r="F37" s="117"/>
      <c r="G37" s="117"/>
      <c r="H37" s="117"/>
      <c r="I37" s="117"/>
      <c r="J37" s="117"/>
      <c r="K37" s="117"/>
      <c r="L37" s="117"/>
      <c r="M37" s="117"/>
      <c r="N37" s="117"/>
      <c r="O37" s="117"/>
      <c r="P37" s="117"/>
      <c r="Q37" s="117"/>
      <c r="R37" s="117"/>
      <c r="S37" s="117"/>
      <c r="T37" s="117"/>
      <c r="U37" s="117"/>
      <c r="V37" s="117"/>
      <c r="W37" s="117"/>
      <c r="X37" s="117"/>
      <c r="Y37" s="117"/>
      <c r="Z37" s="117"/>
      <c r="AA37" s="117"/>
      <c r="AB37" s="117"/>
      <c r="AC37" s="117"/>
      <c r="AD37" s="117"/>
      <c r="AE37" s="117"/>
      <c r="AF37" s="117"/>
      <c r="AG37" s="117"/>
      <c r="AH37" s="117"/>
    </row>
    <row r="38" spans="1:36" ht="11.25" customHeight="1" x14ac:dyDescent="0.3">
      <c r="A38" s="192"/>
      <c r="B38" s="117"/>
      <c r="C38" s="117"/>
      <c r="D38" s="117"/>
      <c r="E38" s="117"/>
      <c r="F38" s="117"/>
      <c r="G38" s="117"/>
      <c r="H38" s="117"/>
      <c r="I38" s="117"/>
      <c r="J38" s="117"/>
      <c r="K38" s="117"/>
      <c r="L38" s="117"/>
      <c r="M38" s="117"/>
      <c r="N38" s="117"/>
      <c r="O38" s="117"/>
      <c r="P38" s="117"/>
      <c r="Q38" s="117"/>
      <c r="R38" s="117"/>
      <c r="S38" s="117"/>
      <c r="T38" s="117"/>
      <c r="U38" s="117"/>
      <c r="V38" s="117"/>
      <c r="W38" s="117"/>
      <c r="X38" s="117"/>
      <c r="Y38" s="117"/>
      <c r="Z38" s="117"/>
      <c r="AA38" s="117"/>
      <c r="AB38" s="117"/>
      <c r="AC38" s="117"/>
      <c r="AD38" s="117"/>
      <c r="AE38" s="117"/>
      <c r="AF38" s="117"/>
      <c r="AG38" s="117"/>
      <c r="AH38" s="117"/>
    </row>
    <row r="39" spans="1:36" x14ac:dyDescent="0.3">
      <c r="A39" s="192"/>
      <c r="B39" s="117"/>
      <c r="C39" s="117"/>
      <c r="D39" s="117"/>
      <c r="E39" s="117"/>
      <c r="F39" s="117"/>
      <c r="G39" s="117"/>
      <c r="H39" s="117"/>
      <c r="I39" s="117"/>
      <c r="J39" s="117"/>
      <c r="K39" s="117"/>
      <c r="L39" s="117"/>
      <c r="M39" s="117"/>
      <c r="N39" s="117"/>
      <c r="O39" s="117"/>
      <c r="P39" s="117"/>
      <c r="Q39" s="117"/>
      <c r="R39" s="117"/>
      <c r="S39" s="117"/>
      <c r="T39" s="117"/>
      <c r="U39" s="117"/>
      <c r="V39" s="117"/>
      <c r="W39" s="117"/>
      <c r="X39" s="117"/>
      <c r="Y39" s="117"/>
      <c r="Z39" s="117"/>
      <c r="AA39" s="117"/>
      <c r="AB39" s="117"/>
      <c r="AC39" s="117"/>
      <c r="AD39" s="117"/>
      <c r="AE39" s="117"/>
      <c r="AF39" s="117"/>
      <c r="AG39" s="117"/>
      <c r="AH39" s="117"/>
    </row>
    <row r="40" spans="1:36" x14ac:dyDescent="0.3">
      <c r="A40" s="192"/>
      <c r="B40" s="117"/>
      <c r="C40" s="117"/>
      <c r="D40" s="117"/>
      <c r="E40" s="117"/>
      <c r="F40" s="117"/>
      <c r="G40" s="117"/>
      <c r="H40" s="117"/>
      <c r="I40" s="117"/>
      <c r="J40" s="117"/>
      <c r="K40" s="117"/>
      <c r="L40" s="117"/>
      <c r="M40" s="117"/>
      <c r="N40" s="117"/>
      <c r="O40" s="117"/>
      <c r="P40" s="117"/>
      <c r="Q40" s="117"/>
      <c r="R40" s="117"/>
      <c r="S40" s="117"/>
      <c r="T40" s="117"/>
      <c r="U40" s="117"/>
      <c r="V40" s="117"/>
      <c r="W40" s="117"/>
      <c r="X40" s="117"/>
      <c r="Y40" s="117"/>
      <c r="Z40" s="117"/>
      <c r="AA40" s="117"/>
      <c r="AB40" s="117"/>
      <c r="AC40" s="117"/>
      <c r="AD40" s="117"/>
      <c r="AE40" s="117"/>
      <c r="AF40" s="117"/>
      <c r="AG40" s="117"/>
      <c r="AH40" s="117"/>
    </row>
    <row r="41" spans="1:36" x14ac:dyDescent="0.3">
      <c r="A41" s="192"/>
      <c r="B41" s="117"/>
      <c r="C41" s="117"/>
      <c r="D41" s="117"/>
      <c r="E41" s="117"/>
      <c r="F41" s="117"/>
      <c r="G41" s="117"/>
      <c r="H41" s="117"/>
      <c r="I41" s="117"/>
      <c r="J41" s="117"/>
      <c r="K41" s="117"/>
      <c r="L41" s="117"/>
      <c r="M41" s="117"/>
      <c r="N41" s="117"/>
      <c r="O41" s="117"/>
      <c r="P41" s="117"/>
      <c r="Q41" s="117"/>
      <c r="R41" s="117"/>
      <c r="S41" s="117"/>
      <c r="T41" s="117"/>
      <c r="U41" s="117"/>
      <c r="V41" s="117"/>
      <c r="W41" s="117"/>
      <c r="X41" s="117"/>
      <c r="Y41" s="117"/>
      <c r="Z41" s="117"/>
      <c r="AA41" s="117"/>
      <c r="AB41" s="117"/>
      <c r="AC41" s="117"/>
      <c r="AD41" s="117"/>
      <c r="AE41" s="117"/>
      <c r="AF41" s="117"/>
      <c r="AG41" s="117"/>
      <c r="AH41" s="117"/>
    </row>
    <row r="42" spans="1:36" x14ac:dyDescent="0.3">
      <c r="A42" s="192"/>
      <c r="B42" s="117"/>
      <c r="C42" s="117"/>
      <c r="D42" s="117"/>
      <c r="E42" s="117"/>
      <c r="F42" s="117"/>
      <c r="G42" s="117"/>
      <c r="H42" s="117"/>
      <c r="I42" s="117"/>
      <c r="J42" s="117"/>
      <c r="K42" s="117"/>
      <c r="L42" s="117"/>
      <c r="M42" s="117"/>
      <c r="N42" s="117"/>
      <c r="O42" s="117"/>
      <c r="P42" s="117"/>
      <c r="Q42" s="117"/>
      <c r="R42" s="117"/>
      <c r="S42" s="117"/>
      <c r="T42" s="117"/>
      <c r="U42" s="117"/>
      <c r="V42" s="117"/>
      <c r="W42" s="117"/>
      <c r="X42" s="117"/>
      <c r="Y42" s="117"/>
      <c r="Z42" s="117"/>
      <c r="AA42" s="117"/>
      <c r="AB42" s="117"/>
      <c r="AC42" s="117"/>
      <c r="AD42" s="117"/>
      <c r="AE42" s="117"/>
      <c r="AF42" s="117"/>
      <c r="AG42" s="117"/>
      <c r="AH42" s="117"/>
    </row>
    <row r="43" spans="1:36" x14ac:dyDescent="0.3">
      <c r="A43" s="192"/>
      <c r="B43" s="117"/>
      <c r="C43" s="117"/>
      <c r="D43" s="117"/>
      <c r="E43" s="117"/>
      <c r="F43" s="117"/>
      <c r="G43" s="117"/>
      <c r="H43" s="117"/>
      <c r="I43" s="117"/>
      <c r="J43" s="117"/>
      <c r="K43" s="117"/>
      <c r="L43" s="117"/>
      <c r="M43" s="117"/>
      <c r="N43" s="117"/>
      <c r="O43" s="117"/>
      <c r="P43" s="117"/>
      <c r="Q43" s="117"/>
      <c r="R43" s="117"/>
      <c r="S43" s="117"/>
      <c r="T43" s="117"/>
      <c r="U43" s="117"/>
      <c r="V43" s="117"/>
      <c r="W43" s="117"/>
      <c r="X43" s="117"/>
      <c r="Y43" s="117"/>
      <c r="Z43" s="117"/>
      <c r="AA43" s="117"/>
      <c r="AB43" s="117"/>
      <c r="AC43" s="117"/>
      <c r="AD43" s="117"/>
      <c r="AE43" s="117"/>
      <c r="AF43" s="117"/>
      <c r="AG43" s="117"/>
      <c r="AH43" s="117"/>
    </row>
    <row r="44" spans="1:36" x14ac:dyDescent="0.3">
      <c r="A44" s="192"/>
      <c r="B44" s="117"/>
      <c r="C44" s="117"/>
      <c r="D44" s="117"/>
      <c r="E44" s="117"/>
      <c r="F44" s="117"/>
      <c r="G44" s="117"/>
      <c r="H44" s="117"/>
      <c r="I44" s="117"/>
      <c r="J44" s="117"/>
      <c r="K44" s="117"/>
      <c r="L44" s="117"/>
      <c r="M44" s="117"/>
      <c r="N44" s="117"/>
      <c r="O44" s="117"/>
      <c r="P44" s="117"/>
      <c r="Q44" s="117"/>
      <c r="R44" s="117"/>
      <c r="S44" s="117"/>
      <c r="T44" s="117"/>
      <c r="U44" s="117"/>
      <c r="V44" s="117"/>
      <c r="W44" s="117"/>
      <c r="X44" s="117"/>
      <c r="Y44" s="117"/>
      <c r="Z44" s="117"/>
      <c r="AA44" s="117"/>
      <c r="AB44" s="117"/>
      <c r="AC44" s="117"/>
      <c r="AD44" s="117"/>
      <c r="AE44" s="117"/>
      <c r="AF44" s="117"/>
      <c r="AG44" s="117"/>
      <c r="AH44" s="117"/>
    </row>
    <row r="45" spans="1:36" x14ac:dyDescent="0.3">
      <c r="A45" s="192"/>
      <c r="B45" s="117"/>
      <c r="C45" s="117"/>
      <c r="D45" s="117"/>
      <c r="E45" s="117"/>
      <c r="F45" s="117"/>
      <c r="G45" s="117"/>
      <c r="H45" s="117"/>
      <c r="I45" s="117"/>
      <c r="J45" s="117"/>
      <c r="K45" s="117"/>
      <c r="L45" s="117"/>
      <c r="M45" s="117"/>
      <c r="N45" s="117"/>
      <c r="O45" s="117"/>
      <c r="P45" s="117"/>
      <c r="Q45" s="117"/>
      <c r="R45" s="117"/>
      <c r="S45" s="117"/>
      <c r="T45" s="117"/>
      <c r="U45" s="117"/>
      <c r="V45" s="117"/>
      <c r="W45" s="117"/>
      <c r="X45" s="117"/>
      <c r="Y45" s="117"/>
      <c r="Z45" s="117"/>
      <c r="AA45" s="117"/>
      <c r="AB45" s="117"/>
      <c r="AC45" s="117"/>
      <c r="AD45" s="117"/>
      <c r="AE45" s="117"/>
      <c r="AF45" s="117"/>
      <c r="AG45" s="117"/>
      <c r="AH45" s="117"/>
    </row>
    <row r="46" spans="1:36" x14ac:dyDescent="0.3">
      <c r="A46" s="192"/>
      <c r="B46" s="117"/>
      <c r="C46" s="117"/>
      <c r="D46" s="117"/>
      <c r="E46" s="117"/>
      <c r="F46" s="117"/>
      <c r="G46" s="117"/>
      <c r="H46" s="117"/>
      <c r="I46" s="117"/>
      <c r="J46" s="117"/>
      <c r="K46" s="117"/>
      <c r="L46" s="117"/>
      <c r="M46" s="117"/>
      <c r="N46" s="117"/>
      <c r="O46" s="117"/>
      <c r="P46" s="117"/>
      <c r="Q46" s="117"/>
      <c r="R46" s="117"/>
      <c r="S46" s="117"/>
      <c r="T46" s="117"/>
      <c r="U46" s="117"/>
      <c r="V46" s="117"/>
      <c r="W46" s="117"/>
      <c r="X46" s="117"/>
      <c r="Y46" s="117"/>
      <c r="Z46" s="117"/>
      <c r="AA46" s="117"/>
      <c r="AB46" s="117"/>
      <c r="AC46" s="117"/>
      <c r="AD46" s="117"/>
      <c r="AE46" s="117"/>
      <c r="AF46" s="117"/>
      <c r="AG46" s="117"/>
      <c r="AH46" s="117"/>
    </row>
    <row r="47" spans="1:36" x14ac:dyDescent="0.3">
      <c r="A47" s="192"/>
      <c r="B47" s="117"/>
      <c r="C47" s="117"/>
      <c r="D47" s="117"/>
      <c r="E47" s="117"/>
      <c r="F47" s="117"/>
      <c r="G47" s="117"/>
      <c r="H47" s="117"/>
      <c r="I47" s="117"/>
      <c r="J47" s="117"/>
      <c r="K47" s="117"/>
      <c r="L47" s="117"/>
      <c r="M47" s="117"/>
      <c r="N47" s="117"/>
      <c r="O47" s="117"/>
      <c r="P47" s="117"/>
      <c r="Q47" s="117"/>
      <c r="R47" s="117"/>
      <c r="S47" s="117"/>
      <c r="T47" s="117"/>
      <c r="U47" s="117"/>
      <c r="V47" s="117"/>
      <c r="W47" s="117"/>
      <c r="X47" s="117"/>
      <c r="Y47" s="117"/>
      <c r="Z47" s="117"/>
      <c r="AA47" s="117"/>
      <c r="AB47" s="117"/>
      <c r="AC47" s="117"/>
      <c r="AD47" s="117"/>
      <c r="AE47" s="117"/>
      <c r="AF47" s="117"/>
      <c r="AG47" s="117"/>
      <c r="AH47" s="117"/>
    </row>
    <row r="48" spans="1:36" x14ac:dyDescent="0.3">
      <c r="A48" s="192"/>
      <c r="B48" s="117"/>
      <c r="C48" s="117"/>
      <c r="D48" s="117"/>
      <c r="E48" s="117"/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7"/>
      <c r="AC48" s="117"/>
      <c r="AD48" s="117"/>
      <c r="AE48" s="117"/>
      <c r="AF48" s="117"/>
      <c r="AG48" s="117"/>
      <c r="AH48" s="117"/>
    </row>
    <row r="49" spans="1:34" x14ac:dyDescent="0.3">
      <c r="A49" s="192"/>
      <c r="B49" s="117"/>
      <c r="C49" s="117"/>
      <c r="D49" s="117"/>
      <c r="E49" s="117"/>
      <c r="F49" s="117"/>
      <c r="G49" s="117"/>
      <c r="H49" s="117"/>
      <c r="I49" s="117"/>
      <c r="J49" s="117"/>
      <c r="K49" s="117"/>
      <c r="L49" s="117"/>
      <c r="M49" s="117"/>
      <c r="N49" s="117"/>
      <c r="O49" s="117"/>
      <c r="P49" s="117"/>
      <c r="Q49" s="117"/>
      <c r="R49" s="117"/>
      <c r="S49" s="117"/>
      <c r="T49" s="117"/>
      <c r="U49" s="117"/>
      <c r="V49" s="117"/>
      <c r="W49" s="117"/>
      <c r="X49" s="117"/>
      <c r="Y49" s="117"/>
      <c r="Z49" s="117"/>
      <c r="AA49" s="117"/>
      <c r="AB49" s="117"/>
      <c r="AC49" s="117"/>
      <c r="AD49" s="117"/>
      <c r="AE49" s="117"/>
      <c r="AF49" s="117"/>
      <c r="AG49" s="117"/>
      <c r="AH49" s="117"/>
    </row>
    <row r="50" spans="1:34" x14ac:dyDescent="0.3">
      <c r="A50" s="192"/>
      <c r="B50" s="117"/>
      <c r="C50" s="117"/>
      <c r="D50" s="117"/>
      <c r="E50" s="117"/>
      <c r="F50" s="117"/>
      <c r="G50" s="117"/>
      <c r="H50" s="117"/>
      <c r="I50" s="117"/>
      <c r="J50" s="117"/>
      <c r="K50" s="117"/>
      <c r="L50" s="117"/>
      <c r="M50" s="117"/>
      <c r="N50" s="117"/>
      <c r="O50" s="117"/>
      <c r="P50" s="117"/>
      <c r="Q50" s="117"/>
      <c r="R50" s="117"/>
      <c r="S50" s="117"/>
      <c r="T50" s="117"/>
      <c r="U50" s="117"/>
      <c r="V50" s="117"/>
      <c r="W50" s="117"/>
      <c r="X50" s="117"/>
      <c r="Y50" s="117"/>
      <c r="Z50" s="117"/>
      <c r="AA50" s="117"/>
      <c r="AB50" s="117"/>
      <c r="AC50" s="117"/>
      <c r="AD50" s="117"/>
      <c r="AE50" s="117"/>
      <c r="AF50" s="117"/>
      <c r="AG50" s="117"/>
      <c r="AH50" s="117"/>
    </row>
    <row r="51" spans="1:34" x14ac:dyDescent="0.3">
      <c r="A51" s="192"/>
      <c r="B51" s="117"/>
      <c r="C51" s="117"/>
      <c r="D51" s="117"/>
      <c r="E51" s="117"/>
      <c r="F51" s="117"/>
      <c r="G51" s="117"/>
      <c r="H51" s="117"/>
      <c r="I51" s="117"/>
      <c r="J51" s="117"/>
      <c r="K51" s="117"/>
      <c r="L51" s="117"/>
      <c r="M51" s="117"/>
      <c r="N51" s="117"/>
      <c r="O51" s="117"/>
      <c r="P51" s="117"/>
      <c r="Q51" s="117"/>
      <c r="R51" s="117"/>
      <c r="S51" s="117"/>
      <c r="T51" s="117"/>
      <c r="U51" s="117"/>
      <c r="V51" s="117"/>
      <c r="W51" s="117"/>
      <c r="X51" s="117"/>
      <c r="Y51" s="117"/>
      <c r="Z51" s="117"/>
      <c r="AA51" s="117"/>
      <c r="AB51" s="117"/>
      <c r="AC51" s="117"/>
      <c r="AD51" s="117"/>
      <c r="AE51" s="117"/>
      <c r="AF51" s="117"/>
      <c r="AG51" s="117"/>
      <c r="AH51" s="117"/>
    </row>
    <row r="52" spans="1:34" x14ac:dyDescent="0.3">
      <c r="A52" s="192"/>
      <c r="B52" s="117"/>
      <c r="C52" s="117"/>
      <c r="D52" s="117"/>
      <c r="E52" s="117"/>
      <c r="F52" s="117"/>
      <c r="G52" s="117"/>
      <c r="H52" s="117"/>
      <c r="I52" s="117"/>
      <c r="J52" s="117"/>
      <c r="K52" s="117"/>
      <c r="L52" s="117"/>
      <c r="M52" s="117"/>
      <c r="N52" s="117"/>
      <c r="O52" s="117"/>
      <c r="P52" s="117"/>
      <c r="Q52" s="117"/>
      <c r="R52" s="117"/>
      <c r="S52" s="117"/>
      <c r="T52" s="117"/>
      <c r="U52" s="117"/>
      <c r="V52" s="117"/>
      <c r="W52" s="117"/>
      <c r="X52" s="117"/>
      <c r="Y52" s="117"/>
      <c r="Z52" s="117"/>
      <c r="AA52" s="117"/>
      <c r="AB52" s="117"/>
      <c r="AC52" s="117"/>
      <c r="AD52" s="117"/>
      <c r="AE52" s="117"/>
      <c r="AF52" s="117"/>
      <c r="AG52" s="117"/>
      <c r="AH52" s="117"/>
    </row>
    <row r="53" spans="1:34" x14ac:dyDescent="0.3">
      <c r="A53" s="192"/>
      <c r="B53" s="117"/>
      <c r="C53" s="117"/>
      <c r="D53" s="117"/>
      <c r="E53" s="117"/>
      <c r="F53" s="117"/>
      <c r="G53" s="117"/>
      <c r="H53" s="117"/>
      <c r="I53" s="117"/>
      <c r="J53" s="117"/>
      <c r="K53" s="117"/>
      <c r="L53" s="117"/>
      <c r="M53" s="117"/>
      <c r="N53" s="117"/>
      <c r="O53" s="117"/>
      <c r="P53" s="117"/>
      <c r="Q53" s="117"/>
      <c r="R53" s="117"/>
      <c r="S53" s="117"/>
      <c r="T53" s="117"/>
      <c r="U53" s="117"/>
      <c r="V53" s="117"/>
      <c r="W53" s="117"/>
      <c r="X53" s="117"/>
      <c r="Y53" s="117"/>
      <c r="Z53" s="117"/>
      <c r="AA53" s="117"/>
      <c r="AB53" s="117"/>
      <c r="AC53" s="117"/>
      <c r="AD53" s="117"/>
      <c r="AE53" s="117"/>
      <c r="AF53" s="117"/>
      <c r="AG53" s="117"/>
      <c r="AH53" s="117"/>
    </row>
    <row r="54" spans="1:34" x14ac:dyDescent="0.3">
      <c r="A54" s="192"/>
      <c r="B54" s="117"/>
      <c r="C54" s="117"/>
      <c r="D54" s="117"/>
      <c r="E54" s="117"/>
      <c r="F54" s="117"/>
      <c r="G54" s="117"/>
      <c r="H54" s="117"/>
      <c r="I54" s="117"/>
      <c r="J54" s="117"/>
      <c r="K54" s="117"/>
      <c r="L54" s="117"/>
      <c r="M54" s="117"/>
      <c r="N54" s="117"/>
      <c r="O54" s="117"/>
      <c r="P54" s="117"/>
      <c r="Q54" s="117"/>
      <c r="R54" s="117"/>
      <c r="S54" s="117"/>
      <c r="T54" s="117"/>
      <c r="U54" s="117"/>
      <c r="V54" s="117"/>
      <c r="W54" s="117"/>
      <c r="X54" s="117"/>
      <c r="Y54" s="117"/>
      <c r="Z54" s="117"/>
      <c r="AA54" s="117"/>
      <c r="AB54" s="117"/>
      <c r="AC54" s="117"/>
      <c r="AD54" s="117"/>
      <c r="AE54" s="117"/>
      <c r="AF54" s="117"/>
      <c r="AG54" s="117"/>
      <c r="AH54" s="117"/>
    </row>
    <row r="55" spans="1:34" x14ac:dyDescent="0.3">
      <c r="A55" s="192"/>
      <c r="B55" s="117"/>
      <c r="C55" s="117"/>
      <c r="D55" s="117"/>
      <c r="E55" s="117"/>
      <c r="F55" s="117"/>
      <c r="G55" s="117"/>
      <c r="H55" s="117"/>
      <c r="I55" s="117"/>
      <c r="J55" s="117"/>
      <c r="K55" s="117"/>
      <c r="L55" s="117"/>
      <c r="M55" s="117"/>
      <c r="N55" s="117"/>
      <c r="O55" s="117"/>
      <c r="P55" s="117"/>
      <c r="Q55" s="117"/>
      <c r="R55" s="117"/>
      <c r="S55" s="117"/>
      <c r="T55" s="117"/>
      <c r="U55" s="117"/>
      <c r="V55" s="117"/>
      <c r="W55" s="117"/>
      <c r="X55" s="117"/>
      <c r="Y55" s="117"/>
      <c r="Z55" s="117"/>
      <c r="AA55" s="117"/>
      <c r="AB55" s="117"/>
      <c r="AC55" s="117"/>
      <c r="AD55" s="117"/>
      <c r="AE55" s="117"/>
      <c r="AF55" s="117"/>
      <c r="AG55" s="117"/>
      <c r="AH55" s="117"/>
    </row>
    <row r="56" spans="1:34" x14ac:dyDescent="0.3">
      <c r="A56" s="192"/>
      <c r="B56" s="117"/>
      <c r="C56" s="117"/>
      <c r="D56" s="117"/>
      <c r="E56" s="117"/>
      <c r="F56" s="117"/>
      <c r="G56" s="117"/>
      <c r="H56" s="117"/>
      <c r="I56" s="117"/>
      <c r="J56" s="117"/>
      <c r="K56" s="117"/>
      <c r="L56" s="117"/>
      <c r="M56" s="117"/>
      <c r="N56" s="117"/>
      <c r="O56" s="117"/>
      <c r="P56" s="117"/>
      <c r="Q56" s="117"/>
      <c r="R56" s="117"/>
      <c r="S56" s="117"/>
      <c r="T56" s="117"/>
      <c r="U56" s="117"/>
      <c r="V56" s="117"/>
      <c r="W56" s="117"/>
      <c r="X56" s="117"/>
      <c r="Y56" s="117"/>
      <c r="Z56" s="117"/>
      <c r="AA56" s="117"/>
      <c r="AB56" s="117"/>
      <c r="AC56" s="117"/>
      <c r="AD56" s="117"/>
      <c r="AE56" s="117"/>
      <c r="AF56" s="117"/>
      <c r="AG56" s="117"/>
      <c r="AH56" s="117"/>
    </row>
    <row r="57" spans="1:34" x14ac:dyDescent="0.3">
      <c r="A57" s="192"/>
      <c r="B57" s="117"/>
      <c r="C57" s="117"/>
      <c r="D57" s="117"/>
      <c r="E57" s="117"/>
      <c r="F57" s="117"/>
      <c r="G57" s="117"/>
      <c r="H57" s="117"/>
      <c r="I57" s="117"/>
      <c r="J57" s="117"/>
      <c r="K57" s="117"/>
      <c r="L57" s="117"/>
      <c r="M57" s="117"/>
      <c r="N57" s="117"/>
      <c r="O57" s="117"/>
      <c r="P57" s="117"/>
      <c r="Q57" s="117"/>
      <c r="R57" s="117"/>
      <c r="S57" s="117"/>
      <c r="T57" s="117"/>
      <c r="U57" s="117"/>
      <c r="V57" s="117"/>
      <c r="W57" s="117"/>
      <c r="X57" s="117"/>
      <c r="Y57" s="117"/>
      <c r="Z57" s="117"/>
      <c r="AA57" s="117"/>
      <c r="AB57" s="117"/>
      <c r="AC57" s="117"/>
      <c r="AD57" s="117"/>
      <c r="AE57" s="117"/>
      <c r="AF57" s="117"/>
      <c r="AG57" s="117"/>
      <c r="AH57" s="117"/>
    </row>
    <row r="58" spans="1:34" x14ac:dyDescent="0.3">
      <c r="A58" s="192"/>
      <c r="B58" s="117"/>
      <c r="C58" s="117"/>
      <c r="D58" s="117"/>
      <c r="E58" s="117"/>
      <c r="F58" s="117"/>
      <c r="G58" s="117"/>
      <c r="H58" s="117"/>
      <c r="I58" s="117"/>
      <c r="J58" s="117"/>
      <c r="K58" s="117"/>
      <c r="L58" s="117"/>
      <c r="M58" s="117"/>
      <c r="N58" s="117"/>
      <c r="O58" s="117"/>
      <c r="P58" s="117"/>
      <c r="Q58" s="117"/>
      <c r="R58" s="117"/>
      <c r="S58" s="117"/>
      <c r="T58" s="117"/>
      <c r="U58" s="117"/>
      <c r="V58" s="117"/>
      <c r="W58" s="117"/>
      <c r="X58" s="117"/>
      <c r="Y58" s="117"/>
      <c r="Z58" s="117"/>
      <c r="AA58" s="117"/>
      <c r="AB58" s="117"/>
      <c r="AC58" s="117"/>
      <c r="AD58" s="117"/>
      <c r="AE58" s="117"/>
      <c r="AF58" s="117"/>
      <c r="AG58" s="117"/>
      <c r="AH58" s="117"/>
    </row>
    <row r="59" spans="1:34" x14ac:dyDescent="0.3">
      <c r="A59" s="192"/>
      <c r="B59" s="117"/>
      <c r="C59" s="117"/>
      <c r="D59" s="117"/>
      <c r="E59" s="117"/>
      <c r="F59" s="117"/>
      <c r="G59" s="117"/>
      <c r="H59" s="117"/>
      <c r="I59" s="117"/>
      <c r="J59" s="117"/>
      <c r="K59" s="117"/>
      <c r="L59" s="117"/>
      <c r="M59" s="117"/>
      <c r="N59" s="117"/>
      <c r="O59" s="117"/>
      <c r="P59" s="117"/>
      <c r="Q59" s="117"/>
      <c r="R59" s="117"/>
      <c r="S59" s="117"/>
      <c r="T59" s="117"/>
      <c r="U59" s="117"/>
      <c r="V59" s="117"/>
      <c r="W59" s="117"/>
      <c r="X59" s="117"/>
      <c r="Y59" s="117"/>
      <c r="Z59" s="117"/>
      <c r="AA59" s="117"/>
      <c r="AB59" s="117"/>
      <c r="AC59" s="117"/>
      <c r="AD59" s="117"/>
      <c r="AE59" s="117"/>
      <c r="AF59" s="117"/>
      <c r="AG59" s="117"/>
      <c r="AH59" s="117"/>
    </row>
    <row r="60" spans="1:34" x14ac:dyDescent="0.3">
      <c r="A60" s="192"/>
      <c r="B60" s="117"/>
      <c r="C60" s="117"/>
      <c r="D60" s="117"/>
      <c r="E60" s="117"/>
      <c r="F60" s="117"/>
      <c r="G60" s="117"/>
      <c r="H60" s="117"/>
      <c r="I60" s="117"/>
      <c r="J60" s="117"/>
      <c r="K60" s="117"/>
      <c r="L60" s="117"/>
      <c r="M60" s="117"/>
      <c r="N60" s="117"/>
      <c r="O60" s="117"/>
      <c r="P60" s="117"/>
      <c r="Q60" s="117"/>
      <c r="R60" s="117"/>
      <c r="S60" s="117"/>
      <c r="T60" s="117"/>
      <c r="U60" s="117"/>
      <c r="V60" s="117"/>
      <c r="W60" s="117"/>
      <c r="X60" s="117"/>
      <c r="Y60" s="117"/>
      <c r="Z60" s="117"/>
      <c r="AA60" s="117"/>
      <c r="AB60" s="117"/>
      <c r="AC60" s="117"/>
      <c r="AD60" s="117"/>
      <c r="AE60" s="117"/>
      <c r="AF60" s="117"/>
      <c r="AG60" s="117"/>
      <c r="AH60" s="117"/>
    </row>
    <row r="61" spans="1:34" x14ac:dyDescent="0.3">
      <c r="A61" s="192"/>
      <c r="B61" s="117"/>
      <c r="C61" s="117"/>
      <c r="D61" s="117"/>
      <c r="E61" s="117"/>
      <c r="F61" s="117"/>
      <c r="G61" s="117"/>
      <c r="H61" s="117"/>
      <c r="I61" s="117"/>
      <c r="J61" s="117"/>
      <c r="K61" s="117"/>
      <c r="L61" s="117"/>
      <c r="M61" s="117"/>
      <c r="N61" s="117"/>
      <c r="O61" s="117"/>
      <c r="P61" s="117"/>
      <c r="Q61" s="117"/>
      <c r="R61" s="117"/>
      <c r="S61" s="117"/>
      <c r="T61" s="117"/>
      <c r="U61" s="117"/>
      <c r="V61" s="117"/>
      <c r="W61" s="117"/>
      <c r="X61" s="117"/>
      <c r="Y61" s="117"/>
      <c r="Z61" s="117"/>
      <c r="AA61" s="117"/>
      <c r="AB61" s="117"/>
      <c r="AC61" s="117"/>
      <c r="AD61" s="117"/>
      <c r="AE61" s="117"/>
      <c r="AF61" s="117"/>
      <c r="AG61" s="117"/>
      <c r="AH61" s="117"/>
    </row>
    <row r="62" spans="1:34" x14ac:dyDescent="0.3">
      <c r="A62" s="192"/>
      <c r="B62" s="117"/>
      <c r="C62" s="117"/>
      <c r="D62" s="117"/>
      <c r="E62" s="117"/>
      <c r="F62" s="117"/>
      <c r="G62" s="117"/>
      <c r="H62" s="117"/>
      <c r="I62" s="117"/>
      <c r="J62" s="117"/>
      <c r="K62" s="117"/>
      <c r="L62" s="117"/>
      <c r="M62" s="117"/>
      <c r="N62" s="117"/>
      <c r="O62" s="117"/>
      <c r="P62" s="117"/>
      <c r="Q62" s="117"/>
      <c r="R62" s="117"/>
      <c r="S62" s="117"/>
      <c r="T62" s="117"/>
      <c r="U62" s="117"/>
      <c r="V62" s="117"/>
      <c r="W62" s="117"/>
      <c r="X62" s="117"/>
      <c r="Y62" s="117"/>
      <c r="Z62" s="117"/>
      <c r="AA62" s="117"/>
      <c r="AB62" s="117"/>
      <c r="AC62" s="117"/>
      <c r="AD62" s="117"/>
      <c r="AE62" s="117"/>
      <c r="AF62" s="117"/>
      <c r="AG62" s="117"/>
      <c r="AH62" s="117"/>
    </row>
    <row r="63" spans="1:34" x14ac:dyDescent="0.3">
      <c r="A63" s="192"/>
      <c r="B63" s="117"/>
      <c r="C63" s="117"/>
      <c r="D63" s="117"/>
      <c r="E63" s="117"/>
      <c r="F63" s="117"/>
      <c r="G63" s="117"/>
      <c r="H63" s="117"/>
      <c r="I63" s="117"/>
      <c r="J63" s="117"/>
      <c r="K63" s="117"/>
      <c r="L63" s="117"/>
      <c r="M63" s="117"/>
      <c r="N63" s="117"/>
      <c r="O63" s="117"/>
      <c r="P63" s="117"/>
      <c r="Q63" s="117"/>
      <c r="R63" s="117"/>
      <c r="S63" s="117"/>
      <c r="T63" s="117"/>
      <c r="U63" s="117"/>
      <c r="V63" s="117"/>
      <c r="W63" s="117"/>
      <c r="X63" s="117"/>
      <c r="Y63" s="117"/>
      <c r="Z63" s="117"/>
      <c r="AA63" s="117"/>
      <c r="AB63" s="117"/>
      <c r="AC63" s="117"/>
      <c r="AD63" s="117"/>
      <c r="AE63" s="117"/>
      <c r="AF63" s="117"/>
      <c r="AG63" s="117"/>
      <c r="AH63" s="117"/>
    </row>
    <row r="64" spans="1:34" x14ac:dyDescent="0.3">
      <c r="A64" s="192"/>
      <c r="B64" s="117"/>
      <c r="C64" s="117"/>
      <c r="D64" s="117"/>
      <c r="E64" s="117"/>
      <c r="F64" s="117"/>
      <c r="G64" s="117"/>
      <c r="H64" s="117"/>
      <c r="I64" s="117"/>
      <c r="J64" s="117"/>
      <c r="K64" s="117"/>
      <c r="L64" s="117"/>
      <c r="M64" s="117"/>
      <c r="N64" s="117"/>
      <c r="O64" s="117"/>
      <c r="P64" s="117"/>
      <c r="Q64" s="117"/>
      <c r="R64" s="117"/>
      <c r="S64" s="117"/>
      <c r="T64" s="117"/>
      <c r="U64" s="117"/>
      <c r="V64" s="117"/>
      <c r="W64" s="117"/>
      <c r="X64" s="117"/>
      <c r="Y64" s="117"/>
      <c r="Z64" s="117"/>
      <c r="AA64" s="117"/>
      <c r="AB64" s="117"/>
      <c r="AC64" s="117"/>
      <c r="AD64" s="117"/>
      <c r="AE64" s="117"/>
      <c r="AF64" s="117"/>
      <c r="AG64" s="117"/>
      <c r="AH64" s="117"/>
    </row>
    <row r="65" spans="1:34" x14ac:dyDescent="0.3">
      <c r="A65" s="192"/>
      <c r="B65" s="117"/>
      <c r="C65" s="117"/>
      <c r="D65" s="117"/>
      <c r="E65" s="117"/>
      <c r="F65" s="117"/>
      <c r="G65" s="117"/>
      <c r="H65" s="117"/>
      <c r="I65" s="117"/>
      <c r="J65" s="117"/>
      <c r="K65" s="117"/>
      <c r="L65" s="117"/>
      <c r="M65" s="117"/>
      <c r="N65" s="117"/>
      <c r="O65" s="117"/>
      <c r="P65" s="117"/>
      <c r="Q65" s="117"/>
      <c r="R65" s="117"/>
      <c r="S65" s="117"/>
      <c r="T65" s="117"/>
      <c r="U65" s="117"/>
      <c r="V65" s="117"/>
      <c r="W65" s="117"/>
      <c r="X65" s="117"/>
      <c r="Y65" s="117"/>
      <c r="Z65" s="117"/>
      <c r="AA65" s="117"/>
      <c r="AB65" s="117"/>
      <c r="AC65" s="117"/>
      <c r="AD65" s="117"/>
      <c r="AE65" s="117"/>
      <c r="AF65" s="117"/>
      <c r="AG65" s="117"/>
      <c r="AH65" s="117"/>
    </row>
    <row r="66" spans="1:34" x14ac:dyDescent="0.3">
      <c r="A66" s="192"/>
      <c r="B66" s="117"/>
      <c r="C66" s="117"/>
      <c r="D66" s="117"/>
      <c r="E66" s="117"/>
      <c r="F66" s="117"/>
      <c r="G66" s="117"/>
      <c r="H66" s="117"/>
      <c r="I66" s="117"/>
      <c r="J66" s="117"/>
      <c r="K66" s="117"/>
      <c r="L66" s="117"/>
      <c r="M66" s="117"/>
      <c r="N66" s="117"/>
      <c r="O66" s="117"/>
      <c r="P66" s="117"/>
      <c r="Q66" s="117"/>
      <c r="R66" s="117"/>
      <c r="S66" s="117"/>
      <c r="T66" s="117"/>
      <c r="U66" s="117"/>
      <c r="V66" s="117"/>
      <c r="W66" s="117"/>
      <c r="X66" s="117"/>
      <c r="Y66" s="117"/>
      <c r="Z66" s="117"/>
      <c r="AA66" s="117"/>
      <c r="AB66" s="117"/>
      <c r="AC66" s="117"/>
      <c r="AD66" s="117"/>
      <c r="AE66" s="117"/>
      <c r="AF66" s="117"/>
      <c r="AG66" s="117"/>
      <c r="AH66" s="117"/>
    </row>
    <row r="67" spans="1:34" x14ac:dyDescent="0.3">
      <c r="A67" s="192"/>
      <c r="B67" s="117"/>
      <c r="C67" s="117"/>
      <c r="D67" s="117"/>
      <c r="E67" s="117"/>
      <c r="F67" s="117"/>
      <c r="G67" s="117"/>
      <c r="H67" s="117"/>
      <c r="I67" s="195"/>
      <c r="J67" s="117"/>
      <c r="K67" s="117"/>
      <c r="L67" s="117"/>
      <c r="M67" s="117"/>
      <c r="N67" s="117"/>
      <c r="O67" s="117"/>
      <c r="P67" s="117"/>
      <c r="Q67" s="117"/>
      <c r="R67" s="117"/>
      <c r="S67" s="195"/>
      <c r="T67" s="117"/>
      <c r="U67" s="195"/>
      <c r="V67" s="117"/>
      <c r="W67" s="196"/>
      <c r="X67" s="197"/>
      <c r="Y67" s="197"/>
      <c r="Z67" s="197"/>
      <c r="AA67" s="197"/>
      <c r="AB67" s="188"/>
      <c r="AC67" s="197"/>
      <c r="AD67" s="197"/>
      <c r="AE67" s="188"/>
      <c r="AF67" s="197"/>
      <c r="AG67" s="197"/>
      <c r="AH67" s="197"/>
    </row>
    <row r="68" spans="1:34" x14ac:dyDescent="0.3">
      <c r="A68" s="192"/>
      <c r="B68" s="117"/>
      <c r="C68" s="117"/>
      <c r="D68" s="117"/>
      <c r="E68" s="117"/>
      <c r="F68" s="117"/>
      <c r="G68" s="117"/>
      <c r="H68" s="117"/>
      <c r="I68" s="195"/>
      <c r="J68" s="117"/>
      <c r="K68" s="117"/>
      <c r="L68" s="117"/>
      <c r="M68" s="117"/>
      <c r="N68" s="117"/>
      <c r="O68" s="117"/>
      <c r="P68" s="117"/>
      <c r="Q68" s="117"/>
      <c r="R68" s="117"/>
      <c r="S68" s="195"/>
      <c r="T68" s="117"/>
      <c r="U68" s="195"/>
      <c r="V68" s="117"/>
      <c r="W68" s="196"/>
      <c r="X68" s="197"/>
      <c r="Y68" s="197"/>
      <c r="Z68" s="197"/>
      <c r="AA68" s="197"/>
      <c r="AB68" s="188"/>
      <c r="AC68" s="197"/>
      <c r="AD68" s="197"/>
      <c r="AE68" s="188"/>
      <c r="AF68" s="197"/>
      <c r="AG68" s="197"/>
      <c r="AH68" s="197"/>
    </row>
    <row r="69" spans="1:34" x14ac:dyDescent="0.3">
      <c r="A69" s="192"/>
      <c r="B69" s="117"/>
      <c r="C69" s="117"/>
      <c r="D69" s="117"/>
      <c r="E69" s="117"/>
      <c r="F69" s="117"/>
      <c r="G69" s="117"/>
      <c r="H69" s="117"/>
      <c r="I69" s="195"/>
      <c r="J69" s="117"/>
      <c r="K69" s="117"/>
      <c r="L69" s="117"/>
      <c r="M69" s="117"/>
      <c r="N69" s="117"/>
      <c r="O69" s="117"/>
      <c r="P69" s="117"/>
      <c r="Q69" s="117"/>
      <c r="R69" s="117"/>
      <c r="S69" s="195"/>
      <c r="T69" s="117"/>
      <c r="U69" s="195"/>
      <c r="V69" s="117"/>
      <c r="W69" s="196"/>
      <c r="X69" s="197"/>
      <c r="Y69" s="197"/>
      <c r="Z69" s="197"/>
      <c r="AA69" s="197"/>
      <c r="AB69" s="188"/>
      <c r="AC69" s="197"/>
      <c r="AD69" s="197"/>
      <c r="AE69" s="188"/>
      <c r="AF69" s="197"/>
      <c r="AG69" s="197"/>
      <c r="AH69" s="197"/>
    </row>
    <row r="70" spans="1:34" x14ac:dyDescent="0.3">
      <c r="A70" s="192"/>
      <c r="B70" s="117"/>
      <c r="C70" s="117"/>
      <c r="D70" s="117"/>
      <c r="E70" s="117"/>
      <c r="F70" s="117"/>
      <c r="G70" s="117"/>
      <c r="H70" s="117"/>
      <c r="I70" s="195"/>
      <c r="J70" s="117"/>
      <c r="K70" s="117"/>
      <c r="L70" s="117"/>
      <c r="M70" s="117"/>
      <c r="N70" s="117"/>
      <c r="O70" s="117"/>
      <c r="P70" s="117"/>
      <c r="Q70" s="117"/>
      <c r="R70" s="117"/>
      <c r="S70" s="195"/>
      <c r="T70" s="117"/>
      <c r="U70" s="195"/>
      <c r="V70" s="117"/>
      <c r="W70" s="196"/>
      <c r="X70" s="197"/>
      <c r="Y70" s="197"/>
      <c r="Z70" s="197"/>
      <c r="AA70" s="197"/>
      <c r="AB70" s="188"/>
      <c r="AC70" s="197"/>
      <c r="AD70" s="197"/>
      <c r="AE70" s="188"/>
      <c r="AF70" s="197"/>
      <c r="AG70" s="197"/>
      <c r="AH70" s="197"/>
    </row>
    <row r="71" spans="1:34" x14ac:dyDescent="0.3">
      <c r="A71" s="192"/>
      <c r="B71" s="117"/>
      <c r="C71" s="117"/>
      <c r="D71" s="117"/>
      <c r="E71" s="117"/>
      <c r="F71" s="117"/>
      <c r="G71" s="117"/>
      <c r="H71" s="117"/>
      <c r="I71" s="195"/>
      <c r="J71" s="117"/>
      <c r="K71" s="117"/>
      <c r="L71" s="117"/>
      <c r="M71" s="117"/>
      <c r="N71" s="117"/>
      <c r="O71" s="117"/>
      <c r="P71" s="117"/>
      <c r="Q71" s="117"/>
      <c r="R71" s="117"/>
      <c r="S71" s="195"/>
      <c r="T71" s="117"/>
      <c r="U71" s="195"/>
      <c r="V71" s="117"/>
      <c r="W71" s="196"/>
      <c r="X71" s="197"/>
      <c r="Y71" s="197"/>
      <c r="Z71" s="197"/>
      <c r="AA71" s="197"/>
      <c r="AB71" s="188"/>
      <c r="AC71" s="197"/>
      <c r="AD71" s="197"/>
      <c r="AE71" s="188"/>
      <c r="AF71" s="197"/>
      <c r="AG71" s="197"/>
      <c r="AH71" s="197"/>
    </row>
    <row r="72" spans="1:34" x14ac:dyDescent="0.3">
      <c r="A72" s="192"/>
      <c r="B72" s="117"/>
      <c r="C72" s="117"/>
      <c r="D72" s="117"/>
      <c r="E72" s="117"/>
      <c r="F72" s="117"/>
      <c r="G72" s="117"/>
      <c r="H72" s="117"/>
      <c r="I72" s="195"/>
      <c r="J72" s="117"/>
      <c r="K72" s="117"/>
      <c r="L72" s="117"/>
      <c r="M72" s="117"/>
      <c r="N72" s="117"/>
      <c r="O72" s="117"/>
      <c r="P72" s="117"/>
      <c r="Q72" s="117"/>
      <c r="R72" s="117"/>
      <c r="S72" s="195"/>
      <c r="T72" s="117"/>
      <c r="U72" s="195"/>
      <c r="V72" s="117"/>
      <c r="W72" s="196"/>
      <c r="X72" s="197"/>
      <c r="Y72" s="197"/>
      <c r="Z72" s="197"/>
      <c r="AA72" s="197"/>
      <c r="AB72" s="188"/>
      <c r="AC72" s="197"/>
      <c r="AD72" s="197"/>
      <c r="AE72" s="188"/>
      <c r="AF72" s="197"/>
      <c r="AG72" s="197"/>
      <c r="AH72" s="197"/>
    </row>
    <row r="73" spans="1:34" x14ac:dyDescent="0.3">
      <c r="A73" s="192"/>
      <c r="B73" s="117"/>
      <c r="C73" s="117"/>
      <c r="D73" s="117"/>
      <c r="E73" s="117"/>
      <c r="F73" s="117"/>
      <c r="G73" s="117"/>
      <c r="H73" s="117"/>
      <c r="I73" s="195"/>
      <c r="J73" s="117"/>
      <c r="K73" s="117"/>
      <c r="L73" s="117"/>
      <c r="M73" s="117"/>
      <c r="N73" s="117"/>
      <c r="O73" s="117"/>
      <c r="P73" s="117"/>
      <c r="Q73" s="117"/>
      <c r="R73" s="117"/>
      <c r="S73" s="195"/>
      <c r="T73" s="117"/>
      <c r="U73" s="195"/>
      <c r="V73" s="117"/>
      <c r="W73" s="196"/>
      <c r="X73" s="197"/>
      <c r="Y73" s="197"/>
      <c r="Z73" s="197"/>
      <c r="AA73" s="197"/>
      <c r="AB73" s="188"/>
      <c r="AC73" s="197"/>
      <c r="AD73" s="197"/>
      <c r="AE73" s="188"/>
      <c r="AF73" s="197"/>
      <c r="AG73" s="197"/>
      <c r="AH73" s="197"/>
    </row>
    <row r="74" spans="1:34" x14ac:dyDescent="0.3">
      <c r="A74" s="192"/>
      <c r="B74" s="117"/>
      <c r="C74" s="117"/>
      <c r="D74" s="117"/>
      <c r="E74" s="117"/>
      <c r="F74" s="117"/>
      <c r="G74" s="117"/>
      <c r="H74" s="117"/>
      <c r="I74" s="195"/>
      <c r="J74" s="117"/>
      <c r="K74" s="117"/>
      <c r="L74" s="117"/>
      <c r="M74" s="117"/>
      <c r="N74" s="117"/>
      <c r="O74" s="117"/>
      <c r="P74" s="117"/>
      <c r="Q74" s="117"/>
      <c r="R74" s="117"/>
      <c r="S74" s="195"/>
      <c r="T74" s="117"/>
      <c r="U74" s="195"/>
      <c r="V74" s="117"/>
      <c r="W74" s="196"/>
      <c r="X74" s="197"/>
      <c r="Y74" s="197"/>
      <c r="Z74" s="197"/>
      <c r="AA74" s="197"/>
      <c r="AB74" s="188"/>
      <c r="AC74" s="197"/>
      <c r="AD74" s="197"/>
      <c r="AE74" s="188"/>
      <c r="AF74" s="197"/>
      <c r="AG74" s="197"/>
      <c r="AH74" s="197"/>
    </row>
    <row r="75" spans="1:34" x14ac:dyDescent="0.3">
      <c r="A75" s="192"/>
      <c r="B75" s="117"/>
      <c r="C75" s="117"/>
      <c r="D75" s="117"/>
      <c r="E75" s="117"/>
      <c r="F75" s="117"/>
      <c r="G75" s="117"/>
      <c r="H75" s="117"/>
      <c r="I75" s="195"/>
      <c r="J75" s="117"/>
      <c r="K75" s="117"/>
      <c r="L75" s="117"/>
      <c r="M75" s="117"/>
      <c r="N75" s="117"/>
      <c r="O75" s="117"/>
      <c r="P75" s="117"/>
      <c r="Q75" s="117"/>
      <c r="R75" s="117"/>
      <c r="S75" s="195"/>
      <c r="T75" s="117"/>
      <c r="U75" s="195"/>
      <c r="V75" s="117"/>
      <c r="W75" s="196"/>
      <c r="X75" s="197"/>
      <c r="Y75" s="197"/>
      <c r="Z75" s="197"/>
      <c r="AA75" s="197"/>
      <c r="AB75" s="188"/>
      <c r="AC75" s="197"/>
      <c r="AD75" s="197"/>
      <c r="AE75" s="188"/>
      <c r="AF75" s="197"/>
      <c r="AG75" s="197"/>
      <c r="AH75" s="197"/>
    </row>
    <row r="76" spans="1:34" x14ac:dyDescent="0.3">
      <c r="A76" s="192"/>
      <c r="B76" s="117"/>
      <c r="C76" s="117"/>
      <c r="D76" s="117"/>
      <c r="E76" s="117"/>
      <c r="F76" s="117"/>
      <c r="G76" s="117"/>
      <c r="H76" s="117"/>
      <c r="I76" s="195"/>
      <c r="J76" s="117"/>
      <c r="K76" s="117"/>
      <c r="L76" s="117"/>
      <c r="M76" s="117"/>
      <c r="N76" s="117"/>
      <c r="O76" s="117"/>
      <c r="P76" s="117"/>
      <c r="Q76" s="117"/>
      <c r="R76" s="117"/>
      <c r="S76" s="195"/>
      <c r="T76" s="117"/>
      <c r="U76" s="195"/>
      <c r="V76" s="117"/>
      <c r="W76" s="196"/>
      <c r="X76" s="197"/>
      <c r="Y76" s="197"/>
      <c r="Z76" s="197"/>
      <c r="AA76" s="197"/>
      <c r="AB76" s="188"/>
      <c r="AC76" s="197"/>
      <c r="AD76" s="197"/>
      <c r="AE76" s="188"/>
      <c r="AF76" s="197"/>
      <c r="AG76" s="197"/>
      <c r="AH76" s="197"/>
    </row>
    <row r="77" spans="1:34" x14ac:dyDescent="0.3">
      <c r="A77" s="192"/>
      <c r="B77" s="117"/>
      <c r="C77" s="117"/>
      <c r="D77" s="117"/>
      <c r="E77" s="117"/>
      <c r="F77" s="117"/>
      <c r="G77" s="117"/>
      <c r="H77" s="117"/>
      <c r="I77" s="195"/>
      <c r="J77" s="117"/>
      <c r="K77" s="117"/>
      <c r="L77" s="117"/>
      <c r="M77" s="117"/>
      <c r="N77" s="117"/>
      <c r="O77" s="117"/>
      <c r="P77" s="117"/>
      <c r="Q77" s="117"/>
      <c r="R77" s="117"/>
      <c r="S77" s="195"/>
      <c r="T77" s="117"/>
      <c r="U77" s="195"/>
      <c r="V77" s="117"/>
      <c r="W77" s="196"/>
      <c r="X77" s="197"/>
      <c r="Y77" s="197"/>
      <c r="Z77" s="197"/>
      <c r="AA77" s="197"/>
      <c r="AB77" s="188"/>
      <c r="AC77" s="197"/>
      <c r="AD77" s="197"/>
      <c r="AE77" s="188"/>
      <c r="AF77" s="197"/>
      <c r="AG77" s="197"/>
      <c r="AH77" s="197"/>
    </row>
    <row r="78" spans="1:34" x14ac:dyDescent="0.3">
      <c r="A78" s="192"/>
      <c r="B78" s="117"/>
      <c r="C78" s="117"/>
      <c r="D78" s="117"/>
      <c r="E78" s="117"/>
      <c r="F78" s="117"/>
      <c r="G78" s="117"/>
      <c r="H78" s="117"/>
      <c r="I78" s="195"/>
      <c r="J78" s="117"/>
      <c r="K78" s="117"/>
      <c r="L78" s="117"/>
      <c r="M78" s="117"/>
      <c r="N78" s="117"/>
      <c r="O78" s="117"/>
      <c r="P78" s="117"/>
      <c r="Q78" s="117"/>
      <c r="R78" s="117"/>
      <c r="S78" s="195"/>
      <c r="T78" s="117"/>
      <c r="U78" s="195"/>
      <c r="V78" s="117"/>
      <c r="W78" s="196"/>
      <c r="X78" s="197"/>
      <c r="Y78" s="197"/>
      <c r="Z78" s="197"/>
      <c r="AA78" s="197"/>
      <c r="AB78" s="188"/>
      <c r="AC78" s="197"/>
      <c r="AD78" s="197"/>
      <c r="AE78" s="188"/>
      <c r="AF78" s="197"/>
      <c r="AG78" s="197"/>
      <c r="AH78" s="197"/>
    </row>
    <row r="79" spans="1:34" x14ac:dyDescent="0.3">
      <c r="A79" s="192"/>
      <c r="B79" s="117"/>
      <c r="C79" s="117"/>
      <c r="D79" s="117"/>
      <c r="E79" s="117"/>
      <c r="F79" s="117"/>
      <c r="G79" s="117"/>
      <c r="H79" s="117"/>
      <c r="I79" s="195"/>
      <c r="J79" s="117"/>
      <c r="K79" s="117"/>
      <c r="L79" s="117"/>
      <c r="M79" s="117"/>
      <c r="N79" s="117"/>
      <c r="O79" s="117"/>
      <c r="P79" s="117"/>
      <c r="Q79" s="117"/>
      <c r="R79" s="117"/>
      <c r="S79" s="195"/>
      <c r="T79" s="117"/>
      <c r="U79" s="195"/>
      <c r="V79" s="117"/>
      <c r="W79" s="196"/>
      <c r="X79" s="197"/>
      <c r="Y79" s="197"/>
      <c r="Z79" s="197"/>
      <c r="AA79" s="197"/>
      <c r="AB79" s="188"/>
      <c r="AC79" s="197"/>
      <c r="AD79" s="197"/>
      <c r="AE79" s="188"/>
      <c r="AF79" s="197"/>
      <c r="AG79" s="197"/>
      <c r="AH79" s="197"/>
    </row>
    <row r="80" spans="1:34" x14ac:dyDescent="0.3">
      <c r="A80" s="192"/>
      <c r="B80" s="117"/>
      <c r="C80" s="117"/>
      <c r="D80" s="117"/>
      <c r="E80" s="117"/>
      <c r="F80" s="117"/>
      <c r="G80" s="117"/>
      <c r="H80" s="117"/>
      <c r="I80" s="195"/>
      <c r="J80" s="117"/>
      <c r="K80" s="117"/>
      <c r="L80" s="117"/>
      <c r="M80" s="117"/>
      <c r="N80" s="117"/>
      <c r="O80" s="117"/>
      <c r="P80" s="117"/>
      <c r="Q80" s="117"/>
      <c r="R80" s="117"/>
      <c r="S80" s="195"/>
      <c r="T80" s="117"/>
      <c r="U80" s="195"/>
      <c r="V80" s="117"/>
      <c r="W80" s="196"/>
      <c r="X80" s="197"/>
      <c r="Y80" s="197"/>
      <c r="Z80" s="197"/>
      <c r="AA80" s="197"/>
      <c r="AB80" s="188"/>
      <c r="AC80" s="197"/>
      <c r="AD80" s="197"/>
      <c r="AE80" s="188"/>
      <c r="AF80" s="197"/>
      <c r="AG80" s="197"/>
      <c r="AH80" s="197"/>
    </row>
    <row r="81" spans="1:34" x14ac:dyDescent="0.3">
      <c r="A81" s="192"/>
      <c r="B81" s="117"/>
      <c r="C81" s="117"/>
      <c r="D81" s="117"/>
      <c r="E81" s="117"/>
      <c r="F81" s="117"/>
      <c r="G81" s="117"/>
      <c r="H81" s="117"/>
      <c r="I81" s="195"/>
      <c r="J81" s="117"/>
      <c r="K81" s="117"/>
      <c r="L81" s="117"/>
      <c r="M81" s="117"/>
      <c r="N81" s="117"/>
      <c r="O81" s="117"/>
      <c r="P81" s="117"/>
      <c r="Q81" s="117"/>
      <c r="R81" s="117"/>
      <c r="S81" s="195"/>
      <c r="T81" s="117"/>
      <c r="U81" s="195"/>
      <c r="V81" s="117"/>
      <c r="W81" s="196"/>
      <c r="X81" s="197"/>
      <c r="Y81" s="197"/>
      <c r="Z81" s="197"/>
      <c r="AA81" s="197"/>
      <c r="AB81" s="188"/>
      <c r="AC81" s="197"/>
      <c r="AD81" s="197"/>
      <c r="AE81" s="188"/>
      <c r="AF81" s="197"/>
      <c r="AG81" s="197"/>
      <c r="AH81" s="197"/>
    </row>
    <row r="82" spans="1:34" x14ac:dyDescent="0.3">
      <c r="A82" s="192"/>
      <c r="B82" s="117"/>
      <c r="C82" s="117"/>
      <c r="D82" s="117"/>
      <c r="E82" s="117"/>
      <c r="F82" s="117"/>
      <c r="G82" s="117"/>
      <c r="H82" s="117"/>
      <c r="I82" s="195"/>
      <c r="J82" s="117"/>
      <c r="K82" s="117"/>
      <c r="L82" s="117"/>
      <c r="M82" s="117"/>
      <c r="N82" s="117"/>
      <c r="O82" s="117"/>
      <c r="P82" s="117"/>
      <c r="Q82" s="117"/>
      <c r="R82" s="117"/>
      <c r="S82" s="195"/>
      <c r="T82" s="117"/>
      <c r="U82" s="195"/>
      <c r="V82" s="117"/>
      <c r="W82" s="196"/>
      <c r="X82" s="197"/>
      <c r="Y82" s="197"/>
      <c r="Z82" s="197"/>
      <c r="AA82" s="197"/>
      <c r="AB82" s="188"/>
      <c r="AC82" s="197"/>
      <c r="AD82" s="197"/>
      <c r="AE82" s="188"/>
      <c r="AF82" s="197"/>
      <c r="AG82" s="197"/>
      <c r="AH82" s="197"/>
    </row>
    <row r="83" spans="1:34" x14ac:dyDescent="0.3">
      <c r="A83" s="192"/>
      <c r="B83" s="117"/>
      <c r="C83" s="117"/>
      <c r="D83" s="117"/>
      <c r="E83" s="117"/>
      <c r="F83" s="117"/>
      <c r="G83" s="117"/>
      <c r="H83" s="117"/>
      <c r="I83" s="195"/>
      <c r="J83" s="117"/>
      <c r="K83" s="117"/>
      <c r="L83" s="117"/>
      <c r="M83" s="117"/>
      <c r="N83" s="117"/>
      <c r="O83" s="117"/>
      <c r="P83" s="117"/>
      <c r="Q83" s="117"/>
      <c r="R83" s="117"/>
      <c r="S83" s="195"/>
      <c r="T83" s="117"/>
      <c r="U83" s="195"/>
      <c r="V83" s="117"/>
      <c r="W83" s="196"/>
      <c r="X83" s="197"/>
      <c r="Y83" s="197"/>
      <c r="Z83" s="197"/>
      <c r="AA83" s="197"/>
      <c r="AB83" s="188"/>
      <c r="AC83" s="197"/>
      <c r="AD83" s="197"/>
      <c r="AE83" s="188"/>
      <c r="AF83" s="197"/>
      <c r="AG83" s="197"/>
      <c r="AH83" s="197"/>
    </row>
    <row r="84" spans="1:34" x14ac:dyDescent="0.3">
      <c r="A84" s="192"/>
      <c r="B84" s="117"/>
      <c r="C84" s="117"/>
      <c r="D84" s="117"/>
      <c r="E84" s="117"/>
      <c r="F84" s="117"/>
      <c r="G84" s="117"/>
      <c r="H84" s="117"/>
      <c r="I84" s="195"/>
      <c r="J84" s="117"/>
      <c r="K84" s="117"/>
      <c r="L84" s="117"/>
      <c r="M84" s="117"/>
      <c r="N84" s="117"/>
      <c r="O84" s="117"/>
      <c r="P84" s="117"/>
      <c r="Q84" s="117"/>
      <c r="R84" s="117"/>
      <c r="S84" s="195"/>
      <c r="T84" s="117"/>
      <c r="U84" s="195"/>
      <c r="V84" s="117"/>
      <c r="W84" s="196"/>
      <c r="X84" s="197"/>
      <c r="Y84" s="197"/>
      <c r="Z84" s="197"/>
      <c r="AA84" s="197"/>
      <c r="AB84" s="188"/>
      <c r="AC84" s="197"/>
      <c r="AD84" s="197"/>
      <c r="AE84" s="188"/>
      <c r="AF84" s="197"/>
      <c r="AG84" s="197"/>
      <c r="AH84" s="197"/>
    </row>
    <row r="85" spans="1:34" x14ac:dyDescent="0.3">
      <c r="A85" s="192"/>
      <c r="B85" s="117"/>
      <c r="C85" s="117"/>
      <c r="D85" s="117"/>
      <c r="E85" s="117"/>
      <c r="F85" s="117"/>
      <c r="G85" s="117"/>
      <c r="H85" s="117"/>
      <c r="I85" s="195"/>
      <c r="J85" s="117"/>
      <c r="K85" s="117"/>
      <c r="L85" s="117"/>
      <c r="M85" s="117"/>
      <c r="N85" s="117"/>
      <c r="O85" s="117"/>
      <c r="P85" s="117"/>
      <c r="Q85" s="117"/>
      <c r="R85" s="117"/>
      <c r="S85" s="195"/>
      <c r="T85" s="117"/>
      <c r="U85" s="195"/>
      <c r="V85" s="117"/>
      <c r="W85" s="196"/>
      <c r="X85" s="197"/>
      <c r="Y85" s="197"/>
      <c r="Z85" s="197"/>
      <c r="AA85" s="197"/>
      <c r="AB85" s="188"/>
      <c r="AC85" s="197"/>
      <c r="AD85" s="197"/>
      <c r="AE85" s="188"/>
      <c r="AF85" s="197"/>
      <c r="AG85" s="197"/>
      <c r="AH85" s="197"/>
    </row>
    <row r="86" spans="1:34" x14ac:dyDescent="0.3">
      <c r="A86" s="192"/>
      <c r="B86" s="117"/>
      <c r="C86" s="117"/>
      <c r="D86" s="117"/>
      <c r="E86" s="117"/>
      <c r="F86" s="117"/>
      <c r="G86" s="117"/>
      <c r="H86" s="117"/>
      <c r="I86" s="195"/>
      <c r="J86" s="117"/>
      <c r="K86" s="117"/>
      <c r="L86" s="117"/>
      <c r="M86" s="117"/>
      <c r="N86" s="117"/>
      <c r="O86" s="117"/>
      <c r="P86" s="117"/>
      <c r="Q86" s="117"/>
      <c r="R86" s="117"/>
      <c r="S86" s="195"/>
      <c r="T86" s="117"/>
      <c r="U86" s="195"/>
      <c r="V86" s="117"/>
      <c r="W86" s="196"/>
      <c r="X86" s="197"/>
      <c r="Y86" s="197"/>
      <c r="Z86" s="197"/>
      <c r="AA86" s="197"/>
      <c r="AB86" s="188"/>
      <c r="AC86" s="197"/>
      <c r="AD86" s="197"/>
      <c r="AE86" s="188"/>
      <c r="AF86" s="197"/>
      <c r="AG86" s="197"/>
      <c r="AH86" s="197"/>
    </row>
    <row r="87" spans="1:34" x14ac:dyDescent="0.3">
      <c r="A87" s="192"/>
      <c r="B87" s="117"/>
      <c r="C87" s="117"/>
      <c r="D87" s="117"/>
      <c r="E87" s="117"/>
      <c r="F87" s="117"/>
      <c r="G87" s="117"/>
      <c r="H87" s="117"/>
      <c r="I87" s="195"/>
      <c r="J87" s="117"/>
      <c r="K87" s="117"/>
      <c r="L87" s="117"/>
      <c r="M87" s="117"/>
      <c r="N87" s="117"/>
      <c r="O87" s="117"/>
      <c r="P87" s="117"/>
      <c r="Q87" s="117"/>
      <c r="R87" s="117"/>
      <c r="S87" s="195"/>
      <c r="T87" s="117"/>
      <c r="U87" s="195"/>
      <c r="V87" s="117"/>
      <c r="W87" s="196"/>
      <c r="X87" s="197"/>
      <c r="Y87" s="197"/>
      <c r="Z87" s="197"/>
      <c r="AA87" s="197"/>
      <c r="AB87" s="188"/>
      <c r="AC87" s="197"/>
      <c r="AD87" s="197"/>
      <c r="AE87" s="188"/>
      <c r="AF87" s="197"/>
      <c r="AG87" s="197"/>
      <c r="AH87" s="197"/>
    </row>
    <row r="88" spans="1:34" x14ac:dyDescent="0.3">
      <c r="A88" s="192"/>
      <c r="B88" s="117"/>
      <c r="C88" s="117"/>
      <c r="D88" s="117"/>
      <c r="E88" s="117"/>
      <c r="F88" s="117"/>
      <c r="G88" s="117"/>
      <c r="H88" s="117"/>
      <c r="I88" s="195"/>
      <c r="J88" s="117"/>
      <c r="K88" s="117"/>
      <c r="L88" s="117"/>
      <c r="M88" s="117"/>
      <c r="N88" s="117"/>
      <c r="O88" s="117"/>
      <c r="P88" s="117"/>
      <c r="Q88" s="117"/>
      <c r="R88" s="117"/>
      <c r="S88" s="195"/>
      <c r="T88" s="117"/>
      <c r="U88" s="195"/>
      <c r="V88" s="117"/>
      <c r="W88" s="196"/>
      <c r="X88" s="197"/>
      <c r="Y88" s="197"/>
      <c r="Z88" s="197"/>
      <c r="AA88" s="197"/>
      <c r="AB88" s="188"/>
      <c r="AC88" s="197"/>
      <c r="AD88" s="197"/>
      <c r="AE88" s="188"/>
      <c r="AF88" s="197"/>
      <c r="AG88" s="197"/>
      <c r="AH88" s="197"/>
    </row>
    <row r="89" spans="1:34" x14ac:dyDescent="0.3">
      <c r="A89" s="192"/>
      <c r="B89" s="117"/>
      <c r="C89" s="117"/>
      <c r="D89" s="117"/>
      <c r="E89" s="117"/>
      <c r="F89" s="117"/>
      <c r="G89" s="117"/>
      <c r="H89" s="117"/>
      <c r="I89" s="195"/>
      <c r="J89" s="117"/>
      <c r="K89" s="117"/>
      <c r="L89" s="117"/>
      <c r="M89" s="117"/>
      <c r="N89" s="117"/>
      <c r="O89" s="117"/>
      <c r="P89" s="117"/>
      <c r="Q89" s="117"/>
      <c r="R89" s="117"/>
      <c r="S89" s="195"/>
      <c r="T89" s="117"/>
      <c r="U89" s="195"/>
      <c r="V89" s="117"/>
      <c r="W89" s="196"/>
      <c r="X89" s="197"/>
      <c r="Y89" s="197"/>
      <c r="Z89" s="197"/>
      <c r="AA89" s="197"/>
      <c r="AB89" s="188"/>
      <c r="AC89" s="197"/>
      <c r="AD89" s="197"/>
      <c r="AE89" s="188"/>
      <c r="AF89" s="197"/>
      <c r="AG89" s="197"/>
      <c r="AH89" s="197"/>
    </row>
    <row r="90" spans="1:34" x14ac:dyDescent="0.3">
      <c r="A90" s="192"/>
      <c r="B90" s="117"/>
      <c r="C90" s="117"/>
      <c r="D90" s="117"/>
      <c r="E90" s="117"/>
      <c r="F90" s="117"/>
      <c r="G90" s="117"/>
      <c r="H90" s="117"/>
      <c r="I90" s="195"/>
      <c r="J90" s="117"/>
      <c r="K90" s="117"/>
      <c r="L90" s="117"/>
      <c r="M90" s="117"/>
      <c r="N90" s="117"/>
      <c r="O90" s="117"/>
      <c r="P90" s="117"/>
      <c r="Q90" s="117"/>
      <c r="R90" s="117"/>
      <c r="S90" s="195"/>
      <c r="T90" s="117"/>
      <c r="U90" s="195"/>
      <c r="V90" s="117"/>
      <c r="W90" s="196"/>
      <c r="X90" s="197"/>
      <c r="Y90" s="197"/>
      <c r="Z90" s="197"/>
      <c r="AA90" s="197"/>
      <c r="AB90" s="188"/>
      <c r="AC90" s="197"/>
      <c r="AD90" s="197"/>
      <c r="AE90" s="188"/>
      <c r="AF90" s="197"/>
      <c r="AG90" s="197"/>
      <c r="AH90" s="197"/>
    </row>
    <row r="91" spans="1:34" x14ac:dyDescent="0.3">
      <c r="A91" s="192"/>
      <c r="B91" s="117"/>
      <c r="C91" s="117"/>
      <c r="D91" s="117"/>
      <c r="E91" s="117"/>
      <c r="F91" s="117"/>
      <c r="G91" s="117"/>
      <c r="H91" s="117"/>
      <c r="I91" s="195"/>
      <c r="J91" s="117"/>
      <c r="K91" s="117"/>
      <c r="L91" s="117"/>
      <c r="M91" s="117"/>
      <c r="N91" s="117"/>
      <c r="O91" s="117"/>
      <c r="P91" s="117"/>
      <c r="Q91" s="117"/>
      <c r="R91" s="117"/>
      <c r="S91" s="195"/>
      <c r="T91" s="117"/>
      <c r="U91" s="195"/>
      <c r="V91" s="117"/>
      <c r="W91" s="196"/>
      <c r="X91" s="197"/>
      <c r="Y91" s="197"/>
      <c r="Z91" s="197"/>
      <c r="AA91" s="197"/>
      <c r="AB91" s="188"/>
      <c r="AC91" s="197"/>
      <c r="AD91" s="197"/>
      <c r="AE91" s="188"/>
      <c r="AF91" s="197"/>
      <c r="AG91" s="197"/>
      <c r="AH91" s="197"/>
    </row>
    <row r="92" spans="1:34" x14ac:dyDescent="0.3">
      <c r="A92" s="192"/>
      <c r="B92" s="117"/>
      <c r="C92" s="117"/>
      <c r="D92" s="117"/>
      <c r="E92" s="117"/>
      <c r="F92" s="117"/>
      <c r="G92" s="117"/>
      <c r="H92" s="117"/>
      <c r="I92" s="195"/>
      <c r="J92" s="117"/>
      <c r="K92" s="117"/>
      <c r="L92" s="117"/>
      <c r="M92" s="117"/>
      <c r="N92" s="117"/>
      <c r="O92" s="117"/>
      <c r="P92" s="117"/>
      <c r="Q92" s="117"/>
      <c r="R92" s="117"/>
      <c r="S92" s="195"/>
      <c r="T92" s="117"/>
      <c r="U92" s="195"/>
      <c r="V92" s="117"/>
      <c r="W92" s="196"/>
      <c r="X92" s="197"/>
      <c r="Y92" s="197"/>
      <c r="Z92" s="197"/>
      <c r="AA92" s="197"/>
      <c r="AB92" s="188"/>
      <c r="AC92" s="197"/>
      <c r="AD92" s="197"/>
      <c r="AE92" s="188"/>
      <c r="AF92" s="197"/>
      <c r="AG92" s="197"/>
      <c r="AH92" s="197"/>
    </row>
    <row r="93" spans="1:34" x14ac:dyDescent="0.3">
      <c r="A93" s="192"/>
      <c r="B93" s="117"/>
      <c r="C93" s="117"/>
      <c r="D93" s="117"/>
      <c r="E93" s="117"/>
      <c r="F93" s="117"/>
      <c r="G93" s="117"/>
      <c r="H93" s="117"/>
      <c r="I93" s="195"/>
      <c r="J93" s="117"/>
      <c r="K93" s="117"/>
      <c r="L93" s="117"/>
      <c r="M93" s="117"/>
      <c r="N93" s="117"/>
      <c r="O93" s="117"/>
      <c r="P93" s="117"/>
      <c r="Q93" s="117"/>
      <c r="R93" s="117"/>
      <c r="S93" s="195"/>
      <c r="T93" s="117"/>
      <c r="U93" s="195"/>
      <c r="V93" s="117"/>
      <c r="W93" s="196"/>
      <c r="X93" s="197"/>
      <c r="Y93" s="197"/>
      <c r="Z93" s="197"/>
      <c r="AA93" s="197"/>
      <c r="AB93" s="188"/>
      <c r="AC93" s="197"/>
      <c r="AD93" s="197"/>
      <c r="AE93" s="188"/>
      <c r="AF93" s="197"/>
      <c r="AG93" s="197"/>
      <c r="AH93" s="197"/>
    </row>
    <row r="94" spans="1:34" x14ac:dyDescent="0.3">
      <c r="A94" s="192"/>
      <c r="B94" s="117"/>
      <c r="C94" s="117"/>
      <c r="D94" s="117"/>
      <c r="E94" s="117"/>
      <c r="F94" s="117"/>
      <c r="G94" s="117"/>
      <c r="H94" s="117"/>
      <c r="I94" s="195"/>
      <c r="J94" s="117"/>
      <c r="K94" s="117"/>
      <c r="L94" s="117"/>
      <c r="M94" s="117"/>
      <c r="N94" s="117"/>
      <c r="O94" s="117"/>
      <c r="P94" s="117"/>
      <c r="Q94" s="117"/>
      <c r="R94" s="117"/>
      <c r="S94" s="195"/>
      <c r="T94" s="117"/>
      <c r="U94" s="195"/>
      <c r="V94" s="117"/>
      <c r="W94" s="196"/>
      <c r="X94" s="197"/>
      <c r="Y94" s="197"/>
      <c r="Z94" s="197"/>
      <c r="AA94" s="197"/>
      <c r="AB94" s="188"/>
      <c r="AC94" s="197"/>
      <c r="AD94" s="197"/>
      <c r="AE94" s="188"/>
      <c r="AF94" s="197"/>
      <c r="AG94" s="197"/>
      <c r="AH94" s="197"/>
    </row>
    <row r="95" spans="1:34" x14ac:dyDescent="0.3">
      <c r="A95" s="192"/>
      <c r="B95" s="117"/>
      <c r="C95" s="117"/>
      <c r="D95" s="117"/>
      <c r="E95" s="117"/>
      <c r="F95" s="117"/>
      <c r="G95" s="117"/>
      <c r="H95" s="117"/>
      <c r="I95" s="195"/>
      <c r="J95" s="117"/>
      <c r="K95" s="117"/>
      <c r="L95" s="117"/>
      <c r="M95" s="117"/>
      <c r="N95" s="117"/>
      <c r="O95" s="117"/>
      <c r="P95" s="117"/>
      <c r="Q95" s="117"/>
      <c r="R95" s="117"/>
      <c r="S95" s="195"/>
      <c r="T95" s="117"/>
      <c r="U95" s="195"/>
      <c r="V95" s="117"/>
      <c r="W95" s="196"/>
      <c r="X95" s="197"/>
      <c r="Y95" s="197"/>
      <c r="Z95" s="197"/>
      <c r="AA95" s="197"/>
      <c r="AB95" s="188"/>
      <c r="AC95" s="197"/>
      <c r="AD95" s="197"/>
      <c r="AE95" s="188"/>
      <c r="AF95" s="197"/>
      <c r="AG95" s="197"/>
      <c r="AH95" s="197"/>
    </row>
    <row r="96" spans="1:34" x14ac:dyDescent="0.3">
      <c r="A96" s="192"/>
      <c r="B96" s="117"/>
      <c r="C96" s="117"/>
      <c r="D96" s="117"/>
      <c r="E96" s="117"/>
      <c r="F96" s="117"/>
      <c r="G96" s="117"/>
      <c r="H96" s="117"/>
      <c r="I96" s="195"/>
      <c r="J96" s="117"/>
      <c r="K96" s="117"/>
      <c r="L96" s="117"/>
      <c r="M96" s="117"/>
      <c r="N96" s="117"/>
      <c r="O96" s="117"/>
      <c r="P96" s="117"/>
      <c r="Q96" s="117"/>
      <c r="R96" s="117"/>
      <c r="S96" s="195"/>
      <c r="T96" s="117"/>
      <c r="U96" s="195"/>
      <c r="V96" s="117"/>
      <c r="W96" s="196"/>
      <c r="X96" s="197"/>
      <c r="Y96" s="197"/>
      <c r="Z96" s="197"/>
      <c r="AA96" s="197"/>
      <c r="AB96" s="188"/>
      <c r="AC96" s="197"/>
      <c r="AD96" s="197"/>
      <c r="AE96" s="188"/>
      <c r="AF96" s="197"/>
      <c r="AG96" s="197"/>
      <c r="AH96" s="197"/>
    </row>
    <row r="97" spans="1:34" x14ac:dyDescent="0.3">
      <c r="A97" s="192"/>
      <c r="B97" s="117"/>
      <c r="C97" s="117"/>
      <c r="D97" s="117"/>
      <c r="E97" s="117"/>
      <c r="F97" s="117"/>
      <c r="G97" s="117"/>
      <c r="H97" s="117"/>
      <c r="I97" s="195"/>
      <c r="J97" s="117"/>
      <c r="K97" s="117"/>
      <c r="L97" s="117"/>
      <c r="M97" s="117"/>
      <c r="N97" s="117"/>
      <c r="O97" s="117"/>
      <c r="P97" s="117"/>
      <c r="Q97" s="117"/>
      <c r="R97" s="117"/>
      <c r="S97" s="195"/>
      <c r="T97" s="117"/>
      <c r="U97" s="195"/>
      <c r="V97" s="117"/>
      <c r="W97" s="196"/>
      <c r="X97" s="197"/>
      <c r="Y97" s="197"/>
      <c r="Z97" s="197"/>
      <c r="AA97" s="197"/>
      <c r="AB97" s="188"/>
      <c r="AC97" s="197"/>
      <c r="AD97" s="197"/>
      <c r="AE97" s="188"/>
      <c r="AF97" s="197"/>
      <c r="AG97" s="197"/>
      <c r="AH97" s="197"/>
    </row>
    <row r="98" spans="1:34" x14ac:dyDescent="0.3">
      <c r="A98" s="192"/>
      <c r="B98" s="117"/>
      <c r="C98" s="117"/>
      <c r="D98" s="117"/>
      <c r="E98" s="117"/>
      <c r="F98" s="117"/>
      <c r="G98" s="117"/>
      <c r="H98" s="117"/>
      <c r="I98" s="195"/>
      <c r="J98" s="117"/>
      <c r="K98" s="117"/>
      <c r="L98" s="117"/>
      <c r="M98" s="117"/>
      <c r="N98" s="117"/>
      <c r="O98" s="117"/>
      <c r="P98" s="117"/>
      <c r="Q98" s="117"/>
      <c r="R98" s="117"/>
      <c r="S98" s="195"/>
      <c r="T98" s="117"/>
      <c r="U98" s="195"/>
      <c r="V98" s="117"/>
      <c r="W98" s="196"/>
      <c r="X98" s="197"/>
      <c r="Y98" s="197"/>
      <c r="Z98" s="197"/>
      <c r="AA98" s="197"/>
      <c r="AB98" s="188"/>
      <c r="AC98" s="197"/>
      <c r="AD98" s="197"/>
      <c r="AE98" s="188"/>
      <c r="AF98" s="197"/>
      <c r="AG98" s="197"/>
      <c r="AH98" s="197"/>
    </row>
    <row r="99" spans="1:34" x14ac:dyDescent="0.3">
      <c r="A99" s="192"/>
      <c r="B99" s="117"/>
      <c r="C99" s="117"/>
      <c r="D99" s="117"/>
      <c r="E99" s="117"/>
      <c r="F99" s="117"/>
      <c r="G99" s="117"/>
      <c r="H99" s="117"/>
      <c r="I99" s="195"/>
      <c r="J99" s="117"/>
      <c r="K99" s="117"/>
      <c r="L99" s="117"/>
      <c r="M99" s="117"/>
      <c r="N99" s="117"/>
      <c r="O99" s="117"/>
      <c r="P99" s="117"/>
      <c r="Q99" s="117"/>
      <c r="R99" s="117"/>
      <c r="S99" s="195"/>
      <c r="T99" s="117"/>
      <c r="U99" s="195"/>
      <c r="V99" s="117"/>
      <c r="W99" s="196"/>
      <c r="X99" s="197"/>
      <c r="Y99" s="197"/>
      <c r="Z99" s="197"/>
      <c r="AA99" s="197"/>
      <c r="AB99" s="188"/>
      <c r="AC99" s="197"/>
      <c r="AD99" s="197"/>
      <c r="AE99" s="188"/>
      <c r="AF99" s="197"/>
      <c r="AG99" s="197"/>
      <c r="AH99" s="197"/>
    </row>
    <row r="100" spans="1:34" x14ac:dyDescent="0.3">
      <c r="A100" s="192"/>
      <c r="B100" s="117"/>
      <c r="C100" s="117"/>
      <c r="D100" s="117"/>
      <c r="E100" s="117"/>
      <c r="F100" s="117"/>
      <c r="G100" s="117"/>
      <c r="H100" s="117"/>
      <c r="I100" s="195"/>
      <c r="J100" s="117"/>
      <c r="K100" s="117"/>
      <c r="L100" s="117"/>
      <c r="M100" s="117"/>
      <c r="N100" s="117"/>
      <c r="O100" s="117"/>
      <c r="P100" s="117"/>
      <c r="Q100" s="117"/>
      <c r="R100" s="117"/>
      <c r="S100" s="195"/>
      <c r="T100" s="117"/>
      <c r="U100" s="195"/>
      <c r="V100" s="117"/>
      <c r="W100" s="196"/>
      <c r="X100" s="197"/>
      <c r="Y100" s="197"/>
      <c r="Z100" s="197"/>
      <c r="AA100" s="197"/>
      <c r="AB100" s="188"/>
      <c r="AC100" s="197"/>
      <c r="AD100" s="197"/>
      <c r="AE100" s="188"/>
      <c r="AF100" s="197"/>
      <c r="AG100" s="197"/>
      <c r="AH100" s="197"/>
    </row>
    <row r="101" spans="1:34" x14ac:dyDescent="0.3">
      <c r="A101" s="192"/>
      <c r="B101" s="117"/>
      <c r="C101" s="117"/>
      <c r="D101" s="117"/>
      <c r="E101" s="117"/>
      <c r="F101" s="117"/>
      <c r="G101" s="117"/>
      <c r="H101" s="117"/>
      <c r="I101" s="195"/>
      <c r="J101" s="117"/>
      <c r="K101" s="117"/>
      <c r="L101" s="117"/>
      <c r="M101" s="117"/>
      <c r="N101" s="117"/>
      <c r="O101" s="117"/>
      <c r="P101" s="117"/>
      <c r="Q101" s="117"/>
      <c r="R101" s="117"/>
      <c r="S101" s="195"/>
      <c r="T101" s="117"/>
      <c r="U101" s="195"/>
      <c r="V101" s="117"/>
      <c r="W101" s="196"/>
      <c r="X101" s="197"/>
      <c r="Y101" s="197"/>
      <c r="Z101" s="197"/>
      <c r="AA101" s="197"/>
      <c r="AB101" s="188"/>
      <c r="AC101" s="197"/>
      <c r="AD101" s="197"/>
      <c r="AE101" s="188"/>
      <c r="AF101" s="197"/>
      <c r="AG101" s="197"/>
      <c r="AH101" s="197"/>
    </row>
    <row r="102" spans="1:34" x14ac:dyDescent="0.3">
      <c r="A102" s="192"/>
      <c r="B102" s="117"/>
      <c r="C102" s="117"/>
      <c r="D102" s="117"/>
      <c r="E102" s="117"/>
      <c r="F102" s="117"/>
      <c r="G102" s="117"/>
      <c r="H102" s="117"/>
      <c r="I102" s="195"/>
      <c r="J102" s="117"/>
      <c r="K102" s="117"/>
      <c r="L102" s="117"/>
      <c r="M102" s="117"/>
      <c r="N102" s="117"/>
      <c r="O102" s="117"/>
      <c r="P102" s="117"/>
      <c r="Q102" s="117"/>
      <c r="R102" s="117"/>
      <c r="S102" s="195"/>
      <c r="T102" s="117"/>
      <c r="U102" s="195"/>
      <c r="V102" s="117"/>
      <c r="W102" s="196"/>
      <c r="X102" s="197"/>
      <c r="Y102" s="197"/>
      <c r="Z102" s="197"/>
      <c r="AA102" s="197"/>
      <c r="AB102" s="188"/>
      <c r="AC102" s="197"/>
      <c r="AD102" s="197"/>
      <c r="AE102" s="188"/>
      <c r="AF102" s="197"/>
      <c r="AG102" s="197"/>
      <c r="AH102" s="197"/>
    </row>
    <row r="103" spans="1:34" x14ac:dyDescent="0.3">
      <c r="A103" s="192"/>
      <c r="B103" s="117"/>
      <c r="C103" s="117"/>
      <c r="D103" s="117"/>
      <c r="E103" s="117"/>
      <c r="F103" s="117"/>
      <c r="G103" s="117"/>
      <c r="H103" s="117"/>
      <c r="I103" s="195"/>
      <c r="J103" s="117"/>
      <c r="K103" s="117"/>
      <c r="L103" s="117"/>
      <c r="M103" s="117"/>
      <c r="N103" s="117"/>
      <c r="O103" s="117"/>
      <c r="P103" s="117"/>
      <c r="Q103" s="117"/>
      <c r="R103" s="117"/>
      <c r="S103" s="195"/>
      <c r="T103" s="117"/>
      <c r="U103" s="195"/>
      <c r="V103" s="117"/>
      <c r="W103" s="196"/>
      <c r="X103" s="197"/>
      <c r="Y103" s="197"/>
      <c r="Z103" s="197"/>
      <c r="AA103" s="197"/>
      <c r="AB103" s="188"/>
      <c r="AC103" s="197"/>
      <c r="AD103" s="197"/>
      <c r="AE103" s="188"/>
      <c r="AF103" s="197"/>
      <c r="AG103" s="197"/>
      <c r="AH103" s="197"/>
    </row>
    <row r="104" spans="1:34" x14ac:dyDescent="0.3">
      <c r="A104" s="192"/>
      <c r="B104" s="117"/>
      <c r="C104" s="117"/>
      <c r="D104" s="117"/>
      <c r="E104" s="117"/>
      <c r="F104" s="117"/>
      <c r="G104" s="117"/>
      <c r="H104" s="117"/>
      <c r="I104" s="195"/>
      <c r="J104" s="117"/>
      <c r="K104" s="117"/>
      <c r="L104" s="117"/>
      <c r="M104" s="117"/>
      <c r="N104" s="117"/>
      <c r="O104" s="117"/>
      <c r="P104" s="117"/>
      <c r="Q104" s="117"/>
      <c r="R104" s="117"/>
      <c r="S104" s="195"/>
      <c r="T104" s="117"/>
      <c r="U104" s="195"/>
      <c r="V104" s="117"/>
      <c r="W104" s="196"/>
      <c r="X104" s="197"/>
      <c r="Y104" s="197"/>
      <c r="Z104" s="197"/>
      <c r="AA104" s="197"/>
      <c r="AB104" s="188"/>
      <c r="AC104" s="197"/>
      <c r="AD104" s="197"/>
      <c r="AE104" s="188"/>
      <c r="AF104" s="197"/>
      <c r="AG104" s="197"/>
      <c r="AH104" s="197"/>
    </row>
    <row r="105" spans="1:34" x14ac:dyDescent="0.3">
      <c r="A105" s="192"/>
      <c r="B105" s="117"/>
      <c r="C105" s="117"/>
      <c r="D105" s="117"/>
      <c r="E105" s="117"/>
      <c r="F105" s="117"/>
      <c r="G105" s="117"/>
      <c r="H105" s="117"/>
      <c r="I105" s="195"/>
      <c r="J105" s="117"/>
      <c r="K105" s="117"/>
      <c r="L105" s="117"/>
      <c r="M105" s="117"/>
      <c r="N105" s="117"/>
      <c r="O105" s="117"/>
      <c r="P105" s="117"/>
      <c r="Q105" s="117"/>
      <c r="R105" s="117"/>
      <c r="S105" s="195"/>
      <c r="T105" s="117"/>
      <c r="U105" s="195"/>
      <c r="V105" s="117"/>
      <c r="W105" s="196"/>
      <c r="X105" s="197"/>
      <c r="Y105" s="197"/>
      <c r="Z105" s="197"/>
      <c r="AA105" s="197"/>
      <c r="AB105" s="188"/>
      <c r="AC105" s="197"/>
      <c r="AD105" s="197"/>
      <c r="AE105" s="188"/>
      <c r="AF105" s="197"/>
      <c r="AG105" s="197"/>
      <c r="AH105" s="197"/>
    </row>
    <row r="106" spans="1:34" x14ac:dyDescent="0.3">
      <c r="A106" s="192"/>
      <c r="B106" s="117"/>
      <c r="C106" s="117"/>
      <c r="D106" s="117"/>
      <c r="E106" s="117"/>
      <c r="F106" s="117"/>
      <c r="G106" s="117"/>
      <c r="H106" s="117"/>
      <c r="I106" s="195"/>
      <c r="J106" s="117"/>
      <c r="K106" s="117"/>
      <c r="L106" s="117"/>
      <c r="M106" s="117"/>
      <c r="N106" s="117"/>
      <c r="O106" s="117"/>
      <c r="P106" s="117"/>
      <c r="Q106" s="117"/>
      <c r="R106" s="117"/>
      <c r="S106" s="195"/>
      <c r="T106" s="117"/>
      <c r="U106" s="195"/>
      <c r="V106" s="117"/>
      <c r="W106" s="196"/>
      <c r="X106" s="197"/>
      <c r="Y106" s="197"/>
      <c r="Z106" s="197"/>
      <c r="AA106" s="197"/>
      <c r="AB106" s="188"/>
      <c r="AC106" s="197"/>
      <c r="AD106" s="197"/>
      <c r="AE106" s="188"/>
      <c r="AF106" s="197"/>
      <c r="AG106" s="197"/>
      <c r="AH106" s="197"/>
    </row>
    <row r="107" spans="1:34" x14ac:dyDescent="0.3">
      <c r="A107" s="192"/>
      <c r="B107" s="117"/>
      <c r="C107" s="117"/>
      <c r="D107" s="117"/>
      <c r="E107" s="117"/>
      <c r="F107" s="117"/>
      <c r="G107" s="117"/>
      <c r="H107" s="117"/>
      <c r="I107" s="195"/>
      <c r="J107" s="117"/>
      <c r="K107" s="117"/>
      <c r="L107" s="117"/>
      <c r="M107" s="117"/>
      <c r="N107" s="117"/>
      <c r="O107" s="117"/>
      <c r="P107" s="117"/>
      <c r="Q107" s="117"/>
      <c r="R107" s="117"/>
      <c r="S107" s="195"/>
      <c r="T107" s="117"/>
      <c r="U107" s="195"/>
      <c r="V107" s="117"/>
      <c r="W107" s="196"/>
      <c r="X107" s="197"/>
      <c r="Y107" s="197"/>
      <c r="Z107" s="197"/>
      <c r="AA107" s="197"/>
      <c r="AB107" s="188"/>
      <c r="AC107" s="197"/>
      <c r="AD107" s="197"/>
      <c r="AE107" s="188"/>
      <c r="AF107" s="197"/>
      <c r="AG107" s="197"/>
      <c r="AH107" s="197"/>
    </row>
    <row r="108" spans="1:34" x14ac:dyDescent="0.3">
      <c r="A108" s="192"/>
      <c r="B108" s="117"/>
      <c r="C108" s="117"/>
      <c r="D108" s="117"/>
      <c r="E108" s="117"/>
      <c r="F108" s="117"/>
      <c r="G108" s="117"/>
      <c r="H108" s="117"/>
      <c r="I108" s="195"/>
      <c r="J108" s="117"/>
      <c r="K108" s="117"/>
      <c r="L108" s="117"/>
      <c r="M108" s="117"/>
      <c r="N108" s="117"/>
      <c r="O108" s="117"/>
      <c r="P108" s="117"/>
      <c r="Q108" s="117"/>
      <c r="R108" s="117"/>
      <c r="S108" s="195"/>
      <c r="T108" s="117"/>
      <c r="U108" s="195"/>
      <c r="V108" s="117"/>
      <c r="W108" s="196"/>
      <c r="X108" s="197"/>
      <c r="Y108" s="197"/>
      <c r="Z108" s="197"/>
      <c r="AA108" s="197"/>
      <c r="AB108" s="188"/>
      <c r="AC108" s="197"/>
      <c r="AD108" s="197"/>
      <c r="AE108" s="188"/>
      <c r="AF108" s="197"/>
      <c r="AG108" s="197"/>
      <c r="AH108" s="197"/>
    </row>
    <row r="109" spans="1:34" x14ac:dyDescent="0.3">
      <c r="A109" s="192"/>
      <c r="B109" s="117"/>
      <c r="C109" s="117"/>
      <c r="D109" s="117"/>
      <c r="E109" s="117"/>
      <c r="F109" s="117"/>
      <c r="G109" s="117"/>
      <c r="H109" s="117"/>
      <c r="I109" s="195"/>
      <c r="J109" s="117"/>
      <c r="K109" s="117"/>
      <c r="L109" s="117"/>
      <c r="M109" s="117"/>
      <c r="N109" s="117"/>
      <c r="O109" s="117"/>
      <c r="P109" s="117"/>
      <c r="Q109" s="117"/>
      <c r="R109" s="117"/>
      <c r="S109" s="195"/>
      <c r="T109" s="117"/>
      <c r="U109" s="195"/>
      <c r="V109" s="117"/>
      <c r="W109" s="196"/>
      <c r="X109" s="197"/>
      <c r="Y109" s="197"/>
      <c r="Z109" s="197"/>
      <c r="AA109" s="197"/>
      <c r="AB109" s="188"/>
      <c r="AC109" s="197"/>
      <c r="AD109" s="197"/>
      <c r="AE109" s="188"/>
      <c r="AF109" s="197"/>
      <c r="AG109" s="197"/>
      <c r="AH109" s="197"/>
    </row>
    <row r="110" spans="1:34" x14ac:dyDescent="0.3">
      <c r="A110" s="192"/>
      <c r="B110" s="117"/>
      <c r="C110" s="117"/>
      <c r="D110" s="117"/>
      <c r="E110" s="117"/>
      <c r="F110" s="117"/>
      <c r="G110" s="117"/>
      <c r="H110" s="117"/>
      <c r="I110" s="195"/>
      <c r="J110" s="117"/>
      <c r="K110" s="117"/>
      <c r="L110" s="117"/>
      <c r="M110" s="117"/>
      <c r="N110" s="117"/>
      <c r="O110" s="117"/>
      <c r="P110" s="117"/>
      <c r="Q110" s="117"/>
      <c r="R110" s="117"/>
      <c r="S110" s="195"/>
      <c r="T110" s="117"/>
      <c r="U110" s="195"/>
      <c r="V110" s="117"/>
      <c r="W110" s="196"/>
      <c r="X110" s="197"/>
      <c r="Y110" s="197"/>
      <c r="Z110" s="197"/>
      <c r="AA110" s="197"/>
      <c r="AB110" s="188"/>
      <c r="AC110" s="197"/>
      <c r="AD110" s="197"/>
      <c r="AE110" s="188"/>
      <c r="AF110" s="197"/>
      <c r="AG110" s="197"/>
      <c r="AH110" s="197"/>
    </row>
    <row r="111" spans="1:34" x14ac:dyDescent="0.3">
      <c r="A111" s="192"/>
      <c r="B111" s="117"/>
      <c r="C111" s="117"/>
      <c r="D111" s="117"/>
      <c r="E111" s="117"/>
      <c r="F111" s="117"/>
      <c r="G111" s="117"/>
      <c r="H111" s="117"/>
      <c r="I111" s="195"/>
      <c r="J111" s="117"/>
      <c r="K111" s="117"/>
      <c r="L111" s="117"/>
      <c r="M111" s="117"/>
      <c r="N111" s="117"/>
      <c r="O111" s="117"/>
      <c r="P111" s="117"/>
      <c r="Q111" s="117"/>
      <c r="R111" s="117"/>
      <c r="S111" s="195"/>
      <c r="T111" s="117"/>
      <c r="U111" s="195"/>
      <c r="V111" s="117"/>
      <c r="W111" s="196"/>
      <c r="X111" s="197"/>
      <c r="Y111" s="197"/>
      <c r="Z111" s="197"/>
      <c r="AA111" s="197"/>
      <c r="AB111" s="188"/>
      <c r="AC111" s="197"/>
      <c r="AD111" s="197"/>
      <c r="AE111" s="188"/>
      <c r="AF111" s="197"/>
      <c r="AG111" s="197"/>
      <c r="AH111" s="197"/>
    </row>
    <row r="112" spans="1:34" x14ac:dyDescent="0.3">
      <c r="A112" s="192"/>
      <c r="B112" s="117"/>
      <c r="C112" s="117"/>
      <c r="D112" s="117"/>
      <c r="E112" s="117"/>
      <c r="F112" s="117"/>
      <c r="G112" s="117"/>
      <c r="H112" s="117"/>
      <c r="I112" s="195"/>
      <c r="J112" s="117"/>
      <c r="K112" s="117"/>
      <c r="L112" s="117"/>
      <c r="M112" s="117"/>
      <c r="N112" s="117"/>
      <c r="O112" s="117"/>
      <c r="P112" s="117"/>
      <c r="Q112" s="117"/>
      <c r="R112" s="117"/>
      <c r="S112" s="195"/>
      <c r="T112" s="117"/>
      <c r="U112" s="195"/>
      <c r="V112" s="117"/>
      <c r="W112" s="196"/>
      <c r="X112" s="197"/>
      <c r="Y112" s="197"/>
      <c r="Z112" s="197"/>
      <c r="AA112" s="197"/>
      <c r="AB112" s="188"/>
      <c r="AC112" s="197"/>
      <c r="AD112" s="197"/>
      <c r="AE112" s="188"/>
      <c r="AF112" s="197"/>
      <c r="AG112" s="197"/>
      <c r="AH112" s="197"/>
    </row>
    <row r="113" spans="1:34" x14ac:dyDescent="0.3">
      <c r="A113" s="192"/>
      <c r="B113" s="117"/>
      <c r="C113" s="117"/>
      <c r="D113" s="117"/>
      <c r="E113" s="117"/>
      <c r="F113" s="117"/>
      <c r="G113" s="117"/>
      <c r="H113" s="117"/>
      <c r="I113" s="195"/>
      <c r="J113" s="117"/>
      <c r="K113" s="117"/>
      <c r="L113" s="117"/>
      <c r="M113" s="117"/>
      <c r="N113" s="117"/>
      <c r="O113" s="117"/>
      <c r="P113" s="117"/>
      <c r="Q113" s="117"/>
      <c r="R113" s="117"/>
      <c r="S113" s="195"/>
      <c r="T113" s="117"/>
      <c r="U113" s="195"/>
      <c r="V113" s="117"/>
      <c r="W113" s="196"/>
      <c r="X113" s="197"/>
      <c r="Y113" s="197"/>
      <c r="Z113" s="197"/>
      <c r="AA113" s="197"/>
      <c r="AB113" s="188"/>
      <c r="AC113" s="197"/>
      <c r="AD113" s="197"/>
      <c r="AE113" s="188"/>
      <c r="AF113" s="197"/>
      <c r="AG113" s="197"/>
      <c r="AH113" s="197"/>
    </row>
    <row r="114" spans="1:34" x14ac:dyDescent="0.3">
      <c r="A114" s="192"/>
      <c r="B114" s="117"/>
      <c r="C114" s="117"/>
      <c r="D114" s="117"/>
      <c r="E114" s="117"/>
      <c r="F114" s="117"/>
      <c r="G114" s="117"/>
      <c r="H114" s="117"/>
      <c r="I114" s="195"/>
      <c r="J114" s="117"/>
      <c r="K114" s="117"/>
      <c r="L114" s="117"/>
      <c r="M114" s="117"/>
      <c r="N114" s="117"/>
      <c r="O114" s="117"/>
      <c r="P114" s="117"/>
      <c r="Q114" s="117"/>
      <c r="R114" s="117"/>
      <c r="S114" s="195"/>
      <c r="T114" s="117"/>
      <c r="U114" s="195"/>
      <c r="V114" s="117"/>
      <c r="W114" s="196"/>
      <c r="X114" s="197"/>
      <c r="Y114" s="197"/>
      <c r="Z114" s="197"/>
      <c r="AA114" s="197"/>
      <c r="AB114" s="188"/>
      <c r="AC114" s="197"/>
      <c r="AD114" s="197"/>
      <c r="AE114" s="188"/>
      <c r="AF114" s="197"/>
      <c r="AG114" s="197"/>
      <c r="AH114" s="197"/>
    </row>
    <row r="115" spans="1:34" x14ac:dyDescent="0.3">
      <c r="A115" s="192"/>
      <c r="B115" s="117"/>
      <c r="C115" s="117"/>
      <c r="D115" s="117"/>
      <c r="E115" s="117"/>
      <c r="F115" s="117"/>
      <c r="G115" s="117"/>
      <c r="H115" s="117"/>
      <c r="I115" s="195"/>
      <c r="J115" s="117"/>
      <c r="K115" s="117"/>
      <c r="L115" s="117"/>
      <c r="M115" s="117"/>
      <c r="N115" s="117"/>
      <c r="O115" s="117"/>
      <c r="P115" s="117"/>
      <c r="Q115" s="117"/>
      <c r="R115" s="117"/>
      <c r="S115" s="195"/>
      <c r="T115" s="117"/>
      <c r="U115" s="195"/>
      <c r="V115" s="117"/>
      <c r="W115" s="196"/>
      <c r="X115" s="197"/>
      <c r="Y115" s="197"/>
      <c r="Z115" s="197"/>
      <c r="AA115" s="197"/>
      <c r="AB115" s="188"/>
      <c r="AC115" s="197"/>
      <c r="AD115" s="197"/>
      <c r="AE115" s="188"/>
      <c r="AF115" s="197"/>
      <c r="AG115" s="197"/>
      <c r="AH115" s="197"/>
    </row>
    <row r="116" spans="1:34" x14ac:dyDescent="0.3">
      <c r="A116" s="192"/>
      <c r="B116" s="117"/>
      <c r="C116" s="117"/>
      <c r="D116" s="117"/>
      <c r="E116" s="117"/>
      <c r="F116" s="117"/>
      <c r="G116" s="117"/>
      <c r="H116" s="117"/>
      <c r="I116" s="195"/>
      <c r="J116" s="117"/>
      <c r="K116" s="117"/>
      <c r="L116" s="117"/>
      <c r="M116" s="117"/>
      <c r="N116" s="117"/>
      <c r="O116" s="117"/>
      <c r="P116" s="117"/>
      <c r="Q116" s="117"/>
      <c r="R116" s="117"/>
      <c r="S116" s="195"/>
      <c r="T116" s="117"/>
      <c r="U116" s="195"/>
      <c r="V116" s="117"/>
      <c r="W116" s="196"/>
      <c r="X116" s="197"/>
      <c r="Y116" s="197"/>
      <c r="Z116" s="197"/>
      <c r="AA116" s="197"/>
      <c r="AB116" s="188"/>
      <c r="AC116" s="197"/>
      <c r="AD116" s="197"/>
      <c r="AE116" s="188"/>
      <c r="AF116" s="197"/>
      <c r="AG116" s="197"/>
      <c r="AH116" s="197"/>
    </row>
    <row r="117" spans="1:34" x14ac:dyDescent="0.3">
      <c r="A117" s="192"/>
      <c r="B117" s="117"/>
      <c r="C117" s="117"/>
      <c r="D117" s="117"/>
      <c r="E117" s="117"/>
      <c r="F117" s="117"/>
      <c r="G117" s="117"/>
      <c r="H117" s="117"/>
      <c r="I117" s="195"/>
      <c r="J117" s="117"/>
      <c r="K117" s="117"/>
      <c r="L117" s="117"/>
      <c r="M117" s="117"/>
      <c r="N117" s="117"/>
      <c r="O117" s="117"/>
      <c r="P117" s="117"/>
      <c r="Q117" s="117"/>
      <c r="R117" s="117"/>
      <c r="S117" s="195"/>
      <c r="T117" s="117"/>
      <c r="U117" s="195"/>
      <c r="V117" s="117"/>
      <c r="W117" s="196"/>
      <c r="X117" s="197"/>
      <c r="Y117" s="197"/>
      <c r="Z117" s="197"/>
      <c r="AA117" s="197"/>
      <c r="AB117" s="188"/>
      <c r="AC117" s="197"/>
      <c r="AD117" s="197"/>
      <c r="AE117" s="188"/>
      <c r="AF117" s="197"/>
      <c r="AG117" s="197"/>
      <c r="AH117" s="197"/>
    </row>
    <row r="118" spans="1:34" x14ac:dyDescent="0.3">
      <c r="A118" s="192"/>
      <c r="B118" s="117"/>
      <c r="C118" s="117"/>
      <c r="D118" s="117"/>
      <c r="E118" s="117"/>
      <c r="F118" s="117"/>
      <c r="G118" s="117"/>
      <c r="H118" s="117"/>
      <c r="I118" s="195"/>
      <c r="J118" s="117"/>
      <c r="K118" s="117"/>
      <c r="L118" s="117"/>
      <c r="M118" s="117"/>
      <c r="N118" s="117"/>
      <c r="O118" s="117"/>
      <c r="P118" s="117"/>
      <c r="Q118" s="117"/>
      <c r="R118" s="117"/>
      <c r="S118" s="195"/>
      <c r="T118" s="117"/>
      <c r="U118" s="195"/>
      <c r="V118" s="117"/>
      <c r="W118" s="196"/>
      <c r="X118" s="197"/>
      <c r="Y118" s="197"/>
      <c r="Z118" s="197"/>
      <c r="AA118" s="197"/>
      <c r="AB118" s="188"/>
      <c r="AC118" s="197"/>
      <c r="AD118" s="197"/>
      <c r="AE118" s="188"/>
      <c r="AF118" s="197"/>
      <c r="AG118" s="197"/>
      <c r="AH118" s="197"/>
    </row>
    <row r="119" spans="1:34" x14ac:dyDescent="0.3">
      <c r="A119" s="192"/>
      <c r="B119" s="117"/>
      <c r="C119" s="117"/>
      <c r="D119" s="117"/>
      <c r="E119" s="117"/>
      <c r="F119" s="117"/>
      <c r="G119" s="117"/>
      <c r="H119" s="117"/>
      <c r="I119" s="195"/>
      <c r="J119" s="117"/>
      <c r="K119" s="117"/>
      <c r="L119" s="117"/>
      <c r="M119" s="117"/>
      <c r="N119" s="117"/>
      <c r="O119" s="117"/>
      <c r="P119" s="117"/>
      <c r="Q119" s="117"/>
      <c r="R119" s="117"/>
      <c r="S119" s="195"/>
      <c r="T119" s="117"/>
      <c r="U119" s="195"/>
      <c r="V119" s="117"/>
      <c r="W119" s="196"/>
      <c r="X119" s="197"/>
      <c r="Y119" s="197"/>
      <c r="Z119" s="197"/>
      <c r="AA119" s="197"/>
      <c r="AB119" s="188"/>
      <c r="AC119" s="197"/>
      <c r="AD119" s="197"/>
      <c r="AE119" s="188"/>
      <c r="AF119" s="197"/>
      <c r="AG119" s="197"/>
      <c r="AH119" s="197"/>
    </row>
    <row r="120" spans="1:34" x14ac:dyDescent="0.3">
      <c r="A120" s="192"/>
      <c r="B120" s="117"/>
      <c r="C120" s="117"/>
      <c r="D120" s="117"/>
      <c r="E120" s="117"/>
      <c r="F120" s="117"/>
      <c r="G120" s="117"/>
      <c r="H120" s="117"/>
      <c r="I120" s="195"/>
      <c r="J120" s="117"/>
      <c r="K120" s="117"/>
      <c r="L120" s="117"/>
      <c r="M120" s="117"/>
      <c r="N120" s="117"/>
      <c r="O120" s="117"/>
      <c r="P120" s="117"/>
      <c r="Q120" s="117"/>
      <c r="R120" s="117"/>
      <c r="S120" s="195"/>
      <c r="T120" s="117"/>
      <c r="U120" s="195"/>
      <c r="V120" s="117"/>
      <c r="W120" s="196"/>
      <c r="X120" s="197"/>
      <c r="Y120" s="197"/>
      <c r="Z120" s="197"/>
      <c r="AA120" s="197"/>
      <c r="AB120" s="188"/>
      <c r="AC120" s="197"/>
      <c r="AD120" s="197"/>
      <c r="AE120" s="188"/>
      <c r="AF120" s="197"/>
      <c r="AG120" s="197"/>
      <c r="AH120" s="197"/>
    </row>
    <row r="121" spans="1:34" x14ac:dyDescent="0.3">
      <c r="A121" s="192"/>
      <c r="B121" s="117"/>
      <c r="C121" s="117"/>
      <c r="D121" s="117"/>
      <c r="E121" s="117"/>
      <c r="F121" s="117"/>
      <c r="G121" s="117"/>
      <c r="H121" s="117"/>
      <c r="I121" s="195"/>
      <c r="J121" s="117"/>
      <c r="K121" s="117"/>
      <c r="L121" s="117"/>
      <c r="M121" s="117"/>
      <c r="N121" s="117"/>
      <c r="O121" s="117"/>
      <c r="P121" s="117"/>
      <c r="Q121" s="117"/>
      <c r="R121" s="117"/>
      <c r="S121" s="195"/>
      <c r="T121" s="117"/>
      <c r="U121" s="195"/>
      <c r="V121" s="117"/>
      <c r="W121" s="196"/>
      <c r="X121" s="197"/>
      <c r="Y121" s="197"/>
      <c r="Z121" s="197"/>
      <c r="AA121" s="197"/>
      <c r="AB121" s="188"/>
      <c r="AC121" s="197"/>
      <c r="AD121" s="197"/>
      <c r="AE121" s="188"/>
      <c r="AF121" s="197"/>
      <c r="AG121" s="197"/>
      <c r="AH121" s="197"/>
    </row>
    <row r="122" spans="1:34" x14ac:dyDescent="0.3">
      <c r="A122" s="192"/>
      <c r="B122" s="117"/>
      <c r="C122" s="117"/>
      <c r="D122" s="117"/>
      <c r="E122" s="117"/>
      <c r="F122" s="117"/>
      <c r="G122" s="117"/>
      <c r="H122" s="117"/>
      <c r="I122" s="195"/>
      <c r="J122" s="117"/>
      <c r="K122" s="117"/>
      <c r="L122" s="117"/>
      <c r="M122" s="117"/>
      <c r="N122" s="117"/>
      <c r="O122" s="117"/>
      <c r="P122" s="117"/>
      <c r="Q122" s="117"/>
      <c r="R122" s="117"/>
      <c r="S122" s="195"/>
      <c r="T122" s="117"/>
      <c r="U122" s="195"/>
      <c r="V122" s="117"/>
      <c r="W122" s="196"/>
      <c r="X122" s="197"/>
      <c r="Y122" s="197"/>
      <c r="Z122" s="197"/>
      <c r="AA122" s="197"/>
      <c r="AB122" s="188"/>
      <c r="AC122" s="197"/>
      <c r="AD122" s="197"/>
      <c r="AE122" s="188"/>
      <c r="AF122" s="197"/>
      <c r="AG122" s="197"/>
      <c r="AH122" s="197"/>
    </row>
    <row r="123" spans="1:34" x14ac:dyDescent="0.3">
      <c r="A123" s="192"/>
      <c r="B123" s="117"/>
      <c r="C123" s="117"/>
      <c r="D123" s="117"/>
      <c r="E123" s="117"/>
      <c r="F123" s="117"/>
      <c r="G123" s="117"/>
      <c r="H123" s="117"/>
      <c r="I123" s="195"/>
      <c r="J123" s="117"/>
      <c r="K123" s="117"/>
      <c r="L123" s="117"/>
      <c r="M123" s="117"/>
      <c r="N123" s="117"/>
      <c r="O123" s="117"/>
      <c r="P123" s="117"/>
      <c r="Q123" s="117"/>
      <c r="R123" s="117"/>
      <c r="S123" s="195"/>
      <c r="T123" s="117"/>
      <c r="U123" s="195"/>
      <c r="V123" s="117"/>
      <c r="W123" s="196"/>
      <c r="X123" s="197"/>
      <c r="Y123" s="197"/>
      <c r="Z123" s="197"/>
      <c r="AA123" s="197"/>
      <c r="AB123" s="188"/>
      <c r="AC123" s="197"/>
      <c r="AD123" s="197"/>
      <c r="AE123" s="188"/>
      <c r="AF123" s="197"/>
      <c r="AG123" s="197"/>
      <c r="AH123" s="197"/>
    </row>
    <row r="124" spans="1:34" x14ac:dyDescent="0.3">
      <c r="A124" s="192"/>
      <c r="B124" s="117"/>
      <c r="C124" s="117"/>
      <c r="D124" s="117"/>
      <c r="E124" s="117"/>
      <c r="F124" s="117"/>
      <c r="G124" s="117"/>
      <c r="H124" s="117"/>
      <c r="I124" s="195"/>
      <c r="J124" s="117"/>
      <c r="K124" s="117"/>
      <c r="L124" s="117"/>
      <c r="M124" s="117"/>
      <c r="N124" s="117"/>
      <c r="O124" s="117"/>
      <c r="P124" s="117"/>
      <c r="Q124" s="117"/>
      <c r="R124" s="117"/>
      <c r="S124" s="195"/>
      <c r="T124" s="117"/>
      <c r="U124" s="195"/>
      <c r="V124" s="117"/>
      <c r="W124" s="196"/>
      <c r="X124" s="197"/>
      <c r="Y124" s="197"/>
      <c r="Z124" s="197"/>
      <c r="AA124" s="197"/>
      <c r="AB124" s="188"/>
      <c r="AC124" s="197"/>
      <c r="AD124" s="197"/>
      <c r="AE124" s="188"/>
      <c r="AF124" s="197"/>
      <c r="AG124" s="197"/>
      <c r="AH124" s="197"/>
    </row>
    <row r="125" spans="1:34" x14ac:dyDescent="0.3">
      <c r="A125" s="192"/>
      <c r="B125" s="117"/>
      <c r="C125" s="117"/>
      <c r="D125" s="117"/>
      <c r="E125" s="117"/>
      <c r="F125" s="117"/>
      <c r="G125" s="117"/>
      <c r="H125" s="117"/>
      <c r="I125" s="195"/>
      <c r="J125" s="117"/>
      <c r="K125" s="117"/>
      <c r="L125" s="117"/>
      <c r="M125" s="117"/>
      <c r="N125" s="117"/>
      <c r="O125" s="117"/>
      <c r="P125" s="117"/>
      <c r="Q125" s="117"/>
      <c r="R125" s="117"/>
      <c r="S125" s="195"/>
      <c r="T125" s="117"/>
      <c r="U125" s="195"/>
      <c r="V125" s="117"/>
      <c r="W125" s="196"/>
      <c r="X125" s="197"/>
      <c r="Y125" s="197"/>
      <c r="Z125" s="197"/>
      <c r="AA125" s="197"/>
      <c r="AB125" s="188"/>
      <c r="AC125" s="197"/>
      <c r="AD125" s="197"/>
      <c r="AE125" s="188"/>
      <c r="AF125" s="197"/>
      <c r="AG125" s="197"/>
      <c r="AH125" s="197"/>
    </row>
    <row r="126" spans="1:34" x14ac:dyDescent="0.3">
      <c r="A126" s="192"/>
      <c r="B126" s="117"/>
      <c r="C126" s="117"/>
      <c r="D126" s="117"/>
      <c r="E126" s="117"/>
      <c r="F126" s="117"/>
      <c r="G126" s="117"/>
      <c r="H126" s="117"/>
      <c r="I126" s="195"/>
      <c r="J126" s="117"/>
      <c r="K126" s="117"/>
      <c r="L126" s="117"/>
      <c r="M126" s="117"/>
      <c r="N126" s="117"/>
      <c r="O126" s="117"/>
      <c r="P126" s="117"/>
      <c r="Q126" s="117"/>
      <c r="R126" s="117"/>
      <c r="S126" s="195"/>
      <c r="T126" s="117"/>
      <c r="U126" s="195"/>
      <c r="V126" s="117"/>
      <c r="W126" s="196"/>
      <c r="X126" s="197"/>
      <c r="Y126" s="197"/>
      <c r="Z126" s="197"/>
      <c r="AA126" s="197"/>
      <c r="AB126" s="188"/>
      <c r="AC126" s="197"/>
      <c r="AD126" s="197"/>
      <c r="AE126" s="188"/>
      <c r="AF126" s="197"/>
      <c r="AG126" s="197"/>
      <c r="AH126" s="197"/>
    </row>
    <row r="127" spans="1:34" x14ac:dyDescent="0.3">
      <c r="A127" s="192"/>
      <c r="B127" s="117"/>
      <c r="C127" s="117"/>
      <c r="D127" s="117"/>
      <c r="E127" s="117"/>
      <c r="F127" s="117"/>
      <c r="G127" s="117"/>
      <c r="H127" s="117"/>
      <c r="I127" s="195"/>
      <c r="J127" s="117"/>
      <c r="K127" s="117"/>
      <c r="L127" s="117"/>
      <c r="M127" s="117"/>
      <c r="N127" s="117"/>
      <c r="O127" s="117"/>
      <c r="P127" s="117"/>
      <c r="Q127" s="117"/>
      <c r="R127" s="117"/>
      <c r="S127" s="195"/>
      <c r="T127" s="117"/>
      <c r="U127" s="195"/>
      <c r="V127" s="117"/>
      <c r="W127" s="196"/>
      <c r="X127" s="197"/>
      <c r="Y127" s="197"/>
      <c r="Z127" s="197"/>
      <c r="AA127" s="197"/>
      <c r="AB127" s="188"/>
      <c r="AC127" s="197"/>
      <c r="AD127" s="197"/>
      <c r="AE127" s="188"/>
      <c r="AF127" s="197"/>
      <c r="AG127" s="197"/>
      <c r="AH127" s="197"/>
    </row>
    <row r="128" spans="1:34" x14ac:dyDescent="0.3">
      <c r="A128" s="192"/>
      <c r="B128" s="117"/>
      <c r="C128" s="117"/>
      <c r="D128" s="117"/>
      <c r="E128" s="117"/>
      <c r="F128" s="117"/>
      <c r="G128" s="117"/>
      <c r="H128" s="117"/>
      <c r="I128" s="195"/>
      <c r="J128" s="117"/>
      <c r="K128" s="117"/>
      <c r="L128" s="117"/>
      <c r="M128" s="117"/>
      <c r="N128" s="117"/>
      <c r="O128" s="117"/>
      <c r="P128" s="117"/>
      <c r="Q128" s="117"/>
      <c r="R128" s="117"/>
      <c r="S128" s="195"/>
      <c r="T128" s="117"/>
      <c r="U128" s="195"/>
      <c r="V128" s="117"/>
      <c r="W128" s="196"/>
      <c r="X128" s="197"/>
      <c r="Y128" s="197"/>
      <c r="Z128" s="197"/>
      <c r="AA128" s="197"/>
      <c r="AB128" s="188"/>
      <c r="AC128" s="197"/>
      <c r="AD128" s="197"/>
      <c r="AE128" s="188"/>
      <c r="AF128" s="197"/>
      <c r="AG128" s="197"/>
      <c r="AH128" s="197"/>
    </row>
    <row r="129" spans="1:34" x14ac:dyDescent="0.3">
      <c r="A129" s="192"/>
      <c r="B129" s="117"/>
      <c r="C129" s="117"/>
      <c r="D129" s="117"/>
      <c r="E129" s="117"/>
      <c r="F129" s="117"/>
      <c r="G129" s="117"/>
      <c r="H129" s="117"/>
      <c r="I129" s="195"/>
      <c r="J129" s="117"/>
      <c r="K129" s="117"/>
      <c r="L129" s="117"/>
      <c r="M129" s="117"/>
      <c r="N129" s="117"/>
      <c r="O129" s="117"/>
      <c r="P129" s="117"/>
      <c r="Q129" s="117"/>
      <c r="R129" s="117"/>
      <c r="S129" s="195"/>
      <c r="T129" s="117"/>
      <c r="U129" s="195"/>
      <c r="V129" s="117"/>
      <c r="W129" s="196"/>
      <c r="X129" s="197"/>
      <c r="Y129" s="197"/>
      <c r="Z129" s="197"/>
      <c r="AA129" s="197"/>
      <c r="AB129" s="188"/>
      <c r="AC129" s="197"/>
      <c r="AD129" s="197"/>
      <c r="AE129" s="188"/>
      <c r="AF129" s="197"/>
      <c r="AG129" s="197"/>
      <c r="AH129" s="197"/>
    </row>
    <row r="130" spans="1:34" x14ac:dyDescent="0.3">
      <c r="A130" s="192"/>
      <c r="B130" s="117"/>
      <c r="C130" s="117"/>
      <c r="D130" s="117"/>
      <c r="E130" s="117"/>
      <c r="F130" s="117"/>
      <c r="G130" s="117"/>
      <c r="H130" s="117"/>
      <c r="I130" s="195"/>
      <c r="J130" s="117"/>
      <c r="K130" s="117"/>
      <c r="L130" s="117"/>
      <c r="M130" s="117"/>
      <c r="N130" s="117"/>
      <c r="O130" s="117"/>
      <c r="P130" s="117"/>
      <c r="Q130" s="117"/>
      <c r="R130" s="117"/>
      <c r="S130" s="195"/>
      <c r="T130" s="117"/>
      <c r="U130" s="195"/>
      <c r="V130" s="117"/>
      <c r="W130" s="196"/>
      <c r="X130" s="197"/>
      <c r="Y130" s="197"/>
      <c r="Z130" s="197"/>
      <c r="AA130" s="197"/>
      <c r="AB130" s="188"/>
      <c r="AC130" s="197"/>
      <c r="AD130" s="197"/>
      <c r="AE130" s="188"/>
      <c r="AF130" s="197"/>
      <c r="AG130" s="197"/>
      <c r="AH130" s="197"/>
    </row>
    <row r="131" spans="1:34" x14ac:dyDescent="0.3">
      <c r="A131" s="192"/>
      <c r="B131" s="117"/>
      <c r="C131" s="117"/>
      <c r="D131" s="117"/>
      <c r="E131" s="117"/>
      <c r="F131" s="117"/>
      <c r="G131" s="117"/>
      <c r="H131" s="117"/>
      <c r="I131" s="195"/>
      <c r="J131" s="117"/>
      <c r="K131" s="117"/>
      <c r="L131" s="117"/>
      <c r="M131" s="117"/>
      <c r="N131" s="117"/>
      <c r="O131" s="117"/>
      <c r="P131" s="117"/>
      <c r="Q131" s="117"/>
      <c r="R131" s="117"/>
      <c r="S131" s="195"/>
      <c r="T131" s="117"/>
      <c r="U131" s="195"/>
      <c r="V131" s="117"/>
      <c r="W131" s="196"/>
      <c r="X131" s="197"/>
      <c r="Y131" s="197"/>
      <c r="Z131" s="197"/>
      <c r="AA131" s="197"/>
      <c r="AB131" s="188"/>
      <c r="AC131" s="197"/>
      <c r="AD131" s="197"/>
      <c r="AE131" s="188"/>
      <c r="AF131" s="197"/>
      <c r="AG131" s="197"/>
      <c r="AH131" s="197"/>
    </row>
    <row r="132" spans="1:34" x14ac:dyDescent="0.3">
      <c r="A132" s="192"/>
      <c r="B132" s="117"/>
      <c r="C132" s="117"/>
      <c r="D132" s="117"/>
      <c r="E132" s="117"/>
      <c r="F132" s="117"/>
      <c r="G132" s="117"/>
      <c r="H132" s="117"/>
      <c r="I132" s="195"/>
      <c r="J132" s="117"/>
      <c r="K132" s="117"/>
      <c r="L132" s="117"/>
      <c r="M132" s="117"/>
      <c r="N132" s="117"/>
      <c r="O132" s="117"/>
      <c r="P132" s="117"/>
      <c r="Q132" s="117"/>
      <c r="R132" s="117"/>
      <c r="S132" s="195"/>
      <c r="T132" s="117"/>
      <c r="U132" s="195"/>
      <c r="V132" s="117"/>
      <c r="W132" s="196"/>
      <c r="X132" s="197"/>
      <c r="Y132" s="197"/>
      <c r="Z132" s="197"/>
      <c r="AA132" s="197"/>
      <c r="AB132" s="188"/>
      <c r="AC132" s="197"/>
      <c r="AD132" s="197"/>
      <c r="AE132" s="188"/>
      <c r="AF132" s="197"/>
      <c r="AG132" s="197"/>
      <c r="AH132" s="197"/>
    </row>
    <row r="133" spans="1:34" x14ac:dyDescent="0.3">
      <c r="A133" s="192"/>
      <c r="B133" s="117"/>
      <c r="C133" s="117"/>
      <c r="D133" s="117"/>
      <c r="E133" s="117"/>
      <c r="F133" s="117"/>
      <c r="G133" s="117"/>
      <c r="H133" s="117"/>
      <c r="I133" s="195"/>
      <c r="J133" s="117"/>
      <c r="K133" s="117"/>
      <c r="L133" s="117"/>
      <c r="M133" s="117"/>
      <c r="N133" s="117"/>
      <c r="O133" s="117"/>
      <c r="P133" s="117"/>
      <c r="Q133" s="117"/>
      <c r="R133" s="117"/>
      <c r="S133" s="195"/>
      <c r="T133" s="117"/>
      <c r="U133" s="195"/>
      <c r="V133" s="117"/>
      <c r="W133" s="196"/>
      <c r="X133" s="197"/>
      <c r="Y133" s="197"/>
      <c r="Z133" s="197"/>
      <c r="AA133" s="197"/>
      <c r="AB133" s="188"/>
      <c r="AC133" s="197"/>
      <c r="AD133" s="197"/>
      <c r="AE133" s="188"/>
      <c r="AF133" s="197"/>
      <c r="AG133" s="197"/>
      <c r="AH133" s="197"/>
    </row>
    <row r="134" spans="1:34" x14ac:dyDescent="0.3">
      <c r="A134" s="192"/>
      <c r="B134" s="117"/>
      <c r="C134" s="117"/>
      <c r="D134" s="117"/>
      <c r="E134" s="117"/>
      <c r="F134" s="117"/>
      <c r="G134" s="117"/>
      <c r="H134" s="117"/>
      <c r="I134" s="195"/>
      <c r="J134" s="117"/>
      <c r="K134" s="117"/>
      <c r="L134" s="117"/>
      <c r="M134" s="117"/>
      <c r="N134" s="117"/>
      <c r="O134" s="117"/>
      <c r="P134" s="117"/>
      <c r="Q134" s="117"/>
      <c r="R134" s="117"/>
      <c r="S134" s="195"/>
      <c r="T134" s="117"/>
      <c r="U134" s="195"/>
      <c r="V134" s="117"/>
      <c r="W134" s="196"/>
      <c r="X134" s="197"/>
      <c r="Y134" s="197"/>
      <c r="Z134" s="197"/>
      <c r="AA134" s="197"/>
      <c r="AB134" s="188"/>
      <c r="AC134" s="197"/>
      <c r="AD134" s="197"/>
      <c r="AE134" s="188"/>
      <c r="AF134" s="197"/>
      <c r="AG134" s="197"/>
      <c r="AH134" s="197"/>
    </row>
    <row r="135" spans="1:34" x14ac:dyDescent="0.3">
      <c r="A135" s="192"/>
      <c r="B135" s="117"/>
      <c r="C135" s="117"/>
      <c r="D135" s="117"/>
      <c r="E135" s="117"/>
      <c r="F135" s="117"/>
      <c r="G135" s="117"/>
      <c r="H135" s="117"/>
      <c r="I135" s="195"/>
      <c r="J135" s="117"/>
      <c r="K135" s="117"/>
      <c r="L135" s="117"/>
      <c r="M135" s="117"/>
      <c r="N135" s="117"/>
      <c r="O135" s="117"/>
      <c r="P135" s="117"/>
      <c r="Q135" s="117"/>
      <c r="R135" s="117"/>
      <c r="S135" s="195"/>
      <c r="T135" s="117"/>
      <c r="U135" s="195"/>
      <c r="V135" s="117"/>
      <c r="W135" s="196"/>
      <c r="X135" s="197"/>
      <c r="Y135" s="197"/>
      <c r="Z135" s="197"/>
      <c r="AA135" s="197"/>
      <c r="AB135" s="188"/>
      <c r="AC135" s="197"/>
      <c r="AD135" s="197"/>
      <c r="AE135" s="188"/>
      <c r="AF135" s="197"/>
      <c r="AG135" s="197"/>
      <c r="AH135" s="197"/>
    </row>
    <row r="136" spans="1:34" x14ac:dyDescent="0.3">
      <c r="A136" s="192"/>
      <c r="B136" s="117"/>
      <c r="C136" s="117"/>
      <c r="D136" s="117"/>
      <c r="E136" s="117"/>
      <c r="F136" s="117"/>
      <c r="G136" s="117"/>
      <c r="H136" s="117"/>
      <c r="I136" s="195"/>
      <c r="J136" s="117"/>
      <c r="K136" s="117"/>
      <c r="L136" s="117"/>
      <c r="M136" s="117"/>
      <c r="N136" s="117"/>
      <c r="O136" s="117"/>
      <c r="P136" s="117"/>
      <c r="Q136" s="117"/>
      <c r="R136" s="117"/>
      <c r="S136" s="195"/>
      <c r="T136" s="117"/>
      <c r="U136" s="195"/>
      <c r="V136" s="117"/>
      <c r="W136" s="196"/>
      <c r="X136" s="197"/>
      <c r="Y136" s="197"/>
      <c r="Z136" s="197"/>
      <c r="AA136" s="197"/>
      <c r="AB136" s="188"/>
      <c r="AC136" s="197"/>
      <c r="AD136" s="197"/>
      <c r="AE136" s="188"/>
      <c r="AF136" s="197"/>
      <c r="AG136" s="197"/>
      <c r="AH136" s="197"/>
    </row>
    <row r="137" spans="1:34" x14ac:dyDescent="0.3">
      <c r="A137" s="192"/>
      <c r="B137" s="117"/>
      <c r="C137" s="117"/>
      <c r="D137" s="117"/>
      <c r="E137" s="117"/>
      <c r="F137" s="117"/>
      <c r="G137" s="117"/>
      <c r="H137" s="117"/>
      <c r="I137" s="195"/>
      <c r="J137" s="117"/>
      <c r="K137" s="117"/>
      <c r="L137" s="117"/>
      <c r="M137" s="117"/>
      <c r="N137" s="117"/>
      <c r="O137" s="117"/>
      <c r="P137" s="117"/>
      <c r="Q137" s="117"/>
      <c r="R137" s="117"/>
      <c r="S137" s="195"/>
      <c r="T137" s="117"/>
      <c r="U137" s="195"/>
      <c r="V137" s="117"/>
      <c r="W137" s="196"/>
      <c r="X137" s="197"/>
      <c r="Y137" s="197"/>
      <c r="Z137" s="197"/>
      <c r="AA137" s="197"/>
      <c r="AB137" s="188"/>
      <c r="AC137" s="197"/>
      <c r="AD137" s="197"/>
      <c r="AE137" s="188"/>
      <c r="AF137" s="197"/>
      <c r="AG137" s="197"/>
      <c r="AH137" s="197"/>
    </row>
    <row r="138" spans="1:34" x14ac:dyDescent="0.3">
      <c r="A138" s="192"/>
      <c r="B138" s="117"/>
      <c r="C138" s="117"/>
      <c r="D138" s="117"/>
      <c r="E138" s="117"/>
      <c r="F138" s="117"/>
      <c r="G138" s="117"/>
      <c r="H138" s="117"/>
      <c r="I138" s="195"/>
      <c r="J138" s="117"/>
      <c r="K138" s="117"/>
      <c r="L138" s="117"/>
      <c r="M138" s="117"/>
      <c r="N138" s="117"/>
      <c r="O138" s="117"/>
      <c r="P138" s="117"/>
      <c r="Q138" s="117"/>
      <c r="R138" s="117"/>
      <c r="S138" s="195"/>
      <c r="T138" s="117"/>
      <c r="U138" s="195"/>
      <c r="V138" s="117"/>
      <c r="W138" s="196"/>
      <c r="X138" s="197"/>
      <c r="Y138" s="197"/>
      <c r="Z138" s="197"/>
      <c r="AA138" s="197"/>
      <c r="AB138" s="188"/>
      <c r="AC138" s="197"/>
      <c r="AD138" s="197"/>
      <c r="AE138" s="188"/>
      <c r="AF138" s="197"/>
      <c r="AG138" s="197"/>
      <c r="AH138" s="197"/>
    </row>
    <row r="139" spans="1:34" x14ac:dyDescent="0.3">
      <c r="A139" s="192"/>
      <c r="B139" s="117"/>
      <c r="C139" s="117"/>
      <c r="D139" s="117"/>
      <c r="E139" s="117"/>
      <c r="F139" s="117"/>
      <c r="G139" s="117"/>
      <c r="H139" s="117"/>
      <c r="I139" s="195"/>
      <c r="J139" s="117"/>
      <c r="K139" s="117"/>
      <c r="L139" s="117"/>
      <c r="M139" s="117"/>
      <c r="N139" s="117"/>
      <c r="O139" s="117"/>
      <c r="P139" s="117"/>
      <c r="Q139" s="117"/>
      <c r="R139" s="117"/>
      <c r="S139" s="195"/>
      <c r="T139" s="117"/>
      <c r="U139" s="195"/>
      <c r="V139" s="117"/>
      <c r="W139" s="196"/>
      <c r="X139" s="197"/>
      <c r="Y139" s="197"/>
      <c r="Z139" s="197"/>
      <c r="AA139" s="197"/>
      <c r="AB139" s="188"/>
      <c r="AC139" s="197"/>
      <c r="AD139" s="197"/>
      <c r="AE139" s="188"/>
      <c r="AF139" s="197"/>
      <c r="AG139" s="197"/>
      <c r="AH139" s="197"/>
    </row>
    <row r="140" spans="1:34" x14ac:dyDescent="0.3">
      <c r="A140" s="192"/>
      <c r="B140" s="117"/>
      <c r="C140" s="117"/>
      <c r="D140" s="117"/>
      <c r="E140" s="117"/>
      <c r="F140" s="117"/>
      <c r="G140" s="117"/>
      <c r="H140" s="117"/>
      <c r="I140" s="195"/>
      <c r="J140" s="117"/>
      <c r="K140" s="117"/>
      <c r="L140" s="117"/>
      <c r="M140" s="117"/>
      <c r="N140" s="117"/>
      <c r="O140" s="117"/>
      <c r="P140" s="117"/>
      <c r="Q140" s="117"/>
      <c r="R140" s="117"/>
      <c r="S140" s="195"/>
      <c r="T140" s="117"/>
      <c r="U140" s="195"/>
      <c r="V140" s="117"/>
      <c r="W140" s="196"/>
      <c r="X140" s="197"/>
      <c r="Y140" s="197"/>
      <c r="Z140" s="197"/>
      <c r="AA140" s="197"/>
      <c r="AB140" s="188"/>
      <c r="AC140" s="197"/>
      <c r="AD140" s="197"/>
      <c r="AE140" s="188"/>
      <c r="AF140" s="197"/>
      <c r="AG140" s="197"/>
      <c r="AH140" s="197"/>
    </row>
    <row r="141" spans="1:34" x14ac:dyDescent="0.3">
      <c r="A141" s="192"/>
      <c r="B141" s="117"/>
      <c r="C141" s="117"/>
      <c r="D141" s="117"/>
      <c r="E141" s="117"/>
      <c r="F141" s="117"/>
      <c r="G141" s="117"/>
      <c r="H141" s="117"/>
      <c r="I141" s="195"/>
      <c r="J141" s="117"/>
      <c r="K141" s="117"/>
      <c r="L141" s="117"/>
      <c r="M141" s="117"/>
      <c r="N141" s="117"/>
      <c r="O141" s="117"/>
      <c r="P141" s="117"/>
      <c r="Q141" s="117"/>
      <c r="R141" s="117"/>
      <c r="S141" s="195"/>
      <c r="T141" s="117"/>
      <c r="U141" s="195"/>
      <c r="V141" s="117"/>
      <c r="W141" s="196"/>
      <c r="X141" s="197"/>
      <c r="Y141" s="197"/>
      <c r="Z141" s="197"/>
      <c r="AA141" s="197"/>
      <c r="AB141" s="188"/>
      <c r="AC141" s="197"/>
      <c r="AD141" s="197"/>
      <c r="AE141" s="188"/>
      <c r="AF141" s="197"/>
      <c r="AG141" s="197"/>
      <c r="AH141" s="197"/>
    </row>
    <row r="142" spans="1:34" x14ac:dyDescent="0.3">
      <c r="A142" s="192"/>
      <c r="B142" s="117"/>
      <c r="C142" s="117"/>
      <c r="D142" s="117"/>
      <c r="E142" s="117"/>
      <c r="F142" s="117"/>
      <c r="G142" s="117"/>
      <c r="H142" s="117"/>
      <c r="I142" s="195"/>
      <c r="J142" s="117"/>
      <c r="K142" s="117"/>
      <c r="L142" s="117"/>
      <c r="M142" s="117"/>
      <c r="N142" s="117"/>
      <c r="O142" s="117"/>
      <c r="P142" s="117"/>
      <c r="Q142" s="117"/>
      <c r="R142" s="117"/>
      <c r="S142" s="195"/>
      <c r="T142" s="117"/>
      <c r="U142" s="195"/>
      <c r="V142" s="117"/>
      <c r="W142" s="196"/>
      <c r="X142" s="197"/>
      <c r="Y142" s="197"/>
      <c r="Z142" s="197"/>
      <c r="AA142" s="197"/>
      <c r="AB142" s="188"/>
      <c r="AC142" s="197"/>
      <c r="AD142" s="197"/>
      <c r="AE142" s="188"/>
      <c r="AF142" s="197"/>
      <c r="AG142" s="197"/>
      <c r="AH142" s="197"/>
    </row>
    <row r="143" spans="1:34" x14ac:dyDescent="0.3">
      <c r="A143" s="192"/>
      <c r="B143" s="117"/>
      <c r="C143" s="117"/>
      <c r="D143" s="117"/>
      <c r="E143" s="117"/>
      <c r="F143" s="117"/>
      <c r="G143" s="117"/>
      <c r="H143" s="117"/>
      <c r="I143" s="195"/>
      <c r="J143" s="117"/>
      <c r="K143" s="117"/>
      <c r="L143" s="117"/>
      <c r="M143" s="117"/>
      <c r="N143" s="117"/>
      <c r="O143" s="117"/>
      <c r="P143" s="117"/>
      <c r="Q143" s="117"/>
      <c r="R143" s="117"/>
      <c r="S143" s="195"/>
      <c r="T143" s="117"/>
      <c r="U143" s="195"/>
      <c r="V143" s="117"/>
      <c r="W143" s="196"/>
      <c r="X143" s="197"/>
      <c r="Y143" s="197"/>
      <c r="Z143" s="197"/>
      <c r="AA143" s="197"/>
      <c r="AB143" s="188"/>
      <c r="AC143" s="197"/>
      <c r="AD143" s="197"/>
      <c r="AE143" s="188"/>
      <c r="AF143" s="197"/>
      <c r="AG143" s="197"/>
      <c r="AH143" s="197"/>
    </row>
    <row r="144" spans="1:34" x14ac:dyDescent="0.3">
      <c r="A144" s="192"/>
      <c r="B144" s="117"/>
      <c r="C144" s="117"/>
      <c r="D144" s="117"/>
      <c r="E144" s="117"/>
      <c r="F144" s="117"/>
      <c r="G144" s="117"/>
      <c r="H144" s="117"/>
      <c r="I144" s="195"/>
      <c r="J144" s="117"/>
      <c r="K144" s="117"/>
      <c r="L144" s="117"/>
      <c r="M144" s="117"/>
      <c r="N144" s="117"/>
      <c r="O144" s="117"/>
      <c r="P144" s="117"/>
      <c r="Q144" s="117"/>
      <c r="R144" s="117"/>
      <c r="S144" s="195"/>
      <c r="T144" s="117"/>
      <c r="U144" s="195"/>
      <c r="V144" s="117"/>
      <c r="W144" s="196"/>
      <c r="X144" s="197"/>
      <c r="Y144" s="197"/>
      <c r="Z144" s="197"/>
      <c r="AA144" s="197"/>
      <c r="AB144" s="188"/>
      <c r="AC144" s="197"/>
      <c r="AD144" s="197"/>
      <c r="AE144" s="188"/>
      <c r="AF144" s="197"/>
      <c r="AG144" s="197"/>
      <c r="AH144" s="197"/>
    </row>
    <row r="145" spans="1:34" x14ac:dyDescent="0.3">
      <c r="A145" s="192"/>
      <c r="B145" s="117"/>
      <c r="C145" s="117"/>
      <c r="D145" s="117"/>
      <c r="E145" s="117"/>
      <c r="F145" s="117"/>
      <c r="G145" s="117"/>
      <c r="H145" s="117"/>
      <c r="I145" s="195"/>
      <c r="J145" s="117"/>
      <c r="K145" s="117"/>
      <c r="L145" s="117"/>
      <c r="M145" s="117"/>
      <c r="N145" s="117"/>
      <c r="O145" s="117"/>
      <c r="P145" s="117"/>
      <c r="Q145" s="117"/>
      <c r="R145" s="117"/>
      <c r="S145" s="195"/>
      <c r="T145" s="117"/>
      <c r="U145" s="195"/>
      <c r="V145" s="117"/>
      <c r="W145" s="196"/>
      <c r="X145" s="197"/>
      <c r="Y145" s="197"/>
      <c r="Z145" s="197"/>
      <c r="AA145" s="197"/>
      <c r="AB145" s="188"/>
      <c r="AC145" s="197"/>
      <c r="AD145" s="197"/>
      <c r="AE145" s="188"/>
      <c r="AF145" s="197"/>
      <c r="AG145" s="197"/>
      <c r="AH145" s="197"/>
    </row>
    <row r="146" spans="1:34" x14ac:dyDescent="0.3">
      <c r="A146" s="192"/>
      <c r="B146" s="117"/>
      <c r="C146" s="117"/>
      <c r="D146" s="117"/>
      <c r="E146" s="117"/>
      <c r="F146" s="117"/>
      <c r="G146" s="117"/>
      <c r="H146" s="117"/>
      <c r="I146" s="195"/>
      <c r="J146" s="117"/>
      <c r="K146" s="117"/>
      <c r="L146" s="117"/>
      <c r="M146" s="117"/>
      <c r="N146" s="117"/>
      <c r="O146" s="117"/>
      <c r="P146" s="117"/>
      <c r="Q146" s="117"/>
      <c r="R146" s="117"/>
      <c r="S146" s="195"/>
      <c r="T146" s="117"/>
      <c r="U146" s="195"/>
      <c r="V146" s="117"/>
      <c r="W146" s="196"/>
      <c r="X146" s="197"/>
      <c r="Y146" s="197"/>
      <c r="Z146" s="197"/>
      <c r="AA146" s="197"/>
      <c r="AB146" s="188"/>
      <c r="AC146" s="197"/>
      <c r="AD146" s="197"/>
      <c r="AE146" s="188"/>
      <c r="AF146" s="197"/>
      <c r="AG146" s="197"/>
      <c r="AH146" s="197"/>
    </row>
    <row r="147" spans="1:34" x14ac:dyDescent="0.3">
      <c r="A147" s="192"/>
      <c r="B147" s="117"/>
      <c r="C147" s="117"/>
      <c r="D147" s="117"/>
      <c r="E147" s="117"/>
      <c r="F147" s="117"/>
      <c r="G147" s="117"/>
      <c r="H147" s="117"/>
      <c r="I147" s="195"/>
      <c r="J147" s="117"/>
      <c r="K147" s="117"/>
      <c r="L147" s="117"/>
      <c r="M147" s="117"/>
      <c r="N147" s="117"/>
      <c r="O147" s="117"/>
      <c r="P147" s="117"/>
      <c r="Q147" s="117"/>
      <c r="R147" s="117"/>
      <c r="S147" s="195"/>
      <c r="T147" s="117"/>
      <c r="U147" s="195"/>
      <c r="V147" s="117"/>
      <c r="W147" s="196"/>
      <c r="X147" s="197"/>
      <c r="Y147" s="197"/>
      <c r="Z147" s="197"/>
      <c r="AA147" s="197"/>
      <c r="AB147" s="188"/>
      <c r="AC147" s="197"/>
      <c r="AD147" s="197"/>
      <c r="AE147" s="188"/>
      <c r="AF147" s="197"/>
      <c r="AG147" s="197"/>
      <c r="AH147" s="197"/>
    </row>
    <row r="148" spans="1:34" x14ac:dyDescent="0.3">
      <c r="A148" s="192"/>
      <c r="B148" s="117"/>
      <c r="C148" s="117"/>
      <c r="D148" s="117"/>
      <c r="E148" s="117"/>
      <c r="F148" s="117"/>
      <c r="G148" s="117"/>
      <c r="H148" s="117"/>
      <c r="I148" s="195"/>
      <c r="J148" s="117"/>
      <c r="K148" s="117"/>
      <c r="L148" s="117"/>
      <c r="M148" s="117"/>
      <c r="N148" s="117"/>
      <c r="O148" s="117"/>
      <c r="P148" s="117"/>
      <c r="Q148" s="117"/>
      <c r="R148" s="117"/>
      <c r="S148" s="195"/>
      <c r="T148" s="117"/>
      <c r="U148" s="195"/>
      <c r="V148" s="117"/>
      <c r="W148" s="196"/>
      <c r="X148" s="197"/>
      <c r="Y148" s="197"/>
      <c r="Z148" s="197"/>
      <c r="AA148" s="197"/>
      <c r="AB148" s="188"/>
      <c r="AC148" s="197"/>
      <c r="AD148" s="197"/>
      <c r="AE148" s="188"/>
      <c r="AF148" s="197"/>
      <c r="AG148" s="197"/>
      <c r="AH148" s="197"/>
    </row>
    <row r="149" spans="1:34" x14ac:dyDescent="0.3">
      <c r="A149" s="192"/>
      <c r="B149" s="117"/>
      <c r="C149" s="117"/>
      <c r="D149" s="117"/>
      <c r="E149" s="117"/>
      <c r="F149" s="117"/>
      <c r="G149" s="117"/>
      <c r="H149" s="117"/>
      <c r="I149" s="195"/>
      <c r="J149" s="117"/>
      <c r="K149" s="117"/>
      <c r="L149" s="117"/>
      <c r="M149" s="117"/>
      <c r="N149" s="117"/>
      <c r="O149" s="117"/>
      <c r="P149" s="117"/>
      <c r="Q149" s="117"/>
      <c r="R149" s="117"/>
      <c r="S149" s="195"/>
      <c r="T149" s="117"/>
      <c r="U149" s="195"/>
      <c r="V149" s="117"/>
      <c r="W149" s="196"/>
      <c r="X149" s="197"/>
      <c r="Y149" s="197"/>
      <c r="Z149" s="197"/>
      <c r="AA149" s="197"/>
      <c r="AB149" s="188"/>
      <c r="AC149" s="197"/>
      <c r="AD149" s="197"/>
      <c r="AE149" s="188"/>
      <c r="AF149" s="197"/>
      <c r="AG149" s="197"/>
      <c r="AH149" s="197"/>
    </row>
    <row r="150" spans="1:34" x14ac:dyDescent="0.3">
      <c r="A150" s="192"/>
      <c r="B150" s="117"/>
      <c r="C150" s="117"/>
      <c r="D150" s="117"/>
      <c r="E150" s="117"/>
      <c r="F150" s="117"/>
      <c r="G150" s="117"/>
      <c r="H150" s="117"/>
      <c r="I150" s="195"/>
      <c r="J150" s="117"/>
      <c r="K150" s="117"/>
      <c r="L150" s="117"/>
      <c r="M150" s="117"/>
      <c r="N150" s="117"/>
      <c r="O150" s="117"/>
      <c r="P150" s="117"/>
      <c r="Q150" s="117"/>
      <c r="R150" s="117"/>
      <c r="S150" s="195"/>
      <c r="T150" s="117"/>
      <c r="U150" s="195"/>
      <c r="V150" s="117"/>
      <c r="W150" s="196"/>
      <c r="X150" s="197"/>
      <c r="Y150" s="197"/>
      <c r="Z150" s="197"/>
      <c r="AA150" s="197"/>
      <c r="AB150" s="188"/>
      <c r="AC150" s="197"/>
      <c r="AD150" s="197"/>
      <c r="AE150" s="188"/>
      <c r="AF150" s="197"/>
      <c r="AG150" s="197"/>
      <c r="AH150" s="197"/>
    </row>
    <row r="151" spans="1:34" x14ac:dyDescent="0.3">
      <c r="A151" s="192"/>
      <c r="B151" s="117"/>
      <c r="C151" s="117"/>
      <c r="D151" s="117"/>
      <c r="E151" s="117"/>
      <c r="F151" s="117"/>
      <c r="G151" s="117"/>
      <c r="H151" s="117"/>
      <c r="I151" s="195"/>
      <c r="J151" s="117"/>
      <c r="K151" s="117"/>
      <c r="L151" s="117"/>
      <c r="M151" s="117"/>
      <c r="N151" s="117"/>
      <c r="O151" s="117"/>
      <c r="P151" s="117"/>
      <c r="Q151" s="117"/>
      <c r="R151" s="117"/>
      <c r="S151" s="195"/>
      <c r="T151" s="117"/>
      <c r="U151" s="195"/>
      <c r="V151" s="117"/>
      <c r="W151" s="196"/>
      <c r="X151" s="197"/>
      <c r="Y151" s="197"/>
      <c r="Z151" s="197"/>
      <c r="AA151" s="197"/>
      <c r="AB151" s="188"/>
      <c r="AC151" s="197"/>
      <c r="AD151" s="197"/>
      <c r="AE151" s="188"/>
      <c r="AF151" s="197"/>
      <c r="AG151" s="197"/>
      <c r="AH151" s="197"/>
    </row>
    <row r="152" spans="1:34" x14ac:dyDescent="0.3">
      <c r="A152" s="192"/>
      <c r="B152" s="117"/>
      <c r="C152" s="117"/>
      <c r="D152" s="117"/>
      <c r="E152" s="117"/>
      <c r="F152" s="117"/>
      <c r="G152" s="117"/>
      <c r="H152" s="117"/>
      <c r="I152" s="195"/>
      <c r="J152" s="117"/>
      <c r="K152" s="117"/>
      <c r="L152" s="117"/>
      <c r="M152" s="117"/>
      <c r="N152" s="117"/>
      <c r="O152" s="117"/>
      <c r="P152" s="117"/>
      <c r="Q152" s="117"/>
      <c r="R152" s="117"/>
      <c r="S152" s="195"/>
      <c r="T152" s="117"/>
      <c r="U152" s="195"/>
      <c r="V152" s="117"/>
      <c r="W152" s="196"/>
      <c r="X152" s="197"/>
      <c r="Y152" s="197"/>
      <c r="Z152" s="197"/>
      <c r="AA152" s="197"/>
      <c r="AB152" s="188"/>
      <c r="AC152" s="197"/>
      <c r="AD152" s="197"/>
      <c r="AE152" s="188"/>
      <c r="AF152" s="197"/>
      <c r="AG152" s="197"/>
      <c r="AH152" s="197"/>
    </row>
    <row r="153" spans="1:34" x14ac:dyDescent="0.3">
      <c r="A153" s="192"/>
      <c r="B153" s="117"/>
      <c r="C153" s="117"/>
      <c r="D153" s="117"/>
      <c r="E153" s="117"/>
      <c r="F153" s="117"/>
      <c r="G153" s="117"/>
      <c r="H153" s="117"/>
      <c r="I153" s="195"/>
      <c r="J153" s="117"/>
      <c r="K153" s="117"/>
      <c r="L153" s="117"/>
      <c r="M153" s="117"/>
      <c r="N153" s="117"/>
      <c r="O153" s="117"/>
      <c r="P153" s="117"/>
      <c r="Q153" s="117"/>
      <c r="R153" s="117"/>
      <c r="S153" s="195"/>
      <c r="T153" s="117"/>
      <c r="U153" s="195"/>
      <c r="V153" s="117"/>
      <c r="W153" s="196"/>
      <c r="X153" s="197"/>
      <c r="Y153" s="197"/>
      <c r="Z153" s="197"/>
      <c r="AA153" s="197"/>
      <c r="AB153" s="188"/>
      <c r="AC153" s="197"/>
      <c r="AD153" s="197"/>
      <c r="AE153" s="188"/>
      <c r="AF153" s="197"/>
      <c r="AG153" s="197"/>
      <c r="AH153" s="197"/>
    </row>
    <row r="154" spans="1:34" x14ac:dyDescent="0.3">
      <c r="A154" s="192"/>
      <c r="B154" s="117"/>
      <c r="C154" s="117"/>
      <c r="D154" s="117"/>
      <c r="E154" s="117"/>
      <c r="F154" s="117"/>
      <c r="G154" s="117"/>
      <c r="H154" s="117"/>
      <c r="I154" s="195"/>
      <c r="J154" s="117"/>
      <c r="K154" s="117"/>
      <c r="L154" s="117"/>
      <c r="M154" s="117"/>
      <c r="N154" s="117"/>
      <c r="O154" s="117"/>
      <c r="P154" s="117"/>
      <c r="Q154" s="117"/>
      <c r="R154" s="117"/>
      <c r="S154" s="195"/>
      <c r="T154" s="117"/>
      <c r="U154" s="195"/>
      <c r="V154" s="117"/>
      <c r="W154" s="196"/>
      <c r="X154" s="197"/>
      <c r="Y154" s="197"/>
      <c r="Z154" s="197"/>
      <c r="AA154" s="197"/>
      <c r="AB154" s="188"/>
      <c r="AC154" s="197"/>
      <c r="AD154" s="197"/>
      <c r="AE154" s="188"/>
      <c r="AF154" s="197"/>
      <c r="AG154" s="197"/>
      <c r="AH154" s="197"/>
    </row>
    <row r="155" spans="1:34" x14ac:dyDescent="0.3">
      <c r="A155" s="192"/>
      <c r="B155" s="117"/>
      <c r="C155" s="117"/>
      <c r="D155" s="117"/>
      <c r="E155" s="117"/>
      <c r="F155" s="117"/>
      <c r="G155" s="117"/>
      <c r="H155" s="117"/>
      <c r="I155" s="195"/>
      <c r="J155" s="117"/>
      <c r="K155" s="117"/>
      <c r="L155" s="117"/>
      <c r="M155" s="117"/>
      <c r="N155" s="117"/>
      <c r="O155" s="117"/>
      <c r="P155" s="117"/>
      <c r="Q155" s="117"/>
      <c r="R155" s="117"/>
      <c r="S155" s="195"/>
      <c r="T155" s="117"/>
      <c r="U155" s="195"/>
      <c r="V155" s="117"/>
      <c r="W155" s="196"/>
      <c r="X155" s="197"/>
      <c r="Y155" s="197"/>
      <c r="Z155" s="197"/>
      <c r="AA155" s="197"/>
      <c r="AB155" s="188"/>
      <c r="AC155" s="197"/>
      <c r="AD155" s="197"/>
      <c r="AE155" s="188"/>
      <c r="AF155" s="197"/>
      <c r="AG155" s="197"/>
      <c r="AH155" s="197"/>
    </row>
    <row r="156" spans="1:34" x14ac:dyDescent="0.3">
      <c r="A156" s="192"/>
      <c r="B156" s="117"/>
      <c r="C156" s="117"/>
      <c r="D156" s="117"/>
      <c r="E156" s="117"/>
      <c r="F156" s="117"/>
      <c r="G156" s="117"/>
      <c r="H156" s="117"/>
      <c r="I156" s="195"/>
      <c r="J156" s="117"/>
      <c r="K156" s="117"/>
      <c r="L156" s="117"/>
      <c r="M156" s="117"/>
      <c r="N156" s="117"/>
      <c r="O156" s="117"/>
      <c r="P156" s="117"/>
      <c r="Q156" s="117"/>
      <c r="R156" s="117"/>
      <c r="S156" s="195"/>
      <c r="T156" s="117"/>
      <c r="U156" s="195"/>
      <c r="V156" s="117"/>
      <c r="W156" s="196"/>
      <c r="X156" s="197"/>
      <c r="Y156" s="197"/>
      <c r="Z156" s="197"/>
      <c r="AA156" s="197"/>
      <c r="AB156" s="188"/>
      <c r="AC156" s="197"/>
      <c r="AD156" s="197"/>
      <c r="AE156" s="188"/>
      <c r="AF156" s="197"/>
      <c r="AG156" s="197"/>
      <c r="AH156" s="197"/>
    </row>
    <row r="157" spans="1:34" x14ac:dyDescent="0.3">
      <c r="A157" s="192"/>
      <c r="B157" s="117"/>
      <c r="C157" s="117"/>
      <c r="D157" s="117"/>
      <c r="E157" s="117"/>
      <c r="F157" s="117"/>
      <c r="G157" s="117"/>
      <c r="H157" s="117"/>
      <c r="I157" s="195"/>
      <c r="J157" s="117"/>
      <c r="K157" s="117"/>
      <c r="L157" s="117"/>
      <c r="M157" s="117"/>
      <c r="N157" s="117"/>
      <c r="O157" s="117"/>
      <c r="P157" s="117"/>
      <c r="Q157" s="117"/>
      <c r="R157" s="117"/>
      <c r="S157" s="195"/>
      <c r="T157" s="117"/>
      <c r="U157" s="195"/>
      <c r="V157" s="117"/>
      <c r="W157" s="196"/>
      <c r="X157" s="197"/>
      <c r="Y157" s="197"/>
      <c r="Z157" s="197"/>
      <c r="AA157" s="197"/>
      <c r="AB157" s="188"/>
      <c r="AC157" s="197"/>
      <c r="AD157" s="197"/>
      <c r="AE157" s="188"/>
      <c r="AF157" s="197"/>
      <c r="AG157" s="197"/>
      <c r="AH157" s="197"/>
    </row>
    <row r="158" spans="1:34" x14ac:dyDescent="0.3">
      <c r="A158" s="192"/>
      <c r="B158" s="117"/>
      <c r="C158" s="117"/>
      <c r="D158" s="117"/>
      <c r="E158" s="117"/>
      <c r="F158" s="117"/>
      <c r="G158" s="117"/>
      <c r="H158" s="117"/>
      <c r="I158" s="195"/>
      <c r="J158" s="117"/>
      <c r="K158" s="117"/>
      <c r="L158" s="117"/>
      <c r="M158" s="117"/>
      <c r="N158" s="117"/>
      <c r="O158" s="117"/>
      <c r="P158" s="117"/>
      <c r="Q158" s="117"/>
      <c r="R158" s="117"/>
      <c r="S158" s="195"/>
      <c r="T158" s="117"/>
      <c r="U158" s="195"/>
      <c r="V158" s="117"/>
      <c r="W158" s="196"/>
      <c r="X158" s="197"/>
      <c r="Y158" s="197"/>
      <c r="Z158" s="197"/>
      <c r="AA158" s="197"/>
      <c r="AB158" s="188"/>
      <c r="AC158" s="197"/>
      <c r="AD158" s="197"/>
      <c r="AE158" s="188"/>
      <c r="AF158" s="197"/>
      <c r="AG158" s="197"/>
      <c r="AH158" s="197"/>
    </row>
    <row r="159" spans="1:34" x14ac:dyDescent="0.3">
      <c r="A159" s="192"/>
      <c r="B159" s="117"/>
      <c r="C159" s="117"/>
      <c r="D159" s="117"/>
      <c r="E159" s="117"/>
      <c r="F159" s="117"/>
      <c r="G159" s="117"/>
      <c r="H159" s="117"/>
      <c r="I159" s="195"/>
      <c r="J159" s="117"/>
      <c r="K159" s="117"/>
      <c r="L159" s="117"/>
      <c r="M159" s="117"/>
      <c r="N159" s="117"/>
      <c r="O159" s="117"/>
      <c r="P159" s="117"/>
      <c r="Q159" s="117"/>
      <c r="R159" s="117"/>
      <c r="S159" s="195"/>
      <c r="T159" s="117"/>
      <c r="U159" s="195"/>
      <c r="V159" s="117"/>
      <c r="W159" s="196"/>
      <c r="X159" s="197"/>
      <c r="Y159" s="197"/>
      <c r="Z159" s="197"/>
      <c r="AA159" s="197"/>
      <c r="AB159" s="188"/>
      <c r="AC159" s="197"/>
      <c r="AD159" s="197"/>
      <c r="AE159" s="188"/>
      <c r="AF159" s="197"/>
      <c r="AG159" s="197"/>
      <c r="AH159" s="197"/>
    </row>
    <row r="160" spans="1:34" x14ac:dyDescent="0.3">
      <c r="A160" s="192"/>
      <c r="B160" s="117"/>
      <c r="C160" s="117"/>
      <c r="D160" s="117"/>
      <c r="E160" s="117"/>
      <c r="F160" s="117"/>
      <c r="G160" s="117"/>
      <c r="H160" s="117"/>
      <c r="I160" s="195"/>
      <c r="J160" s="117"/>
      <c r="K160" s="117"/>
      <c r="L160" s="117"/>
      <c r="M160" s="117"/>
      <c r="N160" s="117"/>
      <c r="O160" s="117"/>
      <c r="P160" s="117"/>
      <c r="Q160" s="117"/>
      <c r="R160" s="117"/>
      <c r="S160" s="195"/>
      <c r="T160" s="117"/>
      <c r="U160" s="195"/>
      <c r="V160" s="117"/>
      <c r="W160" s="196"/>
      <c r="X160" s="197"/>
      <c r="Y160" s="197"/>
      <c r="Z160" s="197"/>
      <c r="AA160" s="197"/>
      <c r="AB160" s="188"/>
      <c r="AC160" s="197"/>
      <c r="AD160" s="197"/>
      <c r="AE160" s="188"/>
      <c r="AF160" s="197"/>
      <c r="AG160" s="197"/>
      <c r="AH160" s="197"/>
    </row>
    <row r="161" spans="1:34" x14ac:dyDescent="0.3">
      <c r="A161" s="192"/>
      <c r="B161" s="117"/>
      <c r="C161" s="117"/>
      <c r="D161" s="117"/>
      <c r="E161" s="117"/>
      <c r="F161" s="117"/>
      <c r="G161" s="117"/>
      <c r="H161" s="117"/>
      <c r="I161" s="195"/>
      <c r="J161" s="117"/>
      <c r="K161" s="117"/>
      <c r="L161" s="117"/>
      <c r="M161" s="117"/>
      <c r="N161" s="117"/>
      <c r="O161" s="117"/>
      <c r="P161" s="117"/>
      <c r="Q161" s="117"/>
      <c r="R161" s="117"/>
      <c r="S161" s="195"/>
      <c r="T161" s="117"/>
      <c r="U161" s="195"/>
      <c r="V161" s="117"/>
      <c r="W161" s="196"/>
      <c r="X161" s="197"/>
      <c r="Y161" s="197"/>
      <c r="Z161" s="197"/>
      <c r="AA161" s="197"/>
      <c r="AB161" s="188"/>
      <c r="AC161" s="197"/>
      <c r="AD161" s="197"/>
      <c r="AE161" s="188"/>
      <c r="AF161" s="197"/>
      <c r="AG161" s="197"/>
      <c r="AH161" s="197"/>
    </row>
    <row r="162" spans="1:34" x14ac:dyDescent="0.3">
      <c r="A162" s="192"/>
      <c r="B162" s="117"/>
      <c r="C162" s="117"/>
      <c r="D162" s="117"/>
      <c r="E162" s="117"/>
      <c r="F162" s="117"/>
      <c r="G162" s="117"/>
      <c r="H162" s="117"/>
      <c r="I162" s="195"/>
      <c r="J162" s="117"/>
      <c r="K162" s="117"/>
      <c r="L162" s="117"/>
      <c r="M162" s="117"/>
      <c r="N162" s="117"/>
      <c r="O162" s="117"/>
      <c r="P162" s="117"/>
      <c r="Q162" s="117"/>
      <c r="R162" s="117"/>
      <c r="S162" s="195"/>
      <c r="T162" s="117"/>
      <c r="U162" s="195"/>
      <c r="V162" s="117"/>
      <c r="W162" s="196"/>
      <c r="X162" s="197"/>
      <c r="Y162" s="197"/>
      <c r="Z162" s="197"/>
      <c r="AA162" s="197"/>
      <c r="AB162" s="188"/>
      <c r="AC162" s="197"/>
      <c r="AD162" s="197"/>
      <c r="AE162" s="188"/>
      <c r="AF162" s="197"/>
      <c r="AG162" s="197"/>
      <c r="AH162" s="197"/>
    </row>
    <row r="163" spans="1:34" x14ac:dyDescent="0.3">
      <c r="A163" s="192"/>
      <c r="B163" s="117"/>
      <c r="C163" s="117"/>
      <c r="D163" s="117"/>
      <c r="E163" s="117"/>
      <c r="F163" s="117"/>
      <c r="G163" s="117"/>
      <c r="H163" s="117"/>
      <c r="I163" s="195"/>
      <c r="J163" s="117"/>
      <c r="K163" s="117"/>
      <c r="L163" s="117"/>
      <c r="M163" s="117"/>
      <c r="N163" s="117"/>
      <c r="O163" s="117"/>
      <c r="P163" s="117"/>
      <c r="Q163" s="117"/>
      <c r="R163" s="117"/>
      <c r="S163" s="195"/>
      <c r="T163" s="117"/>
      <c r="U163" s="195"/>
      <c r="V163" s="117"/>
      <c r="W163" s="196"/>
      <c r="X163" s="197"/>
      <c r="Y163" s="197"/>
      <c r="Z163" s="197"/>
      <c r="AA163" s="197"/>
      <c r="AB163" s="188"/>
      <c r="AC163" s="197"/>
      <c r="AD163" s="197"/>
      <c r="AE163" s="188"/>
      <c r="AF163" s="197"/>
      <c r="AG163" s="197"/>
      <c r="AH163" s="197"/>
    </row>
    <row r="164" spans="1:34" x14ac:dyDescent="0.3">
      <c r="A164" s="192"/>
      <c r="B164" s="117"/>
      <c r="C164" s="117"/>
      <c r="D164" s="117"/>
      <c r="E164" s="117"/>
      <c r="F164" s="117"/>
      <c r="G164" s="117"/>
      <c r="H164" s="117"/>
      <c r="I164" s="195"/>
      <c r="J164" s="117"/>
      <c r="K164" s="117"/>
      <c r="L164" s="117"/>
      <c r="M164" s="117"/>
      <c r="N164" s="117"/>
      <c r="O164" s="117"/>
      <c r="P164" s="117"/>
      <c r="Q164" s="117"/>
      <c r="R164" s="117"/>
      <c r="S164" s="195"/>
      <c r="T164" s="117"/>
      <c r="U164" s="195"/>
      <c r="V164" s="117"/>
      <c r="W164" s="196"/>
      <c r="X164" s="197"/>
      <c r="Y164" s="197"/>
      <c r="Z164" s="197"/>
      <c r="AA164" s="197"/>
      <c r="AB164" s="188"/>
      <c r="AC164" s="197"/>
      <c r="AD164" s="197"/>
      <c r="AE164" s="188"/>
      <c r="AF164" s="197"/>
      <c r="AG164" s="197"/>
      <c r="AH164" s="197"/>
    </row>
    <row r="165" spans="1:34" x14ac:dyDescent="0.3">
      <c r="A165" s="192"/>
      <c r="B165" s="117"/>
      <c r="C165" s="117"/>
      <c r="D165" s="117"/>
      <c r="E165" s="117"/>
      <c r="F165" s="117"/>
      <c r="G165" s="117"/>
      <c r="H165" s="117"/>
      <c r="I165" s="195"/>
      <c r="J165" s="117"/>
      <c r="K165" s="117"/>
      <c r="L165" s="117"/>
      <c r="M165" s="117"/>
      <c r="N165" s="117"/>
      <c r="O165" s="117"/>
      <c r="P165" s="117"/>
      <c r="Q165" s="117"/>
      <c r="R165" s="117"/>
      <c r="S165" s="195"/>
      <c r="T165" s="117"/>
      <c r="U165" s="195"/>
      <c r="V165" s="117"/>
      <c r="W165" s="196"/>
      <c r="X165" s="197"/>
      <c r="Y165" s="197"/>
      <c r="Z165" s="197"/>
      <c r="AA165" s="197"/>
      <c r="AB165" s="188"/>
      <c r="AC165" s="197"/>
      <c r="AD165" s="197"/>
      <c r="AE165" s="188"/>
      <c r="AF165" s="197"/>
      <c r="AG165" s="197"/>
      <c r="AH165" s="197"/>
    </row>
    <row r="166" spans="1:34" x14ac:dyDescent="0.3">
      <c r="A166" s="192"/>
      <c r="B166" s="117"/>
      <c r="C166" s="117"/>
      <c r="D166" s="117"/>
      <c r="E166" s="117"/>
      <c r="F166" s="117"/>
      <c r="G166" s="117"/>
      <c r="H166" s="117"/>
      <c r="I166" s="195"/>
      <c r="J166" s="117"/>
      <c r="K166" s="117"/>
      <c r="L166" s="117"/>
      <c r="M166" s="117"/>
      <c r="N166" s="117"/>
      <c r="O166" s="117"/>
      <c r="P166" s="117"/>
      <c r="Q166" s="117"/>
      <c r="R166" s="117"/>
      <c r="S166" s="195"/>
      <c r="T166" s="117"/>
      <c r="U166" s="195"/>
      <c r="V166" s="117"/>
      <c r="W166" s="196"/>
      <c r="X166" s="197"/>
      <c r="Y166" s="197"/>
      <c r="Z166" s="197"/>
      <c r="AA166" s="197"/>
      <c r="AB166" s="188"/>
      <c r="AC166" s="197"/>
      <c r="AD166" s="197"/>
      <c r="AE166" s="188"/>
      <c r="AF166" s="197"/>
      <c r="AG166" s="197"/>
      <c r="AH166" s="197"/>
    </row>
    <row r="167" spans="1:34" x14ac:dyDescent="0.3">
      <c r="A167" s="192"/>
      <c r="B167" s="117"/>
      <c r="C167" s="117"/>
      <c r="D167" s="117"/>
      <c r="E167" s="117"/>
      <c r="F167" s="117"/>
      <c r="G167" s="117"/>
      <c r="H167" s="117"/>
      <c r="I167" s="195"/>
      <c r="J167" s="117"/>
      <c r="K167" s="117"/>
      <c r="L167" s="117"/>
      <c r="M167" s="117"/>
      <c r="N167" s="117"/>
      <c r="O167" s="117"/>
      <c r="P167" s="117"/>
      <c r="Q167" s="117"/>
      <c r="R167" s="117"/>
      <c r="S167" s="195"/>
      <c r="T167" s="117"/>
      <c r="U167" s="195"/>
      <c r="V167" s="117"/>
      <c r="W167" s="196"/>
      <c r="X167" s="197"/>
      <c r="Y167" s="197"/>
      <c r="Z167" s="197"/>
      <c r="AA167" s="197"/>
      <c r="AB167" s="188"/>
      <c r="AC167" s="197"/>
      <c r="AD167" s="197"/>
      <c r="AE167" s="188"/>
      <c r="AF167" s="197"/>
      <c r="AG167" s="197"/>
      <c r="AH167" s="197"/>
    </row>
    <row r="168" spans="1:34" x14ac:dyDescent="0.3">
      <c r="A168" s="192"/>
      <c r="B168" s="117"/>
      <c r="C168" s="117"/>
      <c r="D168" s="117"/>
      <c r="E168" s="117"/>
      <c r="F168" s="117"/>
      <c r="G168" s="117"/>
      <c r="H168" s="117"/>
      <c r="I168" s="195"/>
      <c r="J168" s="117"/>
      <c r="K168" s="117"/>
      <c r="L168" s="117"/>
      <c r="M168" s="117"/>
      <c r="N168" s="117"/>
      <c r="O168" s="117"/>
      <c r="P168" s="117"/>
      <c r="Q168" s="117"/>
      <c r="R168" s="117"/>
      <c r="S168" s="195"/>
      <c r="T168" s="117"/>
      <c r="U168" s="195"/>
      <c r="V168" s="117"/>
      <c r="W168" s="196"/>
      <c r="X168" s="197"/>
      <c r="Y168" s="197"/>
      <c r="Z168" s="197"/>
      <c r="AA168" s="197"/>
      <c r="AB168" s="188"/>
      <c r="AC168" s="197"/>
      <c r="AD168" s="197"/>
      <c r="AE168" s="188"/>
      <c r="AF168" s="197"/>
      <c r="AG168" s="197"/>
      <c r="AH168" s="197"/>
    </row>
    <row r="169" spans="1:34" x14ac:dyDescent="0.3">
      <c r="A169" s="192"/>
      <c r="B169" s="117"/>
      <c r="C169" s="117"/>
      <c r="D169" s="117"/>
      <c r="E169" s="117"/>
      <c r="F169" s="117"/>
      <c r="G169" s="117"/>
      <c r="H169" s="117"/>
      <c r="I169" s="195"/>
      <c r="J169" s="117"/>
      <c r="K169" s="117"/>
      <c r="L169" s="117"/>
      <c r="M169" s="117"/>
      <c r="N169" s="117"/>
      <c r="O169" s="117"/>
      <c r="P169" s="117"/>
      <c r="Q169" s="117"/>
      <c r="R169" s="117"/>
      <c r="S169" s="195"/>
      <c r="T169" s="117"/>
      <c r="U169" s="195"/>
      <c r="V169" s="117"/>
      <c r="W169" s="196"/>
      <c r="X169" s="197"/>
      <c r="Y169" s="197"/>
      <c r="Z169" s="197"/>
      <c r="AA169" s="197"/>
      <c r="AB169" s="188"/>
      <c r="AC169" s="197"/>
      <c r="AD169" s="197"/>
      <c r="AE169" s="188"/>
      <c r="AF169" s="197"/>
      <c r="AG169" s="197"/>
      <c r="AH169" s="197"/>
    </row>
    <row r="170" spans="1:34" x14ac:dyDescent="0.3">
      <c r="A170" s="192"/>
      <c r="B170" s="117"/>
      <c r="C170" s="117"/>
      <c r="D170" s="117"/>
      <c r="E170" s="117"/>
      <c r="F170" s="117"/>
      <c r="G170" s="117"/>
      <c r="H170" s="117"/>
      <c r="I170" s="195"/>
      <c r="J170" s="117"/>
      <c r="K170" s="117"/>
      <c r="L170" s="117"/>
      <c r="M170" s="117"/>
      <c r="N170" s="117"/>
      <c r="O170" s="117"/>
      <c r="P170" s="117"/>
      <c r="Q170" s="117"/>
      <c r="R170" s="117"/>
      <c r="S170" s="195"/>
      <c r="T170" s="117"/>
      <c r="U170" s="195"/>
      <c r="V170" s="117"/>
      <c r="W170" s="196"/>
      <c r="X170" s="197"/>
      <c r="Y170" s="197"/>
      <c r="Z170" s="197"/>
      <c r="AA170" s="197"/>
      <c r="AB170" s="188"/>
      <c r="AC170" s="197"/>
      <c r="AD170" s="197"/>
      <c r="AE170" s="188"/>
      <c r="AF170" s="197"/>
      <c r="AG170" s="197"/>
      <c r="AH170" s="197"/>
    </row>
    <row r="171" spans="1:34" x14ac:dyDescent="0.3">
      <c r="A171" s="192"/>
      <c r="B171" s="117"/>
      <c r="C171" s="117"/>
      <c r="D171" s="117"/>
      <c r="E171" s="117"/>
      <c r="F171" s="117"/>
      <c r="G171" s="117"/>
      <c r="H171" s="117"/>
      <c r="I171" s="195"/>
      <c r="J171" s="117"/>
      <c r="K171" s="117"/>
      <c r="L171" s="117"/>
      <c r="M171" s="117"/>
      <c r="N171" s="117"/>
      <c r="O171" s="117"/>
      <c r="P171" s="117"/>
      <c r="Q171" s="117"/>
      <c r="R171" s="117"/>
      <c r="S171" s="195"/>
      <c r="T171" s="117"/>
      <c r="U171" s="195"/>
      <c r="V171" s="117"/>
      <c r="W171" s="196"/>
      <c r="X171" s="197"/>
      <c r="Y171" s="197"/>
      <c r="Z171" s="197"/>
      <c r="AA171" s="197"/>
      <c r="AB171" s="188"/>
      <c r="AC171" s="197"/>
      <c r="AD171" s="197"/>
      <c r="AE171" s="188"/>
      <c r="AF171" s="197"/>
      <c r="AG171" s="197"/>
      <c r="AH171" s="197"/>
    </row>
    <row r="172" spans="1:34" x14ac:dyDescent="0.3">
      <c r="A172" s="192"/>
      <c r="B172" s="117"/>
      <c r="C172" s="117"/>
      <c r="D172" s="117"/>
      <c r="E172" s="117"/>
      <c r="F172" s="117"/>
      <c r="G172" s="117"/>
      <c r="H172" s="117"/>
      <c r="I172" s="195"/>
      <c r="J172" s="117"/>
      <c r="K172" s="117"/>
      <c r="L172" s="117"/>
      <c r="M172" s="117"/>
      <c r="N172" s="117"/>
      <c r="O172" s="117"/>
      <c r="P172" s="117"/>
      <c r="Q172" s="117"/>
      <c r="R172" s="117"/>
      <c r="S172" s="195"/>
      <c r="T172" s="117"/>
      <c r="U172" s="195"/>
      <c r="V172" s="117"/>
      <c r="W172" s="196"/>
      <c r="X172" s="197"/>
      <c r="Y172" s="197"/>
      <c r="Z172" s="197"/>
      <c r="AA172" s="197"/>
      <c r="AB172" s="188"/>
      <c r="AC172" s="197"/>
      <c r="AD172" s="197"/>
      <c r="AE172" s="188"/>
      <c r="AF172" s="197"/>
      <c r="AG172" s="197"/>
      <c r="AH172" s="197"/>
    </row>
    <row r="173" spans="1:34" x14ac:dyDescent="0.3">
      <c r="A173" s="192"/>
      <c r="B173" s="117"/>
      <c r="C173" s="117"/>
      <c r="D173" s="117"/>
      <c r="E173" s="117"/>
      <c r="F173" s="117"/>
      <c r="G173" s="117"/>
      <c r="H173" s="117"/>
      <c r="I173" s="195"/>
      <c r="J173" s="117"/>
      <c r="K173" s="117"/>
      <c r="L173" s="117"/>
      <c r="M173" s="117"/>
      <c r="N173" s="117"/>
      <c r="O173" s="117"/>
      <c r="P173" s="117"/>
      <c r="Q173" s="117"/>
      <c r="R173" s="117"/>
      <c r="S173" s="195"/>
      <c r="T173" s="117"/>
      <c r="U173" s="195"/>
      <c r="V173" s="117"/>
      <c r="W173" s="196"/>
      <c r="X173" s="197"/>
      <c r="Y173" s="197"/>
      <c r="Z173" s="197"/>
      <c r="AA173" s="197"/>
      <c r="AB173" s="188"/>
      <c r="AC173" s="197"/>
      <c r="AD173" s="197"/>
      <c r="AE173" s="188"/>
      <c r="AF173" s="197"/>
      <c r="AG173" s="197"/>
      <c r="AH173" s="197"/>
    </row>
    <row r="174" spans="1:34" x14ac:dyDescent="0.3">
      <c r="A174" s="192"/>
      <c r="B174" s="117"/>
      <c r="C174" s="117"/>
      <c r="D174" s="117"/>
      <c r="E174" s="117"/>
      <c r="F174" s="117"/>
      <c r="G174" s="117"/>
      <c r="H174" s="117"/>
      <c r="I174" s="195"/>
      <c r="J174" s="117"/>
      <c r="K174" s="117"/>
      <c r="L174" s="117"/>
      <c r="M174" s="117"/>
      <c r="N174" s="117"/>
      <c r="O174" s="117"/>
      <c r="P174" s="117"/>
      <c r="Q174" s="117"/>
      <c r="R174" s="117"/>
      <c r="S174" s="195"/>
      <c r="T174" s="117"/>
      <c r="U174" s="195"/>
      <c r="V174" s="117"/>
      <c r="W174" s="196"/>
      <c r="X174" s="197"/>
      <c r="Y174" s="197"/>
      <c r="Z174" s="197"/>
      <c r="AA174" s="197"/>
      <c r="AB174" s="188"/>
      <c r="AC174" s="197"/>
      <c r="AD174" s="197"/>
      <c r="AE174" s="188"/>
      <c r="AF174" s="197"/>
      <c r="AG174" s="197"/>
      <c r="AH174" s="197"/>
    </row>
    <row r="175" spans="1:34" x14ac:dyDescent="0.3">
      <c r="A175" s="192"/>
      <c r="B175" s="117"/>
      <c r="C175" s="117"/>
      <c r="D175" s="117"/>
      <c r="E175" s="117"/>
      <c r="F175" s="117"/>
      <c r="G175" s="117"/>
      <c r="H175" s="117"/>
      <c r="I175" s="195"/>
      <c r="J175" s="117"/>
      <c r="K175" s="117"/>
      <c r="L175" s="117"/>
      <c r="M175" s="117"/>
      <c r="N175" s="117"/>
      <c r="O175" s="117"/>
      <c r="P175" s="117"/>
      <c r="Q175" s="117"/>
      <c r="R175" s="117"/>
      <c r="S175" s="195"/>
      <c r="T175" s="117"/>
      <c r="U175" s="195"/>
      <c r="V175" s="117"/>
      <c r="W175" s="196"/>
      <c r="X175" s="197"/>
      <c r="Y175" s="197"/>
      <c r="Z175" s="197"/>
      <c r="AA175" s="197"/>
      <c r="AB175" s="188"/>
      <c r="AC175" s="197"/>
      <c r="AD175" s="197"/>
      <c r="AE175" s="188"/>
      <c r="AF175" s="197"/>
      <c r="AG175" s="197"/>
      <c r="AH175" s="197"/>
    </row>
    <row r="176" spans="1:34" x14ac:dyDescent="0.3">
      <c r="A176" s="192"/>
      <c r="B176" s="117"/>
      <c r="C176" s="117"/>
      <c r="D176" s="117"/>
      <c r="E176" s="117"/>
      <c r="F176" s="117"/>
      <c r="G176" s="117"/>
      <c r="H176" s="117"/>
      <c r="I176" s="195"/>
      <c r="J176" s="117"/>
      <c r="K176" s="117"/>
      <c r="L176" s="117"/>
      <c r="M176" s="117"/>
      <c r="N176" s="117"/>
      <c r="O176" s="117"/>
      <c r="P176" s="117"/>
      <c r="Q176" s="117"/>
      <c r="R176" s="117"/>
      <c r="S176" s="195"/>
      <c r="T176" s="117"/>
      <c r="U176" s="195"/>
      <c r="V176" s="117"/>
      <c r="W176" s="196"/>
      <c r="X176" s="197"/>
      <c r="Y176" s="197"/>
      <c r="Z176" s="197"/>
      <c r="AA176" s="197"/>
      <c r="AB176" s="188"/>
      <c r="AC176" s="197"/>
      <c r="AD176" s="197"/>
      <c r="AE176" s="188"/>
      <c r="AF176" s="197"/>
      <c r="AG176" s="197"/>
      <c r="AH176" s="197"/>
    </row>
    <row r="177" spans="1:34" x14ac:dyDescent="0.3">
      <c r="A177" s="192"/>
      <c r="B177" s="117"/>
      <c r="C177" s="117"/>
      <c r="D177" s="117"/>
      <c r="E177" s="117"/>
      <c r="F177" s="117"/>
      <c r="G177" s="117"/>
      <c r="H177" s="117"/>
      <c r="I177" s="195"/>
      <c r="J177" s="117"/>
      <c r="K177" s="117"/>
      <c r="L177" s="117"/>
      <c r="M177" s="117"/>
      <c r="N177" s="117"/>
      <c r="O177" s="117"/>
      <c r="P177" s="117"/>
      <c r="Q177" s="117"/>
      <c r="R177" s="117"/>
      <c r="S177" s="195"/>
      <c r="T177" s="117"/>
      <c r="U177" s="195"/>
      <c r="V177" s="117"/>
      <c r="W177" s="196"/>
      <c r="X177" s="197"/>
      <c r="Y177" s="197"/>
      <c r="Z177" s="197"/>
      <c r="AA177" s="197"/>
      <c r="AB177" s="188"/>
      <c r="AC177" s="197"/>
      <c r="AD177" s="197"/>
      <c r="AE177" s="188"/>
      <c r="AF177" s="197"/>
      <c r="AG177" s="197"/>
      <c r="AH177" s="197"/>
    </row>
    <row r="178" spans="1:34" x14ac:dyDescent="0.3">
      <c r="A178" s="192"/>
      <c r="B178" s="117"/>
      <c r="C178" s="117"/>
      <c r="D178" s="117"/>
      <c r="E178" s="117"/>
      <c r="F178" s="117"/>
      <c r="G178" s="117"/>
      <c r="H178" s="117"/>
      <c r="I178" s="195"/>
      <c r="J178" s="117"/>
      <c r="K178" s="117"/>
      <c r="L178" s="117"/>
      <c r="M178" s="117"/>
      <c r="N178" s="117"/>
      <c r="O178" s="117"/>
      <c r="P178" s="117"/>
      <c r="Q178" s="117"/>
      <c r="R178" s="117"/>
      <c r="S178" s="195"/>
      <c r="T178" s="117"/>
      <c r="U178" s="195"/>
      <c r="V178" s="117"/>
      <c r="W178" s="196"/>
      <c r="X178" s="197"/>
      <c r="Y178" s="197"/>
      <c r="Z178" s="197"/>
      <c r="AA178" s="197"/>
      <c r="AB178" s="188"/>
      <c r="AC178" s="197"/>
      <c r="AD178" s="197"/>
      <c r="AE178" s="188"/>
      <c r="AF178" s="197"/>
      <c r="AG178" s="197"/>
      <c r="AH178" s="197"/>
    </row>
    <row r="179" spans="1:34" x14ac:dyDescent="0.3">
      <c r="A179" s="192"/>
      <c r="B179" s="117"/>
      <c r="C179" s="117"/>
      <c r="D179" s="117"/>
      <c r="E179" s="117"/>
      <c r="F179" s="117"/>
      <c r="G179" s="117"/>
      <c r="H179" s="117"/>
      <c r="I179" s="195"/>
      <c r="J179" s="117"/>
      <c r="K179" s="117"/>
      <c r="L179" s="117"/>
      <c r="M179" s="117"/>
      <c r="N179" s="117"/>
      <c r="O179" s="117"/>
      <c r="P179" s="117"/>
      <c r="Q179" s="117"/>
      <c r="R179" s="117"/>
      <c r="S179" s="195"/>
      <c r="T179" s="117"/>
      <c r="U179" s="195"/>
      <c r="V179" s="117"/>
      <c r="W179" s="196"/>
      <c r="X179" s="197"/>
      <c r="Y179" s="197"/>
      <c r="Z179" s="197"/>
      <c r="AA179" s="197"/>
      <c r="AB179" s="188"/>
      <c r="AC179" s="197"/>
      <c r="AD179" s="197"/>
      <c r="AE179" s="188"/>
      <c r="AF179" s="197"/>
      <c r="AG179" s="197"/>
      <c r="AH179" s="197"/>
    </row>
    <row r="180" spans="1:34" x14ac:dyDescent="0.3">
      <c r="A180" s="192"/>
      <c r="B180" s="117"/>
      <c r="C180" s="117"/>
      <c r="D180" s="117"/>
      <c r="E180" s="117"/>
      <c r="F180" s="117"/>
      <c r="G180" s="117"/>
      <c r="H180" s="117"/>
      <c r="I180" s="195"/>
      <c r="J180" s="117"/>
      <c r="K180" s="117"/>
      <c r="L180" s="117"/>
      <c r="M180" s="117"/>
      <c r="N180" s="117"/>
      <c r="O180" s="117"/>
      <c r="P180" s="117"/>
      <c r="Q180" s="117"/>
      <c r="R180" s="117"/>
      <c r="S180" s="195"/>
      <c r="T180" s="117"/>
      <c r="U180" s="195"/>
      <c r="V180" s="117"/>
      <c r="W180" s="196"/>
      <c r="X180" s="197"/>
      <c r="Y180" s="197"/>
      <c r="Z180" s="197"/>
      <c r="AA180" s="197"/>
      <c r="AB180" s="188"/>
      <c r="AC180" s="197"/>
      <c r="AD180" s="197"/>
      <c r="AE180" s="188"/>
      <c r="AF180" s="197"/>
      <c r="AG180" s="197"/>
      <c r="AH180" s="197"/>
    </row>
    <row r="181" spans="1:34" x14ac:dyDescent="0.3">
      <c r="A181" s="192"/>
      <c r="B181" s="117"/>
      <c r="C181" s="117"/>
      <c r="D181" s="117"/>
      <c r="E181" s="117"/>
      <c r="F181" s="117"/>
      <c r="G181" s="117"/>
      <c r="H181" s="117"/>
      <c r="I181" s="195"/>
      <c r="J181" s="117"/>
      <c r="K181" s="117"/>
      <c r="L181" s="117"/>
      <c r="M181" s="117"/>
      <c r="N181" s="117"/>
      <c r="O181" s="117"/>
      <c r="P181" s="117"/>
      <c r="Q181" s="117"/>
      <c r="R181" s="117"/>
      <c r="S181" s="195"/>
      <c r="T181" s="117"/>
      <c r="U181" s="195"/>
      <c r="V181" s="117"/>
      <c r="W181" s="196"/>
      <c r="X181" s="197"/>
      <c r="Y181" s="197"/>
      <c r="Z181" s="197"/>
      <c r="AA181" s="197"/>
      <c r="AB181" s="188"/>
      <c r="AC181" s="197"/>
      <c r="AD181" s="197"/>
      <c r="AE181" s="188"/>
      <c r="AF181" s="197"/>
      <c r="AG181" s="197"/>
      <c r="AH181" s="197"/>
    </row>
    <row r="182" spans="1:34" x14ac:dyDescent="0.3">
      <c r="A182" s="192"/>
      <c r="B182" s="117"/>
      <c r="C182" s="117"/>
      <c r="D182" s="117"/>
      <c r="E182" s="117"/>
      <c r="F182" s="117"/>
      <c r="G182" s="117"/>
      <c r="H182" s="117"/>
      <c r="I182" s="195"/>
      <c r="J182" s="117"/>
      <c r="K182" s="117"/>
      <c r="L182" s="117"/>
      <c r="M182" s="117"/>
      <c r="N182" s="117"/>
      <c r="O182" s="117"/>
      <c r="P182" s="117"/>
      <c r="Q182" s="117"/>
      <c r="R182" s="117"/>
      <c r="S182" s="195"/>
      <c r="T182" s="117"/>
      <c r="U182" s="195"/>
      <c r="V182" s="117"/>
      <c r="W182" s="196"/>
      <c r="X182" s="197"/>
      <c r="Y182" s="197"/>
      <c r="Z182" s="197"/>
      <c r="AA182" s="197"/>
      <c r="AB182" s="188"/>
      <c r="AC182" s="197"/>
      <c r="AD182" s="197"/>
      <c r="AE182" s="188"/>
      <c r="AF182" s="197"/>
      <c r="AG182" s="197"/>
      <c r="AH182" s="197"/>
    </row>
    <row r="183" spans="1:34" x14ac:dyDescent="0.3">
      <c r="A183" s="192"/>
      <c r="B183" s="117"/>
      <c r="C183" s="117"/>
      <c r="D183" s="117"/>
      <c r="E183" s="117"/>
      <c r="F183" s="117"/>
      <c r="G183" s="117"/>
      <c r="H183" s="117"/>
      <c r="I183" s="195"/>
      <c r="J183" s="117"/>
      <c r="K183" s="117"/>
      <c r="L183" s="117"/>
      <c r="M183" s="117"/>
      <c r="N183" s="117"/>
      <c r="O183" s="117"/>
      <c r="P183" s="117"/>
      <c r="Q183" s="117"/>
      <c r="R183" s="117"/>
      <c r="S183" s="195"/>
      <c r="T183" s="117"/>
      <c r="U183" s="195"/>
      <c r="V183" s="117"/>
      <c r="W183" s="196"/>
      <c r="X183" s="197"/>
      <c r="Y183" s="197"/>
      <c r="Z183" s="197"/>
      <c r="AA183" s="197"/>
      <c r="AB183" s="188"/>
      <c r="AC183" s="197"/>
      <c r="AD183" s="197"/>
      <c r="AE183" s="188"/>
      <c r="AF183" s="197"/>
      <c r="AG183" s="197"/>
      <c r="AH183" s="197"/>
    </row>
    <row r="184" spans="1:34" x14ac:dyDescent="0.3">
      <c r="A184" s="192"/>
      <c r="B184" s="117"/>
      <c r="C184" s="117"/>
      <c r="D184" s="117"/>
      <c r="E184" s="117"/>
      <c r="F184" s="117"/>
      <c r="G184" s="117"/>
      <c r="H184" s="117"/>
      <c r="I184" s="195"/>
      <c r="J184" s="117"/>
      <c r="K184" s="117"/>
      <c r="L184" s="117"/>
      <c r="M184" s="117"/>
      <c r="N184" s="117"/>
      <c r="O184" s="117"/>
      <c r="P184" s="117"/>
      <c r="Q184" s="117"/>
      <c r="R184" s="117"/>
      <c r="S184" s="195"/>
      <c r="T184" s="117"/>
      <c r="U184" s="195"/>
      <c r="V184" s="117"/>
      <c r="W184" s="196"/>
      <c r="X184" s="197"/>
      <c r="Y184" s="197"/>
      <c r="Z184" s="197"/>
      <c r="AA184" s="197"/>
      <c r="AB184" s="188"/>
      <c r="AC184" s="197"/>
      <c r="AD184" s="197"/>
      <c r="AE184" s="188"/>
      <c r="AF184" s="197"/>
      <c r="AG184" s="197"/>
      <c r="AH184" s="197"/>
    </row>
    <row r="185" spans="1:34" x14ac:dyDescent="0.3">
      <c r="A185" s="192"/>
      <c r="B185" s="117"/>
      <c r="C185" s="117"/>
      <c r="D185" s="117"/>
      <c r="E185" s="117"/>
      <c r="F185" s="117"/>
      <c r="G185" s="117"/>
      <c r="H185" s="117"/>
      <c r="I185" s="195"/>
      <c r="J185" s="117"/>
      <c r="K185" s="117"/>
      <c r="L185" s="117"/>
      <c r="M185" s="117"/>
      <c r="N185" s="117"/>
      <c r="O185" s="117"/>
      <c r="P185" s="117"/>
      <c r="Q185" s="117"/>
      <c r="R185" s="117"/>
      <c r="S185" s="195"/>
      <c r="T185" s="117"/>
      <c r="U185" s="195"/>
      <c r="V185" s="117"/>
      <c r="W185" s="196"/>
      <c r="X185" s="197"/>
      <c r="Y185" s="197"/>
      <c r="Z185" s="197"/>
      <c r="AA185" s="197"/>
      <c r="AB185" s="188"/>
      <c r="AC185" s="197"/>
      <c r="AD185" s="197"/>
      <c r="AE185" s="188"/>
      <c r="AF185" s="197"/>
      <c r="AG185" s="197"/>
      <c r="AH185" s="197"/>
    </row>
    <row r="186" spans="1:34" x14ac:dyDescent="0.3">
      <c r="A186" s="192"/>
      <c r="B186" s="117"/>
      <c r="C186" s="117"/>
      <c r="D186" s="117"/>
      <c r="E186" s="117"/>
      <c r="F186" s="117"/>
      <c r="G186" s="117"/>
      <c r="H186" s="117"/>
      <c r="I186" s="195"/>
      <c r="J186" s="117"/>
      <c r="K186" s="117"/>
      <c r="L186" s="117"/>
      <c r="M186" s="117"/>
      <c r="N186" s="117"/>
      <c r="O186" s="117"/>
      <c r="P186" s="117"/>
      <c r="Q186" s="117"/>
      <c r="R186" s="117"/>
      <c r="S186" s="195"/>
      <c r="T186" s="117"/>
      <c r="U186" s="195"/>
      <c r="V186" s="117"/>
      <c r="W186" s="196"/>
      <c r="X186" s="197"/>
      <c r="Y186" s="197"/>
      <c r="Z186" s="197"/>
      <c r="AA186" s="197"/>
      <c r="AB186" s="188"/>
      <c r="AC186" s="197"/>
      <c r="AD186" s="197"/>
      <c r="AE186" s="188"/>
      <c r="AF186" s="197"/>
      <c r="AG186" s="197"/>
      <c r="AH186" s="197"/>
    </row>
    <row r="187" spans="1:34" x14ac:dyDescent="0.3">
      <c r="A187" s="192"/>
      <c r="B187" s="117"/>
      <c r="C187" s="117"/>
      <c r="D187" s="117"/>
      <c r="E187" s="117"/>
      <c r="F187" s="117"/>
      <c r="G187" s="117"/>
      <c r="H187" s="117"/>
      <c r="I187" s="195"/>
      <c r="J187" s="117"/>
      <c r="K187" s="117"/>
      <c r="L187" s="117"/>
      <c r="M187" s="117"/>
      <c r="N187" s="117"/>
      <c r="O187" s="117"/>
      <c r="P187" s="117"/>
      <c r="Q187" s="117"/>
      <c r="R187" s="117"/>
      <c r="S187" s="195"/>
      <c r="T187" s="117"/>
      <c r="U187" s="195"/>
      <c r="V187" s="117"/>
      <c r="W187" s="196"/>
      <c r="X187" s="197"/>
      <c r="Y187" s="197"/>
      <c r="Z187" s="197"/>
      <c r="AA187" s="197"/>
      <c r="AB187" s="188"/>
      <c r="AC187" s="197"/>
      <c r="AD187" s="197"/>
      <c r="AE187" s="188"/>
      <c r="AF187" s="197"/>
      <c r="AG187" s="197"/>
      <c r="AH187" s="197"/>
    </row>
    <row r="188" spans="1:34" x14ac:dyDescent="0.3">
      <c r="A188" s="192"/>
      <c r="B188" s="117"/>
      <c r="C188" s="117"/>
      <c r="D188" s="117"/>
      <c r="E188" s="117"/>
      <c r="F188" s="117"/>
      <c r="G188" s="117"/>
      <c r="H188" s="117"/>
      <c r="I188" s="195"/>
      <c r="J188" s="117"/>
      <c r="K188" s="117"/>
      <c r="L188" s="117"/>
      <c r="M188" s="117"/>
      <c r="N188" s="117"/>
      <c r="O188" s="117"/>
      <c r="P188" s="117"/>
      <c r="Q188" s="117"/>
      <c r="R188" s="117"/>
      <c r="S188" s="195"/>
      <c r="T188" s="117"/>
      <c r="U188" s="195"/>
      <c r="V188" s="117"/>
      <c r="W188" s="196"/>
      <c r="X188" s="197"/>
      <c r="Y188" s="197"/>
      <c r="Z188" s="197"/>
      <c r="AA188" s="197"/>
      <c r="AB188" s="188"/>
      <c r="AC188" s="197"/>
      <c r="AD188" s="197"/>
      <c r="AE188" s="188"/>
      <c r="AF188" s="197"/>
      <c r="AG188" s="197"/>
      <c r="AH188" s="197"/>
    </row>
    <row r="189" spans="1:34" x14ac:dyDescent="0.3">
      <c r="A189" s="192"/>
      <c r="B189" s="117"/>
      <c r="C189" s="117"/>
      <c r="D189" s="117"/>
      <c r="E189" s="117"/>
      <c r="F189" s="117"/>
      <c r="G189" s="117"/>
      <c r="H189" s="117"/>
      <c r="I189" s="195"/>
      <c r="J189" s="117"/>
      <c r="K189" s="117"/>
      <c r="L189" s="117"/>
      <c r="M189" s="117"/>
      <c r="N189" s="117"/>
      <c r="O189" s="117"/>
      <c r="P189" s="117"/>
      <c r="Q189" s="117"/>
      <c r="R189" s="117"/>
      <c r="S189" s="195"/>
      <c r="T189" s="117"/>
      <c r="U189" s="195"/>
      <c r="V189" s="117"/>
      <c r="W189" s="196"/>
      <c r="X189" s="197"/>
      <c r="Y189" s="197"/>
      <c r="Z189" s="197"/>
      <c r="AA189" s="197"/>
      <c r="AB189" s="188"/>
      <c r="AC189" s="197"/>
      <c r="AD189" s="197"/>
      <c r="AE189" s="188"/>
      <c r="AF189" s="197"/>
      <c r="AG189" s="197"/>
      <c r="AH189" s="197"/>
    </row>
    <row r="190" spans="1:34" x14ac:dyDescent="0.3">
      <c r="A190" s="192"/>
      <c r="B190" s="117"/>
      <c r="C190" s="117"/>
      <c r="D190" s="117"/>
      <c r="E190" s="117"/>
      <c r="F190" s="117"/>
      <c r="G190" s="117"/>
      <c r="H190" s="117"/>
      <c r="I190" s="195"/>
      <c r="J190" s="117"/>
      <c r="K190" s="117"/>
      <c r="L190" s="117"/>
      <c r="M190" s="117"/>
      <c r="N190" s="117"/>
      <c r="O190" s="117"/>
      <c r="P190" s="117"/>
      <c r="Q190" s="117"/>
      <c r="R190" s="117"/>
      <c r="S190" s="195"/>
      <c r="T190" s="117"/>
      <c r="U190" s="195"/>
      <c r="V190" s="117"/>
      <c r="W190" s="196"/>
      <c r="X190" s="197"/>
      <c r="Y190" s="197"/>
      <c r="Z190" s="197"/>
      <c r="AA190" s="197"/>
      <c r="AB190" s="188"/>
      <c r="AC190" s="197"/>
      <c r="AD190" s="197"/>
      <c r="AE190" s="188"/>
      <c r="AF190" s="197"/>
      <c r="AG190" s="197"/>
      <c r="AH190" s="197"/>
    </row>
    <row r="191" spans="1:34" x14ac:dyDescent="0.3">
      <c r="A191" s="192"/>
      <c r="B191" s="117"/>
      <c r="C191" s="117"/>
      <c r="D191" s="117"/>
      <c r="E191" s="117"/>
      <c r="F191" s="117"/>
      <c r="G191" s="117"/>
      <c r="H191" s="117"/>
      <c r="I191" s="195"/>
      <c r="J191" s="117"/>
      <c r="K191" s="117"/>
      <c r="L191" s="117"/>
      <c r="M191" s="117"/>
      <c r="N191" s="117"/>
      <c r="O191" s="117"/>
      <c r="P191" s="117"/>
      <c r="Q191" s="117"/>
      <c r="R191" s="117"/>
      <c r="S191" s="195"/>
      <c r="T191" s="117"/>
      <c r="U191" s="195"/>
      <c r="V191" s="117"/>
      <c r="W191" s="196"/>
      <c r="X191" s="197"/>
      <c r="Y191" s="197"/>
      <c r="Z191" s="197"/>
      <c r="AA191" s="197"/>
      <c r="AB191" s="188"/>
      <c r="AC191" s="197"/>
      <c r="AD191" s="197"/>
      <c r="AE191" s="188"/>
      <c r="AF191" s="197"/>
      <c r="AG191" s="197"/>
      <c r="AH191" s="197"/>
    </row>
    <row r="192" spans="1:34" x14ac:dyDescent="0.3">
      <c r="A192" s="192"/>
      <c r="B192" s="117"/>
      <c r="C192" s="117"/>
      <c r="D192" s="117"/>
      <c r="E192" s="117"/>
      <c r="F192" s="117"/>
      <c r="G192" s="117"/>
      <c r="H192" s="117"/>
      <c r="I192" s="195"/>
      <c r="J192" s="117"/>
      <c r="K192" s="117"/>
      <c r="L192" s="117"/>
      <c r="M192" s="117"/>
      <c r="N192" s="117"/>
      <c r="O192" s="117"/>
      <c r="P192" s="117"/>
      <c r="Q192" s="117"/>
      <c r="R192" s="117"/>
      <c r="S192" s="195"/>
      <c r="T192" s="117"/>
      <c r="U192" s="195"/>
      <c r="V192" s="117"/>
      <c r="W192" s="196"/>
      <c r="X192" s="197"/>
      <c r="Y192" s="197"/>
      <c r="Z192" s="197"/>
      <c r="AA192" s="197"/>
      <c r="AB192" s="188"/>
      <c r="AC192" s="197"/>
      <c r="AD192" s="197"/>
      <c r="AE192" s="188"/>
      <c r="AF192" s="197"/>
      <c r="AG192" s="197"/>
      <c r="AH192" s="197"/>
    </row>
    <row r="193" spans="1:34" x14ac:dyDescent="0.3">
      <c r="A193" s="192"/>
      <c r="B193" s="117"/>
      <c r="C193" s="117"/>
      <c r="D193" s="117"/>
      <c r="E193" s="117"/>
      <c r="F193" s="117"/>
      <c r="G193" s="117"/>
      <c r="H193" s="117"/>
      <c r="I193" s="195"/>
      <c r="J193" s="117"/>
      <c r="K193" s="117"/>
      <c r="L193" s="117"/>
      <c r="M193" s="117"/>
      <c r="N193" s="117"/>
      <c r="O193" s="117"/>
      <c r="P193" s="117"/>
      <c r="Q193" s="117"/>
      <c r="R193" s="117"/>
      <c r="S193" s="195"/>
      <c r="T193" s="117"/>
      <c r="U193" s="195"/>
      <c r="V193" s="117"/>
      <c r="W193" s="196"/>
      <c r="X193" s="197"/>
      <c r="Y193" s="197"/>
      <c r="Z193" s="197"/>
      <c r="AA193" s="197"/>
      <c r="AB193" s="188"/>
      <c r="AC193" s="197"/>
      <c r="AD193" s="197"/>
      <c r="AE193" s="188"/>
      <c r="AF193" s="197"/>
      <c r="AG193" s="197"/>
      <c r="AH193" s="197"/>
    </row>
    <row r="194" spans="1:34" x14ac:dyDescent="0.3">
      <c r="A194" s="192"/>
      <c r="B194" s="117"/>
      <c r="C194" s="117"/>
      <c r="D194" s="117"/>
      <c r="E194" s="117"/>
      <c r="F194" s="117"/>
      <c r="G194" s="117"/>
      <c r="H194" s="117"/>
      <c r="I194" s="195"/>
      <c r="J194" s="117"/>
      <c r="K194" s="117"/>
      <c r="L194" s="117"/>
      <c r="M194" s="117"/>
      <c r="N194" s="117"/>
      <c r="O194" s="117"/>
      <c r="P194" s="117"/>
      <c r="Q194" s="117"/>
      <c r="R194" s="117"/>
      <c r="S194" s="195"/>
      <c r="T194" s="117"/>
      <c r="U194" s="195"/>
      <c r="V194" s="117"/>
      <c r="W194" s="196"/>
      <c r="X194" s="197"/>
      <c r="Y194" s="197"/>
      <c r="Z194" s="197"/>
      <c r="AA194" s="197"/>
      <c r="AB194" s="188"/>
      <c r="AC194" s="197"/>
      <c r="AD194" s="197"/>
      <c r="AE194" s="188"/>
      <c r="AF194" s="197"/>
      <c r="AG194" s="197"/>
      <c r="AH194" s="197"/>
    </row>
    <row r="195" spans="1:34" x14ac:dyDescent="0.3">
      <c r="A195" s="192"/>
      <c r="B195" s="117"/>
      <c r="C195" s="117"/>
      <c r="D195" s="117"/>
      <c r="E195" s="117"/>
      <c r="F195" s="117"/>
      <c r="G195" s="117"/>
      <c r="H195" s="117"/>
      <c r="I195" s="195"/>
      <c r="J195" s="117"/>
      <c r="K195" s="117"/>
      <c r="L195" s="117"/>
      <c r="M195" s="117"/>
      <c r="N195" s="117"/>
      <c r="O195" s="117"/>
      <c r="P195" s="117"/>
      <c r="Q195" s="117"/>
      <c r="R195" s="117"/>
      <c r="S195" s="195"/>
      <c r="T195" s="117"/>
      <c r="U195" s="195"/>
      <c r="V195" s="117"/>
      <c r="W195" s="196"/>
      <c r="X195" s="197"/>
      <c r="Y195" s="197"/>
      <c r="Z195" s="197"/>
      <c r="AA195" s="197"/>
      <c r="AB195" s="188"/>
      <c r="AC195" s="197"/>
      <c r="AD195" s="197"/>
      <c r="AE195" s="188"/>
      <c r="AF195" s="197"/>
      <c r="AG195" s="197"/>
      <c r="AH195" s="197"/>
    </row>
    <row r="196" spans="1:34" x14ac:dyDescent="0.3">
      <c r="A196" s="192"/>
      <c r="B196" s="117"/>
      <c r="C196" s="117"/>
      <c r="D196" s="117"/>
      <c r="E196" s="117"/>
      <c r="F196" s="117"/>
      <c r="G196" s="117"/>
      <c r="H196" s="117"/>
      <c r="I196" s="195"/>
      <c r="J196" s="117"/>
      <c r="K196" s="117"/>
      <c r="L196" s="117"/>
      <c r="M196" s="117"/>
      <c r="N196" s="117"/>
      <c r="O196" s="117"/>
      <c r="P196" s="117"/>
      <c r="Q196" s="117"/>
      <c r="R196" s="117"/>
      <c r="S196" s="195"/>
      <c r="T196" s="117"/>
      <c r="U196" s="195"/>
      <c r="V196" s="117"/>
      <c r="W196" s="196"/>
      <c r="X196" s="197"/>
      <c r="Y196" s="197"/>
      <c r="Z196" s="197"/>
      <c r="AA196" s="197"/>
      <c r="AB196" s="188"/>
      <c r="AC196" s="197"/>
      <c r="AD196" s="197"/>
      <c r="AE196" s="188"/>
      <c r="AF196" s="197"/>
      <c r="AG196" s="197"/>
      <c r="AH196" s="197"/>
    </row>
    <row r="197" spans="1:34" x14ac:dyDescent="0.3">
      <c r="A197" s="192"/>
      <c r="B197" s="117"/>
      <c r="C197" s="117"/>
      <c r="D197" s="117"/>
      <c r="E197" s="117"/>
      <c r="F197" s="117"/>
      <c r="G197" s="117"/>
      <c r="H197" s="117"/>
      <c r="I197" s="195"/>
      <c r="J197" s="117"/>
      <c r="K197" s="117"/>
      <c r="L197" s="117"/>
      <c r="M197" s="117"/>
      <c r="N197" s="117"/>
      <c r="O197" s="117"/>
      <c r="P197" s="117"/>
      <c r="Q197" s="117"/>
      <c r="R197" s="117"/>
      <c r="S197" s="195"/>
      <c r="T197" s="117"/>
      <c r="U197" s="195"/>
      <c r="V197" s="117"/>
      <c r="W197" s="196"/>
      <c r="X197" s="197"/>
      <c r="Y197" s="197"/>
      <c r="Z197" s="197"/>
      <c r="AA197" s="197"/>
      <c r="AB197" s="188"/>
      <c r="AC197" s="197"/>
      <c r="AD197" s="197"/>
      <c r="AE197" s="188"/>
      <c r="AF197" s="197"/>
      <c r="AG197" s="197"/>
      <c r="AH197" s="197"/>
    </row>
    <row r="198" spans="1:34" x14ac:dyDescent="0.3">
      <c r="A198" s="192"/>
      <c r="B198" s="117"/>
      <c r="C198" s="117"/>
      <c r="D198" s="117"/>
      <c r="E198" s="117"/>
      <c r="F198" s="117"/>
      <c r="G198" s="117"/>
      <c r="H198" s="117"/>
      <c r="I198" s="195"/>
      <c r="J198" s="117"/>
      <c r="K198" s="117"/>
      <c r="L198" s="117"/>
      <c r="M198" s="117"/>
      <c r="N198" s="117"/>
      <c r="O198" s="117"/>
      <c r="P198" s="117"/>
      <c r="Q198" s="117"/>
      <c r="R198" s="117"/>
      <c r="S198" s="195"/>
      <c r="T198" s="117"/>
      <c r="U198" s="195"/>
      <c r="V198" s="117"/>
      <c r="W198" s="196"/>
      <c r="X198" s="197"/>
      <c r="Y198" s="197"/>
      <c r="Z198" s="197"/>
      <c r="AA198" s="197"/>
      <c r="AB198" s="188"/>
      <c r="AC198" s="197"/>
      <c r="AD198" s="197"/>
      <c r="AE198" s="188"/>
      <c r="AF198" s="197"/>
      <c r="AG198" s="197"/>
      <c r="AH198" s="197"/>
    </row>
    <row r="199" spans="1:34" x14ac:dyDescent="0.3">
      <c r="A199" s="192"/>
      <c r="B199" s="117"/>
      <c r="C199" s="117"/>
      <c r="D199" s="117"/>
      <c r="E199" s="117"/>
      <c r="F199" s="117"/>
      <c r="G199" s="117"/>
      <c r="H199" s="117"/>
      <c r="I199" s="195"/>
      <c r="J199" s="117"/>
      <c r="K199" s="117"/>
      <c r="L199" s="117"/>
      <c r="M199" s="117"/>
      <c r="N199" s="117"/>
      <c r="O199" s="117"/>
      <c r="P199" s="117"/>
      <c r="Q199" s="117"/>
      <c r="R199" s="117"/>
      <c r="S199" s="195"/>
      <c r="T199" s="117"/>
      <c r="U199" s="195"/>
      <c r="V199" s="117"/>
      <c r="W199" s="196"/>
      <c r="X199" s="197"/>
      <c r="Y199" s="197"/>
      <c r="Z199" s="197"/>
      <c r="AA199" s="197"/>
      <c r="AB199" s="188"/>
      <c r="AC199" s="197"/>
      <c r="AD199" s="197"/>
      <c r="AE199" s="188"/>
      <c r="AF199" s="197"/>
      <c r="AG199" s="197"/>
      <c r="AH199" s="197"/>
    </row>
    <row r="200" spans="1:34" x14ac:dyDescent="0.3">
      <c r="A200" s="192"/>
      <c r="B200" s="117"/>
      <c r="C200" s="117"/>
      <c r="D200" s="117"/>
      <c r="E200" s="117"/>
      <c r="F200" s="117"/>
      <c r="G200" s="117"/>
      <c r="H200" s="117"/>
      <c r="I200" s="195"/>
      <c r="J200" s="117"/>
      <c r="K200" s="117"/>
      <c r="L200" s="117"/>
      <c r="M200" s="117"/>
      <c r="N200" s="117"/>
      <c r="O200" s="117"/>
      <c r="P200" s="117"/>
      <c r="Q200" s="117"/>
      <c r="R200" s="117"/>
      <c r="S200" s="195"/>
      <c r="T200" s="117"/>
      <c r="U200" s="195"/>
      <c r="V200" s="117"/>
      <c r="W200" s="196"/>
      <c r="X200" s="197"/>
      <c r="Y200" s="197"/>
      <c r="Z200" s="197"/>
      <c r="AA200" s="197"/>
      <c r="AB200" s="188"/>
      <c r="AC200" s="197"/>
      <c r="AD200" s="197"/>
      <c r="AE200" s="188"/>
      <c r="AF200" s="197"/>
      <c r="AG200" s="197"/>
      <c r="AH200" s="197"/>
    </row>
    <row r="201" spans="1:34" x14ac:dyDescent="0.3">
      <c r="A201" s="192"/>
      <c r="B201" s="117"/>
      <c r="C201" s="117"/>
      <c r="D201" s="117"/>
      <c r="E201" s="117"/>
      <c r="F201" s="117"/>
      <c r="G201" s="117"/>
      <c r="H201" s="117"/>
      <c r="I201" s="195"/>
      <c r="J201" s="117"/>
      <c r="K201" s="117"/>
      <c r="L201" s="117"/>
      <c r="M201" s="117"/>
      <c r="N201" s="117"/>
      <c r="O201" s="117"/>
      <c r="P201" s="117"/>
      <c r="Q201" s="117"/>
      <c r="R201" s="117"/>
      <c r="S201" s="195"/>
      <c r="T201" s="117"/>
      <c r="U201" s="195"/>
      <c r="V201" s="117"/>
      <c r="W201" s="196"/>
      <c r="X201" s="197"/>
      <c r="Y201" s="197"/>
      <c r="Z201" s="197"/>
      <c r="AA201" s="197"/>
      <c r="AB201" s="188"/>
      <c r="AC201" s="197"/>
      <c r="AD201" s="197"/>
      <c r="AE201" s="188"/>
      <c r="AF201" s="197"/>
      <c r="AG201" s="197"/>
      <c r="AH201" s="197"/>
    </row>
    <row r="202" spans="1:34" x14ac:dyDescent="0.3">
      <c r="A202" s="192"/>
      <c r="B202" s="117"/>
      <c r="C202" s="117"/>
      <c r="D202" s="117"/>
      <c r="E202" s="117"/>
      <c r="F202" s="117"/>
      <c r="G202" s="117"/>
      <c r="H202" s="117"/>
      <c r="I202" s="195"/>
      <c r="J202" s="117"/>
      <c r="K202" s="117"/>
      <c r="L202" s="117"/>
      <c r="M202" s="117"/>
      <c r="N202" s="117"/>
      <c r="O202" s="117"/>
      <c r="P202" s="117"/>
      <c r="Q202" s="117"/>
      <c r="R202" s="117"/>
      <c r="S202" s="195"/>
      <c r="T202" s="117"/>
      <c r="U202" s="195"/>
      <c r="V202" s="117"/>
      <c r="W202" s="196"/>
      <c r="X202" s="197"/>
      <c r="Y202" s="197"/>
      <c r="Z202" s="197"/>
      <c r="AA202" s="197"/>
      <c r="AB202" s="188"/>
      <c r="AC202" s="197"/>
      <c r="AD202" s="197"/>
      <c r="AE202" s="188"/>
      <c r="AF202" s="197"/>
      <c r="AG202" s="197"/>
      <c r="AH202" s="197"/>
    </row>
    <row r="203" spans="1:34" x14ac:dyDescent="0.3">
      <c r="A203" s="192"/>
      <c r="B203" s="117"/>
      <c r="C203" s="117"/>
      <c r="D203" s="117"/>
      <c r="E203" s="117"/>
      <c r="F203" s="117"/>
      <c r="G203" s="117"/>
      <c r="H203" s="117"/>
      <c r="I203" s="195"/>
      <c r="J203" s="117"/>
      <c r="K203" s="117"/>
      <c r="L203" s="117"/>
      <c r="M203" s="117"/>
      <c r="N203" s="117"/>
      <c r="O203" s="117"/>
      <c r="P203" s="117"/>
      <c r="Q203" s="117"/>
      <c r="R203" s="117"/>
      <c r="S203" s="195"/>
      <c r="T203" s="117"/>
      <c r="U203" s="195"/>
      <c r="V203" s="117"/>
      <c r="W203" s="196"/>
      <c r="X203" s="197"/>
      <c r="Y203" s="197"/>
      <c r="Z203" s="197"/>
      <c r="AA203" s="197"/>
      <c r="AB203" s="188"/>
      <c r="AC203" s="197"/>
      <c r="AD203" s="197"/>
      <c r="AE203" s="188"/>
      <c r="AF203" s="197"/>
      <c r="AG203" s="197"/>
      <c r="AH203" s="197"/>
    </row>
    <row r="204" spans="1:34" x14ac:dyDescent="0.3">
      <c r="A204" s="192"/>
      <c r="B204" s="117"/>
      <c r="C204" s="117"/>
      <c r="D204" s="117"/>
      <c r="E204" s="117"/>
      <c r="F204" s="117"/>
      <c r="G204" s="117"/>
      <c r="H204" s="117"/>
      <c r="I204" s="195"/>
      <c r="J204" s="117"/>
      <c r="K204" s="117"/>
      <c r="L204" s="117"/>
      <c r="M204" s="117"/>
      <c r="N204" s="117"/>
      <c r="O204" s="117"/>
      <c r="P204" s="117"/>
      <c r="Q204" s="117"/>
      <c r="R204" s="117"/>
      <c r="S204" s="195"/>
      <c r="T204" s="117"/>
      <c r="U204" s="195"/>
      <c r="V204" s="117"/>
      <c r="W204" s="196"/>
      <c r="X204" s="197"/>
      <c r="Y204" s="197"/>
      <c r="Z204" s="197"/>
      <c r="AA204" s="197"/>
      <c r="AB204" s="188"/>
      <c r="AC204" s="197"/>
      <c r="AD204" s="197"/>
      <c r="AE204" s="188"/>
      <c r="AF204" s="197"/>
      <c r="AG204" s="197"/>
      <c r="AH204" s="197"/>
    </row>
    <row r="205" spans="1:34" x14ac:dyDescent="0.3">
      <c r="A205" s="192"/>
      <c r="B205" s="117"/>
      <c r="C205" s="117"/>
      <c r="D205" s="117"/>
      <c r="E205" s="117"/>
      <c r="F205" s="117"/>
      <c r="G205" s="117"/>
      <c r="H205" s="117"/>
      <c r="I205" s="195"/>
      <c r="J205" s="117"/>
      <c r="K205" s="117"/>
      <c r="L205" s="117"/>
      <c r="M205" s="117"/>
      <c r="N205" s="117"/>
      <c r="O205" s="117"/>
      <c r="P205" s="117"/>
      <c r="Q205" s="117"/>
      <c r="R205" s="117"/>
      <c r="S205" s="195"/>
      <c r="T205" s="117"/>
      <c r="U205" s="195"/>
      <c r="V205" s="117"/>
      <c r="W205" s="196"/>
      <c r="X205" s="197"/>
      <c r="Y205" s="197"/>
      <c r="Z205" s="197"/>
      <c r="AA205" s="197"/>
      <c r="AB205" s="188"/>
      <c r="AC205" s="197"/>
      <c r="AD205" s="197"/>
      <c r="AE205" s="188"/>
      <c r="AF205" s="197"/>
      <c r="AG205" s="197"/>
      <c r="AH205" s="197"/>
    </row>
    <row r="206" spans="1:34" x14ac:dyDescent="0.3">
      <c r="A206" s="192"/>
      <c r="B206" s="117"/>
      <c r="C206" s="117"/>
      <c r="D206" s="117"/>
      <c r="E206" s="117"/>
      <c r="F206" s="117"/>
      <c r="G206" s="117"/>
      <c r="H206" s="117"/>
      <c r="I206" s="195"/>
      <c r="J206" s="117"/>
      <c r="K206" s="117"/>
      <c r="L206" s="117"/>
      <c r="M206" s="117"/>
      <c r="N206" s="117"/>
      <c r="O206" s="117"/>
      <c r="P206" s="117"/>
      <c r="Q206" s="117"/>
      <c r="R206" s="117"/>
      <c r="S206" s="195"/>
      <c r="T206" s="117"/>
      <c r="U206" s="195"/>
      <c r="V206" s="117"/>
      <c r="W206" s="196"/>
      <c r="X206" s="197"/>
      <c r="Y206" s="197"/>
      <c r="Z206" s="197"/>
      <c r="AA206" s="197"/>
      <c r="AB206" s="188"/>
      <c r="AC206" s="197"/>
      <c r="AD206" s="197"/>
      <c r="AE206" s="188"/>
      <c r="AF206" s="197"/>
      <c r="AG206" s="197"/>
      <c r="AH206" s="197"/>
    </row>
    <row r="207" spans="1:34" x14ac:dyDescent="0.3">
      <c r="A207" s="192"/>
      <c r="B207" s="117"/>
      <c r="C207" s="117"/>
      <c r="D207" s="117"/>
      <c r="E207" s="117"/>
      <c r="F207" s="117"/>
      <c r="G207" s="117"/>
      <c r="H207" s="117"/>
      <c r="I207" s="195"/>
      <c r="J207" s="117"/>
      <c r="K207" s="117"/>
      <c r="L207" s="117"/>
      <c r="M207" s="117"/>
      <c r="N207" s="117"/>
      <c r="O207" s="117"/>
      <c r="P207" s="117"/>
      <c r="Q207" s="117"/>
      <c r="R207" s="117"/>
      <c r="S207" s="195"/>
      <c r="T207" s="117"/>
      <c r="U207" s="195"/>
      <c r="V207" s="117"/>
      <c r="W207" s="196"/>
      <c r="X207" s="197"/>
      <c r="Y207" s="197"/>
      <c r="Z207" s="197"/>
      <c r="AA207" s="197"/>
      <c r="AB207" s="188"/>
      <c r="AC207" s="197"/>
      <c r="AD207" s="197"/>
      <c r="AE207" s="188"/>
      <c r="AF207" s="197"/>
      <c r="AG207" s="197"/>
      <c r="AH207" s="197"/>
    </row>
    <row r="208" spans="1:34" x14ac:dyDescent="0.3">
      <c r="A208" s="192"/>
      <c r="B208" s="117"/>
      <c r="C208" s="117"/>
      <c r="D208" s="117"/>
      <c r="E208" s="117"/>
      <c r="F208" s="117"/>
      <c r="G208" s="117"/>
      <c r="H208" s="117"/>
      <c r="I208" s="195"/>
      <c r="J208" s="117"/>
      <c r="K208" s="117"/>
      <c r="L208" s="117"/>
      <c r="M208" s="117"/>
      <c r="N208" s="117"/>
      <c r="O208" s="117"/>
      <c r="P208" s="117"/>
      <c r="Q208" s="117"/>
      <c r="R208" s="117"/>
      <c r="S208" s="195"/>
      <c r="T208" s="117"/>
      <c r="U208" s="195"/>
      <c r="V208" s="117"/>
      <c r="W208" s="196"/>
      <c r="X208" s="197"/>
      <c r="Y208" s="197"/>
      <c r="Z208" s="197"/>
      <c r="AA208" s="197"/>
      <c r="AB208" s="188"/>
      <c r="AC208" s="197"/>
      <c r="AD208" s="197"/>
      <c r="AE208" s="188"/>
      <c r="AF208" s="197"/>
      <c r="AG208" s="197"/>
      <c r="AH208" s="197"/>
    </row>
    <row r="209" spans="1:34" x14ac:dyDescent="0.3">
      <c r="A209" s="192"/>
      <c r="B209" s="117"/>
      <c r="C209" s="117"/>
      <c r="D209" s="117"/>
      <c r="E209" s="117"/>
      <c r="F209" s="117"/>
      <c r="G209" s="117"/>
      <c r="H209" s="117"/>
      <c r="I209" s="195"/>
      <c r="J209" s="117"/>
      <c r="K209" s="117"/>
      <c r="L209" s="117"/>
      <c r="M209" s="117"/>
      <c r="N209" s="117"/>
      <c r="O209" s="117"/>
      <c r="P209" s="117"/>
      <c r="Q209" s="117"/>
      <c r="R209" s="117"/>
      <c r="S209" s="195"/>
      <c r="T209" s="117"/>
      <c r="U209" s="195"/>
      <c r="V209" s="117"/>
      <c r="W209" s="196"/>
      <c r="X209" s="197"/>
      <c r="Y209" s="197"/>
      <c r="Z209" s="197"/>
      <c r="AA209" s="197"/>
      <c r="AB209" s="188"/>
      <c r="AC209" s="197"/>
      <c r="AD209" s="197"/>
      <c r="AE209" s="188"/>
      <c r="AF209" s="197"/>
      <c r="AG209" s="197"/>
      <c r="AH209" s="197"/>
    </row>
    <row r="210" spans="1:34" x14ac:dyDescent="0.3">
      <c r="A210" s="192"/>
      <c r="B210" s="117"/>
      <c r="C210" s="117"/>
      <c r="D210" s="117"/>
      <c r="E210" s="117"/>
      <c r="F210" s="117"/>
      <c r="G210" s="117"/>
      <c r="H210" s="117"/>
      <c r="I210" s="195"/>
      <c r="J210" s="117"/>
      <c r="K210" s="117"/>
      <c r="L210" s="117"/>
      <c r="M210" s="117"/>
      <c r="N210" s="117"/>
      <c r="O210" s="117"/>
      <c r="P210" s="117"/>
      <c r="Q210" s="117"/>
      <c r="R210" s="117"/>
      <c r="S210" s="195"/>
      <c r="T210" s="117"/>
      <c r="U210" s="195"/>
      <c r="V210" s="117"/>
      <c r="W210" s="196"/>
      <c r="X210" s="197"/>
      <c r="Y210" s="197"/>
      <c r="Z210" s="197"/>
      <c r="AA210" s="197"/>
      <c r="AB210" s="188"/>
      <c r="AC210" s="197"/>
      <c r="AD210" s="197"/>
      <c r="AE210" s="188"/>
      <c r="AF210" s="197"/>
      <c r="AG210" s="197"/>
      <c r="AH210" s="197"/>
    </row>
    <row r="211" spans="1:34" x14ac:dyDescent="0.3">
      <c r="A211" s="192"/>
      <c r="B211" s="117"/>
      <c r="C211" s="117"/>
      <c r="D211" s="117"/>
      <c r="E211" s="117"/>
      <c r="F211" s="117"/>
      <c r="G211" s="117"/>
      <c r="H211" s="117"/>
      <c r="I211" s="195"/>
      <c r="J211" s="117"/>
      <c r="K211" s="117"/>
      <c r="L211" s="117"/>
      <c r="M211" s="117"/>
      <c r="N211" s="117"/>
      <c r="O211" s="117"/>
      <c r="P211" s="117"/>
      <c r="Q211" s="117"/>
      <c r="R211" s="117"/>
      <c r="S211" s="195"/>
      <c r="T211" s="117"/>
      <c r="U211" s="195"/>
      <c r="V211" s="117"/>
      <c r="W211" s="196"/>
      <c r="X211" s="197"/>
      <c r="Y211" s="197"/>
      <c r="Z211" s="197"/>
      <c r="AA211" s="197"/>
      <c r="AB211" s="188"/>
      <c r="AC211" s="197"/>
      <c r="AD211" s="197"/>
      <c r="AE211" s="188"/>
      <c r="AF211" s="197"/>
      <c r="AG211" s="197"/>
      <c r="AH211" s="197"/>
    </row>
    <row r="212" spans="1:34" x14ac:dyDescent="0.3">
      <c r="A212" s="192"/>
      <c r="B212" s="117"/>
      <c r="C212" s="117"/>
      <c r="D212" s="117"/>
      <c r="E212" s="117"/>
      <c r="F212" s="117"/>
      <c r="G212" s="117"/>
      <c r="H212" s="117"/>
      <c r="I212" s="195"/>
      <c r="J212" s="117"/>
      <c r="K212" s="117"/>
      <c r="L212" s="117"/>
      <c r="M212" s="117"/>
      <c r="N212" s="117"/>
      <c r="O212" s="117"/>
      <c r="P212" s="117"/>
      <c r="Q212" s="117"/>
      <c r="R212" s="117"/>
      <c r="S212" s="195"/>
      <c r="T212" s="117"/>
      <c r="U212" s="195"/>
      <c r="V212" s="117"/>
      <c r="W212" s="196"/>
      <c r="X212" s="197"/>
      <c r="Y212" s="197"/>
      <c r="Z212" s="197"/>
      <c r="AA212" s="197"/>
      <c r="AB212" s="188"/>
      <c r="AC212" s="197"/>
      <c r="AD212" s="197"/>
      <c r="AE212" s="188"/>
      <c r="AF212" s="197"/>
      <c r="AG212" s="197"/>
      <c r="AH212" s="197"/>
    </row>
    <row r="213" spans="1:34" x14ac:dyDescent="0.3">
      <c r="A213" s="192"/>
      <c r="B213" s="117"/>
      <c r="C213" s="117"/>
      <c r="D213" s="117"/>
      <c r="E213" s="117"/>
      <c r="F213" s="117"/>
      <c r="G213" s="117"/>
      <c r="H213" s="117"/>
      <c r="I213" s="195"/>
      <c r="J213" s="117"/>
      <c r="K213" s="117"/>
      <c r="L213" s="117"/>
      <c r="M213" s="117"/>
      <c r="N213" s="117"/>
      <c r="O213" s="117"/>
      <c r="P213" s="117"/>
      <c r="Q213" s="117"/>
      <c r="R213" s="117"/>
      <c r="S213" s="195"/>
      <c r="T213" s="117"/>
      <c r="U213" s="195"/>
      <c r="V213" s="117"/>
      <c r="W213" s="196"/>
      <c r="X213" s="197"/>
      <c r="Y213" s="197"/>
      <c r="Z213" s="197"/>
      <c r="AA213" s="197"/>
      <c r="AB213" s="188"/>
      <c r="AC213" s="197"/>
      <c r="AD213" s="197"/>
      <c r="AE213" s="188"/>
      <c r="AF213" s="197"/>
      <c r="AG213" s="197"/>
      <c r="AH213" s="197"/>
    </row>
    <row r="214" spans="1:34" x14ac:dyDescent="0.3">
      <c r="A214" s="192"/>
      <c r="B214" s="117"/>
      <c r="C214" s="117"/>
      <c r="D214" s="117"/>
      <c r="E214" s="117"/>
      <c r="F214" s="117"/>
      <c r="G214" s="117"/>
      <c r="H214" s="117"/>
      <c r="I214" s="195"/>
      <c r="J214" s="117"/>
      <c r="K214" s="117"/>
      <c r="L214" s="117"/>
      <c r="M214" s="117"/>
      <c r="N214" s="117"/>
      <c r="O214" s="117"/>
      <c r="P214" s="117"/>
      <c r="Q214" s="117"/>
      <c r="R214" s="117"/>
      <c r="S214" s="195"/>
      <c r="T214" s="117"/>
      <c r="U214" s="195"/>
      <c r="V214" s="117"/>
      <c r="W214" s="196"/>
      <c r="X214" s="197"/>
      <c r="Y214" s="197"/>
      <c r="Z214" s="197"/>
      <c r="AA214" s="197"/>
      <c r="AB214" s="188"/>
      <c r="AC214" s="197"/>
      <c r="AD214" s="197"/>
      <c r="AE214" s="188"/>
      <c r="AF214" s="197"/>
      <c r="AG214" s="197"/>
      <c r="AH214" s="197"/>
    </row>
    <row r="215" spans="1:34" x14ac:dyDescent="0.3">
      <c r="A215" s="192"/>
      <c r="B215" s="117"/>
      <c r="C215" s="117"/>
      <c r="D215" s="117"/>
      <c r="E215" s="117"/>
      <c r="F215" s="117"/>
      <c r="G215" s="117"/>
      <c r="H215" s="117"/>
      <c r="I215" s="195"/>
      <c r="J215" s="117"/>
      <c r="K215" s="117"/>
      <c r="L215" s="117"/>
      <c r="M215" s="117"/>
      <c r="N215" s="117"/>
      <c r="O215" s="117"/>
      <c r="P215" s="117"/>
      <c r="Q215" s="117"/>
      <c r="R215" s="117"/>
      <c r="S215" s="195"/>
      <c r="T215" s="117"/>
      <c r="U215" s="195"/>
      <c r="V215" s="117"/>
      <c r="W215" s="196"/>
      <c r="X215" s="197"/>
      <c r="Y215" s="197"/>
      <c r="Z215" s="197"/>
      <c r="AA215" s="197"/>
      <c r="AB215" s="188"/>
      <c r="AC215" s="197"/>
      <c r="AD215" s="197"/>
      <c r="AE215" s="188"/>
      <c r="AF215" s="197"/>
      <c r="AG215" s="197"/>
      <c r="AH215" s="197"/>
    </row>
    <row r="216" spans="1:34" x14ac:dyDescent="0.3">
      <c r="A216" s="192"/>
      <c r="B216" s="117"/>
      <c r="C216" s="117"/>
      <c r="D216" s="117"/>
      <c r="E216" s="117"/>
      <c r="F216" s="117"/>
      <c r="G216" s="117"/>
      <c r="H216" s="117"/>
      <c r="I216" s="195"/>
      <c r="J216" s="117"/>
      <c r="K216" s="117"/>
      <c r="L216" s="117"/>
      <c r="M216" s="117"/>
      <c r="N216" s="117"/>
      <c r="O216" s="117"/>
      <c r="P216" s="117"/>
      <c r="Q216" s="117"/>
      <c r="R216" s="117"/>
      <c r="S216" s="195"/>
      <c r="T216" s="117"/>
      <c r="U216" s="195"/>
      <c r="V216" s="117"/>
      <c r="W216" s="196"/>
      <c r="X216" s="197"/>
      <c r="Y216" s="197"/>
      <c r="Z216" s="197"/>
      <c r="AA216" s="197"/>
      <c r="AB216" s="188"/>
      <c r="AC216" s="197"/>
      <c r="AD216" s="197"/>
      <c r="AE216" s="188"/>
      <c r="AF216" s="197"/>
      <c r="AG216" s="197"/>
      <c r="AH216" s="197"/>
    </row>
    <row r="217" spans="1:34" x14ac:dyDescent="0.3">
      <c r="A217" s="192"/>
      <c r="B217" s="117"/>
      <c r="C217" s="117"/>
      <c r="D217" s="117"/>
      <c r="E217" s="117"/>
      <c r="F217" s="117"/>
      <c r="G217" s="117"/>
      <c r="H217" s="117"/>
      <c r="I217" s="195"/>
      <c r="J217" s="117"/>
      <c r="K217" s="117"/>
      <c r="L217" s="117"/>
      <c r="M217" s="117"/>
      <c r="N217" s="117"/>
      <c r="O217" s="117"/>
      <c r="P217" s="117"/>
      <c r="Q217" s="117"/>
      <c r="R217" s="117"/>
      <c r="S217" s="195"/>
      <c r="T217" s="117"/>
      <c r="U217" s="195"/>
      <c r="V217" s="117"/>
      <c r="W217" s="196"/>
      <c r="X217" s="197"/>
      <c r="Y217" s="197"/>
      <c r="Z217" s="197"/>
      <c r="AA217" s="197"/>
      <c r="AB217" s="188"/>
      <c r="AC217" s="197"/>
      <c r="AD217" s="197"/>
      <c r="AE217" s="188"/>
      <c r="AF217" s="197"/>
      <c r="AG217" s="197"/>
      <c r="AH217" s="197"/>
    </row>
    <row r="218" spans="1:34" x14ac:dyDescent="0.3">
      <c r="A218" s="192"/>
      <c r="B218" s="117"/>
      <c r="C218" s="117"/>
      <c r="D218" s="117"/>
      <c r="E218" s="117"/>
      <c r="F218" s="117"/>
      <c r="G218" s="117"/>
      <c r="H218" s="117"/>
      <c r="I218" s="195"/>
      <c r="J218" s="117"/>
      <c r="K218" s="117"/>
      <c r="L218" s="117"/>
      <c r="M218" s="117"/>
      <c r="N218" s="117"/>
      <c r="O218" s="117"/>
      <c r="P218" s="117"/>
      <c r="Q218" s="117"/>
      <c r="R218" s="117"/>
      <c r="S218" s="195"/>
      <c r="T218" s="117"/>
      <c r="U218" s="195"/>
      <c r="V218" s="117"/>
      <c r="W218" s="196"/>
      <c r="X218" s="197"/>
      <c r="Y218" s="197"/>
      <c r="Z218" s="197"/>
      <c r="AA218" s="197"/>
      <c r="AB218" s="188"/>
      <c r="AC218" s="197"/>
      <c r="AD218" s="197"/>
      <c r="AE218" s="188"/>
      <c r="AF218" s="197"/>
      <c r="AG218" s="197"/>
      <c r="AH218" s="197"/>
    </row>
    <row r="219" spans="1:34" x14ac:dyDescent="0.3">
      <c r="A219" s="192"/>
      <c r="B219" s="117"/>
      <c r="C219" s="117"/>
      <c r="D219" s="117"/>
      <c r="E219" s="117"/>
      <c r="F219" s="117"/>
      <c r="G219" s="117"/>
      <c r="H219" s="117"/>
      <c r="I219" s="195"/>
      <c r="J219" s="117"/>
      <c r="K219" s="117"/>
      <c r="L219" s="117"/>
      <c r="M219" s="117"/>
      <c r="N219" s="117"/>
      <c r="O219" s="117"/>
      <c r="P219" s="117"/>
      <c r="Q219" s="117"/>
      <c r="R219" s="117"/>
      <c r="S219" s="195"/>
      <c r="T219" s="117"/>
      <c r="U219" s="195"/>
      <c r="V219" s="117"/>
      <c r="W219" s="196"/>
      <c r="X219" s="197"/>
      <c r="Y219" s="197"/>
      <c r="Z219" s="197"/>
      <c r="AA219" s="197"/>
      <c r="AB219" s="188"/>
      <c r="AC219" s="197"/>
      <c r="AD219" s="197"/>
      <c r="AE219" s="188"/>
      <c r="AF219" s="197"/>
      <c r="AG219" s="197"/>
      <c r="AH219" s="197"/>
    </row>
    <row r="220" spans="1:34" x14ac:dyDescent="0.3">
      <c r="A220" s="192"/>
      <c r="B220" s="117"/>
      <c r="C220" s="117"/>
      <c r="D220" s="117"/>
      <c r="E220" s="117"/>
      <c r="F220" s="117"/>
      <c r="G220" s="117"/>
      <c r="H220" s="117"/>
      <c r="I220" s="195"/>
      <c r="J220" s="117"/>
      <c r="K220" s="117"/>
      <c r="L220" s="117"/>
      <c r="M220" s="117"/>
      <c r="N220" s="117"/>
      <c r="O220" s="117"/>
      <c r="P220" s="117"/>
      <c r="Q220" s="117"/>
      <c r="R220" s="117"/>
      <c r="S220" s="195"/>
      <c r="T220" s="117"/>
      <c r="U220" s="195"/>
      <c r="V220" s="117"/>
      <c r="W220" s="196"/>
      <c r="X220" s="197"/>
      <c r="Y220" s="197"/>
      <c r="Z220" s="197"/>
      <c r="AA220" s="197"/>
      <c r="AB220" s="188"/>
      <c r="AC220" s="197"/>
      <c r="AD220" s="197"/>
      <c r="AE220" s="188"/>
      <c r="AF220" s="197"/>
      <c r="AG220" s="197"/>
      <c r="AH220" s="197"/>
    </row>
    <row r="221" spans="1:34" x14ac:dyDescent="0.3">
      <c r="A221" s="192"/>
      <c r="B221" s="117"/>
      <c r="C221" s="117"/>
      <c r="D221" s="117"/>
      <c r="E221" s="117"/>
      <c r="F221" s="117"/>
      <c r="G221" s="117"/>
      <c r="H221" s="117"/>
      <c r="I221" s="195"/>
      <c r="J221" s="117"/>
      <c r="K221" s="117"/>
      <c r="L221" s="117"/>
      <c r="M221" s="117"/>
      <c r="N221" s="117"/>
      <c r="O221" s="117"/>
      <c r="P221" s="117"/>
      <c r="Q221" s="117"/>
      <c r="R221" s="117"/>
      <c r="S221" s="195"/>
      <c r="T221" s="117"/>
      <c r="U221" s="195"/>
      <c r="V221" s="117"/>
      <c r="W221" s="196"/>
      <c r="X221" s="197"/>
      <c r="Y221" s="197"/>
      <c r="Z221" s="197"/>
      <c r="AA221" s="197"/>
      <c r="AB221" s="188"/>
      <c r="AC221" s="197"/>
      <c r="AD221" s="197"/>
      <c r="AE221" s="188"/>
      <c r="AF221" s="197"/>
      <c r="AG221" s="197"/>
      <c r="AH221" s="197"/>
    </row>
    <row r="222" spans="1:34" x14ac:dyDescent="0.3">
      <c r="A222" s="192"/>
      <c r="B222" s="117"/>
      <c r="C222" s="117"/>
      <c r="D222" s="117"/>
      <c r="E222" s="117"/>
      <c r="F222" s="117"/>
      <c r="G222" s="117"/>
      <c r="H222" s="117"/>
      <c r="I222" s="195"/>
      <c r="J222" s="117"/>
      <c r="K222" s="117"/>
      <c r="L222" s="117"/>
      <c r="M222" s="117"/>
      <c r="N222" s="117"/>
      <c r="O222" s="117"/>
      <c r="P222" s="117"/>
      <c r="Q222" s="117"/>
      <c r="R222" s="117"/>
      <c r="S222" s="195"/>
      <c r="T222" s="117"/>
      <c r="U222" s="195"/>
      <c r="V222" s="117"/>
      <c r="W222" s="196"/>
      <c r="X222" s="197"/>
      <c r="Y222" s="197"/>
      <c r="Z222" s="197"/>
      <c r="AA222" s="197"/>
      <c r="AB222" s="188"/>
      <c r="AC222" s="197"/>
      <c r="AD222" s="197"/>
      <c r="AE222" s="188"/>
      <c r="AF222" s="197"/>
      <c r="AG222" s="197"/>
      <c r="AH222" s="197"/>
    </row>
    <row r="223" spans="1:34" x14ac:dyDescent="0.3">
      <c r="A223" s="192"/>
      <c r="B223" s="117"/>
      <c r="C223" s="117"/>
      <c r="D223" s="117"/>
      <c r="E223" s="117"/>
      <c r="F223" s="117"/>
      <c r="G223" s="117"/>
      <c r="H223" s="117"/>
      <c r="I223" s="195"/>
      <c r="J223" s="117"/>
      <c r="K223" s="117"/>
      <c r="L223" s="117"/>
      <c r="M223" s="117"/>
      <c r="N223" s="117"/>
      <c r="O223" s="117"/>
      <c r="P223" s="117"/>
      <c r="Q223" s="117"/>
      <c r="R223" s="117"/>
      <c r="S223" s="195"/>
      <c r="T223" s="117"/>
      <c r="U223" s="195"/>
      <c r="V223" s="117"/>
      <c r="W223" s="196"/>
      <c r="X223" s="197"/>
      <c r="Y223" s="197"/>
      <c r="Z223" s="197"/>
      <c r="AA223" s="197"/>
      <c r="AB223" s="188"/>
      <c r="AC223" s="197"/>
      <c r="AD223" s="197"/>
      <c r="AE223" s="188"/>
      <c r="AF223" s="197"/>
      <c r="AG223" s="197"/>
      <c r="AH223" s="197"/>
    </row>
    <row r="224" spans="1:34" x14ac:dyDescent="0.3">
      <c r="A224" s="192"/>
      <c r="B224" s="117"/>
      <c r="C224" s="117"/>
      <c r="D224" s="117"/>
      <c r="E224" s="117"/>
      <c r="F224" s="117"/>
      <c r="G224" s="117"/>
      <c r="H224" s="117"/>
      <c r="I224" s="195"/>
      <c r="J224" s="117"/>
      <c r="K224" s="117"/>
      <c r="L224" s="117"/>
      <c r="M224" s="117"/>
      <c r="N224" s="117"/>
      <c r="O224" s="117"/>
      <c r="P224" s="117"/>
      <c r="Q224" s="117"/>
      <c r="R224" s="117"/>
      <c r="S224" s="195"/>
      <c r="T224" s="117"/>
      <c r="U224" s="195"/>
      <c r="V224" s="117"/>
      <c r="W224" s="196"/>
      <c r="X224" s="197"/>
      <c r="Y224" s="197"/>
      <c r="Z224" s="197"/>
      <c r="AA224" s="197"/>
      <c r="AB224" s="188"/>
      <c r="AC224" s="197"/>
      <c r="AD224" s="197"/>
      <c r="AE224" s="188"/>
      <c r="AF224" s="197"/>
      <c r="AG224" s="197"/>
      <c r="AH224" s="197"/>
    </row>
    <row r="225" spans="1:34" x14ac:dyDescent="0.3">
      <c r="A225" s="192"/>
      <c r="B225" s="117"/>
      <c r="C225" s="117"/>
      <c r="D225" s="117"/>
      <c r="E225" s="117"/>
      <c r="F225" s="117"/>
      <c r="G225" s="117"/>
      <c r="H225" s="117"/>
      <c r="I225" s="195"/>
      <c r="J225" s="117"/>
      <c r="K225" s="117"/>
      <c r="L225" s="117"/>
      <c r="M225" s="117"/>
      <c r="N225" s="117"/>
      <c r="O225" s="117"/>
      <c r="P225" s="117"/>
      <c r="Q225" s="117"/>
      <c r="R225" s="117"/>
      <c r="S225" s="195"/>
      <c r="T225" s="117"/>
      <c r="U225" s="195"/>
      <c r="V225" s="117"/>
      <c r="W225" s="196"/>
      <c r="X225" s="197"/>
      <c r="Y225" s="197"/>
      <c r="Z225" s="197"/>
      <c r="AA225" s="197"/>
      <c r="AB225" s="188"/>
      <c r="AC225" s="197"/>
      <c r="AD225" s="197"/>
      <c r="AE225" s="188"/>
      <c r="AF225" s="197"/>
      <c r="AG225" s="197"/>
      <c r="AH225" s="197"/>
    </row>
    <row r="226" spans="1:34" x14ac:dyDescent="0.3">
      <c r="A226" s="192"/>
      <c r="B226" s="117"/>
      <c r="C226" s="117"/>
      <c r="D226" s="117"/>
      <c r="E226" s="117"/>
      <c r="F226" s="117"/>
      <c r="G226" s="117"/>
      <c r="H226" s="117"/>
      <c r="I226" s="195"/>
      <c r="J226" s="117"/>
      <c r="K226" s="117"/>
      <c r="L226" s="117"/>
      <c r="M226" s="117"/>
      <c r="N226" s="117"/>
      <c r="O226" s="117"/>
      <c r="P226" s="117"/>
      <c r="Q226" s="117"/>
      <c r="R226" s="117"/>
      <c r="S226" s="195"/>
      <c r="T226" s="117"/>
      <c r="U226" s="195"/>
      <c r="V226" s="117"/>
      <c r="W226" s="196"/>
      <c r="X226" s="197"/>
      <c r="Y226" s="197"/>
      <c r="Z226" s="197"/>
      <c r="AA226" s="197"/>
      <c r="AB226" s="188"/>
      <c r="AC226" s="197"/>
      <c r="AD226" s="197"/>
      <c r="AE226" s="188"/>
      <c r="AF226" s="197"/>
      <c r="AG226" s="197"/>
      <c r="AH226" s="197"/>
    </row>
    <row r="227" spans="1:34" x14ac:dyDescent="0.3">
      <c r="A227" s="192"/>
      <c r="B227" s="117"/>
      <c r="C227" s="117"/>
      <c r="D227" s="117"/>
      <c r="E227" s="117"/>
      <c r="F227" s="117"/>
      <c r="G227" s="117"/>
      <c r="H227" s="117"/>
      <c r="I227" s="195"/>
      <c r="J227" s="117"/>
      <c r="K227" s="117"/>
      <c r="L227" s="117"/>
      <c r="M227" s="117"/>
      <c r="N227" s="117"/>
      <c r="O227" s="117"/>
      <c r="P227" s="117"/>
      <c r="Q227" s="117"/>
      <c r="R227" s="117"/>
      <c r="S227" s="195"/>
      <c r="T227" s="117"/>
      <c r="U227" s="195"/>
      <c r="V227" s="117"/>
      <c r="W227" s="196"/>
      <c r="X227" s="197"/>
      <c r="Y227" s="197"/>
      <c r="Z227" s="197"/>
      <c r="AA227" s="197"/>
      <c r="AB227" s="188"/>
      <c r="AC227" s="197"/>
      <c r="AD227" s="197"/>
      <c r="AE227" s="188"/>
      <c r="AF227" s="197"/>
      <c r="AG227" s="197"/>
      <c r="AH227" s="197"/>
    </row>
    <row r="228" spans="1:34" x14ac:dyDescent="0.3">
      <c r="A228" s="192"/>
      <c r="B228" s="117"/>
      <c r="C228" s="117"/>
      <c r="D228" s="117"/>
      <c r="E228" s="117"/>
      <c r="F228" s="117"/>
      <c r="G228" s="117"/>
      <c r="H228" s="117"/>
      <c r="I228" s="195"/>
      <c r="J228" s="117"/>
      <c r="K228" s="117"/>
      <c r="L228" s="117"/>
      <c r="M228" s="117"/>
      <c r="N228" s="117"/>
      <c r="O228" s="117"/>
      <c r="P228" s="117"/>
      <c r="Q228" s="117"/>
      <c r="R228" s="117"/>
      <c r="S228" s="195"/>
      <c r="T228" s="117"/>
      <c r="U228" s="195"/>
      <c r="V228" s="117"/>
      <c r="W228" s="196"/>
      <c r="X228" s="197"/>
      <c r="Y228" s="197"/>
      <c r="Z228" s="197"/>
      <c r="AA228" s="197"/>
      <c r="AB228" s="188"/>
      <c r="AC228" s="197"/>
      <c r="AD228" s="197"/>
      <c r="AE228" s="188"/>
      <c r="AF228" s="197"/>
      <c r="AG228" s="197"/>
      <c r="AH228" s="197"/>
    </row>
    <row r="229" spans="1:34" x14ac:dyDescent="0.3">
      <c r="A229" s="192"/>
      <c r="B229" s="117"/>
      <c r="C229" s="117"/>
      <c r="D229" s="117"/>
      <c r="E229" s="117"/>
      <c r="F229" s="117"/>
      <c r="G229" s="117"/>
      <c r="H229" s="117"/>
      <c r="I229" s="195"/>
      <c r="J229" s="117"/>
      <c r="K229" s="117"/>
      <c r="L229" s="117"/>
      <c r="M229" s="117"/>
      <c r="N229" s="117"/>
      <c r="O229" s="117"/>
      <c r="P229" s="117"/>
      <c r="Q229" s="117"/>
      <c r="R229" s="117"/>
      <c r="S229" s="195"/>
      <c r="T229" s="117"/>
      <c r="U229" s="195"/>
      <c r="V229" s="117"/>
      <c r="W229" s="196"/>
      <c r="X229" s="197"/>
      <c r="Y229" s="197"/>
      <c r="Z229" s="197"/>
      <c r="AA229" s="197"/>
      <c r="AB229" s="188"/>
      <c r="AC229" s="197"/>
      <c r="AD229" s="197"/>
      <c r="AE229" s="188"/>
      <c r="AF229" s="197"/>
      <c r="AG229" s="197"/>
      <c r="AH229" s="197"/>
    </row>
    <row r="230" spans="1:34" x14ac:dyDescent="0.3">
      <c r="A230" s="192"/>
      <c r="B230" s="117"/>
      <c r="C230" s="117"/>
      <c r="D230" s="117"/>
      <c r="E230" s="117"/>
      <c r="F230" s="117"/>
      <c r="G230" s="117"/>
      <c r="H230" s="117"/>
      <c r="I230" s="195"/>
      <c r="J230" s="117"/>
      <c r="K230" s="117"/>
      <c r="L230" s="117"/>
      <c r="M230" s="117"/>
      <c r="N230" s="117"/>
      <c r="O230" s="117"/>
      <c r="P230" s="117"/>
      <c r="Q230" s="117"/>
      <c r="R230" s="117"/>
      <c r="S230" s="195"/>
      <c r="T230" s="117"/>
      <c r="U230" s="195"/>
      <c r="V230" s="117"/>
      <c r="W230" s="196"/>
      <c r="X230" s="197"/>
      <c r="Y230" s="197"/>
      <c r="Z230" s="197"/>
      <c r="AA230" s="197"/>
      <c r="AB230" s="188"/>
      <c r="AC230" s="197"/>
      <c r="AD230" s="197"/>
      <c r="AE230" s="188"/>
      <c r="AF230" s="197"/>
      <c r="AG230" s="197"/>
      <c r="AH230" s="197"/>
    </row>
    <row r="231" spans="1:34" x14ac:dyDescent="0.3">
      <c r="A231" s="192"/>
      <c r="B231" s="117"/>
      <c r="C231" s="117"/>
      <c r="D231" s="117"/>
      <c r="E231" s="117"/>
      <c r="F231" s="117"/>
      <c r="G231" s="117"/>
      <c r="H231" s="117"/>
      <c r="I231" s="195"/>
      <c r="J231" s="117"/>
      <c r="K231" s="117"/>
      <c r="L231" s="117"/>
      <c r="M231" s="117"/>
      <c r="N231" s="117"/>
      <c r="O231" s="117"/>
      <c r="P231" s="117"/>
      <c r="Q231" s="117"/>
      <c r="R231" s="117"/>
      <c r="S231" s="195"/>
      <c r="T231" s="117"/>
      <c r="U231" s="195"/>
      <c r="V231" s="117"/>
      <c r="W231" s="196"/>
      <c r="X231" s="197"/>
      <c r="Y231" s="197"/>
      <c r="Z231" s="197"/>
      <c r="AA231" s="197"/>
      <c r="AB231" s="188"/>
      <c r="AC231" s="197"/>
      <c r="AD231" s="197"/>
      <c r="AE231" s="188"/>
      <c r="AF231" s="197"/>
      <c r="AG231" s="197"/>
      <c r="AH231" s="197"/>
    </row>
    <row r="232" spans="1:34" x14ac:dyDescent="0.3">
      <c r="A232" s="192"/>
      <c r="B232" s="117"/>
      <c r="C232" s="117"/>
      <c r="D232" s="117"/>
      <c r="E232" s="117"/>
      <c r="F232" s="117"/>
      <c r="G232" s="117"/>
      <c r="H232" s="117"/>
      <c r="I232" s="195"/>
      <c r="J232" s="117"/>
      <c r="K232" s="117"/>
      <c r="L232" s="117"/>
      <c r="M232" s="117"/>
      <c r="N232" s="117"/>
      <c r="O232" s="117"/>
      <c r="P232" s="117"/>
      <c r="Q232" s="117"/>
      <c r="R232" s="117"/>
      <c r="S232" s="195"/>
      <c r="T232" s="117"/>
      <c r="U232" s="195"/>
      <c r="V232" s="117"/>
      <c r="W232" s="196"/>
      <c r="X232" s="197"/>
      <c r="Y232" s="197"/>
      <c r="Z232" s="197"/>
      <c r="AA232" s="197"/>
      <c r="AB232" s="188"/>
      <c r="AC232" s="197"/>
      <c r="AD232" s="197"/>
      <c r="AE232" s="188"/>
      <c r="AF232" s="197"/>
      <c r="AG232" s="197"/>
      <c r="AH232" s="197"/>
    </row>
    <row r="233" spans="1:34" x14ac:dyDescent="0.3">
      <c r="A233" s="192"/>
      <c r="B233" s="117"/>
      <c r="C233" s="117"/>
      <c r="D233" s="117"/>
      <c r="E233" s="117"/>
      <c r="F233" s="117"/>
      <c r="G233" s="117"/>
      <c r="H233" s="117"/>
      <c r="I233" s="195"/>
      <c r="J233" s="117"/>
      <c r="K233" s="117"/>
      <c r="L233" s="117"/>
      <c r="M233" s="117"/>
      <c r="N233" s="117"/>
      <c r="O233" s="117"/>
      <c r="P233" s="117"/>
      <c r="Q233" s="117"/>
      <c r="R233" s="117"/>
      <c r="S233" s="195"/>
      <c r="T233" s="117"/>
      <c r="U233" s="195"/>
      <c r="V233" s="117"/>
      <c r="W233" s="196"/>
      <c r="X233" s="197"/>
      <c r="Y233" s="197"/>
      <c r="Z233" s="197"/>
      <c r="AA233" s="197"/>
      <c r="AB233" s="188"/>
      <c r="AC233" s="197"/>
      <c r="AD233" s="197"/>
      <c r="AE233" s="188"/>
      <c r="AF233" s="197"/>
      <c r="AG233" s="197"/>
      <c r="AH233" s="197"/>
    </row>
    <row r="234" spans="1:34" x14ac:dyDescent="0.3">
      <c r="A234" s="192"/>
      <c r="B234" s="117"/>
      <c r="C234" s="117"/>
      <c r="D234" s="117"/>
      <c r="E234" s="117"/>
      <c r="F234" s="117"/>
      <c r="G234" s="117"/>
      <c r="H234" s="117"/>
      <c r="I234" s="195"/>
      <c r="J234" s="117"/>
      <c r="K234" s="117"/>
      <c r="L234" s="117"/>
      <c r="M234" s="117"/>
      <c r="N234" s="117"/>
      <c r="O234" s="117"/>
      <c r="P234" s="117"/>
      <c r="Q234" s="117"/>
      <c r="R234" s="117"/>
      <c r="S234" s="195"/>
      <c r="T234" s="117"/>
      <c r="U234" s="195"/>
      <c r="V234" s="117"/>
      <c r="W234" s="196"/>
      <c r="X234" s="197"/>
      <c r="Y234" s="197"/>
      <c r="Z234" s="197"/>
      <c r="AA234" s="197"/>
      <c r="AB234" s="188"/>
      <c r="AC234" s="197"/>
      <c r="AD234" s="197"/>
      <c r="AE234" s="188"/>
      <c r="AF234" s="197"/>
      <c r="AG234" s="197"/>
      <c r="AH234" s="197"/>
    </row>
    <row r="235" spans="1:34" x14ac:dyDescent="0.3">
      <c r="A235" s="192"/>
      <c r="B235" s="117"/>
      <c r="C235" s="117"/>
      <c r="D235" s="117"/>
      <c r="E235" s="117"/>
      <c r="F235" s="117"/>
      <c r="G235" s="117"/>
      <c r="H235" s="117"/>
      <c r="I235" s="195"/>
      <c r="J235" s="117"/>
      <c r="K235" s="117"/>
      <c r="L235" s="117"/>
      <c r="M235" s="117"/>
      <c r="N235" s="117"/>
      <c r="O235" s="117"/>
      <c r="P235" s="117"/>
      <c r="Q235" s="117"/>
      <c r="R235" s="117"/>
      <c r="S235" s="195"/>
      <c r="T235" s="117"/>
      <c r="U235" s="195"/>
      <c r="V235" s="117"/>
      <c r="W235" s="196"/>
      <c r="X235" s="197"/>
      <c r="Y235" s="197"/>
      <c r="Z235" s="197"/>
      <c r="AA235" s="197"/>
      <c r="AB235" s="188"/>
      <c r="AC235" s="197"/>
      <c r="AD235" s="197"/>
      <c r="AE235" s="188"/>
      <c r="AF235" s="197"/>
      <c r="AG235" s="197"/>
      <c r="AH235" s="197"/>
    </row>
    <row r="236" spans="1:34" x14ac:dyDescent="0.3">
      <c r="A236" s="192"/>
      <c r="B236" s="117"/>
      <c r="C236" s="117"/>
      <c r="D236" s="117"/>
      <c r="E236" s="117"/>
      <c r="F236" s="117"/>
      <c r="G236" s="117"/>
      <c r="H236" s="117"/>
      <c r="I236" s="195"/>
      <c r="J236" s="117"/>
      <c r="K236" s="117"/>
      <c r="L236" s="117"/>
      <c r="M236" s="117"/>
      <c r="N236" s="117"/>
      <c r="O236" s="117"/>
      <c r="P236" s="117"/>
      <c r="Q236" s="117"/>
      <c r="R236" s="117"/>
      <c r="S236" s="195"/>
      <c r="T236" s="117"/>
      <c r="U236" s="195"/>
      <c r="V236" s="117"/>
      <c r="W236" s="196"/>
      <c r="X236" s="197"/>
      <c r="Y236" s="197"/>
      <c r="Z236" s="197"/>
      <c r="AA236" s="197"/>
      <c r="AB236" s="188"/>
      <c r="AC236" s="197"/>
      <c r="AD236" s="197"/>
      <c r="AE236" s="188"/>
      <c r="AF236" s="197"/>
      <c r="AG236" s="197"/>
      <c r="AH236" s="197"/>
    </row>
    <row r="237" spans="1:34" x14ac:dyDescent="0.3">
      <c r="A237" s="192"/>
      <c r="B237" s="117"/>
      <c r="C237" s="117"/>
      <c r="D237" s="117"/>
      <c r="E237" s="117"/>
      <c r="F237" s="117"/>
      <c r="G237" s="117"/>
      <c r="H237" s="117"/>
      <c r="I237" s="195"/>
      <c r="J237" s="117"/>
      <c r="K237" s="117"/>
      <c r="L237" s="117"/>
      <c r="M237" s="117"/>
      <c r="N237" s="117"/>
      <c r="O237" s="117"/>
      <c r="P237" s="117"/>
      <c r="Q237" s="117"/>
      <c r="R237" s="117"/>
      <c r="S237" s="195"/>
      <c r="T237" s="117"/>
      <c r="U237" s="195"/>
      <c r="V237" s="117"/>
      <c r="W237" s="196"/>
      <c r="X237" s="197"/>
      <c r="Y237" s="197"/>
      <c r="Z237" s="197"/>
      <c r="AA237" s="197"/>
      <c r="AB237" s="188"/>
      <c r="AC237" s="197"/>
      <c r="AD237" s="197"/>
      <c r="AE237" s="188"/>
      <c r="AF237" s="197"/>
      <c r="AG237" s="197"/>
      <c r="AH237" s="197"/>
    </row>
  </sheetData>
  <mergeCells count="44">
    <mergeCell ref="AI1:AI8"/>
    <mergeCell ref="X7:Y7"/>
    <mergeCell ref="Z7:AA7"/>
    <mergeCell ref="AB7:AD7"/>
    <mergeCell ref="AE7:AG7"/>
    <mergeCell ref="X6:Y6"/>
    <mergeCell ref="Z6:AA6"/>
    <mergeCell ref="AB6:AD6"/>
    <mergeCell ref="AE6:AG6"/>
    <mergeCell ref="X5:Y5"/>
    <mergeCell ref="Z5:AA5"/>
    <mergeCell ref="AB3:AD3"/>
    <mergeCell ref="AE3:AG3"/>
    <mergeCell ref="X2:AA2"/>
    <mergeCell ref="AE5:AG5"/>
    <mergeCell ref="AH1:AH8"/>
    <mergeCell ref="B37:E37"/>
    <mergeCell ref="C6:H6"/>
    <mergeCell ref="M5:M7"/>
    <mergeCell ref="N5:N7"/>
    <mergeCell ref="O5:O7"/>
    <mergeCell ref="P3:P7"/>
    <mergeCell ref="Q3:Q7"/>
    <mergeCell ref="X3:Y3"/>
    <mergeCell ref="Z3:AA3"/>
    <mergeCell ref="M4:O4"/>
    <mergeCell ref="X4:Y4"/>
    <mergeCell ref="Z4:AA4"/>
    <mergeCell ref="A1:A7"/>
    <mergeCell ref="B1:B7"/>
    <mergeCell ref="C1:H5"/>
    <mergeCell ref="J1:R1"/>
    <mergeCell ref="T1:AG1"/>
    <mergeCell ref="J2:J7"/>
    <mergeCell ref="K2:K7"/>
    <mergeCell ref="L2:Q2"/>
    <mergeCell ref="R2:R7"/>
    <mergeCell ref="T2:V2"/>
    <mergeCell ref="AB4:AD4"/>
    <mergeCell ref="AE4:AG4"/>
    <mergeCell ref="AB5:AD5"/>
    <mergeCell ref="L4:L7"/>
    <mergeCell ref="AB2:AG2"/>
    <mergeCell ref="L3:O3"/>
  </mergeCells>
  <conditionalFormatting sqref="A31:E31 C11:D29 C32:D32 K2:L3 K4:M4 K5:O8 O11:Q16 O17:P18 O19:Q23 O24:P24 O25:Q29 O32:Q32 P3:Q3 S1:T1 S2:X8 S11:AH11 S12:W29 S31:AA31 S32:W32 Y8:AG8 Y27:Y29 Y32 Z3:Z7 AA27:AA29 AA32 AB2:AB7 AE4:AE7 N31:Q31 N30:R30 M13:M32 K13:L20 K12:M12 A1:J1 A2:I8 G11:N11 G12:J20 G21:L32 G34:M34 AA34:AH34 Y34 S34:W34 O34:Q34 C34:D34 A32:A33 G9:AH10 AA12:AA25">
    <cfRule type="cellIs" dxfId="635" priority="12" operator="equal">
      <formula>0</formula>
    </cfRule>
  </conditionalFormatting>
  <conditionalFormatting sqref="A9:F10">
    <cfRule type="cellIs" dxfId="634" priority="13" operator="equal">
      <formula>0</formula>
    </cfRule>
  </conditionalFormatting>
  <conditionalFormatting sqref="A19:A29">
    <cfRule type="cellIs" dxfId="633" priority="14" operator="equal">
      <formula>0</formula>
    </cfRule>
  </conditionalFormatting>
  <conditionalFormatting sqref="A11">
    <cfRule type="cellIs" dxfId="632" priority="15" operator="equal">
      <formula>0</formula>
    </cfRule>
  </conditionalFormatting>
  <conditionalFormatting sqref="A12:A13">
    <cfRule type="cellIs" dxfId="631" priority="16" operator="equal">
      <formula>0</formula>
    </cfRule>
  </conditionalFormatting>
  <conditionalFormatting sqref="A14 A16">
    <cfRule type="cellIs" dxfId="630" priority="17" operator="equal">
      <formula>0</formula>
    </cfRule>
  </conditionalFormatting>
  <conditionalFormatting sqref="A17:A18">
    <cfRule type="cellIs" dxfId="629" priority="18" operator="equal">
      <formula>0</formula>
    </cfRule>
  </conditionalFormatting>
  <conditionalFormatting sqref="A34">
    <cfRule type="cellIs" dxfId="628" priority="19" operator="equal">
      <formula>0</formula>
    </cfRule>
  </conditionalFormatting>
  <conditionalFormatting sqref="B11:B13">
    <cfRule type="cellIs" dxfId="627" priority="20" operator="equal">
      <formula>0</formula>
    </cfRule>
  </conditionalFormatting>
  <conditionalFormatting sqref="B26">
    <cfRule type="cellIs" dxfId="626" priority="21" operator="equal">
      <formula>0</formula>
    </cfRule>
  </conditionalFormatting>
  <conditionalFormatting sqref="B34">
    <cfRule type="cellIs" dxfId="625" priority="22" operator="equal">
      <formula>0</formula>
    </cfRule>
  </conditionalFormatting>
  <conditionalFormatting sqref="B23">
    <cfRule type="cellIs" dxfId="624" priority="23" operator="equal">
      <formula>0</formula>
    </cfRule>
  </conditionalFormatting>
  <conditionalFormatting sqref="B24">
    <cfRule type="cellIs" dxfId="623" priority="24" operator="equal">
      <formula>0</formula>
    </cfRule>
  </conditionalFormatting>
  <conditionalFormatting sqref="B25">
    <cfRule type="cellIs" dxfId="622" priority="25" operator="equal">
      <formula>0</formula>
    </cfRule>
  </conditionalFormatting>
  <conditionalFormatting sqref="Y12:Y25">
    <cfRule type="cellIs" dxfId="621" priority="26" operator="equal">
      <formula>0</formula>
    </cfRule>
  </conditionalFormatting>
  <conditionalFormatting sqref="X12:X17">
    <cfRule type="cellIs" dxfId="620" priority="27" operator="equal">
      <formula>0</formula>
    </cfRule>
  </conditionalFormatting>
  <conditionalFormatting sqref="X19:X22">
    <cfRule type="cellIs" dxfId="619" priority="28" operator="equal">
      <formula>0</formula>
    </cfRule>
  </conditionalFormatting>
  <conditionalFormatting sqref="X18">
    <cfRule type="cellIs" dxfId="618" priority="29" operator="equal">
      <formula>0</formula>
    </cfRule>
  </conditionalFormatting>
  <conditionalFormatting sqref="X25">
    <cfRule type="cellIs" dxfId="617" priority="30" operator="equal">
      <formula>0</formula>
    </cfRule>
  </conditionalFormatting>
  <conditionalFormatting sqref="X23">
    <cfRule type="cellIs" dxfId="616" priority="31" operator="equal">
      <formula>0</formula>
    </cfRule>
  </conditionalFormatting>
  <conditionalFormatting sqref="X24">
    <cfRule type="cellIs" dxfId="615" priority="32" operator="equal">
      <formula>0</formula>
    </cfRule>
  </conditionalFormatting>
  <conditionalFormatting sqref="X27:X29">
    <cfRule type="cellIs" dxfId="614" priority="33" operator="equal">
      <formula>0</formula>
    </cfRule>
  </conditionalFormatting>
  <conditionalFormatting sqref="X26">
    <cfRule type="cellIs" dxfId="613" priority="34" operator="equal">
      <formula>0</formula>
    </cfRule>
  </conditionalFormatting>
  <conditionalFormatting sqref="X31:X32 X34">
    <cfRule type="cellIs" dxfId="612" priority="35" operator="equal">
      <formula>0</formula>
    </cfRule>
  </conditionalFormatting>
  <conditionalFormatting sqref="Z12:Z17">
    <cfRule type="cellIs" dxfId="611" priority="36" operator="equal">
      <formula>0</formula>
    </cfRule>
  </conditionalFormatting>
  <conditionalFormatting sqref="Z19:Z22">
    <cfRule type="cellIs" dxfId="610" priority="37" operator="equal">
      <formula>0</formula>
    </cfRule>
  </conditionalFormatting>
  <conditionalFormatting sqref="Z18">
    <cfRule type="cellIs" dxfId="609" priority="38" operator="equal">
      <formula>0</formula>
    </cfRule>
  </conditionalFormatting>
  <conditionalFormatting sqref="Z25">
    <cfRule type="cellIs" dxfId="608" priority="39" operator="equal">
      <formula>0</formula>
    </cfRule>
  </conditionalFormatting>
  <conditionalFormatting sqref="Z23">
    <cfRule type="cellIs" dxfId="607" priority="40" operator="equal">
      <formula>0</formula>
    </cfRule>
  </conditionalFormatting>
  <conditionalFormatting sqref="Z24">
    <cfRule type="cellIs" dxfId="606" priority="41" operator="equal">
      <formula>0</formula>
    </cfRule>
  </conditionalFormatting>
  <conditionalFormatting sqref="Z27:Z29">
    <cfRule type="cellIs" dxfId="605" priority="42" operator="equal">
      <formula>0</formula>
    </cfRule>
  </conditionalFormatting>
  <conditionalFormatting sqref="Z26">
    <cfRule type="cellIs" dxfId="604" priority="43" operator="equal">
      <formula>0</formula>
    </cfRule>
  </conditionalFormatting>
  <conditionalFormatting sqref="Z31:Z32 Z34">
    <cfRule type="cellIs" dxfId="603" priority="44" operator="equal">
      <formula>0</formula>
    </cfRule>
  </conditionalFormatting>
  <conditionalFormatting sqref="N12:N17">
    <cfRule type="cellIs" dxfId="602" priority="45" operator="equal">
      <formula>0</formula>
    </cfRule>
  </conditionalFormatting>
  <conditionalFormatting sqref="N19:N21">
    <cfRule type="cellIs" dxfId="601" priority="46" operator="equal">
      <formula>0</formula>
    </cfRule>
  </conditionalFormatting>
  <conditionalFormatting sqref="N18">
    <cfRule type="cellIs" dxfId="600" priority="47" operator="equal">
      <formula>0</formula>
    </cfRule>
  </conditionalFormatting>
  <conditionalFormatting sqref="N25">
    <cfRule type="cellIs" dxfId="599" priority="48" operator="equal">
      <formula>0</formula>
    </cfRule>
  </conditionalFormatting>
  <conditionalFormatting sqref="N23">
    <cfRule type="cellIs" dxfId="598" priority="49" operator="equal">
      <formula>0</formula>
    </cfRule>
  </conditionalFormatting>
  <conditionalFormatting sqref="N24">
    <cfRule type="cellIs" dxfId="597" priority="50" operator="equal">
      <formula>0</formula>
    </cfRule>
  </conditionalFormatting>
  <conditionalFormatting sqref="N27:N29">
    <cfRule type="cellIs" dxfId="596" priority="51" operator="equal">
      <formula>0</formula>
    </cfRule>
  </conditionalFormatting>
  <conditionalFormatting sqref="N31:N32 N34">
    <cfRule type="cellIs" dxfId="595" priority="52" operator="equal">
      <formula>0</formula>
    </cfRule>
  </conditionalFormatting>
  <conditionalFormatting sqref="E11:F11">
    <cfRule type="cellIs" dxfId="594" priority="53" operator="equal">
      <formula>0</formula>
    </cfRule>
  </conditionalFormatting>
  <conditionalFormatting sqref="E12:E13 E14:F14 E15 E16:F16 E17">
    <cfRule type="cellIs" dxfId="593" priority="54" operator="equal">
      <formula>0</formula>
    </cfRule>
  </conditionalFormatting>
  <conditionalFormatting sqref="E19:F19 E20 E21:F22">
    <cfRule type="cellIs" dxfId="592" priority="55" operator="equal">
      <formula>0</formula>
    </cfRule>
  </conditionalFormatting>
  <conditionalFormatting sqref="E18">
    <cfRule type="cellIs" dxfId="591" priority="56" operator="equal">
      <formula>0</formula>
    </cfRule>
  </conditionalFormatting>
  <conditionalFormatting sqref="E23:F23">
    <cfRule type="cellIs" dxfId="590" priority="57" operator="equal">
      <formula>0</formula>
    </cfRule>
  </conditionalFormatting>
  <conditionalFormatting sqref="E24">
    <cfRule type="cellIs" dxfId="589" priority="58" operator="equal">
      <formula>0</formula>
    </cfRule>
  </conditionalFormatting>
  <conditionalFormatting sqref="E27:F27">
    <cfRule type="cellIs" dxfId="588" priority="60" operator="equal">
      <formula>0</formula>
    </cfRule>
  </conditionalFormatting>
  <conditionalFormatting sqref="E25:E26">
    <cfRule type="cellIs" dxfId="587" priority="61" operator="equal">
      <formula>0</formula>
    </cfRule>
  </conditionalFormatting>
  <conditionalFormatting sqref="E31:E32 E34:F34">
    <cfRule type="cellIs" dxfId="586" priority="62" operator="equal">
      <formula>0</formula>
    </cfRule>
  </conditionalFormatting>
  <conditionalFormatting sqref="Q24">
    <cfRule type="cellIs" dxfId="585" priority="63" operator="equal">
      <formula>0</formula>
    </cfRule>
  </conditionalFormatting>
  <conditionalFormatting sqref="A15">
    <cfRule type="cellIs" dxfId="584" priority="64" operator="equal">
      <formula>0</formula>
    </cfRule>
  </conditionalFormatting>
  <conditionalFormatting sqref="B17">
    <cfRule type="cellIs" dxfId="583" priority="65" operator="equal">
      <formula>0</formula>
    </cfRule>
  </conditionalFormatting>
  <conditionalFormatting sqref="B14:B15">
    <cfRule type="cellIs" dxfId="582" priority="66" operator="equal">
      <formula>0</formula>
    </cfRule>
  </conditionalFormatting>
  <conditionalFormatting sqref="B16">
    <cfRule type="cellIs" dxfId="581" priority="67" operator="equal">
      <formula>0</formula>
    </cfRule>
  </conditionalFormatting>
  <conditionalFormatting sqref="B23">
    <cfRule type="cellIs" dxfId="580" priority="68" operator="equal">
      <formula>0</formula>
    </cfRule>
  </conditionalFormatting>
  <conditionalFormatting sqref="B18">
    <cfRule type="cellIs" dxfId="579" priority="69" operator="equal">
      <formula>0</formula>
    </cfRule>
  </conditionalFormatting>
  <conditionalFormatting sqref="B19">
    <cfRule type="cellIs" dxfId="578" priority="70" operator="equal">
      <formula>0</formula>
    </cfRule>
  </conditionalFormatting>
  <conditionalFormatting sqref="B20:B22">
    <cfRule type="cellIs" dxfId="577" priority="71" operator="equal">
      <formula>0</formula>
    </cfRule>
  </conditionalFormatting>
  <conditionalFormatting sqref="B24:B26">
    <cfRule type="cellIs" dxfId="576" priority="72" operator="equal">
      <formula>0</formula>
    </cfRule>
  </conditionalFormatting>
  <conditionalFormatting sqref="B28:B29">
    <cfRule type="cellIs" dxfId="575" priority="73" operator="equal">
      <formula>0</formula>
    </cfRule>
  </conditionalFormatting>
  <conditionalFormatting sqref="B27">
    <cfRule type="cellIs" dxfId="574" priority="74" operator="equal">
      <formula>0</formula>
    </cfRule>
  </conditionalFormatting>
  <conditionalFormatting sqref="Q17:Q18">
    <cfRule type="cellIs" dxfId="573" priority="75" operator="equal">
      <formula>0</formula>
    </cfRule>
  </conditionalFormatting>
  <conditionalFormatting sqref="B32">
    <cfRule type="cellIs" dxfId="572" priority="76" operator="equal">
      <formula>0</formula>
    </cfRule>
  </conditionalFormatting>
  <conditionalFormatting sqref="B36">
    <cfRule type="cellIs" dxfId="571" priority="77" operator="equal">
      <formula>0</formula>
    </cfRule>
  </conditionalFormatting>
  <conditionalFormatting sqref="C30:D30 S30:W30 AA30">
    <cfRule type="cellIs" dxfId="570" priority="78" operator="equal">
      <formula>0</formula>
    </cfRule>
  </conditionalFormatting>
  <conditionalFormatting sqref="A30">
    <cfRule type="cellIs" dxfId="569" priority="79" operator="equal">
      <formula>0</formula>
    </cfRule>
  </conditionalFormatting>
  <conditionalFormatting sqref="Y30">
    <cfRule type="cellIs" dxfId="568" priority="80" operator="equal">
      <formula>0</formula>
    </cfRule>
  </conditionalFormatting>
  <conditionalFormatting sqref="X30">
    <cfRule type="cellIs" dxfId="567" priority="81" operator="equal">
      <formula>0</formula>
    </cfRule>
  </conditionalFormatting>
  <conditionalFormatting sqref="Z30">
    <cfRule type="cellIs" dxfId="566" priority="82" operator="equal">
      <formula>0</formula>
    </cfRule>
  </conditionalFormatting>
  <conditionalFormatting sqref="E30">
    <cfRule type="cellIs" dxfId="565" priority="83" operator="equal">
      <formula>0</formula>
    </cfRule>
  </conditionalFormatting>
  <conditionalFormatting sqref="F30">
    <cfRule type="cellIs" dxfId="564" priority="84" operator="equal">
      <formula>0</formula>
    </cfRule>
  </conditionalFormatting>
  <conditionalFormatting sqref="B30">
    <cfRule type="cellIs" dxfId="563" priority="85" operator="equal">
      <formula>0</formula>
    </cfRule>
  </conditionalFormatting>
  <conditionalFormatting sqref="F12:F13">
    <cfRule type="cellIs" dxfId="562" priority="86" operator="equal">
      <formula>0</formula>
    </cfRule>
  </conditionalFormatting>
  <conditionalFormatting sqref="F15">
    <cfRule type="cellIs" dxfId="561" priority="87" operator="equal">
      <formula>0</formula>
    </cfRule>
  </conditionalFormatting>
  <conditionalFormatting sqref="F17:F18">
    <cfRule type="cellIs" dxfId="560" priority="88" operator="equal">
      <formula>0</formula>
    </cfRule>
  </conditionalFormatting>
  <conditionalFormatting sqref="F20">
    <cfRule type="cellIs" dxfId="559" priority="89" operator="equal">
      <formula>0</formula>
    </cfRule>
  </conditionalFormatting>
  <conditionalFormatting sqref="F26">
    <cfRule type="cellIs" dxfId="558" priority="90" operator="equal">
      <formula>0</formula>
    </cfRule>
  </conditionalFormatting>
  <conditionalFormatting sqref="E29">
    <cfRule type="cellIs" dxfId="557" priority="91" operator="equal">
      <formula>0</formula>
    </cfRule>
  </conditionalFormatting>
  <conditionalFormatting sqref="F28:F29">
    <cfRule type="cellIs" dxfId="556" priority="92" operator="equal">
      <formula>0</formula>
    </cfRule>
  </conditionalFormatting>
  <conditionalFormatting sqref="E28">
    <cfRule type="cellIs" dxfId="555" priority="93" operator="equal">
      <formula>0</formula>
    </cfRule>
  </conditionalFormatting>
  <conditionalFormatting sqref="F25">
    <cfRule type="cellIs" dxfId="554" priority="94" operator="equal">
      <formula>0</formula>
    </cfRule>
  </conditionalFormatting>
  <conditionalFormatting sqref="B37">
    <cfRule type="cellIs" dxfId="553" priority="96" operator="equal">
      <formula>0</formula>
    </cfRule>
  </conditionalFormatting>
  <conditionalFormatting sqref="N22">
    <cfRule type="cellIs" dxfId="552" priority="97" operator="equal">
      <formula>0</formula>
    </cfRule>
  </conditionalFormatting>
  <conditionalFormatting sqref="N26">
    <cfRule type="cellIs" dxfId="551" priority="98" operator="equal">
      <formula>0</formula>
    </cfRule>
  </conditionalFormatting>
  <conditionalFormatting sqref="F24">
    <cfRule type="cellIs" dxfId="550" priority="11" operator="equal">
      <formula>0</formula>
    </cfRule>
  </conditionalFormatting>
  <conditionalFormatting sqref="E33">
    <cfRule type="cellIs" dxfId="549" priority="8" operator="equal">
      <formula>0</formula>
    </cfRule>
  </conditionalFormatting>
  <conditionalFormatting sqref="X33">
    <cfRule type="cellIs" dxfId="548" priority="5" operator="equal">
      <formula>0</formula>
    </cfRule>
  </conditionalFormatting>
  <conditionalFormatting sqref="C33:D33 O33:Q33 S33:W33 Y33 G33:M33 AA33">
    <cfRule type="cellIs" dxfId="547" priority="4" operator="equal">
      <formula>0</formula>
    </cfRule>
  </conditionalFormatting>
  <conditionalFormatting sqref="Z33">
    <cfRule type="cellIs" dxfId="546" priority="6" operator="equal">
      <formula>0</formula>
    </cfRule>
  </conditionalFormatting>
  <conditionalFormatting sqref="N33">
    <cfRule type="cellIs" dxfId="545" priority="7" operator="equal">
      <formula>0</formula>
    </cfRule>
  </conditionalFormatting>
  <conditionalFormatting sqref="B33">
    <cfRule type="cellIs" dxfId="544" priority="9" operator="equal">
      <formula>0</formula>
    </cfRule>
  </conditionalFormatting>
  <conditionalFormatting sqref="F31:F33">
    <cfRule type="cellIs" dxfId="543" priority="10" operator="equal">
      <formula>0</formula>
    </cfRule>
  </conditionalFormatting>
  <conditionalFormatting sqref="AB27:AG29 AB31:AG32 AB12:AG25">
    <cfRule type="cellIs" dxfId="542" priority="2" operator="equal">
      <formula>0</formula>
    </cfRule>
  </conditionalFormatting>
  <conditionalFormatting sqref="AB30:AG30">
    <cfRule type="cellIs" dxfId="541" priority="3" operator="equal">
      <formula>0</formula>
    </cfRule>
  </conditionalFormatting>
  <conditionalFormatting sqref="AB33:AH33 AH12:AH32">
    <cfRule type="cellIs" dxfId="540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AJ237"/>
  <sheetViews>
    <sheetView zoomScale="115" zoomScaleNormal="115" workbookViewId="0">
      <selection activeCell="AI13" sqref="AI13"/>
    </sheetView>
  </sheetViews>
  <sheetFormatPr defaultColWidth="14.44140625" defaultRowHeight="14.4" x14ac:dyDescent="0.3"/>
  <cols>
    <col min="1" max="1" width="9.44140625" style="523" customWidth="1"/>
    <col min="2" max="2" width="48.88671875" style="523" customWidth="1"/>
    <col min="3" max="4" width="2.6640625" style="523" hidden="1" customWidth="1"/>
    <col min="5" max="5" width="2.6640625" style="523" customWidth="1"/>
    <col min="6" max="6" width="3.5546875" style="523" customWidth="1"/>
    <col min="7" max="8" width="2.6640625" style="523" hidden="1" customWidth="1"/>
    <col min="9" max="9" width="5" style="523" hidden="1" customWidth="1"/>
    <col min="10" max="10" width="5.109375" style="523" customWidth="1"/>
    <col min="11" max="13" width="4.88671875" style="523" customWidth="1"/>
    <col min="14" max="15" width="4.6640625" style="523" customWidth="1"/>
    <col min="16" max="16" width="5" style="523" customWidth="1"/>
    <col min="17" max="18" width="4.6640625" style="523" customWidth="1"/>
    <col min="19" max="19" width="5" style="523" hidden="1" customWidth="1"/>
    <col min="20" max="20" width="4.109375" style="523" hidden="1" customWidth="1"/>
    <col min="21" max="21" width="4.88671875" style="523" hidden="1" customWidth="1"/>
    <col min="22" max="22" width="3.88671875" style="523" hidden="1" customWidth="1"/>
    <col min="23" max="23" width="5.44140625" style="523" hidden="1" customWidth="1"/>
    <col min="24" max="25" width="4.5546875" style="523" hidden="1" customWidth="1"/>
    <col min="26" max="26" width="5" style="523" hidden="1" customWidth="1"/>
    <col min="27" max="27" width="4.5546875" style="523" hidden="1" customWidth="1"/>
    <col min="28" max="28" width="5.33203125" style="523" customWidth="1"/>
    <col min="29" max="29" width="1.33203125" style="523" hidden="1" customWidth="1"/>
    <col min="30" max="30" width="5.109375" style="523" customWidth="1"/>
    <col min="31" max="31" width="4.6640625" style="523" customWidth="1"/>
    <col min="32" max="32" width="4.88671875" style="523" hidden="1" customWidth="1"/>
    <col min="33" max="34" width="4.88671875" style="523" customWidth="1"/>
    <col min="35" max="35" width="17.109375" style="523" customWidth="1"/>
    <col min="36" max="16384" width="14.44140625" style="523"/>
  </cols>
  <sheetData>
    <row r="1" spans="1:36" ht="21.75" customHeight="1" x14ac:dyDescent="0.3">
      <c r="A1" s="1826" t="s">
        <v>45</v>
      </c>
      <c r="B1" s="1826" t="s">
        <v>173</v>
      </c>
      <c r="C1" s="1812" t="s">
        <v>174</v>
      </c>
      <c r="D1" s="1813"/>
      <c r="E1" s="1813"/>
      <c r="F1" s="1813"/>
      <c r="G1" s="1813"/>
      <c r="H1" s="1814"/>
      <c r="I1" s="119"/>
      <c r="J1" s="1804" t="s">
        <v>175</v>
      </c>
      <c r="K1" s="1801"/>
      <c r="L1" s="1801"/>
      <c r="M1" s="1801"/>
      <c r="N1" s="1801"/>
      <c r="O1" s="1801"/>
      <c r="P1" s="1801"/>
      <c r="Q1" s="1801"/>
      <c r="R1" s="1802"/>
      <c r="S1" s="199"/>
      <c r="T1" s="1830" t="s">
        <v>176</v>
      </c>
      <c r="U1" s="1831"/>
      <c r="V1" s="1831"/>
      <c r="W1" s="1831"/>
      <c r="X1" s="1831"/>
      <c r="Y1" s="1831"/>
      <c r="Z1" s="1831"/>
      <c r="AA1" s="1831"/>
      <c r="AB1" s="1831"/>
      <c r="AC1" s="1831"/>
      <c r="AD1" s="1831"/>
      <c r="AE1" s="1831"/>
      <c r="AF1" s="1831"/>
      <c r="AG1" s="1832"/>
      <c r="AH1" s="1910" t="s">
        <v>150</v>
      </c>
      <c r="AI1" s="1907" t="s">
        <v>55</v>
      </c>
    </row>
    <row r="2" spans="1:36" ht="14.25" customHeight="1" x14ac:dyDescent="0.3">
      <c r="A2" s="1795"/>
      <c r="B2" s="1795"/>
      <c r="C2" s="1815"/>
      <c r="D2" s="1816"/>
      <c r="E2" s="1816"/>
      <c r="F2" s="1816"/>
      <c r="G2" s="1816"/>
      <c r="H2" s="1817"/>
      <c r="I2" s="119"/>
      <c r="J2" s="1821" t="s">
        <v>98</v>
      </c>
      <c r="K2" s="1794" t="s">
        <v>177</v>
      </c>
      <c r="L2" s="1804" t="s">
        <v>179</v>
      </c>
      <c r="M2" s="1801"/>
      <c r="N2" s="1801"/>
      <c r="O2" s="1801"/>
      <c r="P2" s="1801"/>
      <c r="Q2" s="1801"/>
      <c r="R2" s="1794" t="s">
        <v>180</v>
      </c>
      <c r="S2" s="121"/>
      <c r="T2" s="1797" t="s">
        <v>181</v>
      </c>
      <c r="U2" s="1798"/>
      <c r="V2" s="1799"/>
      <c r="W2" s="200"/>
      <c r="X2" s="1819" t="s">
        <v>181</v>
      </c>
      <c r="Y2" s="1798"/>
      <c r="Z2" s="1798"/>
      <c r="AA2" s="1820"/>
      <c r="AB2" s="1819" t="s">
        <v>181</v>
      </c>
      <c r="AC2" s="1798"/>
      <c r="AD2" s="1798"/>
      <c r="AE2" s="1798"/>
      <c r="AF2" s="1798"/>
      <c r="AG2" s="1798"/>
      <c r="AH2" s="1910"/>
      <c r="AI2" s="1908"/>
    </row>
    <row r="3" spans="1:36" ht="13.5" customHeight="1" x14ac:dyDescent="0.3">
      <c r="A3" s="1795"/>
      <c r="B3" s="1795"/>
      <c r="C3" s="1815"/>
      <c r="D3" s="1816"/>
      <c r="E3" s="1816"/>
      <c r="F3" s="1816"/>
      <c r="G3" s="1816"/>
      <c r="H3" s="1817"/>
      <c r="I3" s="119"/>
      <c r="J3" s="1795"/>
      <c r="K3" s="1795"/>
      <c r="L3" s="1800" t="s">
        <v>182</v>
      </c>
      <c r="M3" s="1801"/>
      <c r="N3" s="1801"/>
      <c r="O3" s="1802"/>
      <c r="P3" s="1794" t="s">
        <v>183</v>
      </c>
      <c r="Q3" s="1822" t="s">
        <v>370</v>
      </c>
      <c r="R3" s="1795"/>
      <c r="S3" s="121"/>
      <c r="T3" s="123"/>
      <c r="U3" s="123"/>
      <c r="V3" s="123"/>
      <c r="W3" s="522"/>
      <c r="X3" s="1810"/>
      <c r="Y3" s="1802"/>
      <c r="Z3" s="1811"/>
      <c r="AA3" s="1805"/>
      <c r="AB3" s="1803"/>
      <c r="AC3" s="1801"/>
      <c r="AD3" s="1802"/>
      <c r="AE3" s="1804"/>
      <c r="AF3" s="1801"/>
      <c r="AG3" s="1801"/>
      <c r="AH3" s="1910"/>
      <c r="AI3" s="1908"/>
    </row>
    <row r="4" spans="1:36" ht="19.5" customHeight="1" x14ac:dyDescent="0.3">
      <c r="A4" s="1795"/>
      <c r="B4" s="1795"/>
      <c r="C4" s="1815"/>
      <c r="D4" s="1816"/>
      <c r="E4" s="1816"/>
      <c r="F4" s="1816"/>
      <c r="G4" s="1816"/>
      <c r="H4" s="1817"/>
      <c r="I4" s="119"/>
      <c r="J4" s="1795"/>
      <c r="K4" s="1795"/>
      <c r="L4" s="1794" t="s">
        <v>186</v>
      </c>
      <c r="M4" s="1800" t="s">
        <v>187</v>
      </c>
      <c r="N4" s="1801"/>
      <c r="O4" s="1802"/>
      <c r="P4" s="1795"/>
      <c r="Q4" s="1815"/>
      <c r="R4" s="1795"/>
      <c r="S4" s="121"/>
      <c r="T4" s="123" t="s">
        <v>184</v>
      </c>
      <c r="U4" s="121"/>
      <c r="V4" s="123" t="s">
        <v>185</v>
      </c>
      <c r="W4" s="522"/>
      <c r="X4" s="1803" t="s">
        <v>371</v>
      </c>
      <c r="Y4" s="1802"/>
      <c r="Z4" s="1804" t="s">
        <v>372</v>
      </c>
      <c r="AA4" s="1805"/>
      <c r="AB4" s="1803" t="s">
        <v>371</v>
      </c>
      <c r="AC4" s="1801"/>
      <c r="AD4" s="1802"/>
      <c r="AE4" s="1804" t="s">
        <v>372</v>
      </c>
      <c r="AF4" s="1801"/>
      <c r="AG4" s="1801"/>
      <c r="AH4" s="1910"/>
      <c r="AI4" s="1908"/>
    </row>
    <row r="5" spans="1:36" ht="12" customHeight="1" x14ac:dyDescent="0.3">
      <c r="A5" s="1795"/>
      <c r="B5" s="1795"/>
      <c r="C5" s="1818"/>
      <c r="D5" s="1798"/>
      <c r="E5" s="1798"/>
      <c r="F5" s="1798"/>
      <c r="G5" s="1798"/>
      <c r="H5" s="1799"/>
      <c r="I5" s="119"/>
      <c r="J5" s="1795"/>
      <c r="K5" s="1795"/>
      <c r="L5" s="1795"/>
      <c r="M5" s="1794" t="s">
        <v>188</v>
      </c>
      <c r="N5" s="1794" t="s">
        <v>189</v>
      </c>
      <c r="O5" s="1794" t="s">
        <v>190</v>
      </c>
      <c r="P5" s="1795"/>
      <c r="Q5" s="1815"/>
      <c r="R5" s="1795"/>
      <c r="S5" s="119"/>
      <c r="T5" s="124">
        <v>17</v>
      </c>
      <c r="U5" s="125"/>
      <c r="V5" s="124">
        <v>22</v>
      </c>
      <c r="W5" s="522"/>
      <c r="X5" s="1810">
        <v>17</v>
      </c>
      <c r="Y5" s="1802"/>
      <c r="Z5" s="1811">
        <v>22</v>
      </c>
      <c r="AA5" s="1805"/>
      <c r="AB5" s="1810">
        <v>16</v>
      </c>
      <c r="AC5" s="1801"/>
      <c r="AD5" s="1802"/>
      <c r="AE5" s="1811">
        <v>23</v>
      </c>
      <c r="AF5" s="1801"/>
      <c r="AG5" s="1801"/>
      <c r="AH5" s="1910"/>
      <c r="AI5" s="1908"/>
    </row>
    <row r="6" spans="1:36" ht="17.25" customHeight="1" x14ac:dyDescent="0.3">
      <c r="A6" s="1795"/>
      <c r="B6" s="1795"/>
      <c r="C6" s="1804" t="s">
        <v>149</v>
      </c>
      <c r="D6" s="1801"/>
      <c r="E6" s="1801"/>
      <c r="F6" s="1801"/>
      <c r="G6" s="1801"/>
      <c r="H6" s="1802"/>
      <c r="I6" s="119"/>
      <c r="J6" s="1795"/>
      <c r="K6" s="1795"/>
      <c r="L6" s="1795"/>
      <c r="M6" s="1795"/>
      <c r="N6" s="1795"/>
      <c r="O6" s="1795"/>
      <c r="P6" s="1795"/>
      <c r="Q6" s="1815"/>
      <c r="R6" s="1795"/>
      <c r="S6" s="119"/>
      <c r="T6" s="125"/>
      <c r="U6" s="125"/>
      <c r="V6" s="125"/>
      <c r="W6" s="522"/>
      <c r="X6" s="1806"/>
      <c r="Y6" s="1802"/>
      <c r="Z6" s="1807"/>
      <c r="AA6" s="1805"/>
      <c r="AB6" s="1808"/>
      <c r="AC6" s="1801"/>
      <c r="AD6" s="1802"/>
      <c r="AE6" s="1809"/>
      <c r="AF6" s="1801"/>
      <c r="AG6" s="1801"/>
      <c r="AH6" s="1910"/>
      <c r="AI6" s="1908"/>
    </row>
    <row r="7" spans="1:36" ht="29.25" customHeight="1" x14ac:dyDescent="0.3">
      <c r="A7" s="1796"/>
      <c r="B7" s="1796"/>
      <c r="C7" s="123">
        <v>1</v>
      </c>
      <c r="D7" s="123">
        <v>2</v>
      </c>
      <c r="E7" s="123">
        <v>1</v>
      </c>
      <c r="F7" s="521">
        <v>2</v>
      </c>
      <c r="G7" s="123">
        <v>5</v>
      </c>
      <c r="H7" s="123">
        <v>6</v>
      </c>
      <c r="I7" s="119"/>
      <c r="J7" s="1796"/>
      <c r="K7" s="1796"/>
      <c r="L7" s="1796"/>
      <c r="M7" s="1796"/>
      <c r="N7" s="1796"/>
      <c r="O7" s="1796"/>
      <c r="P7" s="1796"/>
      <c r="Q7" s="1818"/>
      <c r="R7" s="1796"/>
      <c r="S7" s="119"/>
      <c r="T7" s="128" t="s">
        <v>192</v>
      </c>
      <c r="U7" s="125"/>
      <c r="V7" s="128" t="s">
        <v>192</v>
      </c>
      <c r="W7" s="522"/>
      <c r="X7" s="1808" t="s">
        <v>192</v>
      </c>
      <c r="Y7" s="1802"/>
      <c r="Z7" s="1809" t="s">
        <v>373</v>
      </c>
      <c r="AA7" s="1805"/>
      <c r="AB7" s="1808" t="s">
        <v>192</v>
      </c>
      <c r="AC7" s="1801"/>
      <c r="AD7" s="1802"/>
      <c r="AE7" s="1809" t="s">
        <v>192</v>
      </c>
      <c r="AF7" s="1801"/>
      <c r="AG7" s="1801"/>
      <c r="AH7" s="1910"/>
      <c r="AI7" s="1908"/>
    </row>
    <row r="8" spans="1:36" ht="15.75" customHeight="1" x14ac:dyDescent="0.3">
      <c r="A8" s="123"/>
      <c r="B8" s="123"/>
      <c r="C8" s="123"/>
      <c r="D8" s="123"/>
      <c r="E8" s="123"/>
      <c r="F8" s="127"/>
      <c r="G8" s="123"/>
      <c r="H8" s="123"/>
      <c r="I8" s="119"/>
      <c r="J8" s="129"/>
      <c r="K8" s="130"/>
      <c r="L8" s="130"/>
      <c r="M8" s="130"/>
      <c r="N8" s="131"/>
      <c r="O8" s="130"/>
      <c r="P8" s="130"/>
      <c r="Q8" s="130"/>
      <c r="R8" s="130"/>
      <c r="S8" s="119"/>
      <c r="T8" s="128"/>
      <c r="U8" s="125"/>
      <c r="V8" s="128"/>
      <c r="W8" s="522"/>
      <c r="X8" s="132" t="s">
        <v>193</v>
      </c>
      <c r="Y8" s="133" t="s">
        <v>194</v>
      </c>
      <c r="Z8" s="133" t="s">
        <v>193</v>
      </c>
      <c r="AA8" s="134" t="s">
        <v>194</v>
      </c>
      <c r="AB8" s="132" t="s">
        <v>193</v>
      </c>
      <c r="AC8" s="133" t="s">
        <v>194</v>
      </c>
      <c r="AD8" s="133" t="s">
        <v>194</v>
      </c>
      <c r="AE8" s="133" t="s">
        <v>193</v>
      </c>
      <c r="AF8" s="135"/>
      <c r="AG8" s="516" t="s">
        <v>194</v>
      </c>
      <c r="AH8" s="1910"/>
      <c r="AI8" s="1909"/>
    </row>
    <row r="9" spans="1:36" ht="12.75" customHeight="1" x14ac:dyDescent="0.3">
      <c r="A9" s="137" t="s">
        <v>374</v>
      </c>
      <c r="B9" s="137" t="s">
        <v>375</v>
      </c>
      <c r="C9" s="138"/>
      <c r="D9" s="138"/>
      <c r="E9" s="138"/>
      <c r="F9" s="139"/>
      <c r="G9" s="138"/>
      <c r="H9" s="138"/>
      <c r="I9" s="140"/>
      <c r="J9" s="141">
        <f>K9+Q9+R9+AB9+AE9</f>
        <v>1476</v>
      </c>
      <c r="K9" s="141">
        <f>SUM(K11:K34)</f>
        <v>91</v>
      </c>
      <c r="L9" s="141">
        <f t="shared" ref="L9:AA9" si="0">SUM(L11:L29,L30:L31)</f>
        <v>1261</v>
      </c>
      <c r="M9" s="141">
        <f t="shared" si="0"/>
        <v>678</v>
      </c>
      <c r="N9" s="141">
        <f t="shared" si="0"/>
        <v>583</v>
      </c>
      <c r="O9" s="141">
        <f t="shared" si="0"/>
        <v>0</v>
      </c>
      <c r="P9" s="141">
        <f t="shared" si="0"/>
        <v>0</v>
      </c>
      <c r="Q9" s="141">
        <f t="shared" si="0"/>
        <v>8</v>
      </c>
      <c r="R9" s="141">
        <f t="shared" si="0"/>
        <v>12</v>
      </c>
      <c r="S9" s="141">
        <f t="shared" si="0"/>
        <v>25</v>
      </c>
      <c r="T9" s="141">
        <f t="shared" si="0"/>
        <v>425</v>
      </c>
      <c r="U9" s="141">
        <f t="shared" si="0"/>
        <v>28</v>
      </c>
      <c r="V9" s="141">
        <f t="shared" si="0"/>
        <v>616</v>
      </c>
      <c r="W9" s="141">
        <f t="shared" si="0"/>
        <v>0</v>
      </c>
      <c r="X9" s="141">
        <f t="shared" si="0"/>
        <v>0</v>
      </c>
      <c r="Y9" s="141">
        <f t="shared" si="0"/>
        <v>0</v>
      </c>
      <c r="Z9" s="141">
        <f t="shared" si="0"/>
        <v>0</v>
      </c>
      <c r="AA9" s="141">
        <f t="shared" si="0"/>
        <v>0</v>
      </c>
      <c r="AB9" s="142">
        <f t="shared" ref="AB9:AH9" si="1">SUM(AB12:AB34)</f>
        <v>560</v>
      </c>
      <c r="AC9" s="143">
        <f t="shared" si="1"/>
        <v>0</v>
      </c>
      <c r="AD9" s="143">
        <f t="shared" si="1"/>
        <v>16</v>
      </c>
      <c r="AE9" s="143">
        <f t="shared" si="1"/>
        <v>805</v>
      </c>
      <c r="AF9" s="143">
        <f t="shared" si="1"/>
        <v>0</v>
      </c>
      <c r="AG9" s="235">
        <f t="shared" si="1"/>
        <v>23</v>
      </c>
      <c r="AH9" s="235">
        <f t="shared" si="1"/>
        <v>1365</v>
      </c>
      <c r="AI9" s="386"/>
      <c r="AJ9" s="545"/>
    </row>
    <row r="10" spans="1:36" ht="12.75" customHeight="1" x14ac:dyDescent="0.3">
      <c r="A10" s="144"/>
      <c r="B10" s="145" t="s">
        <v>376</v>
      </c>
      <c r="C10" s="146"/>
      <c r="D10" s="146"/>
      <c r="E10" s="146"/>
      <c r="F10" s="147"/>
      <c r="G10" s="146"/>
      <c r="H10" s="146"/>
      <c r="I10" s="148"/>
      <c r="J10" s="149">
        <f>SUM(J12:J29)</f>
        <v>1297</v>
      </c>
      <c r="K10" s="149">
        <f t="shared" ref="K10:AH10" si="2">SUM(K12:K29)</f>
        <v>52</v>
      </c>
      <c r="L10" s="149">
        <f t="shared" si="2"/>
        <v>1225</v>
      </c>
      <c r="M10" s="149">
        <f t="shared" si="2"/>
        <v>678</v>
      </c>
      <c r="N10" s="149">
        <f t="shared" si="2"/>
        <v>547</v>
      </c>
      <c r="O10" s="149">
        <f t="shared" si="2"/>
        <v>0</v>
      </c>
      <c r="P10" s="149">
        <f t="shared" si="2"/>
        <v>0</v>
      </c>
      <c r="Q10" s="149">
        <f t="shared" si="2"/>
        <v>8</v>
      </c>
      <c r="R10" s="149">
        <f t="shared" si="2"/>
        <v>12</v>
      </c>
      <c r="S10" s="149">
        <f t="shared" si="2"/>
        <v>23</v>
      </c>
      <c r="T10" s="149">
        <f t="shared" si="2"/>
        <v>391</v>
      </c>
      <c r="U10" s="149">
        <f t="shared" si="2"/>
        <v>26</v>
      </c>
      <c r="V10" s="149">
        <f t="shared" si="2"/>
        <v>572</v>
      </c>
      <c r="W10" s="149">
        <f t="shared" si="2"/>
        <v>0</v>
      </c>
      <c r="X10" s="149">
        <f t="shared" si="2"/>
        <v>0</v>
      </c>
      <c r="Y10" s="149">
        <f t="shared" si="2"/>
        <v>0</v>
      </c>
      <c r="Z10" s="149">
        <f t="shared" si="2"/>
        <v>0</v>
      </c>
      <c r="AA10" s="149">
        <f t="shared" si="2"/>
        <v>0</v>
      </c>
      <c r="AB10" s="149">
        <f t="shared" si="2"/>
        <v>524</v>
      </c>
      <c r="AC10" s="149">
        <f t="shared" si="2"/>
        <v>0</v>
      </c>
      <c r="AD10" s="149">
        <f t="shared" si="2"/>
        <v>0</v>
      </c>
      <c r="AE10" s="149">
        <f t="shared" si="2"/>
        <v>701</v>
      </c>
      <c r="AF10" s="149">
        <f t="shared" si="2"/>
        <v>0</v>
      </c>
      <c r="AG10" s="149">
        <f t="shared" si="2"/>
        <v>0</v>
      </c>
      <c r="AH10" s="149">
        <f t="shared" si="2"/>
        <v>1225</v>
      </c>
      <c r="AI10" s="386"/>
      <c r="AJ10" s="545"/>
    </row>
    <row r="11" spans="1:36" ht="13.5" customHeight="1" x14ac:dyDescent="0.3">
      <c r="A11" s="155"/>
      <c r="B11" s="156" t="s">
        <v>377</v>
      </c>
      <c r="C11" s="133"/>
      <c r="D11" s="136" t="s">
        <v>40</v>
      </c>
      <c r="E11" s="136"/>
      <c r="F11" s="157"/>
      <c r="G11" s="123"/>
      <c r="H11" s="123"/>
      <c r="I11" s="119"/>
      <c r="J11" s="136"/>
      <c r="K11" s="133"/>
      <c r="L11" s="133"/>
      <c r="M11" s="158"/>
      <c r="N11" s="133"/>
      <c r="O11" s="133"/>
      <c r="P11" s="133"/>
      <c r="Q11" s="133"/>
      <c r="R11" s="127"/>
      <c r="S11" s="159">
        <v>2</v>
      </c>
      <c r="T11" s="133">
        <f t="shared" ref="T11:T14" si="3">$T$5*S11</f>
        <v>34</v>
      </c>
      <c r="U11" s="160">
        <v>2</v>
      </c>
      <c r="V11" s="133">
        <f t="shared" ref="V11:V14" si="4">$V$5*U11</f>
        <v>44</v>
      </c>
      <c r="W11" s="161"/>
      <c r="X11" s="162"/>
      <c r="Y11" s="136"/>
      <c r="Z11" s="136"/>
      <c r="AA11" s="157"/>
      <c r="AB11" s="132"/>
      <c r="AC11" s="136"/>
      <c r="AD11" s="136"/>
      <c r="AE11" s="133"/>
      <c r="AF11" s="136"/>
      <c r="AG11" s="519"/>
      <c r="AH11" s="254"/>
      <c r="AI11" s="386"/>
      <c r="AJ11" s="545"/>
    </row>
    <row r="12" spans="1:36" ht="12" customHeight="1" x14ac:dyDescent="0.3">
      <c r="A12" s="163" t="s">
        <v>378</v>
      </c>
      <c r="B12" s="163" t="s">
        <v>379</v>
      </c>
      <c r="C12" s="133"/>
      <c r="D12" s="133" t="s">
        <v>67</v>
      </c>
      <c r="E12" s="136"/>
      <c r="F12" s="165" t="s">
        <v>29</v>
      </c>
      <c r="G12" s="123"/>
      <c r="H12" s="123"/>
      <c r="I12" s="119"/>
      <c r="J12" s="136">
        <f t="shared" ref="J12:J34" si="5">SUM(K12,L12,Q12,R12)</f>
        <v>78</v>
      </c>
      <c r="K12" s="133"/>
      <c r="L12" s="133">
        <f t="shared" ref="L12:L29" si="6">SUM(AB12:AG12)</f>
        <v>78</v>
      </c>
      <c r="M12" s="158">
        <f>L12-N12</f>
        <v>39</v>
      </c>
      <c r="N12" s="133">
        <v>39</v>
      </c>
      <c r="O12" s="133"/>
      <c r="P12" s="133"/>
      <c r="Q12" s="133"/>
      <c r="R12" s="127"/>
      <c r="S12" s="159">
        <v>3</v>
      </c>
      <c r="T12" s="133">
        <f t="shared" si="3"/>
        <v>51</v>
      </c>
      <c r="U12" s="160">
        <v>3</v>
      </c>
      <c r="V12" s="133">
        <f t="shared" si="4"/>
        <v>66</v>
      </c>
      <c r="W12" s="161"/>
      <c r="X12" s="133"/>
      <c r="Y12" s="136"/>
      <c r="Z12" s="133"/>
      <c r="AA12" s="157"/>
      <c r="AB12" s="1301">
        <v>32</v>
      </c>
      <c r="AC12" s="136"/>
      <c r="AD12" s="136"/>
      <c r="AE12" s="133">
        <v>46</v>
      </c>
      <c r="AF12" s="136"/>
      <c r="AG12" s="1275"/>
      <c r="AH12" s="254">
        <f t="shared" ref="AH12:AH32" si="7">AB12+AE12</f>
        <v>78</v>
      </c>
      <c r="AI12" s="1288" t="s">
        <v>1087</v>
      </c>
      <c r="AJ12" s="545"/>
    </row>
    <row r="13" spans="1:36" ht="12.75" customHeight="1" x14ac:dyDescent="0.3">
      <c r="A13" s="163" t="s">
        <v>381</v>
      </c>
      <c r="B13" s="163" t="s">
        <v>382</v>
      </c>
      <c r="C13" s="133"/>
      <c r="D13" s="133" t="s">
        <v>67</v>
      </c>
      <c r="E13" s="136"/>
      <c r="F13" s="165" t="s">
        <v>29</v>
      </c>
      <c r="G13" s="123"/>
      <c r="H13" s="123"/>
      <c r="I13" s="119"/>
      <c r="J13" s="136">
        <f t="shared" si="5"/>
        <v>116</v>
      </c>
      <c r="K13" s="133"/>
      <c r="L13" s="133">
        <f t="shared" si="6"/>
        <v>116</v>
      </c>
      <c r="M13" s="158">
        <f t="shared" ref="M13:M34" si="8">L13-N13</f>
        <v>116</v>
      </c>
      <c r="N13" s="133"/>
      <c r="O13" s="133"/>
      <c r="P13" s="133"/>
      <c r="Q13" s="133"/>
      <c r="R13" s="127"/>
      <c r="S13" s="159">
        <v>2</v>
      </c>
      <c r="T13" s="133">
        <f t="shared" si="3"/>
        <v>34</v>
      </c>
      <c r="U13" s="160">
        <v>2</v>
      </c>
      <c r="V13" s="133">
        <f t="shared" si="4"/>
        <v>44</v>
      </c>
      <c r="W13" s="161"/>
      <c r="X13" s="133"/>
      <c r="Y13" s="136"/>
      <c r="Z13" s="133"/>
      <c r="AA13" s="157"/>
      <c r="AB13" s="1301">
        <v>48</v>
      </c>
      <c r="AC13" s="136"/>
      <c r="AD13" s="136"/>
      <c r="AE13" s="133">
        <v>68</v>
      </c>
      <c r="AF13" s="136"/>
      <c r="AG13" s="1275"/>
      <c r="AH13" s="254">
        <f t="shared" si="7"/>
        <v>116</v>
      </c>
      <c r="AI13" s="1288" t="s">
        <v>1148</v>
      </c>
      <c r="AJ13" s="545"/>
    </row>
    <row r="14" spans="1:36" ht="12" customHeight="1" x14ac:dyDescent="0.3">
      <c r="A14" s="163"/>
      <c r="B14" s="156" t="s">
        <v>383</v>
      </c>
      <c r="C14" s="133"/>
      <c r="D14" s="133" t="s">
        <v>67</v>
      </c>
      <c r="E14" s="136"/>
      <c r="F14" s="157"/>
      <c r="G14" s="123"/>
      <c r="H14" s="123"/>
      <c r="I14" s="119"/>
      <c r="J14" s="136"/>
      <c r="K14" s="133"/>
      <c r="L14" s="133"/>
      <c r="M14" s="158"/>
      <c r="N14" s="133"/>
      <c r="O14" s="133"/>
      <c r="P14" s="133"/>
      <c r="Q14" s="133"/>
      <c r="R14" s="127"/>
      <c r="S14" s="159">
        <v>3</v>
      </c>
      <c r="T14" s="133">
        <f t="shared" si="3"/>
        <v>51</v>
      </c>
      <c r="U14" s="160">
        <v>3</v>
      </c>
      <c r="V14" s="133">
        <f t="shared" si="4"/>
        <v>66</v>
      </c>
      <c r="W14" s="161"/>
      <c r="X14" s="133"/>
      <c r="Y14" s="136"/>
      <c r="Z14" s="133"/>
      <c r="AA14" s="157"/>
      <c r="AB14" s="132"/>
      <c r="AC14" s="136"/>
      <c r="AD14" s="136"/>
      <c r="AE14" s="133"/>
      <c r="AF14" s="136"/>
      <c r="AG14" s="1275"/>
      <c r="AH14" s="254">
        <f t="shared" si="7"/>
        <v>0</v>
      </c>
      <c r="AI14" s="386"/>
      <c r="AJ14" s="545"/>
    </row>
    <row r="15" spans="1:36" ht="12" customHeight="1" x14ac:dyDescent="0.3">
      <c r="A15" s="163" t="s">
        <v>474</v>
      </c>
      <c r="B15" s="163" t="s">
        <v>4</v>
      </c>
      <c r="C15" s="133"/>
      <c r="D15" s="133"/>
      <c r="E15" s="136" t="s">
        <v>40</v>
      </c>
      <c r="F15" s="165" t="s">
        <v>40</v>
      </c>
      <c r="G15" s="123"/>
      <c r="H15" s="123"/>
      <c r="I15" s="119"/>
      <c r="J15" s="136">
        <f t="shared" si="5"/>
        <v>176</v>
      </c>
      <c r="K15" s="133">
        <v>26</v>
      </c>
      <c r="L15" s="133">
        <f t="shared" si="6"/>
        <v>140</v>
      </c>
      <c r="M15" s="158">
        <f t="shared" si="8"/>
        <v>0</v>
      </c>
      <c r="N15" s="133">
        <v>140</v>
      </c>
      <c r="O15" s="133"/>
      <c r="P15" s="133"/>
      <c r="Q15" s="133">
        <v>4</v>
      </c>
      <c r="R15" s="127">
        <v>6</v>
      </c>
      <c r="S15" s="159"/>
      <c r="T15" s="133"/>
      <c r="U15" s="160"/>
      <c r="V15" s="133"/>
      <c r="W15" s="161"/>
      <c r="X15" s="133"/>
      <c r="Y15" s="136"/>
      <c r="Z15" s="133"/>
      <c r="AA15" s="157"/>
      <c r="AB15" s="1301">
        <v>60</v>
      </c>
      <c r="AC15" s="136"/>
      <c r="AD15" s="136"/>
      <c r="AE15" s="133">
        <v>80</v>
      </c>
      <c r="AF15" s="136"/>
      <c r="AG15" s="1275"/>
      <c r="AH15" s="254">
        <f t="shared" si="7"/>
        <v>140</v>
      </c>
      <c r="AI15" s="1288" t="s">
        <v>1113</v>
      </c>
      <c r="AJ15" s="545"/>
    </row>
    <row r="16" spans="1:36" ht="12.75" customHeight="1" x14ac:dyDescent="0.3">
      <c r="A16" s="163"/>
      <c r="B16" s="156" t="s">
        <v>385</v>
      </c>
      <c r="C16" s="136"/>
      <c r="D16" s="133" t="s">
        <v>67</v>
      </c>
      <c r="E16" s="136"/>
      <c r="F16" s="157"/>
      <c r="G16" s="123"/>
      <c r="H16" s="123"/>
      <c r="I16" s="119"/>
      <c r="J16" s="136"/>
      <c r="K16" s="133"/>
      <c r="L16" s="133"/>
      <c r="M16" s="158"/>
      <c r="N16" s="133"/>
      <c r="O16" s="133"/>
      <c r="P16" s="133"/>
      <c r="Q16" s="133"/>
      <c r="R16" s="127"/>
      <c r="S16" s="159">
        <v>2</v>
      </c>
      <c r="T16" s="133">
        <f t="shared" ref="T16:T19" si="9">$T$5*S16</f>
        <v>34</v>
      </c>
      <c r="U16" s="160">
        <v>2</v>
      </c>
      <c r="V16" s="133">
        <f t="shared" ref="V16:V19" si="10">$V$5*U16</f>
        <v>44</v>
      </c>
      <c r="W16" s="161"/>
      <c r="X16" s="133"/>
      <c r="Y16" s="136"/>
      <c r="Z16" s="133"/>
      <c r="AA16" s="157"/>
      <c r="AB16" s="132"/>
      <c r="AC16" s="136"/>
      <c r="AD16" s="136"/>
      <c r="AE16" s="133"/>
      <c r="AF16" s="136"/>
      <c r="AG16" s="1275"/>
      <c r="AH16" s="254">
        <f t="shared" si="7"/>
        <v>0</v>
      </c>
      <c r="AI16" s="386"/>
      <c r="AJ16" s="545"/>
    </row>
    <row r="17" spans="1:36" ht="11.25" customHeight="1" x14ac:dyDescent="0.3">
      <c r="A17" s="163" t="s">
        <v>386</v>
      </c>
      <c r="B17" s="163" t="s">
        <v>350</v>
      </c>
      <c r="C17" s="133"/>
      <c r="D17" s="133" t="s">
        <v>67</v>
      </c>
      <c r="E17" s="136"/>
      <c r="F17" s="165" t="s">
        <v>29</v>
      </c>
      <c r="G17" s="123"/>
      <c r="H17" s="123"/>
      <c r="I17" s="130"/>
      <c r="J17" s="136">
        <f t="shared" si="5"/>
        <v>196</v>
      </c>
      <c r="K17" s="133"/>
      <c r="L17" s="133">
        <f t="shared" si="6"/>
        <v>196</v>
      </c>
      <c r="M17" s="158">
        <f t="shared" si="8"/>
        <v>128</v>
      </c>
      <c r="N17" s="133">
        <v>68</v>
      </c>
      <c r="O17" s="133"/>
      <c r="P17" s="133"/>
      <c r="Q17" s="133"/>
      <c r="R17" s="127"/>
      <c r="S17" s="159">
        <v>1</v>
      </c>
      <c r="T17" s="133">
        <f t="shared" si="9"/>
        <v>17</v>
      </c>
      <c r="U17" s="160">
        <v>1</v>
      </c>
      <c r="V17" s="133">
        <f t="shared" si="10"/>
        <v>22</v>
      </c>
      <c r="W17" s="161"/>
      <c r="X17" s="133"/>
      <c r="Y17" s="136"/>
      <c r="Z17" s="133"/>
      <c r="AA17" s="157"/>
      <c r="AB17" s="1301">
        <v>82</v>
      </c>
      <c r="AC17" s="136"/>
      <c r="AD17" s="136"/>
      <c r="AE17" s="133">
        <v>114</v>
      </c>
      <c r="AF17" s="136"/>
      <c r="AG17" s="1275"/>
      <c r="AH17" s="254">
        <f t="shared" si="7"/>
        <v>196</v>
      </c>
      <c r="AI17" s="1265" t="s">
        <v>1124</v>
      </c>
      <c r="AJ17" s="545"/>
    </row>
    <row r="18" spans="1:36" ht="11.25" customHeight="1" x14ac:dyDescent="0.3">
      <c r="A18" s="163" t="s">
        <v>387</v>
      </c>
      <c r="B18" s="163" t="s">
        <v>388</v>
      </c>
      <c r="C18" s="133"/>
      <c r="D18" s="133" t="s">
        <v>67</v>
      </c>
      <c r="E18" s="136"/>
      <c r="F18" s="165" t="s">
        <v>29</v>
      </c>
      <c r="G18" s="123"/>
      <c r="H18" s="123"/>
      <c r="I18" s="119"/>
      <c r="J18" s="136">
        <f t="shared" si="5"/>
        <v>109</v>
      </c>
      <c r="K18" s="133"/>
      <c r="L18" s="133">
        <f t="shared" si="6"/>
        <v>109</v>
      </c>
      <c r="M18" s="158">
        <f t="shared" si="8"/>
        <v>49</v>
      </c>
      <c r="N18" s="133">
        <v>60</v>
      </c>
      <c r="O18" s="133"/>
      <c r="P18" s="133"/>
      <c r="Q18" s="133"/>
      <c r="R18" s="127"/>
      <c r="S18" s="159">
        <v>3</v>
      </c>
      <c r="T18" s="133">
        <f t="shared" si="9"/>
        <v>51</v>
      </c>
      <c r="U18" s="160">
        <v>3</v>
      </c>
      <c r="V18" s="133">
        <f t="shared" si="10"/>
        <v>66</v>
      </c>
      <c r="W18" s="161"/>
      <c r="X18" s="133"/>
      <c r="Y18" s="136"/>
      <c r="Z18" s="133"/>
      <c r="AA18" s="157"/>
      <c r="AB18" s="1301">
        <v>40</v>
      </c>
      <c r="AC18" s="136"/>
      <c r="AD18" s="136"/>
      <c r="AE18" s="133">
        <v>69</v>
      </c>
      <c r="AF18" s="136"/>
      <c r="AG18" s="1275"/>
      <c r="AH18" s="254">
        <f t="shared" si="7"/>
        <v>109</v>
      </c>
      <c r="AI18" s="1288" t="s">
        <v>1142</v>
      </c>
      <c r="AJ18" s="545"/>
    </row>
    <row r="19" spans="1:36" ht="11.25" customHeight="1" x14ac:dyDescent="0.3">
      <c r="A19" s="163"/>
      <c r="B19" s="156" t="s">
        <v>389</v>
      </c>
      <c r="C19" s="133" t="s">
        <v>67</v>
      </c>
      <c r="D19" s="133" t="s">
        <v>67</v>
      </c>
      <c r="E19" s="136"/>
      <c r="F19" s="157"/>
      <c r="G19" s="123"/>
      <c r="H19" s="123"/>
      <c r="I19" s="119"/>
      <c r="J19" s="136">
        <f t="shared" si="5"/>
        <v>0</v>
      </c>
      <c r="K19" s="133"/>
      <c r="L19" s="133"/>
      <c r="M19" s="158"/>
      <c r="N19" s="133"/>
      <c r="O19" s="133"/>
      <c r="P19" s="133"/>
      <c r="Q19" s="133"/>
      <c r="R19" s="127"/>
      <c r="S19" s="159">
        <v>3</v>
      </c>
      <c r="T19" s="133">
        <f t="shared" si="9"/>
        <v>51</v>
      </c>
      <c r="U19" s="160">
        <v>3</v>
      </c>
      <c r="V19" s="133">
        <f t="shared" si="10"/>
        <v>66</v>
      </c>
      <c r="W19" s="161"/>
      <c r="X19" s="133"/>
      <c r="Y19" s="136"/>
      <c r="Z19" s="133"/>
      <c r="AA19" s="157"/>
      <c r="AB19" s="132"/>
      <c r="AC19" s="136"/>
      <c r="AD19" s="136"/>
      <c r="AE19" s="133"/>
      <c r="AF19" s="136"/>
      <c r="AG19" s="1275"/>
      <c r="AH19" s="254">
        <f t="shared" si="7"/>
        <v>0</v>
      </c>
      <c r="AI19" s="386"/>
      <c r="AJ19" s="545"/>
    </row>
    <row r="20" spans="1:36" ht="11.25" customHeight="1" x14ac:dyDescent="0.3">
      <c r="A20" s="163" t="s">
        <v>390</v>
      </c>
      <c r="B20" s="163" t="s">
        <v>166</v>
      </c>
      <c r="C20" s="133"/>
      <c r="D20" s="133"/>
      <c r="E20" s="136"/>
      <c r="F20" s="165" t="s">
        <v>29</v>
      </c>
      <c r="G20" s="123"/>
      <c r="H20" s="123"/>
      <c r="I20" s="119"/>
      <c r="J20" s="136">
        <f t="shared" si="5"/>
        <v>116</v>
      </c>
      <c r="K20" s="133"/>
      <c r="L20" s="133">
        <f t="shared" si="6"/>
        <v>116</v>
      </c>
      <c r="M20" s="158">
        <f t="shared" si="8"/>
        <v>80</v>
      </c>
      <c r="N20" s="133">
        <v>36</v>
      </c>
      <c r="O20" s="133"/>
      <c r="P20" s="133"/>
      <c r="Q20" s="133"/>
      <c r="R20" s="127"/>
      <c r="S20" s="159"/>
      <c r="T20" s="133"/>
      <c r="U20" s="160"/>
      <c r="V20" s="133"/>
      <c r="W20" s="161"/>
      <c r="X20" s="133"/>
      <c r="Y20" s="136"/>
      <c r="Z20" s="133"/>
      <c r="AA20" s="157"/>
      <c r="AB20" s="1301">
        <v>38</v>
      </c>
      <c r="AC20" s="136"/>
      <c r="AD20" s="136"/>
      <c r="AE20" s="133">
        <v>78</v>
      </c>
      <c r="AF20" s="136"/>
      <c r="AG20" s="1275"/>
      <c r="AH20" s="254">
        <f t="shared" si="7"/>
        <v>116</v>
      </c>
      <c r="AI20" s="386" t="s">
        <v>1134</v>
      </c>
      <c r="AJ20" s="545"/>
    </row>
    <row r="21" spans="1:36" ht="11.25" customHeight="1" x14ac:dyDescent="0.3">
      <c r="A21" s="163" t="s">
        <v>415</v>
      </c>
      <c r="B21" s="163" t="s">
        <v>392</v>
      </c>
      <c r="C21" s="133"/>
      <c r="D21" s="133"/>
      <c r="E21" s="136"/>
      <c r="F21" s="157" t="s">
        <v>67</v>
      </c>
      <c r="G21" s="123"/>
      <c r="H21" s="123"/>
      <c r="I21" s="119"/>
      <c r="J21" s="136">
        <f t="shared" si="5"/>
        <v>78</v>
      </c>
      <c r="K21" s="133"/>
      <c r="L21" s="133">
        <f t="shared" si="6"/>
        <v>78</v>
      </c>
      <c r="M21" s="158">
        <f t="shared" si="8"/>
        <v>34</v>
      </c>
      <c r="N21" s="133">
        <v>44</v>
      </c>
      <c r="O21" s="133"/>
      <c r="P21" s="133"/>
      <c r="Q21" s="133"/>
      <c r="R21" s="127"/>
      <c r="S21" s="159"/>
      <c r="T21" s="133"/>
      <c r="U21" s="160"/>
      <c r="V21" s="133"/>
      <c r="W21" s="161"/>
      <c r="X21" s="133"/>
      <c r="Y21" s="136"/>
      <c r="Z21" s="133"/>
      <c r="AA21" s="157"/>
      <c r="AB21" s="1301">
        <v>32</v>
      </c>
      <c r="AC21" s="136"/>
      <c r="AD21" s="136"/>
      <c r="AE21" s="133">
        <v>46</v>
      </c>
      <c r="AF21" s="136"/>
      <c r="AG21" s="1275"/>
      <c r="AH21" s="254">
        <f t="shared" si="7"/>
        <v>78</v>
      </c>
      <c r="AI21" s="386" t="s">
        <v>1136</v>
      </c>
      <c r="AJ21" s="545"/>
    </row>
    <row r="22" spans="1:36" ht="20.25" customHeight="1" x14ac:dyDescent="0.3">
      <c r="A22" s="163" t="s">
        <v>393</v>
      </c>
      <c r="B22" s="163" t="s">
        <v>394</v>
      </c>
      <c r="C22" s="133"/>
      <c r="D22" s="133"/>
      <c r="E22" s="136" t="s">
        <v>40</v>
      </c>
      <c r="F22" s="157" t="s">
        <v>40</v>
      </c>
      <c r="G22" s="123"/>
      <c r="H22" s="123"/>
      <c r="I22" s="130"/>
      <c r="J22" s="136">
        <f t="shared" si="5"/>
        <v>152</v>
      </c>
      <c r="K22" s="133">
        <v>26</v>
      </c>
      <c r="L22" s="133">
        <f t="shared" si="6"/>
        <v>116</v>
      </c>
      <c r="M22" s="158">
        <f t="shared" si="8"/>
        <v>72</v>
      </c>
      <c r="N22" s="133">
        <v>44</v>
      </c>
      <c r="O22" s="133"/>
      <c r="P22" s="133"/>
      <c r="Q22" s="133">
        <v>4</v>
      </c>
      <c r="R22" s="127">
        <v>6</v>
      </c>
      <c r="S22" s="159"/>
      <c r="T22" s="133"/>
      <c r="U22" s="160"/>
      <c r="V22" s="133"/>
      <c r="W22" s="161"/>
      <c r="X22" s="133"/>
      <c r="Y22" s="136"/>
      <c r="Z22" s="133"/>
      <c r="AA22" s="157"/>
      <c r="AB22" s="1301">
        <v>48</v>
      </c>
      <c r="AC22" s="136"/>
      <c r="AD22" s="136"/>
      <c r="AE22" s="133">
        <v>68</v>
      </c>
      <c r="AF22" s="136"/>
      <c r="AG22" s="1275"/>
      <c r="AH22" s="254">
        <f t="shared" si="7"/>
        <v>116</v>
      </c>
      <c r="AI22" s="1265" t="s">
        <v>1069</v>
      </c>
      <c r="AJ22" s="545"/>
    </row>
    <row r="23" spans="1:36" ht="22.5" customHeight="1" x14ac:dyDescent="0.3">
      <c r="A23" s="163"/>
      <c r="B23" s="156" t="s">
        <v>395</v>
      </c>
      <c r="C23" s="133"/>
      <c r="D23" s="133" t="s">
        <v>67</v>
      </c>
      <c r="E23" s="136"/>
      <c r="F23" s="157"/>
      <c r="G23" s="123"/>
      <c r="H23" s="123"/>
      <c r="I23" s="130"/>
      <c r="J23" s="136"/>
      <c r="K23" s="133"/>
      <c r="L23" s="133"/>
      <c r="M23" s="158"/>
      <c r="N23" s="133"/>
      <c r="O23" s="133"/>
      <c r="P23" s="133"/>
      <c r="Q23" s="133"/>
      <c r="R23" s="127"/>
      <c r="S23" s="159">
        <v>2</v>
      </c>
      <c r="T23" s="133">
        <f t="shared" ref="T23:T25" si="11">$T$5*S23</f>
        <v>34</v>
      </c>
      <c r="U23" s="160">
        <v>3</v>
      </c>
      <c r="V23" s="133">
        <f t="shared" ref="V23:V25" si="12">$V$5*U23</f>
        <v>66</v>
      </c>
      <c r="W23" s="161"/>
      <c r="X23" s="133"/>
      <c r="Y23" s="136"/>
      <c r="Z23" s="133"/>
      <c r="AA23" s="157"/>
      <c r="AB23" s="132"/>
      <c r="AC23" s="136"/>
      <c r="AD23" s="136"/>
      <c r="AE23" s="133"/>
      <c r="AF23" s="136"/>
      <c r="AG23" s="1275"/>
      <c r="AH23" s="254">
        <f t="shared" si="7"/>
        <v>0</v>
      </c>
      <c r="AI23" s="386"/>
      <c r="AJ23" s="545"/>
    </row>
    <row r="24" spans="1:36" ht="12" customHeight="1" x14ac:dyDescent="0.3">
      <c r="A24" s="163" t="s">
        <v>396</v>
      </c>
      <c r="B24" s="163" t="s">
        <v>397</v>
      </c>
      <c r="C24" s="133"/>
      <c r="D24" s="136" t="s">
        <v>40</v>
      </c>
      <c r="E24" s="136"/>
      <c r="F24" s="165" t="s">
        <v>29</v>
      </c>
      <c r="G24" s="123"/>
      <c r="H24" s="123"/>
      <c r="I24" s="130"/>
      <c r="J24" s="136">
        <f t="shared" si="5"/>
        <v>40</v>
      </c>
      <c r="K24" s="133"/>
      <c r="L24" s="133">
        <f t="shared" si="6"/>
        <v>40</v>
      </c>
      <c r="M24" s="158">
        <f t="shared" si="8"/>
        <v>34</v>
      </c>
      <c r="N24" s="133">
        <v>6</v>
      </c>
      <c r="O24" s="133"/>
      <c r="P24" s="133"/>
      <c r="Q24" s="133"/>
      <c r="R24" s="127"/>
      <c r="S24" s="159">
        <v>2</v>
      </c>
      <c r="T24" s="133">
        <f t="shared" si="11"/>
        <v>34</v>
      </c>
      <c r="U24" s="160">
        <v>3</v>
      </c>
      <c r="V24" s="133">
        <f t="shared" si="12"/>
        <v>66</v>
      </c>
      <c r="W24" s="161"/>
      <c r="X24" s="133"/>
      <c r="Y24" s="136"/>
      <c r="Z24" s="133"/>
      <c r="AA24" s="157"/>
      <c r="AB24" s="1301">
        <v>40</v>
      </c>
      <c r="AC24" s="136"/>
      <c r="AD24" s="136"/>
      <c r="AE24" s="133">
        <v>0</v>
      </c>
      <c r="AF24" s="136"/>
      <c r="AG24" s="1275"/>
      <c r="AH24" s="254">
        <f t="shared" si="7"/>
        <v>40</v>
      </c>
      <c r="AI24" s="1288" t="s">
        <v>1142</v>
      </c>
      <c r="AJ24" s="545"/>
    </row>
    <row r="25" spans="1:36" ht="12" customHeight="1" x14ac:dyDescent="0.3">
      <c r="A25" s="163" t="s">
        <v>398</v>
      </c>
      <c r="B25" s="163" t="s">
        <v>356</v>
      </c>
      <c r="C25" s="133"/>
      <c r="D25" s="133" t="s">
        <v>67</v>
      </c>
      <c r="E25" s="136" t="s">
        <v>29</v>
      </c>
      <c r="F25" s="164"/>
      <c r="G25" s="123"/>
      <c r="H25" s="123"/>
      <c r="I25" s="130"/>
      <c r="J25" s="136">
        <f t="shared" si="5"/>
        <v>40</v>
      </c>
      <c r="K25" s="133"/>
      <c r="L25" s="133">
        <f t="shared" si="6"/>
        <v>40</v>
      </c>
      <c r="M25" s="158">
        <f t="shared" si="8"/>
        <v>32</v>
      </c>
      <c r="N25" s="133">
        <v>8</v>
      </c>
      <c r="O25" s="133"/>
      <c r="P25" s="133"/>
      <c r="Q25" s="133"/>
      <c r="R25" s="127"/>
      <c r="S25" s="159">
        <v>2</v>
      </c>
      <c r="T25" s="133">
        <f t="shared" si="11"/>
        <v>34</v>
      </c>
      <c r="U25" s="160">
        <v>3</v>
      </c>
      <c r="V25" s="133">
        <f t="shared" si="12"/>
        <v>66</v>
      </c>
      <c r="W25" s="161"/>
      <c r="X25" s="133"/>
      <c r="Y25" s="136"/>
      <c r="Z25" s="133"/>
      <c r="AA25" s="157"/>
      <c r="AB25" s="132">
        <v>0</v>
      </c>
      <c r="AC25" s="136"/>
      <c r="AD25" s="136"/>
      <c r="AE25" s="133">
        <v>40</v>
      </c>
      <c r="AF25" s="136"/>
      <c r="AG25" s="1275"/>
      <c r="AH25" s="254">
        <f t="shared" si="7"/>
        <v>40</v>
      </c>
      <c r="AI25" s="386" t="s">
        <v>1160</v>
      </c>
      <c r="AJ25" s="545"/>
    </row>
    <row r="26" spans="1:36" ht="11.25" customHeight="1" x14ac:dyDescent="0.3">
      <c r="A26" s="163" t="s">
        <v>400</v>
      </c>
      <c r="B26" s="163" t="s">
        <v>401</v>
      </c>
      <c r="C26" s="133"/>
      <c r="D26" s="133"/>
      <c r="E26" s="136" t="s">
        <v>29</v>
      </c>
      <c r="F26" s="165"/>
      <c r="G26" s="123"/>
      <c r="H26" s="123"/>
      <c r="I26" s="130"/>
      <c r="J26" s="136">
        <f t="shared" si="5"/>
        <v>40</v>
      </c>
      <c r="K26" s="133"/>
      <c r="L26" s="133">
        <f t="shared" si="6"/>
        <v>40</v>
      </c>
      <c r="M26" s="158">
        <f t="shared" si="8"/>
        <v>30</v>
      </c>
      <c r="N26" s="133">
        <v>10</v>
      </c>
      <c r="O26" s="133"/>
      <c r="P26" s="133"/>
      <c r="Q26" s="133"/>
      <c r="R26" s="127"/>
      <c r="S26" s="159"/>
      <c r="T26" s="133"/>
      <c r="U26" s="160"/>
      <c r="V26" s="133"/>
      <c r="W26" s="135"/>
      <c r="X26" s="133"/>
      <c r="Y26" s="123"/>
      <c r="Z26" s="133"/>
      <c r="AA26" s="127"/>
      <c r="AB26" s="1302">
        <v>40</v>
      </c>
      <c r="AC26" s="133"/>
      <c r="AD26" s="133"/>
      <c r="AE26" s="133">
        <v>0</v>
      </c>
      <c r="AF26" s="123"/>
      <c r="AG26" s="1274"/>
      <c r="AH26" s="254">
        <f t="shared" si="7"/>
        <v>40</v>
      </c>
      <c r="AI26" s="386" t="s">
        <v>1074</v>
      </c>
      <c r="AJ26" s="545"/>
    </row>
    <row r="27" spans="1:36" ht="22.5" customHeight="1" x14ac:dyDescent="0.3">
      <c r="A27" s="163"/>
      <c r="B27" s="156" t="s">
        <v>402</v>
      </c>
      <c r="C27" s="133"/>
      <c r="D27" s="133"/>
      <c r="E27" s="136"/>
      <c r="F27" s="157"/>
      <c r="G27" s="123"/>
      <c r="H27" s="123"/>
      <c r="I27" s="119"/>
      <c r="J27" s="136"/>
      <c r="K27" s="133"/>
      <c r="L27" s="133"/>
      <c r="M27" s="158"/>
      <c r="N27" s="133"/>
      <c r="O27" s="133"/>
      <c r="P27" s="133"/>
      <c r="Q27" s="133"/>
      <c r="R27" s="127"/>
      <c r="S27" s="159"/>
      <c r="T27" s="133"/>
      <c r="U27" s="160"/>
      <c r="V27" s="133"/>
      <c r="W27" s="161"/>
      <c r="X27" s="133"/>
      <c r="Y27" s="133"/>
      <c r="Z27" s="133"/>
      <c r="AA27" s="134"/>
      <c r="AB27" s="132"/>
      <c r="AC27" s="133"/>
      <c r="AD27" s="133"/>
      <c r="AE27" s="133"/>
      <c r="AF27" s="135"/>
      <c r="AG27" s="1276"/>
      <c r="AH27" s="254">
        <f t="shared" si="7"/>
        <v>0</v>
      </c>
      <c r="AI27" s="386"/>
      <c r="AJ27" s="545"/>
    </row>
    <row r="28" spans="1:36" ht="11.25" customHeight="1" x14ac:dyDescent="0.3">
      <c r="A28" s="163" t="s">
        <v>403</v>
      </c>
      <c r="B28" s="163" t="s">
        <v>6</v>
      </c>
      <c r="C28" s="133"/>
      <c r="D28" s="133"/>
      <c r="E28" s="124" t="s">
        <v>29</v>
      </c>
      <c r="F28" s="165" t="s">
        <v>29</v>
      </c>
      <c r="G28" s="123"/>
      <c r="H28" s="123"/>
      <c r="I28" s="119"/>
      <c r="J28" s="136">
        <f t="shared" si="5"/>
        <v>78</v>
      </c>
      <c r="K28" s="133"/>
      <c r="L28" s="133">
        <f t="shared" si="6"/>
        <v>78</v>
      </c>
      <c r="M28" s="158">
        <f t="shared" si="8"/>
        <v>4</v>
      </c>
      <c r="N28" s="133">
        <v>74</v>
      </c>
      <c r="O28" s="133"/>
      <c r="P28" s="133"/>
      <c r="Q28" s="133"/>
      <c r="R28" s="127"/>
      <c r="S28" s="159"/>
      <c r="T28" s="133"/>
      <c r="U28" s="160"/>
      <c r="V28" s="133"/>
      <c r="W28" s="161"/>
      <c r="X28" s="133"/>
      <c r="Y28" s="133"/>
      <c r="Z28" s="133"/>
      <c r="AA28" s="134"/>
      <c r="AB28" s="1301">
        <v>32</v>
      </c>
      <c r="AC28" s="133"/>
      <c r="AD28" s="133"/>
      <c r="AE28" s="133">
        <v>46</v>
      </c>
      <c r="AF28" s="135"/>
      <c r="AG28" s="1276"/>
      <c r="AH28" s="254">
        <f t="shared" si="7"/>
        <v>78</v>
      </c>
      <c r="AI28" s="386" t="s">
        <v>1141</v>
      </c>
      <c r="AJ28" s="545"/>
    </row>
    <row r="29" spans="1:36" ht="13.5" customHeight="1" x14ac:dyDescent="0.3">
      <c r="A29" s="163" t="s">
        <v>404</v>
      </c>
      <c r="B29" s="163" t="s">
        <v>531</v>
      </c>
      <c r="C29" s="133"/>
      <c r="D29" s="133"/>
      <c r="E29" s="124"/>
      <c r="F29" s="165" t="s">
        <v>29</v>
      </c>
      <c r="G29" s="123"/>
      <c r="H29" s="123"/>
      <c r="I29" s="130"/>
      <c r="J29" s="136">
        <f t="shared" si="5"/>
        <v>78</v>
      </c>
      <c r="K29" s="133"/>
      <c r="L29" s="133">
        <f t="shared" si="6"/>
        <v>78</v>
      </c>
      <c r="M29" s="158">
        <f t="shared" si="8"/>
        <v>60</v>
      </c>
      <c r="N29" s="133">
        <v>18</v>
      </c>
      <c r="O29" s="133"/>
      <c r="P29" s="133"/>
      <c r="Q29" s="133"/>
      <c r="R29" s="127"/>
      <c r="S29" s="159"/>
      <c r="T29" s="133"/>
      <c r="U29" s="160"/>
      <c r="V29" s="133"/>
      <c r="W29" s="161"/>
      <c r="X29" s="133"/>
      <c r="Y29" s="133"/>
      <c r="Z29" s="133"/>
      <c r="AA29" s="134"/>
      <c r="AB29" s="1301">
        <v>32</v>
      </c>
      <c r="AC29" s="133"/>
      <c r="AD29" s="133"/>
      <c r="AE29" s="133">
        <v>46</v>
      </c>
      <c r="AF29" s="135"/>
      <c r="AG29" s="1276"/>
      <c r="AH29" s="254">
        <f t="shared" si="7"/>
        <v>78</v>
      </c>
      <c r="AI29" s="1288" t="s">
        <v>1114</v>
      </c>
      <c r="AJ29" s="545"/>
    </row>
    <row r="30" spans="1:36" ht="11.25" customHeight="1" x14ac:dyDescent="0.3">
      <c r="A30" s="167"/>
      <c r="B30" s="145" t="s">
        <v>405</v>
      </c>
      <c r="C30" s="168"/>
      <c r="D30" s="168"/>
      <c r="E30" s="151"/>
      <c r="F30" s="169"/>
      <c r="G30" s="170"/>
      <c r="H30" s="170"/>
      <c r="I30" s="148"/>
      <c r="J30" s="136"/>
      <c r="K30" s="151"/>
      <c r="L30" s="151"/>
      <c r="M30" s="158"/>
      <c r="N30" s="168"/>
      <c r="O30" s="168"/>
      <c r="P30" s="168"/>
      <c r="Q30" s="151"/>
      <c r="R30" s="151"/>
      <c r="S30" s="150"/>
      <c r="T30" s="151"/>
      <c r="U30" s="151"/>
      <c r="V30" s="151"/>
      <c r="W30" s="152"/>
      <c r="X30" s="151"/>
      <c r="Y30" s="151"/>
      <c r="Z30" s="151"/>
      <c r="AA30" s="154"/>
      <c r="AB30" s="153"/>
      <c r="AC30" s="151"/>
      <c r="AD30" s="151"/>
      <c r="AE30" s="151"/>
      <c r="AF30" s="151"/>
      <c r="AG30" s="152"/>
      <c r="AH30" s="254">
        <f t="shared" si="7"/>
        <v>0</v>
      </c>
      <c r="AI30" s="386"/>
      <c r="AJ30" s="545"/>
    </row>
    <row r="31" spans="1:36" ht="11.25" customHeight="1" x14ac:dyDescent="0.3">
      <c r="A31" s="163" t="s">
        <v>421</v>
      </c>
      <c r="B31" s="163" t="s">
        <v>407</v>
      </c>
      <c r="C31" s="133"/>
      <c r="D31" s="133"/>
      <c r="E31" s="136"/>
      <c r="F31" s="165" t="s">
        <v>399</v>
      </c>
      <c r="G31" s="123"/>
      <c r="H31" s="123"/>
      <c r="I31" s="119"/>
      <c r="J31" s="136">
        <f t="shared" si="5"/>
        <v>36</v>
      </c>
      <c r="K31" s="133"/>
      <c r="L31" s="133">
        <f t="shared" ref="L31:L33" si="13">SUM(AB31:AG31)</f>
        <v>36</v>
      </c>
      <c r="M31" s="158">
        <f t="shared" si="8"/>
        <v>0</v>
      </c>
      <c r="N31" s="133">
        <v>36</v>
      </c>
      <c r="O31" s="133"/>
      <c r="P31" s="133"/>
      <c r="Q31" s="133"/>
      <c r="R31" s="127"/>
      <c r="S31" s="159"/>
      <c r="T31" s="133"/>
      <c r="U31" s="160"/>
      <c r="V31" s="133"/>
      <c r="W31" s="161"/>
      <c r="X31" s="133"/>
      <c r="Y31" s="133"/>
      <c r="Z31" s="133"/>
      <c r="AA31" s="134"/>
      <c r="AB31" s="1301">
        <v>16</v>
      </c>
      <c r="AC31" s="133"/>
      <c r="AD31" s="133"/>
      <c r="AE31" s="133">
        <v>20</v>
      </c>
      <c r="AF31" s="135"/>
      <c r="AG31" s="1276"/>
      <c r="AH31" s="254">
        <f t="shared" si="7"/>
        <v>36</v>
      </c>
      <c r="AI31" s="1265" t="s">
        <v>1069</v>
      </c>
      <c r="AJ31" s="545"/>
    </row>
    <row r="32" spans="1:36" ht="11.25" customHeight="1" x14ac:dyDescent="0.3">
      <c r="A32" s="163" t="s">
        <v>406</v>
      </c>
      <c r="B32" s="163" t="s">
        <v>422</v>
      </c>
      <c r="C32" s="133"/>
      <c r="D32" s="133"/>
      <c r="E32" s="136"/>
      <c r="F32" s="165" t="s">
        <v>399</v>
      </c>
      <c r="G32" s="123"/>
      <c r="H32" s="123"/>
      <c r="I32" s="119"/>
      <c r="J32" s="136">
        <f t="shared" si="5"/>
        <v>72</v>
      </c>
      <c r="K32" s="133"/>
      <c r="L32" s="133">
        <f t="shared" si="13"/>
        <v>72</v>
      </c>
      <c r="M32" s="158">
        <f t="shared" si="8"/>
        <v>50</v>
      </c>
      <c r="N32" s="133">
        <v>22</v>
      </c>
      <c r="O32" s="133"/>
      <c r="P32" s="133"/>
      <c r="Q32" s="133"/>
      <c r="R32" s="127"/>
      <c r="S32" s="159"/>
      <c r="T32" s="133"/>
      <c r="U32" s="160"/>
      <c r="V32" s="133"/>
      <c r="W32" s="161"/>
      <c r="X32" s="133"/>
      <c r="Y32" s="133"/>
      <c r="Z32" s="133"/>
      <c r="AA32" s="134"/>
      <c r="AB32" s="132">
        <v>0</v>
      </c>
      <c r="AC32" s="133"/>
      <c r="AD32" s="133"/>
      <c r="AE32" s="133">
        <v>72</v>
      </c>
      <c r="AF32" s="135"/>
      <c r="AG32" s="1276"/>
      <c r="AH32" s="254">
        <f t="shared" si="7"/>
        <v>72</v>
      </c>
      <c r="AI32" s="1265" t="s">
        <v>1116</v>
      </c>
      <c r="AJ32" s="545"/>
    </row>
    <row r="33" spans="1:36" ht="18.75" customHeight="1" x14ac:dyDescent="0.3">
      <c r="A33" s="163" t="s">
        <v>408</v>
      </c>
      <c r="B33" s="163" t="s">
        <v>467</v>
      </c>
      <c r="C33" s="133"/>
      <c r="D33" s="133"/>
      <c r="E33" s="136"/>
      <c r="F33" s="165" t="s">
        <v>399</v>
      </c>
      <c r="G33" s="123"/>
      <c r="H33" s="123"/>
      <c r="I33" s="119"/>
      <c r="J33" s="136">
        <f t="shared" ref="J33" si="14">K33+L33</f>
        <v>32</v>
      </c>
      <c r="K33" s="133"/>
      <c r="L33" s="133">
        <f t="shared" si="13"/>
        <v>32</v>
      </c>
      <c r="M33" s="158">
        <v>10</v>
      </c>
      <c r="N33" s="133">
        <v>22</v>
      </c>
      <c r="O33" s="133"/>
      <c r="P33" s="133"/>
      <c r="Q33" s="133"/>
      <c r="R33" s="127"/>
      <c r="S33" s="159"/>
      <c r="T33" s="133"/>
      <c r="U33" s="160"/>
      <c r="V33" s="133"/>
      <c r="W33" s="161"/>
      <c r="X33" s="133"/>
      <c r="Y33" s="133"/>
      <c r="Z33" s="133"/>
      <c r="AA33" s="134"/>
      <c r="AB33" s="1301">
        <v>20</v>
      </c>
      <c r="AC33" s="133"/>
      <c r="AD33" s="133"/>
      <c r="AE33" s="133">
        <v>12</v>
      </c>
      <c r="AF33" s="135"/>
      <c r="AG33" s="1276"/>
      <c r="AH33" s="254">
        <f>AB33+AE33</f>
        <v>32</v>
      </c>
      <c r="AI33" s="386" t="s">
        <v>1117</v>
      </c>
      <c r="AJ33" s="545"/>
    </row>
    <row r="34" spans="1:36" ht="11.25" customHeight="1" x14ac:dyDescent="0.3">
      <c r="A34" s="163"/>
      <c r="B34" s="156" t="s">
        <v>412</v>
      </c>
      <c r="C34" s="133"/>
      <c r="D34" s="133"/>
      <c r="E34" s="171"/>
      <c r="F34" s="157"/>
      <c r="G34" s="123"/>
      <c r="H34" s="123"/>
      <c r="I34" s="119"/>
      <c r="J34" s="136">
        <f t="shared" si="5"/>
        <v>39</v>
      </c>
      <c r="K34" s="172">
        <v>39</v>
      </c>
      <c r="L34" s="172">
        <f>X34 +Z34</f>
        <v>0</v>
      </c>
      <c r="M34" s="158">
        <f t="shared" si="8"/>
        <v>0</v>
      </c>
      <c r="N34" s="172">
        <v>0</v>
      </c>
      <c r="O34" s="172"/>
      <c r="P34" s="172"/>
      <c r="Q34" s="172"/>
      <c r="R34" s="173"/>
      <c r="S34" s="174"/>
      <c r="T34" s="172"/>
      <c r="U34" s="175"/>
      <c r="V34" s="172"/>
      <c r="W34" s="176"/>
      <c r="X34" s="172"/>
      <c r="Y34" s="172"/>
      <c r="Z34" s="172"/>
      <c r="AA34" s="177"/>
      <c r="AB34" s="178"/>
      <c r="AC34" s="172"/>
      <c r="AD34" s="172">
        <v>16</v>
      </c>
      <c r="AE34" s="172"/>
      <c r="AF34" s="179"/>
      <c r="AG34" s="237">
        <v>23</v>
      </c>
      <c r="AH34" s="255"/>
      <c r="AI34" s="386"/>
      <c r="AJ34" s="545"/>
    </row>
    <row r="35" spans="1:36" ht="11.25" customHeight="1" x14ac:dyDescent="0.3">
      <c r="A35" s="192"/>
      <c r="B35" s="117"/>
      <c r="C35" s="117"/>
      <c r="D35" s="117"/>
      <c r="E35" s="117"/>
      <c r="F35" s="117"/>
      <c r="G35" s="117"/>
      <c r="H35" s="117"/>
      <c r="I35" s="117"/>
      <c r="J35" s="117"/>
      <c r="K35" s="117"/>
      <c r="L35" s="117"/>
      <c r="M35" s="117"/>
      <c r="N35" s="117"/>
      <c r="O35" s="117"/>
      <c r="P35" s="117"/>
      <c r="Q35" s="117"/>
      <c r="R35" s="117"/>
      <c r="S35" s="117"/>
      <c r="T35" s="117"/>
      <c r="U35" s="117"/>
      <c r="V35" s="117"/>
      <c r="W35" s="117"/>
      <c r="X35" s="117"/>
      <c r="Y35" s="117"/>
      <c r="Z35" s="117"/>
      <c r="AA35" s="117"/>
      <c r="AB35" s="117"/>
      <c r="AC35" s="117"/>
      <c r="AD35" s="117"/>
      <c r="AE35" s="117"/>
      <c r="AF35" s="117"/>
      <c r="AG35" s="117"/>
      <c r="AH35" s="117"/>
    </row>
    <row r="36" spans="1:36" ht="11.25" customHeight="1" x14ac:dyDescent="0.3">
      <c r="A36" s="192"/>
      <c r="B36" s="525" t="s">
        <v>413</v>
      </c>
      <c r="C36" s="117"/>
      <c r="D36" s="117"/>
      <c r="E36" s="117"/>
      <c r="F36" s="117"/>
      <c r="G36" s="117"/>
      <c r="H36" s="117"/>
      <c r="I36" s="117"/>
      <c r="J36" s="117"/>
      <c r="K36" s="117"/>
      <c r="L36" s="117"/>
      <c r="M36" s="117"/>
      <c r="N36" s="117"/>
      <c r="O36" s="117"/>
      <c r="P36" s="117"/>
      <c r="Q36" s="117"/>
      <c r="R36" s="117"/>
      <c r="S36" s="117"/>
      <c r="T36" s="117"/>
      <c r="U36" s="117"/>
      <c r="V36" s="117"/>
      <c r="W36" s="117"/>
      <c r="X36" s="117"/>
      <c r="Y36" s="117"/>
      <c r="Z36" s="117"/>
      <c r="AA36" s="117"/>
      <c r="AB36" s="117"/>
      <c r="AC36" s="117"/>
      <c r="AD36" s="117"/>
      <c r="AE36" s="117"/>
      <c r="AF36" s="117"/>
      <c r="AG36" s="117"/>
      <c r="AH36" s="117"/>
    </row>
    <row r="37" spans="1:36" ht="12.75" customHeight="1" x14ac:dyDescent="0.3">
      <c r="A37" s="192"/>
      <c r="B37" s="1833" t="s">
        <v>414</v>
      </c>
      <c r="C37" s="1834"/>
      <c r="D37" s="1834"/>
      <c r="E37" s="1834"/>
      <c r="F37" s="117"/>
      <c r="G37" s="117"/>
      <c r="H37" s="117"/>
      <c r="I37" s="117"/>
      <c r="J37" s="117"/>
      <c r="K37" s="117"/>
      <c r="L37" s="117"/>
      <c r="M37" s="117"/>
      <c r="N37" s="117"/>
      <c r="O37" s="117"/>
      <c r="P37" s="117"/>
      <c r="Q37" s="117"/>
      <c r="R37" s="117"/>
      <c r="S37" s="117"/>
      <c r="T37" s="117"/>
      <c r="U37" s="117"/>
      <c r="V37" s="117"/>
      <c r="W37" s="117"/>
      <c r="X37" s="117"/>
      <c r="Y37" s="117"/>
      <c r="Z37" s="117"/>
      <c r="AA37" s="117"/>
      <c r="AB37" s="117"/>
      <c r="AC37" s="117"/>
      <c r="AD37" s="117"/>
      <c r="AE37" s="117"/>
      <c r="AF37" s="117"/>
      <c r="AG37" s="117"/>
      <c r="AH37" s="117"/>
    </row>
    <row r="38" spans="1:36" ht="11.25" customHeight="1" x14ac:dyDescent="0.3">
      <c r="A38" s="192"/>
      <c r="B38" s="117"/>
      <c r="C38" s="117"/>
      <c r="D38" s="117"/>
      <c r="E38" s="117"/>
      <c r="F38" s="117"/>
      <c r="G38" s="117"/>
      <c r="H38" s="117"/>
      <c r="I38" s="117"/>
      <c r="J38" s="117"/>
      <c r="K38" s="117"/>
      <c r="L38" s="117"/>
      <c r="M38" s="117"/>
      <c r="N38" s="117"/>
      <c r="O38" s="117"/>
      <c r="P38" s="117"/>
      <c r="Q38" s="117"/>
      <c r="R38" s="117"/>
      <c r="S38" s="117"/>
      <c r="T38" s="117"/>
      <c r="U38" s="117"/>
      <c r="V38" s="117"/>
      <c r="W38" s="117"/>
      <c r="X38" s="117"/>
      <c r="Y38" s="117"/>
      <c r="Z38" s="117"/>
      <c r="AA38" s="117"/>
      <c r="AB38" s="117"/>
      <c r="AC38" s="117"/>
      <c r="AD38" s="117"/>
      <c r="AE38" s="117"/>
      <c r="AF38" s="117"/>
      <c r="AG38" s="117"/>
      <c r="AH38" s="117"/>
    </row>
    <row r="39" spans="1:36" x14ac:dyDescent="0.3">
      <c r="A39" s="192"/>
      <c r="B39" s="117"/>
      <c r="C39" s="117"/>
      <c r="D39" s="117"/>
      <c r="E39" s="117"/>
      <c r="F39" s="117"/>
      <c r="G39" s="117"/>
      <c r="H39" s="117"/>
      <c r="I39" s="117"/>
      <c r="J39" s="117"/>
      <c r="K39" s="117"/>
      <c r="L39" s="117"/>
      <c r="M39" s="117"/>
      <c r="N39" s="117"/>
      <c r="O39" s="117"/>
      <c r="P39" s="117"/>
      <c r="Q39" s="117"/>
      <c r="R39" s="117"/>
      <c r="S39" s="117"/>
      <c r="T39" s="117"/>
      <c r="U39" s="117"/>
      <c r="V39" s="117"/>
      <c r="W39" s="117"/>
      <c r="X39" s="117"/>
      <c r="Y39" s="117"/>
      <c r="Z39" s="117"/>
      <c r="AA39" s="117"/>
      <c r="AB39" s="117"/>
      <c r="AC39" s="117"/>
      <c r="AD39" s="117"/>
      <c r="AE39" s="117"/>
      <c r="AF39" s="117"/>
      <c r="AG39" s="117"/>
      <c r="AH39" s="117"/>
    </row>
    <row r="40" spans="1:36" x14ac:dyDescent="0.3">
      <c r="A40" s="192"/>
      <c r="B40" s="117"/>
      <c r="C40" s="117"/>
      <c r="D40" s="117"/>
      <c r="E40" s="117"/>
      <c r="F40" s="117"/>
      <c r="G40" s="117"/>
      <c r="H40" s="117"/>
      <c r="I40" s="117"/>
      <c r="J40" s="117"/>
      <c r="K40" s="117"/>
      <c r="L40" s="117"/>
      <c r="M40" s="117"/>
      <c r="N40" s="117"/>
      <c r="O40" s="117"/>
      <c r="P40" s="117"/>
      <c r="Q40" s="117"/>
      <c r="R40" s="117"/>
      <c r="S40" s="117"/>
      <c r="T40" s="117"/>
      <c r="U40" s="117"/>
      <c r="V40" s="117"/>
      <c r="W40" s="117"/>
      <c r="X40" s="117"/>
      <c r="Y40" s="117"/>
      <c r="Z40" s="117"/>
      <c r="AA40" s="117"/>
      <c r="AB40" s="117"/>
      <c r="AC40" s="117"/>
      <c r="AD40" s="117"/>
      <c r="AE40" s="117"/>
      <c r="AF40" s="117"/>
      <c r="AG40" s="117"/>
      <c r="AH40" s="117"/>
    </row>
    <row r="41" spans="1:36" x14ac:dyDescent="0.3">
      <c r="A41" s="192"/>
      <c r="B41" s="117"/>
      <c r="C41" s="117"/>
      <c r="D41" s="117"/>
      <c r="E41" s="117"/>
      <c r="F41" s="117"/>
      <c r="G41" s="117"/>
      <c r="H41" s="117"/>
      <c r="I41" s="117"/>
      <c r="J41" s="117"/>
      <c r="K41" s="117"/>
      <c r="L41" s="117"/>
      <c r="M41" s="117"/>
      <c r="N41" s="117"/>
      <c r="O41" s="117"/>
      <c r="P41" s="117"/>
      <c r="Q41" s="117"/>
      <c r="R41" s="117"/>
      <c r="S41" s="117"/>
      <c r="T41" s="117"/>
      <c r="U41" s="117"/>
      <c r="V41" s="117"/>
      <c r="W41" s="117"/>
      <c r="X41" s="117"/>
      <c r="Y41" s="117"/>
      <c r="Z41" s="117"/>
      <c r="AA41" s="117"/>
      <c r="AB41" s="117"/>
      <c r="AC41" s="117"/>
      <c r="AD41" s="117"/>
      <c r="AE41" s="117"/>
      <c r="AF41" s="117"/>
      <c r="AG41" s="117"/>
      <c r="AH41" s="117"/>
    </row>
    <row r="42" spans="1:36" x14ac:dyDescent="0.3">
      <c r="A42" s="192"/>
      <c r="B42" s="117"/>
      <c r="C42" s="117"/>
      <c r="D42" s="117"/>
      <c r="E42" s="117"/>
      <c r="F42" s="117"/>
      <c r="G42" s="117"/>
      <c r="H42" s="117"/>
      <c r="I42" s="117"/>
      <c r="J42" s="117"/>
      <c r="K42" s="117"/>
      <c r="L42" s="117"/>
      <c r="M42" s="117"/>
      <c r="N42" s="117"/>
      <c r="O42" s="117"/>
      <c r="P42" s="117"/>
      <c r="Q42" s="117"/>
      <c r="R42" s="117"/>
      <c r="S42" s="117"/>
      <c r="T42" s="117"/>
      <c r="U42" s="117"/>
      <c r="V42" s="117"/>
      <c r="W42" s="117"/>
      <c r="X42" s="117"/>
      <c r="Y42" s="117"/>
      <c r="Z42" s="117"/>
      <c r="AA42" s="117"/>
      <c r="AB42" s="117"/>
      <c r="AC42" s="117"/>
      <c r="AD42" s="117"/>
      <c r="AE42" s="117"/>
      <c r="AF42" s="117"/>
      <c r="AG42" s="117"/>
      <c r="AH42" s="117"/>
    </row>
    <row r="43" spans="1:36" x14ac:dyDescent="0.3">
      <c r="A43" s="192"/>
      <c r="B43" s="117"/>
      <c r="C43" s="117"/>
      <c r="D43" s="117"/>
      <c r="E43" s="117"/>
      <c r="F43" s="117"/>
      <c r="G43" s="117"/>
      <c r="H43" s="117"/>
      <c r="I43" s="117"/>
      <c r="J43" s="117"/>
      <c r="K43" s="117"/>
      <c r="L43" s="117"/>
      <c r="M43" s="117"/>
      <c r="N43" s="117"/>
      <c r="O43" s="117"/>
      <c r="P43" s="117"/>
      <c r="Q43" s="117"/>
      <c r="R43" s="117"/>
      <c r="S43" s="117"/>
      <c r="T43" s="117"/>
      <c r="U43" s="117"/>
      <c r="V43" s="117"/>
      <c r="W43" s="117"/>
      <c r="X43" s="117"/>
      <c r="Y43" s="117"/>
      <c r="Z43" s="117"/>
      <c r="AA43" s="117"/>
      <c r="AB43" s="117"/>
      <c r="AC43" s="117"/>
      <c r="AD43" s="117"/>
      <c r="AE43" s="117"/>
      <c r="AF43" s="117"/>
      <c r="AG43" s="117"/>
      <c r="AH43" s="117"/>
    </row>
    <row r="44" spans="1:36" x14ac:dyDescent="0.3">
      <c r="A44" s="192"/>
      <c r="B44" s="117"/>
      <c r="C44" s="117"/>
      <c r="D44" s="117"/>
      <c r="E44" s="117"/>
      <c r="F44" s="117"/>
      <c r="G44" s="117"/>
      <c r="H44" s="117"/>
      <c r="I44" s="117"/>
      <c r="J44" s="117"/>
      <c r="K44" s="117"/>
      <c r="L44" s="117"/>
      <c r="M44" s="117"/>
      <c r="N44" s="117"/>
      <c r="O44" s="117"/>
      <c r="P44" s="117"/>
      <c r="Q44" s="117"/>
      <c r="R44" s="117"/>
      <c r="S44" s="117"/>
      <c r="T44" s="117"/>
      <c r="U44" s="117"/>
      <c r="V44" s="117"/>
      <c r="W44" s="117"/>
      <c r="X44" s="117"/>
      <c r="Y44" s="117"/>
      <c r="Z44" s="117"/>
      <c r="AA44" s="117"/>
      <c r="AB44" s="117"/>
      <c r="AC44" s="117"/>
      <c r="AD44" s="117"/>
      <c r="AE44" s="117"/>
      <c r="AF44" s="117"/>
      <c r="AG44" s="117"/>
      <c r="AH44" s="117"/>
    </row>
    <row r="45" spans="1:36" x14ac:dyDescent="0.3">
      <c r="A45" s="192"/>
      <c r="B45" s="117"/>
      <c r="C45" s="117"/>
      <c r="D45" s="117"/>
      <c r="E45" s="117"/>
      <c r="F45" s="117"/>
      <c r="G45" s="117"/>
      <c r="H45" s="117"/>
      <c r="I45" s="117"/>
      <c r="J45" s="117"/>
      <c r="K45" s="117"/>
      <c r="L45" s="117"/>
      <c r="M45" s="117"/>
      <c r="N45" s="117"/>
      <c r="O45" s="117"/>
      <c r="P45" s="117"/>
      <c r="Q45" s="117"/>
      <c r="R45" s="117"/>
      <c r="S45" s="117"/>
      <c r="T45" s="117"/>
      <c r="U45" s="117"/>
      <c r="V45" s="117"/>
      <c r="W45" s="117"/>
      <c r="X45" s="117"/>
      <c r="Y45" s="117"/>
      <c r="Z45" s="117"/>
      <c r="AA45" s="117"/>
      <c r="AB45" s="117"/>
      <c r="AC45" s="117"/>
      <c r="AD45" s="117"/>
      <c r="AE45" s="117"/>
      <c r="AF45" s="117"/>
      <c r="AG45" s="117"/>
      <c r="AH45" s="117"/>
    </row>
    <row r="46" spans="1:36" x14ac:dyDescent="0.3">
      <c r="A46" s="192"/>
      <c r="B46" s="117"/>
      <c r="C46" s="117"/>
      <c r="D46" s="117"/>
      <c r="E46" s="117"/>
      <c r="F46" s="117"/>
      <c r="G46" s="117"/>
      <c r="H46" s="117"/>
      <c r="I46" s="117"/>
      <c r="J46" s="117"/>
      <c r="K46" s="117"/>
      <c r="L46" s="117"/>
      <c r="M46" s="117"/>
      <c r="N46" s="117"/>
      <c r="O46" s="117"/>
      <c r="P46" s="117"/>
      <c r="Q46" s="117"/>
      <c r="R46" s="117"/>
      <c r="S46" s="117"/>
      <c r="T46" s="117"/>
      <c r="U46" s="117"/>
      <c r="V46" s="117"/>
      <c r="W46" s="117"/>
      <c r="X46" s="117"/>
      <c r="Y46" s="117"/>
      <c r="Z46" s="117"/>
      <c r="AA46" s="117"/>
      <c r="AB46" s="117"/>
      <c r="AC46" s="117"/>
      <c r="AD46" s="117"/>
      <c r="AE46" s="117"/>
      <c r="AF46" s="117"/>
      <c r="AG46" s="117"/>
      <c r="AH46" s="117"/>
    </row>
    <row r="47" spans="1:36" x14ac:dyDescent="0.3">
      <c r="A47" s="192"/>
      <c r="B47" s="117"/>
      <c r="C47" s="117"/>
      <c r="D47" s="117"/>
      <c r="E47" s="117"/>
      <c r="F47" s="117"/>
      <c r="G47" s="117"/>
      <c r="H47" s="117"/>
      <c r="I47" s="117"/>
      <c r="J47" s="117"/>
      <c r="K47" s="117"/>
      <c r="L47" s="117"/>
      <c r="M47" s="117"/>
      <c r="N47" s="117"/>
      <c r="O47" s="117"/>
      <c r="P47" s="117"/>
      <c r="Q47" s="117"/>
      <c r="R47" s="117"/>
      <c r="S47" s="117"/>
      <c r="T47" s="117"/>
      <c r="U47" s="117"/>
      <c r="V47" s="117"/>
      <c r="W47" s="117"/>
      <c r="X47" s="117"/>
      <c r="Y47" s="117"/>
      <c r="Z47" s="117"/>
      <c r="AA47" s="117"/>
      <c r="AB47" s="117"/>
      <c r="AC47" s="117"/>
      <c r="AD47" s="117"/>
      <c r="AE47" s="117"/>
      <c r="AF47" s="117"/>
      <c r="AG47" s="117"/>
      <c r="AH47" s="117"/>
    </row>
    <row r="48" spans="1:36" x14ac:dyDescent="0.3">
      <c r="A48" s="192"/>
      <c r="B48" s="117"/>
      <c r="C48" s="117"/>
      <c r="D48" s="117"/>
      <c r="E48" s="117"/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7"/>
      <c r="AC48" s="117"/>
      <c r="AD48" s="117"/>
      <c r="AE48" s="117"/>
      <c r="AF48" s="117"/>
      <c r="AG48" s="117"/>
      <c r="AH48" s="117"/>
    </row>
    <row r="49" spans="1:34" x14ac:dyDescent="0.3">
      <c r="A49" s="192"/>
      <c r="B49" s="117"/>
      <c r="C49" s="117"/>
      <c r="D49" s="117"/>
      <c r="E49" s="117"/>
      <c r="F49" s="117"/>
      <c r="G49" s="117"/>
      <c r="H49" s="117"/>
      <c r="I49" s="117"/>
      <c r="J49" s="117"/>
      <c r="K49" s="117"/>
      <c r="L49" s="117"/>
      <c r="M49" s="117"/>
      <c r="N49" s="117"/>
      <c r="O49" s="117"/>
      <c r="P49" s="117"/>
      <c r="Q49" s="117"/>
      <c r="R49" s="117"/>
      <c r="S49" s="117"/>
      <c r="T49" s="117"/>
      <c r="U49" s="117"/>
      <c r="V49" s="117"/>
      <c r="W49" s="117"/>
      <c r="X49" s="117"/>
      <c r="Y49" s="117"/>
      <c r="Z49" s="117"/>
      <c r="AA49" s="117"/>
      <c r="AB49" s="117"/>
      <c r="AC49" s="117"/>
      <c r="AD49" s="117"/>
      <c r="AE49" s="117"/>
      <c r="AF49" s="117"/>
      <c r="AG49" s="117"/>
      <c r="AH49" s="117"/>
    </row>
    <row r="50" spans="1:34" x14ac:dyDescent="0.3">
      <c r="A50" s="192"/>
      <c r="B50" s="117"/>
      <c r="C50" s="117"/>
      <c r="D50" s="117"/>
      <c r="E50" s="117"/>
      <c r="F50" s="117"/>
      <c r="G50" s="117"/>
      <c r="H50" s="117"/>
      <c r="I50" s="117"/>
      <c r="J50" s="117"/>
      <c r="K50" s="117"/>
      <c r="L50" s="117"/>
      <c r="M50" s="117"/>
      <c r="N50" s="117"/>
      <c r="O50" s="117"/>
      <c r="P50" s="117"/>
      <c r="Q50" s="117"/>
      <c r="R50" s="117"/>
      <c r="S50" s="117"/>
      <c r="T50" s="117"/>
      <c r="U50" s="117"/>
      <c r="V50" s="117"/>
      <c r="W50" s="117"/>
      <c r="X50" s="117"/>
      <c r="Y50" s="117"/>
      <c r="Z50" s="117"/>
      <c r="AA50" s="117"/>
      <c r="AB50" s="117"/>
      <c r="AC50" s="117"/>
      <c r="AD50" s="117"/>
      <c r="AE50" s="117"/>
      <c r="AF50" s="117"/>
      <c r="AG50" s="117"/>
      <c r="AH50" s="117"/>
    </row>
    <row r="51" spans="1:34" x14ac:dyDescent="0.3">
      <c r="A51" s="192"/>
      <c r="B51" s="117"/>
      <c r="C51" s="117"/>
      <c r="D51" s="117"/>
      <c r="E51" s="117"/>
      <c r="F51" s="117"/>
      <c r="G51" s="117"/>
      <c r="H51" s="117"/>
      <c r="I51" s="117"/>
      <c r="J51" s="117"/>
      <c r="K51" s="117"/>
      <c r="L51" s="117"/>
      <c r="M51" s="117"/>
      <c r="N51" s="117"/>
      <c r="O51" s="117"/>
      <c r="P51" s="117"/>
      <c r="Q51" s="117"/>
      <c r="R51" s="117"/>
      <c r="S51" s="117"/>
      <c r="T51" s="117"/>
      <c r="U51" s="117"/>
      <c r="V51" s="117"/>
      <c r="W51" s="117"/>
      <c r="X51" s="117"/>
      <c r="Y51" s="117"/>
      <c r="Z51" s="117"/>
      <c r="AA51" s="117"/>
      <c r="AB51" s="117"/>
      <c r="AC51" s="117"/>
      <c r="AD51" s="117"/>
      <c r="AE51" s="117"/>
      <c r="AF51" s="117"/>
      <c r="AG51" s="117"/>
      <c r="AH51" s="117"/>
    </row>
    <row r="52" spans="1:34" x14ac:dyDescent="0.3">
      <c r="A52" s="192"/>
      <c r="B52" s="117"/>
      <c r="C52" s="117"/>
      <c r="D52" s="117"/>
      <c r="E52" s="117"/>
      <c r="F52" s="117"/>
      <c r="G52" s="117"/>
      <c r="H52" s="117"/>
      <c r="I52" s="117"/>
      <c r="J52" s="117"/>
      <c r="K52" s="117"/>
      <c r="L52" s="117"/>
      <c r="M52" s="117"/>
      <c r="N52" s="117"/>
      <c r="O52" s="117"/>
      <c r="P52" s="117"/>
      <c r="Q52" s="117"/>
      <c r="R52" s="117"/>
      <c r="S52" s="117"/>
      <c r="T52" s="117"/>
      <c r="U52" s="117"/>
      <c r="V52" s="117"/>
      <c r="W52" s="117"/>
      <c r="X52" s="117"/>
      <c r="Y52" s="117"/>
      <c r="Z52" s="117"/>
      <c r="AA52" s="117"/>
      <c r="AB52" s="117"/>
      <c r="AC52" s="117"/>
      <c r="AD52" s="117"/>
      <c r="AE52" s="117"/>
      <c r="AF52" s="117"/>
      <c r="AG52" s="117"/>
      <c r="AH52" s="117"/>
    </row>
    <row r="53" spans="1:34" x14ac:dyDescent="0.3">
      <c r="A53" s="192"/>
      <c r="B53" s="117"/>
      <c r="C53" s="117"/>
      <c r="D53" s="117"/>
      <c r="E53" s="117"/>
      <c r="F53" s="117"/>
      <c r="G53" s="117"/>
      <c r="H53" s="117"/>
      <c r="I53" s="117"/>
      <c r="J53" s="117"/>
      <c r="K53" s="117"/>
      <c r="L53" s="117"/>
      <c r="M53" s="117"/>
      <c r="N53" s="117"/>
      <c r="O53" s="117"/>
      <c r="P53" s="117"/>
      <c r="Q53" s="117"/>
      <c r="R53" s="117"/>
      <c r="S53" s="117"/>
      <c r="T53" s="117"/>
      <c r="U53" s="117"/>
      <c r="V53" s="117"/>
      <c r="W53" s="117"/>
      <c r="X53" s="117"/>
      <c r="Y53" s="117"/>
      <c r="Z53" s="117"/>
      <c r="AA53" s="117"/>
      <c r="AB53" s="117"/>
      <c r="AC53" s="117"/>
      <c r="AD53" s="117"/>
      <c r="AE53" s="117"/>
      <c r="AF53" s="117"/>
      <c r="AG53" s="117"/>
      <c r="AH53" s="117"/>
    </row>
    <row r="54" spans="1:34" x14ac:dyDescent="0.3">
      <c r="A54" s="192"/>
      <c r="B54" s="117"/>
      <c r="C54" s="117"/>
      <c r="D54" s="117"/>
      <c r="E54" s="117"/>
      <c r="F54" s="117"/>
      <c r="G54" s="117"/>
      <c r="H54" s="117"/>
      <c r="I54" s="117"/>
      <c r="J54" s="117"/>
      <c r="K54" s="117"/>
      <c r="L54" s="117"/>
      <c r="M54" s="117"/>
      <c r="N54" s="117"/>
      <c r="O54" s="117"/>
      <c r="P54" s="117"/>
      <c r="Q54" s="117"/>
      <c r="R54" s="117"/>
      <c r="S54" s="117"/>
      <c r="T54" s="117"/>
      <c r="U54" s="117"/>
      <c r="V54" s="117"/>
      <c r="W54" s="117"/>
      <c r="X54" s="117"/>
      <c r="Y54" s="117"/>
      <c r="Z54" s="117"/>
      <c r="AA54" s="117"/>
      <c r="AB54" s="117"/>
      <c r="AC54" s="117"/>
      <c r="AD54" s="117"/>
      <c r="AE54" s="117"/>
      <c r="AF54" s="117"/>
      <c r="AG54" s="117"/>
      <c r="AH54" s="117"/>
    </row>
    <row r="55" spans="1:34" x14ac:dyDescent="0.3">
      <c r="A55" s="192"/>
      <c r="B55" s="117"/>
      <c r="C55" s="117"/>
      <c r="D55" s="117"/>
      <c r="E55" s="117"/>
      <c r="F55" s="117"/>
      <c r="G55" s="117"/>
      <c r="H55" s="117"/>
      <c r="I55" s="117"/>
      <c r="J55" s="117"/>
      <c r="K55" s="117"/>
      <c r="L55" s="117"/>
      <c r="M55" s="117"/>
      <c r="N55" s="117"/>
      <c r="O55" s="117"/>
      <c r="P55" s="117"/>
      <c r="Q55" s="117"/>
      <c r="R55" s="117"/>
      <c r="S55" s="117"/>
      <c r="T55" s="117"/>
      <c r="U55" s="117"/>
      <c r="V55" s="117"/>
      <c r="W55" s="117"/>
      <c r="X55" s="117"/>
      <c r="Y55" s="117"/>
      <c r="Z55" s="117"/>
      <c r="AA55" s="117"/>
      <c r="AB55" s="117"/>
      <c r="AC55" s="117"/>
      <c r="AD55" s="117"/>
      <c r="AE55" s="117"/>
      <c r="AF55" s="117"/>
      <c r="AG55" s="117"/>
      <c r="AH55" s="117"/>
    </row>
    <row r="56" spans="1:34" x14ac:dyDescent="0.3">
      <c r="A56" s="192"/>
      <c r="B56" s="117"/>
      <c r="C56" s="117"/>
      <c r="D56" s="117"/>
      <c r="E56" s="117"/>
      <c r="F56" s="117"/>
      <c r="G56" s="117"/>
      <c r="H56" s="117"/>
      <c r="I56" s="117"/>
      <c r="J56" s="117"/>
      <c r="K56" s="117"/>
      <c r="L56" s="117"/>
      <c r="M56" s="117"/>
      <c r="N56" s="117"/>
      <c r="O56" s="117"/>
      <c r="P56" s="117"/>
      <c r="Q56" s="117"/>
      <c r="R56" s="117"/>
      <c r="S56" s="117"/>
      <c r="T56" s="117"/>
      <c r="U56" s="117"/>
      <c r="V56" s="117"/>
      <c r="W56" s="117"/>
      <c r="X56" s="117"/>
      <c r="Y56" s="117"/>
      <c r="Z56" s="117"/>
      <c r="AA56" s="117"/>
      <c r="AB56" s="117"/>
      <c r="AC56" s="117"/>
      <c r="AD56" s="117"/>
      <c r="AE56" s="117"/>
      <c r="AF56" s="117"/>
      <c r="AG56" s="117"/>
      <c r="AH56" s="117"/>
    </row>
    <row r="57" spans="1:34" x14ac:dyDescent="0.3">
      <c r="A57" s="192"/>
      <c r="B57" s="117"/>
      <c r="C57" s="117"/>
      <c r="D57" s="117"/>
      <c r="E57" s="117"/>
      <c r="F57" s="117"/>
      <c r="G57" s="117"/>
      <c r="H57" s="117"/>
      <c r="I57" s="117"/>
      <c r="J57" s="117"/>
      <c r="K57" s="117"/>
      <c r="L57" s="117"/>
      <c r="M57" s="117"/>
      <c r="N57" s="117"/>
      <c r="O57" s="117"/>
      <c r="P57" s="117"/>
      <c r="Q57" s="117"/>
      <c r="R57" s="117"/>
      <c r="S57" s="117"/>
      <c r="T57" s="117"/>
      <c r="U57" s="117"/>
      <c r="V57" s="117"/>
      <c r="W57" s="117"/>
      <c r="X57" s="117"/>
      <c r="Y57" s="117"/>
      <c r="Z57" s="117"/>
      <c r="AA57" s="117"/>
      <c r="AB57" s="117"/>
      <c r="AC57" s="117"/>
      <c r="AD57" s="117"/>
      <c r="AE57" s="117"/>
      <c r="AF57" s="117"/>
      <c r="AG57" s="117"/>
      <c r="AH57" s="117"/>
    </row>
    <row r="58" spans="1:34" x14ac:dyDescent="0.3">
      <c r="A58" s="192"/>
      <c r="B58" s="117"/>
      <c r="C58" s="117"/>
      <c r="D58" s="117"/>
      <c r="E58" s="117"/>
      <c r="F58" s="117"/>
      <c r="G58" s="117"/>
      <c r="H58" s="117"/>
      <c r="I58" s="117"/>
      <c r="J58" s="117"/>
      <c r="K58" s="117"/>
      <c r="L58" s="117"/>
      <c r="M58" s="117"/>
      <c r="N58" s="117"/>
      <c r="O58" s="117"/>
      <c r="P58" s="117"/>
      <c r="Q58" s="117"/>
      <c r="R58" s="117"/>
      <c r="S58" s="117"/>
      <c r="T58" s="117"/>
      <c r="U58" s="117"/>
      <c r="V58" s="117"/>
      <c r="W58" s="117"/>
      <c r="X58" s="117"/>
      <c r="Y58" s="117"/>
      <c r="Z58" s="117"/>
      <c r="AA58" s="117"/>
      <c r="AB58" s="117"/>
      <c r="AC58" s="117"/>
      <c r="AD58" s="117"/>
      <c r="AE58" s="117"/>
      <c r="AF58" s="117"/>
      <c r="AG58" s="117"/>
      <c r="AH58" s="117"/>
    </row>
    <row r="59" spans="1:34" x14ac:dyDescent="0.3">
      <c r="A59" s="192"/>
      <c r="B59" s="117"/>
      <c r="C59" s="117"/>
      <c r="D59" s="117"/>
      <c r="E59" s="117"/>
      <c r="F59" s="117"/>
      <c r="G59" s="117"/>
      <c r="H59" s="117"/>
      <c r="I59" s="117"/>
      <c r="J59" s="117"/>
      <c r="K59" s="117"/>
      <c r="L59" s="117"/>
      <c r="M59" s="117"/>
      <c r="N59" s="117"/>
      <c r="O59" s="117"/>
      <c r="P59" s="117"/>
      <c r="Q59" s="117"/>
      <c r="R59" s="117"/>
      <c r="S59" s="117"/>
      <c r="T59" s="117"/>
      <c r="U59" s="117"/>
      <c r="V59" s="117"/>
      <c r="W59" s="117"/>
      <c r="X59" s="117"/>
      <c r="Y59" s="117"/>
      <c r="Z59" s="117"/>
      <c r="AA59" s="117"/>
      <c r="AB59" s="117"/>
      <c r="AC59" s="117"/>
      <c r="AD59" s="117"/>
      <c r="AE59" s="117"/>
      <c r="AF59" s="117"/>
      <c r="AG59" s="117"/>
      <c r="AH59" s="117"/>
    </row>
    <row r="60" spans="1:34" x14ac:dyDescent="0.3">
      <c r="A60" s="192"/>
      <c r="B60" s="117"/>
      <c r="C60" s="117"/>
      <c r="D60" s="117"/>
      <c r="E60" s="117"/>
      <c r="F60" s="117"/>
      <c r="G60" s="117"/>
      <c r="H60" s="117"/>
      <c r="I60" s="117"/>
      <c r="J60" s="117"/>
      <c r="K60" s="117"/>
      <c r="L60" s="117"/>
      <c r="M60" s="117"/>
      <c r="N60" s="117"/>
      <c r="O60" s="117"/>
      <c r="P60" s="117"/>
      <c r="Q60" s="117"/>
      <c r="R60" s="117"/>
      <c r="S60" s="117"/>
      <c r="T60" s="117"/>
      <c r="U60" s="117"/>
      <c r="V60" s="117"/>
      <c r="W60" s="117"/>
      <c r="X60" s="117"/>
      <c r="Y60" s="117"/>
      <c r="Z60" s="117"/>
      <c r="AA60" s="117"/>
      <c r="AB60" s="117"/>
      <c r="AC60" s="117"/>
      <c r="AD60" s="117"/>
      <c r="AE60" s="117"/>
      <c r="AF60" s="117"/>
      <c r="AG60" s="117"/>
      <c r="AH60" s="117"/>
    </row>
    <row r="61" spans="1:34" x14ac:dyDescent="0.3">
      <c r="A61" s="192"/>
      <c r="B61" s="117"/>
      <c r="C61" s="117"/>
      <c r="D61" s="117"/>
      <c r="E61" s="117"/>
      <c r="F61" s="117"/>
      <c r="G61" s="117"/>
      <c r="H61" s="117"/>
      <c r="I61" s="117"/>
      <c r="J61" s="117"/>
      <c r="K61" s="117"/>
      <c r="L61" s="117"/>
      <c r="M61" s="117"/>
      <c r="N61" s="117"/>
      <c r="O61" s="117"/>
      <c r="P61" s="117"/>
      <c r="Q61" s="117"/>
      <c r="R61" s="117"/>
      <c r="S61" s="117"/>
      <c r="T61" s="117"/>
      <c r="U61" s="117"/>
      <c r="V61" s="117"/>
      <c r="W61" s="117"/>
      <c r="X61" s="117"/>
      <c r="Y61" s="117"/>
      <c r="Z61" s="117"/>
      <c r="AA61" s="117"/>
      <c r="AB61" s="117"/>
      <c r="AC61" s="117"/>
      <c r="AD61" s="117"/>
      <c r="AE61" s="117"/>
      <c r="AF61" s="117"/>
      <c r="AG61" s="117"/>
      <c r="AH61" s="117"/>
    </row>
    <row r="62" spans="1:34" x14ac:dyDescent="0.3">
      <c r="A62" s="192"/>
      <c r="B62" s="117"/>
      <c r="C62" s="117"/>
      <c r="D62" s="117"/>
      <c r="E62" s="117"/>
      <c r="F62" s="117"/>
      <c r="G62" s="117"/>
      <c r="H62" s="117"/>
      <c r="I62" s="117"/>
      <c r="J62" s="117"/>
      <c r="K62" s="117"/>
      <c r="L62" s="117"/>
      <c r="M62" s="117"/>
      <c r="N62" s="117"/>
      <c r="O62" s="117"/>
      <c r="P62" s="117"/>
      <c r="Q62" s="117"/>
      <c r="R62" s="117"/>
      <c r="S62" s="117"/>
      <c r="T62" s="117"/>
      <c r="U62" s="117"/>
      <c r="V62" s="117"/>
      <c r="W62" s="117"/>
      <c r="X62" s="117"/>
      <c r="Y62" s="117"/>
      <c r="Z62" s="117"/>
      <c r="AA62" s="117"/>
      <c r="AB62" s="117"/>
      <c r="AC62" s="117"/>
      <c r="AD62" s="117"/>
      <c r="AE62" s="117"/>
      <c r="AF62" s="117"/>
      <c r="AG62" s="117"/>
      <c r="AH62" s="117"/>
    </row>
    <row r="63" spans="1:34" x14ac:dyDescent="0.3">
      <c r="A63" s="192"/>
      <c r="B63" s="117"/>
      <c r="C63" s="117"/>
      <c r="D63" s="117"/>
      <c r="E63" s="117"/>
      <c r="F63" s="117"/>
      <c r="G63" s="117"/>
      <c r="H63" s="117"/>
      <c r="I63" s="117"/>
      <c r="J63" s="117"/>
      <c r="K63" s="117"/>
      <c r="L63" s="117"/>
      <c r="M63" s="117"/>
      <c r="N63" s="117"/>
      <c r="O63" s="117"/>
      <c r="P63" s="117"/>
      <c r="Q63" s="117"/>
      <c r="R63" s="117"/>
      <c r="S63" s="117"/>
      <c r="T63" s="117"/>
      <c r="U63" s="117"/>
      <c r="V63" s="117"/>
      <c r="W63" s="117"/>
      <c r="X63" s="117"/>
      <c r="Y63" s="117"/>
      <c r="Z63" s="117"/>
      <c r="AA63" s="117"/>
      <c r="AB63" s="117"/>
      <c r="AC63" s="117"/>
      <c r="AD63" s="117"/>
      <c r="AE63" s="117"/>
      <c r="AF63" s="117"/>
      <c r="AG63" s="117"/>
      <c r="AH63" s="117"/>
    </row>
    <row r="64" spans="1:34" x14ac:dyDescent="0.3">
      <c r="A64" s="192"/>
      <c r="B64" s="117"/>
      <c r="C64" s="117"/>
      <c r="D64" s="117"/>
      <c r="E64" s="117"/>
      <c r="F64" s="117"/>
      <c r="G64" s="117"/>
      <c r="H64" s="117"/>
      <c r="I64" s="117"/>
      <c r="J64" s="117"/>
      <c r="K64" s="117"/>
      <c r="L64" s="117"/>
      <c r="M64" s="117"/>
      <c r="N64" s="117"/>
      <c r="O64" s="117"/>
      <c r="P64" s="117"/>
      <c r="Q64" s="117"/>
      <c r="R64" s="117"/>
      <c r="S64" s="117"/>
      <c r="T64" s="117"/>
      <c r="U64" s="117"/>
      <c r="V64" s="117"/>
      <c r="W64" s="117"/>
      <c r="X64" s="117"/>
      <c r="Y64" s="117"/>
      <c r="Z64" s="117"/>
      <c r="AA64" s="117"/>
      <c r="AB64" s="117"/>
      <c r="AC64" s="117"/>
      <c r="AD64" s="117"/>
      <c r="AE64" s="117"/>
      <c r="AF64" s="117"/>
      <c r="AG64" s="117"/>
      <c r="AH64" s="117"/>
    </row>
    <row r="65" spans="1:34" x14ac:dyDescent="0.3">
      <c r="A65" s="192"/>
      <c r="B65" s="117"/>
      <c r="C65" s="117"/>
      <c r="D65" s="117"/>
      <c r="E65" s="117"/>
      <c r="F65" s="117"/>
      <c r="G65" s="117"/>
      <c r="H65" s="117"/>
      <c r="I65" s="117"/>
      <c r="J65" s="117"/>
      <c r="K65" s="117"/>
      <c r="L65" s="117"/>
      <c r="M65" s="117"/>
      <c r="N65" s="117"/>
      <c r="O65" s="117"/>
      <c r="P65" s="117"/>
      <c r="Q65" s="117"/>
      <c r="R65" s="117"/>
      <c r="S65" s="117"/>
      <c r="T65" s="117"/>
      <c r="U65" s="117"/>
      <c r="V65" s="117"/>
      <c r="W65" s="117"/>
      <c r="X65" s="117"/>
      <c r="Y65" s="117"/>
      <c r="Z65" s="117"/>
      <c r="AA65" s="117"/>
      <c r="AB65" s="117"/>
      <c r="AC65" s="117"/>
      <c r="AD65" s="117"/>
      <c r="AE65" s="117"/>
      <c r="AF65" s="117"/>
      <c r="AG65" s="117"/>
      <c r="AH65" s="117"/>
    </row>
    <row r="66" spans="1:34" x14ac:dyDescent="0.3">
      <c r="A66" s="192"/>
      <c r="B66" s="117"/>
      <c r="C66" s="117"/>
      <c r="D66" s="117"/>
      <c r="E66" s="117"/>
      <c r="F66" s="117"/>
      <c r="G66" s="117"/>
      <c r="H66" s="117"/>
      <c r="I66" s="117"/>
      <c r="J66" s="117"/>
      <c r="K66" s="117"/>
      <c r="L66" s="117"/>
      <c r="M66" s="117"/>
      <c r="N66" s="117"/>
      <c r="O66" s="117"/>
      <c r="P66" s="117"/>
      <c r="Q66" s="117"/>
      <c r="R66" s="117"/>
      <c r="S66" s="117"/>
      <c r="T66" s="117"/>
      <c r="U66" s="117"/>
      <c r="V66" s="117"/>
      <c r="W66" s="117"/>
      <c r="X66" s="117"/>
      <c r="Y66" s="117"/>
      <c r="Z66" s="117"/>
      <c r="AA66" s="117"/>
      <c r="AB66" s="117"/>
      <c r="AC66" s="117"/>
      <c r="AD66" s="117"/>
      <c r="AE66" s="117"/>
      <c r="AF66" s="117"/>
      <c r="AG66" s="117"/>
      <c r="AH66" s="117"/>
    </row>
    <row r="67" spans="1:34" x14ac:dyDescent="0.3">
      <c r="A67" s="192"/>
      <c r="B67" s="117"/>
      <c r="C67" s="117"/>
      <c r="D67" s="117"/>
      <c r="E67" s="117"/>
      <c r="F67" s="117"/>
      <c r="G67" s="117"/>
      <c r="H67" s="117"/>
      <c r="I67" s="195"/>
      <c r="J67" s="117"/>
      <c r="K67" s="117"/>
      <c r="L67" s="117"/>
      <c r="M67" s="117"/>
      <c r="N67" s="117"/>
      <c r="O67" s="117"/>
      <c r="P67" s="117"/>
      <c r="Q67" s="117"/>
      <c r="R67" s="117"/>
      <c r="S67" s="195"/>
      <c r="T67" s="117"/>
      <c r="U67" s="195"/>
      <c r="V67" s="117"/>
      <c r="W67" s="196"/>
      <c r="X67" s="197"/>
      <c r="Y67" s="197"/>
      <c r="Z67" s="197"/>
      <c r="AA67" s="197"/>
      <c r="AB67" s="188"/>
      <c r="AC67" s="197"/>
      <c r="AD67" s="197"/>
      <c r="AE67" s="188"/>
      <c r="AF67" s="197"/>
      <c r="AG67" s="197"/>
      <c r="AH67" s="197"/>
    </row>
    <row r="68" spans="1:34" x14ac:dyDescent="0.3">
      <c r="A68" s="192"/>
      <c r="B68" s="117"/>
      <c r="C68" s="117"/>
      <c r="D68" s="117"/>
      <c r="E68" s="117"/>
      <c r="F68" s="117"/>
      <c r="G68" s="117"/>
      <c r="H68" s="117"/>
      <c r="I68" s="195"/>
      <c r="J68" s="117"/>
      <c r="K68" s="117"/>
      <c r="L68" s="117"/>
      <c r="M68" s="117"/>
      <c r="N68" s="117"/>
      <c r="O68" s="117"/>
      <c r="P68" s="117"/>
      <c r="Q68" s="117"/>
      <c r="R68" s="117"/>
      <c r="S68" s="195"/>
      <c r="T68" s="117"/>
      <c r="U68" s="195"/>
      <c r="V68" s="117"/>
      <c r="W68" s="196"/>
      <c r="X68" s="197"/>
      <c r="Y68" s="197"/>
      <c r="Z68" s="197"/>
      <c r="AA68" s="197"/>
      <c r="AB68" s="188"/>
      <c r="AC68" s="197"/>
      <c r="AD68" s="197"/>
      <c r="AE68" s="188"/>
      <c r="AF68" s="197"/>
      <c r="AG68" s="197"/>
      <c r="AH68" s="197"/>
    </row>
    <row r="69" spans="1:34" x14ac:dyDescent="0.3">
      <c r="A69" s="192"/>
      <c r="B69" s="117"/>
      <c r="C69" s="117"/>
      <c r="D69" s="117"/>
      <c r="E69" s="117"/>
      <c r="F69" s="117"/>
      <c r="G69" s="117"/>
      <c r="H69" s="117"/>
      <c r="I69" s="195"/>
      <c r="J69" s="117"/>
      <c r="K69" s="117"/>
      <c r="L69" s="117"/>
      <c r="M69" s="117"/>
      <c r="N69" s="117"/>
      <c r="O69" s="117"/>
      <c r="P69" s="117"/>
      <c r="Q69" s="117"/>
      <c r="R69" s="117"/>
      <c r="S69" s="195"/>
      <c r="T69" s="117"/>
      <c r="U69" s="195"/>
      <c r="V69" s="117"/>
      <c r="W69" s="196"/>
      <c r="X69" s="197"/>
      <c r="Y69" s="197"/>
      <c r="Z69" s="197"/>
      <c r="AA69" s="197"/>
      <c r="AB69" s="188"/>
      <c r="AC69" s="197"/>
      <c r="AD69" s="197"/>
      <c r="AE69" s="188"/>
      <c r="AF69" s="197"/>
      <c r="AG69" s="197"/>
      <c r="AH69" s="197"/>
    </row>
    <row r="70" spans="1:34" x14ac:dyDescent="0.3">
      <c r="A70" s="192"/>
      <c r="B70" s="117"/>
      <c r="C70" s="117"/>
      <c r="D70" s="117"/>
      <c r="E70" s="117"/>
      <c r="F70" s="117"/>
      <c r="G70" s="117"/>
      <c r="H70" s="117"/>
      <c r="I70" s="195"/>
      <c r="J70" s="117"/>
      <c r="K70" s="117"/>
      <c r="L70" s="117"/>
      <c r="M70" s="117"/>
      <c r="N70" s="117"/>
      <c r="O70" s="117"/>
      <c r="P70" s="117"/>
      <c r="Q70" s="117"/>
      <c r="R70" s="117"/>
      <c r="S70" s="195"/>
      <c r="T70" s="117"/>
      <c r="U70" s="195"/>
      <c r="V70" s="117"/>
      <c r="W70" s="196"/>
      <c r="X70" s="197"/>
      <c r="Y70" s="197"/>
      <c r="Z70" s="197"/>
      <c r="AA70" s="197"/>
      <c r="AB70" s="188"/>
      <c r="AC70" s="197"/>
      <c r="AD70" s="197"/>
      <c r="AE70" s="188"/>
      <c r="AF70" s="197"/>
      <c r="AG70" s="197"/>
      <c r="AH70" s="197"/>
    </row>
    <row r="71" spans="1:34" x14ac:dyDescent="0.3">
      <c r="A71" s="192"/>
      <c r="B71" s="117"/>
      <c r="C71" s="117"/>
      <c r="D71" s="117"/>
      <c r="E71" s="117"/>
      <c r="F71" s="117"/>
      <c r="G71" s="117"/>
      <c r="H71" s="117"/>
      <c r="I71" s="195"/>
      <c r="J71" s="117"/>
      <c r="K71" s="117"/>
      <c r="L71" s="117"/>
      <c r="M71" s="117"/>
      <c r="N71" s="117"/>
      <c r="O71" s="117"/>
      <c r="P71" s="117"/>
      <c r="Q71" s="117"/>
      <c r="R71" s="117"/>
      <c r="S71" s="195"/>
      <c r="T71" s="117"/>
      <c r="U71" s="195"/>
      <c r="V71" s="117"/>
      <c r="W71" s="196"/>
      <c r="X71" s="197"/>
      <c r="Y71" s="197"/>
      <c r="Z71" s="197"/>
      <c r="AA71" s="197"/>
      <c r="AB71" s="188"/>
      <c r="AC71" s="197"/>
      <c r="AD71" s="197"/>
      <c r="AE71" s="188"/>
      <c r="AF71" s="197"/>
      <c r="AG71" s="197"/>
      <c r="AH71" s="197"/>
    </row>
    <row r="72" spans="1:34" x14ac:dyDescent="0.3">
      <c r="A72" s="192"/>
      <c r="B72" s="117"/>
      <c r="C72" s="117"/>
      <c r="D72" s="117"/>
      <c r="E72" s="117"/>
      <c r="F72" s="117"/>
      <c r="G72" s="117"/>
      <c r="H72" s="117"/>
      <c r="I72" s="195"/>
      <c r="J72" s="117"/>
      <c r="K72" s="117"/>
      <c r="L72" s="117"/>
      <c r="M72" s="117"/>
      <c r="N72" s="117"/>
      <c r="O72" s="117"/>
      <c r="P72" s="117"/>
      <c r="Q72" s="117"/>
      <c r="R72" s="117"/>
      <c r="S72" s="195"/>
      <c r="T72" s="117"/>
      <c r="U72" s="195"/>
      <c r="V72" s="117"/>
      <c r="W72" s="196"/>
      <c r="X72" s="197"/>
      <c r="Y72" s="197"/>
      <c r="Z72" s="197"/>
      <c r="AA72" s="197"/>
      <c r="AB72" s="188"/>
      <c r="AC72" s="197"/>
      <c r="AD72" s="197"/>
      <c r="AE72" s="188"/>
      <c r="AF72" s="197"/>
      <c r="AG72" s="197"/>
      <c r="AH72" s="197"/>
    </row>
    <row r="73" spans="1:34" x14ac:dyDescent="0.3">
      <c r="A73" s="192"/>
      <c r="B73" s="117"/>
      <c r="C73" s="117"/>
      <c r="D73" s="117"/>
      <c r="E73" s="117"/>
      <c r="F73" s="117"/>
      <c r="G73" s="117"/>
      <c r="H73" s="117"/>
      <c r="I73" s="195"/>
      <c r="J73" s="117"/>
      <c r="K73" s="117"/>
      <c r="L73" s="117"/>
      <c r="M73" s="117"/>
      <c r="N73" s="117"/>
      <c r="O73" s="117"/>
      <c r="P73" s="117"/>
      <c r="Q73" s="117"/>
      <c r="R73" s="117"/>
      <c r="S73" s="195"/>
      <c r="T73" s="117"/>
      <c r="U73" s="195"/>
      <c r="V73" s="117"/>
      <c r="W73" s="196"/>
      <c r="X73" s="197"/>
      <c r="Y73" s="197"/>
      <c r="Z73" s="197"/>
      <c r="AA73" s="197"/>
      <c r="AB73" s="188"/>
      <c r="AC73" s="197"/>
      <c r="AD73" s="197"/>
      <c r="AE73" s="188"/>
      <c r="AF73" s="197"/>
      <c r="AG73" s="197"/>
      <c r="AH73" s="197"/>
    </row>
    <row r="74" spans="1:34" x14ac:dyDescent="0.3">
      <c r="A74" s="192"/>
      <c r="B74" s="117"/>
      <c r="C74" s="117"/>
      <c r="D74" s="117"/>
      <c r="E74" s="117"/>
      <c r="F74" s="117"/>
      <c r="G74" s="117"/>
      <c r="H74" s="117"/>
      <c r="I74" s="195"/>
      <c r="J74" s="117"/>
      <c r="K74" s="117"/>
      <c r="L74" s="117"/>
      <c r="M74" s="117"/>
      <c r="N74" s="117"/>
      <c r="O74" s="117"/>
      <c r="P74" s="117"/>
      <c r="Q74" s="117"/>
      <c r="R74" s="117"/>
      <c r="S74" s="195"/>
      <c r="T74" s="117"/>
      <c r="U74" s="195"/>
      <c r="V74" s="117"/>
      <c r="W74" s="196"/>
      <c r="X74" s="197"/>
      <c r="Y74" s="197"/>
      <c r="Z74" s="197"/>
      <c r="AA74" s="197"/>
      <c r="AB74" s="188"/>
      <c r="AC74" s="197"/>
      <c r="AD74" s="197"/>
      <c r="AE74" s="188"/>
      <c r="AF74" s="197"/>
      <c r="AG74" s="197"/>
      <c r="AH74" s="197"/>
    </row>
    <row r="75" spans="1:34" x14ac:dyDescent="0.3">
      <c r="A75" s="192"/>
      <c r="B75" s="117"/>
      <c r="C75" s="117"/>
      <c r="D75" s="117"/>
      <c r="E75" s="117"/>
      <c r="F75" s="117"/>
      <c r="G75" s="117"/>
      <c r="H75" s="117"/>
      <c r="I75" s="195"/>
      <c r="J75" s="117"/>
      <c r="K75" s="117"/>
      <c r="L75" s="117"/>
      <c r="M75" s="117"/>
      <c r="N75" s="117"/>
      <c r="O75" s="117"/>
      <c r="P75" s="117"/>
      <c r="Q75" s="117"/>
      <c r="R75" s="117"/>
      <c r="S75" s="195"/>
      <c r="T75" s="117"/>
      <c r="U75" s="195"/>
      <c r="V75" s="117"/>
      <c r="W75" s="196"/>
      <c r="X75" s="197"/>
      <c r="Y75" s="197"/>
      <c r="Z75" s="197"/>
      <c r="AA75" s="197"/>
      <c r="AB75" s="188"/>
      <c r="AC75" s="197"/>
      <c r="AD75" s="197"/>
      <c r="AE75" s="188"/>
      <c r="AF75" s="197"/>
      <c r="AG75" s="197"/>
      <c r="AH75" s="197"/>
    </row>
    <row r="76" spans="1:34" x14ac:dyDescent="0.3">
      <c r="A76" s="192"/>
      <c r="B76" s="117"/>
      <c r="C76" s="117"/>
      <c r="D76" s="117"/>
      <c r="E76" s="117"/>
      <c r="F76" s="117"/>
      <c r="G76" s="117"/>
      <c r="H76" s="117"/>
      <c r="I76" s="195"/>
      <c r="J76" s="117"/>
      <c r="K76" s="117"/>
      <c r="L76" s="117"/>
      <c r="M76" s="117"/>
      <c r="N76" s="117"/>
      <c r="O76" s="117"/>
      <c r="P76" s="117"/>
      <c r="Q76" s="117"/>
      <c r="R76" s="117"/>
      <c r="S76" s="195"/>
      <c r="T76" s="117"/>
      <c r="U76" s="195"/>
      <c r="V76" s="117"/>
      <c r="W76" s="196"/>
      <c r="X76" s="197"/>
      <c r="Y76" s="197"/>
      <c r="Z76" s="197"/>
      <c r="AA76" s="197"/>
      <c r="AB76" s="188"/>
      <c r="AC76" s="197"/>
      <c r="AD76" s="197"/>
      <c r="AE76" s="188"/>
      <c r="AF76" s="197"/>
      <c r="AG76" s="197"/>
      <c r="AH76" s="197"/>
    </row>
    <row r="77" spans="1:34" x14ac:dyDescent="0.3">
      <c r="A77" s="192"/>
      <c r="B77" s="117"/>
      <c r="C77" s="117"/>
      <c r="D77" s="117"/>
      <c r="E77" s="117"/>
      <c r="F77" s="117"/>
      <c r="G77" s="117"/>
      <c r="H77" s="117"/>
      <c r="I77" s="195"/>
      <c r="J77" s="117"/>
      <c r="K77" s="117"/>
      <c r="L77" s="117"/>
      <c r="M77" s="117"/>
      <c r="N77" s="117"/>
      <c r="O77" s="117"/>
      <c r="P77" s="117"/>
      <c r="Q77" s="117"/>
      <c r="R77" s="117"/>
      <c r="S77" s="195"/>
      <c r="T77" s="117"/>
      <c r="U77" s="195"/>
      <c r="V77" s="117"/>
      <c r="W77" s="196"/>
      <c r="X77" s="197"/>
      <c r="Y77" s="197"/>
      <c r="Z77" s="197"/>
      <c r="AA77" s="197"/>
      <c r="AB77" s="188"/>
      <c r="AC77" s="197"/>
      <c r="AD77" s="197"/>
      <c r="AE77" s="188"/>
      <c r="AF77" s="197"/>
      <c r="AG77" s="197"/>
      <c r="AH77" s="197"/>
    </row>
    <row r="78" spans="1:34" x14ac:dyDescent="0.3">
      <c r="A78" s="192"/>
      <c r="B78" s="117"/>
      <c r="C78" s="117"/>
      <c r="D78" s="117"/>
      <c r="E78" s="117"/>
      <c r="F78" s="117"/>
      <c r="G78" s="117"/>
      <c r="H78" s="117"/>
      <c r="I78" s="195"/>
      <c r="J78" s="117"/>
      <c r="K78" s="117"/>
      <c r="L78" s="117"/>
      <c r="M78" s="117"/>
      <c r="N78" s="117"/>
      <c r="O78" s="117"/>
      <c r="P78" s="117"/>
      <c r="Q78" s="117"/>
      <c r="R78" s="117"/>
      <c r="S78" s="195"/>
      <c r="T78" s="117"/>
      <c r="U78" s="195"/>
      <c r="V78" s="117"/>
      <c r="W78" s="196"/>
      <c r="X78" s="197"/>
      <c r="Y78" s="197"/>
      <c r="Z78" s="197"/>
      <c r="AA78" s="197"/>
      <c r="AB78" s="188"/>
      <c r="AC78" s="197"/>
      <c r="AD78" s="197"/>
      <c r="AE78" s="188"/>
      <c r="AF78" s="197"/>
      <c r="AG78" s="197"/>
      <c r="AH78" s="197"/>
    </row>
    <row r="79" spans="1:34" x14ac:dyDescent="0.3">
      <c r="A79" s="192"/>
      <c r="B79" s="117"/>
      <c r="C79" s="117"/>
      <c r="D79" s="117"/>
      <c r="E79" s="117"/>
      <c r="F79" s="117"/>
      <c r="G79" s="117"/>
      <c r="H79" s="117"/>
      <c r="I79" s="195"/>
      <c r="J79" s="117"/>
      <c r="K79" s="117"/>
      <c r="L79" s="117"/>
      <c r="M79" s="117"/>
      <c r="N79" s="117"/>
      <c r="O79" s="117"/>
      <c r="P79" s="117"/>
      <c r="Q79" s="117"/>
      <c r="R79" s="117"/>
      <c r="S79" s="195"/>
      <c r="T79" s="117"/>
      <c r="U79" s="195"/>
      <c r="V79" s="117"/>
      <c r="W79" s="196"/>
      <c r="X79" s="197"/>
      <c r="Y79" s="197"/>
      <c r="Z79" s="197"/>
      <c r="AA79" s="197"/>
      <c r="AB79" s="188"/>
      <c r="AC79" s="197"/>
      <c r="AD79" s="197"/>
      <c r="AE79" s="188"/>
      <c r="AF79" s="197"/>
      <c r="AG79" s="197"/>
      <c r="AH79" s="197"/>
    </row>
    <row r="80" spans="1:34" x14ac:dyDescent="0.3">
      <c r="A80" s="192"/>
      <c r="B80" s="117"/>
      <c r="C80" s="117"/>
      <c r="D80" s="117"/>
      <c r="E80" s="117"/>
      <c r="F80" s="117"/>
      <c r="G80" s="117"/>
      <c r="H80" s="117"/>
      <c r="I80" s="195"/>
      <c r="J80" s="117"/>
      <c r="K80" s="117"/>
      <c r="L80" s="117"/>
      <c r="M80" s="117"/>
      <c r="N80" s="117"/>
      <c r="O80" s="117"/>
      <c r="P80" s="117"/>
      <c r="Q80" s="117"/>
      <c r="R80" s="117"/>
      <c r="S80" s="195"/>
      <c r="T80" s="117"/>
      <c r="U80" s="195"/>
      <c r="V80" s="117"/>
      <c r="W80" s="196"/>
      <c r="X80" s="197"/>
      <c r="Y80" s="197"/>
      <c r="Z80" s="197"/>
      <c r="AA80" s="197"/>
      <c r="AB80" s="188"/>
      <c r="AC80" s="197"/>
      <c r="AD80" s="197"/>
      <c r="AE80" s="188"/>
      <c r="AF80" s="197"/>
      <c r="AG80" s="197"/>
      <c r="AH80" s="197"/>
    </row>
    <row r="81" spans="1:34" x14ac:dyDescent="0.3">
      <c r="A81" s="192"/>
      <c r="B81" s="117"/>
      <c r="C81" s="117"/>
      <c r="D81" s="117"/>
      <c r="E81" s="117"/>
      <c r="F81" s="117"/>
      <c r="G81" s="117"/>
      <c r="H81" s="117"/>
      <c r="I81" s="195"/>
      <c r="J81" s="117"/>
      <c r="K81" s="117"/>
      <c r="L81" s="117"/>
      <c r="M81" s="117"/>
      <c r="N81" s="117"/>
      <c r="O81" s="117"/>
      <c r="P81" s="117"/>
      <c r="Q81" s="117"/>
      <c r="R81" s="117"/>
      <c r="S81" s="195"/>
      <c r="T81" s="117"/>
      <c r="U81" s="195"/>
      <c r="V81" s="117"/>
      <c r="W81" s="196"/>
      <c r="X81" s="197"/>
      <c r="Y81" s="197"/>
      <c r="Z81" s="197"/>
      <c r="AA81" s="197"/>
      <c r="AB81" s="188"/>
      <c r="AC81" s="197"/>
      <c r="AD81" s="197"/>
      <c r="AE81" s="188"/>
      <c r="AF81" s="197"/>
      <c r="AG81" s="197"/>
      <c r="AH81" s="197"/>
    </row>
    <row r="82" spans="1:34" x14ac:dyDescent="0.3">
      <c r="A82" s="192"/>
      <c r="B82" s="117"/>
      <c r="C82" s="117"/>
      <c r="D82" s="117"/>
      <c r="E82" s="117"/>
      <c r="F82" s="117"/>
      <c r="G82" s="117"/>
      <c r="H82" s="117"/>
      <c r="I82" s="195"/>
      <c r="J82" s="117"/>
      <c r="K82" s="117"/>
      <c r="L82" s="117"/>
      <c r="M82" s="117"/>
      <c r="N82" s="117"/>
      <c r="O82" s="117"/>
      <c r="P82" s="117"/>
      <c r="Q82" s="117"/>
      <c r="R82" s="117"/>
      <c r="S82" s="195"/>
      <c r="T82" s="117"/>
      <c r="U82" s="195"/>
      <c r="V82" s="117"/>
      <c r="W82" s="196"/>
      <c r="X82" s="197"/>
      <c r="Y82" s="197"/>
      <c r="Z82" s="197"/>
      <c r="AA82" s="197"/>
      <c r="AB82" s="188"/>
      <c r="AC82" s="197"/>
      <c r="AD82" s="197"/>
      <c r="AE82" s="188"/>
      <c r="AF82" s="197"/>
      <c r="AG82" s="197"/>
      <c r="AH82" s="197"/>
    </row>
    <row r="83" spans="1:34" x14ac:dyDescent="0.3">
      <c r="A83" s="192"/>
      <c r="B83" s="117"/>
      <c r="C83" s="117"/>
      <c r="D83" s="117"/>
      <c r="E83" s="117"/>
      <c r="F83" s="117"/>
      <c r="G83" s="117"/>
      <c r="H83" s="117"/>
      <c r="I83" s="195"/>
      <c r="J83" s="117"/>
      <c r="K83" s="117"/>
      <c r="L83" s="117"/>
      <c r="M83" s="117"/>
      <c r="N83" s="117"/>
      <c r="O83" s="117"/>
      <c r="P83" s="117"/>
      <c r="Q83" s="117"/>
      <c r="R83" s="117"/>
      <c r="S83" s="195"/>
      <c r="T83" s="117"/>
      <c r="U83" s="195"/>
      <c r="V83" s="117"/>
      <c r="W83" s="196"/>
      <c r="X83" s="197"/>
      <c r="Y83" s="197"/>
      <c r="Z83" s="197"/>
      <c r="AA83" s="197"/>
      <c r="AB83" s="188"/>
      <c r="AC83" s="197"/>
      <c r="AD83" s="197"/>
      <c r="AE83" s="188"/>
      <c r="AF83" s="197"/>
      <c r="AG83" s="197"/>
      <c r="AH83" s="197"/>
    </row>
    <row r="84" spans="1:34" x14ac:dyDescent="0.3">
      <c r="A84" s="192"/>
      <c r="B84" s="117"/>
      <c r="C84" s="117"/>
      <c r="D84" s="117"/>
      <c r="E84" s="117"/>
      <c r="F84" s="117"/>
      <c r="G84" s="117"/>
      <c r="H84" s="117"/>
      <c r="I84" s="195"/>
      <c r="J84" s="117"/>
      <c r="K84" s="117"/>
      <c r="L84" s="117"/>
      <c r="M84" s="117"/>
      <c r="N84" s="117"/>
      <c r="O84" s="117"/>
      <c r="P84" s="117"/>
      <c r="Q84" s="117"/>
      <c r="R84" s="117"/>
      <c r="S84" s="195"/>
      <c r="T84" s="117"/>
      <c r="U84" s="195"/>
      <c r="V84" s="117"/>
      <c r="W84" s="196"/>
      <c r="X84" s="197"/>
      <c r="Y84" s="197"/>
      <c r="Z84" s="197"/>
      <c r="AA84" s="197"/>
      <c r="AB84" s="188"/>
      <c r="AC84" s="197"/>
      <c r="AD84" s="197"/>
      <c r="AE84" s="188"/>
      <c r="AF84" s="197"/>
      <c r="AG84" s="197"/>
      <c r="AH84" s="197"/>
    </row>
    <row r="85" spans="1:34" x14ac:dyDescent="0.3">
      <c r="A85" s="192"/>
      <c r="B85" s="117"/>
      <c r="C85" s="117"/>
      <c r="D85" s="117"/>
      <c r="E85" s="117"/>
      <c r="F85" s="117"/>
      <c r="G85" s="117"/>
      <c r="H85" s="117"/>
      <c r="I85" s="195"/>
      <c r="J85" s="117"/>
      <c r="K85" s="117"/>
      <c r="L85" s="117"/>
      <c r="M85" s="117"/>
      <c r="N85" s="117"/>
      <c r="O85" s="117"/>
      <c r="P85" s="117"/>
      <c r="Q85" s="117"/>
      <c r="R85" s="117"/>
      <c r="S85" s="195"/>
      <c r="T85" s="117"/>
      <c r="U85" s="195"/>
      <c r="V85" s="117"/>
      <c r="W85" s="196"/>
      <c r="X85" s="197"/>
      <c r="Y85" s="197"/>
      <c r="Z85" s="197"/>
      <c r="AA85" s="197"/>
      <c r="AB85" s="188"/>
      <c r="AC85" s="197"/>
      <c r="AD85" s="197"/>
      <c r="AE85" s="188"/>
      <c r="AF85" s="197"/>
      <c r="AG85" s="197"/>
      <c r="AH85" s="197"/>
    </row>
    <row r="86" spans="1:34" x14ac:dyDescent="0.3">
      <c r="A86" s="192"/>
      <c r="B86" s="117"/>
      <c r="C86" s="117"/>
      <c r="D86" s="117"/>
      <c r="E86" s="117"/>
      <c r="F86" s="117"/>
      <c r="G86" s="117"/>
      <c r="H86" s="117"/>
      <c r="I86" s="195"/>
      <c r="J86" s="117"/>
      <c r="K86" s="117"/>
      <c r="L86" s="117"/>
      <c r="M86" s="117"/>
      <c r="N86" s="117"/>
      <c r="O86" s="117"/>
      <c r="P86" s="117"/>
      <c r="Q86" s="117"/>
      <c r="R86" s="117"/>
      <c r="S86" s="195"/>
      <c r="T86" s="117"/>
      <c r="U86" s="195"/>
      <c r="V86" s="117"/>
      <c r="W86" s="196"/>
      <c r="X86" s="197"/>
      <c r="Y86" s="197"/>
      <c r="Z86" s="197"/>
      <c r="AA86" s="197"/>
      <c r="AB86" s="188"/>
      <c r="AC86" s="197"/>
      <c r="AD86" s="197"/>
      <c r="AE86" s="188"/>
      <c r="AF86" s="197"/>
      <c r="AG86" s="197"/>
      <c r="AH86" s="197"/>
    </row>
    <row r="87" spans="1:34" x14ac:dyDescent="0.3">
      <c r="A87" s="192"/>
      <c r="B87" s="117"/>
      <c r="C87" s="117"/>
      <c r="D87" s="117"/>
      <c r="E87" s="117"/>
      <c r="F87" s="117"/>
      <c r="G87" s="117"/>
      <c r="H87" s="117"/>
      <c r="I87" s="195"/>
      <c r="J87" s="117"/>
      <c r="K87" s="117"/>
      <c r="L87" s="117"/>
      <c r="M87" s="117"/>
      <c r="N87" s="117"/>
      <c r="O87" s="117"/>
      <c r="P87" s="117"/>
      <c r="Q87" s="117"/>
      <c r="R87" s="117"/>
      <c r="S87" s="195"/>
      <c r="T87" s="117"/>
      <c r="U87" s="195"/>
      <c r="V87" s="117"/>
      <c r="W87" s="196"/>
      <c r="X87" s="197"/>
      <c r="Y87" s="197"/>
      <c r="Z87" s="197"/>
      <c r="AA87" s="197"/>
      <c r="AB87" s="188"/>
      <c r="AC87" s="197"/>
      <c r="AD87" s="197"/>
      <c r="AE87" s="188"/>
      <c r="AF87" s="197"/>
      <c r="AG87" s="197"/>
      <c r="AH87" s="197"/>
    </row>
    <row r="88" spans="1:34" x14ac:dyDescent="0.3">
      <c r="A88" s="192"/>
      <c r="B88" s="117"/>
      <c r="C88" s="117"/>
      <c r="D88" s="117"/>
      <c r="E88" s="117"/>
      <c r="F88" s="117"/>
      <c r="G88" s="117"/>
      <c r="H88" s="117"/>
      <c r="I88" s="195"/>
      <c r="J88" s="117"/>
      <c r="K88" s="117"/>
      <c r="L88" s="117"/>
      <c r="M88" s="117"/>
      <c r="N88" s="117"/>
      <c r="O88" s="117"/>
      <c r="P88" s="117"/>
      <c r="Q88" s="117"/>
      <c r="R88" s="117"/>
      <c r="S88" s="195"/>
      <c r="T88" s="117"/>
      <c r="U88" s="195"/>
      <c r="V88" s="117"/>
      <c r="W88" s="196"/>
      <c r="X88" s="197"/>
      <c r="Y88" s="197"/>
      <c r="Z88" s="197"/>
      <c r="AA88" s="197"/>
      <c r="AB88" s="188"/>
      <c r="AC88" s="197"/>
      <c r="AD88" s="197"/>
      <c r="AE88" s="188"/>
      <c r="AF88" s="197"/>
      <c r="AG88" s="197"/>
      <c r="AH88" s="197"/>
    </row>
    <row r="89" spans="1:34" x14ac:dyDescent="0.3">
      <c r="A89" s="192"/>
      <c r="B89" s="117"/>
      <c r="C89" s="117"/>
      <c r="D89" s="117"/>
      <c r="E89" s="117"/>
      <c r="F89" s="117"/>
      <c r="G89" s="117"/>
      <c r="H89" s="117"/>
      <c r="I89" s="195"/>
      <c r="J89" s="117"/>
      <c r="K89" s="117"/>
      <c r="L89" s="117"/>
      <c r="M89" s="117"/>
      <c r="N89" s="117"/>
      <c r="O89" s="117"/>
      <c r="P89" s="117"/>
      <c r="Q89" s="117"/>
      <c r="R89" s="117"/>
      <c r="S89" s="195"/>
      <c r="T89" s="117"/>
      <c r="U89" s="195"/>
      <c r="V89" s="117"/>
      <c r="W89" s="196"/>
      <c r="X89" s="197"/>
      <c r="Y89" s="197"/>
      <c r="Z89" s="197"/>
      <c r="AA89" s="197"/>
      <c r="AB89" s="188"/>
      <c r="AC89" s="197"/>
      <c r="AD89" s="197"/>
      <c r="AE89" s="188"/>
      <c r="AF89" s="197"/>
      <c r="AG89" s="197"/>
      <c r="AH89" s="197"/>
    </row>
    <row r="90" spans="1:34" x14ac:dyDescent="0.3">
      <c r="A90" s="192"/>
      <c r="B90" s="117"/>
      <c r="C90" s="117"/>
      <c r="D90" s="117"/>
      <c r="E90" s="117"/>
      <c r="F90" s="117"/>
      <c r="G90" s="117"/>
      <c r="H90" s="117"/>
      <c r="I90" s="195"/>
      <c r="J90" s="117"/>
      <c r="K90" s="117"/>
      <c r="L90" s="117"/>
      <c r="M90" s="117"/>
      <c r="N90" s="117"/>
      <c r="O90" s="117"/>
      <c r="P90" s="117"/>
      <c r="Q90" s="117"/>
      <c r="R90" s="117"/>
      <c r="S90" s="195"/>
      <c r="T90" s="117"/>
      <c r="U90" s="195"/>
      <c r="V90" s="117"/>
      <c r="W90" s="196"/>
      <c r="X90" s="197"/>
      <c r="Y90" s="197"/>
      <c r="Z90" s="197"/>
      <c r="AA90" s="197"/>
      <c r="AB90" s="188"/>
      <c r="AC90" s="197"/>
      <c r="AD90" s="197"/>
      <c r="AE90" s="188"/>
      <c r="AF90" s="197"/>
      <c r="AG90" s="197"/>
      <c r="AH90" s="197"/>
    </row>
    <row r="91" spans="1:34" x14ac:dyDescent="0.3">
      <c r="A91" s="192"/>
      <c r="B91" s="117"/>
      <c r="C91" s="117"/>
      <c r="D91" s="117"/>
      <c r="E91" s="117"/>
      <c r="F91" s="117"/>
      <c r="G91" s="117"/>
      <c r="H91" s="117"/>
      <c r="I91" s="195"/>
      <c r="J91" s="117"/>
      <c r="K91" s="117"/>
      <c r="L91" s="117"/>
      <c r="M91" s="117"/>
      <c r="N91" s="117"/>
      <c r="O91" s="117"/>
      <c r="P91" s="117"/>
      <c r="Q91" s="117"/>
      <c r="R91" s="117"/>
      <c r="S91" s="195"/>
      <c r="T91" s="117"/>
      <c r="U91" s="195"/>
      <c r="V91" s="117"/>
      <c r="W91" s="196"/>
      <c r="X91" s="197"/>
      <c r="Y91" s="197"/>
      <c r="Z91" s="197"/>
      <c r="AA91" s="197"/>
      <c r="AB91" s="188"/>
      <c r="AC91" s="197"/>
      <c r="AD91" s="197"/>
      <c r="AE91" s="188"/>
      <c r="AF91" s="197"/>
      <c r="AG91" s="197"/>
      <c r="AH91" s="197"/>
    </row>
    <row r="92" spans="1:34" x14ac:dyDescent="0.3">
      <c r="A92" s="192"/>
      <c r="B92" s="117"/>
      <c r="C92" s="117"/>
      <c r="D92" s="117"/>
      <c r="E92" s="117"/>
      <c r="F92" s="117"/>
      <c r="G92" s="117"/>
      <c r="H92" s="117"/>
      <c r="I92" s="195"/>
      <c r="J92" s="117"/>
      <c r="K92" s="117"/>
      <c r="L92" s="117"/>
      <c r="M92" s="117"/>
      <c r="N92" s="117"/>
      <c r="O92" s="117"/>
      <c r="P92" s="117"/>
      <c r="Q92" s="117"/>
      <c r="R92" s="117"/>
      <c r="S92" s="195"/>
      <c r="T92" s="117"/>
      <c r="U92" s="195"/>
      <c r="V92" s="117"/>
      <c r="W92" s="196"/>
      <c r="X92" s="197"/>
      <c r="Y92" s="197"/>
      <c r="Z92" s="197"/>
      <c r="AA92" s="197"/>
      <c r="AB92" s="188"/>
      <c r="AC92" s="197"/>
      <c r="AD92" s="197"/>
      <c r="AE92" s="188"/>
      <c r="AF92" s="197"/>
      <c r="AG92" s="197"/>
      <c r="AH92" s="197"/>
    </row>
    <row r="93" spans="1:34" x14ac:dyDescent="0.3">
      <c r="A93" s="192"/>
      <c r="B93" s="117"/>
      <c r="C93" s="117"/>
      <c r="D93" s="117"/>
      <c r="E93" s="117"/>
      <c r="F93" s="117"/>
      <c r="G93" s="117"/>
      <c r="H93" s="117"/>
      <c r="I93" s="195"/>
      <c r="J93" s="117"/>
      <c r="K93" s="117"/>
      <c r="L93" s="117"/>
      <c r="M93" s="117"/>
      <c r="N93" s="117"/>
      <c r="O93" s="117"/>
      <c r="P93" s="117"/>
      <c r="Q93" s="117"/>
      <c r="R93" s="117"/>
      <c r="S93" s="195"/>
      <c r="T93" s="117"/>
      <c r="U93" s="195"/>
      <c r="V93" s="117"/>
      <c r="W93" s="196"/>
      <c r="X93" s="197"/>
      <c r="Y93" s="197"/>
      <c r="Z93" s="197"/>
      <c r="AA93" s="197"/>
      <c r="AB93" s="188"/>
      <c r="AC93" s="197"/>
      <c r="AD93" s="197"/>
      <c r="AE93" s="188"/>
      <c r="AF93" s="197"/>
      <c r="AG93" s="197"/>
      <c r="AH93" s="197"/>
    </row>
    <row r="94" spans="1:34" x14ac:dyDescent="0.3">
      <c r="A94" s="192"/>
      <c r="B94" s="117"/>
      <c r="C94" s="117"/>
      <c r="D94" s="117"/>
      <c r="E94" s="117"/>
      <c r="F94" s="117"/>
      <c r="G94" s="117"/>
      <c r="H94" s="117"/>
      <c r="I94" s="195"/>
      <c r="J94" s="117"/>
      <c r="K94" s="117"/>
      <c r="L94" s="117"/>
      <c r="M94" s="117"/>
      <c r="N94" s="117"/>
      <c r="O94" s="117"/>
      <c r="P94" s="117"/>
      <c r="Q94" s="117"/>
      <c r="R94" s="117"/>
      <c r="S94" s="195"/>
      <c r="T94" s="117"/>
      <c r="U94" s="195"/>
      <c r="V94" s="117"/>
      <c r="W94" s="196"/>
      <c r="X94" s="197"/>
      <c r="Y94" s="197"/>
      <c r="Z94" s="197"/>
      <c r="AA94" s="197"/>
      <c r="AB94" s="188"/>
      <c r="AC94" s="197"/>
      <c r="AD94" s="197"/>
      <c r="AE94" s="188"/>
      <c r="AF94" s="197"/>
      <c r="AG94" s="197"/>
      <c r="AH94" s="197"/>
    </row>
    <row r="95" spans="1:34" x14ac:dyDescent="0.3">
      <c r="A95" s="192"/>
      <c r="B95" s="117"/>
      <c r="C95" s="117"/>
      <c r="D95" s="117"/>
      <c r="E95" s="117"/>
      <c r="F95" s="117"/>
      <c r="G95" s="117"/>
      <c r="H95" s="117"/>
      <c r="I95" s="195"/>
      <c r="J95" s="117"/>
      <c r="K95" s="117"/>
      <c r="L95" s="117"/>
      <c r="M95" s="117"/>
      <c r="N95" s="117"/>
      <c r="O95" s="117"/>
      <c r="P95" s="117"/>
      <c r="Q95" s="117"/>
      <c r="R95" s="117"/>
      <c r="S95" s="195"/>
      <c r="T95" s="117"/>
      <c r="U95" s="195"/>
      <c r="V95" s="117"/>
      <c r="W95" s="196"/>
      <c r="X95" s="197"/>
      <c r="Y95" s="197"/>
      <c r="Z95" s="197"/>
      <c r="AA95" s="197"/>
      <c r="AB95" s="188"/>
      <c r="AC95" s="197"/>
      <c r="AD95" s="197"/>
      <c r="AE95" s="188"/>
      <c r="AF95" s="197"/>
      <c r="AG95" s="197"/>
      <c r="AH95" s="197"/>
    </row>
    <row r="96" spans="1:34" x14ac:dyDescent="0.3">
      <c r="A96" s="192"/>
      <c r="B96" s="117"/>
      <c r="C96" s="117"/>
      <c r="D96" s="117"/>
      <c r="E96" s="117"/>
      <c r="F96" s="117"/>
      <c r="G96" s="117"/>
      <c r="H96" s="117"/>
      <c r="I96" s="195"/>
      <c r="J96" s="117"/>
      <c r="K96" s="117"/>
      <c r="L96" s="117"/>
      <c r="M96" s="117"/>
      <c r="N96" s="117"/>
      <c r="O96" s="117"/>
      <c r="P96" s="117"/>
      <c r="Q96" s="117"/>
      <c r="R96" s="117"/>
      <c r="S96" s="195"/>
      <c r="T96" s="117"/>
      <c r="U96" s="195"/>
      <c r="V96" s="117"/>
      <c r="W96" s="196"/>
      <c r="X96" s="197"/>
      <c r="Y96" s="197"/>
      <c r="Z96" s="197"/>
      <c r="AA96" s="197"/>
      <c r="AB96" s="188"/>
      <c r="AC96" s="197"/>
      <c r="AD96" s="197"/>
      <c r="AE96" s="188"/>
      <c r="AF96" s="197"/>
      <c r="AG96" s="197"/>
      <c r="AH96" s="197"/>
    </row>
    <row r="97" spans="1:34" x14ac:dyDescent="0.3">
      <c r="A97" s="192"/>
      <c r="B97" s="117"/>
      <c r="C97" s="117"/>
      <c r="D97" s="117"/>
      <c r="E97" s="117"/>
      <c r="F97" s="117"/>
      <c r="G97" s="117"/>
      <c r="H97" s="117"/>
      <c r="I97" s="195"/>
      <c r="J97" s="117"/>
      <c r="K97" s="117"/>
      <c r="L97" s="117"/>
      <c r="M97" s="117"/>
      <c r="N97" s="117"/>
      <c r="O97" s="117"/>
      <c r="P97" s="117"/>
      <c r="Q97" s="117"/>
      <c r="R97" s="117"/>
      <c r="S97" s="195"/>
      <c r="T97" s="117"/>
      <c r="U97" s="195"/>
      <c r="V97" s="117"/>
      <c r="W97" s="196"/>
      <c r="X97" s="197"/>
      <c r="Y97" s="197"/>
      <c r="Z97" s="197"/>
      <c r="AA97" s="197"/>
      <c r="AB97" s="188"/>
      <c r="AC97" s="197"/>
      <c r="AD97" s="197"/>
      <c r="AE97" s="188"/>
      <c r="AF97" s="197"/>
      <c r="AG97" s="197"/>
      <c r="AH97" s="197"/>
    </row>
    <row r="98" spans="1:34" x14ac:dyDescent="0.3">
      <c r="A98" s="192"/>
      <c r="B98" s="117"/>
      <c r="C98" s="117"/>
      <c r="D98" s="117"/>
      <c r="E98" s="117"/>
      <c r="F98" s="117"/>
      <c r="G98" s="117"/>
      <c r="H98" s="117"/>
      <c r="I98" s="195"/>
      <c r="J98" s="117"/>
      <c r="K98" s="117"/>
      <c r="L98" s="117"/>
      <c r="M98" s="117"/>
      <c r="N98" s="117"/>
      <c r="O98" s="117"/>
      <c r="P98" s="117"/>
      <c r="Q98" s="117"/>
      <c r="R98" s="117"/>
      <c r="S98" s="195"/>
      <c r="T98" s="117"/>
      <c r="U98" s="195"/>
      <c r="V98" s="117"/>
      <c r="W98" s="196"/>
      <c r="X98" s="197"/>
      <c r="Y98" s="197"/>
      <c r="Z98" s="197"/>
      <c r="AA98" s="197"/>
      <c r="AB98" s="188"/>
      <c r="AC98" s="197"/>
      <c r="AD98" s="197"/>
      <c r="AE98" s="188"/>
      <c r="AF98" s="197"/>
      <c r="AG98" s="197"/>
      <c r="AH98" s="197"/>
    </row>
    <row r="99" spans="1:34" x14ac:dyDescent="0.3">
      <c r="A99" s="192"/>
      <c r="B99" s="117"/>
      <c r="C99" s="117"/>
      <c r="D99" s="117"/>
      <c r="E99" s="117"/>
      <c r="F99" s="117"/>
      <c r="G99" s="117"/>
      <c r="H99" s="117"/>
      <c r="I99" s="195"/>
      <c r="J99" s="117"/>
      <c r="K99" s="117"/>
      <c r="L99" s="117"/>
      <c r="M99" s="117"/>
      <c r="N99" s="117"/>
      <c r="O99" s="117"/>
      <c r="P99" s="117"/>
      <c r="Q99" s="117"/>
      <c r="R99" s="117"/>
      <c r="S99" s="195"/>
      <c r="T99" s="117"/>
      <c r="U99" s="195"/>
      <c r="V99" s="117"/>
      <c r="W99" s="196"/>
      <c r="X99" s="197"/>
      <c r="Y99" s="197"/>
      <c r="Z99" s="197"/>
      <c r="AA99" s="197"/>
      <c r="AB99" s="188"/>
      <c r="AC99" s="197"/>
      <c r="AD99" s="197"/>
      <c r="AE99" s="188"/>
      <c r="AF99" s="197"/>
      <c r="AG99" s="197"/>
      <c r="AH99" s="197"/>
    </row>
    <row r="100" spans="1:34" x14ac:dyDescent="0.3">
      <c r="A100" s="192"/>
      <c r="B100" s="117"/>
      <c r="C100" s="117"/>
      <c r="D100" s="117"/>
      <c r="E100" s="117"/>
      <c r="F100" s="117"/>
      <c r="G100" s="117"/>
      <c r="H100" s="117"/>
      <c r="I100" s="195"/>
      <c r="J100" s="117"/>
      <c r="K100" s="117"/>
      <c r="L100" s="117"/>
      <c r="M100" s="117"/>
      <c r="N100" s="117"/>
      <c r="O100" s="117"/>
      <c r="P100" s="117"/>
      <c r="Q100" s="117"/>
      <c r="R100" s="117"/>
      <c r="S100" s="195"/>
      <c r="T100" s="117"/>
      <c r="U100" s="195"/>
      <c r="V100" s="117"/>
      <c r="W100" s="196"/>
      <c r="X100" s="197"/>
      <c r="Y100" s="197"/>
      <c r="Z100" s="197"/>
      <c r="AA100" s="197"/>
      <c r="AB100" s="188"/>
      <c r="AC100" s="197"/>
      <c r="AD100" s="197"/>
      <c r="AE100" s="188"/>
      <c r="AF100" s="197"/>
      <c r="AG100" s="197"/>
      <c r="AH100" s="197"/>
    </row>
    <row r="101" spans="1:34" x14ac:dyDescent="0.3">
      <c r="A101" s="192"/>
      <c r="B101" s="117"/>
      <c r="C101" s="117"/>
      <c r="D101" s="117"/>
      <c r="E101" s="117"/>
      <c r="F101" s="117"/>
      <c r="G101" s="117"/>
      <c r="H101" s="117"/>
      <c r="I101" s="195"/>
      <c r="J101" s="117"/>
      <c r="K101" s="117"/>
      <c r="L101" s="117"/>
      <c r="M101" s="117"/>
      <c r="N101" s="117"/>
      <c r="O101" s="117"/>
      <c r="P101" s="117"/>
      <c r="Q101" s="117"/>
      <c r="R101" s="117"/>
      <c r="S101" s="195"/>
      <c r="T101" s="117"/>
      <c r="U101" s="195"/>
      <c r="V101" s="117"/>
      <c r="W101" s="196"/>
      <c r="X101" s="197"/>
      <c r="Y101" s="197"/>
      <c r="Z101" s="197"/>
      <c r="AA101" s="197"/>
      <c r="AB101" s="188"/>
      <c r="AC101" s="197"/>
      <c r="AD101" s="197"/>
      <c r="AE101" s="188"/>
      <c r="AF101" s="197"/>
      <c r="AG101" s="197"/>
      <c r="AH101" s="197"/>
    </row>
    <row r="102" spans="1:34" x14ac:dyDescent="0.3">
      <c r="A102" s="192"/>
      <c r="B102" s="117"/>
      <c r="C102" s="117"/>
      <c r="D102" s="117"/>
      <c r="E102" s="117"/>
      <c r="F102" s="117"/>
      <c r="G102" s="117"/>
      <c r="H102" s="117"/>
      <c r="I102" s="195"/>
      <c r="J102" s="117"/>
      <c r="K102" s="117"/>
      <c r="L102" s="117"/>
      <c r="M102" s="117"/>
      <c r="N102" s="117"/>
      <c r="O102" s="117"/>
      <c r="P102" s="117"/>
      <c r="Q102" s="117"/>
      <c r="R102" s="117"/>
      <c r="S102" s="195"/>
      <c r="T102" s="117"/>
      <c r="U102" s="195"/>
      <c r="V102" s="117"/>
      <c r="W102" s="196"/>
      <c r="X102" s="197"/>
      <c r="Y102" s="197"/>
      <c r="Z102" s="197"/>
      <c r="AA102" s="197"/>
      <c r="AB102" s="188"/>
      <c r="AC102" s="197"/>
      <c r="AD102" s="197"/>
      <c r="AE102" s="188"/>
      <c r="AF102" s="197"/>
      <c r="AG102" s="197"/>
      <c r="AH102" s="197"/>
    </row>
    <row r="103" spans="1:34" x14ac:dyDescent="0.3">
      <c r="A103" s="192"/>
      <c r="B103" s="117"/>
      <c r="C103" s="117"/>
      <c r="D103" s="117"/>
      <c r="E103" s="117"/>
      <c r="F103" s="117"/>
      <c r="G103" s="117"/>
      <c r="H103" s="117"/>
      <c r="I103" s="195"/>
      <c r="J103" s="117"/>
      <c r="K103" s="117"/>
      <c r="L103" s="117"/>
      <c r="M103" s="117"/>
      <c r="N103" s="117"/>
      <c r="O103" s="117"/>
      <c r="P103" s="117"/>
      <c r="Q103" s="117"/>
      <c r="R103" s="117"/>
      <c r="S103" s="195"/>
      <c r="T103" s="117"/>
      <c r="U103" s="195"/>
      <c r="V103" s="117"/>
      <c r="W103" s="196"/>
      <c r="X103" s="197"/>
      <c r="Y103" s="197"/>
      <c r="Z103" s="197"/>
      <c r="AA103" s="197"/>
      <c r="AB103" s="188"/>
      <c r="AC103" s="197"/>
      <c r="AD103" s="197"/>
      <c r="AE103" s="188"/>
      <c r="AF103" s="197"/>
      <c r="AG103" s="197"/>
      <c r="AH103" s="197"/>
    </row>
    <row r="104" spans="1:34" x14ac:dyDescent="0.3">
      <c r="A104" s="192"/>
      <c r="B104" s="117"/>
      <c r="C104" s="117"/>
      <c r="D104" s="117"/>
      <c r="E104" s="117"/>
      <c r="F104" s="117"/>
      <c r="G104" s="117"/>
      <c r="H104" s="117"/>
      <c r="I104" s="195"/>
      <c r="J104" s="117"/>
      <c r="K104" s="117"/>
      <c r="L104" s="117"/>
      <c r="M104" s="117"/>
      <c r="N104" s="117"/>
      <c r="O104" s="117"/>
      <c r="P104" s="117"/>
      <c r="Q104" s="117"/>
      <c r="R104" s="117"/>
      <c r="S104" s="195"/>
      <c r="T104" s="117"/>
      <c r="U104" s="195"/>
      <c r="V104" s="117"/>
      <c r="W104" s="196"/>
      <c r="X104" s="197"/>
      <c r="Y104" s="197"/>
      <c r="Z104" s="197"/>
      <c r="AA104" s="197"/>
      <c r="AB104" s="188"/>
      <c r="AC104" s="197"/>
      <c r="AD104" s="197"/>
      <c r="AE104" s="188"/>
      <c r="AF104" s="197"/>
      <c r="AG104" s="197"/>
      <c r="AH104" s="197"/>
    </row>
    <row r="105" spans="1:34" x14ac:dyDescent="0.3">
      <c r="A105" s="192"/>
      <c r="B105" s="117"/>
      <c r="C105" s="117"/>
      <c r="D105" s="117"/>
      <c r="E105" s="117"/>
      <c r="F105" s="117"/>
      <c r="G105" s="117"/>
      <c r="H105" s="117"/>
      <c r="I105" s="195"/>
      <c r="J105" s="117"/>
      <c r="K105" s="117"/>
      <c r="L105" s="117"/>
      <c r="M105" s="117"/>
      <c r="N105" s="117"/>
      <c r="O105" s="117"/>
      <c r="P105" s="117"/>
      <c r="Q105" s="117"/>
      <c r="R105" s="117"/>
      <c r="S105" s="195"/>
      <c r="T105" s="117"/>
      <c r="U105" s="195"/>
      <c r="V105" s="117"/>
      <c r="W105" s="196"/>
      <c r="X105" s="197"/>
      <c r="Y105" s="197"/>
      <c r="Z105" s="197"/>
      <c r="AA105" s="197"/>
      <c r="AB105" s="188"/>
      <c r="AC105" s="197"/>
      <c r="AD105" s="197"/>
      <c r="AE105" s="188"/>
      <c r="AF105" s="197"/>
      <c r="AG105" s="197"/>
      <c r="AH105" s="197"/>
    </row>
    <row r="106" spans="1:34" x14ac:dyDescent="0.3">
      <c r="A106" s="192"/>
      <c r="B106" s="117"/>
      <c r="C106" s="117"/>
      <c r="D106" s="117"/>
      <c r="E106" s="117"/>
      <c r="F106" s="117"/>
      <c r="G106" s="117"/>
      <c r="H106" s="117"/>
      <c r="I106" s="195"/>
      <c r="J106" s="117"/>
      <c r="K106" s="117"/>
      <c r="L106" s="117"/>
      <c r="M106" s="117"/>
      <c r="N106" s="117"/>
      <c r="O106" s="117"/>
      <c r="P106" s="117"/>
      <c r="Q106" s="117"/>
      <c r="R106" s="117"/>
      <c r="S106" s="195"/>
      <c r="T106" s="117"/>
      <c r="U106" s="195"/>
      <c r="V106" s="117"/>
      <c r="W106" s="196"/>
      <c r="X106" s="197"/>
      <c r="Y106" s="197"/>
      <c r="Z106" s="197"/>
      <c r="AA106" s="197"/>
      <c r="AB106" s="188"/>
      <c r="AC106" s="197"/>
      <c r="AD106" s="197"/>
      <c r="AE106" s="188"/>
      <c r="AF106" s="197"/>
      <c r="AG106" s="197"/>
      <c r="AH106" s="197"/>
    </row>
    <row r="107" spans="1:34" x14ac:dyDescent="0.3">
      <c r="A107" s="192"/>
      <c r="B107" s="117"/>
      <c r="C107" s="117"/>
      <c r="D107" s="117"/>
      <c r="E107" s="117"/>
      <c r="F107" s="117"/>
      <c r="G107" s="117"/>
      <c r="H107" s="117"/>
      <c r="I107" s="195"/>
      <c r="J107" s="117"/>
      <c r="K107" s="117"/>
      <c r="L107" s="117"/>
      <c r="M107" s="117"/>
      <c r="N107" s="117"/>
      <c r="O107" s="117"/>
      <c r="P107" s="117"/>
      <c r="Q107" s="117"/>
      <c r="R107" s="117"/>
      <c r="S107" s="195"/>
      <c r="T107" s="117"/>
      <c r="U107" s="195"/>
      <c r="V107" s="117"/>
      <c r="W107" s="196"/>
      <c r="X107" s="197"/>
      <c r="Y107" s="197"/>
      <c r="Z107" s="197"/>
      <c r="AA107" s="197"/>
      <c r="AB107" s="188"/>
      <c r="AC107" s="197"/>
      <c r="AD107" s="197"/>
      <c r="AE107" s="188"/>
      <c r="AF107" s="197"/>
      <c r="AG107" s="197"/>
      <c r="AH107" s="197"/>
    </row>
    <row r="108" spans="1:34" x14ac:dyDescent="0.3">
      <c r="A108" s="192"/>
      <c r="B108" s="117"/>
      <c r="C108" s="117"/>
      <c r="D108" s="117"/>
      <c r="E108" s="117"/>
      <c r="F108" s="117"/>
      <c r="G108" s="117"/>
      <c r="H108" s="117"/>
      <c r="I108" s="195"/>
      <c r="J108" s="117"/>
      <c r="K108" s="117"/>
      <c r="L108" s="117"/>
      <c r="M108" s="117"/>
      <c r="N108" s="117"/>
      <c r="O108" s="117"/>
      <c r="P108" s="117"/>
      <c r="Q108" s="117"/>
      <c r="R108" s="117"/>
      <c r="S108" s="195"/>
      <c r="T108" s="117"/>
      <c r="U108" s="195"/>
      <c r="V108" s="117"/>
      <c r="W108" s="196"/>
      <c r="X108" s="197"/>
      <c r="Y108" s="197"/>
      <c r="Z108" s="197"/>
      <c r="AA108" s="197"/>
      <c r="AB108" s="188"/>
      <c r="AC108" s="197"/>
      <c r="AD108" s="197"/>
      <c r="AE108" s="188"/>
      <c r="AF108" s="197"/>
      <c r="AG108" s="197"/>
      <c r="AH108" s="197"/>
    </row>
    <row r="109" spans="1:34" x14ac:dyDescent="0.3">
      <c r="A109" s="192"/>
      <c r="B109" s="117"/>
      <c r="C109" s="117"/>
      <c r="D109" s="117"/>
      <c r="E109" s="117"/>
      <c r="F109" s="117"/>
      <c r="G109" s="117"/>
      <c r="H109" s="117"/>
      <c r="I109" s="195"/>
      <c r="J109" s="117"/>
      <c r="K109" s="117"/>
      <c r="L109" s="117"/>
      <c r="M109" s="117"/>
      <c r="N109" s="117"/>
      <c r="O109" s="117"/>
      <c r="P109" s="117"/>
      <c r="Q109" s="117"/>
      <c r="R109" s="117"/>
      <c r="S109" s="195"/>
      <c r="T109" s="117"/>
      <c r="U109" s="195"/>
      <c r="V109" s="117"/>
      <c r="W109" s="196"/>
      <c r="X109" s="197"/>
      <c r="Y109" s="197"/>
      <c r="Z109" s="197"/>
      <c r="AA109" s="197"/>
      <c r="AB109" s="188"/>
      <c r="AC109" s="197"/>
      <c r="AD109" s="197"/>
      <c r="AE109" s="188"/>
      <c r="AF109" s="197"/>
      <c r="AG109" s="197"/>
      <c r="AH109" s="197"/>
    </row>
    <row r="110" spans="1:34" x14ac:dyDescent="0.3">
      <c r="A110" s="192"/>
      <c r="B110" s="117"/>
      <c r="C110" s="117"/>
      <c r="D110" s="117"/>
      <c r="E110" s="117"/>
      <c r="F110" s="117"/>
      <c r="G110" s="117"/>
      <c r="H110" s="117"/>
      <c r="I110" s="195"/>
      <c r="J110" s="117"/>
      <c r="K110" s="117"/>
      <c r="L110" s="117"/>
      <c r="M110" s="117"/>
      <c r="N110" s="117"/>
      <c r="O110" s="117"/>
      <c r="P110" s="117"/>
      <c r="Q110" s="117"/>
      <c r="R110" s="117"/>
      <c r="S110" s="195"/>
      <c r="T110" s="117"/>
      <c r="U110" s="195"/>
      <c r="V110" s="117"/>
      <c r="W110" s="196"/>
      <c r="X110" s="197"/>
      <c r="Y110" s="197"/>
      <c r="Z110" s="197"/>
      <c r="AA110" s="197"/>
      <c r="AB110" s="188"/>
      <c r="AC110" s="197"/>
      <c r="AD110" s="197"/>
      <c r="AE110" s="188"/>
      <c r="AF110" s="197"/>
      <c r="AG110" s="197"/>
      <c r="AH110" s="197"/>
    </row>
    <row r="111" spans="1:34" x14ac:dyDescent="0.3">
      <c r="A111" s="192"/>
      <c r="B111" s="117"/>
      <c r="C111" s="117"/>
      <c r="D111" s="117"/>
      <c r="E111" s="117"/>
      <c r="F111" s="117"/>
      <c r="G111" s="117"/>
      <c r="H111" s="117"/>
      <c r="I111" s="195"/>
      <c r="J111" s="117"/>
      <c r="K111" s="117"/>
      <c r="L111" s="117"/>
      <c r="M111" s="117"/>
      <c r="N111" s="117"/>
      <c r="O111" s="117"/>
      <c r="P111" s="117"/>
      <c r="Q111" s="117"/>
      <c r="R111" s="117"/>
      <c r="S111" s="195"/>
      <c r="T111" s="117"/>
      <c r="U111" s="195"/>
      <c r="V111" s="117"/>
      <c r="W111" s="196"/>
      <c r="X111" s="197"/>
      <c r="Y111" s="197"/>
      <c r="Z111" s="197"/>
      <c r="AA111" s="197"/>
      <c r="AB111" s="188"/>
      <c r="AC111" s="197"/>
      <c r="AD111" s="197"/>
      <c r="AE111" s="188"/>
      <c r="AF111" s="197"/>
      <c r="AG111" s="197"/>
      <c r="AH111" s="197"/>
    </row>
    <row r="112" spans="1:34" x14ac:dyDescent="0.3">
      <c r="A112" s="192"/>
      <c r="B112" s="117"/>
      <c r="C112" s="117"/>
      <c r="D112" s="117"/>
      <c r="E112" s="117"/>
      <c r="F112" s="117"/>
      <c r="G112" s="117"/>
      <c r="H112" s="117"/>
      <c r="I112" s="195"/>
      <c r="J112" s="117"/>
      <c r="K112" s="117"/>
      <c r="L112" s="117"/>
      <c r="M112" s="117"/>
      <c r="N112" s="117"/>
      <c r="O112" s="117"/>
      <c r="P112" s="117"/>
      <c r="Q112" s="117"/>
      <c r="R112" s="117"/>
      <c r="S112" s="195"/>
      <c r="T112" s="117"/>
      <c r="U112" s="195"/>
      <c r="V112" s="117"/>
      <c r="W112" s="196"/>
      <c r="X112" s="197"/>
      <c r="Y112" s="197"/>
      <c r="Z112" s="197"/>
      <c r="AA112" s="197"/>
      <c r="AB112" s="188"/>
      <c r="AC112" s="197"/>
      <c r="AD112" s="197"/>
      <c r="AE112" s="188"/>
      <c r="AF112" s="197"/>
      <c r="AG112" s="197"/>
      <c r="AH112" s="197"/>
    </row>
    <row r="113" spans="1:34" x14ac:dyDescent="0.3">
      <c r="A113" s="192"/>
      <c r="B113" s="117"/>
      <c r="C113" s="117"/>
      <c r="D113" s="117"/>
      <c r="E113" s="117"/>
      <c r="F113" s="117"/>
      <c r="G113" s="117"/>
      <c r="H113" s="117"/>
      <c r="I113" s="195"/>
      <c r="J113" s="117"/>
      <c r="K113" s="117"/>
      <c r="L113" s="117"/>
      <c r="M113" s="117"/>
      <c r="N113" s="117"/>
      <c r="O113" s="117"/>
      <c r="P113" s="117"/>
      <c r="Q113" s="117"/>
      <c r="R113" s="117"/>
      <c r="S113" s="195"/>
      <c r="T113" s="117"/>
      <c r="U113" s="195"/>
      <c r="V113" s="117"/>
      <c r="W113" s="196"/>
      <c r="X113" s="197"/>
      <c r="Y113" s="197"/>
      <c r="Z113" s="197"/>
      <c r="AA113" s="197"/>
      <c r="AB113" s="188"/>
      <c r="AC113" s="197"/>
      <c r="AD113" s="197"/>
      <c r="AE113" s="188"/>
      <c r="AF113" s="197"/>
      <c r="AG113" s="197"/>
      <c r="AH113" s="197"/>
    </row>
    <row r="114" spans="1:34" x14ac:dyDescent="0.3">
      <c r="A114" s="192"/>
      <c r="B114" s="117"/>
      <c r="C114" s="117"/>
      <c r="D114" s="117"/>
      <c r="E114" s="117"/>
      <c r="F114" s="117"/>
      <c r="G114" s="117"/>
      <c r="H114" s="117"/>
      <c r="I114" s="195"/>
      <c r="J114" s="117"/>
      <c r="K114" s="117"/>
      <c r="L114" s="117"/>
      <c r="M114" s="117"/>
      <c r="N114" s="117"/>
      <c r="O114" s="117"/>
      <c r="P114" s="117"/>
      <c r="Q114" s="117"/>
      <c r="R114" s="117"/>
      <c r="S114" s="195"/>
      <c r="T114" s="117"/>
      <c r="U114" s="195"/>
      <c r="V114" s="117"/>
      <c r="W114" s="196"/>
      <c r="X114" s="197"/>
      <c r="Y114" s="197"/>
      <c r="Z114" s="197"/>
      <c r="AA114" s="197"/>
      <c r="AB114" s="188"/>
      <c r="AC114" s="197"/>
      <c r="AD114" s="197"/>
      <c r="AE114" s="188"/>
      <c r="AF114" s="197"/>
      <c r="AG114" s="197"/>
      <c r="AH114" s="197"/>
    </row>
    <row r="115" spans="1:34" x14ac:dyDescent="0.3">
      <c r="A115" s="192"/>
      <c r="B115" s="117"/>
      <c r="C115" s="117"/>
      <c r="D115" s="117"/>
      <c r="E115" s="117"/>
      <c r="F115" s="117"/>
      <c r="G115" s="117"/>
      <c r="H115" s="117"/>
      <c r="I115" s="195"/>
      <c r="J115" s="117"/>
      <c r="K115" s="117"/>
      <c r="L115" s="117"/>
      <c r="M115" s="117"/>
      <c r="N115" s="117"/>
      <c r="O115" s="117"/>
      <c r="P115" s="117"/>
      <c r="Q115" s="117"/>
      <c r="R115" s="117"/>
      <c r="S115" s="195"/>
      <c r="T115" s="117"/>
      <c r="U115" s="195"/>
      <c r="V115" s="117"/>
      <c r="W115" s="196"/>
      <c r="X115" s="197"/>
      <c r="Y115" s="197"/>
      <c r="Z115" s="197"/>
      <c r="AA115" s="197"/>
      <c r="AB115" s="188"/>
      <c r="AC115" s="197"/>
      <c r="AD115" s="197"/>
      <c r="AE115" s="188"/>
      <c r="AF115" s="197"/>
      <c r="AG115" s="197"/>
      <c r="AH115" s="197"/>
    </row>
    <row r="116" spans="1:34" x14ac:dyDescent="0.3">
      <c r="A116" s="192"/>
      <c r="B116" s="117"/>
      <c r="C116" s="117"/>
      <c r="D116" s="117"/>
      <c r="E116" s="117"/>
      <c r="F116" s="117"/>
      <c r="G116" s="117"/>
      <c r="H116" s="117"/>
      <c r="I116" s="195"/>
      <c r="J116" s="117"/>
      <c r="K116" s="117"/>
      <c r="L116" s="117"/>
      <c r="M116" s="117"/>
      <c r="N116" s="117"/>
      <c r="O116" s="117"/>
      <c r="P116" s="117"/>
      <c r="Q116" s="117"/>
      <c r="R116" s="117"/>
      <c r="S116" s="195"/>
      <c r="T116" s="117"/>
      <c r="U116" s="195"/>
      <c r="V116" s="117"/>
      <c r="W116" s="196"/>
      <c r="X116" s="197"/>
      <c r="Y116" s="197"/>
      <c r="Z116" s="197"/>
      <c r="AA116" s="197"/>
      <c r="AB116" s="188"/>
      <c r="AC116" s="197"/>
      <c r="AD116" s="197"/>
      <c r="AE116" s="188"/>
      <c r="AF116" s="197"/>
      <c r="AG116" s="197"/>
      <c r="AH116" s="197"/>
    </row>
    <row r="117" spans="1:34" x14ac:dyDescent="0.3">
      <c r="A117" s="192"/>
      <c r="B117" s="117"/>
      <c r="C117" s="117"/>
      <c r="D117" s="117"/>
      <c r="E117" s="117"/>
      <c r="F117" s="117"/>
      <c r="G117" s="117"/>
      <c r="H117" s="117"/>
      <c r="I117" s="195"/>
      <c r="J117" s="117"/>
      <c r="K117" s="117"/>
      <c r="L117" s="117"/>
      <c r="M117" s="117"/>
      <c r="N117" s="117"/>
      <c r="O117" s="117"/>
      <c r="P117" s="117"/>
      <c r="Q117" s="117"/>
      <c r="R117" s="117"/>
      <c r="S117" s="195"/>
      <c r="T117" s="117"/>
      <c r="U117" s="195"/>
      <c r="V117" s="117"/>
      <c r="W117" s="196"/>
      <c r="X117" s="197"/>
      <c r="Y117" s="197"/>
      <c r="Z117" s="197"/>
      <c r="AA117" s="197"/>
      <c r="AB117" s="188"/>
      <c r="AC117" s="197"/>
      <c r="AD117" s="197"/>
      <c r="AE117" s="188"/>
      <c r="AF117" s="197"/>
      <c r="AG117" s="197"/>
      <c r="AH117" s="197"/>
    </row>
    <row r="118" spans="1:34" x14ac:dyDescent="0.3">
      <c r="A118" s="192"/>
      <c r="B118" s="117"/>
      <c r="C118" s="117"/>
      <c r="D118" s="117"/>
      <c r="E118" s="117"/>
      <c r="F118" s="117"/>
      <c r="G118" s="117"/>
      <c r="H118" s="117"/>
      <c r="I118" s="195"/>
      <c r="J118" s="117"/>
      <c r="K118" s="117"/>
      <c r="L118" s="117"/>
      <c r="M118" s="117"/>
      <c r="N118" s="117"/>
      <c r="O118" s="117"/>
      <c r="P118" s="117"/>
      <c r="Q118" s="117"/>
      <c r="R118" s="117"/>
      <c r="S118" s="195"/>
      <c r="T118" s="117"/>
      <c r="U118" s="195"/>
      <c r="V118" s="117"/>
      <c r="W118" s="196"/>
      <c r="X118" s="197"/>
      <c r="Y118" s="197"/>
      <c r="Z118" s="197"/>
      <c r="AA118" s="197"/>
      <c r="AB118" s="188"/>
      <c r="AC118" s="197"/>
      <c r="AD118" s="197"/>
      <c r="AE118" s="188"/>
      <c r="AF118" s="197"/>
      <c r="AG118" s="197"/>
      <c r="AH118" s="197"/>
    </row>
    <row r="119" spans="1:34" x14ac:dyDescent="0.3">
      <c r="A119" s="192"/>
      <c r="B119" s="117"/>
      <c r="C119" s="117"/>
      <c r="D119" s="117"/>
      <c r="E119" s="117"/>
      <c r="F119" s="117"/>
      <c r="G119" s="117"/>
      <c r="H119" s="117"/>
      <c r="I119" s="195"/>
      <c r="J119" s="117"/>
      <c r="K119" s="117"/>
      <c r="L119" s="117"/>
      <c r="M119" s="117"/>
      <c r="N119" s="117"/>
      <c r="O119" s="117"/>
      <c r="P119" s="117"/>
      <c r="Q119" s="117"/>
      <c r="R119" s="117"/>
      <c r="S119" s="195"/>
      <c r="T119" s="117"/>
      <c r="U119" s="195"/>
      <c r="V119" s="117"/>
      <c r="W119" s="196"/>
      <c r="X119" s="197"/>
      <c r="Y119" s="197"/>
      <c r="Z119" s="197"/>
      <c r="AA119" s="197"/>
      <c r="AB119" s="188"/>
      <c r="AC119" s="197"/>
      <c r="AD119" s="197"/>
      <c r="AE119" s="188"/>
      <c r="AF119" s="197"/>
      <c r="AG119" s="197"/>
      <c r="AH119" s="197"/>
    </row>
    <row r="120" spans="1:34" x14ac:dyDescent="0.3">
      <c r="A120" s="192"/>
      <c r="B120" s="117"/>
      <c r="C120" s="117"/>
      <c r="D120" s="117"/>
      <c r="E120" s="117"/>
      <c r="F120" s="117"/>
      <c r="G120" s="117"/>
      <c r="H120" s="117"/>
      <c r="I120" s="195"/>
      <c r="J120" s="117"/>
      <c r="K120" s="117"/>
      <c r="L120" s="117"/>
      <c r="M120" s="117"/>
      <c r="N120" s="117"/>
      <c r="O120" s="117"/>
      <c r="P120" s="117"/>
      <c r="Q120" s="117"/>
      <c r="R120" s="117"/>
      <c r="S120" s="195"/>
      <c r="T120" s="117"/>
      <c r="U120" s="195"/>
      <c r="V120" s="117"/>
      <c r="W120" s="196"/>
      <c r="X120" s="197"/>
      <c r="Y120" s="197"/>
      <c r="Z120" s="197"/>
      <c r="AA120" s="197"/>
      <c r="AB120" s="188"/>
      <c r="AC120" s="197"/>
      <c r="AD120" s="197"/>
      <c r="AE120" s="188"/>
      <c r="AF120" s="197"/>
      <c r="AG120" s="197"/>
      <c r="AH120" s="197"/>
    </row>
    <row r="121" spans="1:34" x14ac:dyDescent="0.3">
      <c r="A121" s="192"/>
      <c r="B121" s="117"/>
      <c r="C121" s="117"/>
      <c r="D121" s="117"/>
      <c r="E121" s="117"/>
      <c r="F121" s="117"/>
      <c r="G121" s="117"/>
      <c r="H121" s="117"/>
      <c r="I121" s="195"/>
      <c r="J121" s="117"/>
      <c r="K121" s="117"/>
      <c r="L121" s="117"/>
      <c r="M121" s="117"/>
      <c r="N121" s="117"/>
      <c r="O121" s="117"/>
      <c r="P121" s="117"/>
      <c r="Q121" s="117"/>
      <c r="R121" s="117"/>
      <c r="S121" s="195"/>
      <c r="T121" s="117"/>
      <c r="U121" s="195"/>
      <c r="V121" s="117"/>
      <c r="W121" s="196"/>
      <c r="X121" s="197"/>
      <c r="Y121" s="197"/>
      <c r="Z121" s="197"/>
      <c r="AA121" s="197"/>
      <c r="AB121" s="188"/>
      <c r="AC121" s="197"/>
      <c r="AD121" s="197"/>
      <c r="AE121" s="188"/>
      <c r="AF121" s="197"/>
      <c r="AG121" s="197"/>
      <c r="AH121" s="197"/>
    </row>
    <row r="122" spans="1:34" x14ac:dyDescent="0.3">
      <c r="A122" s="192"/>
      <c r="B122" s="117"/>
      <c r="C122" s="117"/>
      <c r="D122" s="117"/>
      <c r="E122" s="117"/>
      <c r="F122" s="117"/>
      <c r="G122" s="117"/>
      <c r="H122" s="117"/>
      <c r="I122" s="195"/>
      <c r="J122" s="117"/>
      <c r="K122" s="117"/>
      <c r="L122" s="117"/>
      <c r="M122" s="117"/>
      <c r="N122" s="117"/>
      <c r="O122" s="117"/>
      <c r="P122" s="117"/>
      <c r="Q122" s="117"/>
      <c r="R122" s="117"/>
      <c r="S122" s="195"/>
      <c r="T122" s="117"/>
      <c r="U122" s="195"/>
      <c r="V122" s="117"/>
      <c r="W122" s="196"/>
      <c r="X122" s="197"/>
      <c r="Y122" s="197"/>
      <c r="Z122" s="197"/>
      <c r="AA122" s="197"/>
      <c r="AB122" s="188"/>
      <c r="AC122" s="197"/>
      <c r="AD122" s="197"/>
      <c r="AE122" s="188"/>
      <c r="AF122" s="197"/>
      <c r="AG122" s="197"/>
      <c r="AH122" s="197"/>
    </row>
    <row r="123" spans="1:34" x14ac:dyDescent="0.3">
      <c r="A123" s="192"/>
      <c r="B123" s="117"/>
      <c r="C123" s="117"/>
      <c r="D123" s="117"/>
      <c r="E123" s="117"/>
      <c r="F123" s="117"/>
      <c r="G123" s="117"/>
      <c r="H123" s="117"/>
      <c r="I123" s="195"/>
      <c r="J123" s="117"/>
      <c r="K123" s="117"/>
      <c r="L123" s="117"/>
      <c r="M123" s="117"/>
      <c r="N123" s="117"/>
      <c r="O123" s="117"/>
      <c r="P123" s="117"/>
      <c r="Q123" s="117"/>
      <c r="R123" s="117"/>
      <c r="S123" s="195"/>
      <c r="T123" s="117"/>
      <c r="U123" s="195"/>
      <c r="V123" s="117"/>
      <c r="W123" s="196"/>
      <c r="X123" s="197"/>
      <c r="Y123" s="197"/>
      <c r="Z123" s="197"/>
      <c r="AA123" s="197"/>
      <c r="AB123" s="188"/>
      <c r="AC123" s="197"/>
      <c r="AD123" s="197"/>
      <c r="AE123" s="188"/>
      <c r="AF123" s="197"/>
      <c r="AG123" s="197"/>
      <c r="AH123" s="197"/>
    </row>
    <row r="124" spans="1:34" x14ac:dyDescent="0.3">
      <c r="A124" s="192"/>
      <c r="B124" s="117"/>
      <c r="C124" s="117"/>
      <c r="D124" s="117"/>
      <c r="E124" s="117"/>
      <c r="F124" s="117"/>
      <c r="G124" s="117"/>
      <c r="H124" s="117"/>
      <c r="I124" s="195"/>
      <c r="J124" s="117"/>
      <c r="K124" s="117"/>
      <c r="L124" s="117"/>
      <c r="M124" s="117"/>
      <c r="N124" s="117"/>
      <c r="O124" s="117"/>
      <c r="P124" s="117"/>
      <c r="Q124" s="117"/>
      <c r="R124" s="117"/>
      <c r="S124" s="195"/>
      <c r="T124" s="117"/>
      <c r="U124" s="195"/>
      <c r="V124" s="117"/>
      <c r="W124" s="196"/>
      <c r="X124" s="197"/>
      <c r="Y124" s="197"/>
      <c r="Z124" s="197"/>
      <c r="AA124" s="197"/>
      <c r="AB124" s="188"/>
      <c r="AC124" s="197"/>
      <c r="AD124" s="197"/>
      <c r="AE124" s="188"/>
      <c r="AF124" s="197"/>
      <c r="AG124" s="197"/>
      <c r="AH124" s="197"/>
    </row>
    <row r="125" spans="1:34" x14ac:dyDescent="0.3">
      <c r="A125" s="192"/>
      <c r="B125" s="117"/>
      <c r="C125" s="117"/>
      <c r="D125" s="117"/>
      <c r="E125" s="117"/>
      <c r="F125" s="117"/>
      <c r="G125" s="117"/>
      <c r="H125" s="117"/>
      <c r="I125" s="195"/>
      <c r="J125" s="117"/>
      <c r="K125" s="117"/>
      <c r="L125" s="117"/>
      <c r="M125" s="117"/>
      <c r="N125" s="117"/>
      <c r="O125" s="117"/>
      <c r="P125" s="117"/>
      <c r="Q125" s="117"/>
      <c r="R125" s="117"/>
      <c r="S125" s="195"/>
      <c r="T125" s="117"/>
      <c r="U125" s="195"/>
      <c r="V125" s="117"/>
      <c r="W125" s="196"/>
      <c r="X125" s="197"/>
      <c r="Y125" s="197"/>
      <c r="Z125" s="197"/>
      <c r="AA125" s="197"/>
      <c r="AB125" s="188"/>
      <c r="AC125" s="197"/>
      <c r="AD125" s="197"/>
      <c r="AE125" s="188"/>
      <c r="AF125" s="197"/>
      <c r="AG125" s="197"/>
      <c r="AH125" s="197"/>
    </row>
    <row r="126" spans="1:34" x14ac:dyDescent="0.3">
      <c r="A126" s="192"/>
      <c r="B126" s="117"/>
      <c r="C126" s="117"/>
      <c r="D126" s="117"/>
      <c r="E126" s="117"/>
      <c r="F126" s="117"/>
      <c r="G126" s="117"/>
      <c r="H126" s="117"/>
      <c r="I126" s="195"/>
      <c r="J126" s="117"/>
      <c r="K126" s="117"/>
      <c r="L126" s="117"/>
      <c r="M126" s="117"/>
      <c r="N126" s="117"/>
      <c r="O126" s="117"/>
      <c r="P126" s="117"/>
      <c r="Q126" s="117"/>
      <c r="R126" s="117"/>
      <c r="S126" s="195"/>
      <c r="T126" s="117"/>
      <c r="U126" s="195"/>
      <c r="V126" s="117"/>
      <c r="W126" s="196"/>
      <c r="X126" s="197"/>
      <c r="Y126" s="197"/>
      <c r="Z126" s="197"/>
      <c r="AA126" s="197"/>
      <c r="AB126" s="188"/>
      <c r="AC126" s="197"/>
      <c r="AD126" s="197"/>
      <c r="AE126" s="188"/>
      <c r="AF126" s="197"/>
      <c r="AG126" s="197"/>
      <c r="AH126" s="197"/>
    </row>
    <row r="127" spans="1:34" x14ac:dyDescent="0.3">
      <c r="A127" s="192"/>
      <c r="B127" s="117"/>
      <c r="C127" s="117"/>
      <c r="D127" s="117"/>
      <c r="E127" s="117"/>
      <c r="F127" s="117"/>
      <c r="G127" s="117"/>
      <c r="H127" s="117"/>
      <c r="I127" s="195"/>
      <c r="J127" s="117"/>
      <c r="K127" s="117"/>
      <c r="L127" s="117"/>
      <c r="M127" s="117"/>
      <c r="N127" s="117"/>
      <c r="O127" s="117"/>
      <c r="P127" s="117"/>
      <c r="Q127" s="117"/>
      <c r="R127" s="117"/>
      <c r="S127" s="195"/>
      <c r="T127" s="117"/>
      <c r="U127" s="195"/>
      <c r="V127" s="117"/>
      <c r="W127" s="196"/>
      <c r="X127" s="197"/>
      <c r="Y127" s="197"/>
      <c r="Z127" s="197"/>
      <c r="AA127" s="197"/>
      <c r="AB127" s="188"/>
      <c r="AC127" s="197"/>
      <c r="AD127" s="197"/>
      <c r="AE127" s="188"/>
      <c r="AF127" s="197"/>
      <c r="AG127" s="197"/>
      <c r="AH127" s="197"/>
    </row>
    <row r="128" spans="1:34" x14ac:dyDescent="0.3">
      <c r="A128" s="192"/>
      <c r="B128" s="117"/>
      <c r="C128" s="117"/>
      <c r="D128" s="117"/>
      <c r="E128" s="117"/>
      <c r="F128" s="117"/>
      <c r="G128" s="117"/>
      <c r="H128" s="117"/>
      <c r="I128" s="195"/>
      <c r="J128" s="117"/>
      <c r="K128" s="117"/>
      <c r="L128" s="117"/>
      <c r="M128" s="117"/>
      <c r="N128" s="117"/>
      <c r="O128" s="117"/>
      <c r="P128" s="117"/>
      <c r="Q128" s="117"/>
      <c r="R128" s="117"/>
      <c r="S128" s="195"/>
      <c r="T128" s="117"/>
      <c r="U128" s="195"/>
      <c r="V128" s="117"/>
      <c r="W128" s="196"/>
      <c r="X128" s="197"/>
      <c r="Y128" s="197"/>
      <c r="Z128" s="197"/>
      <c r="AA128" s="197"/>
      <c r="AB128" s="188"/>
      <c r="AC128" s="197"/>
      <c r="AD128" s="197"/>
      <c r="AE128" s="188"/>
      <c r="AF128" s="197"/>
      <c r="AG128" s="197"/>
      <c r="AH128" s="197"/>
    </row>
    <row r="129" spans="1:34" x14ac:dyDescent="0.3">
      <c r="A129" s="192"/>
      <c r="B129" s="117"/>
      <c r="C129" s="117"/>
      <c r="D129" s="117"/>
      <c r="E129" s="117"/>
      <c r="F129" s="117"/>
      <c r="G129" s="117"/>
      <c r="H129" s="117"/>
      <c r="I129" s="195"/>
      <c r="J129" s="117"/>
      <c r="K129" s="117"/>
      <c r="L129" s="117"/>
      <c r="M129" s="117"/>
      <c r="N129" s="117"/>
      <c r="O129" s="117"/>
      <c r="P129" s="117"/>
      <c r="Q129" s="117"/>
      <c r="R129" s="117"/>
      <c r="S129" s="195"/>
      <c r="T129" s="117"/>
      <c r="U129" s="195"/>
      <c r="V129" s="117"/>
      <c r="W129" s="196"/>
      <c r="X129" s="197"/>
      <c r="Y129" s="197"/>
      <c r="Z129" s="197"/>
      <c r="AA129" s="197"/>
      <c r="AB129" s="188"/>
      <c r="AC129" s="197"/>
      <c r="AD129" s="197"/>
      <c r="AE129" s="188"/>
      <c r="AF129" s="197"/>
      <c r="AG129" s="197"/>
      <c r="AH129" s="197"/>
    </row>
    <row r="130" spans="1:34" x14ac:dyDescent="0.3">
      <c r="A130" s="192"/>
      <c r="B130" s="117"/>
      <c r="C130" s="117"/>
      <c r="D130" s="117"/>
      <c r="E130" s="117"/>
      <c r="F130" s="117"/>
      <c r="G130" s="117"/>
      <c r="H130" s="117"/>
      <c r="I130" s="195"/>
      <c r="J130" s="117"/>
      <c r="K130" s="117"/>
      <c r="L130" s="117"/>
      <c r="M130" s="117"/>
      <c r="N130" s="117"/>
      <c r="O130" s="117"/>
      <c r="P130" s="117"/>
      <c r="Q130" s="117"/>
      <c r="R130" s="117"/>
      <c r="S130" s="195"/>
      <c r="T130" s="117"/>
      <c r="U130" s="195"/>
      <c r="V130" s="117"/>
      <c r="W130" s="196"/>
      <c r="X130" s="197"/>
      <c r="Y130" s="197"/>
      <c r="Z130" s="197"/>
      <c r="AA130" s="197"/>
      <c r="AB130" s="188"/>
      <c r="AC130" s="197"/>
      <c r="AD130" s="197"/>
      <c r="AE130" s="188"/>
      <c r="AF130" s="197"/>
      <c r="AG130" s="197"/>
      <c r="AH130" s="197"/>
    </row>
    <row r="131" spans="1:34" x14ac:dyDescent="0.3">
      <c r="A131" s="192"/>
      <c r="B131" s="117"/>
      <c r="C131" s="117"/>
      <c r="D131" s="117"/>
      <c r="E131" s="117"/>
      <c r="F131" s="117"/>
      <c r="G131" s="117"/>
      <c r="H131" s="117"/>
      <c r="I131" s="195"/>
      <c r="J131" s="117"/>
      <c r="K131" s="117"/>
      <c r="L131" s="117"/>
      <c r="M131" s="117"/>
      <c r="N131" s="117"/>
      <c r="O131" s="117"/>
      <c r="P131" s="117"/>
      <c r="Q131" s="117"/>
      <c r="R131" s="117"/>
      <c r="S131" s="195"/>
      <c r="T131" s="117"/>
      <c r="U131" s="195"/>
      <c r="V131" s="117"/>
      <c r="W131" s="196"/>
      <c r="X131" s="197"/>
      <c r="Y131" s="197"/>
      <c r="Z131" s="197"/>
      <c r="AA131" s="197"/>
      <c r="AB131" s="188"/>
      <c r="AC131" s="197"/>
      <c r="AD131" s="197"/>
      <c r="AE131" s="188"/>
      <c r="AF131" s="197"/>
      <c r="AG131" s="197"/>
      <c r="AH131" s="197"/>
    </row>
    <row r="132" spans="1:34" x14ac:dyDescent="0.3">
      <c r="A132" s="192"/>
      <c r="B132" s="117"/>
      <c r="C132" s="117"/>
      <c r="D132" s="117"/>
      <c r="E132" s="117"/>
      <c r="F132" s="117"/>
      <c r="G132" s="117"/>
      <c r="H132" s="117"/>
      <c r="I132" s="195"/>
      <c r="J132" s="117"/>
      <c r="K132" s="117"/>
      <c r="L132" s="117"/>
      <c r="M132" s="117"/>
      <c r="N132" s="117"/>
      <c r="O132" s="117"/>
      <c r="P132" s="117"/>
      <c r="Q132" s="117"/>
      <c r="R132" s="117"/>
      <c r="S132" s="195"/>
      <c r="T132" s="117"/>
      <c r="U132" s="195"/>
      <c r="V132" s="117"/>
      <c r="W132" s="196"/>
      <c r="X132" s="197"/>
      <c r="Y132" s="197"/>
      <c r="Z132" s="197"/>
      <c r="AA132" s="197"/>
      <c r="AB132" s="188"/>
      <c r="AC132" s="197"/>
      <c r="AD132" s="197"/>
      <c r="AE132" s="188"/>
      <c r="AF132" s="197"/>
      <c r="AG132" s="197"/>
      <c r="AH132" s="197"/>
    </row>
    <row r="133" spans="1:34" x14ac:dyDescent="0.3">
      <c r="A133" s="192"/>
      <c r="B133" s="117"/>
      <c r="C133" s="117"/>
      <c r="D133" s="117"/>
      <c r="E133" s="117"/>
      <c r="F133" s="117"/>
      <c r="G133" s="117"/>
      <c r="H133" s="117"/>
      <c r="I133" s="195"/>
      <c r="J133" s="117"/>
      <c r="K133" s="117"/>
      <c r="L133" s="117"/>
      <c r="M133" s="117"/>
      <c r="N133" s="117"/>
      <c r="O133" s="117"/>
      <c r="P133" s="117"/>
      <c r="Q133" s="117"/>
      <c r="R133" s="117"/>
      <c r="S133" s="195"/>
      <c r="T133" s="117"/>
      <c r="U133" s="195"/>
      <c r="V133" s="117"/>
      <c r="W133" s="196"/>
      <c r="X133" s="197"/>
      <c r="Y133" s="197"/>
      <c r="Z133" s="197"/>
      <c r="AA133" s="197"/>
      <c r="AB133" s="188"/>
      <c r="AC133" s="197"/>
      <c r="AD133" s="197"/>
      <c r="AE133" s="188"/>
      <c r="AF133" s="197"/>
      <c r="AG133" s="197"/>
      <c r="AH133" s="197"/>
    </row>
    <row r="134" spans="1:34" x14ac:dyDescent="0.3">
      <c r="A134" s="192"/>
      <c r="B134" s="117"/>
      <c r="C134" s="117"/>
      <c r="D134" s="117"/>
      <c r="E134" s="117"/>
      <c r="F134" s="117"/>
      <c r="G134" s="117"/>
      <c r="H134" s="117"/>
      <c r="I134" s="195"/>
      <c r="J134" s="117"/>
      <c r="K134" s="117"/>
      <c r="L134" s="117"/>
      <c r="M134" s="117"/>
      <c r="N134" s="117"/>
      <c r="O134" s="117"/>
      <c r="P134" s="117"/>
      <c r="Q134" s="117"/>
      <c r="R134" s="117"/>
      <c r="S134" s="195"/>
      <c r="T134" s="117"/>
      <c r="U134" s="195"/>
      <c r="V134" s="117"/>
      <c r="W134" s="196"/>
      <c r="X134" s="197"/>
      <c r="Y134" s="197"/>
      <c r="Z134" s="197"/>
      <c r="AA134" s="197"/>
      <c r="AB134" s="188"/>
      <c r="AC134" s="197"/>
      <c r="AD134" s="197"/>
      <c r="AE134" s="188"/>
      <c r="AF134" s="197"/>
      <c r="AG134" s="197"/>
      <c r="AH134" s="197"/>
    </row>
    <row r="135" spans="1:34" x14ac:dyDescent="0.3">
      <c r="A135" s="192"/>
      <c r="B135" s="117"/>
      <c r="C135" s="117"/>
      <c r="D135" s="117"/>
      <c r="E135" s="117"/>
      <c r="F135" s="117"/>
      <c r="G135" s="117"/>
      <c r="H135" s="117"/>
      <c r="I135" s="195"/>
      <c r="J135" s="117"/>
      <c r="K135" s="117"/>
      <c r="L135" s="117"/>
      <c r="M135" s="117"/>
      <c r="N135" s="117"/>
      <c r="O135" s="117"/>
      <c r="P135" s="117"/>
      <c r="Q135" s="117"/>
      <c r="R135" s="117"/>
      <c r="S135" s="195"/>
      <c r="T135" s="117"/>
      <c r="U135" s="195"/>
      <c r="V135" s="117"/>
      <c r="W135" s="196"/>
      <c r="X135" s="197"/>
      <c r="Y135" s="197"/>
      <c r="Z135" s="197"/>
      <c r="AA135" s="197"/>
      <c r="AB135" s="188"/>
      <c r="AC135" s="197"/>
      <c r="AD135" s="197"/>
      <c r="AE135" s="188"/>
      <c r="AF135" s="197"/>
      <c r="AG135" s="197"/>
      <c r="AH135" s="197"/>
    </row>
    <row r="136" spans="1:34" x14ac:dyDescent="0.3">
      <c r="A136" s="192"/>
      <c r="B136" s="117"/>
      <c r="C136" s="117"/>
      <c r="D136" s="117"/>
      <c r="E136" s="117"/>
      <c r="F136" s="117"/>
      <c r="G136" s="117"/>
      <c r="H136" s="117"/>
      <c r="I136" s="195"/>
      <c r="J136" s="117"/>
      <c r="K136" s="117"/>
      <c r="L136" s="117"/>
      <c r="M136" s="117"/>
      <c r="N136" s="117"/>
      <c r="O136" s="117"/>
      <c r="P136" s="117"/>
      <c r="Q136" s="117"/>
      <c r="R136" s="117"/>
      <c r="S136" s="195"/>
      <c r="T136" s="117"/>
      <c r="U136" s="195"/>
      <c r="V136" s="117"/>
      <c r="W136" s="196"/>
      <c r="X136" s="197"/>
      <c r="Y136" s="197"/>
      <c r="Z136" s="197"/>
      <c r="AA136" s="197"/>
      <c r="AB136" s="188"/>
      <c r="AC136" s="197"/>
      <c r="AD136" s="197"/>
      <c r="AE136" s="188"/>
      <c r="AF136" s="197"/>
      <c r="AG136" s="197"/>
      <c r="AH136" s="197"/>
    </row>
    <row r="137" spans="1:34" x14ac:dyDescent="0.3">
      <c r="A137" s="192"/>
      <c r="B137" s="117"/>
      <c r="C137" s="117"/>
      <c r="D137" s="117"/>
      <c r="E137" s="117"/>
      <c r="F137" s="117"/>
      <c r="G137" s="117"/>
      <c r="H137" s="117"/>
      <c r="I137" s="195"/>
      <c r="J137" s="117"/>
      <c r="K137" s="117"/>
      <c r="L137" s="117"/>
      <c r="M137" s="117"/>
      <c r="N137" s="117"/>
      <c r="O137" s="117"/>
      <c r="P137" s="117"/>
      <c r="Q137" s="117"/>
      <c r="R137" s="117"/>
      <c r="S137" s="195"/>
      <c r="T137" s="117"/>
      <c r="U137" s="195"/>
      <c r="V137" s="117"/>
      <c r="W137" s="196"/>
      <c r="X137" s="197"/>
      <c r="Y137" s="197"/>
      <c r="Z137" s="197"/>
      <c r="AA137" s="197"/>
      <c r="AB137" s="188"/>
      <c r="AC137" s="197"/>
      <c r="AD137" s="197"/>
      <c r="AE137" s="188"/>
      <c r="AF137" s="197"/>
      <c r="AG137" s="197"/>
      <c r="AH137" s="197"/>
    </row>
    <row r="138" spans="1:34" x14ac:dyDescent="0.3">
      <c r="A138" s="192"/>
      <c r="B138" s="117"/>
      <c r="C138" s="117"/>
      <c r="D138" s="117"/>
      <c r="E138" s="117"/>
      <c r="F138" s="117"/>
      <c r="G138" s="117"/>
      <c r="H138" s="117"/>
      <c r="I138" s="195"/>
      <c r="J138" s="117"/>
      <c r="K138" s="117"/>
      <c r="L138" s="117"/>
      <c r="M138" s="117"/>
      <c r="N138" s="117"/>
      <c r="O138" s="117"/>
      <c r="P138" s="117"/>
      <c r="Q138" s="117"/>
      <c r="R138" s="117"/>
      <c r="S138" s="195"/>
      <c r="T138" s="117"/>
      <c r="U138" s="195"/>
      <c r="V138" s="117"/>
      <c r="W138" s="196"/>
      <c r="X138" s="197"/>
      <c r="Y138" s="197"/>
      <c r="Z138" s="197"/>
      <c r="AA138" s="197"/>
      <c r="AB138" s="188"/>
      <c r="AC138" s="197"/>
      <c r="AD138" s="197"/>
      <c r="AE138" s="188"/>
      <c r="AF138" s="197"/>
      <c r="AG138" s="197"/>
      <c r="AH138" s="197"/>
    </row>
    <row r="139" spans="1:34" x14ac:dyDescent="0.3">
      <c r="A139" s="192"/>
      <c r="B139" s="117"/>
      <c r="C139" s="117"/>
      <c r="D139" s="117"/>
      <c r="E139" s="117"/>
      <c r="F139" s="117"/>
      <c r="G139" s="117"/>
      <c r="H139" s="117"/>
      <c r="I139" s="195"/>
      <c r="J139" s="117"/>
      <c r="K139" s="117"/>
      <c r="L139" s="117"/>
      <c r="M139" s="117"/>
      <c r="N139" s="117"/>
      <c r="O139" s="117"/>
      <c r="P139" s="117"/>
      <c r="Q139" s="117"/>
      <c r="R139" s="117"/>
      <c r="S139" s="195"/>
      <c r="T139" s="117"/>
      <c r="U139" s="195"/>
      <c r="V139" s="117"/>
      <c r="W139" s="196"/>
      <c r="X139" s="197"/>
      <c r="Y139" s="197"/>
      <c r="Z139" s="197"/>
      <c r="AA139" s="197"/>
      <c r="AB139" s="188"/>
      <c r="AC139" s="197"/>
      <c r="AD139" s="197"/>
      <c r="AE139" s="188"/>
      <c r="AF139" s="197"/>
      <c r="AG139" s="197"/>
      <c r="AH139" s="197"/>
    </row>
    <row r="140" spans="1:34" x14ac:dyDescent="0.3">
      <c r="A140" s="192"/>
      <c r="B140" s="117"/>
      <c r="C140" s="117"/>
      <c r="D140" s="117"/>
      <c r="E140" s="117"/>
      <c r="F140" s="117"/>
      <c r="G140" s="117"/>
      <c r="H140" s="117"/>
      <c r="I140" s="195"/>
      <c r="J140" s="117"/>
      <c r="K140" s="117"/>
      <c r="L140" s="117"/>
      <c r="M140" s="117"/>
      <c r="N140" s="117"/>
      <c r="O140" s="117"/>
      <c r="P140" s="117"/>
      <c r="Q140" s="117"/>
      <c r="R140" s="117"/>
      <c r="S140" s="195"/>
      <c r="T140" s="117"/>
      <c r="U140" s="195"/>
      <c r="V140" s="117"/>
      <c r="W140" s="196"/>
      <c r="X140" s="197"/>
      <c r="Y140" s="197"/>
      <c r="Z140" s="197"/>
      <c r="AA140" s="197"/>
      <c r="AB140" s="188"/>
      <c r="AC140" s="197"/>
      <c r="AD140" s="197"/>
      <c r="AE140" s="188"/>
      <c r="AF140" s="197"/>
      <c r="AG140" s="197"/>
      <c r="AH140" s="197"/>
    </row>
    <row r="141" spans="1:34" x14ac:dyDescent="0.3">
      <c r="A141" s="192"/>
      <c r="B141" s="117"/>
      <c r="C141" s="117"/>
      <c r="D141" s="117"/>
      <c r="E141" s="117"/>
      <c r="F141" s="117"/>
      <c r="G141" s="117"/>
      <c r="H141" s="117"/>
      <c r="I141" s="195"/>
      <c r="J141" s="117"/>
      <c r="K141" s="117"/>
      <c r="L141" s="117"/>
      <c r="M141" s="117"/>
      <c r="N141" s="117"/>
      <c r="O141" s="117"/>
      <c r="P141" s="117"/>
      <c r="Q141" s="117"/>
      <c r="R141" s="117"/>
      <c r="S141" s="195"/>
      <c r="T141" s="117"/>
      <c r="U141" s="195"/>
      <c r="V141" s="117"/>
      <c r="W141" s="196"/>
      <c r="X141" s="197"/>
      <c r="Y141" s="197"/>
      <c r="Z141" s="197"/>
      <c r="AA141" s="197"/>
      <c r="AB141" s="188"/>
      <c r="AC141" s="197"/>
      <c r="AD141" s="197"/>
      <c r="AE141" s="188"/>
      <c r="AF141" s="197"/>
      <c r="AG141" s="197"/>
      <c r="AH141" s="197"/>
    </row>
    <row r="142" spans="1:34" x14ac:dyDescent="0.3">
      <c r="A142" s="192"/>
      <c r="B142" s="117"/>
      <c r="C142" s="117"/>
      <c r="D142" s="117"/>
      <c r="E142" s="117"/>
      <c r="F142" s="117"/>
      <c r="G142" s="117"/>
      <c r="H142" s="117"/>
      <c r="I142" s="195"/>
      <c r="J142" s="117"/>
      <c r="K142" s="117"/>
      <c r="L142" s="117"/>
      <c r="M142" s="117"/>
      <c r="N142" s="117"/>
      <c r="O142" s="117"/>
      <c r="P142" s="117"/>
      <c r="Q142" s="117"/>
      <c r="R142" s="117"/>
      <c r="S142" s="195"/>
      <c r="T142" s="117"/>
      <c r="U142" s="195"/>
      <c r="V142" s="117"/>
      <c r="W142" s="196"/>
      <c r="X142" s="197"/>
      <c r="Y142" s="197"/>
      <c r="Z142" s="197"/>
      <c r="AA142" s="197"/>
      <c r="AB142" s="188"/>
      <c r="AC142" s="197"/>
      <c r="AD142" s="197"/>
      <c r="AE142" s="188"/>
      <c r="AF142" s="197"/>
      <c r="AG142" s="197"/>
      <c r="AH142" s="197"/>
    </row>
    <row r="143" spans="1:34" x14ac:dyDescent="0.3">
      <c r="A143" s="192"/>
      <c r="B143" s="117"/>
      <c r="C143" s="117"/>
      <c r="D143" s="117"/>
      <c r="E143" s="117"/>
      <c r="F143" s="117"/>
      <c r="G143" s="117"/>
      <c r="H143" s="117"/>
      <c r="I143" s="195"/>
      <c r="J143" s="117"/>
      <c r="K143" s="117"/>
      <c r="L143" s="117"/>
      <c r="M143" s="117"/>
      <c r="N143" s="117"/>
      <c r="O143" s="117"/>
      <c r="P143" s="117"/>
      <c r="Q143" s="117"/>
      <c r="R143" s="117"/>
      <c r="S143" s="195"/>
      <c r="T143" s="117"/>
      <c r="U143" s="195"/>
      <c r="V143" s="117"/>
      <c r="W143" s="196"/>
      <c r="X143" s="197"/>
      <c r="Y143" s="197"/>
      <c r="Z143" s="197"/>
      <c r="AA143" s="197"/>
      <c r="AB143" s="188"/>
      <c r="AC143" s="197"/>
      <c r="AD143" s="197"/>
      <c r="AE143" s="188"/>
      <c r="AF143" s="197"/>
      <c r="AG143" s="197"/>
      <c r="AH143" s="197"/>
    </row>
    <row r="144" spans="1:34" x14ac:dyDescent="0.3">
      <c r="A144" s="192"/>
      <c r="B144" s="117"/>
      <c r="C144" s="117"/>
      <c r="D144" s="117"/>
      <c r="E144" s="117"/>
      <c r="F144" s="117"/>
      <c r="G144" s="117"/>
      <c r="H144" s="117"/>
      <c r="I144" s="195"/>
      <c r="J144" s="117"/>
      <c r="K144" s="117"/>
      <c r="L144" s="117"/>
      <c r="M144" s="117"/>
      <c r="N144" s="117"/>
      <c r="O144" s="117"/>
      <c r="P144" s="117"/>
      <c r="Q144" s="117"/>
      <c r="R144" s="117"/>
      <c r="S144" s="195"/>
      <c r="T144" s="117"/>
      <c r="U144" s="195"/>
      <c r="V144" s="117"/>
      <c r="W144" s="196"/>
      <c r="X144" s="197"/>
      <c r="Y144" s="197"/>
      <c r="Z144" s="197"/>
      <c r="AA144" s="197"/>
      <c r="AB144" s="188"/>
      <c r="AC144" s="197"/>
      <c r="AD144" s="197"/>
      <c r="AE144" s="188"/>
      <c r="AF144" s="197"/>
      <c r="AG144" s="197"/>
      <c r="AH144" s="197"/>
    </row>
    <row r="145" spans="1:34" x14ac:dyDescent="0.3">
      <c r="A145" s="192"/>
      <c r="B145" s="117"/>
      <c r="C145" s="117"/>
      <c r="D145" s="117"/>
      <c r="E145" s="117"/>
      <c r="F145" s="117"/>
      <c r="G145" s="117"/>
      <c r="H145" s="117"/>
      <c r="I145" s="195"/>
      <c r="J145" s="117"/>
      <c r="K145" s="117"/>
      <c r="L145" s="117"/>
      <c r="M145" s="117"/>
      <c r="N145" s="117"/>
      <c r="O145" s="117"/>
      <c r="P145" s="117"/>
      <c r="Q145" s="117"/>
      <c r="R145" s="117"/>
      <c r="S145" s="195"/>
      <c r="T145" s="117"/>
      <c r="U145" s="195"/>
      <c r="V145" s="117"/>
      <c r="W145" s="196"/>
      <c r="X145" s="197"/>
      <c r="Y145" s="197"/>
      <c r="Z145" s="197"/>
      <c r="AA145" s="197"/>
      <c r="AB145" s="188"/>
      <c r="AC145" s="197"/>
      <c r="AD145" s="197"/>
      <c r="AE145" s="188"/>
      <c r="AF145" s="197"/>
      <c r="AG145" s="197"/>
      <c r="AH145" s="197"/>
    </row>
    <row r="146" spans="1:34" x14ac:dyDescent="0.3">
      <c r="A146" s="192"/>
      <c r="B146" s="117"/>
      <c r="C146" s="117"/>
      <c r="D146" s="117"/>
      <c r="E146" s="117"/>
      <c r="F146" s="117"/>
      <c r="G146" s="117"/>
      <c r="H146" s="117"/>
      <c r="I146" s="195"/>
      <c r="J146" s="117"/>
      <c r="K146" s="117"/>
      <c r="L146" s="117"/>
      <c r="M146" s="117"/>
      <c r="N146" s="117"/>
      <c r="O146" s="117"/>
      <c r="P146" s="117"/>
      <c r="Q146" s="117"/>
      <c r="R146" s="117"/>
      <c r="S146" s="195"/>
      <c r="T146" s="117"/>
      <c r="U146" s="195"/>
      <c r="V146" s="117"/>
      <c r="W146" s="196"/>
      <c r="X146" s="197"/>
      <c r="Y146" s="197"/>
      <c r="Z146" s="197"/>
      <c r="AA146" s="197"/>
      <c r="AB146" s="188"/>
      <c r="AC146" s="197"/>
      <c r="AD146" s="197"/>
      <c r="AE146" s="188"/>
      <c r="AF146" s="197"/>
      <c r="AG146" s="197"/>
      <c r="AH146" s="197"/>
    </row>
    <row r="147" spans="1:34" x14ac:dyDescent="0.3">
      <c r="A147" s="192"/>
      <c r="B147" s="117"/>
      <c r="C147" s="117"/>
      <c r="D147" s="117"/>
      <c r="E147" s="117"/>
      <c r="F147" s="117"/>
      <c r="G147" s="117"/>
      <c r="H147" s="117"/>
      <c r="I147" s="195"/>
      <c r="J147" s="117"/>
      <c r="K147" s="117"/>
      <c r="L147" s="117"/>
      <c r="M147" s="117"/>
      <c r="N147" s="117"/>
      <c r="O147" s="117"/>
      <c r="P147" s="117"/>
      <c r="Q147" s="117"/>
      <c r="R147" s="117"/>
      <c r="S147" s="195"/>
      <c r="T147" s="117"/>
      <c r="U147" s="195"/>
      <c r="V147" s="117"/>
      <c r="W147" s="196"/>
      <c r="X147" s="197"/>
      <c r="Y147" s="197"/>
      <c r="Z147" s="197"/>
      <c r="AA147" s="197"/>
      <c r="AB147" s="188"/>
      <c r="AC147" s="197"/>
      <c r="AD147" s="197"/>
      <c r="AE147" s="188"/>
      <c r="AF147" s="197"/>
      <c r="AG147" s="197"/>
      <c r="AH147" s="197"/>
    </row>
    <row r="148" spans="1:34" x14ac:dyDescent="0.3">
      <c r="A148" s="192"/>
      <c r="B148" s="117"/>
      <c r="C148" s="117"/>
      <c r="D148" s="117"/>
      <c r="E148" s="117"/>
      <c r="F148" s="117"/>
      <c r="G148" s="117"/>
      <c r="H148" s="117"/>
      <c r="I148" s="195"/>
      <c r="J148" s="117"/>
      <c r="K148" s="117"/>
      <c r="L148" s="117"/>
      <c r="M148" s="117"/>
      <c r="N148" s="117"/>
      <c r="O148" s="117"/>
      <c r="P148" s="117"/>
      <c r="Q148" s="117"/>
      <c r="R148" s="117"/>
      <c r="S148" s="195"/>
      <c r="T148" s="117"/>
      <c r="U148" s="195"/>
      <c r="V148" s="117"/>
      <c r="W148" s="196"/>
      <c r="X148" s="197"/>
      <c r="Y148" s="197"/>
      <c r="Z148" s="197"/>
      <c r="AA148" s="197"/>
      <c r="AB148" s="188"/>
      <c r="AC148" s="197"/>
      <c r="AD148" s="197"/>
      <c r="AE148" s="188"/>
      <c r="AF148" s="197"/>
      <c r="AG148" s="197"/>
      <c r="AH148" s="197"/>
    </row>
    <row r="149" spans="1:34" x14ac:dyDescent="0.3">
      <c r="A149" s="192"/>
      <c r="B149" s="117"/>
      <c r="C149" s="117"/>
      <c r="D149" s="117"/>
      <c r="E149" s="117"/>
      <c r="F149" s="117"/>
      <c r="G149" s="117"/>
      <c r="H149" s="117"/>
      <c r="I149" s="195"/>
      <c r="J149" s="117"/>
      <c r="K149" s="117"/>
      <c r="L149" s="117"/>
      <c r="M149" s="117"/>
      <c r="N149" s="117"/>
      <c r="O149" s="117"/>
      <c r="P149" s="117"/>
      <c r="Q149" s="117"/>
      <c r="R149" s="117"/>
      <c r="S149" s="195"/>
      <c r="T149" s="117"/>
      <c r="U149" s="195"/>
      <c r="V149" s="117"/>
      <c r="W149" s="196"/>
      <c r="X149" s="197"/>
      <c r="Y149" s="197"/>
      <c r="Z149" s="197"/>
      <c r="AA149" s="197"/>
      <c r="AB149" s="188"/>
      <c r="AC149" s="197"/>
      <c r="AD149" s="197"/>
      <c r="AE149" s="188"/>
      <c r="AF149" s="197"/>
      <c r="AG149" s="197"/>
      <c r="AH149" s="197"/>
    </row>
    <row r="150" spans="1:34" x14ac:dyDescent="0.3">
      <c r="A150" s="192"/>
      <c r="B150" s="117"/>
      <c r="C150" s="117"/>
      <c r="D150" s="117"/>
      <c r="E150" s="117"/>
      <c r="F150" s="117"/>
      <c r="G150" s="117"/>
      <c r="H150" s="117"/>
      <c r="I150" s="195"/>
      <c r="J150" s="117"/>
      <c r="K150" s="117"/>
      <c r="L150" s="117"/>
      <c r="M150" s="117"/>
      <c r="N150" s="117"/>
      <c r="O150" s="117"/>
      <c r="P150" s="117"/>
      <c r="Q150" s="117"/>
      <c r="R150" s="117"/>
      <c r="S150" s="195"/>
      <c r="T150" s="117"/>
      <c r="U150" s="195"/>
      <c r="V150" s="117"/>
      <c r="W150" s="196"/>
      <c r="X150" s="197"/>
      <c r="Y150" s="197"/>
      <c r="Z150" s="197"/>
      <c r="AA150" s="197"/>
      <c r="AB150" s="188"/>
      <c r="AC150" s="197"/>
      <c r="AD150" s="197"/>
      <c r="AE150" s="188"/>
      <c r="AF150" s="197"/>
      <c r="AG150" s="197"/>
      <c r="AH150" s="197"/>
    </row>
    <row r="151" spans="1:34" x14ac:dyDescent="0.3">
      <c r="A151" s="192"/>
      <c r="B151" s="117"/>
      <c r="C151" s="117"/>
      <c r="D151" s="117"/>
      <c r="E151" s="117"/>
      <c r="F151" s="117"/>
      <c r="G151" s="117"/>
      <c r="H151" s="117"/>
      <c r="I151" s="195"/>
      <c r="J151" s="117"/>
      <c r="K151" s="117"/>
      <c r="L151" s="117"/>
      <c r="M151" s="117"/>
      <c r="N151" s="117"/>
      <c r="O151" s="117"/>
      <c r="P151" s="117"/>
      <c r="Q151" s="117"/>
      <c r="R151" s="117"/>
      <c r="S151" s="195"/>
      <c r="T151" s="117"/>
      <c r="U151" s="195"/>
      <c r="V151" s="117"/>
      <c r="W151" s="196"/>
      <c r="X151" s="197"/>
      <c r="Y151" s="197"/>
      <c r="Z151" s="197"/>
      <c r="AA151" s="197"/>
      <c r="AB151" s="188"/>
      <c r="AC151" s="197"/>
      <c r="AD151" s="197"/>
      <c r="AE151" s="188"/>
      <c r="AF151" s="197"/>
      <c r="AG151" s="197"/>
      <c r="AH151" s="197"/>
    </row>
    <row r="152" spans="1:34" x14ac:dyDescent="0.3">
      <c r="A152" s="192"/>
      <c r="B152" s="117"/>
      <c r="C152" s="117"/>
      <c r="D152" s="117"/>
      <c r="E152" s="117"/>
      <c r="F152" s="117"/>
      <c r="G152" s="117"/>
      <c r="H152" s="117"/>
      <c r="I152" s="195"/>
      <c r="J152" s="117"/>
      <c r="K152" s="117"/>
      <c r="L152" s="117"/>
      <c r="M152" s="117"/>
      <c r="N152" s="117"/>
      <c r="O152" s="117"/>
      <c r="P152" s="117"/>
      <c r="Q152" s="117"/>
      <c r="R152" s="117"/>
      <c r="S152" s="195"/>
      <c r="T152" s="117"/>
      <c r="U152" s="195"/>
      <c r="V152" s="117"/>
      <c r="W152" s="196"/>
      <c r="X152" s="197"/>
      <c r="Y152" s="197"/>
      <c r="Z152" s="197"/>
      <c r="AA152" s="197"/>
      <c r="AB152" s="188"/>
      <c r="AC152" s="197"/>
      <c r="AD152" s="197"/>
      <c r="AE152" s="188"/>
      <c r="AF152" s="197"/>
      <c r="AG152" s="197"/>
      <c r="AH152" s="197"/>
    </row>
    <row r="153" spans="1:34" x14ac:dyDescent="0.3">
      <c r="A153" s="192"/>
      <c r="B153" s="117"/>
      <c r="C153" s="117"/>
      <c r="D153" s="117"/>
      <c r="E153" s="117"/>
      <c r="F153" s="117"/>
      <c r="G153" s="117"/>
      <c r="H153" s="117"/>
      <c r="I153" s="195"/>
      <c r="J153" s="117"/>
      <c r="K153" s="117"/>
      <c r="L153" s="117"/>
      <c r="M153" s="117"/>
      <c r="N153" s="117"/>
      <c r="O153" s="117"/>
      <c r="P153" s="117"/>
      <c r="Q153" s="117"/>
      <c r="R153" s="117"/>
      <c r="S153" s="195"/>
      <c r="T153" s="117"/>
      <c r="U153" s="195"/>
      <c r="V153" s="117"/>
      <c r="W153" s="196"/>
      <c r="X153" s="197"/>
      <c r="Y153" s="197"/>
      <c r="Z153" s="197"/>
      <c r="AA153" s="197"/>
      <c r="AB153" s="188"/>
      <c r="AC153" s="197"/>
      <c r="AD153" s="197"/>
      <c r="AE153" s="188"/>
      <c r="AF153" s="197"/>
      <c r="AG153" s="197"/>
      <c r="AH153" s="197"/>
    </row>
    <row r="154" spans="1:34" x14ac:dyDescent="0.3">
      <c r="A154" s="192"/>
      <c r="B154" s="117"/>
      <c r="C154" s="117"/>
      <c r="D154" s="117"/>
      <c r="E154" s="117"/>
      <c r="F154" s="117"/>
      <c r="G154" s="117"/>
      <c r="H154" s="117"/>
      <c r="I154" s="195"/>
      <c r="J154" s="117"/>
      <c r="K154" s="117"/>
      <c r="L154" s="117"/>
      <c r="M154" s="117"/>
      <c r="N154" s="117"/>
      <c r="O154" s="117"/>
      <c r="P154" s="117"/>
      <c r="Q154" s="117"/>
      <c r="R154" s="117"/>
      <c r="S154" s="195"/>
      <c r="T154" s="117"/>
      <c r="U154" s="195"/>
      <c r="V154" s="117"/>
      <c r="W154" s="196"/>
      <c r="X154" s="197"/>
      <c r="Y154" s="197"/>
      <c r="Z154" s="197"/>
      <c r="AA154" s="197"/>
      <c r="AB154" s="188"/>
      <c r="AC154" s="197"/>
      <c r="AD154" s="197"/>
      <c r="AE154" s="188"/>
      <c r="AF154" s="197"/>
      <c r="AG154" s="197"/>
      <c r="AH154" s="197"/>
    </row>
    <row r="155" spans="1:34" x14ac:dyDescent="0.3">
      <c r="A155" s="192"/>
      <c r="B155" s="117"/>
      <c r="C155" s="117"/>
      <c r="D155" s="117"/>
      <c r="E155" s="117"/>
      <c r="F155" s="117"/>
      <c r="G155" s="117"/>
      <c r="H155" s="117"/>
      <c r="I155" s="195"/>
      <c r="J155" s="117"/>
      <c r="K155" s="117"/>
      <c r="L155" s="117"/>
      <c r="M155" s="117"/>
      <c r="N155" s="117"/>
      <c r="O155" s="117"/>
      <c r="P155" s="117"/>
      <c r="Q155" s="117"/>
      <c r="R155" s="117"/>
      <c r="S155" s="195"/>
      <c r="T155" s="117"/>
      <c r="U155" s="195"/>
      <c r="V155" s="117"/>
      <c r="W155" s="196"/>
      <c r="X155" s="197"/>
      <c r="Y155" s="197"/>
      <c r="Z155" s="197"/>
      <c r="AA155" s="197"/>
      <c r="AB155" s="188"/>
      <c r="AC155" s="197"/>
      <c r="AD155" s="197"/>
      <c r="AE155" s="188"/>
      <c r="AF155" s="197"/>
      <c r="AG155" s="197"/>
      <c r="AH155" s="197"/>
    </row>
    <row r="156" spans="1:34" x14ac:dyDescent="0.3">
      <c r="A156" s="192"/>
      <c r="B156" s="117"/>
      <c r="C156" s="117"/>
      <c r="D156" s="117"/>
      <c r="E156" s="117"/>
      <c r="F156" s="117"/>
      <c r="G156" s="117"/>
      <c r="H156" s="117"/>
      <c r="I156" s="195"/>
      <c r="J156" s="117"/>
      <c r="K156" s="117"/>
      <c r="L156" s="117"/>
      <c r="M156" s="117"/>
      <c r="N156" s="117"/>
      <c r="O156" s="117"/>
      <c r="P156" s="117"/>
      <c r="Q156" s="117"/>
      <c r="R156" s="117"/>
      <c r="S156" s="195"/>
      <c r="T156" s="117"/>
      <c r="U156" s="195"/>
      <c r="V156" s="117"/>
      <c r="W156" s="196"/>
      <c r="X156" s="197"/>
      <c r="Y156" s="197"/>
      <c r="Z156" s="197"/>
      <c r="AA156" s="197"/>
      <c r="AB156" s="188"/>
      <c r="AC156" s="197"/>
      <c r="AD156" s="197"/>
      <c r="AE156" s="188"/>
      <c r="AF156" s="197"/>
      <c r="AG156" s="197"/>
      <c r="AH156" s="197"/>
    </row>
    <row r="157" spans="1:34" x14ac:dyDescent="0.3">
      <c r="A157" s="192"/>
      <c r="B157" s="117"/>
      <c r="C157" s="117"/>
      <c r="D157" s="117"/>
      <c r="E157" s="117"/>
      <c r="F157" s="117"/>
      <c r="G157" s="117"/>
      <c r="H157" s="117"/>
      <c r="I157" s="195"/>
      <c r="J157" s="117"/>
      <c r="K157" s="117"/>
      <c r="L157" s="117"/>
      <c r="M157" s="117"/>
      <c r="N157" s="117"/>
      <c r="O157" s="117"/>
      <c r="P157" s="117"/>
      <c r="Q157" s="117"/>
      <c r="R157" s="117"/>
      <c r="S157" s="195"/>
      <c r="T157" s="117"/>
      <c r="U157" s="195"/>
      <c r="V157" s="117"/>
      <c r="W157" s="196"/>
      <c r="X157" s="197"/>
      <c r="Y157" s="197"/>
      <c r="Z157" s="197"/>
      <c r="AA157" s="197"/>
      <c r="AB157" s="188"/>
      <c r="AC157" s="197"/>
      <c r="AD157" s="197"/>
      <c r="AE157" s="188"/>
      <c r="AF157" s="197"/>
      <c r="AG157" s="197"/>
      <c r="AH157" s="197"/>
    </row>
    <row r="158" spans="1:34" x14ac:dyDescent="0.3">
      <c r="A158" s="192"/>
      <c r="B158" s="117"/>
      <c r="C158" s="117"/>
      <c r="D158" s="117"/>
      <c r="E158" s="117"/>
      <c r="F158" s="117"/>
      <c r="G158" s="117"/>
      <c r="H158" s="117"/>
      <c r="I158" s="195"/>
      <c r="J158" s="117"/>
      <c r="K158" s="117"/>
      <c r="L158" s="117"/>
      <c r="M158" s="117"/>
      <c r="N158" s="117"/>
      <c r="O158" s="117"/>
      <c r="P158" s="117"/>
      <c r="Q158" s="117"/>
      <c r="R158" s="117"/>
      <c r="S158" s="195"/>
      <c r="T158" s="117"/>
      <c r="U158" s="195"/>
      <c r="V158" s="117"/>
      <c r="W158" s="196"/>
      <c r="X158" s="197"/>
      <c r="Y158" s="197"/>
      <c r="Z158" s="197"/>
      <c r="AA158" s="197"/>
      <c r="AB158" s="188"/>
      <c r="AC158" s="197"/>
      <c r="AD158" s="197"/>
      <c r="AE158" s="188"/>
      <c r="AF158" s="197"/>
      <c r="AG158" s="197"/>
      <c r="AH158" s="197"/>
    </row>
    <row r="159" spans="1:34" x14ac:dyDescent="0.3">
      <c r="A159" s="192"/>
      <c r="B159" s="117"/>
      <c r="C159" s="117"/>
      <c r="D159" s="117"/>
      <c r="E159" s="117"/>
      <c r="F159" s="117"/>
      <c r="G159" s="117"/>
      <c r="H159" s="117"/>
      <c r="I159" s="195"/>
      <c r="J159" s="117"/>
      <c r="K159" s="117"/>
      <c r="L159" s="117"/>
      <c r="M159" s="117"/>
      <c r="N159" s="117"/>
      <c r="O159" s="117"/>
      <c r="P159" s="117"/>
      <c r="Q159" s="117"/>
      <c r="R159" s="117"/>
      <c r="S159" s="195"/>
      <c r="T159" s="117"/>
      <c r="U159" s="195"/>
      <c r="V159" s="117"/>
      <c r="W159" s="196"/>
      <c r="X159" s="197"/>
      <c r="Y159" s="197"/>
      <c r="Z159" s="197"/>
      <c r="AA159" s="197"/>
      <c r="AB159" s="188"/>
      <c r="AC159" s="197"/>
      <c r="AD159" s="197"/>
      <c r="AE159" s="188"/>
      <c r="AF159" s="197"/>
      <c r="AG159" s="197"/>
      <c r="AH159" s="197"/>
    </row>
    <row r="160" spans="1:34" x14ac:dyDescent="0.3">
      <c r="A160" s="192"/>
      <c r="B160" s="117"/>
      <c r="C160" s="117"/>
      <c r="D160" s="117"/>
      <c r="E160" s="117"/>
      <c r="F160" s="117"/>
      <c r="G160" s="117"/>
      <c r="H160" s="117"/>
      <c r="I160" s="195"/>
      <c r="J160" s="117"/>
      <c r="K160" s="117"/>
      <c r="L160" s="117"/>
      <c r="M160" s="117"/>
      <c r="N160" s="117"/>
      <c r="O160" s="117"/>
      <c r="P160" s="117"/>
      <c r="Q160" s="117"/>
      <c r="R160" s="117"/>
      <c r="S160" s="195"/>
      <c r="T160" s="117"/>
      <c r="U160" s="195"/>
      <c r="V160" s="117"/>
      <c r="W160" s="196"/>
      <c r="X160" s="197"/>
      <c r="Y160" s="197"/>
      <c r="Z160" s="197"/>
      <c r="AA160" s="197"/>
      <c r="AB160" s="188"/>
      <c r="AC160" s="197"/>
      <c r="AD160" s="197"/>
      <c r="AE160" s="188"/>
      <c r="AF160" s="197"/>
      <c r="AG160" s="197"/>
      <c r="AH160" s="197"/>
    </row>
    <row r="161" spans="1:34" x14ac:dyDescent="0.3">
      <c r="A161" s="192"/>
      <c r="B161" s="117"/>
      <c r="C161" s="117"/>
      <c r="D161" s="117"/>
      <c r="E161" s="117"/>
      <c r="F161" s="117"/>
      <c r="G161" s="117"/>
      <c r="H161" s="117"/>
      <c r="I161" s="195"/>
      <c r="J161" s="117"/>
      <c r="K161" s="117"/>
      <c r="L161" s="117"/>
      <c r="M161" s="117"/>
      <c r="N161" s="117"/>
      <c r="O161" s="117"/>
      <c r="P161" s="117"/>
      <c r="Q161" s="117"/>
      <c r="R161" s="117"/>
      <c r="S161" s="195"/>
      <c r="T161" s="117"/>
      <c r="U161" s="195"/>
      <c r="V161" s="117"/>
      <c r="W161" s="196"/>
      <c r="X161" s="197"/>
      <c r="Y161" s="197"/>
      <c r="Z161" s="197"/>
      <c r="AA161" s="197"/>
      <c r="AB161" s="188"/>
      <c r="AC161" s="197"/>
      <c r="AD161" s="197"/>
      <c r="AE161" s="188"/>
      <c r="AF161" s="197"/>
      <c r="AG161" s="197"/>
      <c r="AH161" s="197"/>
    </row>
    <row r="162" spans="1:34" x14ac:dyDescent="0.3">
      <c r="A162" s="192"/>
      <c r="B162" s="117"/>
      <c r="C162" s="117"/>
      <c r="D162" s="117"/>
      <c r="E162" s="117"/>
      <c r="F162" s="117"/>
      <c r="G162" s="117"/>
      <c r="H162" s="117"/>
      <c r="I162" s="195"/>
      <c r="J162" s="117"/>
      <c r="K162" s="117"/>
      <c r="L162" s="117"/>
      <c r="M162" s="117"/>
      <c r="N162" s="117"/>
      <c r="O162" s="117"/>
      <c r="P162" s="117"/>
      <c r="Q162" s="117"/>
      <c r="R162" s="117"/>
      <c r="S162" s="195"/>
      <c r="T162" s="117"/>
      <c r="U162" s="195"/>
      <c r="V162" s="117"/>
      <c r="W162" s="196"/>
      <c r="X162" s="197"/>
      <c r="Y162" s="197"/>
      <c r="Z162" s="197"/>
      <c r="AA162" s="197"/>
      <c r="AB162" s="188"/>
      <c r="AC162" s="197"/>
      <c r="AD162" s="197"/>
      <c r="AE162" s="188"/>
      <c r="AF162" s="197"/>
      <c r="AG162" s="197"/>
      <c r="AH162" s="197"/>
    </row>
    <row r="163" spans="1:34" x14ac:dyDescent="0.3">
      <c r="A163" s="192"/>
      <c r="B163" s="117"/>
      <c r="C163" s="117"/>
      <c r="D163" s="117"/>
      <c r="E163" s="117"/>
      <c r="F163" s="117"/>
      <c r="G163" s="117"/>
      <c r="H163" s="117"/>
      <c r="I163" s="195"/>
      <c r="J163" s="117"/>
      <c r="K163" s="117"/>
      <c r="L163" s="117"/>
      <c r="M163" s="117"/>
      <c r="N163" s="117"/>
      <c r="O163" s="117"/>
      <c r="P163" s="117"/>
      <c r="Q163" s="117"/>
      <c r="R163" s="117"/>
      <c r="S163" s="195"/>
      <c r="T163" s="117"/>
      <c r="U163" s="195"/>
      <c r="V163" s="117"/>
      <c r="W163" s="196"/>
      <c r="X163" s="197"/>
      <c r="Y163" s="197"/>
      <c r="Z163" s="197"/>
      <c r="AA163" s="197"/>
      <c r="AB163" s="188"/>
      <c r="AC163" s="197"/>
      <c r="AD163" s="197"/>
      <c r="AE163" s="188"/>
      <c r="AF163" s="197"/>
      <c r="AG163" s="197"/>
      <c r="AH163" s="197"/>
    </row>
    <row r="164" spans="1:34" x14ac:dyDescent="0.3">
      <c r="A164" s="192"/>
      <c r="B164" s="117"/>
      <c r="C164" s="117"/>
      <c r="D164" s="117"/>
      <c r="E164" s="117"/>
      <c r="F164" s="117"/>
      <c r="G164" s="117"/>
      <c r="H164" s="117"/>
      <c r="I164" s="195"/>
      <c r="J164" s="117"/>
      <c r="K164" s="117"/>
      <c r="L164" s="117"/>
      <c r="M164" s="117"/>
      <c r="N164" s="117"/>
      <c r="O164" s="117"/>
      <c r="P164" s="117"/>
      <c r="Q164" s="117"/>
      <c r="R164" s="117"/>
      <c r="S164" s="195"/>
      <c r="T164" s="117"/>
      <c r="U164" s="195"/>
      <c r="V164" s="117"/>
      <c r="W164" s="196"/>
      <c r="X164" s="197"/>
      <c r="Y164" s="197"/>
      <c r="Z164" s="197"/>
      <c r="AA164" s="197"/>
      <c r="AB164" s="188"/>
      <c r="AC164" s="197"/>
      <c r="AD164" s="197"/>
      <c r="AE164" s="188"/>
      <c r="AF164" s="197"/>
      <c r="AG164" s="197"/>
      <c r="AH164" s="197"/>
    </row>
    <row r="165" spans="1:34" x14ac:dyDescent="0.3">
      <c r="A165" s="192"/>
      <c r="B165" s="117"/>
      <c r="C165" s="117"/>
      <c r="D165" s="117"/>
      <c r="E165" s="117"/>
      <c r="F165" s="117"/>
      <c r="G165" s="117"/>
      <c r="H165" s="117"/>
      <c r="I165" s="195"/>
      <c r="J165" s="117"/>
      <c r="K165" s="117"/>
      <c r="L165" s="117"/>
      <c r="M165" s="117"/>
      <c r="N165" s="117"/>
      <c r="O165" s="117"/>
      <c r="P165" s="117"/>
      <c r="Q165" s="117"/>
      <c r="R165" s="117"/>
      <c r="S165" s="195"/>
      <c r="T165" s="117"/>
      <c r="U165" s="195"/>
      <c r="V165" s="117"/>
      <c r="W165" s="196"/>
      <c r="X165" s="197"/>
      <c r="Y165" s="197"/>
      <c r="Z165" s="197"/>
      <c r="AA165" s="197"/>
      <c r="AB165" s="188"/>
      <c r="AC165" s="197"/>
      <c r="AD165" s="197"/>
      <c r="AE165" s="188"/>
      <c r="AF165" s="197"/>
      <c r="AG165" s="197"/>
      <c r="AH165" s="197"/>
    </row>
    <row r="166" spans="1:34" x14ac:dyDescent="0.3">
      <c r="A166" s="192"/>
      <c r="B166" s="117"/>
      <c r="C166" s="117"/>
      <c r="D166" s="117"/>
      <c r="E166" s="117"/>
      <c r="F166" s="117"/>
      <c r="G166" s="117"/>
      <c r="H166" s="117"/>
      <c r="I166" s="195"/>
      <c r="J166" s="117"/>
      <c r="K166" s="117"/>
      <c r="L166" s="117"/>
      <c r="M166" s="117"/>
      <c r="N166" s="117"/>
      <c r="O166" s="117"/>
      <c r="P166" s="117"/>
      <c r="Q166" s="117"/>
      <c r="R166" s="117"/>
      <c r="S166" s="195"/>
      <c r="T166" s="117"/>
      <c r="U166" s="195"/>
      <c r="V166" s="117"/>
      <c r="W166" s="196"/>
      <c r="X166" s="197"/>
      <c r="Y166" s="197"/>
      <c r="Z166" s="197"/>
      <c r="AA166" s="197"/>
      <c r="AB166" s="188"/>
      <c r="AC166" s="197"/>
      <c r="AD166" s="197"/>
      <c r="AE166" s="188"/>
      <c r="AF166" s="197"/>
      <c r="AG166" s="197"/>
      <c r="AH166" s="197"/>
    </row>
    <row r="167" spans="1:34" x14ac:dyDescent="0.3">
      <c r="A167" s="192"/>
      <c r="B167" s="117"/>
      <c r="C167" s="117"/>
      <c r="D167" s="117"/>
      <c r="E167" s="117"/>
      <c r="F167" s="117"/>
      <c r="G167" s="117"/>
      <c r="H167" s="117"/>
      <c r="I167" s="195"/>
      <c r="J167" s="117"/>
      <c r="K167" s="117"/>
      <c r="L167" s="117"/>
      <c r="M167" s="117"/>
      <c r="N167" s="117"/>
      <c r="O167" s="117"/>
      <c r="P167" s="117"/>
      <c r="Q167" s="117"/>
      <c r="R167" s="117"/>
      <c r="S167" s="195"/>
      <c r="T167" s="117"/>
      <c r="U167" s="195"/>
      <c r="V167" s="117"/>
      <c r="W167" s="196"/>
      <c r="X167" s="197"/>
      <c r="Y167" s="197"/>
      <c r="Z167" s="197"/>
      <c r="AA167" s="197"/>
      <c r="AB167" s="188"/>
      <c r="AC167" s="197"/>
      <c r="AD167" s="197"/>
      <c r="AE167" s="188"/>
      <c r="AF167" s="197"/>
      <c r="AG167" s="197"/>
      <c r="AH167" s="197"/>
    </row>
    <row r="168" spans="1:34" x14ac:dyDescent="0.3">
      <c r="A168" s="192"/>
      <c r="B168" s="117"/>
      <c r="C168" s="117"/>
      <c r="D168" s="117"/>
      <c r="E168" s="117"/>
      <c r="F168" s="117"/>
      <c r="G168" s="117"/>
      <c r="H168" s="117"/>
      <c r="I168" s="195"/>
      <c r="J168" s="117"/>
      <c r="K168" s="117"/>
      <c r="L168" s="117"/>
      <c r="M168" s="117"/>
      <c r="N168" s="117"/>
      <c r="O168" s="117"/>
      <c r="P168" s="117"/>
      <c r="Q168" s="117"/>
      <c r="R168" s="117"/>
      <c r="S168" s="195"/>
      <c r="T168" s="117"/>
      <c r="U168" s="195"/>
      <c r="V168" s="117"/>
      <c r="W168" s="196"/>
      <c r="X168" s="197"/>
      <c r="Y168" s="197"/>
      <c r="Z168" s="197"/>
      <c r="AA168" s="197"/>
      <c r="AB168" s="188"/>
      <c r="AC168" s="197"/>
      <c r="AD168" s="197"/>
      <c r="AE168" s="188"/>
      <c r="AF168" s="197"/>
      <c r="AG168" s="197"/>
      <c r="AH168" s="197"/>
    </row>
    <row r="169" spans="1:34" x14ac:dyDescent="0.3">
      <c r="A169" s="192"/>
      <c r="B169" s="117"/>
      <c r="C169" s="117"/>
      <c r="D169" s="117"/>
      <c r="E169" s="117"/>
      <c r="F169" s="117"/>
      <c r="G169" s="117"/>
      <c r="H169" s="117"/>
      <c r="I169" s="195"/>
      <c r="J169" s="117"/>
      <c r="K169" s="117"/>
      <c r="L169" s="117"/>
      <c r="M169" s="117"/>
      <c r="N169" s="117"/>
      <c r="O169" s="117"/>
      <c r="P169" s="117"/>
      <c r="Q169" s="117"/>
      <c r="R169" s="117"/>
      <c r="S169" s="195"/>
      <c r="T169" s="117"/>
      <c r="U169" s="195"/>
      <c r="V169" s="117"/>
      <c r="W169" s="196"/>
      <c r="X169" s="197"/>
      <c r="Y169" s="197"/>
      <c r="Z169" s="197"/>
      <c r="AA169" s="197"/>
      <c r="AB169" s="188"/>
      <c r="AC169" s="197"/>
      <c r="AD169" s="197"/>
      <c r="AE169" s="188"/>
      <c r="AF169" s="197"/>
      <c r="AG169" s="197"/>
      <c r="AH169" s="197"/>
    </row>
    <row r="170" spans="1:34" x14ac:dyDescent="0.3">
      <c r="A170" s="192"/>
      <c r="B170" s="117"/>
      <c r="C170" s="117"/>
      <c r="D170" s="117"/>
      <c r="E170" s="117"/>
      <c r="F170" s="117"/>
      <c r="G170" s="117"/>
      <c r="H170" s="117"/>
      <c r="I170" s="195"/>
      <c r="J170" s="117"/>
      <c r="K170" s="117"/>
      <c r="L170" s="117"/>
      <c r="M170" s="117"/>
      <c r="N170" s="117"/>
      <c r="O170" s="117"/>
      <c r="P170" s="117"/>
      <c r="Q170" s="117"/>
      <c r="R170" s="117"/>
      <c r="S170" s="195"/>
      <c r="T170" s="117"/>
      <c r="U170" s="195"/>
      <c r="V170" s="117"/>
      <c r="W170" s="196"/>
      <c r="X170" s="197"/>
      <c r="Y170" s="197"/>
      <c r="Z170" s="197"/>
      <c r="AA170" s="197"/>
      <c r="AB170" s="188"/>
      <c r="AC170" s="197"/>
      <c r="AD170" s="197"/>
      <c r="AE170" s="188"/>
      <c r="AF170" s="197"/>
      <c r="AG170" s="197"/>
      <c r="AH170" s="197"/>
    </row>
    <row r="171" spans="1:34" x14ac:dyDescent="0.3">
      <c r="A171" s="192"/>
      <c r="B171" s="117"/>
      <c r="C171" s="117"/>
      <c r="D171" s="117"/>
      <c r="E171" s="117"/>
      <c r="F171" s="117"/>
      <c r="G171" s="117"/>
      <c r="H171" s="117"/>
      <c r="I171" s="195"/>
      <c r="J171" s="117"/>
      <c r="K171" s="117"/>
      <c r="L171" s="117"/>
      <c r="M171" s="117"/>
      <c r="N171" s="117"/>
      <c r="O171" s="117"/>
      <c r="P171" s="117"/>
      <c r="Q171" s="117"/>
      <c r="R171" s="117"/>
      <c r="S171" s="195"/>
      <c r="T171" s="117"/>
      <c r="U171" s="195"/>
      <c r="V171" s="117"/>
      <c r="W171" s="196"/>
      <c r="X171" s="197"/>
      <c r="Y171" s="197"/>
      <c r="Z171" s="197"/>
      <c r="AA171" s="197"/>
      <c r="AB171" s="188"/>
      <c r="AC171" s="197"/>
      <c r="AD171" s="197"/>
      <c r="AE171" s="188"/>
      <c r="AF171" s="197"/>
      <c r="AG171" s="197"/>
      <c r="AH171" s="197"/>
    </row>
    <row r="172" spans="1:34" x14ac:dyDescent="0.3">
      <c r="A172" s="192"/>
      <c r="B172" s="117"/>
      <c r="C172" s="117"/>
      <c r="D172" s="117"/>
      <c r="E172" s="117"/>
      <c r="F172" s="117"/>
      <c r="G172" s="117"/>
      <c r="H172" s="117"/>
      <c r="I172" s="195"/>
      <c r="J172" s="117"/>
      <c r="K172" s="117"/>
      <c r="L172" s="117"/>
      <c r="M172" s="117"/>
      <c r="N172" s="117"/>
      <c r="O172" s="117"/>
      <c r="P172" s="117"/>
      <c r="Q172" s="117"/>
      <c r="R172" s="117"/>
      <c r="S172" s="195"/>
      <c r="T172" s="117"/>
      <c r="U172" s="195"/>
      <c r="V172" s="117"/>
      <c r="W172" s="196"/>
      <c r="X172" s="197"/>
      <c r="Y172" s="197"/>
      <c r="Z172" s="197"/>
      <c r="AA172" s="197"/>
      <c r="AB172" s="188"/>
      <c r="AC172" s="197"/>
      <c r="AD172" s="197"/>
      <c r="AE172" s="188"/>
      <c r="AF172" s="197"/>
      <c r="AG172" s="197"/>
      <c r="AH172" s="197"/>
    </row>
    <row r="173" spans="1:34" x14ac:dyDescent="0.3">
      <c r="A173" s="192"/>
      <c r="B173" s="117"/>
      <c r="C173" s="117"/>
      <c r="D173" s="117"/>
      <c r="E173" s="117"/>
      <c r="F173" s="117"/>
      <c r="G173" s="117"/>
      <c r="H173" s="117"/>
      <c r="I173" s="195"/>
      <c r="J173" s="117"/>
      <c r="K173" s="117"/>
      <c r="L173" s="117"/>
      <c r="M173" s="117"/>
      <c r="N173" s="117"/>
      <c r="O173" s="117"/>
      <c r="P173" s="117"/>
      <c r="Q173" s="117"/>
      <c r="R173" s="117"/>
      <c r="S173" s="195"/>
      <c r="T173" s="117"/>
      <c r="U173" s="195"/>
      <c r="V173" s="117"/>
      <c r="W173" s="196"/>
      <c r="X173" s="197"/>
      <c r="Y173" s="197"/>
      <c r="Z173" s="197"/>
      <c r="AA173" s="197"/>
      <c r="AB173" s="188"/>
      <c r="AC173" s="197"/>
      <c r="AD173" s="197"/>
      <c r="AE173" s="188"/>
      <c r="AF173" s="197"/>
      <c r="AG173" s="197"/>
      <c r="AH173" s="197"/>
    </row>
    <row r="174" spans="1:34" x14ac:dyDescent="0.3">
      <c r="A174" s="192"/>
      <c r="B174" s="117"/>
      <c r="C174" s="117"/>
      <c r="D174" s="117"/>
      <c r="E174" s="117"/>
      <c r="F174" s="117"/>
      <c r="G174" s="117"/>
      <c r="H174" s="117"/>
      <c r="I174" s="195"/>
      <c r="J174" s="117"/>
      <c r="K174" s="117"/>
      <c r="L174" s="117"/>
      <c r="M174" s="117"/>
      <c r="N174" s="117"/>
      <c r="O174" s="117"/>
      <c r="P174" s="117"/>
      <c r="Q174" s="117"/>
      <c r="R174" s="117"/>
      <c r="S174" s="195"/>
      <c r="T174" s="117"/>
      <c r="U174" s="195"/>
      <c r="V174" s="117"/>
      <c r="W174" s="196"/>
      <c r="X174" s="197"/>
      <c r="Y174" s="197"/>
      <c r="Z174" s="197"/>
      <c r="AA174" s="197"/>
      <c r="AB174" s="188"/>
      <c r="AC174" s="197"/>
      <c r="AD174" s="197"/>
      <c r="AE174" s="188"/>
      <c r="AF174" s="197"/>
      <c r="AG174" s="197"/>
      <c r="AH174" s="197"/>
    </row>
    <row r="175" spans="1:34" x14ac:dyDescent="0.3">
      <c r="A175" s="192"/>
      <c r="B175" s="117"/>
      <c r="C175" s="117"/>
      <c r="D175" s="117"/>
      <c r="E175" s="117"/>
      <c r="F175" s="117"/>
      <c r="G175" s="117"/>
      <c r="H175" s="117"/>
      <c r="I175" s="195"/>
      <c r="J175" s="117"/>
      <c r="K175" s="117"/>
      <c r="L175" s="117"/>
      <c r="M175" s="117"/>
      <c r="N175" s="117"/>
      <c r="O175" s="117"/>
      <c r="P175" s="117"/>
      <c r="Q175" s="117"/>
      <c r="R175" s="117"/>
      <c r="S175" s="195"/>
      <c r="T175" s="117"/>
      <c r="U175" s="195"/>
      <c r="V175" s="117"/>
      <c r="W175" s="196"/>
      <c r="X175" s="197"/>
      <c r="Y175" s="197"/>
      <c r="Z175" s="197"/>
      <c r="AA175" s="197"/>
      <c r="AB175" s="188"/>
      <c r="AC175" s="197"/>
      <c r="AD175" s="197"/>
      <c r="AE175" s="188"/>
      <c r="AF175" s="197"/>
      <c r="AG175" s="197"/>
      <c r="AH175" s="197"/>
    </row>
    <row r="176" spans="1:34" x14ac:dyDescent="0.3">
      <c r="A176" s="192"/>
      <c r="B176" s="117"/>
      <c r="C176" s="117"/>
      <c r="D176" s="117"/>
      <c r="E176" s="117"/>
      <c r="F176" s="117"/>
      <c r="G176" s="117"/>
      <c r="H176" s="117"/>
      <c r="I176" s="195"/>
      <c r="J176" s="117"/>
      <c r="K176" s="117"/>
      <c r="L176" s="117"/>
      <c r="M176" s="117"/>
      <c r="N176" s="117"/>
      <c r="O176" s="117"/>
      <c r="P176" s="117"/>
      <c r="Q176" s="117"/>
      <c r="R176" s="117"/>
      <c r="S176" s="195"/>
      <c r="T176" s="117"/>
      <c r="U176" s="195"/>
      <c r="V176" s="117"/>
      <c r="W176" s="196"/>
      <c r="X176" s="197"/>
      <c r="Y176" s="197"/>
      <c r="Z176" s="197"/>
      <c r="AA176" s="197"/>
      <c r="AB176" s="188"/>
      <c r="AC176" s="197"/>
      <c r="AD176" s="197"/>
      <c r="AE176" s="188"/>
      <c r="AF176" s="197"/>
      <c r="AG176" s="197"/>
      <c r="AH176" s="197"/>
    </row>
    <row r="177" spans="1:34" x14ac:dyDescent="0.3">
      <c r="A177" s="192"/>
      <c r="B177" s="117"/>
      <c r="C177" s="117"/>
      <c r="D177" s="117"/>
      <c r="E177" s="117"/>
      <c r="F177" s="117"/>
      <c r="G177" s="117"/>
      <c r="H177" s="117"/>
      <c r="I177" s="195"/>
      <c r="J177" s="117"/>
      <c r="K177" s="117"/>
      <c r="L177" s="117"/>
      <c r="M177" s="117"/>
      <c r="N177" s="117"/>
      <c r="O177" s="117"/>
      <c r="P177" s="117"/>
      <c r="Q177" s="117"/>
      <c r="R177" s="117"/>
      <c r="S177" s="195"/>
      <c r="T177" s="117"/>
      <c r="U177" s="195"/>
      <c r="V177" s="117"/>
      <c r="W177" s="196"/>
      <c r="X177" s="197"/>
      <c r="Y177" s="197"/>
      <c r="Z177" s="197"/>
      <c r="AA177" s="197"/>
      <c r="AB177" s="188"/>
      <c r="AC177" s="197"/>
      <c r="AD177" s="197"/>
      <c r="AE177" s="188"/>
      <c r="AF177" s="197"/>
      <c r="AG177" s="197"/>
      <c r="AH177" s="197"/>
    </row>
    <row r="178" spans="1:34" x14ac:dyDescent="0.3">
      <c r="A178" s="192"/>
      <c r="B178" s="117"/>
      <c r="C178" s="117"/>
      <c r="D178" s="117"/>
      <c r="E178" s="117"/>
      <c r="F178" s="117"/>
      <c r="G178" s="117"/>
      <c r="H178" s="117"/>
      <c r="I178" s="195"/>
      <c r="J178" s="117"/>
      <c r="K178" s="117"/>
      <c r="L178" s="117"/>
      <c r="M178" s="117"/>
      <c r="N178" s="117"/>
      <c r="O178" s="117"/>
      <c r="P178" s="117"/>
      <c r="Q178" s="117"/>
      <c r="R178" s="117"/>
      <c r="S178" s="195"/>
      <c r="T178" s="117"/>
      <c r="U178" s="195"/>
      <c r="V178" s="117"/>
      <c r="W178" s="196"/>
      <c r="X178" s="197"/>
      <c r="Y178" s="197"/>
      <c r="Z178" s="197"/>
      <c r="AA178" s="197"/>
      <c r="AB178" s="188"/>
      <c r="AC178" s="197"/>
      <c r="AD178" s="197"/>
      <c r="AE178" s="188"/>
      <c r="AF178" s="197"/>
      <c r="AG178" s="197"/>
      <c r="AH178" s="197"/>
    </row>
    <row r="179" spans="1:34" x14ac:dyDescent="0.3">
      <c r="A179" s="192"/>
      <c r="B179" s="117"/>
      <c r="C179" s="117"/>
      <c r="D179" s="117"/>
      <c r="E179" s="117"/>
      <c r="F179" s="117"/>
      <c r="G179" s="117"/>
      <c r="H179" s="117"/>
      <c r="I179" s="195"/>
      <c r="J179" s="117"/>
      <c r="K179" s="117"/>
      <c r="L179" s="117"/>
      <c r="M179" s="117"/>
      <c r="N179" s="117"/>
      <c r="O179" s="117"/>
      <c r="P179" s="117"/>
      <c r="Q179" s="117"/>
      <c r="R179" s="117"/>
      <c r="S179" s="195"/>
      <c r="T179" s="117"/>
      <c r="U179" s="195"/>
      <c r="V179" s="117"/>
      <c r="W179" s="196"/>
      <c r="X179" s="197"/>
      <c r="Y179" s="197"/>
      <c r="Z179" s="197"/>
      <c r="AA179" s="197"/>
      <c r="AB179" s="188"/>
      <c r="AC179" s="197"/>
      <c r="AD179" s="197"/>
      <c r="AE179" s="188"/>
      <c r="AF179" s="197"/>
      <c r="AG179" s="197"/>
      <c r="AH179" s="197"/>
    </row>
    <row r="180" spans="1:34" x14ac:dyDescent="0.3">
      <c r="A180" s="192"/>
      <c r="B180" s="117"/>
      <c r="C180" s="117"/>
      <c r="D180" s="117"/>
      <c r="E180" s="117"/>
      <c r="F180" s="117"/>
      <c r="G180" s="117"/>
      <c r="H180" s="117"/>
      <c r="I180" s="195"/>
      <c r="J180" s="117"/>
      <c r="K180" s="117"/>
      <c r="L180" s="117"/>
      <c r="M180" s="117"/>
      <c r="N180" s="117"/>
      <c r="O180" s="117"/>
      <c r="P180" s="117"/>
      <c r="Q180" s="117"/>
      <c r="R180" s="117"/>
      <c r="S180" s="195"/>
      <c r="T180" s="117"/>
      <c r="U180" s="195"/>
      <c r="V180" s="117"/>
      <c r="W180" s="196"/>
      <c r="X180" s="197"/>
      <c r="Y180" s="197"/>
      <c r="Z180" s="197"/>
      <c r="AA180" s="197"/>
      <c r="AB180" s="188"/>
      <c r="AC180" s="197"/>
      <c r="AD180" s="197"/>
      <c r="AE180" s="188"/>
      <c r="AF180" s="197"/>
      <c r="AG180" s="197"/>
      <c r="AH180" s="197"/>
    </row>
    <row r="181" spans="1:34" x14ac:dyDescent="0.3">
      <c r="A181" s="192"/>
      <c r="B181" s="117"/>
      <c r="C181" s="117"/>
      <c r="D181" s="117"/>
      <c r="E181" s="117"/>
      <c r="F181" s="117"/>
      <c r="G181" s="117"/>
      <c r="H181" s="117"/>
      <c r="I181" s="195"/>
      <c r="J181" s="117"/>
      <c r="K181" s="117"/>
      <c r="L181" s="117"/>
      <c r="M181" s="117"/>
      <c r="N181" s="117"/>
      <c r="O181" s="117"/>
      <c r="P181" s="117"/>
      <c r="Q181" s="117"/>
      <c r="R181" s="117"/>
      <c r="S181" s="195"/>
      <c r="T181" s="117"/>
      <c r="U181" s="195"/>
      <c r="V181" s="117"/>
      <c r="W181" s="196"/>
      <c r="X181" s="197"/>
      <c r="Y181" s="197"/>
      <c r="Z181" s="197"/>
      <c r="AA181" s="197"/>
      <c r="AB181" s="188"/>
      <c r="AC181" s="197"/>
      <c r="AD181" s="197"/>
      <c r="AE181" s="188"/>
      <c r="AF181" s="197"/>
      <c r="AG181" s="197"/>
      <c r="AH181" s="197"/>
    </row>
    <row r="182" spans="1:34" x14ac:dyDescent="0.3">
      <c r="A182" s="192"/>
      <c r="B182" s="117"/>
      <c r="C182" s="117"/>
      <c r="D182" s="117"/>
      <c r="E182" s="117"/>
      <c r="F182" s="117"/>
      <c r="G182" s="117"/>
      <c r="H182" s="117"/>
      <c r="I182" s="195"/>
      <c r="J182" s="117"/>
      <c r="K182" s="117"/>
      <c r="L182" s="117"/>
      <c r="M182" s="117"/>
      <c r="N182" s="117"/>
      <c r="O182" s="117"/>
      <c r="P182" s="117"/>
      <c r="Q182" s="117"/>
      <c r="R182" s="117"/>
      <c r="S182" s="195"/>
      <c r="T182" s="117"/>
      <c r="U182" s="195"/>
      <c r="V182" s="117"/>
      <c r="W182" s="196"/>
      <c r="X182" s="197"/>
      <c r="Y182" s="197"/>
      <c r="Z182" s="197"/>
      <c r="AA182" s="197"/>
      <c r="AB182" s="188"/>
      <c r="AC182" s="197"/>
      <c r="AD182" s="197"/>
      <c r="AE182" s="188"/>
      <c r="AF182" s="197"/>
      <c r="AG182" s="197"/>
      <c r="AH182" s="197"/>
    </row>
    <row r="183" spans="1:34" x14ac:dyDescent="0.3">
      <c r="A183" s="192"/>
      <c r="B183" s="117"/>
      <c r="C183" s="117"/>
      <c r="D183" s="117"/>
      <c r="E183" s="117"/>
      <c r="F183" s="117"/>
      <c r="G183" s="117"/>
      <c r="H183" s="117"/>
      <c r="I183" s="195"/>
      <c r="J183" s="117"/>
      <c r="K183" s="117"/>
      <c r="L183" s="117"/>
      <c r="M183" s="117"/>
      <c r="N183" s="117"/>
      <c r="O183" s="117"/>
      <c r="P183" s="117"/>
      <c r="Q183" s="117"/>
      <c r="R183" s="117"/>
      <c r="S183" s="195"/>
      <c r="T183" s="117"/>
      <c r="U183" s="195"/>
      <c r="V183" s="117"/>
      <c r="W183" s="196"/>
      <c r="X183" s="197"/>
      <c r="Y183" s="197"/>
      <c r="Z183" s="197"/>
      <c r="AA183" s="197"/>
      <c r="AB183" s="188"/>
      <c r="AC183" s="197"/>
      <c r="AD183" s="197"/>
      <c r="AE183" s="188"/>
      <c r="AF183" s="197"/>
      <c r="AG183" s="197"/>
      <c r="AH183" s="197"/>
    </row>
    <row r="184" spans="1:34" x14ac:dyDescent="0.3">
      <c r="A184" s="192"/>
      <c r="B184" s="117"/>
      <c r="C184" s="117"/>
      <c r="D184" s="117"/>
      <c r="E184" s="117"/>
      <c r="F184" s="117"/>
      <c r="G184" s="117"/>
      <c r="H184" s="117"/>
      <c r="I184" s="195"/>
      <c r="J184" s="117"/>
      <c r="K184" s="117"/>
      <c r="L184" s="117"/>
      <c r="M184" s="117"/>
      <c r="N184" s="117"/>
      <c r="O184" s="117"/>
      <c r="P184" s="117"/>
      <c r="Q184" s="117"/>
      <c r="R184" s="117"/>
      <c r="S184" s="195"/>
      <c r="T184" s="117"/>
      <c r="U184" s="195"/>
      <c r="V184" s="117"/>
      <c r="W184" s="196"/>
      <c r="X184" s="197"/>
      <c r="Y184" s="197"/>
      <c r="Z184" s="197"/>
      <c r="AA184" s="197"/>
      <c r="AB184" s="188"/>
      <c r="AC184" s="197"/>
      <c r="AD184" s="197"/>
      <c r="AE184" s="188"/>
      <c r="AF184" s="197"/>
      <c r="AG184" s="197"/>
      <c r="AH184" s="197"/>
    </row>
    <row r="185" spans="1:34" x14ac:dyDescent="0.3">
      <c r="A185" s="192"/>
      <c r="B185" s="117"/>
      <c r="C185" s="117"/>
      <c r="D185" s="117"/>
      <c r="E185" s="117"/>
      <c r="F185" s="117"/>
      <c r="G185" s="117"/>
      <c r="H185" s="117"/>
      <c r="I185" s="195"/>
      <c r="J185" s="117"/>
      <c r="K185" s="117"/>
      <c r="L185" s="117"/>
      <c r="M185" s="117"/>
      <c r="N185" s="117"/>
      <c r="O185" s="117"/>
      <c r="P185" s="117"/>
      <c r="Q185" s="117"/>
      <c r="R185" s="117"/>
      <c r="S185" s="195"/>
      <c r="T185" s="117"/>
      <c r="U185" s="195"/>
      <c r="V185" s="117"/>
      <c r="W185" s="196"/>
      <c r="X185" s="197"/>
      <c r="Y185" s="197"/>
      <c r="Z185" s="197"/>
      <c r="AA185" s="197"/>
      <c r="AB185" s="188"/>
      <c r="AC185" s="197"/>
      <c r="AD185" s="197"/>
      <c r="AE185" s="188"/>
      <c r="AF185" s="197"/>
      <c r="AG185" s="197"/>
      <c r="AH185" s="197"/>
    </row>
    <row r="186" spans="1:34" x14ac:dyDescent="0.3">
      <c r="A186" s="192"/>
      <c r="B186" s="117"/>
      <c r="C186" s="117"/>
      <c r="D186" s="117"/>
      <c r="E186" s="117"/>
      <c r="F186" s="117"/>
      <c r="G186" s="117"/>
      <c r="H186" s="117"/>
      <c r="I186" s="195"/>
      <c r="J186" s="117"/>
      <c r="K186" s="117"/>
      <c r="L186" s="117"/>
      <c r="M186" s="117"/>
      <c r="N186" s="117"/>
      <c r="O186" s="117"/>
      <c r="P186" s="117"/>
      <c r="Q186" s="117"/>
      <c r="R186" s="117"/>
      <c r="S186" s="195"/>
      <c r="T186" s="117"/>
      <c r="U186" s="195"/>
      <c r="V186" s="117"/>
      <c r="W186" s="196"/>
      <c r="X186" s="197"/>
      <c r="Y186" s="197"/>
      <c r="Z186" s="197"/>
      <c r="AA186" s="197"/>
      <c r="AB186" s="188"/>
      <c r="AC186" s="197"/>
      <c r="AD186" s="197"/>
      <c r="AE186" s="188"/>
      <c r="AF186" s="197"/>
      <c r="AG186" s="197"/>
      <c r="AH186" s="197"/>
    </row>
    <row r="187" spans="1:34" x14ac:dyDescent="0.3">
      <c r="A187" s="192"/>
      <c r="B187" s="117"/>
      <c r="C187" s="117"/>
      <c r="D187" s="117"/>
      <c r="E187" s="117"/>
      <c r="F187" s="117"/>
      <c r="G187" s="117"/>
      <c r="H187" s="117"/>
      <c r="I187" s="195"/>
      <c r="J187" s="117"/>
      <c r="K187" s="117"/>
      <c r="L187" s="117"/>
      <c r="M187" s="117"/>
      <c r="N187" s="117"/>
      <c r="O187" s="117"/>
      <c r="P187" s="117"/>
      <c r="Q187" s="117"/>
      <c r="R187" s="117"/>
      <c r="S187" s="195"/>
      <c r="T187" s="117"/>
      <c r="U187" s="195"/>
      <c r="V187" s="117"/>
      <c r="W187" s="196"/>
      <c r="X187" s="197"/>
      <c r="Y187" s="197"/>
      <c r="Z187" s="197"/>
      <c r="AA187" s="197"/>
      <c r="AB187" s="188"/>
      <c r="AC187" s="197"/>
      <c r="AD187" s="197"/>
      <c r="AE187" s="188"/>
      <c r="AF187" s="197"/>
      <c r="AG187" s="197"/>
      <c r="AH187" s="197"/>
    </row>
    <row r="188" spans="1:34" x14ac:dyDescent="0.3">
      <c r="A188" s="192"/>
      <c r="B188" s="117"/>
      <c r="C188" s="117"/>
      <c r="D188" s="117"/>
      <c r="E188" s="117"/>
      <c r="F188" s="117"/>
      <c r="G188" s="117"/>
      <c r="H188" s="117"/>
      <c r="I188" s="195"/>
      <c r="J188" s="117"/>
      <c r="K188" s="117"/>
      <c r="L188" s="117"/>
      <c r="M188" s="117"/>
      <c r="N188" s="117"/>
      <c r="O188" s="117"/>
      <c r="P188" s="117"/>
      <c r="Q188" s="117"/>
      <c r="R188" s="117"/>
      <c r="S188" s="195"/>
      <c r="T188" s="117"/>
      <c r="U188" s="195"/>
      <c r="V188" s="117"/>
      <c r="W188" s="196"/>
      <c r="X188" s="197"/>
      <c r="Y188" s="197"/>
      <c r="Z188" s="197"/>
      <c r="AA188" s="197"/>
      <c r="AB188" s="188"/>
      <c r="AC188" s="197"/>
      <c r="AD188" s="197"/>
      <c r="AE188" s="188"/>
      <c r="AF188" s="197"/>
      <c r="AG188" s="197"/>
      <c r="AH188" s="197"/>
    </row>
    <row r="189" spans="1:34" x14ac:dyDescent="0.3">
      <c r="A189" s="192"/>
      <c r="B189" s="117"/>
      <c r="C189" s="117"/>
      <c r="D189" s="117"/>
      <c r="E189" s="117"/>
      <c r="F189" s="117"/>
      <c r="G189" s="117"/>
      <c r="H189" s="117"/>
      <c r="I189" s="195"/>
      <c r="J189" s="117"/>
      <c r="K189" s="117"/>
      <c r="L189" s="117"/>
      <c r="M189" s="117"/>
      <c r="N189" s="117"/>
      <c r="O189" s="117"/>
      <c r="P189" s="117"/>
      <c r="Q189" s="117"/>
      <c r="R189" s="117"/>
      <c r="S189" s="195"/>
      <c r="T189" s="117"/>
      <c r="U189" s="195"/>
      <c r="V189" s="117"/>
      <c r="W189" s="196"/>
      <c r="X189" s="197"/>
      <c r="Y189" s="197"/>
      <c r="Z189" s="197"/>
      <c r="AA189" s="197"/>
      <c r="AB189" s="188"/>
      <c r="AC189" s="197"/>
      <c r="AD189" s="197"/>
      <c r="AE189" s="188"/>
      <c r="AF189" s="197"/>
      <c r="AG189" s="197"/>
      <c r="AH189" s="197"/>
    </row>
    <row r="190" spans="1:34" x14ac:dyDescent="0.3">
      <c r="A190" s="192"/>
      <c r="B190" s="117"/>
      <c r="C190" s="117"/>
      <c r="D190" s="117"/>
      <c r="E190" s="117"/>
      <c r="F190" s="117"/>
      <c r="G190" s="117"/>
      <c r="H190" s="117"/>
      <c r="I190" s="195"/>
      <c r="J190" s="117"/>
      <c r="K190" s="117"/>
      <c r="L190" s="117"/>
      <c r="M190" s="117"/>
      <c r="N190" s="117"/>
      <c r="O190" s="117"/>
      <c r="P190" s="117"/>
      <c r="Q190" s="117"/>
      <c r="R190" s="117"/>
      <c r="S190" s="195"/>
      <c r="T190" s="117"/>
      <c r="U190" s="195"/>
      <c r="V190" s="117"/>
      <c r="W190" s="196"/>
      <c r="X190" s="197"/>
      <c r="Y190" s="197"/>
      <c r="Z190" s="197"/>
      <c r="AA190" s="197"/>
      <c r="AB190" s="188"/>
      <c r="AC190" s="197"/>
      <c r="AD190" s="197"/>
      <c r="AE190" s="188"/>
      <c r="AF190" s="197"/>
      <c r="AG190" s="197"/>
      <c r="AH190" s="197"/>
    </row>
    <row r="191" spans="1:34" x14ac:dyDescent="0.3">
      <c r="A191" s="192"/>
      <c r="B191" s="117"/>
      <c r="C191" s="117"/>
      <c r="D191" s="117"/>
      <c r="E191" s="117"/>
      <c r="F191" s="117"/>
      <c r="G191" s="117"/>
      <c r="H191" s="117"/>
      <c r="I191" s="195"/>
      <c r="J191" s="117"/>
      <c r="K191" s="117"/>
      <c r="L191" s="117"/>
      <c r="M191" s="117"/>
      <c r="N191" s="117"/>
      <c r="O191" s="117"/>
      <c r="P191" s="117"/>
      <c r="Q191" s="117"/>
      <c r="R191" s="117"/>
      <c r="S191" s="195"/>
      <c r="T191" s="117"/>
      <c r="U191" s="195"/>
      <c r="V191" s="117"/>
      <c r="W191" s="196"/>
      <c r="X191" s="197"/>
      <c r="Y191" s="197"/>
      <c r="Z191" s="197"/>
      <c r="AA191" s="197"/>
      <c r="AB191" s="188"/>
      <c r="AC191" s="197"/>
      <c r="AD191" s="197"/>
      <c r="AE191" s="188"/>
      <c r="AF191" s="197"/>
      <c r="AG191" s="197"/>
      <c r="AH191" s="197"/>
    </row>
    <row r="192" spans="1:34" x14ac:dyDescent="0.3">
      <c r="A192" s="192"/>
      <c r="B192" s="117"/>
      <c r="C192" s="117"/>
      <c r="D192" s="117"/>
      <c r="E192" s="117"/>
      <c r="F192" s="117"/>
      <c r="G192" s="117"/>
      <c r="H192" s="117"/>
      <c r="I192" s="195"/>
      <c r="J192" s="117"/>
      <c r="K192" s="117"/>
      <c r="L192" s="117"/>
      <c r="M192" s="117"/>
      <c r="N192" s="117"/>
      <c r="O192" s="117"/>
      <c r="P192" s="117"/>
      <c r="Q192" s="117"/>
      <c r="R192" s="117"/>
      <c r="S192" s="195"/>
      <c r="T192" s="117"/>
      <c r="U192" s="195"/>
      <c r="V192" s="117"/>
      <c r="W192" s="196"/>
      <c r="X192" s="197"/>
      <c r="Y192" s="197"/>
      <c r="Z192" s="197"/>
      <c r="AA192" s="197"/>
      <c r="AB192" s="188"/>
      <c r="AC192" s="197"/>
      <c r="AD192" s="197"/>
      <c r="AE192" s="188"/>
      <c r="AF192" s="197"/>
      <c r="AG192" s="197"/>
      <c r="AH192" s="197"/>
    </row>
    <row r="193" spans="1:34" x14ac:dyDescent="0.3">
      <c r="A193" s="192"/>
      <c r="B193" s="117"/>
      <c r="C193" s="117"/>
      <c r="D193" s="117"/>
      <c r="E193" s="117"/>
      <c r="F193" s="117"/>
      <c r="G193" s="117"/>
      <c r="H193" s="117"/>
      <c r="I193" s="195"/>
      <c r="J193" s="117"/>
      <c r="K193" s="117"/>
      <c r="L193" s="117"/>
      <c r="M193" s="117"/>
      <c r="N193" s="117"/>
      <c r="O193" s="117"/>
      <c r="P193" s="117"/>
      <c r="Q193" s="117"/>
      <c r="R193" s="117"/>
      <c r="S193" s="195"/>
      <c r="T193" s="117"/>
      <c r="U193" s="195"/>
      <c r="V193" s="117"/>
      <c r="W193" s="196"/>
      <c r="X193" s="197"/>
      <c r="Y193" s="197"/>
      <c r="Z193" s="197"/>
      <c r="AA193" s="197"/>
      <c r="AB193" s="188"/>
      <c r="AC193" s="197"/>
      <c r="AD193" s="197"/>
      <c r="AE193" s="188"/>
      <c r="AF193" s="197"/>
      <c r="AG193" s="197"/>
      <c r="AH193" s="197"/>
    </row>
    <row r="194" spans="1:34" x14ac:dyDescent="0.3">
      <c r="A194" s="192"/>
      <c r="B194" s="117"/>
      <c r="C194" s="117"/>
      <c r="D194" s="117"/>
      <c r="E194" s="117"/>
      <c r="F194" s="117"/>
      <c r="G194" s="117"/>
      <c r="H194" s="117"/>
      <c r="I194" s="195"/>
      <c r="J194" s="117"/>
      <c r="K194" s="117"/>
      <c r="L194" s="117"/>
      <c r="M194" s="117"/>
      <c r="N194" s="117"/>
      <c r="O194" s="117"/>
      <c r="P194" s="117"/>
      <c r="Q194" s="117"/>
      <c r="R194" s="117"/>
      <c r="S194" s="195"/>
      <c r="T194" s="117"/>
      <c r="U194" s="195"/>
      <c r="V194" s="117"/>
      <c r="W194" s="196"/>
      <c r="X194" s="197"/>
      <c r="Y194" s="197"/>
      <c r="Z194" s="197"/>
      <c r="AA194" s="197"/>
      <c r="AB194" s="188"/>
      <c r="AC194" s="197"/>
      <c r="AD194" s="197"/>
      <c r="AE194" s="188"/>
      <c r="AF194" s="197"/>
      <c r="AG194" s="197"/>
      <c r="AH194" s="197"/>
    </row>
    <row r="195" spans="1:34" x14ac:dyDescent="0.3">
      <c r="A195" s="192"/>
      <c r="B195" s="117"/>
      <c r="C195" s="117"/>
      <c r="D195" s="117"/>
      <c r="E195" s="117"/>
      <c r="F195" s="117"/>
      <c r="G195" s="117"/>
      <c r="H195" s="117"/>
      <c r="I195" s="195"/>
      <c r="J195" s="117"/>
      <c r="K195" s="117"/>
      <c r="L195" s="117"/>
      <c r="M195" s="117"/>
      <c r="N195" s="117"/>
      <c r="O195" s="117"/>
      <c r="P195" s="117"/>
      <c r="Q195" s="117"/>
      <c r="R195" s="117"/>
      <c r="S195" s="195"/>
      <c r="T195" s="117"/>
      <c r="U195" s="195"/>
      <c r="V195" s="117"/>
      <c r="W195" s="196"/>
      <c r="X195" s="197"/>
      <c r="Y195" s="197"/>
      <c r="Z195" s="197"/>
      <c r="AA195" s="197"/>
      <c r="AB195" s="188"/>
      <c r="AC195" s="197"/>
      <c r="AD195" s="197"/>
      <c r="AE195" s="188"/>
      <c r="AF195" s="197"/>
      <c r="AG195" s="197"/>
      <c r="AH195" s="197"/>
    </row>
    <row r="196" spans="1:34" x14ac:dyDescent="0.3">
      <c r="A196" s="192"/>
      <c r="B196" s="117"/>
      <c r="C196" s="117"/>
      <c r="D196" s="117"/>
      <c r="E196" s="117"/>
      <c r="F196" s="117"/>
      <c r="G196" s="117"/>
      <c r="H196" s="117"/>
      <c r="I196" s="195"/>
      <c r="J196" s="117"/>
      <c r="K196" s="117"/>
      <c r="L196" s="117"/>
      <c r="M196" s="117"/>
      <c r="N196" s="117"/>
      <c r="O196" s="117"/>
      <c r="P196" s="117"/>
      <c r="Q196" s="117"/>
      <c r="R196" s="117"/>
      <c r="S196" s="195"/>
      <c r="T196" s="117"/>
      <c r="U196" s="195"/>
      <c r="V196" s="117"/>
      <c r="W196" s="196"/>
      <c r="X196" s="197"/>
      <c r="Y196" s="197"/>
      <c r="Z196" s="197"/>
      <c r="AA196" s="197"/>
      <c r="AB196" s="188"/>
      <c r="AC196" s="197"/>
      <c r="AD196" s="197"/>
      <c r="AE196" s="188"/>
      <c r="AF196" s="197"/>
      <c r="AG196" s="197"/>
      <c r="AH196" s="197"/>
    </row>
    <row r="197" spans="1:34" x14ac:dyDescent="0.3">
      <c r="A197" s="192"/>
      <c r="B197" s="117"/>
      <c r="C197" s="117"/>
      <c r="D197" s="117"/>
      <c r="E197" s="117"/>
      <c r="F197" s="117"/>
      <c r="G197" s="117"/>
      <c r="H197" s="117"/>
      <c r="I197" s="195"/>
      <c r="J197" s="117"/>
      <c r="K197" s="117"/>
      <c r="L197" s="117"/>
      <c r="M197" s="117"/>
      <c r="N197" s="117"/>
      <c r="O197" s="117"/>
      <c r="P197" s="117"/>
      <c r="Q197" s="117"/>
      <c r="R197" s="117"/>
      <c r="S197" s="195"/>
      <c r="T197" s="117"/>
      <c r="U197" s="195"/>
      <c r="V197" s="117"/>
      <c r="W197" s="196"/>
      <c r="X197" s="197"/>
      <c r="Y197" s="197"/>
      <c r="Z197" s="197"/>
      <c r="AA197" s="197"/>
      <c r="AB197" s="188"/>
      <c r="AC197" s="197"/>
      <c r="AD197" s="197"/>
      <c r="AE197" s="188"/>
      <c r="AF197" s="197"/>
      <c r="AG197" s="197"/>
      <c r="AH197" s="197"/>
    </row>
    <row r="198" spans="1:34" x14ac:dyDescent="0.3">
      <c r="A198" s="192"/>
      <c r="B198" s="117"/>
      <c r="C198" s="117"/>
      <c r="D198" s="117"/>
      <c r="E198" s="117"/>
      <c r="F198" s="117"/>
      <c r="G198" s="117"/>
      <c r="H198" s="117"/>
      <c r="I198" s="195"/>
      <c r="J198" s="117"/>
      <c r="K198" s="117"/>
      <c r="L198" s="117"/>
      <c r="M198" s="117"/>
      <c r="N198" s="117"/>
      <c r="O198" s="117"/>
      <c r="P198" s="117"/>
      <c r="Q198" s="117"/>
      <c r="R198" s="117"/>
      <c r="S198" s="195"/>
      <c r="T198" s="117"/>
      <c r="U198" s="195"/>
      <c r="V198" s="117"/>
      <c r="W198" s="196"/>
      <c r="X198" s="197"/>
      <c r="Y198" s="197"/>
      <c r="Z198" s="197"/>
      <c r="AA198" s="197"/>
      <c r="AB198" s="188"/>
      <c r="AC198" s="197"/>
      <c r="AD198" s="197"/>
      <c r="AE198" s="188"/>
      <c r="AF198" s="197"/>
      <c r="AG198" s="197"/>
      <c r="AH198" s="197"/>
    </row>
    <row r="199" spans="1:34" x14ac:dyDescent="0.3">
      <c r="A199" s="192"/>
      <c r="B199" s="117"/>
      <c r="C199" s="117"/>
      <c r="D199" s="117"/>
      <c r="E199" s="117"/>
      <c r="F199" s="117"/>
      <c r="G199" s="117"/>
      <c r="H199" s="117"/>
      <c r="I199" s="195"/>
      <c r="J199" s="117"/>
      <c r="K199" s="117"/>
      <c r="L199" s="117"/>
      <c r="M199" s="117"/>
      <c r="N199" s="117"/>
      <c r="O199" s="117"/>
      <c r="P199" s="117"/>
      <c r="Q199" s="117"/>
      <c r="R199" s="117"/>
      <c r="S199" s="195"/>
      <c r="T199" s="117"/>
      <c r="U199" s="195"/>
      <c r="V199" s="117"/>
      <c r="W199" s="196"/>
      <c r="X199" s="197"/>
      <c r="Y199" s="197"/>
      <c r="Z199" s="197"/>
      <c r="AA199" s="197"/>
      <c r="AB199" s="188"/>
      <c r="AC199" s="197"/>
      <c r="AD199" s="197"/>
      <c r="AE199" s="188"/>
      <c r="AF199" s="197"/>
      <c r="AG199" s="197"/>
      <c r="AH199" s="197"/>
    </row>
    <row r="200" spans="1:34" x14ac:dyDescent="0.3">
      <c r="A200" s="192"/>
      <c r="B200" s="117"/>
      <c r="C200" s="117"/>
      <c r="D200" s="117"/>
      <c r="E200" s="117"/>
      <c r="F200" s="117"/>
      <c r="G200" s="117"/>
      <c r="H200" s="117"/>
      <c r="I200" s="195"/>
      <c r="J200" s="117"/>
      <c r="K200" s="117"/>
      <c r="L200" s="117"/>
      <c r="M200" s="117"/>
      <c r="N200" s="117"/>
      <c r="O200" s="117"/>
      <c r="P200" s="117"/>
      <c r="Q200" s="117"/>
      <c r="R200" s="117"/>
      <c r="S200" s="195"/>
      <c r="T200" s="117"/>
      <c r="U200" s="195"/>
      <c r="V200" s="117"/>
      <c r="W200" s="196"/>
      <c r="X200" s="197"/>
      <c r="Y200" s="197"/>
      <c r="Z200" s="197"/>
      <c r="AA200" s="197"/>
      <c r="AB200" s="188"/>
      <c r="AC200" s="197"/>
      <c r="AD200" s="197"/>
      <c r="AE200" s="188"/>
      <c r="AF200" s="197"/>
      <c r="AG200" s="197"/>
      <c r="AH200" s="197"/>
    </row>
    <row r="201" spans="1:34" x14ac:dyDescent="0.3">
      <c r="A201" s="192"/>
      <c r="B201" s="117"/>
      <c r="C201" s="117"/>
      <c r="D201" s="117"/>
      <c r="E201" s="117"/>
      <c r="F201" s="117"/>
      <c r="G201" s="117"/>
      <c r="H201" s="117"/>
      <c r="I201" s="195"/>
      <c r="J201" s="117"/>
      <c r="K201" s="117"/>
      <c r="L201" s="117"/>
      <c r="M201" s="117"/>
      <c r="N201" s="117"/>
      <c r="O201" s="117"/>
      <c r="P201" s="117"/>
      <c r="Q201" s="117"/>
      <c r="R201" s="117"/>
      <c r="S201" s="195"/>
      <c r="T201" s="117"/>
      <c r="U201" s="195"/>
      <c r="V201" s="117"/>
      <c r="W201" s="196"/>
      <c r="X201" s="197"/>
      <c r="Y201" s="197"/>
      <c r="Z201" s="197"/>
      <c r="AA201" s="197"/>
      <c r="AB201" s="188"/>
      <c r="AC201" s="197"/>
      <c r="AD201" s="197"/>
      <c r="AE201" s="188"/>
      <c r="AF201" s="197"/>
      <c r="AG201" s="197"/>
      <c r="AH201" s="197"/>
    </row>
    <row r="202" spans="1:34" x14ac:dyDescent="0.3">
      <c r="A202" s="192"/>
      <c r="B202" s="117"/>
      <c r="C202" s="117"/>
      <c r="D202" s="117"/>
      <c r="E202" s="117"/>
      <c r="F202" s="117"/>
      <c r="G202" s="117"/>
      <c r="H202" s="117"/>
      <c r="I202" s="195"/>
      <c r="J202" s="117"/>
      <c r="K202" s="117"/>
      <c r="L202" s="117"/>
      <c r="M202" s="117"/>
      <c r="N202" s="117"/>
      <c r="O202" s="117"/>
      <c r="P202" s="117"/>
      <c r="Q202" s="117"/>
      <c r="R202" s="117"/>
      <c r="S202" s="195"/>
      <c r="T202" s="117"/>
      <c r="U202" s="195"/>
      <c r="V202" s="117"/>
      <c r="W202" s="196"/>
      <c r="X202" s="197"/>
      <c r="Y202" s="197"/>
      <c r="Z202" s="197"/>
      <c r="AA202" s="197"/>
      <c r="AB202" s="188"/>
      <c r="AC202" s="197"/>
      <c r="AD202" s="197"/>
      <c r="AE202" s="188"/>
      <c r="AF202" s="197"/>
      <c r="AG202" s="197"/>
      <c r="AH202" s="197"/>
    </row>
    <row r="203" spans="1:34" x14ac:dyDescent="0.3">
      <c r="A203" s="192"/>
      <c r="B203" s="117"/>
      <c r="C203" s="117"/>
      <c r="D203" s="117"/>
      <c r="E203" s="117"/>
      <c r="F203" s="117"/>
      <c r="G203" s="117"/>
      <c r="H203" s="117"/>
      <c r="I203" s="195"/>
      <c r="J203" s="117"/>
      <c r="K203" s="117"/>
      <c r="L203" s="117"/>
      <c r="M203" s="117"/>
      <c r="N203" s="117"/>
      <c r="O203" s="117"/>
      <c r="P203" s="117"/>
      <c r="Q203" s="117"/>
      <c r="R203" s="117"/>
      <c r="S203" s="195"/>
      <c r="T203" s="117"/>
      <c r="U203" s="195"/>
      <c r="V203" s="117"/>
      <c r="W203" s="196"/>
      <c r="X203" s="197"/>
      <c r="Y203" s="197"/>
      <c r="Z203" s="197"/>
      <c r="AA203" s="197"/>
      <c r="AB203" s="188"/>
      <c r="AC203" s="197"/>
      <c r="AD203" s="197"/>
      <c r="AE203" s="188"/>
      <c r="AF203" s="197"/>
      <c r="AG203" s="197"/>
      <c r="AH203" s="197"/>
    </row>
    <row r="204" spans="1:34" x14ac:dyDescent="0.3">
      <c r="A204" s="192"/>
      <c r="B204" s="117"/>
      <c r="C204" s="117"/>
      <c r="D204" s="117"/>
      <c r="E204" s="117"/>
      <c r="F204" s="117"/>
      <c r="G204" s="117"/>
      <c r="H204" s="117"/>
      <c r="I204" s="195"/>
      <c r="J204" s="117"/>
      <c r="K204" s="117"/>
      <c r="L204" s="117"/>
      <c r="M204" s="117"/>
      <c r="N204" s="117"/>
      <c r="O204" s="117"/>
      <c r="P204" s="117"/>
      <c r="Q204" s="117"/>
      <c r="R204" s="117"/>
      <c r="S204" s="195"/>
      <c r="T204" s="117"/>
      <c r="U204" s="195"/>
      <c r="V204" s="117"/>
      <c r="W204" s="196"/>
      <c r="X204" s="197"/>
      <c r="Y204" s="197"/>
      <c r="Z204" s="197"/>
      <c r="AA204" s="197"/>
      <c r="AB204" s="188"/>
      <c r="AC204" s="197"/>
      <c r="AD204" s="197"/>
      <c r="AE204" s="188"/>
      <c r="AF204" s="197"/>
      <c r="AG204" s="197"/>
      <c r="AH204" s="197"/>
    </row>
    <row r="205" spans="1:34" x14ac:dyDescent="0.3">
      <c r="A205" s="192"/>
      <c r="B205" s="117"/>
      <c r="C205" s="117"/>
      <c r="D205" s="117"/>
      <c r="E205" s="117"/>
      <c r="F205" s="117"/>
      <c r="G205" s="117"/>
      <c r="H205" s="117"/>
      <c r="I205" s="195"/>
      <c r="J205" s="117"/>
      <c r="K205" s="117"/>
      <c r="L205" s="117"/>
      <c r="M205" s="117"/>
      <c r="N205" s="117"/>
      <c r="O205" s="117"/>
      <c r="P205" s="117"/>
      <c r="Q205" s="117"/>
      <c r="R205" s="117"/>
      <c r="S205" s="195"/>
      <c r="T205" s="117"/>
      <c r="U205" s="195"/>
      <c r="V205" s="117"/>
      <c r="W205" s="196"/>
      <c r="X205" s="197"/>
      <c r="Y205" s="197"/>
      <c r="Z205" s="197"/>
      <c r="AA205" s="197"/>
      <c r="AB205" s="188"/>
      <c r="AC205" s="197"/>
      <c r="AD205" s="197"/>
      <c r="AE205" s="188"/>
      <c r="AF205" s="197"/>
      <c r="AG205" s="197"/>
      <c r="AH205" s="197"/>
    </row>
    <row r="206" spans="1:34" x14ac:dyDescent="0.3">
      <c r="A206" s="192"/>
      <c r="B206" s="117"/>
      <c r="C206" s="117"/>
      <c r="D206" s="117"/>
      <c r="E206" s="117"/>
      <c r="F206" s="117"/>
      <c r="G206" s="117"/>
      <c r="H206" s="117"/>
      <c r="I206" s="195"/>
      <c r="J206" s="117"/>
      <c r="K206" s="117"/>
      <c r="L206" s="117"/>
      <c r="M206" s="117"/>
      <c r="N206" s="117"/>
      <c r="O206" s="117"/>
      <c r="P206" s="117"/>
      <c r="Q206" s="117"/>
      <c r="R206" s="117"/>
      <c r="S206" s="195"/>
      <c r="T206" s="117"/>
      <c r="U206" s="195"/>
      <c r="V206" s="117"/>
      <c r="W206" s="196"/>
      <c r="X206" s="197"/>
      <c r="Y206" s="197"/>
      <c r="Z206" s="197"/>
      <c r="AA206" s="197"/>
      <c r="AB206" s="188"/>
      <c r="AC206" s="197"/>
      <c r="AD206" s="197"/>
      <c r="AE206" s="188"/>
      <c r="AF206" s="197"/>
      <c r="AG206" s="197"/>
      <c r="AH206" s="197"/>
    </row>
    <row r="207" spans="1:34" x14ac:dyDescent="0.3">
      <c r="A207" s="192"/>
      <c r="B207" s="117"/>
      <c r="C207" s="117"/>
      <c r="D207" s="117"/>
      <c r="E207" s="117"/>
      <c r="F207" s="117"/>
      <c r="G207" s="117"/>
      <c r="H207" s="117"/>
      <c r="I207" s="195"/>
      <c r="J207" s="117"/>
      <c r="K207" s="117"/>
      <c r="L207" s="117"/>
      <c r="M207" s="117"/>
      <c r="N207" s="117"/>
      <c r="O207" s="117"/>
      <c r="P207" s="117"/>
      <c r="Q207" s="117"/>
      <c r="R207" s="117"/>
      <c r="S207" s="195"/>
      <c r="T207" s="117"/>
      <c r="U207" s="195"/>
      <c r="V207" s="117"/>
      <c r="W207" s="196"/>
      <c r="X207" s="197"/>
      <c r="Y207" s="197"/>
      <c r="Z207" s="197"/>
      <c r="AA207" s="197"/>
      <c r="AB207" s="188"/>
      <c r="AC207" s="197"/>
      <c r="AD207" s="197"/>
      <c r="AE207" s="188"/>
      <c r="AF207" s="197"/>
      <c r="AG207" s="197"/>
      <c r="AH207" s="197"/>
    </row>
    <row r="208" spans="1:34" x14ac:dyDescent="0.3">
      <c r="A208" s="192"/>
      <c r="B208" s="117"/>
      <c r="C208" s="117"/>
      <c r="D208" s="117"/>
      <c r="E208" s="117"/>
      <c r="F208" s="117"/>
      <c r="G208" s="117"/>
      <c r="H208" s="117"/>
      <c r="I208" s="195"/>
      <c r="J208" s="117"/>
      <c r="K208" s="117"/>
      <c r="L208" s="117"/>
      <c r="M208" s="117"/>
      <c r="N208" s="117"/>
      <c r="O208" s="117"/>
      <c r="P208" s="117"/>
      <c r="Q208" s="117"/>
      <c r="R208" s="117"/>
      <c r="S208" s="195"/>
      <c r="T208" s="117"/>
      <c r="U208" s="195"/>
      <c r="V208" s="117"/>
      <c r="W208" s="196"/>
      <c r="X208" s="197"/>
      <c r="Y208" s="197"/>
      <c r="Z208" s="197"/>
      <c r="AA208" s="197"/>
      <c r="AB208" s="188"/>
      <c r="AC208" s="197"/>
      <c r="AD208" s="197"/>
      <c r="AE208" s="188"/>
      <c r="AF208" s="197"/>
      <c r="AG208" s="197"/>
      <c r="AH208" s="197"/>
    </row>
    <row r="209" spans="1:34" x14ac:dyDescent="0.3">
      <c r="A209" s="192"/>
      <c r="B209" s="117"/>
      <c r="C209" s="117"/>
      <c r="D209" s="117"/>
      <c r="E209" s="117"/>
      <c r="F209" s="117"/>
      <c r="G209" s="117"/>
      <c r="H209" s="117"/>
      <c r="I209" s="195"/>
      <c r="J209" s="117"/>
      <c r="K209" s="117"/>
      <c r="L209" s="117"/>
      <c r="M209" s="117"/>
      <c r="N209" s="117"/>
      <c r="O209" s="117"/>
      <c r="P209" s="117"/>
      <c r="Q209" s="117"/>
      <c r="R209" s="117"/>
      <c r="S209" s="195"/>
      <c r="T209" s="117"/>
      <c r="U209" s="195"/>
      <c r="V209" s="117"/>
      <c r="W209" s="196"/>
      <c r="X209" s="197"/>
      <c r="Y209" s="197"/>
      <c r="Z209" s="197"/>
      <c r="AA209" s="197"/>
      <c r="AB209" s="188"/>
      <c r="AC209" s="197"/>
      <c r="AD209" s="197"/>
      <c r="AE209" s="188"/>
      <c r="AF209" s="197"/>
      <c r="AG209" s="197"/>
      <c r="AH209" s="197"/>
    </row>
    <row r="210" spans="1:34" x14ac:dyDescent="0.3">
      <c r="A210" s="192"/>
      <c r="B210" s="117"/>
      <c r="C210" s="117"/>
      <c r="D210" s="117"/>
      <c r="E210" s="117"/>
      <c r="F210" s="117"/>
      <c r="G210" s="117"/>
      <c r="H210" s="117"/>
      <c r="I210" s="195"/>
      <c r="J210" s="117"/>
      <c r="K210" s="117"/>
      <c r="L210" s="117"/>
      <c r="M210" s="117"/>
      <c r="N210" s="117"/>
      <c r="O210" s="117"/>
      <c r="P210" s="117"/>
      <c r="Q210" s="117"/>
      <c r="R210" s="117"/>
      <c r="S210" s="195"/>
      <c r="T210" s="117"/>
      <c r="U210" s="195"/>
      <c r="V210" s="117"/>
      <c r="W210" s="196"/>
      <c r="X210" s="197"/>
      <c r="Y210" s="197"/>
      <c r="Z210" s="197"/>
      <c r="AA210" s="197"/>
      <c r="AB210" s="188"/>
      <c r="AC210" s="197"/>
      <c r="AD210" s="197"/>
      <c r="AE210" s="188"/>
      <c r="AF210" s="197"/>
      <c r="AG210" s="197"/>
      <c r="AH210" s="197"/>
    </row>
    <row r="211" spans="1:34" x14ac:dyDescent="0.3">
      <c r="A211" s="192"/>
      <c r="B211" s="117"/>
      <c r="C211" s="117"/>
      <c r="D211" s="117"/>
      <c r="E211" s="117"/>
      <c r="F211" s="117"/>
      <c r="G211" s="117"/>
      <c r="H211" s="117"/>
      <c r="I211" s="195"/>
      <c r="J211" s="117"/>
      <c r="K211" s="117"/>
      <c r="L211" s="117"/>
      <c r="M211" s="117"/>
      <c r="N211" s="117"/>
      <c r="O211" s="117"/>
      <c r="P211" s="117"/>
      <c r="Q211" s="117"/>
      <c r="R211" s="117"/>
      <c r="S211" s="195"/>
      <c r="T211" s="117"/>
      <c r="U211" s="195"/>
      <c r="V211" s="117"/>
      <c r="W211" s="196"/>
      <c r="X211" s="197"/>
      <c r="Y211" s="197"/>
      <c r="Z211" s="197"/>
      <c r="AA211" s="197"/>
      <c r="AB211" s="188"/>
      <c r="AC211" s="197"/>
      <c r="AD211" s="197"/>
      <c r="AE211" s="188"/>
      <c r="AF211" s="197"/>
      <c r="AG211" s="197"/>
      <c r="AH211" s="197"/>
    </row>
    <row r="212" spans="1:34" x14ac:dyDescent="0.3">
      <c r="A212" s="192"/>
      <c r="B212" s="117"/>
      <c r="C212" s="117"/>
      <c r="D212" s="117"/>
      <c r="E212" s="117"/>
      <c r="F212" s="117"/>
      <c r="G212" s="117"/>
      <c r="H212" s="117"/>
      <c r="I212" s="195"/>
      <c r="J212" s="117"/>
      <c r="K212" s="117"/>
      <c r="L212" s="117"/>
      <c r="M212" s="117"/>
      <c r="N212" s="117"/>
      <c r="O212" s="117"/>
      <c r="P212" s="117"/>
      <c r="Q212" s="117"/>
      <c r="R212" s="117"/>
      <c r="S212" s="195"/>
      <c r="T212" s="117"/>
      <c r="U212" s="195"/>
      <c r="V212" s="117"/>
      <c r="W212" s="196"/>
      <c r="X212" s="197"/>
      <c r="Y212" s="197"/>
      <c r="Z212" s="197"/>
      <c r="AA212" s="197"/>
      <c r="AB212" s="188"/>
      <c r="AC212" s="197"/>
      <c r="AD212" s="197"/>
      <c r="AE212" s="188"/>
      <c r="AF212" s="197"/>
      <c r="AG212" s="197"/>
      <c r="AH212" s="197"/>
    </row>
    <row r="213" spans="1:34" x14ac:dyDescent="0.3">
      <c r="A213" s="192"/>
      <c r="B213" s="117"/>
      <c r="C213" s="117"/>
      <c r="D213" s="117"/>
      <c r="E213" s="117"/>
      <c r="F213" s="117"/>
      <c r="G213" s="117"/>
      <c r="H213" s="117"/>
      <c r="I213" s="195"/>
      <c r="J213" s="117"/>
      <c r="K213" s="117"/>
      <c r="L213" s="117"/>
      <c r="M213" s="117"/>
      <c r="N213" s="117"/>
      <c r="O213" s="117"/>
      <c r="P213" s="117"/>
      <c r="Q213" s="117"/>
      <c r="R213" s="117"/>
      <c r="S213" s="195"/>
      <c r="T213" s="117"/>
      <c r="U213" s="195"/>
      <c r="V213" s="117"/>
      <c r="W213" s="196"/>
      <c r="X213" s="197"/>
      <c r="Y213" s="197"/>
      <c r="Z213" s="197"/>
      <c r="AA213" s="197"/>
      <c r="AB213" s="188"/>
      <c r="AC213" s="197"/>
      <c r="AD213" s="197"/>
      <c r="AE213" s="188"/>
      <c r="AF213" s="197"/>
      <c r="AG213" s="197"/>
      <c r="AH213" s="197"/>
    </row>
    <row r="214" spans="1:34" x14ac:dyDescent="0.3">
      <c r="A214" s="192"/>
      <c r="B214" s="117"/>
      <c r="C214" s="117"/>
      <c r="D214" s="117"/>
      <c r="E214" s="117"/>
      <c r="F214" s="117"/>
      <c r="G214" s="117"/>
      <c r="H214" s="117"/>
      <c r="I214" s="195"/>
      <c r="J214" s="117"/>
      <c r="K214" s="117"/>
      <c r="L214" s="117"/>
      <c r="M214" s="117"/>
      <c r="N214" s="117"/>
      <c r="O214" s="117"/>
      <c r="P214" s="117"/>
      <c r="Q214" s="117"/>
      <c r="R214" s="117"/>
      <c r="S214" s="195"/>
      <c r="T214" s="117"/>
      <c r="U214" s="195"/>
      <c r="V214" s="117"/>
      <c r="W214" s="196"/>
      <c r="X214" s="197"/>
      <c r="Y214" s="197"/>
      <c r="Z214" s="197"/>
      <c r="AA214" s="197"/>
      <c r="AB214" s="188"/>
      <c r="AC214" s="197"/>
      <c r="AD214" s="197"/>
      <c r="AE214" s="188"/>
      <c r="AF214" s="197"/>
      <c r="AG214" s="197"/>
      <c r="AH214" s="197"/>
    </row>
    <row r="215" spans="1:34" x14ac:dyDescent="0.3">
      <c r="A215" s="192"/>
      <c r="B215" s="117"/>
      <c r="C215" s="117"/>
      <c r="D215" s="117"/>
      <c r="E215" s="117"/>
      <c r="F215" s="117"/>
      <c r="G215" s="117"/>
      <c r="H215" s="117"/>
      <c r="I215" s="195"/>
      <c r="J215" s="117"/>
      <c r="K215" s="117"/>
      <c r="L215" s="117"/>
      <c r="M215" s="117"/>
      <c r="N215" s="117"/>
      <c r="O215" s="117"/>
      <c r="P215" s="117"/>
      <c r="Q215" s="117"/>
      <c r="R215" s="117"/>
      <c r="S215" s="195"/>
      <c r="T215" s="117"/>
      <c r="U215" s="195"/>
      <c r="V215" s="117"/>
      <c r="W215" s="196"/>
      <c r="X215" s="197"/>
      <c r="Y215" s="197"/>
      <c r="Z215" s="197"/>
      <c r="AA215" s="197"/>
      <c r="AB215" s="188"/>
      <c r="AC215" s="197"/>
      <c r="AD215" s="197"/>
      <c r="AE215" s="188"/>
      <c r="AF215" s="197"/>
      <c r="AG215" s="197"/>
      <c r="AH215" s="197"/>
    </row>
    <row r="216" spans="1:34" x14ac:dyDescent="0.3">
      <c r="A216" s="192"/>
      <c r="B216" s="117"/>
      <c r="C216" s="117"/>
      <c r="D216" s="117"/>
      <c r="E216" s="117"/>
      <c r="F216" s="117"/>
      <c r="G216" s="117"/>
      <c r="H216" s="117"/>
      <c r="I216" s="195"/>
      <c r="J216" s="117"/>
      <c r="K216" s="117"/>
      <c r="L216" s="117"/>
      <c r="M216" s="117"/>
      <c r="N216" s="117"/>
      <c r="O216" s="117"/>
      <c r="P216" s="117"/>
      <c r="Q216" s="117"/>
      <c r="R216" s="117"/>
      <c r="S216" s="195"/>
      <c r="T216" s="117"/>
      <c r="U216" s="195"/>
      <c r="V216" s="117"/>
      <c r="W216" s="196"/>
      <c r="X216" s="197"/>
      <c r="Y216" s="197"/>
      <c r="Z216" s="197"/>
      <c r="AA216" s="197"/>
      <c r="AB216" s="188"/>
      <c r="AC216" s="197"/>
      <c r="AD216" s="197"/>
      <c r="AE216" s="188"/>
      <c r="AF216" s="197"/>
      <c r="AG216" s="197"/>
      <c r="AH216" s="197"/>
    </row>
    <row r="217" spans="1:34" x14ac:dyDescent="0.3">
      <c r="A217" s="192"/>
      <c r="B217" s="117"/>
      <c r="C217" s="117"/>
      <c r="D217" s="117"/>
      <c r="E217" s="117"/>
      <c r="F217" s="117"/>
      <c r="G217" s="117"/>
      <c r="H217" s="117"/>
      <c r="I217" s="195"/>
      <c r="J217" s="117"/>
      <c r="K217" s="117"/>
      <c r="L217" s="117"/>
      <c r="M217" s="117"/>
      <c r="N217" s="117"/>
      <c r="O217" s="117"/>
      <c r="P217" s="117"/>
      <c r="Q217" s="117"/>
      <c r="R217" s="117"/>
      <c r="S217" s="195"/>
      <c r="T217" s="117"/>
      <c r="U217" s="195"/>
      <c r="V217" s="117"/>
      <c r="W217" s="196"/>
      <c r="X217" s="197"/>
      <c r="Y217" s="197"/>
      <c r="Z217" s="197"/>
      <c r="AA217" s="197"/>
      <c r="AB217" s="188"/>
      <c r="AC217" s="197"/>
      <c r="AD217" s="197"/>
      <c r="AE217" s="188"/>
      <c r="AF217" s="197"/>
      <c r="AG217" s="197"/>
      <c r="AH217" s="197"/>
    </row>
    <row r="218" spans="1:34" x14ac:dyDescent="0.3">
      <c r="A218" s="192"/>
      <c r="B218" s="117"/>
      <c r="C218" s="117"/>
      <c r="D218" s="117"/>
      <c r="E218" s="117"/>
      <c r="F218" s="117"/>
      <c r="G218" s="117"/>
      <c r="H218" s="117"/>
      <c r="I218" s="195"/>
      <c r="J218" s="117"/>
      <c r="K218" s="117"/>
      <c r="L218" s="117"/>
      <c r="M218" s="117"/>
      <c r="N218" s="117"/>
      <c r="O218" s="117"/>
      <c r="P218" s="117"/>
      <c r="Q218" s="117"/>
      <c r="R218" s="117"/>
      <c r="S218" s="195"/>
      <c r="T218" s="117"/>
      <c r="U218" s="195"/>
      <c r="V218" s="117"/>
      <c r="W218" s="196"/>
      <c r="X218" s="197"/>
      <c r="Y218" s="197"/>
      <c r="Z218" s="197"/>
      <c r="AA218" s="197"/>
      <c r="AB218" s="188"/>
      <c r="AC218" s="197"/>
      <c r="AD218" s="197"/>
      <c r="AE218" s="188"/>
      <c r="AF218" s="197"/>
      <c r="AG218" s="197"/>
      <c r="AH218" s="197"/>
    </row>
    <row r="219" spans="1:34" x14ac:dyDescent="0.3">
      <c r="A219" s="192"/>
      <c r="B219" s="117"/>
      <c r="C219" s="117"/>
      <c r="D219" s="117"/>
      <c r="E219" s="117"/>
      <c r="F219" s="117"/>
      <c r="G219" s="117"/>
      <c r="H219" s="117"/>
      <c r="I219" s="195"/>
      <c r="J219" s="117"/>
      <c r="K219" s="117"/>
      <c r="L219" s="117"/>
      <c r="M219" s="117"/>
      <c r="N219" s="117"/>
      <c r="O219" s="117"/>
      <c r="P219" s="117"/>
      <c r="Q219" s="117"/>
      <c r="R219" s="117"/>
      <c r="S219" s="195"/>
      <c r="T219" s="117"/>
      <c r="U219" s="195"/>
      <c r="V219" s="117"/>
      <c r="W219" s="196"/>
      <c r="X219" s="197"/>
      <c r="Y219" s="197"/>
      <c r="Z219" s="197"/>
      <c r="AA219" s="197"/>
      <c r="AB219" s="188"/>
      <c r="AC219" s="197"/>
      <c r="AD219" s="197"/>
      <c r="AE219" s="188"/>
      <c r="AF219" s="197"/>
      <c r="AG219" s="197"/>
      <c r="AH219" s="197"/>
    </row>
    <row r="220" spans="1:34" x14ac:dyDescent="0.3">
      <c r="A220" s="192"/>
      <c r="B220" s="117"/>
      <c r="C220" s="117"/>
      <c r="D220" s="117"/>
      <c r="E220" s="117"/>
      <c r="F220" s="117"/>
      <c r="G220" s="117"/>
      <c r="H220" s="117"/>
      <c r="I220" s="195"/>
      <c r="J220" s="117"/>
      <c r="K220" s="117"/>
      <c r="L220" s="117"/>
      <c r="M220" s="117"/>
      <c r="N220" s="117"/>
      <c r="O220" s="117"/>
      <c r="P220" s="117"/>
      <c r="Q220" s="117"/>
      <c r="R220" s="117"/>
      <c r="S220" s="195"/>
      <c r="T220" s="117"/>
      <c r="U220" s="195"/>
      <c r="V220" s="117"/>
      <c r="W220" s="196"/>
      <c r="X220" s="197"/>
      <c r="Y220" s="197"/>
      <c r="Z220" s="197"/>
      <c r="AA220" s="197"/>
      <c r="AB220" s="188"/>
      <c r="AC220" s="197"/>
      <c r="AD220" s="197"/>
      <c r="AE220" s="188"/>
      <c r="AF220" s="197"/>
      <c r="AG220" s="197"/>
      <c r="AH220" s="197"/>
    </row>
    <row r="221" spans="1:34" x14ac:dyDescent="0.3">
      <c r="A221" s="192"/>
      <c r="B221" s="117"/>
      <c r="C221" s="117"/>
      <c r="D221" s="117"/>
      <c r="E221" s="117"/>
      <c r="F221" s="117"/>
      <c r="G221" s="117"/>
      <c r="H221" s="117"/>
      <c r="I221" s="195"/>
      <c r="J221" s="117"/>
      <c r="K221" s="117"/>
      <c r="L221" s="117"/>
      <c r="M221" s="117"/>
      <c r="N221" s="117"/>
      <c r="O221" s="117"/>
      <c r="P221" s="117"/>
      <c r="Q221" s="117"/>
      <c r="R221" s="117"/>
      <c r="S221" s="195"/>
      <c r="T221" s="117"/>
      <c r="U221" s="195"/>
      <c r="V221" s="117"/>
      <c r="W221" s="196"/>
      <c r="X221" s="197"/>
      <c r="Y221" s="197"/>
      <c r="Z221" s="197"/>
      <c r="AA221" s="197"/>
      <c r="AB221" s="188"/>
      <c r="AC221" s="197"/>
      <c r="AD221" s="197"/>
      <c r="AE221" s="188"/>
      <c r="AF221" s="197"/>
      <c r="AG221" s="197"/>
      <c r="AH221" s="197"/>
    </row>
    <row r="222" spans="1:34" x14ac:dyDescent="0.3">
      <c r="A222" s="192"/>
      <c r="B222" s="117"/>
      <c r="C222" s="117"/>
      <c r="D222" s="117"/>
      <c r="E222" s="117"/>
      <c r="F222" s="117"/>
      <c r="G222" s="117"/>
      <c r="H222" s="117"/>
      <c r="I222" s="195"/>
      <c r="J222" s="117"/>
      <c r="K222" s="117"/>
      <c r="L222" s="117"/>
      <c r="M222" s="117"/>
      <c r="N222" s="117"/>
      <c r="O222" s="117"/>
      <c r="P222" s="117"/>
      <c r="Q222" s="117"/>
      <c r="R222" s="117"/>
      <c r="S222" s="195"/>
      <c r="T222" s="117"/>
      <c r="U222" s="195"/>
      <c r="V222" s="117"/>
      <c r="W222" s="196"/>
      <c r="X222" s="197"/>
      <c r="Y222" s="197"/>
      <c r="Z222" s="197"/>
      <c r="AA222" s="197"/>
      <c r="AB222" s="188"/>
      <c r="AC222" s="197"/>
      <c r="AD222" s="197"/>
      <c r="AE222" s="188"/>
      <c r="AF222" s="197"/>
      <c r="AG222" s="197"/>
      <c r="AH222" s="197"/>
    </row>
    <row r="223" spans="1:34" x14ac:dyDescent="0.3">
      <c r="A223" s="192"/>
      <c r="B223" s="117"/>
      <c r="C223" s="117"/>
      <c r="D223" s="117"/>
      <c r="E223" s="117"/>
      <c r="F223" s="117"/>
      <c r="G223" s="117"/>
      <c r="H223" s="117"/>
      <c r="I223" s="195"/>
      <c r="J223" s="117"/>
      <c r="K223" s="117"/>
      <c r="L223" s="117"/>
      <c r="M223" s="117"/>
      <c r="N223" s="117"/>
      <c r="O223" s="117"/>
      <c r="P223" s="117"/>
      <c r="Q223" s="117"/>
      <c r="R223" s="117"/>
      <c r="S223" s="195"/>
      <c r="T223" s="117"/>
      <c r="U223" s="195"/>
      <c r="V223" s="117"/>
      <c r="W223" s="196"/>
      <c r="X223" s="197"/>
      <c r="Y223" s="197"/>
      <c r="Z223" s="197"/>
      <c r="AA223" s="197"/>
      <c r="AB223" s="188"/>
      <c r="AC223" s="197"/>
      <c r="AD223" s="197"/>
      <c r="AE223" s="188"/>
      <c r="AF223" s="197"/>
      <c r="AG223" s="197"/>
      <c r="AH223" s="197"/>
    </row>
    <row r="224" spans="1:34" x14ac:dyDescent="0.3">
      <c r="A224" s="192"/>
      <c r="B224" s="117"/>
      <c r="C224" s="117"/>
      <c r="D224" s="117"/>
      <c r="E224" s="117"/>
      <c r="F224" s="117"/>
      <c r="G224" s="117"/>
      <c r="H224" s="117"/>
      <c r="I224" s="195"/>
      <c r="J224" s="117"/>
      <c r="K224" s="117"/>
      <c r="L224" s="117"/>
      <c r="M224" s="117"/>
      <c r="N224" s="117"/>
      <c r="O224" s="117"/>
      <c r="P224" s="117"/>
      <c r="Q224" s="117"/>
      <c r="R224" s="117"/>
      <c r="S224" s="195"/>
      <c r="T224" s="117"/>
      <c r="U224" s="195"/>
      <c r="V224" s="117"/>
      <c r="W224" s="196"/>
      <c r="X224" s="197"/>
      <c r="Y224" s="197"/>
      <c r="Z224" s="197"/>
      <c r="AA224" s="197"/>
      <c r="AB224" s="188"/>
      <c r="AC224" s="197"/>
      <c r="AD224" s="197"/>
      <c r="AE224" s="188"/>
      <c r="AF224" s="197"/>
      <c r="AG224" s="197"/>
      <c r="AH224" s="197"/>
    </row>
    <row r="225" spans="1:34" x14ac:dyDescent="0.3">
      <c r="A225" s="192"/>
      <c r="B225" s="117"/>
      <c r="C225" s="117"/>
      <c r="D225" s="117"/>
      <c r="E225" s="117"/>
      <c r="F225" s="117"/>
      <c r="G225" s="117"/>
      <c r="H225" s="117"/>
      <c r="I225" s="195"/>
      <c r="J225" s="117"/>
      <c r="K225" s="117"/>
      <c r="L225" s="117"/>
      <c r="M225" s="117"/>
      <c r="N225" s="117"/>
      <c r="O225" s="117"/>
      <c r="P225" s="117"/>
      <c r="Q225" s="117"/>
      <c r="R225" s="117"/>
      <c r="S225" s="195"/>
      <c r="T225" s="117"/>
      <c r="U225" s="195"/>
      <c r="V225" s="117"/>
      <c r="W225" s="196"/>
      <c r="X225" s="197"/>
      <c r="Y225" s="197"/>
      <c r="Z225" s="197"/>
      <c r="AA225" s="197"/>
      <c r="AB225" s="188"/>
      <c r="AC225" s="197"/>
      <c r="AD225" s="197"/>
      <c r="AE225" s="188"/>
      <c r="AF225" s="197"/>
      <c r="AG225" s="197"/>
      <c r="AH225" s="197"/>
    </row>
    <row r="226" spans="1:34" x14ac:dyDescent="0.3">
      <c r="A226" s="192"/>
      <c r="B226" s="117"/>
      <c r="C226" s="117"/>
      <c r="D226" s="117"/>
      <c r="E226" s="117"/>
      <c r="F226" s="117"/>
      <c r="G226" s="117"/>
      <c r="H226" s="117"/>
      <c r="I226" s="195"/>
      <c r="J226" s="117"/>
      <c r="K226" s="117"/>
      <c r="L226" s="117"/>
      <c r="M226" s="117"/>
      <c r="N226" s="117"/>
      <c r="O226" s="117"/>
      <c r="P226" s="117"/>
      <c r="Q226" s="117"/>
      <c r="R226" s="117"/>
      <c r="S226" s="195"/>
      <c r="T226" s="117"/>
      <c r="U226" s="195"/>
      <c r="V226" s="117"/>
      <c r="W226" s="196"/>
      <c r="X226" s="197"/>
      <c r="Y226" s="197"/>
      <c r="Z226" s="197"/>
      <c r="AA226" s="197"/>
      <c r="AB226" s="188"/>
      <c r="AC226" s="197"/>
      <c r="AD226" s="197"/>
      <c r="AE226" s="188"/>
      <c r="AF226" s="197"/>
      <c r="AG226" s="197"/>
      <c r="AH226" s="197"/>
    </row>
    <row r="227" spans="1:34" x14ac:dyDescent="0.3">
      <c r="A227" s="192"/>
      <c r="B227" s="117"/>
      <c r="C227" s="117"/>
      <c r="D227" s="117"/>
      <c r="E227" s="117"/>
      <c r="F227" s="117"/>
      <c r="G227" s="117"/>
      <c r="H227" s="117"/>
      <c r="I227" s="195"/>
      <c r="J227" s="117"/>
      <c r="K227" s="117"/>
      <c r="L227" s="117"/>
      <c r="M227" s="117"/>
      <c r="N227" s="117"/>
      <c r="O227" s="117"/>
      <c r="P227" s="117"/>
      <c r="Q227" s="117"/>
      <c r="R227" s="117"/>
      <c r="S227" s="195"/>
      <c r="T227" s="117"/>
      <c r="U227" s="195"/>
      <c r="V227" s="117"/>
      <c r="W227" s="196"/>
      <c r="X227" s="197"/>
      <c r="Y227" s="197"/>
      <c r="Z227" s="197"/>
      <c r="AA227" s="197"/>
      <c r="AB227" s="188"/>
      <c r="AC227" s="197"/>
      <c r="AD227" s="197"/>
      <c r="AE227" s="188"/>
      <c r="AF227" s="197"/>
      <c r="AG227" s="197"/>
      <c r="AH227" s="197"/>
    </row>
    <row r="228" spans="1:34" x14ac:dyDescent="0.3">
      <c r="A228" s="192"/>
      <c r="B228" s="117"/>
      <c r="C228" s="117"/>
      <c r="D228" s="117"/>
      <c r="E228" s="117"/>
      <c r="F228" s="117"/>
      <c r="G228" s="117"/>
      <c r="H228" s="117"/>
      <c r="I228" s="195"/>
      <c r="J228" s="117"/>
      <c r="K228" s="117"/>
      <c r="L228" s="117"/>
      <c r="M228" s="117"/>
      <c r="N228" s="117"/>
      <c r="O228" s="117"/>
      <c r="P228" s="117"/>
      <c r="Q228" s="117"/>
      <c r="R228" s="117"/>
      <c r="S228" s="195"/>
      <c r="T228" s="117"/>
      <c r="U228" s="195"/>
      <c r="V228" s="117"/>
      <c r="W228" s="196"/>
      <c r="X228" s="197"/>
      <c r="Y228" s="197"/>
      <c r="Z228" s="197"/>
      <c r="AA228" s="197"/>
      <c r="AB228" s="188"/>
      <c r="AC228" s="197"/>
      <c r="AD228" s="197"/>
      <c r="AE228" s="188"/>
      <c r="AF228" s="197"/>
      <c r="AG228" s="197"/>
      <c r="AH228" s="197"/>
    </row>
    <row r="229" spans="1:34" x14ac:dyDescent="0.3">
      <c r="A229" s="192"/>
      <c r="B229" s="117"/>
      <c r="C229" s="117"/>
      <c r="D229" s="117"/>
      <c r="E229" s="117"/>
      <c r="F229" s="117"/>
      <c r="G229" s="117"/>
      <c r="H229" s="117"/>
      <c r="I229" s="195"/>
      <c r="J229" s="117"/>
      <c r="K229" s="117"/>
      <c r="L229" s="117"/>
      <c r="M229" s="117"/>
      <c r="N229" s="117"/>
      <c r="O229" s="117"/>
      <c r="P229" s="117"/>
      <c r="Q229" s="117"/>
      <c r="R229" s="117"/>
      <c r="S229" s="195"/>
      <c r="T229" s="117"/>
      <c r="U229" s="195"/>
      <c r="V229" s="117"/>
      <c r="W229" s="196"/>
      <c r="X229" s="197"/>
      <c r="Y229" s="197"/>
      <c r="Z229" s="197"/>
      <c r="AA229" s="197"/>
      <c r="AB229" s="188"/>
      <c r="AC229" s="197"/>
      <c r="AD229" s="197"/>
      <c r="AE229" s="188"/>
      <c r="AF229" s="197"/>
      <c r="AG229" s="197"/>
      <c r="AH229" s="197"/>
    </row>
    <row r="230" spans="1:34" x14ac:dyDescent="0.3">
      <c r="A230" s="192"/>
      <c r="B230" s="117"/>
      <c r="C230" s="117"/>
      <c r="D230" s="117"/>
      <c r="E230" s="117"/>
      <c r="F230" s="117"/>
      <c r="G230" s="117"/>
      <c r="H230" s="117"/>
      <c r="I230" s="195"/>
      <c r="J230" s="117"/>
      <c r="K230" s="117"/>
      <c r="L230" s="117"/>
      <c r="M230" s="117"/>
      <c r="N230" s="117"/>
      <c r="O230" s="117"/>
      <c r="P230" s="117"/>
      <c r="Q230" s="117"/>
      <c r="R230" s="117"/>
      <c r="S230" s="195"/>
      <c r="T230" s="117"/>
      <c r="U230" s="195"/>
      <c r="V230" s="117"/>
      <c r="W230" s="196"/>
      <c r="X230" s="197"/>
      <c r="Y230" s="197"/>
      <c r="Z230" s="197"/>
      <c r="AA230" s="197"/>
      <c r="AB230" s="188"/>
      <c r="AC230" s="197"/>
      <c r="AD230" s="197"/>
      <c r="AE230" s="188"/>
      <c r="AF230" s="197"/>
      <c r="AG230" s="197"/>
      <c r="AH230" s="197"/>
    </row>
    <row r="231" spans="1:34" x14ac:dyDescent="0.3">
      <c r="A231" s="192"/>
      <c r="B231" s="117"/>
      <c r="C231" s="117"/>
      <c r="D231" s="117"/>
      <c r="E231" s="117"/>
      <c r="F231" s="117"/>
      <c r="G231" s="117"/>
      <c r="H231" s="117"/>
      <c r="I231" s="195"/>
      <c r="J231" s="117"/>
      <c r="K231" s="117"/>
      <c r="L231" s="117"/>
      <c r="M231" s="117"/>
      <c r="N231" s="117"/>
      <c r="O231" s="117"/>
      <c r="P231" s="117"/>
      <c r="Q231" s="117"/>
      <c r="R231" s="117"/>
      <c r="S231" s="195"/>
      <c r="T231" s="117"/>
      <c r="U231" s="195"/>
      <c r="V231" s="117"/>
      <c r="W231" s="196"/>
      <c r="X231" s="197"/>
      <c r="Y231" s="197"/>
      <c r="Z231" s="197"/>
      <c r="AA231" s="197"/>
      <c r="AB231" s="188"/>
      <c r="AC231" s="197"/>
      <c r="AD231" s="197"/>
      <c r="AE231" s="188"/>
      <c r="AF231" s="197"/>
      <c r="AG231" s="197"/>
      <c r="AH231" s="197"/>
    </row>
    <row r="232" spans="1:34" x14ac:dyDescent="0.3">
      <c r="A232" s="192"/>
      <c r="B232" s="117"/>
      <c r="C232" s="117"/>
      <c r="D232" s="117"/>
      <c r="E232" s="117"/>
      <c r="F232" s="117"/>
      <c r="G232" s="117"/>
      <c r="H232" s="117"/>
      <c r="I232" s="195"/>
      <c r="J232" s="117"/>
      <c r="K232" s="117"/>
      <c r="L232" s="117"/>
      <c r="M232" s="117"/>
      <c r="N232" s="117"/>
      <c r="O232" s="117"/>
      <c r="P232" s="117"/>
      <c r="Q232" s="117"/>
      <c r="R232" s="117"/>
      <c r="S232" s="195"/>
      <c r="T232" s="117"/>
      <c r="U232" s="195"/>
      <c r="V232" s="117"/>
      <c r="W232" s="196"/>
      <c r="X232" s="197"/>
      <c r="Y232" s="197"/>
      <c r="Z232" s="197"/>
      <c r="AA232" s="197"/>
      <c r="AB232" s="188"/>
      <c r="AC232" s="197"/>
      <c r="AD232" s="197"/>
      <c r="AE232" s="188"/>
      <c r="AF232" s="197"/>
      <c r="AG232" s="197"/>
      <c r="AH232" s="197"/>
    </row>
    <row r="233" spans="1:34" x14ac:dyDescent="0.3">
      <c r="A233" s="192"/>
      <c r="B233" s="117"/>
      <c r="C233" s="117"/>
      <c r="D233" s="117"/>
      <c r="E233" s="117"/>
      <c r="F233" s="117"/>
      <c r="G233" s="117"/>
      <c r="H233" s="117"/>
      <c r="I233" s="195"/>
      <c r="J233" s="117"/>
      <c r="K233" s="117"/>
      <c r="L233" s="117"/>
      <c r="M233" s="117"/>
      <c r="N233" s="117"/>
      <c r="O233" s="117"/>
      <c r="P233" s="117"/>
      <c r="Q233" s="117"/>
      <c r="R233" s="117"/>
      <c r="S233" s="195"/>
      <c r="T233" s="117"/>
      <c r="U233" s="195"/>
      <c r="V233" s="117"/>
      <c r="W233" s="196"/>
      <c r="X233" s="197"/>
      <c r="Y233" s="197"/>
      <c r="Z233" s="197"/>
      <c r="AA233" s="197"/>
      <c r="AB233" s="188"/>
      <c r="AC233" s="197"/>
      <c r="AD233" s="197"/>
      <c r="AE233" s="188"/>
      <c r="AF233" s="197"/>
      <c r="AG233" s="197"/>
      <c r="AH233" s="197"/>
    </row>
    <row r="234" spans="1:34" x14ac:dyDescent="0.3">
      <c r="A234" s="192"/>
      <c r="B234" s="117"/>
      <c r="C234" s="117"/>
      <c r="D234" s="117"/>
      <c r="E234" s="117"/>
      <c r="F234" s="117"/>
      <c r="G234" s="117"/>
      <c r="H234" s="117"/>
      <c r="I234" s="195"/>
      <c r="J234" s="117"/>
      <c r="K234" s="117"/>
      <c r="L234" s="117"/>
      <c r="M234" s="117"/>
      <c r="N234" s="117"/>
      <c r="O234" s="117"/>
      <c r="P234" s="117"/>
      <c r="Q234" s="117"/>
      <c r="R234" s="117"/>
      <c r="S234" s="195"/>
      <c r="T234" s="117"/>
      <c r="U234" s="195"/>
      <c r="V234" s="117"/>
      <c r="W234" s="196"/>
      <c r="X234" s="197"/>
      <c r="Y234" s="197"/>
      <c r="Z234" s="197"/>
      <c r="AA234" s="197"/>
      <c r="AB234" s="188"/>
      <c r="AC234" s="197"/>
      <c r="AD234" s="197"/>
      <c r="AE234" s="188"/>
      <c r="AF234" s="197"/>
      <c r="AG234" s="197"/>
      <c r="AH234" s="197"/>
    </row>
    <row r="235" spans="1:34" x14ac:dyDescent="0.3">
      <c r="A235" s="192"/>
      <c r="B235" s="117"/>
      <c r="C235" s="117"/>
      <c r="D235" s="117"/>
      <c r="E235" s="117"/>
      <c r="F235" s="117"/>
      <c r="G235" s="117"/>
      <c r="H235" s="117"/>
      <c r="I235" s="195"/>
      <c r="J235" s="117"/>
      <c r="K235" s="117"/>
      <c r="L235" s="117"/>
      <c r="M235" s="117"/>
      <c r="N235" s="117"/>
      <c r="O235" s="117"/>
      <c r="P235" s="117"/>
      <c r="Q235" s="117"/>
      <c r="R235" s="117"/>
      <c r="S235" s="195"/>
      <c r="T235" s="117"/>
      <c r="U235" s="195"/>
      <c r="V235" s="117"/>
      <c r="W235" s="196"/>
      <c r="X235" s="197"/>
      <c r="Y235" s="197"/>
      <c r="Z235" s="197"/>
      <c r="AA235" s="197"/>
      <c r="AB235" s="188"/>
      <c r="AC235" s="197"/>
      <c r="AD235" s="197"/>
      <c r="AE235" s="188"/>
      <c r="AF235" s="197"/>
      <c r="AG235" s="197"/>
      <c r="AH235" s="197"/>
    </row>
    <row r="236" spans="1:34" x14ac:dyDescent="0.3">
      <c r="A236" s="192"/>
      <c r="B236" s="117"/>
      <c r="C236" s="117"/>
      <c r="D236" s="117"/>
      <c r="E236" s="117"/>
      <c r="F236" s="117"/>
      <c r="G236" s="117"/>
      <c r="H236" s="117"/>
      <c r="I236" s="195"/>
      <c r="J236" s="117"/>
      <c r="K236" s="117"/>
      <c r="L236" s="117"/>
      <c r="M236" s="117"/>
      <c r="N236" s="117"/>
      <c r="O236" s="117"/>
      <c r="P236" s="117"/>
      <c r="Q236" s="117"/>
      <c r="R236" s="117"/>
      <c r="S236" s="195"/>
      <c r="T236" s="117"/>
      <c r="U236" s="195"/>
      <c r="V236" s="117"/>
      <c r="W236" s="196"/>
      <c r="X236" s="197"/>
      <c r="Y236" s="197"/>
      <c r="Z236" s="197"/>
      <c r="AA236" s="197"/>
      <c r="AB236" s="188"/>
      <c r="AC236" s="197"/>
      <c r="AD236" s="197"/>
      <c r="AE236" s="188"/>
      <c r="AF236" s="197"/>
      <c r="AG236" s="197"/>
      <c r="AH236" s="197"/>
    </row>
    <row r="237" spans="1:34" x14ac:dyDescent="0.3">
      <c r="A237" s="192"/>
      <c r="B237" s="117"/>
      <c r="C237" s="117"/>
      <c r="D237" s="117"/>
      <c r="E237" s="117"/>
      <c r="F237" s="117"/>
      <c r="G237" s="117"/>
      <c r="H237" s="117"/>
      <c r="I237" s="195"/>
      <c r="J237" s="117"/>
      <c r="K237" s="117"/>
      <c r="L237" s="117"/>
      <c r="M237" s="117"/>
      <c r="N237" s="117"/>
      <c r="O237" s="117"/>
      <c r="P237" s="117"/>
      <c r="Q237" s="117"/>
      <c r="R237" s="117"/>
      <c r="S237" s="195"/>
      <c r="T237" s="117"/>
      <c r="U237" s="195"/>
      <c r="V237" s="117"/>
      <c r="W237" s="196"/>
      <c r="X237" s="197"/>
      <c r="Y237" s="197"/>
      <c r="Z237" s="197"/>
      <c r="AA237" s="197"/>
      <c r="AB237" s="188"/>
      <c r="AC237" s="197"/>
      <c r="AD237" s="197"/>
      <c r="AE237" s="188"/>
      <c r="AF237" s="197"/>
      <c r="AG237" s="197"/>
      <c r="AH237" s="197"/>
    </row>
  </sheetData>
  <mergeCells count="44">
    <mergeCell ref="B37:E37"/>
    <mergeCell ref="C6:H6"/>
    <mergeCell ref="O5:O7"/>
    <mergeCell ref="X5:Y5"/>
    <mergeCell ref="Z5:AA5"/>
    <mergeCell ref="Q3:Q7"/>
    <mergeCell ref="X3:Y3"/>
    <mergeCell ref="L4:L7"/>
    <mergeCell ref="M4:O4"/>
    <mergeCell ref="M5:M7"/>
    <mergeCell ref="N5:N7"/>
    <mergeCell ref="X4:Y4"/>
    <mergeCell ref="X7:Y7"/>
    <mergeCell ref="X6:Y6"/>
    <mergeCell ref="A1:A7"/>
    <mergeCell ref="B1:B7"/>
    <mergeCell ref="C1:H5"/>
    <mergeCell ref="J1:R1"/>
    <mergeCell ref="T1:AG1"/>
    <mergeCell ref="J2:J7"/>
    <mergeCell ref="K2:K7"/>
    <mergeCell ref="L2:Q2"/>
    <mergeCell ref="R2:R7"/>
    <mergeCell ref="T2:V2"/>
    <mergeCell ref="X2:AA2"/>
    <mergeCell ref="AB2:AG2"/>
    <mergeCell ref="L3:O3"/>
    <mergeCell ref="P3:P7"/>
    <mergeCell ref="AH1:AH8"/>
    <mergeCell ref="AI1:AI8"/>
    <mergeCell ref="Z3:AA3"/>
    <mergeCell ref="AB3:AD3"/>
    <mergeCell ref="AE3:AG3"/>
    <mergeCell ref="Z4:AA4"/>
    <mergeCell ref="AB4:AD4"/>
    <mergeCell ref="AE4:AG4"/>
    <mergeCell ref="AE6:AG6"/>
    <mergeCell ref="Z7:AA7"/>
    <mergeCell ref="AB7:AD7"/>
    <mergeCell ref="AE7:AG7"/>
    <mergeCell ref="Z6:AA6"/>
    <mergeCell ref="AB6:AD6"/>
    <mergeCell ref="AB5:AD5"/>
    <mergeCell ref="AE5:AG5"/>
  </mergeCells>
  <conditionalFormatting sqref="A31:E31 C11:D29 C32:D32 K2:L3 K4:M4 K5:O8 O11:Q16 O17:P18 O19:Q23 O24:P24 O25:Q29 O32:Q32 P3:Q3 S1:T1 S2:X8 S11:AH11 S12:W29 S31:AA31 S32:W32 Y8:AG8 Y27:Y29 Y32 Z3:Z7 AA27:AA29 AA32 AB2:AB7 AE4:AE7 N31:Q31 N30:R30 M13:M32 K13:L20 K12:M12 A1:J1 A2:I8 G11:N11 G12:J20 G21:L32 G34:M34 AA34:AH34 Y34 S34:W34 O34:Q34 C34:D34 A32:A33 G9:AH10 AA12:AA25">
    <cfRule type="cellIs" dxfId="539" priority="12" operator="equal">
      <formula>0</formula>
    </cfRule>
  </conditionalFormatting>
  <conditionalFormatting sqref="A9:F10">
    <cfRule type="cellIs" dxfId="538" priority="13" operator="equal">
      <formula>0</formula>
    </cfRule>
  </conditionalFormatting>
  <conditionalFormatting sqref="A19:A29">
    <cfRule type="cellIs" dxfId="537" priority="14" operator="equal">
      <formula>0</formula>
    </cfRule>
  </conditionalFormatting>
  <conditionalFormatting sqref="A11">
    <cfRule type="cellIs" dxfId="536" priority="15" operator="equal">
      <formula>0</formula>
    </cfRule>
  </conditionalFormatting>
  <conditionalFormatting sqref="A12:A13">
    <cfRule type="cellIs" dxfId="535" priority="16" operator="equal">
      <formula>0</formula>
    </cfRule>
  </conditionalFormatting>
  <conditionalFormatting sqref="A14 A16">
    <cfRule type="cellIs" dxfId="534" priority="17" operator="equal">
      <formula>0</formula>
    </cfRule>
  </conditionalFormatting>
  <conditionalFormatting sqref="A17:A18">
    <cfRule type="cellIs" dxfId="533" priority="18" operator="equal">
      <formula>0</formula>
    </cfRule>
  </conditionalFormatting>
  <conditionalFormatting sqref="A34">
    <cfRule type="cellIs" dxfId="532" priority="19" operator="equal">
      <formula>0</formula>
    </cfRule>
  </conditionalFormatting>
  <conditionalFormatting sqref="B11:B13">
    <cfRule type="cellIs" dxfId="531" priority="20" operator="equal">
      <formula>0</formula>
    </cfRule>
  </conditionalFormatting>
  <conditionalFormatting sqref="B26">
    <cfRule type="cellIs" dxfId="530" priority="21" operator="equal">
      <formula>0</formula>
    </cfRule>
  </conditionalFormatting>
  <conditionalFormatting sqref="B34">
    <cfRule type="cellIs" dxfId="529" priority="22" operator="equal">
      <formula>0</formula>
    </cfRule>
  </conditionalFormatting>
  <conditionalFormatting sqref="B23">
    <cfRule type="cellIs" dxfId="528" priority="23" operator="equal">
      <formula>0</formula>
    </cfRule>
  </conditionalFormatting>
  <conditionalFormatting sqref="B24">
    <cfRule type="cellIs" dxfId="527" priority="24" operator="equal">
      <formula>0</formula>
    </cfRule>
  </conditionalFormatting>
  <conditionalFormatting sqref="B25">
    <cfRule type="cellIs" dxfId="526" priority="25" operator="equal">
      <formula>0</formula>
    </cfRule>
  </conditionalFormatting>
  <conditionalFormatting sqref="Y12:Y25">
    <cfRule type="cellIs" dxfId="525" priority="26" operator="equal">
      <formula>0</formula>
    </cfRule>
  </conditionalFormatting>
  <conditionalFormatting sqref="X12:X17">
    <cfRule type="cellIs" dxfId="524" priority="27" operator="equal">
      <formula>0</formula>
    </cfRule>
  </conditionalFormatting>
  <conditionalFormatting sqref="X19:X22">
    <cfRule type="cellIs" dxfId="523" priority="28" operator="equal">
      <formula>0</formula>
    </cfRule>
  </conditionalFormatting>
  <conditionalFormatting sqref="X18">
    <cfRule type="cellIs" dxfId="522" priority="29" operator="equal">
      <formula>0</formula>
    </cfRule>
  </conditionalFormatting>
  <conditionalFormatting sqref="X25">
    <cfRule type="cellIs" dxfId="521" priority="30" operator="equal">
      <formula>0</formula>
    </cfRule>
  </conditionalFormatting>
  <conditionalFormatting sqref="X23">
    <cfRule type="cellIs" dxfId="520" priority="31" operator="equal">
      <formula>0</formula>
    </cfRule>
  </conditionalFormatting>
  <conditionalFormatting sqref="X24">
    <cfRule type="cellIs" dxfId="519" priority="32" operator="equal">
      <formula>0</formula>
    </cfRule>
  </conditionalFormatting>
  <conditionalFormatting sqref="X27:X29">
    <cfRule type="cellIs" dxfId="518" priority="33" operator="equal">
      <formula>0</formula>
    </cfRule>
  </conditionalFormatting>
  <conditionalFormatting sqref="X26">
    <cfRule type="cellIs" dxfId="517" priority="34" operator="equal">
      <formula>0</formula>
    </cfRule>
  </conditionalFormatting>
  <conditionalFormatting sqref="X31:X32 X34">
    <cfRule type="cellIs" dxfId="516" priority="35" operator="equal">
      <formula>0</formula>
    </cfRule>
  </conditionalFormatting>
  <conditionalFormatting sqref="Z12:Z17">
    <cfRule type="cellIs" dxfId="515" priority="36" operator="equal">
      <formula>0</formula>
    </cfRule>
  </conditionalFormatting>
  <conditionalFormatting sqref="Z19:Z22">
    <cfRule type="cellIs" dxfId="514" priority="37" operator="equal">
      <formula>0</formula>
    </cfRule>
  </conditionalFormatting>
  <conditionalFormatting sqref="Z18">
    <cfRule type="cellIs" dxfId="513" priority="38" operator="equal">
      <formula>0</formula>
    </cfRule>
  </conditionalFormatting>
  <conditionalFormatting sqref="Z25">
    <cfRule type="cellIs" dxfId="512" priority="39" operator="equal">
      <formula>0</formula>
    </cfRule>
  </conditionalFormatting>
  <conditionalFormatting sqref="Z23">
    <cfRule type="cellIs" dxfId="511" priority="40" operator="equal">
      <formula>0</formula>
    </cfRule>
  </conditionalFormatting>
  <conditionalFormatting sqref="Z24">
    <cfRule type="cellIs" dxfId="510" priority="41" operator="equal">
      <formula>0</formula>
    </cfRule>
  </conditionalFormatting>
  <conditionalFormatting sqref="Z27:Z29">
    <cfRule type="cellIs" dxfId="509" priority="42" operator="equal">
      <formula>0</formula>
    </cfRule>
  </conditionalFormatting>
  <conditionalFormatting sqref="Z26">
    <cfRule type="cellIs" dxfId="508" priority="43" operator="equal">
      <formula>0</formula>
    </cfRule>
  </conditionalFormatting>
  <conditionalFormatting sqref="Z31:Z32 Z34">
    <cfRule type="cellIs" dxfId="507" priority="44" operator="equal">
      <formula>0</formula>
    </cfRule>
  </conditionalFormatting>
  <conditionalFormatting sqref="N12:N17">
    <cfRule type="cellIs" dxfId="506" priority="45" operator="equal">
      <formula>0</formula>
    </cfRule>
  </conditionalFormatting>
  <conditionalFormatting sqref="N19:N21">
    <cfRule type="cellIs" dxfId="505" priority="46" operator="equal">
      <formula>0</formula>
    </cfRule>
  </conditionalFormatting>
  <conditionalFormatting sqref="N18">
    <cfRule type="cellIs" dxfId="504" priority="47" operator="equal">
      <formula>0</formula>
    </cfRule>
  </conditionalFormatting>
  <conditionalFormatting sqref="N25">
    <cfRule type="cellIs" dxfId="503" priority="48" operator="equal">
      <formula>0</formula>
    </cfRule>
  </conditionalFormatting>
  <conditionalFormatting sqref="N23">
    <cfRule type="cellIs" dxfId="502" priority="49" operator="equal">
      <formula>0</formula>
    </cfRule>
  </conditionalFormatting>
  <conditionalFormatting sqref="N24">
    <cfRule type="cellIs" dxfId="501" priority="50" operator="equal">
      <formula>0</formula>
    </cfRule>
  </conditionalFormatting>
  <conditionalFormatting sqref="N27:N29">
    <cfRule type="cellIs" dxfId="500" priority="51" operator="equal">
      <formula>0</formula>
    </cfRule>
  </conditionalFormatting>
  <conditionalFormatting sqref="N31:N32 N34">
    <cfRule type="cellIs" dxfId="499" priority="52" operator="equal">
      <formula>0</formula>
    </cfRule>
  </conditionalFormatting>
  <conditionalFormatting sqref="E11:F11">
    <cfRule type="cellIs" dxfId="498" priority="53" operator="equal">
      <formula>0</formula>
    </cfRule>
  </conditionalFormatting>
  <conditionalFormatting sqref="E12:E13 E14:F14 E15 E16:F16 E17">
    <cfRule type="cellIs" dxfId="497" priority="54" operator="equal">
      <formula>0</formula>
    </cfRule>
  </conditionalFormatting>
  <conditionalFormatting sqref="E19:F19 E20 E21:F22">
    <cfRule type="cellIs" dxfId="496" priority="55" operator="equal">
      <formula>0</formula>
    </cfRule>
  </conditionalFormatting>
  <conditionalFormatting sqref="E18">
    <cfRule type="cellIs" dxfId="495" priority="56" operator="equal">
      <formula>0</formula>
    </cfRule>
  </conditionalFormatting>
  <conditionalFormatting sqref="E23:F23">
    <cfRule type="cellIs" dxfId="494" priority="57" operator="equal">
      <formula>0</formula>
    </cfRule>
  </conditionalFormatting>
  <conditionalFormatting sqref="E24">
    <cfRule type="cellIs" dxfId="493" priority="58" operator="equal">
      <formula>0</formula>
    </cfRule>
  </conditionalFormatting>
  <conditionalFormatting sqref="E25:E26">
    <cfRule type="cellIs" dxfId="492" priority="60" operator="equal">
      <formula>0</formula>
    </cfRule>
  </conditionalFormatting>
  <conditionalFormatting sqref="E31:E32 E34:F34">
    <cfRule type="cellIs" dxfId="491" priority="61" operator="equal">
      <formula>0</formula>
    </cfRule>
  </conditionalFormatting>
  <conditionalFormatting sqref="Q24">
    <cfRule type="cellIs" dxfId="490" priority="62" operator="equal">
      <formula>0</formula>
    </cfRule>
  </conditionalFormatting>
  <conditionalFormatting sqref="A15">
    <cfRule type="cellIs" dxfId="489" priority="63" operator="equal">
      <formula>0</formula>
    </cfRule>
  </conditionalFormatting>
  <conditionalFormatting sqref="B17">
    <cfRule type="cellIs" dxfId="488" priority="64" operator="equal">
      <formula>0</formula>
    </cfRule>
  </conditionalFormatting>
  <conditionalFormatting sqref="B14:B15">
    <cfRule type="cellIs" dxfId="487" priority="65" operator="equal">
      <formula>0</formula>
    </cfRule>
  </conditionalFormatting>
  <conditionalFormatting sqref="B16">
    <cfRule type="cellIs" dxfId="486" priority="66" operator="equal">
      <formula>0</formula>
    </cfRule>
  </conditionalFormatting>
  <conditionalFormatting sqref="B23">
    <cfRule type="cellIs" dxfId="485" priority="67" operator="equal">
      <formula>0</formula>
    </cfRule>
  </conditionalFormatting>
  <conditionalFormatting sqref="B18">
    <cfRule type="cellIs" dxfId="484" priority="68" operator="equal">
      <formula>0</formula>
    </cfRule>
  </conditionalFormatting>
  <conditionalFormatting sqref="B19">
    <cfRule type="cellIs" dxfId="483" priority="69" operator="equal">
      <formula>0</formula>
    </cfRule>
  </conditionalFormatting>
  <conditionalFormatting sqref="B20:B22">
    <cfRule type="cellIs" dxfId="482" priority="70" operator="equal">
      <formula>0</formula>
    </cfRule>
  </conditionalFormatting>
  <conditionalFormatting sqref="B24:B26">
    <cfRule type="cellIs" dxfId="481" priority="71" operator="equal">
      <formula>0</formula>
    </cfRule>
  </conditionalFormatting>
  <conditionalFormatting sqref="B28:B29">
    <cfRule type="cellIs" dxfId="480" priority="72" operator="equal">
      <formula>0</formula>
    </cfRule>
  </conditionalFormatting>
  <conditionalFormatting sqref="B27">
    <cfRule type="cellIs" dxfId="479" priority="73" operator="equal">
      <formula>0</formula>
    </cfRule>
  </conditionalFormatting>
  <conditionalFormatting sqref="Q17:Q18">
    <cfRule type="cellIs" dxfId="478" priority="74" operator="equal">
      <formula>0</formula>
    </cfRule>
  </conditionalFormatting>
  <conditionalFormatting sqref="B32">
    <cfRule type="cellIs" dxfId="477" priority="75" operator="equal">
      <formula>0</formula>
    </cfRule>
  </conditionalFormatting>
  <conditionalFormatting sqref="B36">
    <cfRule type="cellIs" dxfId="476" priority="76" operator="equal">
      <formula>0</formula>
    </cfRule>
  </conditionalFormatting>
  <conditionalFormatting sqref="C30:D30 S30:W30 AA30">
    <cfRule type="cellIs" dxfId="475" priority="77" operator="equal">
      <formula>0</formula>
    </cfRule>
  </conditionalFormatting>
  <conditionalFormatting sqref="A30">
    <cfRule type="cellIs" dxfId="474" priority="78" operator="equal">
      <formula>0</formula>
    </cfRule>
  </conditionalFormatting>
  <conditionalFormatting sqref="Y30">
    <cfRule type="cellIs" dxfId="473" priority="79" operator="equal">
      <formula>0</formula>
    </cfRule>
  </conditionalFormatting>
  <conditionalFormatting sqref="X30">
    <cfRule type="cellIs" dxfId="472" priority="80" operator="equal">
      <formula>0</formula>
    </cfRule>
  </conditionalFormatting>
  <conditionalFormatting sqref="Z30">
    <cfRule type="cellIs" dxfId="471" priority="81" operator="equal">
      <formula>0</formula>
    </cfRule>
  </conditionalFormatting>
  <conditionalFormatting sqref="E30">
    <cfRule type="cellIs" dxfId="470" priority="82" operator="equal">
      <formula>0</formula>
    </cfRule>
  </conditionalFormatting>
  <conditionalFormatting sqref="F30">
    <cfRule type="cellIs" dxfId="469" priority="83" operator="equal">
      <formula>0</formula>
    </cfRule>
  </conditionalFormatting>
  <conditionalFormatting sqref="B30">
    <cfRule type="cellIs" dxfId="468" priority="84" operator="equal">
      <formula>0</formula>
    </cfRule>
  </conditionalFormatting>
  <conditionalFormatting sqref="F12:F13">
    <cfRule type="cellIs" dxfId="467" priority="85" operator="equal">
      <formula>0</formula>
    </cfRule>
  </conditionalFormatting>
  <conditionalFormatting sqref="F15">
    <cfRule type="cellIs" dxfId="466" priority="86" operator="equal">
      <formula>0</formula>
    </cfRule>
  </conditionalFormatting>
  <conditionalFormatting sqref="F17:F18">
    <cfRule type="cellIs" dxfId="465" priority="87" operator="equal">
      <formula>0</formula>
    </cfRule>
  </conditionalFormatting>
  <conditionalFormatting sqref="F20">
    <cfRule type="cellIs" dxfId="464" priority="88" operator="equal">
      <formula>0</formula>
    </cfRule>
  </conditionalFormatting>
  <conditionalFormatting sqref="F26">
    <cfRule type="cellIs" dxfId="463" priority="89" operator="equal">
      <formula>0</formula>
    </cfRule>
  </conditionalFormatting>
  <conditionalFormatting sqref="E29">
    <cfRule type="cellIs" dxfId="462" priority="90" operator="equal">
      <formula>0</formula>
    </cfRule>
  </conditionalFormatting>
  <conditionalFormatting sqref="F28:F29">
    <cfRule type="cellIs" dxfId="461" priority="91" operator="equal">
      <formula>0</formula>
    </cfRule>
  </conditionalFormatting>
  <conditionalFormatting sqref="E28">
    <cfRule type="cellIs" dxfId="460" priority="92" operator="equal">
      <formula>0</formula>
    </cfRule>
  </conditionalFormatting>
  <conditionalFormatting sqref="F25">
    <cfRule type="cellIs" dxfId="459" priority="93" operator="equal">
      <formula>0</formula>
    </cfRule>
  </conditionalFormatting>
  <conditionalFormatting sqref="B37">
    <cfRule type="cellIs" dxfId="458" priority="94" operator="equal">
      <formula>0</formula>
    </cfRule>
  </conditionalFormatting>
  <conditionalFormatting sqref="N26">
    <cfRule type="cellIs" dxfId="457" priority="96" operator="equal">
      <formula>0</formula>
    </cfRule>
  </conditionalFormatting>
  <conditionalFormatting sqref="F24">
    <cfRule type="cellIs" dxfId="456" priority="11" operator="equal">
      <formula>0</formula>
    </cfRule>
  </conditionalFormatting>
  <conditionalFormatting sqref="E33">
    <cfRule type="cellIs" dxfId="455" priority="8" operator="equal">
      <formula>0</formula>
    </cfRule>
  </conditionalFormatting>
  <conditionalFormatting sqref="X33">
    <cfRule type="cellIs" dxfId="454" priority="5" operator="equal">
      <formula>0</formula>
    </cfRule>
  </conditionalFormatting>
  <conditionalFormatting sqref="C33:D33 O33:Q33 S33:W33 Y33 G33:M33 AA33">
    <cfRule type="cellIs" dxfId="453" priority="4" operator="equal">
      <formula>0</formula>
    </cfRule>
  </conditionalFormatting>
  <conditionalFormatting sqref="Z33">
    <cfRule type="cellIs" dxfId="452" priority="6" operator="equal">
      <formula>0</formula>
    </cfRule>
  </conditionalFormatting>
  <conditionalFormatting sqref="N33">
    <cfRule type="cellIs" dxfId="451" priority="7" operator="equal">
      <formula>0</formula>
    </cfRule>
  </conditionalFormatting>
  <conditionalFormatting sqref="B33">
    <cfRule type="cellIs" dxfId="450" priority="9" operator="equal">
      <formula>0</formula>
    </cfRule>
  </conditionalFormatting>
  <conditionalFormatting sqref="F31:F33">
    <cfRule type="cellIs" dxfId="449" priority="10" operator="equal">
      <formula>0</formula>
    </cfRule>
  </conditionalFormatting>
  <conditionalFormatting sqref="E27:F27">
    <cfRule type="cellIs" dxfId="448" priority="59" operator="equal">
      <formula>0</formula>
    </cfRule>
  </conditionalFormatting>
  <conditionalFormatting sqref="N22">
    <cfRule type="cellIs" dxfId="447" priority="95" operator="equal">
      <formula>0</formula>
    </cfRule>
  </conditionalFormatting>
  <conditionalFormatting sqref="AB27:AG29 AB31:AG32 AB12:AG25">
    <cfRule type="cellIs" dxfId="446" priority="2" operator="equal">
      <formula>0</formula>
    </cfRule>
  </conditionalFormatting>
  <conditionalFormatting sqref="AB30:AG30">
    <cfRule type="cellIs" dxfId="445" priority="3" operator="equal">
      <formula>0</formula>
    </cfRule>
  </conditionalFormatting>
  <conditionalFormatting sqref="AB33:AH33 AH12:AH32">
    <cfRule type="cellIs" dxfId="444" priority="1" operator="equal">
      <formula>0</formula>
    </cfRule>
  </conditionalFormatting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AJ237"/>
  <sheetViews>
    <sheetView zoomScale="115" zoomScaleNormal="115" workbookViewId="0">
      <selection activeCell="AB18" sqref="AB18"/>
    </sheetView>
  </sheetViews>
  <sheetFormatPr defaultColWidth="14.44140625" defaultRowHeight="14.4" x14ac:dyDescent="0.3"/>
  <cols>
    <col min="1" max="1" width="9.44140625" style="523" customWidth="1"/>
    <col min="2" max="2" width="48.88671875" style="523" customWidth="1"/>
    <col min="3" max="4" width="2.6640625" style="523" hidden="1" customWidth="1"/>
    <col min="5" max="5" width="2.6640625" style="523" customWidth="1"/>
    <col min="6" max="6" width="3.5546875" style="523" customWidth="1"/>
    <col min="7" max="8" width="2.6640625" style="523" hidden="1" customWidth="1"/>
    <col min="9" max="9" width="5" style="523" hidden="1" customWidth="1"/>
    <col min="10" max="10" width="5.109375" style="523" customWidth="1"/>
    <col min="11" max="13" width="4.88671875" style="523" customWidth="1"/>
    <col min="14" max="15" width="4.6640625" style="523" customWidth="1"/>
    <col min="16" max="16" width="5" style="523" customWidth="1"/>
    <col min="17" max="18" width="4.6640625" style="523" customWidth="1"/>
    <col min="19" max="19" width="5" style="523" hidden="1" customWidth="1"/>
    <col min="20" max="20" width="4.109375" style="523" hidden="1" customWidth="1"/>
    <col min="21" max="21" width="4.88671875" style="523" hidden="1" customWidth="1"/>
    <col min="22" max="22" width="3.88671875" style="523" hidden="1" customWidth="1"/>
    <col min="23" max="23" width="5.44140625" style="523" hidden="1" customWidth="1"/>
    <col min="24" max="25" width="4.5546875" style="523" hidden="1" customWidth="1"/>
    <col min="26" max="26" width="5" style="523" hidden="1" customWidth="1"/>
    <col min="27" max="27" width="4.5546875" style="523" hidden="1" customWidth="1"/>
    <col min="28" max="28" width="5.33203125" style="523" customWidth="1"/>
    <col min="29" max="29" width="1.33203125" style="523" hidden="1" customWidth="1"/>
    <col min="30" max="30" width="5.109375" style="523" customWidth="1"/>
    <col min="31" max="31" width="4.6640625" style="523" customWidth="1"/>
    <col min="32" max="32" width="4.88671875" style="523" hidden="1" customWidth="1"/>
    <col min="33" max="34" width="4.88671875" style="523" customWidth="1"/>
    <col min="35" max="35" width="17.109375" style="523" customWidth="1"/>
    <col min="36" max="16384" width="14.44140625" style="523"/>
  </cols>
  <sheetData>
    <row r="1" spans="1:36" ht="21.75" customHeight="1" x14ac:dyDescent="0.3">
      <c r="A1" s="1826" t="s">
        <v>45</v>
      </c>
      <c r="B1" s="1826" t="s">
        <v>173</v>
      </c>
      <c r="C1" s="1812" t="s">
        <v>174</v>
      </c>
      <c r="D1" s="1813"/>
      <c r="E1" s="1813"/>
      <c r="F1" s="1813"/>
      <c r="G1" s="1813"/>
      <c r="H1" s="1814"/>
      <c r="I1" s="119"/>
      <c r="J1" s="1804" t="s">
        <v>175</v>
      </c>
      <c r="K1" s="1801"/>
      <c r="L1" s="1801"/>
      <c r="M1" s="1801"/>
      <c r="N1" s="1801"/>
      <c r="O1" s="1801"/>
      <c r="P1" s="1801"/>
      <c r="Q1" s="1801"/>
      <c r="R1" s="1802"/>
      <c r="S1" s="199"/>
      <c r="T1" s="1830" t="s">
        <v>176</v>
      </c>
      <c r="U1" s="1831"/>
      <c r="V1" s="1831"/>
      <c r="W1" s="1831"/>
      <c r="X1" s="1831"/>
      <c r="Y1" s="1831"/>
      <c r="Z1" s="1831"/>
      <c r="AA1" s="1831"/>
      <c r="AB1" s="1831"/>
      <c r="AC1" s="1831"/>
      <c r="AD1" s="1831"/>
      <c r="AE1" s="1831"/>
      <c r="AF1" s="1831"/>
      <c r="AG1" s="1832"/>
      <c r="AH1" s="1910" t="s">
        <v>150</v>
      </c>
      <c r="AI1" s="1907" t="s">
        <v>55</v>
      </c>
    </row>
    <row r="2" spans="1:36" ht="14.25" customHeight="1" x14ac:dyDescent="0.3">
      <c r="A2" s="1795"/>
      <c r="B2" s="1795"/>
      <c r="C2" s="1815"/>
      <c r="D2" s="1816"/>
      <c r="E2" s="1816"/>
      <c r="F2" s="1816"/>
      <c r="G2" s="1816"/>
      <c r="H2" s="1817"/>
      <c r="I2" s="119"/>
      <c r="J2" s="1821" t="s">
        <v>98</v>
      </c>
      <c r="K2" s="1794" t="s">
        <v>177</v>
      </c>
      <c r="L2" s="1804" t="s">
        <v>179</v>
      </c>
      <c r="M2" s="1801"/>
      <c r="N2" s="1801"/>
      <c r="O2" s="1801"/>
      <c r="P2" s="1801"/>
      <c r="Q2" s="1801"/>
      <c r="R2" s="1794" t="s">
        <v>180</v>
      </c>
      <c r="S2" s="121"/>
      <c r="T2" s="1797" t="s">
        <v>181</v>
      </c>
      <c r="U2" s="1798"/>
      <c r="V2" s="1799"/>
      <c r="W2" s="200"/>
      <c r="X2" s="1819" t="s">
        <v>181</v>
      </c>
      <c r="Y2" s="1798"/>
      <c r="Z2" s="1798"/>
      <c r="AA2" s="1820"/>
      <c r="AB2" s="1819" t="s">
        <v>181</v>
      </c>
      <c r="AC2" s="1798"/>
      <c r="AD2" s="1798"/>
      <c r="AE2" s="1798"/>
      <c r="AF2" s="1798"/>
      <c r="AG2" s="1798"/>
      <c r="AH2" s="1910"/>
      <c r="AI2" s="1908"/>
    </row>
    <row r="3" spans="1:36" ht="13.5" customHeight="1" x14ac:dyDescent="0.3">
      <c r="A3" s="1795"/>
      <c r="B3" s="1795"/>
      <c r="C3" s="1815"/>
      <c r="D3" s="1816"/>
      <c r="E3" s="1816"/>
      <c r="F3" s="1816"/>
      <c r="G3" s="1816"/>
      <c r="H3" s="1817"/>
      <c r="I3" s="119"/>
      <c r="J3" s="1795"/>
      <c r="K3" s="1795"/>
      <c r="L3" s="1800" t="s">
        <v>182</v>
      </c>
      <c r="M3" s="1801"/>
      <c r="N3" s="1801"/>
      <c r="O3" s="1802"/>
      <c r="P3" s="1794" t="s">
        <v>183</v>
      </c>
      <c r="Q3" s="1822" t="s">
        <v>370</v>
      </c>
      <c r="R3" s="1795"/>
      <c r="S3" s="121"/>
      <c r="T3" s="123"/>
      <c r="U3" s="123"/>
      <c r="V3" s="123"/>
      <c r="W3" s="522"/>
      <c r="X3" s="1810"/>
      <c r="Y3" s="1802"/>
      <c r="Z3" s="1811"/>
      <c r="AA3" s="1805"/>
      <c r="AB3" s="1803"/>
      <c r="AC3" s="1801"/>
      <c r="AD3" s="1802"/>
      <c r="AE3" s="1804"/>
      <c r="AF3" s="1801"/>
      <c r="AG3" s="1801"/>
      <c r="AH3" s="1910"/>
      <c r="AI3" s="1908"/>
    </row>
    <row r="4" spans="1:36" ht="19.5" customHeight="1" x14ac:dyDescent="0.3">
      <c r="A4" s="1795"/>
      <c r="B4" s="1795"/>
      <c r="C4" s="1815"/>
      <c r="D4" s="1816"/>
      <c r="E4" s="1816"/>
      <c r="F4" s="1816"/>
      <c r="G4" s="1816"/>
      <c r="H4" s="1817"/>
      <c r="I4" s="119"/>
      <c r="J4" s="1795"/>
      <c r="K4" s="1795"/>
      <c r="L4" s="1794" t="s">
        <v>186</v>
      </c>
      <c r="M4" s="1800" t="s">
        <v>187</v>
      </c>
      <c r="N4" s="1801"/>
      <c r="O4" s="1802"/>
      <c r="P4" s="1795"/>
      <c r="Q4" s="1815"/>
      <c r="R4" s="1795"/>
      <c r="S4" s="121"/>
      <c r="T4" s="123" t="s">
        <v>184</v>
      </c>
      <c r="U4" s="121"/>
      <c r="V4" s="123" t="s">
        <v>185</v>
      </c>
      <c r="W4" s="522"/>
      <c r="X4" s="1803" t="s">
        <v>371</v>
      </c>
      <c r="Y4" s="1802"/>
      <c r="Z4" s="1804" t="s">
        <v>372</v>
      </c>
      <c r="AA4" s="1805"/>
      <c r="AB4" s="1803" t="s">
        <v>371</v>
      </c>
      <c r="AC4" s="1801"/>
      <c r="AD4" s="1802"/>
      <c r="AE4" s="1804" t="s">
        <v>372</v>
      </c>
      <c r="AF4" s="1801"/>
      <c r="AG4" s="1801"/>
      <c r="AH4" s="1910"/>
      <c r="AI4" s="1908"/>
    </row>
    <row r="5" spans="1:36" ht="12" customHeight="1" x14ac:dyDescent="0.3">
      <c r="A5" s="1795"/>
      <c r="B5" s="1795"/>
      <c r="C5" s="1818"/>
      <c r="D5" s="1798"/>
      <c r="E5" s="1798"/>
      <c r="F5" s="1798"/>
      <c r="G5" s="1798"/>
      <c r="H5" s="1799"/>
      <c r="I5" s="119"/>
      <c r="J5" s="1795"/>
      <c r="K5" s="1795"/>
      <c r="L5" s="1795"/>
      <c r="M5" s="1794" t="s">
        <v>188</v>
      </c>
      <c r="N5" s="1794" t="s">
        <v>189</v>
      </c>
      <c r="O5" s="1794" t="s">
        <v>190</v>
      </c>
      <c r="P5" s="1795"/>
      <c r="Q5" s="1815"/>
      <c r="R5" s="1795"/>
      <c r="S5" s="119"/>
      <c r="T5" s="124">
        <v>17</v>
      </c>
      <c r="U5" s="125"/>
      <c r="V5" s="124">
        <v>22</v>
      </c>
      <c r="W5" s="522"/>
      <c r="X5" s="1810">
        <v>17</v>
      </c>
      <c r="Y5" s="1802"/>
      <c r="Z5" s="1811">
        <v>22</v>
      </c>
      <c r="AA5" s="1805"/>
      <c r="AB5" s="1810">
        <v>16</v>
      </c>
      <c r="AC5" s="1801"/>
      <c r="AD5" s="1802"/>
      <c r="AE5" s="1811">
        <v>23</v>
      </c>
      <c r="AF5" s="1801"/>
      <c r="AG5" s="1801"/>
      <c r="AH5" s="1910"/>
      <c r="AI5" s="1908"/>
    </row>
    <row r="6" spans="1:36" ht="17.25" customHeight="1" x14ac:dyDescent="0.3">
      <c r="A6" s="1795"/>
      <c r="B6" s="1795"/>
      <c r="C6" s="1804" t="s">
        <v>149</v>
      </c>
      <c r="D6" s="1801"/>
      <c r="E6" s="1801"/>
      <c r="F6" s="1801"/>
      <c r="G6" s="1801"/>
      <c r="H6" s="1802"/>
      <c r="I6" s="119"/>
      <c r="J6" s="1795"/>
      <c r="K6" s="1795"/>
      <c r="L6" s="1795"/>
      <c r="M6" s="1795"/>
      <c r="N6" s="1795"/>
      <c r="O6" s="1795"/>
      <c r="P6" s="1795"/>
      <c r="Q6" s="1815"/>
      <c r="R6" s="1795"/>
      <c r="S6" s="119"/>
      <c r="T6" s="125"/>
      <c r="U6" s="125"/>
      <c r="V6" s="125"/>
      <c r="W6" s="522"/>
      <c r="X6" s="1806"/>
      <c r="Y6" s="1802"/>
      <c r="Z6" s="1807"/>
      <c r="AA6" s="1805"/>
      <c r="AB6" s="1808"/>
      <c r="AC6" s="1801"/>
      <c r="AD6" s="1802"/>
      <c r="AE6" s="1809"/>
      <c r="AF6" s="1801"/>
      <c r="AG6" s="1801"/>
      <c r="AH6" s="1910"/>
      <c r="AI6" s="1908"/>
    </row>
    <row r="7" spans="1:36" ht="29.25" customHeight="1" x14ac:dyDescent="0.3">
      <c r="A7" s="1796"/>
      <c r="B7" s="1796"/>
      <c r="C7" s="123">
        <v>1</v>
      </c>
      <c r="D7" s="123">
        <v>2</v>
      </c>
      <c r="E7" s="123">
        <v>1</v>
      </c>
      <c r="F7" s="521">
        <v>2</v>
      </c>
      <c r="G7" s="123">
        <v>5</v>
      </c>
      <c r="H7" s="123">
        <v>6</v>
      </c>
      <c r="I7" s="119"/>
      <c r="J7" s="1796"/>
      <c r="K7" s="1796"/>
      <c r="L7" s="1796"/>
      <c r="M7" s="1796"/>
      <c r="N7" s="1796"/>
      <c r="O7" s="1796"/>
      <c r="P7" s="1796"/>
      <c r="Q7" s="1818"/>
      <c r="R7" s="1796"/>
      <c r="S7" s="119"/>
      <c r="T7" s="128" t="s">
        <v>192</v>
      </c>
      <c r="U7" s="125"/>
      <c r="V7" s="128" t="s">
        <v>192</v>
      </c>
      <c r="W7" s="522"/>
      <c r="X7" s="1808" t="s">
        <v>192</v>
      </c>
      <c r="Y7" s="1802"/>
      <c r="Z7" s="1809" t="s">
        <v>373</v>
      </c>
      <c r="AA7" s="1805"/>
      <c r="AB7" s="1808" t="s">
        <v>192</v>
      </c>
      <c r="AC7" s="1801"/>
      <c r="AD7" s="1802"/>
      <c r="AE7" s="1809" t="s">
        <v>192</v>
      </c>
      <c r="AF7" s="1801"/>
      <c r="AG7" s="1801"/>
      <c r="AH7" s="1910"/>
      <c r="AI7" s="1908"/>
    </row>
    <row r="8" spans="1:36" ht="15.75" customHeight="1" x14ac:dyDescent="0.3">
      <c r="A8" s="123"/>
      <c r="B8" s="123"/>
      <c r="C8" s="123"/>
      <c r="D8" s="123"/>
      <c r="E8" s="123"/>
      <c r="F8" s="127"/>
      <c r="G8" s="123"/>
      <c r="H8" s="123"/>
      <c r="I8" s="119"/>
      <c r="J8" s="129"/>
      <c r="K8" s="130"/>
      <c r="L8" s="130"/>
      <c r="M8" s="130"/>
      <c r="N8" s="131"/>
      <c r="O8" s="130"/>
      <c r="P8" s="130"/>
      <c r="Q8" s="130"/>
      <c r="R8" s="130"/>
      <c r="S8" s="119"/>
      <c r="T8" s="128"/>
      <c r="U8" s="125"/>
      <c r="V8" s="128"/>
      <c r="W8" s="522"/>
      <c r="X8" s="132" t="s">
        <v>193</v>
      </c>
      <c r="Y8" s="133" t="s">
        <v>194</v>
      </c>
      <c r="Z8" s="133" t="s">
        <v>193</v>
      </c>
      <c r="AA8" s="134" t="s">
        <v>194</v>
      </c>
      <c r="AB8" s="132" t="s">
        <v>193</v>
      </c>
      <c r="AC8" s="133" t="s">
        <v>194</v>
      </c>
      <c r="AD8" s="133" t="s">
        <v>194</v>
      </c>
      <c r="AE8" s="133" t="s">
        <v>193</v>
      </c>
      <c r="AF8" s="135"/>
      <c r="AG8" s="516" t="s">
        <v>194</v>
      </c>
      <c r="AH8" s="1910"/>
      <c r="AI8" s="1909"/>
    </row>
    <row r="9" spans="1:36" ht="12.75" customHeight="1" x14ac:dyDescent="0.3">
      <c r="A9" s="137" t="s">
        <v>374</v>
      </c>
      <c r="B9" s="137" t="s">
        <v>375</v>
      </c>
      <c r="C9" s="138"/>
      <c r="D9" s="138"/>
      <c r="E9" s="138"/>
      <c r="F9" s="139"/>
      <c r="G9" s="138"/>
      <c r="H9" s="138"/>
      <c r="I9" s="140"/>
      <c r="J9" s="141">
        <f>K9+Q9+R9+AB9+AE9</f>
        <v>1476</v>
      </c>
      <c r="K9" s="141">
        <f>SUM(K11:K34)</f>
        <v>91</v>
      </c>
      <c r="L9" s="141">
        <f t="shared" ref="L9:AA9" si="0">SUM(L11:L29,L30:L31)</f>
        <v>1261</v>
      </c>
      <c r="M9" s="141">
        <f t="shared" si="0"/>
        <v>678</v>
      </c>
      <c r="N9" s="141">
        <f t="shared" si="0"/>
        <v>583</v>
      </c>
      <c r="O9" s="141">
        <f t="shared" si="0"/>
        <v>0</v>
      </c>
      <c r="P9" s="141">
        <f t="shared" si="0"/>
        <v>0</v>
      </c>
      <c r="Q9" s="141">
        <f t="shared" si="0"/>
        <v>8</v>
      </c>
      <c r="R9" s="141">
        <f t="shared" si="0"/>
        <v>12</v>
      </c>
      <c r="S9" s="141">
        <f t="shared" si="0"/>
        <v>25</v>
      </c>
      <c r="T9" s="141">
        <f t="shared" si="0"/>
        <v>425</v>
      </c>
      <c r="U9" s="141">
        <f t="shared" si="0"/>
        <v>28</v>
      </c>
      <c r="V9" s="141">
        <f t="shared" si="0"/>
        <v>616</v>
      </c>
      <c r="W9" s="141">
        <f t="shared" si="0"/>
        <v>0</v>
      </c>
      <c r="X9" s="141">
        <f t="shared" si="0"/>
        <v>0</v>
      </c>
      <c r="Y9" s="141">
        <f t="shared" si="0"/>
        <v>0</v>
      </c>
      <c r="Z9" s="141">
        <f t="shared" si="0"/>
        <v>0</v>
      </c>
      <c r="AA9" s="141">
        <f t="shared" si="0"/>
        <v>0</v>
      </c>
      <c r="AB9" s="142">
        <f t="shared" ref="AB9:AH9" si="1">SUM(AB12:AB34)</f>
        <v>560</v>
      </c>
      <c r="AC9" s="143">
        <f t="shared" si="1"/>
        <v>0</v>
      </c>
      <c r="AD9" s="143">
        <f t="shared" si="1"/>
        <v>16</v>
      </c>
      <c r="AE9" s="143">
        <f t="shared" si="1"/>
        <v>805</v>
      </c>
      <c r="AF9" s="143">
        <f t="shared" si="1"/>
        <v>0</v>
      </c>
      <c r="AG9" s="235">
        <f t="shared" si="1"/>
        <v>23</v>
      </c>
      <c r="AH9" s="235">
        <f t="shared" si="1"/>
        <v>1365</v>
      </c>
      <c r="AI9" s="386"/>
      <c r="AJ9" s="545"/>
    </row>
    <row r="10" spans="1:36" ht="12.75" customHeight="1" x14ac:dyDescent="0.3">
      <c r="A10" s="144"/>
      <c r="B10" s="145" t="s">
        <v>376</v>
      </c>
      <c r="C10" s="146"/>
      <c r="D10" s="146"/>
      <c r="E10" s="146"/>
      <c r="F10" s="147"/>
      <c r="G10" s="146"/>
      <c r="H10" s="146"/>
      <c r="I10" s="148"/>
      <c r="J10" s="149">
        <f>SUM(J12:J29)</f>
        <v>1297</v>
      </c>
      <c r="K10" s="149">
        <f t="shared" ref="K10:AH10" si="2">SUM(K12:K29)</f>
        <v>52</v>
      </c>
      <c r="L10" s="149">
        <f t="shared" si="2"/>
        <v>1225</v>
      </c>
      <c r="M10" s="149">
        <f t="shared" si="2"/>
        <v>678</v>
      </c>
      <c r="N10" s="149">
        <f t="shared" si="2"/>
        <v>547</v>
      </c>
      <c r="O10" s="149">
        <f t="shared" si="2"/>
        <v>0</v>
      </c>
      <c r="P10" s="149">
        <f t="shared" si="2"/>
        <v>0</v>
      </c>
      <c r="Q10" s="149">
        <f t="shared" si="2"/>
        <v>8</v>
      </c>
      <c r="R10" s="149">
        <f t="shared" si="2"/>
        <v>12</v>
      </c>
      <c r="S10" s="149">
        <f t="shared" si="2"/>
        <v>23</v>
      </c>
      <c r="T10" s="149">
        <f t="shared" si="2"/>
        <v>391</v>
      </c>
      <c r="U10" s="149">
        <f t="shared" si="2"/>
        <v>26</v>
      </c>
      <c r="V10" s="149">
        <f t="shared" si="2"/>
        <v>572</v>
      </c>
      <c r="W10" s="149">
        <f t="shared" si="2"/>
        <v>0</v>
      </c>
      <c r="X10" s="149">
        <f t="shared" si="2"/>
        <v>0</v>
      </c>
      <c r="Y10" s="149">
        <f t="shared" si="2"/>
        <v>0</v>
      </c>
      <c r="Z10" s="149">
        <f t="shared" si="2"/>
        <v>0</v>
      </c>
      <c r="AA10" s="149">
        <f t="shared" si="2"/>
        <v>0</v>
      </c>
      <c r="AB10" s="149">
        <f t="shared" si="2"/>
        <v>524</v>
      </c>
      <c r="AC10" s="149">
        <f t="shared" si="2"/>
        <v>0</v>
      </c>
      <c r="AD10" s="149">
        <f t="shared" si="2"/>
        <v>0</v>
      </c>
      <c r="AE10" s="149">
        <f t="shared" si="2"/>
        <v>701</v>
      </c>
      <c r="AF10" s="149">
        <f t="shared" si="2"/>
        <v>0</v>
      </c>
      <c r="AG10" s="149">
        <f t="shared" si="2"/>
        <v>0</v>
      </c>
      <c r="AH10" s="149">
        <f t="shared" si="2"/>
        <v>1225</v>
      </c>
      <c r="AI10" s="386"/>
      <c r="AJ10" s="545"/>
    </row>
    <row r="11" spans="1:36" ht="13.5" customHeight="1" x14ac:dyDescent="0.3">
      <c r="A11" s="155"/>
      <c r="B11" s="156" t="s">
        <v>377</v>
      </c>
      <c r="C11" s="133"/>
      <c r="D11" s="136" t="s">
        <v>40</v>
      </c>
      <c r="E11" s="136"/>
      <c r="F11" s="157"/>
      <c r="G11" s="123"/>
      <c r="H11" s="123"/>
      <c r="I11" s="119"/>
      <c r="J11" s="136"/>
      <c r="K11" s="133"/>
      <c r="L11" s="133"/>
      <c r="M11" s="158"/>
      <c r="N11" s="133"/>
      <c r="O11" s="133"/>
      <c r="P11" s="133"/>
      <c r="Q11" s="133"/>
      <c r="R11" s="127"/>
      <c r="S11" s="159">
        <v>2</v>
      </c>
      <c r="T11" s="133">
        <f t="shared" ref="T11:T14" si="3">$T$5*S11</f>
        <v>34</v>
      </c>
      <c r="U11" s="160">
        <v>2</v>
      </c>
      <c r="V11" s="133">
        <f t="shared" ref="V11:V14" si="4">$V$5*U11</f>
        <v>44</v>
      </c>
      <c r="W11" s="161"/>
      <c r="X11" s="162"/>
      <c r="Y11" s="136"/>
      <c r="Z11" s="136"/>
      <c r="AA11" s="157"/>
      <c r="AB11" s="132"/>
      <c r="AC11" s="136"/>
      <c r="AD11" s="136"/>
      <c r="AE11" s="133"/>
      <c r="AF11" s="136"/>
      <c r="AG11" s="519"/>
      <c r="AH11" s="254"/>
      <c r="AI11" s="386"/>
      <c r="AJ11" s="545"/>
    </row>
    <row r="12" spans="1:36" ht="12" customHeight="1" x14ac:dyDescent="0.3">
      <c r="A12" s="163" t="s">
        <v>378</v>
      </c>
      <c r="B12" s="163" t="s">
        <v>379</v>
      </c>
      <c r="C12" s="133"/>
      <c r="D12" s="133" t="s">
        <v>67</v>
      </c>
      <c r="E12" s="136"/>
      <c r="F12" s="165" t="s">
        <v>29</v>
      </c>
      <c r="G12" s="123"/>
      <c r="H12" s="123"/>
      <c r="I12" s="119"/>
      <c r="J12" s="136">
        <f t="shared" ref="J12:J34" si="5">SUM(K12,L12,Q12,R12)</f>
        <v>78</v>
      </c>
      <c r="K12" s="133"/>
      <c r="L12" s="133">
        <f t="shared" ref="L12:L29" si="6">SUM(AB12:AG12)</f>
        <v>78</v>
      </c>
      <c r="M12" s="158">
        <f>L12-N12</f>
        <v>39</v>
      </c>
      <c r="N12" s="133">
        <v>39</v>
      </c>
      <c r="O12" s="133"/>
      <c r="P12" s="133"/>
      <c r="Q12" s="133"/>
      <c r="R12" s="127"/>
      <c r="S12" s="159">
        <v>3</v>
      </c>
      <c r="T12" s="133">
        <f t="shared" si="3"/>
        <v>51</v>
      </c>
      <c r="U12" s="160">
        <v>3</v>
      </c>
      <c r="V12" s="133">
        <f t="shared" si="4"/>
        <v>66</v>
      </c>
      <c r="W12" s="161"/>
      <c r="X12" s="133"/>
      <c r="Y12" s="136"/>
      <c r="Z12" s="133"/>
      <c r="AA12" s="157"/>
      <c r="AB12" s="1301">
        <v>32</v>
      </c>
      <c r="AC12" s="136"/>
      <c r="AD12" s="136"/>
      <c r="AE12" s="133">
        <v>46</v>
      </c>
      <c r="AF12" s="136"/>
      <c r="AG12" s="519"/>
      <c r="AH12" s="254">
        <f t="shared" ref="AH12:AH32" si="7">AB12+AE12</f>
        <v>78</v>
      </c>
      <c r="AI12" s="1288" t="s">
        <v>1086</v>
      </c>
      <c r="AJ12" s="545"/>
    </row>
    <row r="13" spans="1:36" ht="12.75" customHeight="1" x14ac:dyDescent="0.3">
      <c r="A13" s="163" t="s">
        <v>381</v>
      </c>
      <c r="B13" s="163" t="s">
        <v>382</v>
      </c>
      <c r="C13" s="133"/>
      <c r="D13" s="133" t="s">
        <v>67</v>
      </c>
      <c r="E13" s="136"/>
      <c r="F13" s="165" t="s">
        <v>29</v>
      </c>
      <c r="G13" s="123"/>
      <c r="H13" s="123"/>
      <c r="I13" s="119"/>
      <c r="J13" s="136">
        <f t="shared" si="5"/>
        <v>116</v>
      </c>
      <c r="K13" s="133"/>
      <c r="L13" s="133">
        <f t="shared" si="6"/>
        <v>116</v>
      </c>
      <c r="M13" s="158">
        <f t="shared" ref="M13:M34" si="8">L13-N13</f>
        <v>116</v>
      </c>
      <c r="N13" s="133"/>
      <c r="O13" s="133"/>
      <c r="P13" s="133"/>
      <c r="Q13" s="133"/>
      <c r="R13" s="127"/>
      <c r="S13" s="159">
        <v>2</v>
      </c>
      <c r="T13" s="133">
        <f t="shared" si="3"/>
        <v>34</v>
      </c>
      <c r="U13" s="160">
        <v>2</v>
      </c>
      <c r="V13" s="133">
        <f t="shared" si="4"/>
        <v>44</v>
      </c>
      <c r="W13" s="161"/>
      <c r="X13" s="133"/>
      <c r="Y13" s="136"/>
      <c r="Z13" s="133"/>
      <c r="AA13" s="157"/>
      <c r="AB13" s="1301">
        <v>48</v>
      </c>
      <c r="AC13" s="136"/>
      <c r="AD13" s="136"/>
      <c r="AE13" s="133">
        <v>68</v>
      </c>
      <c r="AF13" s="136"/>
      <c r="AG13" s="519"/>
      <c r="AH13" s="254">
        <f t="shared" si="7"/>
        <v>116</v>
      </c>
      <c r="AI13" s="1288" t="s">
        <v>1086</v>
      </c>
      <c r="AJ13" s="545"/>
    </row>
    <row r="14" spans="1:36" ht="12" customHeight="1" x14ac:dyDescent="0.3">
      <c r="A14" s="163"/>
      <c r="B14" s="156" t="s">
        <v>383</v>
      </c>
      <c r="C14" s="133"/>
      <c r="D14" s="133" t="s">
        <v>67</v>
      </c>
      <c r="E14" s="136"/>
      <c r="F14" s="157"/>
      <c r="G14" s="123"/>
      <c r="H14" s="123"/>
      <c r="I14" s="119"/>
      <c r="J14" s="136"/>
      <c r="K14" s="133"/>
      <c r="L14" s="133"/>
      <c r="M14" s="158"/>
      <c r="N14" s="133"/>
      <c r="O14" s="133"/>
      <c r="P14" s="133"/>
      <c r="Q14" s="133"/>
      <c r="R14" s="127"/>
      <c r="S14" s="159">
        <v>3</v>
      </c>
      <c r="T14" s="133">
        <f t="shared" si="3"/>
        <v>51</v>
      </c>
      <c r="U14" s="160">
        <v>3</v>
      </c>
      <c r="V14" s="133">
        <f t="shared" si="4"/>
        <v>66</v>
      </c>
      <c r="W14" s="161"/>
      <c r="X14" s="133"/>
      <c r="Y14" s="136"/>
      <c r="Z14" s="133"/>
      <c r="AA14" s="157"/>
      <c r="AB14" s="132"/>
      <c r="AC14" s="136"/>
      <c r="AD14" s="136"/>
      <c r="AE14" s="133"/>
      <c r="AF14" s="136"/>
      <c r="AG14" s="519"/>
      <c r="AH14" s="254">
        <f t="shared" si="7"/>
        <v>0</v>
      </c>
      <c r="AI14" s="386"/>
      <c r="AJ14" s="545"/>
    </row>
    <row r="15" spans="1:36" ht="12" customHeight="1" x14ac:dyDescent="0.3">
      <c r="A15" s="163" t="s">
        <v>474</v>
      </c>
      <c r="B15" s="163" t="s">
        <v>4</v>
      </c>
      <c r="C15" s="133"/>
      <c r="D15" s="133"/>
      <c r="E15" s="136" t="s">
        <v>40</v>
      </c>
      <c r="F15" s="165" t="s">
        <v>40</v>
      </c>
      <c r="G15" s="123"/>
      <c r="H15" s="123"/>
      <c r="I15" s="119"/>
      <c r="J15" s="136">
        <f t="shared" si="5"/>
        <v>176</v>
      </c>
      <c r="K15" s="133">
        <v>26</v>
      </c>
      <c r="L15" s="133">
        <f t="shared" si="6"/>
        <v>140</v>
      </c>
      <c r="M15" s="158">
        <f t="shared" si="8"/>
        <v>0</v>
      </c>
      <c r="N15" s="133">
        <v>140</v>
      </c>
      <c r="O15" s="133"/>
      <c r="P15" s="133"/>
      <c r="Q15" s="133">
        <v>4</v>
      </c>
      <c r="R15" s="127">
        <v>6</v>
      </c>
      <c r="S15" s="159"/>
      <c r="T15" s="133"/>
      <c r="U15" s="160"/>
      <c r="V15" s="133"/>
      <c r="W15" s="161"/>
      <c r="X15" s="133"/>
      <c r="Y15" s="136"/>
      <c r="Z15" s="133"/>
      <c r="AA15" s="157"/>
      <c r="AB15" s="1301">
        <v>60</v>
      </c>
      <c r="AC15" s="136"/>
      <c r="AD15" s="136"/>
      <c r="AE15" s="133">
        <v>80</v>
      </c>
      <c r="AF15" s="136"/>
      <c r="AG15" s="519"/>
      <c r="AH15" s="254">
        <f t="shared" si="7"/>
        <v>140</v>
      </c>
      <c r="AI15" s="1288" t="s">
        <v>1082</v>
      </c>
      <c r="AJ15" s="545"/>
    </row>
    <row r="16" spans="1:36" ht="12.75" customHeight="1" x14ac:dyDescent="0.3">
      <c r="A16" s="163"/>
      <c r="B16" s="156" t="s">
        <v>385</v>
      </c>
      <c r="C16" s="136"/>
      <c r="D16" s="133" t="s">
        <v>67</v>
      </c>
      <c r="E16" s="136"/>
      <c r="F16" s="157"/>
      <c r="G16" s="123"/>
      <c r="H16" s="123"/>
      <c r="I16" s="119"/>
      <c r="J16" s="136"/>
      <c r="K16" s="133"/>
      <c r="L16" s="133"/>
      <c r="M16" s="158"/>
      <c r="N16" s="133"/>
      <c r="O16" s="133"/>
      <c r="P16" s="133"/>
      <c r="Q16" s="133"/>
      <c r="R16" s="127"/>
      <c r="S16" s="159">
        <v>2</v>
      </c>
      <c r="T16" s="133">
        <f t="shared" ref="T16:T19" si="9">$T$5*S16</f>
        <v>34</v>
      </c>
      <c r="U16" s="160">
        <v>2</v>
      </c>
      <c r="V16" s="133">
        <f t="shared" ref="V16:V19" si="10">$V$5*U16</f>
        <v>44</v>
      </c>
      <c r="W16" s="161"/>
      <c r="X16" s="133"/>
      <c r="Y16" s="136"/>
      <c r="Z16" s="133"/>
      <c r="AA16" s="157"/>
      <c r="AB16" s="132"/>
      <c r="AC16" s="136"/>
      <c r="AD16" s="136"/>
      <c r="AE16" s="133"/>
      <c r="AF16" s="136"/>
      <c r="AG16" s="519"/>
      <c r="AH16" s="254">
        <f t="shared" si="7"/>
        <v>0</v>
      </c>
      <c r="AI16" s="386"/>
      <c r="AJ16" s="545"/>
    </row>
    <row r="17" spans="1:36" ht="11.25" customHeight="1" x14ac:dyDescent="0.3">
      <c r="A17" s="163" t="s">
        <v>386</v>
      </c>
      <c r="B17" s="163" t="s">
        <v>350</v>
      </c>
      <c r="C17" s="133"/>
      <c r="D17" s="133" t="s">
        <v>67</v>
      </c>
      <c r="E17" s="136"/>
      <c r="F17" s="165" t="s">
        <v>29</v>
      </c>
      <c r="G17" s="123"/>
      <c r="H17" s="123"/>
      <c r="I17" s="130"/>
      <c r="J17" s="136">
        <f t="shared" si="5"/>
        <v>196</v>
      </c>
      <c r="K17" s="133"/>
      <c r="L17" s="133">
        <f t="shared" si="6"/>
        <v>196</v>
      </c>
      <c r="M17" s="158">
        <f t="shared" si="8"/>
        <v>128</v>
      </c>
      <c r="N17" s="133">
        <v>68</v>
      </c>
      <c r="O17" s="133"/>
      <c r="P17" s="133"/>
      <c r="Q17" s="133"/>
      <c r="R17" s="127"/>
      <c r="S17" s="159">
        <v>1</v>
      </c>
      <c r="T17" s="133">
        <f t="shared" si="9"/>
        <v>17</v>
      </c>
      <c r="U17" s="160">
        <v>1</v>
      </c>
      <c r="V17" s="133">
        <f t="shared" si="10"/>
        <v>22</v>
      </c>
      <c r="W17" s="161"/>
      <c r="X17" s="133"/>
      <c r="Y17" s="136"/>
      <c r="Z17" s="133"/>
      <c r="AA17" s="157"/>
      <c r="AB17" s="1301">
        <v>82</v>
      </c>
      <c r="AC17" s="136"/>
      <c r="AD17" s="136"/>
      <c r="AE17" s="133">
        <v>114</v>
      </c>
      <c r="AF17" s="136"/>
      <c r="AG17" s="519"/>
      <c r="AH17" s="254">
        <f t="shared" si="7"/>
        <v>196</v>
      </c>
      <c r="AI17" s="1265" t="s">
        <v>1124</v>
      </c>
      <c r="AJ17" s="545"/>
    </row>
    <row r="18" spans="1:36" ht="11.25" customHeight="1" x14ac:dyDescent="0.3">
      <c r="A18" s="163" t="s">
        <v>387</v>
      </c>
      <c r="B18" s="163" t="s">
        <v>388</v>
      </c>
      <c r="C18" s="133"/>
      <c r="D18" s="133" t="s">
        <v>67</v>
      </c>
      <c r="E18" s="136"/>
      <c r="F18" s="165" t="s">
        <v>29</v>
      </c>
      <c r="G18" s="123"/>
      <c r="H18" s="123"/>
      <c r="I18" s="119"/>
      <c r="J18" s="136">
        <f t="shared" si="5"/>
        <v>109</v>
      </c>
      <c r="K18" s="133"/>
      <c r="L18" s="133">
        <f t="shared" si="6"/>
        <v>109</v>
      </c>
      <c r="M18" s="158">
        <f t="shared" si="8"/>
        <v>49</v>
      </c>
      <c r="N18" s="133">
        <v>60</v>
      </c>
      <c r="O18" s="133"/>
      <c r="P18" s="133"/>
      <c r="Q18" s="133"/>
      <c r="R18" s="127"/>
      <c r="S18" s="159">
        <v>3</v>
      </c>
      <c r="T18" s="133">
        <f t="shared" si="9"/>
        <v>51</v>
      </c>
      <c r="U18" s="160">
        <v>3</v>
      </c>
      <c r="V18" s="133">
        <f t="shared" si="10"/>
        <v>66</v>
      </c>
      <c r="W18" s="161"/>
      <c r="X18" s="133"/>
      <c r="Y18" s="136"/>
      <c r="Z18" s="133"/>
      <c r="AA18" s="157"/>
      <c r="AB18" s="1301">
        <v>40</v>
      </c>
      <c r="AC18" s="136"/>
      <c r="AD18" s="136"/>
      <c r="AE18" s="133">
        <v>69</v>
      </c>
      <c r="AF18" s="136"/>
      <c r="AG18" s="519"/>
      <c r="AH18" s="254">
        <f t="shared" si="7"/>
        <v>109</v>
      </c>
      <c r="AI18" s="1288" t="s">
        <v>1142</v>
      </c>
      <c r="AJ18" s="545"/>
    </row>
    <row r="19" spans="1:36" ht="11.25" customHeight="1" x14ac:dyDescent="0.3">
      <c r="A19" s="163"/>
      <c r="B19" s="156" t="s">
        <v>389</v>
      </c>
      <c r="C19" s="133" t="s">
        <v>67</v>
      </c>
      <c r="D19" s="133" t="s">
        <v>67</v>
      </c>
      <c r="E19" s="136"/>
      <c r="F19" s="157"/>
      <c r="G19" s="123"/>
      <c r="H19" s="123"/>
      <c r="I19" s="119"/>
      <c r="J19" s="136">
        <f t="shared" si="5"/>
        <v>0</v>
      </c>
      <c r="K19" s="133"/>
      <c r="L19" s="133"/>
      <c r="M19" s="158"/>
      <c r="N19" s="133"/>
      <c r="O19" s="133"/>
      <c r="P19" s="133"/>
      <c r="Q19" s="133"/>
      <c r="R19" s="127"/>
      <c r="S19" s="159">
        <v>3</v>
      </c>
      <c r="T19" s="133">
        <f t="shared" si="9"/>
        <v>51</v>
      </c>
      <c r="U19" s="160">
        <v>3</v>
      </c>
      <c r="V19" s="133">
        <f t="shared" si="10"/>
        <v>66</v>
      </c>
      <c r="W19" s="161"/>
      <c r="X19" s="133"/>
      <c r="Y19" s="136"/>
      <c r="Z19" s="133"/>
      <c r="AA19" s="157"/>
      <c r="AB19" s="132"/>
      <c r="AC19" s="136"/>
      <c r="AD19" s="136"/>
      <c r="AE19" s="133"/>
      <c r="AF19" s="136"/>
      <c r="AG19" s="519"/>
      <c r="AH19" s="254">
        <f t="shared" si="7"/>
        <v>0</v>
      </c>
      <c r="AI19" s="386"/>
      <c r="AJ19" s="545"/>
    </row>
    <row r="20" spans="1:36" ht="11.25" customHeight="1" x14ac:dyDescent="0.3">
      <c r="A20" s="163" t="s">
        <v>390</v>
      </c>
      <c r="B20" s="163" t="s">
        <v>166</v>
      </c>
      <c r="C20" s="133"/>
      <c r="D20" s="133"/>
      <c r="E20" s="136"/>
      <c r="F20" s="165" t="s">
        <v>29</v>
      </c>
      <c r="G20" s="123"/>
      <c r="H20" s="123"/>
      <c r="I20" s="119"/>
      <c r="J20" s="136">
        <f t="shared" si="5"/>
        <v>116</v>
      </c>
      <c r="K20" s="133"/>
      <c r="L20" s="133">
        <f t="shared" si="6"/>
        <v>116</v>
      </c>
      <c r="M20" s="158">
        <f t="shared" si="8"/>
        <v>80</v>
      </c>
      <c r="N20" s="133">
        <v>36</v>
      </c>
      <c r="O20" s="133"/>
      <c r="P20" s="133"/>
      <c r="Q20" s="133"/>
      <c r="R20" s="127"/>
      <c r="S20" s="159"/>
      <c r="T20" s="133"/>
      <c r="U20" s="160"/>
      <c r="V20" s="133"/>
      <c r="W20" s="161"/>
      <c r="X20" s="133"/>
      <c r="Y20" s="136"/>
      <c r="Z20" s="133"/>
      <c r="AA20" s="157"/>
      <c r="AB20" s="1301">
        <v>38</v>
      </c>
      <c r="AC20" s="136"/>
      <c r="AD20" s="136"/>
      <c r="AE20" s="133">
        <v>78</v>
      </c>
      <c r="AF20" s="136"/>
      <c r="AG20" s="519"/>
      <c r="AH20" s="254">
        <f t="shared" si="7"/>
        <v>116</v>
      </c>
      <c r="AI20" s="386" t="s">
        <v>1134</v>
      </c>
      <c r="AJ20" s="545"/>
    </row>
    <row r="21" spans="1:36" ht="11.25" customHeight="1" x14ac:dyDescent="0.3">
      <c r="A21" s="163" t="s">
        <v>415</v>
      </c>
      <c r="B21" s="163" t="s">
        <v>392</v>
      </c>
      <c r="C21" s="133"/>
      <c r="D21" s="133"/>
      <c r="E21" s="136"/>
      <c r="F21" s="157" t="s">
        <v>67</v>
      </c>
      <c r="G21" s="123"/>
      <c r="H21" s="123"/>
      <c r="I21" s="119"/>
      <c r="J21" s="136">
        <f t="shared" si="5"/>
        <v>78</v>
      </c>
      <c r="K21" s="133"/>
      <c r="L21" s="133">
        <f t="shared" si="6"/>
        <v>78</v>
      </c>
      <c r="M21" s="158">
        <f t="shared" si="8"/>
        <v>34</v>
      </c>
      <c r="N21" s="133">
        <v>44</v>
      </c>
      <c r="O21" s="133"/>
      <c r="P21" s="133"/>
      <c r="Q21" s="133"/>
      <c r="R21" s="127"/>
      <c r="S21" s="159"/>
      <c r="T21" s="133"/>
      <c r="U21" s="160"/>
      <c r="V21" s="133"/>
      <c r="W21" s="161"/>
      <c r="X21" s="133"/>
      <c r="Y21" s="136"/>
      <c r="Z21" s="133"/>
      <c r="AA21" s="157"/>
      <c r="AB21" s="1301">
        <v>32</v>
      </c>
      <c r="AC21" s="136"/>
      <c r="AD21" s="136"/>
      <c r="AE21" s="133">
        <v>46</v>
      </c>
      <c r="AF21" s="136"/>
      <c r="AG21" s="519"/>
      <c r="AH21" s="254">
        <f t="shared" si="7"/>
        <v>78</v>
      </c>
      <c r="AI21" s="386" t="s">
        <v>1136</v>
      </c>
      <c r="AJ21" s="545"/>
    </row>
    <row r="22" spans="1:36" ht="20.25" customHeight="1" x14ac:dyDescent="0.3">
      <c r="A22" s="163" t="s">
        <v>393</v>
      </c>
      <c r="B22" s="163" t="s">
        <v>394</v>
      </c>
      <c r="C22" s="133"/>
      <c r="D22" s="133"/>
      <c r="E22" s="136" t="s">
        <v>40</v>
      </c>
      <c r="F22" s="157" t="s">
        <v>40</v>
      </c>
      <c r="G22" s="123"/>
      <c r="H22" s="123"/>
      <c r="I22" s="130"/>
      <c r="J22" s="136">
        <f t="shared" si="5"/>
        <v>152</v>
      </c>
      <c r="K22" s="133">
        <v>26</v>
      </c>
      <c r="L22" s="133">
        <f t="shared" si="6"/>
        <v>116</v>
      </c>
      <c r="M22" s="158">
        <f t="shared" si="8"/>
        <v>72</v>
      </c>
      <c r="N22" s="133">
        <v>44</v>
      </c>
      <c r="O22" s="133"/>
      <c r="P22" s="133"/>
      <c r="Q22" s="133">
        <v>4</v>
      </c>
      <c r="R22" s="127">
        <v>6</v>
      </c>
      <c r="S22" s="159"/>
      <c r="T22" s="133"/>
      <c r="U22" s="160"/>
      <c r="V22" s="133"/>
      <c r="W22" s="161"/>
      <c r="X22" s="133"/>
      <c r="Y22" s="136"/>
      <c r="Z22" s="133"/>
      <c r="AA22" s="157"/>
      <c r="AB22" s="1301">
        <v>48</v>
      </c>
      <c r="AC22" s="136"/>
      <c r="AD22" s="136"/>
      <c r="AE22" s="133">
        <v>68</v>
      </c>
      <c r="AF22" s="136"/>
      <c r="AG22" s="519"/>
      <c r="AH22" s="254">
        <f t="shared" si="7"/>
        <v>116</v>
      </c>
      <c r="AI22" s="386" t="s">
        <v>1067</v>
      </c>
      <c r="AJ22" s="545"/>
    </row>
    <row r="23" spans="1:36" ht="22.5" customHeight="1" x14ac:dyDescent="0.3">
      <c r="A23" s="163"/>
      <c r="B23" s="156" t="s">
        <v>395</v>
      </c>
      <c r="C23" s="133"/>
      <c r="D23" s="133" t="s">
        <v>67</v>
      </c>
      <c r="E23" s="136"/>
      <c r="F23" s="157"/>
      <c r="G23" s="123"/>
      <c r="H23" s="123"/>
      <c r="I23" s="130"/>
      <c r="J23" s="136"/>
      <c r="K23" s="133"/>
      <c r="L23" s="133"/>
      <c r="M23" s="158"/>
      <c r="N23" s="133"/>
      <c r="O23" s="133"/>
      <c r="P23" s="133"/>
      <c r="Q23" s="133"/>
      <c r="R23" s="127"/>
      <c r="S23" s="159">
        <v>2</v>
      </c>
      <c r="T23" s="133">
        <f t="shared" ref="T23:T25" si="11">$T$5*S23</f>
        <v>34</v>
      </c>
      <c r="U23" s="160">
        <v>3</v>
      </c>
      <c r="V23" s="133">
        <f t="shared" ref="V23:V25" si="12">$V$5*U23</f>
        <v>66</v>
      </c>
      <c r="W23" s="161"/>
      <c r="X23" s="133"/>
      <c r="Y23" s="136"/>
      <c r="Z23" s="133"/>
      <c r="AA23" s="157"/>
      <c r="AB23" s="132"/>
      <c r="AC23" s="136"/>
      <c r="AD23" s="136"/>
      <c r="AE23" s="133"/>
      <c r="AF23" s="136"/>
      <c r="AG23" s="519"/>
      <c r="AH23" s="254">
        <f t="shared" si="7"/>
        <v>0</v>
      </c>
      <c r="AI23" s="386"/>
      <c r="AJ23" s="545"/>
    </row>
    <row r="24" spans="1:36" ht="12" customHeight="1" x14ac:dyDescent="0.3">
      <c r="A24" s="163" t="s">
        <v>396</v>
      </c>
      <c r="B24" s="163" t="s">
        <v>397</v>
      </c>
      <c r="C24" s="133"/>
      <c r="D24" s="136" t="s">
        <v>40</v>
      </c>
      <c r="E24" s="136"/>
      <c r="F24" s="165" t="s">
        <v>29</v>
      </c>
      <c r="G24" s="123"/>
      <c r="H24" s="123"/>
      <c r="I24" s="130"/>
      <c r="J24" s="136">
        <f t="shared" si="5"/>
        <v>40</v>
      </c>
      <c r="K24" s="133"/>
      <c r="L24" s="133">
        <f t="shared" si="6"/>
        <v>40</v>
      </c>
      <c r="M24" s="158">
        <f t="shared" si="8"/>
        <v>34</v>
      </c>
      <c r="N24" s="133">
        <v>6</v>
      </c>
      <c r="O24" s="133"/>
      <c r="P24" s="133"/>
      <c r="Q24" s="133"/>
      <c r="R24" s="127"/>
      <c r="S24" s="159">
        <v>2</v>
      </c>
      <c r="T24" s="133">
        <f t="shared" si="11"/>
        <v>34</v>
      </c>
      <c r="U24" s="160">
        <v>3</v>
      </c>
      <c r="V24" s="133">
        <f t="shared" si="12"/>
        <v>66</v>
      </c>
      <c r="W24" s="161"/>
      <c r="X24" s="133"/>
      <c r="Y24" s="136"/>
      <c r="Z24" s="133"/>
      <c r="AA24" s="157"/>
      <c r="AB24" s="1301">
        <v>40</v>
      </c>
      <c r="AC24" s="136"/>
      <c r="AD24" s="136"/>
      <c r="AE24" s="133">
        <v>0</v>
      </c>
      <c r="AF24" s="136"/>
      <c r="AG24" s="519"/>
      <c r="AH24" s="254">
        <f t="shared" si="7"/>
        <v>40</v>
      </c>
      <c r="AI24" s="1288" t="s">
        <v>1142</v>
      </c>
      <c r="AJ24" s="545"/>
    </row>
    <row r="25" spans="1:36" ht="12" customHeight="1" x14ac:dyDescent="0.3">
      <c r="A25" s="163" t="s">
        <v>398</v>
      </c>
      <c r="B25" s="163" t="s">
        <v>356</v>
      </c>
      <c r="C25" s="133"/>
      <c r="D25" s="133" t="s">
        <v>67</v>
      </c>
      <c r="E25" s="136" t="s">
        <v>29</v>
      </c>
      <c r="F25" s="164"/>
      <c r="G25" s="123"/>
      <c r="H25" s="123"/>
      <c r="I25" s="130"/>
      <c r="J25" s="136">
        <f t="shared" si="5"/>
        <v>40</v>
      </c>
      <c r="K25" s="133"/>
      <c r="L25" s="133">
        <f t="shared" si="6"/>
        <v>40</v>
      </c>
      <c r="M25" s="158">
        <f t="shared" si="8"/>
        <v>32</v>
      </c>
      <c r="N25" s="133">
        <v>8</v>
      </c>
      <c r="O25" s="133"/>
      <c r="P25" s="133"/>
      <c r="Q25" s="133"/>
      <c r="R25" s="127"/>
      <c r="S25" s="159">
        <v>2</v>
      </c>
      <c r="T25" s="133">
        <f t="shared" si="11"/>
        <v>34</v>
      </c>
      <c r="U25" s="160">
        <v>3</v>
      </c>
      <c r="V25" s="133">
        <f t="shared" si="12"/>
        <v>66</v>
      </c>
      <c r="W25" s="161"/>
      <c r="X25" s="133"/>
      <c r="Y25" s="136"/>
      <c r="Z25" s="133"/>
      <c r="AA25" s="157"/>
      <c r="AB25" s="132">
        <v>0</v>
      </c>
      <c r="AC25" s="136"/>
      <c r="AD25" s="136"/>
      <c r="AE25" s="133">
        <v>40</v>
      </c>
      <c r="AF25" s="136"/>
      <c r="AG25" s="519"/>
      <c r="AH25" s="254">
        <f t="shared" si="7"/>
        <v>40</v>
      </c>
      <c r="AI25" s="386" t="s">
        <v>1160</v>
      </c>
      <c r="AJ25" s="545"/>
    </row>
    <row r="26" spans="1:36" ht="11.25" customHeight="1" x14ac:dyDescent="0.3">
      <c r="A26" s="163" t="s">
        <v>400</v>
      </c>
      <c r="B26" s="163" t="s">
        <v>401</v>
      </c>
      <c r="C26" s="133"/>
      <c r="D26" s="133"/>
      <c r="E26" s="136" t="s">
        <v>29</v>
      </c>
      <c r="F26" s="165"/>
      <c r="G26" s="123"/>
      <c r="H26" s="123"/>
      <c r="I26" s="130"/>
      <c r="J26" s="136">
        <f t="shared" si="5"/>
        <v>40</v>
      </c>
      <c r="K26" s="133"/>
      <c r="L26" s="133">
        <f t="shared" si="6"/>
        <v>40</v>
      </c>
      <c r="M26" s="158">
        <f t="shared" si="8"/>
        <v>30</v>
      </c>
      <c r="N26" s="133">
        <v>10</v>
      </c>
      <c r="O26" s="133"/>
      <c r="P26" s="133"/>
      <c r="Q26" s="133"/>
      <c r="R26" s="127"/>
      <c r="S26" s="159"/>
      <c r="T26" s="133"/>
      <c r="U26" s="160"/>
      <c r="V26" s="133"/>
      <c r="W26" s="135"/>
      <c r="X26" s="133"/>
      <c r="Y26" s="123"/>
      <c r="Z26" s="133"/>
      <c r="AA26" s="127"/>
      <c r="AB26" s="1302">
        <v>40</v>
      </c>
      <c r="AC26" s="133"/>
      <c r="AD26" s="133"/>
      <c r="AE26" s="133">
        <v>0</v>
      </c>
      <c r="AF26" s="123"/>
      <c r="AG26" s="521"/>
      <c r="AH26" s="254">
        <f t="shared" si="7"/>
        <v>40</v>
      </c>
      <c r="AI26" s="386" t="s">
        <v>1074</v>
      </c>
      <c r="AJ26" s="545"/>
    </row>
    <row r="27" spans="1:36" ht="22.5" customHeight="1" x14ac:dyDescent="0.3">
      <c r="A27" s="163"/>
      <c r="B27" s="156" t="s">
        <v>402</v>
      </c>
      <c r="C27" s="133"/>
      <c r="D27" s="133"/>
      <c r="E27" s="136"/>
      <c r="F27" s="157"/>
      <c r="G27" s="123"/>
      <c r="H27" s="123"/>
      <c r="I27" s="119"/>
      <c r="J27" s="136"/>
      <c r="K27" s="133"/>
      <c r="L27" s="133"/>
      <c r="M27" s="158"/>
      <c r="N27" s="133"/>
      <c r="O27" s="133"/>
      <c r="P27" s="133"/>
      <c r="Q27" s="133"/>
      <c r="R27" s="127"/>
      <c r="S27" s="159"/>
      <c r="T27" s="133"/>
      <c r="U27" s="160"/>
      <c r="V27" s="133"/>
      <c r="W27" s="161"/>
      <c r="X27" s="133"/>
      <c r="Y27" s="133"/>
      <c r="Z27" s="133"/>
      <c r="AA27" s="134"/>
      <c r="AB27" s="132"/>
      <c r="AC27" s="133"/>
      <c r="AD27" s="133"/>
      <c r="AE27" s="133"/>
      <c r="AF27" s="135"/>
      <c r="AG27" s="516"/>
      <c r="AH27" s="254">
        <f t="shared" si="7"/>
        <v>0</v>
      </c>
      <c r="AI27" s="386"/>
      <c r="AJ27" s="545"/>
    </row>
    <row r="28" spans="1:36" ht="11.25" customHeight="1" x14ac:dyDescent="0.3">
      <c r="A28" s="163" t="s">
        <v>403</v>
      </c>
      <c r="B28" s="163" t="s">
        <v>6</v>
      </c>
      <c r="C28" s="133"/>
      <c r="D28" s="133"/>
      <c r="E28" s="124" t="s">
        <v>29</v>
      </c>
      <c r="F28" s="165" t="s">
        <v>29</v>
      </c>
      <c r="G28" s="123"/>
      <c r="H28" s="123"/>
      <c r="I28" s="119"/>
      <c r="J28" s="136">
        <f t="shared" si="5"/>
        <v>78</v>
      </c>
      <c r="K28" s="133"/>
      <c r="L28" s="133">
        <f t="shared" si="6"/>
        <v>78</v>
      </c>
      <c r="M28" s="158">
        <f t="shared" si="8"/>
        <v>4</v>
      </c>
      <c r="N28" s="133">
        <v>74</v>
      </c>
      <c r="O28" s="133"/>
      <c r="P28" s="133"/>
      <c r="Q28" s="133"/>
      <c r="R28" s="127"/>
      <c r="S28" s="159"/>
      <c r="T28" s="133"/>
      <c r="U28" s="160"/>
      <c r="V28" s="133"/>
      <c r="W28" s="161"/>
      <c r="X28" s="133"/>
      <c r="Y28" s="133"/>
      <c r="Z28" s="133"/>
      <c r="AA28" s="134"/>
      <c r="AB28" s="1301">
        <v>32</v>
      </c>
      <c r="AC28" s="133"/>
      <c r="AD28" s="133"/>
      <c r="AE28" s="133">
        <v>46</v>
      </c>
      <c r="AF28" s="135"/>
      <c r="AG28" s="516"/>
      <c r="AH28" s="254">
        <f t="shared" si="7"/>
        <v>78</v>
      </c>
      <c r="AI28" s="1265" t="s">
        <v>1135</v>
      </c>
      <c r="AJ28" s="545"/>
    </row>
    <row r="29" spans="1:36" ht="11.25" customHeight="1" x14ac:dyDescent="0.3">
      <c r="A29" s="163" t="s">
        <v>404</v>
      </c>
      <c r="B29" s="163" t="s">
        <v>531</v>
      </c>
      <c r="C29" s="133"/>
      <c r="D29" s="133"/>
      <c r="E29" s="124"/>
      <c r="F29" s="165" t="s">
        <v>29</v>
      </c>
      <c r="G29" s="123"/>
      <c r="H29" s="123"/>
      <c r="I29" s="130"/>
      <c r="J29" s="136">
        <f t="shared" si="5"/>
        <v>78</v>
      </c>
      <c r="K29" s="133"/>
      <c r="L29" s="133">
        <f t="shared" si="6"/>
        <v>78</v>
      </c>
      <c r="M29" s="158">
        <f t="shared" si="8"/>
        <v>60</v>
      </c>
      <c r="N29" s="133">
        <v>18</v>
      </c>
      <c r="O29" s="133"/>
      <c r="P29" s="133"/>
      <c r="Q29" s="133"/>
      <c r="R29" s="127"/>
      <c r="S29" s="159"/>
      <c r="T29" s="133"/>
      <c r="U29" s="160"/>
      <c r="V29" s="133"/>
      <c r="W29" s="161"/>
      <c r="X29" s="133"/>
      <c r="Y29" s="133"/>
      <c r="Z29" s="133"/>
      <c r="AA29" s="134"/>
      <c r="AB29" s="1301">
        <v>32</v>
      </c>
      <c r="AC29" s="133"/>
      <c r="AD29" s="133"/>
      <c r="AE29" s="133">
        <v>46</v>
      </c>
      <c r="AF29" s="135"/>
      <c r="AG29" s="516"/>
      <c r="AH29" s="254">
        <f t="shared" si="7"/>
        <v>78</v>
      </c>
      <c r="AI29" s="1288" t="s">
        <v>1114</v>
      </c>
      <c r="AJ29" s="545"/>
    </row>
    <row r="30" spans="1:36" ht="11.25" customHeight="1" x14ac:dyDescent="0.3">
      <c r="A30" s="167"/>
      <c r="B30" s="145" t="s">
        <v>405</v>
      </c>
      <c r="C30" s="168"/>
      <c r="D30" s="168"/>
      <c r="E30" s="151"/>
      <c r="F30" s="169"/>
      <c r="G30" s="170"/>
      <c r="H30" s="170"/>
      <c r="I30" s="148"/>
      <c r="J30" s="136"/>
      <c r="K30" s="151"/>
      <c r="L30" s="151"/>
      <c r="M30" s="158"/>
      <c r="N30" s="168"/>
      <c r="O30" s="168"/>
      <c r="P30" s="168"/>
      <c r="Q30" s="151"/>
      <c r="R30" s="151"/>
      <c r="S30" s="150"/>
      <c r="T30" s="151"/>
      <c r="U30" s="151"/>
      <c r="V30" s="151"/>
      <c r="W30" s="152"/>
      <c r="X30" s="151"/>
      <c r="Y30" s="151"/>
      <c r="Z30" s="151"/>
      <c r="AA30" s="154"/>
      <c r="AB30" s="153"/>
      <c r="AC30" s="151"/>
      <c r="AD30" s="151"/>
      <c r="AE30" s="151"/>
      <c r="AF30" s="151"/>
      <c r="AG30" s="152"/>
      <c r="AH30" s="254">
        <f t="shared" si="7"/>
        <v>0</v>
      </c>
      <c r="AI30" s="386"/>
      <c r="AJ30" s="545"/>
    </row>
    <row r="31" spans="1:36" ht="11.25" customHeight="1" x14ac:dyDescent="0.3">
      <c r="A31" s="163" t="s">
        <v>421</v>
      </c>
      <c r="B31" s="163" t="s">
        <v>407</v>
      </c>
      <c r="C31" s="133"/>
      <c r="D31" s="133"/>
      <c r="E31" s="136"/>
      <c r="F31" s="165" t="s">
        <v>399</v>
      </c>
      <c r="G31" s="123"/>
      <c r="H31" s="123"/>
      <c r="I31" s="119"/>
      <c r="J31" s="136">
        <f t="shared" si="5"/>
        <v>36</v>
      </c>
      <c r="K31" s="133"/>
      <c r="L31" s="133">
        <f t="shared" ref="L31:L33" si="13">SUM(AB31:AG31)</f>
        <v>36</v>
      </c>
      <c r="M31" s="158">
        <f t="shared" si="8"/>
        <v>0</v>
      </c>
      <c r="N31" s="133">
        <v>36</v>
      </c>
      <c r="O31" s="133"/>
      <c r="P31" s="133"/>
      <c r="Q31" s="133"/>
      <c r="R31" s="127"/>
      <c r="S31" s="159"/>
      <c r="T31" s="133"/>
      <c r="U31" s="160"/>
      <c r="V31" s="133"/>
      <c r="W31" s="161"/>
      <c r="X31" s="133"/>
      <c r="Y31" s="133"/>
      <c r="Z31" s="133"/>
      <c r="AA31" s="134"/>
      <c r="AB31" s="1301">
        <v>16</v>
      </c>
      <c r="AC31" s="133"/>
      <c r="AD31" s="133"/>
      <c r="AE31" s="133">
        <v>20</v>
      </c>
      <c r="AF31" s="135"/>
      <c r="AG31" s="516"/>
      <c r="AH31" s="254">
        <f t="shared" si="7"/>
        <v>36</v>
      </c>
      <c r="AI31" s="1288" t="s">
        <v>1086</v>
      </c>
      <c r="AJ31" s="545"/>
    </row>
    <row r="32" spans="1:36" ht="11.25" customHeight="1" x14ac:dyDescent="0.3">
      <c r="A32" s="163" t="s">
        <v>406</v>
      </c>
      <c r="B32" s="163" t="s">
        <v>422</v>
      </c>
      <c r="C32" s="133"/>
      <c r="D32" s="133"/>
      <c r="E32" s="136"/>
      <c r="F32" s="165" t="s">
        <v>399</v>
      </c>
      <c r="G32" s="123"/>
      <c r="H32" s="123"/>
      <c r="I32" s="119"/>
      <c r="J32" s="136">
        <f t="shared" si="5"/>
        <v>72</v>
      </c>
      <c r="K32" s="133"/>
      <c r="L32" s="133">
        <f t="shared" si="13"/>
        <v>72</v>
      </c>
      <c r="M32" s="158">
        <f t="shared" si="8"/>
        <v>50</v>
      </c>
      <c r="N32" s="133">
        <v>22</v>
      </c>
      <c r="O32" s="133"/>
      <c r="P32" s="133"/>
      <c r="Q32" s="133"/>
      <c r="R32" s="127"/>
      <c r="S32" s="159"/>
      <c r="T32" s="133"/>
      <c r="U32" s="160"/>
      <c r="V32" s="133"/>
      <c r="W32" s="161"/>
      <c r="X32" s="133"/>
      <c r="Y32" s="133"/>
      <c r="Z32" s="133"/>
      <c r="AA32" s="134"/>
      <c r="AB32" s="132">
        <v>0</v>
      </c>
      <c r="AC32" s="133"/>
      <c r="AD32" s="133"/>
      <c r="AE32" s="133">
        <v>72</v>
      </c>
      <c r="AF32" s="135"/>
      <c r="AG32" s="516"/>
      <c r="AH32" s="254">
        <f t="shared" si="7"/>
        <v>72</v>
      </c>
      <c r="AI32" s="1288" t="s">
        <v>1116</v>
      </c>
      <c r="AJ32" s="545"/>
    </row>
    <row r="33" spans="1:36" ht="11.25" customHeight="1" x14ac:dyDescent="0.3">
      <c r="A33" s="163" t="s">
        <v>408</v>
      </c>
      <c r="B33" s="163" t="s">
        <v>467</v>
      </c>
      <c r="C33" s="133"/>
      <c r="D33" s="133"/>
      <c r="E33" s="136"/>
      <c r="F33" s="165" t="s">
        <v>399</v>
      </c>
      <c r="G33" s="123"/>
      <c r="H33" s="123"/>
      <c r="I33" s="119"/>
      <c r="J33" s="136">
        <f t="shared" ref="J33" si="14">K33+L33</f>
        <v>32</v>
      </c>
      <c r="K33" s="133"/>
      <c r="L33" s="133">
        <f t="shared" si="13"/>
        <v>32</v>
      </c>
      <c r="M33" s="158">
        <v>10</v>
      </c>
      <c r="N33" s="133">
        <v>22</v>
      </c>
      <c r="O33" s="133"/>
      <c r="P33" s="133"/>
      <c r="Q33" s="133"/>
      <c r="R33" s="127"/>
      <c r="S33" s="159"/>
      <c r="T33" s="133"/>
      <c r="U33" s="160"/>
      <c r="V33" s="133"/>
      <c r="W33" s="161"/>
      <c r="X33" s="133"/>
      <c r="Y33" s="133"/>
      <c r="Z33" s="133"/>
      <c r="AA33" s="134"/>
      <c r="AB33" s="1301">
        <v>20</v>
      </c>
      <c r="AC33" s="133"/>
      <c r="AD33" s="133"/>
      <c r="AE33" s="133">
        <v>12</v>
      </c>
      <c r="AF33" s="135"/>
      <c r="AG33" s="516"/>
      <c r="AH33" s="254">
        <f>AB33+AE33</f>
        <v>32</v>
      </c>
      <c r="AI33" s="386" t="s">
        <v>1117</v>
      </c>
      <c r="AJ33" s="545"/>
    </row>
    <row r="34" spans="1:36" ht="11.25" customHeight="1" x14ac:dyDescent="0.3">
      <c r="A34" s="163"/>
      <c r="B34" s="156" t="s">
        <v>412</v>
      </c>
      <c r="C34" s="133"/>
      <c r="D34" s="133"/>
      <c r="E34" s="171"/>
      <c r="F34" s="157"/>
      <c r="G34" s="123"/>
      <c r="H34" s="123"/>
      <c r="I34" s="119"/>
      <c r="J34" s="136">
        <f t="shared" si="5"/>
        <v>39</v>
      </c>
      <c r="K34" s="172">
        <v>39</v>
      </c>
      <c r="L34" s="172">
        <f>X34 +Z34</f>
        <v>0</v>
      </c>
      <c r="M34" s="158">
        <f t="shared" si="8"/>
        <v>0</v>
      </c>
      <c r="N34" s="172">
        <v>0</v>
      </c>
      <c r="O34" s="172"/>
      <c r="P34" s="172"/>
      <c r="Q34" s="172"/>
      <c r="R34" s="173"/>
      <c r="S34" s="174"/>
      <c r="T34" s="172"/>
      <c r="U34" s="175"/>
      <c r="V34" s="172"/>
      <c r="W34" s="176"/>
      <c r="X34" s="172"/>
      <c r="Y34" s="172"/>
      <c r="Z34" s="172"/>
      <c r="AA34" s="177"/>
      <c r="AB34" s="178"/>
      <c r="AC34" s="172"/>
      <c r="AD34" s="172">
        <v>16</v>
      </c>
      <c r="AE34" s="172"/>
      <c r="AF34" s="179"/>
      <c r="AG34" s="237">
        <v>23</v>
      </c>
      <c r="AH34" s="255"/>
      <c r="AI34" s="386"/>
      <c r="AJ34" s="545"/>
    </row>
    <row r="35" spans="1:36" ht="11.25" customHeight="1" x14ac:dyDescent="0.3">
      <c r="A35" s="192"/>
      <c r="B35" s="117"/>
      <c r="C35" s="117"/>
      <c r="D35" s="117"/>
      <c r="E35" s="117"/>
      <c r="F35" s="117"/>
      <c r="G35" s="117"/>
      <c r="H35" s="117"/>
      <c r="I35" s="117"/>
      <c r="J35" s="117"/>
      <c r="K35" s="117"/>
      <c r="L35" s="117"/>
      <c r="M35" s="117"/>
      <c r="N35" s="117"/>
      <c r="O35" s="117"/>
      <c r="P35" s="117"/>
      <c r="Q35" s="117"/>
      <c r="R35" s="117"/>
      <c r="S35" s="117"/>
      <c r="T35" s="117"/>
      <c r="U35" s="117"/>
      <c r="V35" s="117"/>
      <c r="W35" s="117"/>
      <c r="X35" s="117"/>
      <c r="Y35" s="117"/>
      <c r="Z35" s="117"/>
      <c r="AA35" s="117"/>
      <c r="AB35" s="117"/>
      <c r="AC35" s="117"/>
      <c r="AD35" s="117"/>
      <c r="AE35" s="117"/>
      <c r="AF35" s="117"/>
      <c r="AG35" s="117"/>
      <c r="AH35" s="117"/>
    </row>
    <row r="36" spans="1:36" ht="11.25" customHeight="1" x14ac:dyDescent="0.3">
      <c r="A36" s="192"/>
      <c r="B36" s="525" t="s">
        <v>413</v>
      </c>
      <c r="C36" s="117"/>
      <c r="D36" s="117"/>
      <c r="E36" s="117"/>
      <c r="F36" s="117"/>
      <c r="G36" s="117"/>
      <c r="H36" s="117"/>
      <c r="I36" s="117"/>
      <c r="J36" s="117"/>
      <c r="K36" s="117"/>
      <c r="L36" s="117"/>
      <c r="M36" s="117"/>
      <c r="N36" s="117"/>
      <c r="O36" s="117"/>
      <c r="P36" s="117"/>
      <c r="Q36" s="117"/>
      <c r="R36" s="117"/>
      <c r="S36" s="117"/>
      <c r="T36" s="117"/>
      <c r="U36" s="117"/>
      <c r="V36" s="117"/>
      <c r="W36" s="117"/>
      <c r="X36" s="117"/>
      <c r="Y36" s="117"/>
      <c r="Z36" s="117"/>
      <c r="AA36" s="117"/>
      <c r="AB36" s="117"/>
      <c r="AC36" s="117"/>
      <c r="AD36" s="117"/>
      <c r="AE36" s="117"/>
      <c r="AF36" s="117"/>
      <c r="AG36" s="117"/>
      <c r="AH36" s="117"/>
    </row>
    <row r="37" spans="1:36" ht="12.75" customHeight="1" x14ac:dyDescent="0.3">
      <c r="A37" s="192"/>
      <c r="B37" s="1833" t="s">
        <v>414</v>
      </c>
      <c r="C37" s="1834"/>
      <c r="D37" s="1834"/>
      <c r="E37" s="1834"/>
      <c r="F37" s="117"/>
      <c r="G37" s="117"/>
      <c r="H37" s="117"/>
      <c r="I37" s="117"/>
      <c r="J37" s="117"/>
      <c r="K37" s="117"/>
      <c r="L37" s="117"/>
      <c r="M37" s="117"/>
      <c r="N37" s="117"/>
      <c r="O37" s="117"/>
      <c r="P37" s="117"/>
      <c r="Q37" s="117"/>
      <c r="R37" s="117"/>
      <c r="S37" s="117"/>
      <c r="T37" s="117"/>
      <c r="U37" s="117"/>
      <c r="V37" s="117"/>
      <c r="W37" s="117"/>
      <c r="X37" s="117"/>
      <c r="Y37" s="117"/>
      <c r="Z37" s="117"/>
      <c r="AA37" s="117"/>
      <c r="AB37" s="117"/>
      <c r="AC37" s="117"/>
      <c r="AD37" s="117"/>
      <c r="AE37" s="117"/>
      <c r="AF37" s="117"/>
      <c r="AG37" s="117"/>
      <c r="AH37" s="117"/>
    </row>
    <row r="38" spans="1:36" ht="11.25" customHeight="1" x14ac:dyDescent="0.3">
      <c r="A38" s="192"/>
      <c r="B38" s="117"/>
      <c r="C38" s="117"/>
      <c r="D38" s="117"/>
      <c r="E38" s="117"/>
      <c r="F38" s="117"/>
      <c r="G38" s="117"/>
      <c r="H38" s="117"/>
      <c r="I38" s="117"/>
      <c r="J38" s="117"/>
      <c r="K38" s="117"/>
      <c r="L38" s="117"/>
      <c r="M38" s="117"/>
      <c r="N38" s="117"/>
      <c r="O38" s="117"/>
      <c r="P38" s="117"/>
      <c r="Q38" s="117"/>
      <c r="R38" s="117"/>
      <c r="S38" s="117"/>
      <c r="T38" s="117"/>
      <c r="U38" s="117"/>
      <c r="V38" s="117"/>
      <c r="W38" s="117"/>
      <c r="X38" s="117"/>
      <c r="Y38" s="117"/>
      <c r="Z38" s="117"/>
      <c r="AA38" s="117"/>
      <c r="AB38" s="117"/>
      <c r="AC38" s="117"/>
      <c r="AD38" s="117"/>
      <c r="AE38" s="117"/>
      <c r="AF38" s="117"/>
      <c r="AG38" s="117"/>
      <c r="AH38" s="117"/>
    </row>
    <row r="39" spans="1:36" x14ac:dyDescent="0.3">
      <c r="A39" s="192"/>
      <c r="B39" s="117"/>
      <c r="C39" s="117"/>
      <c r="D39" s="117"/>
      <c r="E39" s="117"/>
      <c r="F39" s="117"/>
      <c r="G39" s="117"/>
      <c r="H39" s="117"/>
      <c r="I39" s="117"/>
      <c r="J39" s="117"/>
      <c r="K39" s="117"/>
      <c r="L39" s="117"/>
      <c r="M39" s="117"/>
      <c r="N39" s="117"/>
      <c r="O39" s="117"/>
      <c r="P39" s="117"/>
      <c r="Q39" s="117"/>
      <c r="R39" s="117"/>
      <c r="S39" s="117"/>
      <c r="T39" s="117"/>
      <c r="U39" s="117"/>
      <c r="V39" s="117"/>
      <c r="W39" s="117"/>
      <c r="X39" s="117"/>
      <c r="Y39" s="117"/>
      <c r="Z39" s="117"/>
      <c r="AA39" s="117"/>
      <c r="AB39" s="117"/>
      <c r="AC39" s="117"/>
      <c r="AD39" s="117"/>
      <c r="AE39" s="117"/>
      <c r="AF39" s="117"/>
      <c r="AG39" s="117"/>
      <c r="AH39" s="117"/>
    </row>
    <row r="40" spans="1:36" x14ac:dyDescent="0.3">
      <c r="A40" s="192"/>
      <c r="B40" s="117"/>
      <c r="C40" s="117"/>
      <c r="D40" s="117"/>
      <c r="E40" s="117"/>
      <c r="F40" s="117"/>
      <c r="G40" s="117"/>
      <c r="H40" s="117"/>
      <c r="I40" s="117"/>
      <c r="J40" s="117"/>
      <c r="K40" s="117"/>
      <c r="L40" s="117"/>
      <c r="M40" s="117"/>
      <c r="N40" s="117"/>
      <c r="O40" s="117"/>
      <c r="P40" s="117"/>
      <c r="Q40" s="117"/>
      <c r="R40" s="117"/>
      <c r="S40" s="117"/>
      <c r="T40" s="117"/>
      <c r="U40" s="117"/>
      <c r="V40" s="117"/>
      <c r="W40" s="117"/>
      <c r="X40" s="117"/>
      <c r="Y40" s="117"/>
      <c r="Z40" s="117"/>
      <c r="AA40" s="117"/>
      <c r="AB40" s="117"/>
      <c r="AC40" s="117"/>
      <c r="AD40" s="117"/>
      <c r="AE40" s="117"/>
      <c r="AF40" s="117"/>
      <c r="AG40" s="117"/>
      <c r="AH40" s="117"/>
    </row>
    <row r="41" spans="1:36" x14ac:dyDescent="0.3">
      <c r="A41" s="192"/>
      <c r="B41" s="117"/>
      <c r="C41" s="117"/>
      <c r="D41" s="117"/>
      <c r="E41" s="117"/>
      <c r="F41" s="117"/>
      <c r="G41" s="117"/>
      <c r="H41" s="117"/>
      <c r="I41" s="117"/>
      <c r="J41" s="117"/>
      <c r="K41" s="117"/>
      <c r="L41" s="117"/>
      <c r="M41" s="117"/>
      <c r="N41" s="117"/>
      <c r="O41" s="117"/>
      <c r="P41" s="117"/>
      <c r="Q41" s="117"/>
      <c r="R41" s="117"/>
      <c r="S41" s="117"/>
      <c r="T41" s="117"/>
      <c r="U41" s="117"/>
      <c r="V41" s="117"/>
      <c r="W41" s="117"/>
      <c r="X41" s="117"/>
      <c r="Y41" s="117"/>
      <c r="Z41" s="117"/>
      <c r="AA41" s="117"/>
      <c r="AB41" s="117"/>
      <c r="AC41" s="117"/>
      <c r="AD41" s="117"/>
      <c r="AE41" s="117"/>
      <c r="AF41" s="117"/>
      <c r="AG41" s="117"/>
      <c r="AH41" s="117"/>
    </row>
    <row r="42" spans="1:36" x14ac:dyDescent="0.3">
      <c r="A42" s="192"/>
      <c r="B42" s="117"/>
      <c r="C42" s="117"/>
      <c r="D42" s="117"/>
      <c r="E42" s="117"/>
      <c r="F42" s="117"/>
      <c r="G42" s="117"/>
      <c r="H42" s="117"/>
      <c r="I42" s="117"/>
      <c r="J42" s="117"/>
      <c r="K42" s="117"/>
      <c r="L42" s="117"/>
      <c r="M42" s="117"/>
      <c r="N42" s="117"/>
      <c r="O42" s="117"/>
      <c r="P42" s="117"/>
      <c r="Q42" s="117"/>
      <c r="R42" s="117"/>
      <c r="S42" s="117"/>
      <c r="T42" s="117"/>
      <c r="U42" s="117"/>
      <c r="V42" s="117"/>
      <c r="W42" s="117"/>
      <c r="X42" s="117"/>
      <c r="Y42" s="117"/>
      <c r="Z42" s="117"/>
      <c r="AA42" s="117"/>
      <c r="AB42" s="117"/>
      <c r="AC42" s="117"/>
      <c r="AD42" s="117"/>
      <c r="AE42" s="117"/>
      <c r="AF42" s="117"/>
      <c r="AG42" s="117"/>
      <c r="AH42" s="117"/>
    </row>
    <row r="43" spans="1:36" x14ac:dyDescent="0.3">
      <c r="A43" s="192"/>
      <c r="B43" s="117"/>
      <c r="C43" s="117"/>
      <c r="D43" s="117"/>
      <c r="E43" s="117"/>
      <c r="F43" s="117"/>
      <c r="G43" s="117"/>
      <c r="H43" s="117"/>
      <c r="I43" s="117"/>
      <c r="J43" s="117"/>
      <c r="K43" s="117"/>
      <c r="L43" s="117"/>
      <c r="M43" s="117"/>
      <c r="N43" s="117"/>
      <c r="O43" s="117"/>
      <c r="P43" s="117"/>
      <c r="Q43" s="117"/>
      <c r="R43" s="117"/>
      <c r="S43" s="117"/>
      <c r="T43" s="117"/>
      <c r="U43" s="117"/>
      <c r="V43" s="117"/>
      <c r="W43" s="117"/>
      <c r="X43" s="117"/>
      <c r="Y43" s="117"/>
      <c r="Z43" s="117"/>
      <c r="AA43" s="117"/>
      <c r="AB43" s="117"/>
      <c r="AC43" s="117"/>
      <c r="AD43" s="117"/>
      <c r="AE43" s="117"/>
      <c r="AF43" s="117"/>
      <c r="AG43" s="117"/>
      <c r="AH43" s="117"/>
    </row>
    <row r="44" spans="1:36" x14ac:dyDescent="0.3">
      <c r="A44" s="192"/>
      <c r="B44" s="117"/>
      <c r="C44" s="117"/>
      <c r="D44" s="117"/>
      <c r="E44" s="117"/>
      <c r="F44" s="117"/>
      <c r="G44" s="117"/>
      <c r="H44" s="117"/>
      <c r="I44" s="117"/>
      <c r="J44" s="117"/>
      <c r="K44" s="117"/>
      <c r="L44" s="117"/>
      <c r="M44" s="117"/>
      <c r="N44" s="117"/>
      <c r="O44" s="117"/>
      <c r="P44" s="117"/>
      <c r="Q44" s="117"/>
      <c r="R44" s="117"/>
      <c r="S44" s="117"/>
      <c r="T44" s="117"/>
      <c r="U44" s="117"/>
      <c r="V44" s="117"/>
      <c r="W44" s="117"/>
      <c r="X44" s="117"/>
      <c r="Y44" s="117"/>
      <c r="Z44" s="117"/>
      <c r="AA44" s="117"/>
      <c r="AB44" s="117"/>
      <c r="AC44" s="117"/>
      <c r="AD44" s="117"/>
      <c r="AE44" s="117"/>
      <c r="AF44" s="117"/>
      <c r="AG44" s="117"/>
      <c r="AH44" s="117"/>
    </row>
    <row r="45" spans="1:36" x14ac:dyDescent="0.3">
      <c r="A45" s="192"/>
      <c r="B45" s="117"/>
      <c r="C45" s="117"/>
      <c r="D45" s="117"/>
      <c r="E45" s="117"/>
      <c r="F45" s="117"/>
      <c r="G45" s="117"/>
      <c r="H45" s="117"/>
      <c r="I45" s="117"/>
      <c r="J45" s="117"/>
      <c r="K45" s="117"/>
      <c r="L45" s="117"/>
      <c r="M45" s="117"/>
      <c r="N45" s="117"/>
      <c r="O45" s="117"/>
      <c r="P45" s="117"/>
      <c r="Q45" s="117"/>
      <c r="R45" s="117"/>
      <c r="S45" s="117"/>
      <c r="T45" s="117"/>
      <c r="U45" s="117"/>
      <c r="V45" s="117"/>
      <c r="W45" s="117"/>
      <c r="X45" s="117"/>
      <c r="Y45" s="117"/>
      <c r="Z45" s="117"/>
      <c r="AA45" s="117"/>
      <c r="AB45" s="117"/>
      <c r="AC45" s="117"/>
      <c r="AD45" s="117"/>
      <c r="AE45" s="117"/>
      <c r="AF45" s="117"/>
      <c r="AG45" s="117"/>
      <c r="AH45" s="117"/>
    </row>
    <row r="46" spans="1:36" x14ac:dyDescent="0.3">
      <c r="A46" s="192"/>
      <c r="B46" s="117"/>
      <c r="C46" s="117"/>
      <c r="D46" s="117"/>
      <c r="E46" s="117"/>
      <c r="F46" s="117"/>
      <c r="G46" s="117"/>
      <c r="H46" s="117"/>
      <c r="I46" s="117"/>
      <c r="J46" s="117"/>
      <c r="K46" s="117"/>
      <c r="L46" s="117"/>
      <c r="M46" s="117"/>
      <c r="N46" s="117"/>
      <c r="O46" s="117"/>
      <c r="P46" s="117"/>
      <c r="Q46" s="117"/>
      <c r="R46" s="117"/>
      <c r="S46" s="117"/>
      <c r="T46" s="117"/>
      <c r="U46" s="117"/>
      <c r="V46" s="117"/>
      <c r="W46" s="117"/>
      <c r="X46" s="117"/>
      <c r="Y46" s="117"/>
      <c r="Z46" s="117"/>
      <c r="AA46" s="117"/>
      <c r="AB46" s="117"/>
      <c r="AC46" s="117"/>
      <c r="AD46" s="117"/>
      <c r="AE46" s="117"/>
      <c r="AF46" s="117"/>
      <c r="AG46" s="117"/>
      <c r="AH46" s="117"/>
    </row>
    <row r="47" spans="1:36" x14ac:dyDescent="0.3">
      <c r="A47" s="192"/>
      <c r="B47" s="117"/>
      <c r="C47" s="117"/>
      <c r="D47" s="117"/>
      <c r="E47" s="117"/>
      <c r="F47" s="117"/>
      <c r="G47" s="117"/>
      <c r="H47" s="117"/>
      <c r="I47" s="117"/>
      <c r="J47" s="117"/>
      <c r="K47" s="117"/>
      <c r="L47" s="117"/>
      <c r="M47" s="117"/>
      <c r="N47" s="117"/>
      <c r="O47" s="117"/>
      <c r="P47" s="117"/>
      <c r="Q47" s="117"/>
      <c r="R47" s="117"/>
      <c r="S47" s="117"/>
      <c r="T47" s="117"/>
      <c r="U47" s="117"/>
      <c r="V47" s="117"/>
      <c r="W47" s="117"/>
      <c r="X47" s="117"/>
      <c r="Y47" s="117"/>
      <c r="Z47" s="117"/>
      <c r="AA47" s="117"/>
      <c r="AB47" s="117"/>
      <c r="AC47" s="117"/>
      <c r="AD47" s="117"/>
      <c r="AE47" s="117"/>
      <c r="AF47" s="117"/>
      <c r="AG47" s="117"/>
      <c r="AH47" s="117"/>
    </row>
    <row r="48" spans="1:36" x14ac:dyDescent="0.3">
      <c r="A48" s="192"/>
      <c r="B48" s="117"/>
      <c r="C48" s="117"/>
      <c r="D48" s="117"/>
      <c r="E48" s="117"/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7"/>
      <c r="AC48" s="117"/>
      <c r="AD48" s="117"/>
      <c r="AE48" s="117"/>
      <c r="AF48" s="117"/>
      <c r="AG48" s="117"/>
      <c r="AH48" s="117"/>
    </row>
    <row r="49" spans="1:34" x14ac:dyDescent="0.3">
      <c r="A49" s="192"/>
      <c r="B49" s="117"/>
      <c r="C49" s="117"/>
      <c r="D49" s="117"/>
      <c r="E49" s="117"/>
      <c r="F49" s="117"/>
      <c r="G49" s="117"/>
      <c r="H49" s="117"/>
      <c r="I49" s="117"/>
      <c r="J49" s="117"/>
      <c r="K49" s="117"/>
      <c r="L49" s="117"/>
      <c r="M49" s="117"/>
      <c r="N49" s="117"/>
      <c r="O49" s="117"/>
      <c r="P49" s="117"/>
      <c r="Q49" s="117"/>
      <c r="R49" s="117"/>
      <c r="S49" s="117"/>
      <c r="T49" s="117"/>
      <c r="U49" s="117"/>
      <c r="V49" s="117"/>
      <c r="W49" s="117"/>
      <c r="X49" s="117"/>
      <c r="Y49" s="117"/>
      <c r="Z49" s="117"/>
      <c r="AA49" s="117"/>
      <c r="AB49" s="117"/>
      <c r="AC49" s="117"/>
      <c r="AD49" s="117"/>
      <c r="AE49" s="117"/>
      <c r="AF49" s="117"/>
      <c r="AG49" s="117"/>
      <c r="AH49" s="117"/>
    </row>
    <row r="50" spans="1:34" x14ac:dyDescent="0.3">
      <c r="A50" s="192"/>
      <c r="B50" s="117"/>
      <c r="C50" s="117"/>
      <c r="D50" s="117"/>
      <c r="E50" s="117"/>
      <c r="F50" s="117"/>
      <c r="G50" s="117"/>
      <c r="H50" s="117"/>
      <c r="I50" s="117"/>
      <c r="J50" s="117"/>
      <c r="K50" s="117"/>
      <c r="L50" s="117"/>
      <c r="M50" s="117"/>
      <c r="N50" s="117"/>
      <c r="O50" s="117"/>
      <c r="P50" s="117"/>
      <c r="Q50" s="117"/>
      <c r="R50" s="117"/>
      <c r="S50" s="117"/>
      <c r="T50" s="117"/>
      <c r="U50" s="117"/>
      <c r="V50" s="117"/>
      <c r="W50" s="117"/>
      <c r="X50" s="117"/>
      <c r="Y50" s="117"/>
      <c r="Z50" s="117"/>
      <c r="AA50" s="117"/>
      <c r="AB50" s="117"/>
      <c r="AC50" s="117"/>
      <c r="AD50" s="117"/>
      <c r="AE50" s="117"/>
      <c r="AF50" s="117"/>
      <c r="AG50" s="117"/>
      <c r="AH50" s="117"/>
    </row>
    <row r="51" spans="1:34" x14ac:dyDescent="0.3">
      <c r="A51" s="192"/>
      <c r="B51" s="117"/>
      <c r="C51" s="117"/>
      <c r="D51" s="117"/>
      <c r="E51" s="117"/>
      <c r="F51" s="117"/>
      <c r="G51" s="117"/>
      <c r="H51" s="117"/>
      <c r="I51" s="117"/>
      <c r="J51" s="117"/>
      <c r="K51" s="117"/>
      <c r="L51" s="117"/>
      <c r="M51" s="117"/>
      <c r="N51" s="117"/>
      <c r="O51" s="117"/>
      <c r="P51" s="117"/>
      <c r="Q51" s="117"/>
      <c r="R51" s="117"/>
      <c r="S51" s="117"/>
      <c r="T51" s="117"/>
      <c r="U51" s="117"/>
      <c r="V51" s="117"/>
      <c r="W51" s="117"/>
      <c r="X51" s="117"/>
      <c r="Y51" s="117"/>
      <c r="Z51" s="117"/>
      <c r="AA51" s="117"/>
      <c r="AB51" s="117"/>
      <c r="AC51" s="117"/>
      <c r="AD51" s="117"/>
      <c r="AE51" s="117"/>
      <c r="AF51" s="117"/>
      <c r="AG51" s="117"/>
      <c r="AH51" s="117"/>
    </row>
    <row r="52" spans="1:34" x14ac:dyDescent="0.3">
      <c r="A52" s="192"/>
      <c r="B52" s="117"/>
      <c r="C52" s="117"/>
      <c r="D52" s="117"/>
      <c r="E52" s="117"/>
      <c r="F52" s="117"/>
      <c r="G52" s="117"/>
      <c r="H52" s="117"/>
      <c r="I52" s="117"/>
      <c r="J52" s="117"/>
      <c r="K52" s="117"/>
      <c r="L52" s="117"/>
      <c r="M52" s="117"/>
      <c r="N52" s="117"/>
      <c r="O52" s="117"/>
      <c r="P52" s="117"/>
      <c r="Q52" s="117"/>
      <c r="R52" s="117"/>
      <c r="S52" s="117"/>
      <c r="T52" s="117"/>
      <c r="U52" s="117"/>
      <c r="V52" s="117"/>
      <c r="W52" s="117"/>
      <c r="X52" s="117"/>
      <c r="Y52" s="117"/>
      <c r="Z52" s="117"/>
      <c r="AA52" s="117"/>
      <c r="AB52" s="117"/>
      <c r="AC52" s="117"/>
      <c r="AD52" s="117"/>
      <c r="AE52" s="117"/>
      <c r="AF52" s="117"/>
      <c r="AG52" s="117"/>
      <c r="AH52" s="117"/>
    </row>
    <row r="53" spans="1:34" x14ac:dyDescent="0.3">
      <c r="A53" s="192"/>
      <c r="B53" s="117"/>
      <c r="C53" s="117"/>
      <c r="D53" s="117"/>
      <c r="E53" s="117"/>
      <c r="F53" s="117"/>
      <c r="G53" s="117"/>
      <c r="H53" s="117"/>
      <c r="I53" s="117"/>
      <c r="J53" s="117"/>
      <c r="K53" s="117"/>
      <c r="L53" s="117"/>
      <c r="M53" s="117"/>
      <c r="N53" s="117"/>
      <c r="O53" s="117"/>
      <c r="P53" s="117"/>
      <c r="Q53" s="117"/>
      <c r="R53" s="117"/>
      <c r="S53" s="117"/>
      <c r="T53" s="117"/>
      <c r="U53" s="117"/>
      <c r="V53" s="117"/>
      <c r="W53" s="117"/>
      <c r="X53" s="117"/>
      <c r="Y53" s="117"/>
      <c r="Z53" s="117"/>
      <c r="AA53" s="117"/>
      <c r="AB53" s="117"/>
      <c r="AC53" s="117"/>
      <c r="AD53" s="117"/>
      <c r="AE53" s="117"/>
      <c r="AF53" s="117"/>
      <c r="AG53" s="117"/>
      <c r="AH53" s="117"/>
    </row>
    <row r="54" spans="1:34" x14ac:dyDescent="0.3">
      <c r="A54" s="192"/>
      <c r="B54" s="117"/>
      <c r="C54" s="117"/>
      <c r="D54" s="117"/>
      <c r="E54" s="117"/>
      <c r="F54" s="117"/>
      <c r="G54" s="117"/>
      <c r="H54" s="117"/>
      <c r="I54" s="117"/>
      <c r="J54" s="117"/>
      <c r="K54" s="117"/>
      <c r="L54" s="117"/>
      <c r="M54" s="117"/>
      <c r="N54" s="117"/>
      <c r="O54" s="117"/>
      <c r="P54" s="117"/>
      <c r="Q54" s="117"/>
      <c r="R54" s="117"/>
      <c r="S54" s="117"/>
      <c r="T54" s="117"/>
      <c r="U54" s="117"/>
      <c r="V54" s="117"/>
      <c r="W54" s="117"/>
      <c r="X54" s="117"/>
      <c r="Y54" s="117"/>
      <c r="Z54" s="117"/>
      <c r="AA54" s="117"/>
      <c r="AB54" s="117"/>
      <c r="AC54" s="117"/>
      <c r="AD54" s="117"/>
      <c r="AE54" s="117"/>
      <c r="AF54" s="117"/>
      <c r="AG54" s="117"/>
      <c r="AH54" s="117"/>
    </row>
    <row r="55" spans="1:34" x14ac:dyDescent="0.3">
      <c r="A55" s="192"/>
      <c r="B55" s="117"/>
      <c r="C55" s="117"/>
      <c r="D55" s="117"/>
      <c r="E55" s="117"/>
      <c r="F55" s="117"/>
      <c r="G55" s="117"/>
      <c r="H55" s="117"/>
      <c r="I55" s="117"/>
      <c r="J55" s="117"/>
      <c r="K55" s="117"/>
      <c r="L55" s="117"/>
      <c r="M55" s="117"/>
      <c r="N55" s="117"/>
      <c r="O55" s="117"/>
      <c r="P55" s="117"/>
      <c r="Q55" s="117"/>
      <c r="R55" s="117"/>
      <c r="S55" s="117"/>
      <c r="T55" s="117"/>
      <c r="U55" s="117"/>
      <c r="V55" s="117"/>
      <c r="W55" s="117"/>
      <c r="X55" s="117"/>
      <c r="Y55" s="117"/>
      <c r="Z55" s="117"/>
      <c r="AA55" s="117"/>
      <c r="AB55" s="117"/>
      <c r="AC55" s="117"/>
      <c r="AD55" s="117"/>
      <c r="AE55" s="117"/>
      <c r="AF55" s="117"/>
      <c r="AG55" s="117"/>
      <c r="AH55" s="117"/>
    </row>
    <row r="56" spans="1:34" x14ac:dyDescent="0.3">
      <c r="A56" s="192"/>
      <c r="B56" s="117"/>
      <c r="C56" s="117"/>
      <c r="D56" s="117"/>
      <c r="E56" s="117"/>
      <c r="F56" s="117"/>
      <c r="G56" s="117"/>
      <c r="H56" s="117"/>
      <c r="I56" s="117"/>
      <c r="J56" s="117"/>
      <c r="K56" s="117"/>
      <c r="L56" s="117"/>
      <c r="M56" s="117"/>
      <c r="N56" s="117"/>
      <c r="O56" s="117"/>
      <c r="P56" s="117"/>
      <c r="Q56" s="117"/>
      <c r="R56" s="117"/>
      <c r="S56" s="117"/>
      <c r="T56" s="117"/>
      <c r="U56" s="117"/>
      <c r="V56" s="117"/>
      <c r="W56" s="117"/>
      <c r="X56" s="117"/>
      <c r="Y56" s="117"/>
      <c r="Z56" s="117"/>
      <c r="AA56" s="117"/>
      <c r="AB56" s="117"/>
      <c r="AC56" s="117"/>
      <c r="AD56" s="117"/>
      <c r="AE56" s="117"/>
      <c r="AF56" s="117"/>
      <c r="AG56" s="117"/>
      <c r="AH56" s="117"/>
    </row>
    <row r="57" spans="1:34" x14ac:dyDescent="0.3">
      <c r="A57" s="192"/>
      <c r="B57" s="117"/>
      <c r="C57" s="117"/>
      <c r="D57" s="117"/>
      <c r="E57" s="117"/>
      <c r="F57" s="117"/>
      <c r="G57" s="117"/>
      <c r="H57" s="117"/>
      <c r="I57" s="117"/>
      <c r="J57" s="117"/>
      <c r="K57" s="117"/>
      <c r="L57" s="117"/>
      <c r="M57" s="117"/>
      <c r="N57" s="117"/>
      <c r="O57" s="117"/>
      <c r="P57" s="117"/>
      <c r="Q57" s="117"/>
      <c r="R57" s="117"/>
      <c r="S57" s="117"/>
      <c r="T57" s="117"/>
      <c r="U57" s="117"/>
      <c r="V57" s="117"/>
      <c r="W57" s="117"/>
      <c r="X57" s="117"/>
      <c r="Y57" s="117"/>
      <c r="Z57" s="117"/>
      <c r="AA57" s="117"/>
      <c r="AB57" s="117"/>
      <c r="AC57" s="117"/>
      <c r="AD57" s="117"/>
      <c r="AE57" s="117"/>
      <c r="AF57" s="117"/>
      <c r="AG57" s="117"/>
      <c r="AH57" s="117"/>
    </row>
    <row r="58" spans="1:34" x14ac:dyDescent="0.3">
      <c r="A58" s="192"/>
      <c r="B58" s="117"/>
      <c r="C58" s="117"/>
      <c r="D58" s="117"/>
      <c r="E58" s="117"/>
      <c r="F58" s="117"/>
      <c r="G58" s="117"/>
      <c r="H58" s="117"/>
      <c r="I58" s="117"/>
      <c r="J58" s="117"/>
      <c r="K58" s="117"/>
      <c r="L58" s="117"/>
      <c r="M58" s="117"/>
      <c r="N58" s="117"/>
      <c r="O58" s="117"/>
      <c r="P58" s="117"/>
      <c r="Q58" s="117"/>
      <c r="R58" s="117"/>
      <c r="S58" s="117"/>
      <c r="T58" s="117"/>
      <c r="U58" s="117"/>
      <c r="V58" s="117"/>
      <c r="W58" s="117"/>
      <c r="X58" s="117"/>
      <c r="Y58" s="117"/>
      <c r="Z58" s="117"/>
      <c r="AA58" s="117"/>
      <c r="AB58" s="117"/>
      <c r="AC58" s="117"/>
      <c r="AD58" s="117"/>
      <c r="AE58" s="117"/>
      <c r="AF58" s="117"/>
      <c r="AG58" s="117"/>
      <c r="AH58" s="117"/>
    </row>
    <row r="59" spans="1:34" x14ac:dyDescent="0.3">
      <c r="A59" s="192"/>
      <c r="B59" s="117"/>
      <c r="C59" s="117"/>
      <c r="D59" s="117"/>
      <c r="E59" s="117"/>
      <c r="F59" s="117"/>
      <c r="G59" s="117"/>
      <c r="H59" s="117"/>
      <c r="I59" s="117"/>
      <c r="J59" s="117"/>
      <c r="K59" s="117"/>
      <c r="L59" s="117"/>
      <c r="M59" s="117"/>
      <c r="N59" s="117"/>
      <c r="O59" s="117"/>
      <c r="P59" s="117"/>
      <c r="Q59" s="117"/>
      <c r="R59" s="117"/>
      <c r="S59" s="117"/>
      <c r="T59" s="117"/>
      <c r="U59" s="117"/>
      <c r="V59" s="117"/>
      <c r="W59" s="117"/>
      <c r="X59" s="117"/>
      <c r="Y59" s="117"/>
      <c r="Z59" s="117"/>
      <c r="AA59" s="117"/>
      <c r="AB59" s="117"/>
      <c r="AC59" s="117"/>
      <c r="AD59" s="117"/>
      <c r="AE59" s="117"/>
      <c r="AF59" s="117"/>
      <c r="AG59" s="117"/>
      <c r="AH59" s="117"/>
    </row>
    <row r="60" spans="1:34" x14ac:dyDescent="0.3">
      <c r="A60" s="192"/>
      <c r="B60" s="117"/>
      <c r="C60" s="117"/>
      <c r="D60" s="117"/>
      <c r="E60" s="117"/>
      <c r="F60" s="117"/>
      <c r="G60" s="117"/>
      <c r="H60" s="117"/>
      <c r="I60" s="117"/>
      <c r="J60" s="117"/>
      <c r="K60" s="117"/>
      <c r="L60" s="117"/>
      <c r="M60" s="117"/>
      <c r="N60" s="117"/>
      <c r="O60" s="117"/>
      <c r="P60" s="117"/>
      <c r="Q60" s="117"/>
      <c r="R60" s="117"/>
      <c r="S60" s="117"/>
      <c r="T60" s="117"/>
      <c r="U60" s="117"/>
      <c r="V60" s="117"/>
      <c r="W60" s="117"/>
      <c r="X60" s="117"/>
      <c r="Y60" s="117"/>
      <c r="Z60" s="117"/>
      <c r="AA60" s="117"/>
      <c r="AB60" s="117"/>
      <c r="AC60" s="117"/>
      <c r="AD60" s="117"/>
      <c r="AE60" s="117"/>
      <c r="AF60" s="117"/>
      <c r="AG60" s="117"/>
      <c r="AH60" s="117"/>
    </row>
    <row r="61" spans="1:34" x14ac:dyDescent="0.3">
      <c r="A61" s="192"/>
      <c r="B61" s="117"/>
      <c r="C61" s="117"/>
      <c r="D61" s="117"/>
      <c r="E61" s="117"/>
      <c r="F61" s="117"/>
      <c r="G61" s="117"/>
      <c r="H61" s="117"/>
      <c r="I61" s="117"/>
      <c r="J61" s="117"/>
      <c r="K61" s="117"/>
      <c r="L61" s="117"/>
      <c r="M61" s="117"/>
      <c r="N61" s="117"/>
      <c r="O61" s="117"/>
      <c r="P61" s="117"/>
      <c r="Q61" s="117"/>
      <c r="R61" s="117"/>
      <c r="S61" s="117"/>
      <c r="T61" s="117"/>
      <c r="U61" s="117"/>
      <c r="V61" s="117"/>
      <c r="W61" s="117"/>
      <c r="X61" s="117"/>
      <c r="Y61" s="117"/>
      <c r="Z61" s="117"/>
      <c r="AA61" s="117"/>
      <c r="AB61" s="117"/>
      <c r="AC61" s="117"/>
      <c r="AD61" s="117"/>
      <c r="AE61" s="117"/>
      <c r="AF61" s="117"/>
      <c r="AG61" s="117"/>
      <c r="AH61" s="117"/>
    </row>
    <row r="62" spans="1:34" x14ac:dyDescent="0.3">
      <c r="A62" s="192"/>
      <c r="B62" s="117"/>
      <c r="C62" s="117"/>
      <c r="D62" s="117"/>
      <c r="E62" s="117"/>
      <c r="F62" s="117"/>
      <c r="G62" s="117"/>
      <c r="H62" s="117"/>
      <c r="I62" s="117"/>
      <c r="J62" s="117"/>
      <c r="K62" s="117"/>
      <c r="L62" s="117"/>
      <c r="M62" s="117"/>
      <c r="N62" s="117"/>
      <c r="O62" s="117"/>
      <c r="P62" s="117"/>
      <c r="Q62" s="117"/>
      <c r="R62" s="117"/>
      <c r="S62" s="117"/>
      <c r="T62" s="117"/>
      <c r="U62" s="117"/>
      <c r="V62" s="117"/>
      <c r="W62" s="117"/>
      <c r="X62" s="117"/>
      <c r="Y62" s="117"/>
      <c r="Z62" s="117"/>
      <c r="AA62" s="117"/>
      <c r="AB62" s="117"/>
      <c r="AC62" s="117"/>
      <c r="AD62" s="117"/>
      <c r="AE62" s="117"/>
      <c r="AF62" s="117"/>
      <c r="AG62" s="117"/>
      <c r="AH62" s="117"/>
    </row>
    <row r="63" spans="1:34" x14ac:dyDescent="0.3">
      <c r="A63" s="192"/>
      <c r="B63" s="117"/>
      <c r="C63" s="117"/>
      <c r="D63" s="117"/>
      <c r="E63" s="117"/>
      <c r="F63" s="117"/>
      <c r="G63" s="117"/>
      <c r="H63" s="117"/>
      <c r="I63" s="117"/>
      <c r="J63" s="117"/>
      <c r="K63" s="117"/>
      <c r="L63" s="117"/>
      <c r="M63" s="117"/>
      <c r="N63" s="117"/>
      <c r="O63" s="117"/>
      <c r="P63" s="117"/>
      <c r="Q63" s="117"/>
      <c r="R63" s="117"/>
      <c r="S63" s="117"/>
      <c r="T63" s="117"/>
      <c r="U63" s="117"/>
      <c r="V63" s="117"/>
      <c r="W63" s="117"/>
      <c r="X63" s="117"/>
      <c r="Y63" s="117"/>
      <c r="Z63" s="117"/>
      <c r="AA63" s="117"/>
      <c r="AB63" s="117"/>
      <c r="AC63" s="117"/>
      <c r="AD63" s="117"/>
      <c r="AE63" s="117"/>
      <c r="AF63" s="117"/>
      <c r="AG63" s="117"/>
      <c r="AH63" s="117"/>
    </row>
    <row r="64" spans="1:34" x14ac:dyDescent="0.3">
      <c r="A64" s="192"/>
      <c r="B64" s="117"/>
      <c r="C64" s="117"/>
      <c r="D64" s="117"/>
      <c r="E64" s="117"/>
      <c r="F64" s="117"/>
      <c r="G64" s="117"/>
      <c r="H64" s="117"/>
      <c r="I64" s="117"/>
      <c r="J64" s="117"/>
      <c r="K64" s="117"/>
      <c r="L64" s="117"/>
      <c r="M64" s="117"/>
      <c r="N64" s="117"/>
      <c r="O64" s="117"/>
      <c r="P64" s="117"/>
      <c r="Q64" s="117"/>
      <c r="R64" s="117"/>
      <c r="S64" s="117"/>
      <c r="T64" s="117"/>
      <c r="U64" s="117"/>
      <c r="V64" s="117"/>
      <c r="W64" s="117"/>
      <c r="X64" s="117"/>
      <c r="Y64" s="117"/>
      <c r="Z64" s="117"/>
      <c r="AA64" s="117"/>
      <c r="AB64" s="117"/>
      <c r="AC64" s="117"/>
      <c r="AD64" s="117"/>
      <c r="AE64" s="117"/>
      <c r="AF64" s="117"/>
      <c r="AG64" s="117"/>
      <c r="AH64" s="117"/>
    </row>
    <row r="65" spans="1:34" x14ac:dyDescent="0.3">
      <c r="A65" s="192"/>
      <c r="B65" s="117"/>
      <c r="C65" s="117"/>
      <c r="D65" s="117"/>
      <c r="E65" s="117"/>
      <c r="F65" s="117"/>
      <c r="G65" s="117"/>
      <c r="H65" s="117"/>
      <c r="I65" s="117"/>
      <c r="J65" s="117"/>
      <c r="K65" s="117"/>
      <c r="L65" s="117"/>
      <c r="M65" s="117"/>
      <c r="N65" s="117"/>
      <c r="O65" s="117"/>
      <c r="P65" s="117"/>
      <c r="Q65" s="117"/>
      <c r="R65" s="117"/>
      <c r="S65" s="117"/>
      <c r="T65" s="117"/>
      <c r="U65" s="117"/>
      <c r="V65" s="117"/>
      <c r="W65" s="117"/>
      <c r="X65" s="117"/>
      <c r="Y65" s="117"/>
      <c r="Z65" s="117"/>
      <c r="AA65" s="117"/>
      <c r="AB65" s="117"/>
      <c r="AC65" s="117"/>
      <c r="AD65" s="117"/>
      <c r="AE65" s="117"/>
      <c r="AF65" s="117"/>
      <c r="AG65" s="117"/>
      <c r="AH65" s="117"/>
    </row>
    <row r="66" spans="1:34" x14ac:dyDescent="0.3">
      <c r="A66" s="192"/>
      <c r="B66" s="117"/>
      <c r="C66" s="117"/>
      <c r="D66" s="117"/>
      <c r="E66" s="117"/>
      <c r="F66" s="117"/>
      <c r="G66" s="117"/>
      <c r="H66" s="117"/>
      <c r="I66" s="117"/>
      <c r="J66" s="117"/>
      <c r="K66" s="117"/>
      <c r="L66" s="117"/>
      <c r="M66" s="117"/>
      <c r="N66" s="117"/>
      <c r="O66" s="117"/>
      <c r="P66" s="117"/>
      <c r="Q66" s="117"/>
      <c r="R66" s="117"/>
      <c r="S66" s="117"/>
      <c r="T66" s="117"/>
      <c r="U66" s="117"/>
      <c r="V66" s="117"/>
      <c r="W66" s="117"/>
      <c r="X66" s="117"/>
      <c r="Y66" s="117"/>
      <c r="Z66" s="117"/>
      <c r="AA66" s="117"/>
      <c r="AB66" s="117"/>
      <c r="AC66" s="117"/>
      <c r="AD66" s="117"/>
      <c r="AE66" s="117"/>
      <c r="AF66" s="117"/>
      <c r="AG66" s="117"/>
      <c r="AH66" s="117"/>
    </row>
    <row r="67" spans="1:34" x14ac:dyDescent="0.3">
      <c r="A67" s="192"/>
      <c r="B67" s="117"/>
      <c r="C67" s="117"/>
      <c r="D67" s="117"/>
      <c r="E67" s="117"/>
      <c r="F67" s="117"/>
      <c r="G67" s="117"/>
      <c r="H67" s="117"/>
      <c r="I67" s="195"/>
      <c r="J67" s="117"/>
      <c r="K67" s="117"/>
      <c r="L67" s="117"/>
      <c r="M67" s="117"/>
      <c r="N67" s="117"/>
      <c r="O67" s="117"/>
      <c r="P67" s="117"/>
      <c r="Q67" s="117"/>
      <c r="R67" s="117"/>
      <c r="S67" s="195"/>
      <c r="T67" s="117"/>
      <c r="U67" s="195"/>
      <c r="V67" s="117"/>
      <c r="W67" s="196"/>
      <c r="X67" s="197"/>
      <c r="Y67" s="197"/>
      <c r="Z67" s="197"/>
      <c r="AA67" s="197"/>
      <c r="AB67" s="188"/>
      <c r="AC67" s="197"/>
      <c r="AD67" s="197"/>
      <c r="AE67" s="188"/>
      <c r="AF67" s="197"/>
      <c r="AG67" s="197"/>
      <c r="AH67" s="197"/>
    </row>
    <row r="68" spans="1:34" x14ac:dyDescent="0.3">
      <c r="A68" s="192"/>
      <c r="B68" s="117"/>
      <c r="C68" s="117"/>
      <c r="D68" s="117"/>
      <c r="E68" s="117"/>
      <c r="F68" s="117"/>
      <c r="G68" s="117"/>
      <c r="H68" s="117"/>
      <c r="I68" s="195"/>
      <c r="J68" s="117"/>
      <c r="K68" s="117"/>
      <c r="L68" s="117"/>
      <c r="M68" s="117"/>
      <c r="N68" s="117"/>
      <c r="O68" s="117"/>
      <c r="P68" s="117"/>
      <c r="Q68" s="117"/>
      <c r="R68" s="117"/>
      <c r="S68" s="195"/>
      <c r="T68" s="117"/>
      <c r="U68" s="195"/>
      <c r="V68" s="117"/>
      <c r="W68" s="196"/>
      <c r="X68" s="197"/>
      <c r="Y68" s="197"/>
      <c r="Z68" s="197"/>
      <c r="AA68" s="197"/>
      <c r="AB68" s="188"/>
      <c r="AC68" s="197"/>
      <c r="AD68" s="197"/>
      <c r="AE68" s="188"/>
      <c r="AF68" s="197"/>
      <c r="AG68" s="197"/>
      <c r="AH68" s="197"/>
    </row>
    <row r="69" spans="1:34" x14ac:dyDescent="0.3">
      <c r="A69" s="192"/>
      <c r="B69" s="117"/>
      <c r="C69" s="117"/>
      <c r="D69" s="117"/>
      <c r="E69" s="117"/>
      <c r="F69" s="117"/>
      <c r="G69" s="117"/>
      <c r="H69" s="117"/>
      <c r="I69" s="195"/>
      <c r="J69" s="117"/>
      <c r="K69" s="117"/>
      <c r="L69" s="117"/>
      <c r="M69" s="117"/>
      <c r="N69" s="117"/>
      <c r="O69" s="117"/>
      <c r="P69" s="117"/>
      <c r="Q69" s="117"/>
      <c r="R69" s="117"/>
      <c r="S69" s="195"/>
      <c r="T69" s="117"/>
      <c r="U69" s="195"/>
      <c r="V69" s="117"/>
      <c r="W69" s="196"/>
      <c r="X69" s="197"/>
      <c r="Y69" s="197"/>
      <c r="Z69" s="197"/>
      <c r="AA69" s="197"/>
      <c r="AB69" s="188"/>
      <c r="AC69" s="197"/>
      <c r="AD69" s="197"/>
      <c r="AE69" s="188"/>
      <c r="AF69" s="197"/>
      <c r="AG69" s="197"/>
      <c r="AH69" s="197"/>
    </row>
    <row r="70" spans="1:34" x14ac:dyDescent="0.3">
      <c r="A70" s="192"/>
      <c r="B70" s="117"/>
      <c r="C70" s="117"/>
      <c r="D70" s="117"/>
      <c r="E70" s="117"/>
      <c r="F70" s="117"/>
      <c r="G70" s="117"/>
      <c r="H70" s="117"/>
      <c r="I70" s="195"/>
      <c r="J70" s="117"/>
      <c r="K70" s="117"/>
      <c r="L70" s="117"/>
      <c r="M70" s="117"/>
      <c r="N70" s="117"/>
      <c r="O70" s="117"/>
      <c r="P70" s="117"/>
      <c r="Q70" s="117"/>
      <c r="R70" s="117"/>
      <c r="S70" s="195"/>
      <c r="T70" s="117"/>
      <c r="U70" s="195"/>
      <c r="V70" s="117"/>
      <c r="W70" s="196"/>
      <c r="X70" s="197"/>
      <c r="Y70" s="197"/>
      <c r="Z70" s="197"/>
      <c r="AA70" s="197"/>
      <c r="AB70" s="188"/>
      <c r="AC70" s="197"/>
      <c r="AD70" s="197"/>
      <c r="AE70" s="188"/>
      <c r="AF70" s="197"/>
      <c r="AG70" s="197"/>
      <c r="AH70" s="197"/>
    </row>
    <row r="71" spans="1:34" x14ac:dyDescent="0.3">
      <c r="A71" s="192"/>
      <c r="B71" s="117"/>
      <c r="C71" s="117"/>
      <c r="D71" s="117"/>
      <c r="E71" s="117"/>
      <c r="F71" s="117"/>
      <c r="G71" s="117"/>
      <c r="H71" s="117"/>
      <c r="I71" s="195"/>
      <c r="J71" s="117"/>
      <c r="K71" s="117"/>
      <c r="L71" s="117"/>
      <c r="M71" s="117"/>
      <c r="N71" s="117"/>
      <c r="O71" s="117"/>
      <c r="P71" s="117"/>
      <c r="Q71" s="117"/>
      <c r="R71" s="117"/>
      <c r="S71" s="195"/>
      <c r="T71" s="117"/>
      <c r="U71" s="195"/>
      <c r="V71" s="117"/>
      <c r="W71" s="196"/>
      <c r="X71" s="197"/>
      <c r="Y71" s="197"/>
      <c r="Z71" s="197"/>
      <c r="AA71" s="197"/>
      <c r="AB71" s="188"/>
      <c r="AC71" s="197"/>
      <c r="AD71" s="197"/>
      <c r="AE71" s="188"/>
      <c r="AF71" s="197"/>
      <c r="AG71" s="197"/>
      <c r="AH71" s="197"/>
    </row>
    <row r="72" spans="1:34" x14ac:dyDescent="0.3">
      <c r="A72" s="192"/>
      <c r="B72" s="117"/>
      <c r="C72" s="117"/>
      <c r="D72" s="117"/>
      <c r="E72" s="117"/>
      <c r="F72" s="117"/>
      <c r="G72" s="117"/>
      <c r="H72" s="117"/>
      <c r="I72" s="195"/>
      <c r="J72" s="117"/>
      <c r="K72" s="117"/>
      <c r="L72" s="117"/>
      <c r="M72" s="117"/>
      <c r="N72" s="117"/>
      <c r="O72" s="117"/>
      <c r="P72" s="117"/>
      <c r="Q72" s="117"/>
      <c r="R72" s="117"/>
      <c r="S72" s="195"/>
      <c r="T72" s="117"/>
      <c r="U72" s="195"/>
      <c r="V72" s="117"/>
      <c r="W72" s="196"/>
      <c r="X72" s="197"/>
      <c r="Y72" s="197"/>
      <c r="Z72" s="197"/>
      <c r="AA72" s="197"/>
      <c r="AB72" s="188"/>
      <c r="AC72" s="197"/>
      <c r="AD72" s="197"/>
      <c r="AE72" s="188"/>
      <c r="AF72" s="197"/>
      <c r="AG72" s="197"/>
      <c r="AH72" s="197"/>
    </row>
    <row r="73" spans="1:34" x14ac:dyDescent="0.3">
      <c r="A73" s="192"/>
      <c r="B73" s="117"/>
      <c r="C73" s="117"/>
      <c r="D73" s="117"/>
      <c r="E73" s="117"/>
      <c r="F73" s="117"/>
      <c r="G73" s="117"/>
      <c r="H73" s="117"/>
      <c r="I73" s="195"/>
      <c r="J73" s="117"/>
      <c r="K73" s="117"/>
      <c r="L73" s="117"/>
      <c r="M73" s="117"/>
      <c r="N73" s="117"/>
      <c r="O73" s="117"/>
      <c r="P73" s="117"/>
      <c r="Q73" s="117"/>
      <c r="R73" s="117"/>
      <c r="S73" s="195"/>
      <c r="T73" s="117"/>
      <c r="U73" s="195"/>
      <c r="V73" s="117"/>
      <c r="W73" s="196"/>
      <c r="X73" s="197"/>
      <c r="Y73" s="197"/>
      <c r="Z73" s="197"/>
      <c r="AA73" s="197"/>
      <c r="AB73" s="188"/>
      <c r="AC73" s="197"/>
      <c r="AD73" s="197"/>
      <c r="AE73" s="188"/>
      <c r="AF73" s="197"/>
      <c r="AG73" s="197"/>
      <c r="AH73" s="197"/>
    </row>
    <row r="74" spans="1:34" x14ac:dyDescent="0.3">
      <c r="A74" s="192"/>
      <c r="B74" s="117"/>
      <c r="C74" s="117"/>
      <c r="D74" s="117"/>
      <c r="E74" s="117"/>
      <c r="F74" s="117"/>
      <c r="G74" s="117"/>
      <c r="H74" s="117"/>
      <c r="I74" s="195"/>
      <c r="J74" s="117"/>
      <c r="K74" s="117"/>
      <c r="L74" s="117"/>
      <c r="M74" s="117"/>
      <c r="N74" s="117"/>
      <c r="O74" s="117"/>
      <c r="P74" s="117"/>
      <c r="Q74" s="117"/>
      <c r="R74" s="117"/>
      <c r="S74" s="195"/>
      <c r="T74" s="117"/>
      <c r="U74" s="195"/>
      <c r="V74" s="117"/>
      <c r="W74" s="196"/>
      <c r="X74" s="197"/>
      <c r="Y74" s="197"/>
      <c r="Z74" s="197"/>
      <c r="AA74" s="197"/>
      <c r="AB74" s="188"/>
      <c r="AC74" s="197"/>
      <c r="AD74" s="197"/>
      <c r="AE74" s="188"/>
      <c r="AF74" s="197"/>
      <c r="AG74" s="197"/>
      <c r="AH74" s="197"/>
    </row>
    <row r="75" spans="1:34" x14ac:dyDescent="0.3">
      <c r="A75" s="192"/>
      <c r="B75" s="117"/>
      <c r="C75" s="117"/>
      <c r="D75" s="117"/>
      <c r="E75" s="117"/>
      <c r="F75" s="117"/>
      <c r="G75" s="117"/>
      <c r="H75" s="117"/>
      <c r="I75" s="195"/>
      <c r="J75" s="117"/>
      <c r="K75" s="117"/>
      <c r="L75" s="117"/>
      <c r="M75" s="117"/>
      <c r="N75" s="117"/>
      <c r="O75" s="117"/>
      <c r="P75" s="117"/>
      <c r="Q75" s="117"/>
      <c r="R75" s="117"/>
      <c r="S75" s="195"/>
      <c r="T75" s="117"/>
      <c r="U75" s="195"/>
      <c r="V75" s="117"/>
      <c r="W75" s="196"/>
      <c r="X75" s="197"/>
      <c r="Y75" s="197"/>
      <c r="Z75" s="197"/>
      <c r="AA75" s="197"/>
      <c r="AB75" s="188"/>
      <c r="AC75" s="197"/>
      <c r="AD75" s="197"/>
      <c r="AE75" s="188"/>
      <c r="AF75" s="197"/>
      <c r="AG75" s="197"/>
      <c r="AH75" s="197"/>
    </row>
    <row r="76" spans="1:34" x14ac:dyDescent="0.3">
      <c r="A76" s="192"/>
      <c r="B76" s="117"/>
      <c r="C76" s="117"/>
      <c r="D76" s="117"/>
      <c r="E76" s="117"/>
      <c r="F76" s="117"/>
      <c r="G76" s="117"/>
      <c r="H76" s="117"/>
      <c r="I76" s="195"/>
      <c r="J76" s="117"/>
      <c r="K76" s="117"/>
      <c r="L76" s="117"/>
      <c r="M76" s="117"/>
      <c r="N76" s="117"/>
      <c r="O76" s="117"/>
      <c r="P76" s="117"/>
      <c r="Q76" s="117"/>
      <c r="R76" s="117"/>
      <c r="S76" s="195"/>
      <c r="T76" s="117"/>
      <c r="U76" s="195"/>
      <c r="V76" s="117"/>
      <c r="W76" s="196"/>
      <c r="X76" s="197"/>
      <c r="Y76" s="197"/>
      <c r="Z76" s="197"/>
      <c r="AA76" s="197"/>
      <c r="AB76" s="188"/>
      <c r="AC76" s="197"/>
      <c r="AD76" s="197"/>
      <c r="AE76" s="188"/>
      <c r="AF76" s="197"/>
      <c r="AG76" s="197"/>
      <c r="AH76" s="197"/>
    </row>
    <row r="77" spans="1:34" x14ac:dyDescent="0.3">
      <c r="A77" s="192"/>
      <c r="B77" s="117"/>
      <c r="C77" s="117"/>
      <c r="D77" s="117"/>
      <c r="E77" s="117"/>
      <c r="F77" s="117"/>
      <c r="G77" s="117"/>
      <c r="H77" s="117"/>
      <c r="I77" s="195"/>
      <c r="J77" s="117"/>
      <c r="K77" s="117"/>
      <c r="L77" s="117"/>
      <c r="M77" s="117"/>
      <c r="N77" s="117"/>
      <c r="O77" s="117"/>
      <c r="P77" s="117"/>
      <c r="Q77" s="117"/>
      <c r="R77" s="117"/>
      <c r="S77" s="195"/>
      <c r="T77" s="117"/>
      <c r="U77" s="195"/>
      <c r="V77" s="117"/>
      <c r="W77" s="196"/>
      <c r="X77" s="197"/>
      <c r="Y77" s="197"/>
      <c r="Z77" s="197"/>
      <c r="AA77" s="197"/>
      <c r="AB77" s="188"/>
      <c r="AC77" s="197"/>
      <c r="AD77" s="197"/>
      <c r="AE77" s="188"/>
      <c r="AF77" s="197"/>
      <c r="AG77" s="197"/>
      <c r="AH77" s="197"/>
    </row>
    <row r="78" spans="1:34" x14ac:dyDescent="0.3">
      <c r="A78" s="192"/>
      <c r="B78" s="117"/>
      <c r="C78" s="117"/>
      <c r="D78" s="117"/>
      <c r="E78" s="117"/>
      <c r="F78" s="117"/>
      <c r="G78" s="117"/>
      <c r="H78" s="117"/>
      <c r="I78" s="195"/>
      <c r="J78" s="117"/>
      <c r="K78" s="117"/>
      <c r="L78" s="117"/>
      <c r="M78" s="117"/>
      <c r="N78" s="117"/>
      <c r="O78" s="117"/>
      <c r="P78" s="117"/>
      <c r="Q78" s="117"/>
      <c r="R78" s="117"/>
      <c r="S78" s="195"/>
      <c r="T78" s="117"/>
      <c r="U78" s="195"/>
      <c r="V78" s="117"/>
      <c r="W78" s="196"/>
      <c r="X78" s="197"/>
      <c r="Y78" s="197"/>
      <c r="Z78" s="197"/>
      <c r="AA78" s="197"/>
      <c r="AB78" s="188"/>
      <c r="AC78" s="197"/>
      <c r="AD78" s="197"/>
      <c r="AE78" s="188"/>
      <c r="AF78" s="197"/>
      <c r="AG78" s="197"/>
      <c r="AH78" s="197"/>
    </row>
    <row r="79" spans="1:34" x14ac:dyDescent="0.3">
      <c r="A79" s="192"/>
      <c r="B79" s="117"/>
      <c r="C79" s="117"/>
      <c r="D79" s="117"/>
      <c r="E79" s="117"/>
      <c r="F79" s="117"/>
      <c r="G79" s="117"/>
      <c r="H79" s="117"/>
      <c r="I79" s="195"/>
      <c r="J79" s="117"/>
      <c r="K79" s="117"/>
      <c r="L79" s="117"/>
      <c r="M79" s="117"/>
      <c r="N79" s="117"/>
      <c r="O79" s="117"/>
      <c r="P79" s="117"/>
      <c r="Q79" s="117"/>
      <c r="R79" s="117"/>
      <c r="S79" s="195"/>
      <c r="T79" s="117"/>
      <c r="U79" s="195"/>
      <c r="V79" s="117"/>
      <c r="W79" s="196"/>
      <c r="X79" s="197"/>
      <c r="Y79" s="197"/>
      <c r="Z79" s="197"/>
      <c r="AA79" s="197"/>
      <c r="AB79" s="188"/>
      <c r="AC79" s="197"/>
      <c r="AD79" s="197"/>
      <c r="AE79" s="188"/>
      <c r="AF79" s="197"/>
      <c r="AG79" s="197"/>
      <c r="AH79" s="197"/>
    </row>
    <row r="80" spans="1:34" x14ac:dyDescent="0.3">
      <c r="A80" s="192"/>
      <c r="B80" s="117"/>
      <c r="C80" s="117"/>
      <c r="D80" s="117"/>
      <c r="E80" s="117"/>
      <c r="F80" s="117"/>
      <c r="G80" s="117"/>
      <c r="H80" s="117"/>
      <c r="I80" s="195"/>
      <c r="J80" s="117"/>
      <c r="K80" s="117"/>
      <c r="L80" s="117"/>
      <c r="M80" s="117"/>
      <c r="N80" s="117"/>
      <c r="O80" s="117"/>
      <c r="P80" s="117"/>
      <c r="Q80" s="117"/>
      <c r="R80" s="117"/>
      <c r="S80" s="195"/>
      <c r="T80" s="117"/>
      <c r="U80" s="195"/>
      <c r="V80" s="117"/>
      <c r="W80" s="196"/>
      <c r="X80" s="197"/>
      <c r="Y80" s="197"/>
      <c r="Z80" s="197"/>
      <c r="AA80" s="197"/>
      <c r="AB80" s="188"/>
      <c r="AC80" s="197"/>
      <c r="AD80" s="197"/>
      <c r="AE80" s="188"/>
      <c r="AF80" s="197"/>
      <c r="AG80" s="197"/>
      <c r="AH80" s="197"/>
    </row>
    <row r="81" spans="1:34" x14ac:dyDescent="0.3">
      <c r="A81" s="192"/>
      <c r="B81" s="117"/>
      <c r="C81" s="117"/>
      <c r="D81" s="117"/>
      <c r="E81" s="117"/>
      <c r="F81" s="117"/>
      <c r="G81" s="117"/>
      <c r="H81" s="117"/>
      <c r="I81" s="195"/>
      <c r="J81" s="117"/>
      <c r="K81" s="117"/>
      <c r="L81" s="117"/>
      <c r="M81" s="117"/>
      <c r="N81" s="117"/>
      <c r="O81" s="117"/>
      <c r="P81" s="117"/>
      <c r="Q81" s="117"/>
      <c r="R81" s="117"/>
      <c r="S81" s="195"/>
      <c r="T81" s="117"/>
      <c r="U81" s="195"/>
      <c r="V81" s="117"/>
      <c r="W81" s="196"/>
      <c r="X81" s="197"/>
      <c r="Y81" s="197"/>
      <c r="Z81" s="197"/>
      <c r="AA81" s="197"/>
      <c r="AB81" s="188"/>
      <c r="AC81" s="197"/>
      <c r="AD81" s="197"/>
      <c r="AE81" s="188"/>
      <c r="AF81" s="197"/>
      <c r="AG81" s="197"/>
      <c r="AH81" s="197"/>
    </row>
    <row r="82" spans="1:34" x14ac:dyDescent="0.3">
      <c r="A82" s="192"/>
      <c r="B82" s="117"/>
      <c r="C82" s="117"/>
      <c r="D82" s="117"/>
      <c r="E82" s="117"/>
      <c r="F82" s="117"/>
      <c r="G82" s="117"/>
      <c r="H82" s="117"/>
      <c r="I82" s="195"/>
      <c r="J82" s="117"/>
      <c r="K82" s="117"/>
      <c r="L82" s="117"/>
      <c r="M82" s="117"/>
      <c r="N82" s="117"/>
      <c r="O82" s="117"/>
      <c r="P82" s="117"/>
      <c r="Q82" s="117"/>
      <c r="R82" s="117"/>
      <c r="S82" s="195"/>
      <c r="T82" s="117"/>
      <c r="U82" s="195"/>
      <c r="V82" s="117"/>
      <c r="W82" s="196"/>
      <c r="X82" s="197"/>
      <c r="Y82" s="197"/>
      <c r="Z82" s="197"/>
      <c r="AA82" s="197"/>
      <c r="AB82" s="188"/>
      <c r="AC82" s="197"/>
      <c r="AD82" s="197"/>
      <c r="AE82" s="188"/>
      <c r="AF82" s="197"/>
      <c r="AG82" s="197"/>
      <c r="AH82" s="197"/>
    </row>
    <row r="83" spans="1:34" x14ac:dyDescent="0.3">
      <c r="A83" s="192"/>
      <c r="B83" s="117"/>
      <c r="C83" s="117"/>
      <c r="D83" s="117"/>
      <c r="E83" s="117"/>
      <c r="F83" s="117"/>
      <c r="G83" s="117"/>
      <c r="H83" s="117"/>
      <c r="I83" s="195"/>
      <c r="J83" s="117"/>
      <c r="K83" s="117"/>
      <c r="L83" s="117"/>
      <c r="M83" s="117"/>
      <c r="N83" s="117"/>
      <c r="O83" s="117"/>
      <c r="P83" s="117"/>
      <c r="Q83" s="117"/>
      <c r="R83" s="117"/>
      <c r="S83" s="195"/>
      <c r="T83" s="117"/>
      <c r="U83" s="195"/>
      <c r="V83" s="117"/>
      <c r="W83" s="196"/>
      <c r="X83" s="197"/>
      <c r="Y83" s="197"/>
      <c r="Z83" s="197"/>
      <c r="AA83" s="197"/>
      <c r="AB83" s="188"/>
      <c r="AC83" s="197"/>
      <c r="AD83" s="197"/>
      <c r="AE83" s="188"/>
      <c r="AF83" s="197"/>
      <c r="AG83" s="197"/>
      <c r="AH83" s="197"/>
    </row>
    <row r="84" spans="1:34" x14ac:dyDescent="0.3">
      <c r="A84" s="192"/>
      <c r="B84" s="117"/>
      <c r="C84" s="117"/>
      <c r="D84" s="117"/>
      <c r="E84" s="117"/>
      <c r="F84" s="117"/>
      <c r="G84" s="117"/>
      <c r="H84" s="117"/>
      <c r="I84" s="195"/>
      <c r="J84" s="117"/>
      <c r="K84" s="117"/>
      <c r="L84" s="117"/>
      <c r="M84" s="117"/>
      <c r="N84" s="117"/>
      <c r="O84" s="117"/>
      <c r="P84" s="117"/>
      <c r="Q84" s="117"/>
      <c r="R84" s="117"/>
      <c r="S84" s="195"/>
      <c r="T84" s="117"/>
      <c r="U84" s="195"/>
      <c r="V84" s="117"/>
      <c r="W84" s="196"/>
      <c r="X84" s="197"/>
      <c r="Y84" s="197"/>
      <c r="Z84" s="197"/>
      <c r="AA84" s="197"/>
      <c r="AB84" s="188"/>
      <c r="AC84" s="197"/>
      <c r="AD84" s="197"/>
      <c r="AE84" s="188"/>
      <c r="AF84" s="197"/>
      <c r="AG84" s="197"/>
      <c r="AH84" s="197"/>
    </row>
    <row r="85" spans="1:34" x14ac:dyDescent="0.3">
      <c r="A85" s="192"/>
      <c r="B85" s="117"/>
      <c r="C85" s="117"/>
      <c r="D85" s="117"/>
      <c r="E85" s="117"/>
      <c r="F85" s="117"/>
      <c r="G85" s="117"/>
      <c r="H85" s="117"/>
      <c r="I85" s="195"/>
      <c r="J85" s="117"/>
      <c r="K85" s="117"/>
      <c r="L85" s="117"/>
      <c r="M85" s="117"/>
      <c r="N85" s="117"/>
      <c r="O85" s="117"/>
      <c r="P85" s="117"/>
      <c r="Q85" s="117"/>
      <c r="R85" s="117"/>
      <c r="S85" s="195"/>
      <c r="T85" s="117"/>
      <c r="U85" s="195"/>
      <c r="V85" s="117"/>
      <c r="W85" s="196"/>
      <c r="X85" s="197"/>
      <c r="Y85" s="197"/>
      <c r="Z85" s="197"/>
      <c r="AA85" s="197"/>
      <c r="AB85" s="188"/>
      <c r="AC85" s="197"/>
      <c r="AD85" s="197"/>
      <c r="AE85" s="188"/>
      <c r="AF85" s="197"/>
      <c r="AG85" s="197"/>
      <c r="AH85" s="197"/>
    </row>
    <row r="86" spans="1:34" x14ac:dyDescent="0.3">
      <c r="A86" s="192"/>
      <c r="B86" s="117"/>
      <c r="C86" s="117"/>
      <c r="D86" s="117"/>
      <c r="E86" s="117"/>
      <c r="F86" s="117"/>
      <c r="G86" s="117"/>
      <c r="H86" s="117"/>
      <c r="I86" s="195"/>
      <c r="J86" s="117"/>
      <c r="K86" s="117"/>
      <c r="L86" s="117"/>
      <c r="M86" s="117"/>
      <c r="N86" s="117"/>
      <c r="O86" s="117"/>
      <c r="P86" s="117"/>
      <c r="Q86" s="117"/>
      <c r="R86" s="117"/>
      <c r="S86" s="195"/>
      <c r="T86" s="117"/>
      <c r="U86" s="195"/>
      <c r="V86" s="117"/>
      <c r="W86" s="196"/>
      <c r="X86" s="197"/>
      <c r="Y86" s="197"/>
      <c r="Z86" s="197"/>
      <c r="AA86" s="197"/>
      <c r="AB86" s="188"/>
      <c r="AC86" s="197"/>
      <c r="AD86" s="197"/>
      <c r="AE86" s="188"/>
      <c r="AF86" s="197"/>
      <c r="AG86" s="197"/>
      <c r="AH86" s="197"/>
    </row>
    <row r="87" spans="1:34" x14ac:dyDescent="0.3">
      <c r="A87" s="192"/>
      <c r="B87" s="117"/>
      <c r="C87" s="117"/>
      <c r="D87" s="117"/>
      <c r="E87" s="117"/>
      <c r="F87" s="117"/>
      <c r="G87" s="117"/>
      <c r="H87" s="117"/>
      <c r="I87" s="195"/>
      <c r="J87" s="117"/>
      <c r="K87" s="117"/>
      <c r="L87" s="117"/>
      <c r="M87" s="117"/>
      <c r="N87" s="117"/>
      <c r="O87" s="117"/>
      <c r="P87" s="117"/>
      <c r="Q87" s="117"/>
      <c r="R87" s="117"/>
      <c r="S87" s="195"/>
      <c r="T87" s="117"/>
      <c r="U87" s="195"/>
      <c r="V87" s="117"/>
      <c r="W87" s="196"/>
      <c r="X87" s="197"/>
      <c r="Y87" s="197"/>
      <c r="Z87" s="197"/>
      <c r="AA87" s="197"/>
      <c r="AB87" s="188"/>
      <c r="AC87" s="197"/>
      <c r="AD87" s="197"/>
      <c r="AE87" s="188"/>
      <c r="AF87" s="197"/>
      <c r="AG87" s="197"/>
      <c r="AH87" s="197"/>
    </row>
    <row r="88" spans="1:34" x14ac:dyDescent="0.3">
      <c r="A88" s="192"/>
      <c r="B88" s="117"/>
      <c r="C88" s="117"/>
      <c r="D88" s="117"/>
      <c r="E88" s="117"/>
      <c r="F88" s="117"/>
      <c r="G88" s="117"/>
      <c r="H88" s="117"/>
      <c r="I88" s="195"/>
      <c r="J88" s="117"/>
      <c r="K88" s="117"/>
      <c r="L88" s="117"/>
      <c r="M88" s="117"/>
      <c r="N88" s="117"/>
      <c r="O88" s="117"/>
      <c r="P88" s="117"/>
      <c r="Q88" s="117"/>
      <c r="R88" s="117"/>
      <c r="S88" s="195"/>
      <c r="T88" s="117"/>
      <c r="U88" s="195"/>
      <c r="V88" s="117"/>
      <c r="W88" s="196"/>
      <c r="X88" s="197"/>
      <c r="Y88" s="197"/>
      <c r="Z88" s="197"/>
      <c r="AA88" s="197"/>
      <c r="AB88" s="188"/>
      <c r="AC88" s="197"/>
      <c r="AD88" s="197"/>
      <c r="AE88" s="188"/>
      <c r="AF88" s="197"/>
      <c r="AG88" s="197"/>
      <c r="AH88" s="197"/>
    </row>
    <row r="89" spans="1:34" x14ac:dyDescent="0.3">
      <c r="A89" s="192"/>
      <c r="B89" s="117"/>
      <c r="C89" s="117"/>
      <c r="D89" s="117"/>
      <c r="E89" s="117"/>
      <c r="F89" s="117"/>
      <c r="G89" s="117"/>
      <c r="H89" s="117"/>
      <c r="I89" s="195"/>
      <c r="J89" s="117"/>
      <c r="K89" s="117"/>
      <c r="L89" s="117"/>
      <c r="M89" s="117"/>
      <c r="N89" s="117"/>
      <c r="O89" s="117"/>
      <c r="P89" s="117"/>
      <c r="Q89" s="117"/>
      <c r="R89" s="117"/>
      <c r="S89" s="195"/>
      <c r="T89" s="117"/>
      <c r="U89" s="195"/>
      <c r="V89" s="117"/>
      <c r="W89" s="196"/>
      <c r="X89" s="197"/>
      <c r="Y89" s="197"/>
      <c r="Z89" s="197"/>
      <c r="AA89" s="197"/>
      <c r="AB89" s="188"/>
      <c r="AC89" s="197"/>
      <c r="AD89" s="197"/>
      <c r="AE89" s="188"/>
      <c r="AF89" s="197"/>
      <c r="AG89" s="197"/>
      <c r="AH89" s="197"/>
    </row>
    <row r="90" spans="1:34" x14ac:dyDescent="0.3">
      <c r="A90" s="192"/>
      <c r="B90" s="117"/>
      <c r="C90" s="117"/>
      <c r="D90" s="117"/>
      <c r="E90" s="117"/>
      <c r="F90" s="117"/>
      <c r="G90" s="117"/>
      <c r="H90" s="117"/>
      <c r="I90" s="195"/>
      <c r="J90" s="117"/>
      <c r="K90" s="117"/>
      <c r="L90" s="117"/>
      <c r="M90" s="117"/>
      <c r="N90" s="117"/>
      <c r="O90" s="117"/>
      <c r="P90" s="117"/>
      <c r="Q90" s="117"/>
      <c r="R90" s="117"/>
      <c r="S90" s="195"/>
      <c r="T90" s="117"/>
      <c r="U90" s="195"/>
      <c r="V90" s="117"/>
      <c r="W90" s="196"/>
      <c r="X90" s="197"/>
      <c r="Y90" s="197"/>
      <c r="Z90" s="197"/>
      <c r="AA90" s="197"/>
      <c r="AB90" s="188"/>
      <c r="AC90" s="197"/>
      <c r="AD90" s="197"/>
      <c r="AE90" s="188"/>
      <c r="AF90" s="197"/>
      <c r="AG90" s="197"/>
      <c r="AH90" s="197"/>
    </row>
    <row r="91" spans="1:34" x14ac:dyDescent="0.3">
      <c r="A91" s="192"/>
      <c r="B91" s="117"/>
      <c r="C91" s="117"/>
      <c r="D91" s="117"/>
      <c r="E91" s="117"/>
      <c r="F91" s="117"/>
      <c r="G91" s="117"/>
      <c r="H91" s="117"/>
      <c r="I91" s="195"/>
      <c r="J91" s="117"/>
      <c r="K91" s="117"/>
      <c r="L91" s="117"/>
      <c r="M91" s="117"/>
      <c r="N91" s="117"/>
      <c r="O91" s="117"/>
      <c r="P91" s="117"/>
      <c r="Q91" s="117"/>
      <c r="R91" s="117"/>
      <c r="S91" s="195"/>
      <c r="T91" s="117"/>
      <c r="U91" s="195"/>
      <c r="V91" s="117"/>
      <c r="W91" s="196"/>
      <c r="X91" s="197"/>
      <c r="Y91" s="197"/>
      <c r="Z91" s="197"/>
      <c r="AA91" s="197"/>
      <c r="AB91" s="188"/>
      <c r="AC91" s="197"/>
      <c r="AD91" s="197"/>
      <c r="AE91" s="188"/>
      <c r="AF91" s="197"/>
      <c r="AG91" s="197"/>
      <c r="AH91" s="197"/>
    </row>
    <row r="92" spans="1:34" x14ac:dyDescent="0.3">
      <c r="A92" s="192"/>
      <c r="B92" s="117"/>
      <c r="C92" s="117"/>
      <c r="D92" s="117"/>
      <c r="E92" s="117"/>
      <c r="F92" s="117"/>
      <c r="G92" s="117"/>
      <c r="H92" s="117"/>
      <c r="I92" s="195"/>
      <c r="J92" s="117"/>
      <c r="K92" s="117"/>
      <c r="L92" s="117"/>
      <c r="M92" s="117"/>
      <c r="N92" s="117"/>
      <c r="O92" s="117"/>
      <c r="P92" s="117"/>
      <c r="Q92" s="117"/>
      <c r="R92" s="117"/>
      <c r="S92" s="195"/>
      <c r="T92" s="117"/>
      <c r="U92" s="195"/>
      <c r="V92" s="117"/>
      <c r="W92" s="196"/>
      <c r="X92" s="197"/>
      <c r="Y92" s="197"/>
      <c r="Z92" s="197"/>
      <c r="AA92" s="197"/>
      <c r="AB92" s="188"/>
      <c r="AC92" s="197"/>
      <c r="AD92" s="197"/>
      <c r="AE92" s="188"/>
      <c r="AF92" s="197"/>
      <c r="AG92" s="197"/>
      <c r="AH92" s="197"/>
    </row>
    <row r="93" spans="1:34" x14ac:dyDescent="0.3">
      <c r="A93" s="192"/>
      <c r="B93" s="117"/>
      <c r="C93" s="117"/>
      <c r="D93" s="117"/>
      <c r="E93" s="117"/>
      <c r="F93" s="117"/>
      <c r="G93" s="117"/>
      <c r="H93" s="117"/>
      <c r="I93" s="195"/>
      <c r="J93" s="117"/>
      <c r="K93" s="117"/>
      <c r="L93" s="117"/>
      <c r="M93" s="117"/>
      <c r="N93" s="117"/>
      <c r="O93" s="117"/>
      <c r="P93" s="117"/>
      <c r="Q93" s="117"/>
      <c r="R93" s="117"/>
      <c r="S93" s="195"/>
      <c r="T93" s="117"/>
      <c r="U93" s="195"/>
      <c r="V93" s="117"/>
      <c r="W93" s="196"/>
      <c r="X93" s="197"/>
      <c r="Y93" s="197"/>
      <c r="Z93" s="197"/>
      <c r="AA93" s="197"/>
      <c r="AB93" s="188"/>
      <c r="AC93" s="197"/>
      <c r="AD93" s="197"/>
      <c r="AE93" s="188"/>
      <c r="AF93" s="197"/>
      <c r="AG93" s="197"/>
      <c r="AH93" s="197"/>
    </row>
    <row r="94" spans="1:34" x14ac:dyDescent="0.3">
      <c r="A94" s="192"/>
      <c r="B94" s="117"/>
      <c r="C94" s="117"/>
      <c r="D94" s="117"/>
      <c r="E94" s="117"/>
      <c r="F94" s="117"/>
      <c r="G94" s="117"/>
      <c r="H94" s="117"/>
      <c r="I94" s="195"/>
      <c r="J94" s="117"/>
      <c r="K94" s="117"/>
      <c r="L94" s="117"/>
      <c r="M94" s="117"/>
      <c r="N94" s="117"/>
      <c r="O94" s="117"/>
      <c r="P94" s="117"/>
      <c r="Q94" s="117"/>
      <c r="R94" s="117"/>
      <c r="S94" s="195"/>
      <c r="T94" s="117"/>
      <c r="U94" s="195"/>
      <c r="V94" s="117"/>
      <c r="W94" s="196"/>
      <c r="X94" s="197"/>
      <c r="Y94" s="197"/>
      <c r="Z94" s="197"/>
      <c r="AA94" s="197"/>
      <c r="AB94" s="188"/>
      <c r="AC94" s="197"/>
      <c r="AD94" s="197"/>
      <c r="AE94" s="188"/>
      <c r="AF94" s="197"/>
      <c r="AG94" s="197"/>
      <c r="AH94" s="197"/>
    </row>
    <row r="95" spans="1:34" x14ac:dyDescent="0.3">
      <c r="A95" s="192"/>
      <c r="B95" s="117"/>
      <c r="C95" s="117"/>
      <c r="D95" s="117"/>
      <c r="E95" s="117"/>
      <c r="F95" s="117"/>
      <c r="G95" s="117"/>
      <c r="H95" s="117"/>
      <c r="I95" s="195"/>
      <c r="J95" s="117"/>
      <c r="K95" s="117"/>
      <c r="L95" s="117"/>
      <c r="M95" s="117"/>
      <c r="N95" s="117"/>
      <c r="O95" s="117"/>
      <c r="P95" s="117"/>
      <c r="Q95" s="117"/>
      <c r="R95" s="117"/>
      <c r="S95" s="195"/>
      <c r="T95" s="117"/>
      <c r="U95" s="195"/>
      <c r="V95" s="117"/>
      <c r="W95" s="196"/>
      <c r="X95" s="197"/>
      <c r="Y95" s="197"/>
      <c r="Z95" s="197"/>
      <c r="AA95" s="197"/>
      <c r="AB95" s="188"/>
      <c r="AC95" s="197"/>
      <c r="AD95" s="197"/>
      <c r="AE95" s="188"/>
      <c r="AF95" s="197"/>
      <c r="AG95" s="197"/>
      <c r="AH95" s="197"/>
    </row>
    <row r="96" spans="1:34" x14ac:dyDescent="0.3">
      <c r="A96" s="192"/>
      <c r="B96" s="117"/>
      <c r="C96" s="117"/>
      <c r="D96" s="117"/>
      <c r="E96" s="117"/>
      <c r="F96" s="117"/>
      <c r="G96" s="117"/>
      <c r="H96" s="117"/>
      <c r="I96" s="195"/>
      <c r="J96" s="117"/>
      <c r="K96" s="117"/>
      <c r="L96" s="117"/>
      <c r="M96" s="117"/>
      <c r="N96" s="117"/>
      <c r="O96" s="117"/>
      <c r="P96" s="117"/>
      <c r="Q96" s="117"/>
      <c r="R96" s="117"/>
      <c r="S96" s="195"/>
      <c r="T96" s="117"/>
      <c r="U96" s="195"/>
      <c r="V96" s="117"/>
      <c r="W96" s="196"/>
      <c r="X96" s="197"/>
      <c r="Y96" s="197"/>
      <c r="Z96" s="197"/>
      <c r="AA96" s="197"/>
      <c r="AB96" s="188"/>
      <c r="AC96" s="197"/>
      <c r="AD96" s="197"/>
      <c r="AE96" s="188"/>
      <c r="AF96" s="197"/>
      <c r="AG96" s="197"/>
      <c r="AH96" s="197"/>
    </row>
    <row r="97" spans="1:34" x14ac:dyDescent="0.3">
      <c r="A97" s="192"/>
      <c r="B97" s="117"/>
      <c r="C97" s="117"/>
      <c r="D97" s="117"/>
      <c r="E97" s="117"/>
      <c r="F97" s="117"/>
      <c r="G97" s="117"/>
      <c r="H97" s="117"/>
      <c r="I97" s="195"/>
      <c r="J97" s="117"/>
      <c r="K97" s="117"/>
      <c r="L97" s="117"/>
      <c r="M97" s="117"/>
      <c r="N97" s="117"/>
      <c r="O97" s="117"/>
      <c r="P97" s="117"/>
      <c r="Q97" s="117"/>
      <c r="R97" s="117"/>
      <c r="S97" s="195"/>
      <c r="T97" s="117"/>
      <c r="U97" s="195"/>
      <c r="V97" s="117"/>
      <c r="W97" s="196"/>
      <c r="X97" s="197"/>
      <c r="Y97" s="197"/>
      <c r="Z97" s="197"/>
      <c r="AA97" s="197"/>
      <c r="AB97" s="188"/>
      <c r="AC97" s="197"/>
      <c r="AD97" s="197"/>
      <c r="AE97" s="188"/>
      <c r="AF97" s="197"/>
      <c r="AG97" s="197"/>
      <c r="AH97" s="197"/>
    </row>
    <row r="98" spans="1:34" x14ac:dyDescent="0.3">
      <c r="A98" s="192"/>
      <c r="B98" s="117"/>
      <c r="C98" s="117"/>
      <c r="D98" s="117"/>
      <c r="E98" s="117"/>
      <c r="F98" s="117"/>
      <c r="G98" s="117"/>
      <c r="H98" s="117"/>
      <c r="I98" s="195"/>
      <c r="J98" s="117"/>
      <c r="K98" s="117"/>
      <c r="L98" s="117"/>
      <c r="M98" s="117"/>
      <c r="N98" s="117"/>
      <c r="O98" s="117"/>
      <c r="P98" s="117"/>
      <c r="Q98" s="117"/>
      <c r="R98" s="117"/>
      <c r="S98" s="195"/>
      <c r="T98" s="117"/>
      <c r="U98" s="195"/>
      <c r="V98" s="117"/>
      <c r="W98" s="196"/>
      <c r="X98" s="197"/>
      <c r="Y98" s="197"/>
      <c r="Z98" s="197"/>
      <c r="AA98" s="197"/>
      <c r="AB98" s="188"/>
      <c r="AC98" s="197"/>
      <c r="AD98" s="197"/>
      <c r="AE98" s="188"/>
      <c r="AF98" s="197"/>
      <c r="AG98" s="197"/>
      <c r="AH98" s="197"/>
    </row>
    <row r="99" spans="1:34" x14ac:dyDescent="0.3">
      <c r="A99" s="192"/>
      <c r="B99" s="117"/>
      <c r="C99" s="117"/>
      <c r="D99" s="117"/>
      <c r="E99" s="117"/>
      <c r="F99" s="117"/>
      <c r="G99" s="117"/>
      <c r="H99" s="117"/>
      <c r="I99" s="195"/>
      <c r="J99" s="117"/>
      <c r="K99" s="117"/>
      <c r="L99" s="117"/>
      <c r="M99" s="117"/>
      <c r="N99" s="117"/>
      <c r="O99" s="117"/>
      <c r="P99" s="117"/>
      <c r="Q99" s="117"/>
      <c r="R99" s="117"/>
      <c r="S99" s="195"/>
      <c r="T99" s="117"/>
      <c r="U99" s="195"/>
      <c r="V99" s="117"/>
      <c r="W99" s="196"/>
      <c r="X99" s="197"/>
      <c r="Y99" s="197"/>
      <c r="Z99" s="197"/>
      <c r="AA99" s="197"/>
      <c r="AB99" s="188"/>
      <c r="AC99" s="197"/>
      <c r="AD99" s="197"/>
      <c r="AE99" s="188"/>
      <c r="AF99" s="197"/>
      <c r="AG99" s="197"/>
      <c r="AH99" s="197"/>
    </row>
    <row r="100" spans="1:34" x14ac:dyDescent="0.3">
      <c r="A100" s="192"/>
      <c r="B100" s="117"/>
      <c r="C100" s="117"/>
      <c r="D100" s="117"/>
      <c r="E100" s="117"/>
      <c r="F100" s="117"/>
      <c r="G100" s="117"/>
      <c r="H100" s="117"/>
      <c r="I100" s="195"/>
      <c r="J100" s="117"/>
      <c r="K100" s="117"/>
      <c r="L100" s="117"/>
      <c r="M100" s="117"/>
      <c r="N100" s="117"/>
      <c r="O100" s="117"/>
      <c r="P100" s="117"/>
      <c r="Q100" s="117"/>
      <c r="R100" s="117"/>
      <c r="S100" s="195"/>
      <c r="T100" s="117"/>
      <c r="U100" s="195"/>
      <c r="V100" s="117"/>
      <c r="W100" s="196"/>
      <c r="X100" s="197"/>
      <c r="Y100" s="197"/>
      <c r="Z100" s="197"/>
      <c r="AA100" s="197"/>
      <c r="AB100" s="188"/>
      <c r="AC100" s="197"/>
      <c r="AD100" s="197"/>
      <c r="AE100" s="188"/>
      <c r="AF100" s="197"/>
      <c r="AG100" s="197"/>
      <c r="AH100" s="197"/>
    </row>
    <row r="101" spans="1:34" x14ac:dyDescent="0.3">
      <c r="A101" s="192"/>
      <c r="B101" s="117"/>
      <c r="C101" s="117"/>
      <c r="D101" s="117"/>
      <c r="E101" s="117"/>
      <c r="F101" s="117"/>
      <c r="G101" s="117"/>
      <c r="H101" s="117"/>
      <c r="I101" s="195"/>
      <c r="J101" s="117"/>
      <c r="K101" s="117"/>
      <c r="L101" s="117"/>
      <c r="M101" s="117"/>
      <c r="N101" s="117"/>
      <c r="O101" s="117"/>
      <c r="P101" s="117"/>
      <c r="Q101" s="117"/>
      <c r="R101" s="117"/>
      <c r="S101" s="195"/>
      <c r="T101" s="117"/>
      <c r="U101" s="195"/>
      <c r="V101" s="117"/>
      <c r="W101" s="196"/>
      <c r="X101" s="197"/>
      <c r="Y101" s="197"/>
      <c r="Z101" s="197"/>
      <c r="AA101" s="197"/>
      <c r="AB101" s="188"/>
      <c r="AC101" s="197"/>
      <c r="AD101" s="197"/>
      <c r="AE101" s="188"/>
      <c r="AF101" s="197"/>
      <c r="AG101" s="197"/>
      <c r="AH101" s="197"/>
    </row>
    <row r="102" spans="1:34" x14ac:dyDescent="0.3">
      <c r="A102" s="192"/>
      <c r="B102" s="117"/>
      <c r="C102" s="117"/>
      <c r="D102" s="117"/>
      <c r="E102" s="117"/>
      <c r="F102" s="117"/>
      <c r="G102" s="117"/>
      <c r="H102" s="117"/>
      <c r="I102" s="195"/>
      <c r="J102" s="117"/>
      <c r="K102" s="117"/>
      <c r="L102" s="117"/>
      <c r="M102" s="117"/>
      <c r="N102" s="117"/>
      <c r="O102" s="117"/>
      <c r="P102" s="117"/>
      <c r="Q102" s="117"/>
      <c r="R102" s="117"/>
      <c r="S102" s="195"/>
      <c r="T102" s="117"/>
      <c r="U102" s="195"/>
      <c r="V102" s="117"/>
      <c r="W102" s="196"/>
      <c r="X102" s="197"/>
      <c r="Y102" s="197"/>
      <c r="Z102" s="197"/>
      <c r="AA102" s="197"/>
      <c r="AB102" s="188"/>
      <c r="AC102" s="197"/>
      <c r="AD102" s="197"/>
      <c r="AE102" s="188"/>
      <c r="AF102" s="197"/>
      <c r="AG102" s="197"/>
      <c r="AH102" s="197"/>
    </row>
    <row r="103" spans="1:34" x14ac:dyDescent="0.3">
      <c r="A103" s="192"/>
      <c r="B103" s="117"/>
      <c r="C103" s="117"/>
      <c r="D103" s="117"/>
      <c r="E103" s="117"/>
      <c r="F103" s="117"/>
      <c r="G103" s="117"/>
      <c r="H103" s="117"/>
      <c r="I103" s="195"/>
      <c r="J103" s="117"/>
      <c r="K103" s="117"/>
      <c r="L103" s="117"/>
      <c r="M103" s="117"/>
      <c r="N103" s="117"/>
      <c r="O103" s="117"/>
      <c r="P103" s="117"/>
      <c r="Q103" s="117"/>
      <c r="R103" s="117"/>
      <c r="S103" s="195"/>
      <c r="T103" s="117"/>
      <c r="U103" s="195"/>
      <c r="V103" s="117"/>
      <c r="W103" s="196"/>
      <c r="X103" s="197"/>
      <c r="Y103" s="197"/>
      <c r="Z103" s="197"/>
      <c r="AA103" s="197"/>
      <c r="AB103" s="188"/>
      <c r="AC103" s="197"/>
      <c r="AD103" s="197"/>
      <c r="AE103" s="188"/>
      <c r="AF103" s="197"/>
      <c r="AG103" s="197"/>
      <c r="AH103" s="197"/>
    </row>
    <row r="104" spans="1:34" x14ac:dyDescent="0.3">
      <c r="A104" s="192"/>
      <c r="B104" s="117"/>
      <c r="C104" s="117"/>
      <c r="D104" s="117"/>
      <c r="E104" s="117"/>
      <c r="F104" s="117"/>
      <c r="G104" s="117"/>
      <c r="H104" s="117"/>
      <c r="I104" s="195"/>
      <c r="J104" s="117"/>
      <c r="K104" s="117"/>
      <c r="L104" s="117"/>
      <c r="M104" s="117"/>
      <c r="N104" s="117"/>
      <c r="O104" s="117"/>
      <c r="P104" s="117"/>
      <c r="Q104" s="117"/>
      <c r="R104" s="117"/>
      <c r="S104" s="195"/>
      <c r="T104" s="117"/>
      <c r="U104" s="195"/>
      <c r="V104" s="117"/>
      <c r="W104" s="196"/>
      <c r="X104" s="197"/>
      <c r="Y104" s="197"/>
      <c r="Z104" s="197"/>
      <c r="AA104" s="197"/>
      <c r="AB104" s="188"/>
      <c r="AC104" s="197"/>
      <c r="AD104" s="197"/>
      <c r="AE104" s="188"/>
      <c r="AF104" s="197"/>
      <c r="AG104" s="197"/>
      <c r="AH104" s="197"/>
    </row>
    <row r="105" spans="1:34" x14ac:dyDescent="0.3">
      <c r="A105" s="192"/>
      <c r="B105" s="117"/>
      <c r="C105" s="117"/>
      <c r="D105" s="117"/>
      <c r="E105" s="117"/>
      <c r="F105" s="117"/>
      <c r="G105" s="117"/>
      <c r="H105" s="117"/>
      <c r="I105" s="195"/>
      <c r="J105" s="117"/>
      <c r="K105" s="117"/>
      <c r="L105" s="117"/>
      <c r="M105" s="117"/>
      <c r="N105" s="117"/>
      <c r="O105" s="117"/>
      <c r="P105" s="117"/>
      <c r="Q105" s="117"/>
      <c r="R105" s="117"/>
      <c r="S105" s="195"/>
      <c r="T105" s="117"/>
      <c r="U105" s="195"/>
      <c r="V105" s="117"/>
      <c r="W105" s="196"/>
      <c r="X105" s="197"/>
      <c r="Y105" s="197"/>
      <c r="Z105" s="197"/>
      <c r="AA105" s="197"/>
      <c r="AB105" s="188"/>
      <c r="AC105" s="197"/>
      <c r="AD105" s="197"/>
      <c r="AE105" s="188"/>
      <c r="AF105" s="197"/>
      <c r="AG105" s="197"/>
      <c r="AH105" s="197"/>
    </row>
    <row r="106" spans="1:34" x14ac:dyDescent="0.3">
      <c r="A106" s="192"/>
      <c r="B106" s="117"/>
      <c r="C106" s="117"/>
      <c r="D106" s="117"/>
      <c r="E106" s="117"/>
      <c r="F106" s="117"/>
      <c r="G106" s="117"/>
      <c r="H106" s="117"/>
      <c r="I106" s="195"/>
      <c r="J106" s="117"/>
      <c r="K106" s="117"/>
      <c r="L106" s="117"/>
      <c r="M106" s="117"/>
      <c r="N106" s="117"/>
      <c r="O106" s="117"/>
      <c r="P106" s="117"/>
      <c r="Q106" s="117"/>
      <c r="R106" s="117"/>
      <c r="S106" s="195"/>
      <c r="T106" s="117"/>
      <c r="U106" s="195"/>
      <c r="V106" s="117"/>
      <c r="W106" s="196"/>
      <c r="X106" s="197"/>
      <c r="Y106" s="197"/>
      <c r="Z106" s="197"/>
      <c r="AA106" s="197"/>
      <c r="AB106" s="188"/>
      <c r="AC106" s="197"/>
      <c r="AD106" s="197"/>
      <c r="AE106" s="188"/>
      <c r="AF106" s="197"/>
      <c r="AG106" s="197"/>
      <c r="AH106" s="197"/>
    </row>
    <row r="107" spans="1:34" x14ac:dyDescent="0.3">
      <c r="A107" s="192"/>
      <c r="B107" s="117"/>
      <c r="C107" s="117"/>
      <c r="D107" s="117"/>
      <c r="E107" s="117"/>
      <c r="F107" s="117"/>
      <c r="G107" s="117"/>
      <c r="H107" s="117"/>
      <c r="I107" s="195"/>
      <c r="J107" s="117"/>
      <c r="K107" s="117"/>
      <c r="L107" s="117"/>
      <c r="M107" s="117"/>
      <c r="N107" s="117"/>
      <c r="O107" s="117"/>
      <c r="P107" s="117"/>
      <c r="Q107" s="117"/>
      <c r="R107" s="117"/>
      <c r="S107" s="195"/>
      <c r="T107" s="117"/>
      <c r="U107" s="195"/>
      <c r="V107" s="117"/>
      <c r="W107" s="196"/>
      <c r="X107" s="197"/>
      <c r="Y107" s="197"/>
      <c r="Z107" s="197"/>
      <c r="AA107" s="197"/>
      <c r="AB107" s="188"/>
      <c r="AC107" s="197"/>
      <c r="AD107" s="197"/>
      <c r="AE107" s="188"/>
      <c r="AF107" s="197"/>
      <c r="AG107" s="197"/>
      <c r="AH107" s="197"/>
    </row>
    <row r="108" spans="1:34" x14ac:dyDescent="0.3">
      <c r="A108" s="192"/>
      <c r="B108" s="117"/>
      <c r="C108" s="117"/>
      <c r="D108" s="117"/>
      <c r="E108" s="117"/>
      <c r="F108" s="117"/>
      <c r="G108" s="117"/>
      <c r="H108" s="117"/>
      <c r="I108" s="195"/>
      <c r="J108" s="117"/>
      <c r="K108" s="117"/>
      <c r="L108" s="117"/>
      <c r="M108" s="117"/>
      <c r="N108" s="117"/>
      <c r="O108" s="117"/>
      <c r="P108" s="117"/>
      <c r="Q108" s="117"/>
      <c r="R108" s="117"/>
      <c r="S108" s="195"/>
      <c r="T108" s="117"/>
      <c r="U108" s="195"/>
      <c r="V108" s="117"/>
      <c r="W108" s="196"/>
      <c r="X108" s="197"/>
      <c r="Y108" s="197"/>
      <c r="Z108" s="197"/>
      <c r="AA108" s="197"/>
      <c r="AB108" s="188"/>
      <c r="AC108" s="197"/>
      <c r="AD108" s="197"/>
      <c r="AE108" s="188"/>
      <c r="AF108" s="197"/>
      <c r="AG108" s="197"/>
      <c r="AH108" s="197"/>
    </row>
    <row r="109" spans="1:34" x14ac:dyDescent="0.3">
      <c r="A109" s="192"/>
      <c r="B109" s="117"/>
      <c r="C109" s="117"/>
      <c r="D109" s="117"/>
      <c r="E109" s="117"/>
      <c r="F109" s="117"/>
      <c r="G109" s="117"/>
      <c r="H109" s="117"/>
      <c r="I109" s="195"/>
      <c r="J109" s="117"/>
      <c r="K109" s="117"/>
      <c r="L109" s="117"/>
      <c r="M109" s="117"/>
      <c r="N109" s="117"/>
      <c r="O109" s="117"/>
      <c r="P109" s="117"/>
      <c r="Q109" s="117"/>
      <c r="R109" s="117"/>
      <c r="S109" s="195"/>
      <c r="T109" s="117"/>
      <c r="U109" s="195"/>
      <c r="V109" s="117"/>
      <c r="W109" s="196"/>
      <c r="X109" s="197"/>
      <c r="Y109" s="197"/>
      <c r="Z109" s="197"/>
      <c r="AA109" s="197"/>
      <c r="AB109" s="188"/>
      <c r="AC109" s="197"/>
      <c r="AD109" s="197"/>
      <c r="AE109" s="188"/>
      <c r="AF109" s="197"/>
      <c r="AG109" s="197"/>
      <c r="AH109" s="197"/>
    </row>
    <row r="110" spans="1:34" x14ac:dyDescent="0.3">
      <c r="A110" s="192"/>
      <c r="B110" s="117"/>
      <c r="C110" s="117"/>
      <c r="D110" s="117"/>
      <c r="E110" s="117"/>
      <c r="F110" s="117"/>
      <c r="G110" s="117"/>
      <c r="H110" s="117"/>
      <c r="I110" s="195"/>
      <c r="J110" s="117"/>
      <c r="K110" s="117"/>
      <c r="L110" s="117"/>
      <c r="M110" s="117"/>
      <c r="N110" s="117"/>
      <c r="O110" s="117"/>
      <c r="P110" s="117"/>
      <c r="Q110" s="117"/>
      <c r="R110" s="117"/>
      <c r="S110" s="195"/>
      <c r="T110" s="117"/>
      <c r="U110" s="195"/>
      <c r="V110" s="117"/>
      <c r="W110" s="196"/>
      <c r="X110" s="197"/>
      <c r="Y110" s="197"/>
      <c r="Z110" s="197"/>
      <c r="AA110" s="197"/>
      <c r="AB110" s="188"/>
      <c r="AC110" s="197"/>
      <c r="AD110" s="197"/>
      <c r="AE110" s="188"/>
      <c r="AF110" s="197"/>
      <c r="AG110" s="197"/>
      <c r="AH110" s="197"/>
    </row>
    <row r="111" spans="1:34" x14ac:dyDescent="0.3">
      <c r="A111" s="192"/>
      <c r="B111" s="117"/>
      <c r="C111" s="117"/>
      <c r="D111" s="117"/>
      <c r="E111" s="117"/>
      <c r="F111" s="117"/>
      <c r="G111" s="117"/>
      <c r="H111" s="117"/>
      <c r="I111" s="195"/>
      <c r="J111" s="117"/>
      <c r="K111" s="117"/>
      <c r="L111" s="117"/>
      <c r="M111" s="117"/>
      <c r="N111" s="117"/>
      <c r="O111" s="117"/>
      <c r="P111" s="117"/>
      <c r="Q111" s="117"/>
      <c r="R111" s="117"/>
      <c r="S111" s="195"/>
      <c r="T111" s="117"/>
      <c r="U111" s="195"/>
      <c r="V111" s="117"/>
      <c r="W111" s="196"/>
      <c r="X111" s="197"/>
      <c r="Y111" s="197"/>
      <c r="Z111" s="197"/>
      <c r="AA111" s="197"/>
      <c r="AB111" s="188"/>
      <c r="AC111" s="197"/>
      <c r="AD111" s="197"/>
      <c r="AE111" s="188"/>
      <c r="AF111" s="197"/>
      <c r="AG111" s="197"/>
      <c r="AH111" s="197"/>
    </row>
    <row r="112" spans="1:34" x14ac:dyDescent="0.3">
      <c r="A112" s="192"/>
      <c r="B112" s="117"/>
      <c r="C112" s="117"/>
      <c r="D112" s="117"/>
      <c r="E112" s="117"/>
      <c r="F112" s="117"/>
      <c r="G112" s="117"/>
      <c r="H112" s="117"/>
      <c r="I112" s="195"/>
      <c r="J112" s="117"/>
      <c r="K112" s="117"/>
      <c r="L112" s="117"/>
      <c r="M112" s="117"/>
      <c r="N112" s="117"/>
      <c r="O112" s="117"/>
      <c r="P112" s="117"/>
      <c r="Q112" s="117"/>
      <c r="R112" s="117"/>
      <c r="S112" s="195"/>
      <c r="T112" s="117"/>
      <c r="U112" s="195"/>
      <c r="V112" s="117"/>
      <c r="W112" s="196"/>
      <c r="X112" s="197"/>
      <c r="Y112" s="197"/>
      <c r="Z112" s="197"/>
      <c r="AA112" s="197"/>
      <c r="AB112" s="188"/>
      <c r="AC112" s="197"/>
      <c r="AD112" s="197"/>
      <c r="AE112" s="188"/>
      <c r="AF112" s="197"/>
      <c r="AG112" s="197"/>
      <c r="AH112" s="197"/>
    </row>
    <row r="113" spans="1:34" x14ac:dyDescent="0.3">
      <c r="A113" s="192"/>
      <c r="B113" s="117"/>
      <c r="C113" s="117"/>
      <c r="D113" s="117"/>
      <c r="E113" s="117"/>
      <c r="F113" s="117"/>
      <c r="G113" s="117"/>
      <c r="H113" s="117"/>
      <c r="I113" s="195"/>
      <c r="J113" s="117"/>
      <c r="K113" s="117"/>
      <c r="L113" s="117"/>
      <c r="M113" s="117"/>
      <c r="N113" s="117"/>
      <c r="O113" s="117"/>
      <c r="P113" s="117"/>
      <c r="Q113" s="117"/>
      <c r="R113" s="117"/>
      <c r="S113" s="195"/>
      <c r="T113" s="117"/>
      <c r="U113" s="195"/>
      <c r="V113" s="117"/>
      <c r="W113" s="196"/>
      <c r="X113" s="197"/>
      <c r="Y113" s="197"/>
      <c r="Z113" s="197"/>
      <c r="AA113" s="197"/>
      <c r="AB113" s="188"/>
      <c r="AC113" s="197"/>
      <c r="AD113" s="197"/>
      <c r="AE113" s="188"/>
      <c r="AF113" s="197"/>
      <c r="AG113" s="197"/>
      <c r="AH113" s="197"/>
    </row>
    <row r="114" spans="1:34" x14ac:dyDescent="0.3">
      <c r="A114" s="192"/>
      <c r="B114" s="117"/>
      <c r="C114" s="117"/>
      <c r="D114" s="117"/>
      <c r="E114" s="117"/>
      <c r="F114" s="117"/>
      <c r="G114" s="117"/>
      <c r="H114" s="117"/>
      <c r="I114" s="195"/>
      <c r="J114" s="117"/>
      <c r="K114" s="117"/>
      <c r="L114" s="117"/>
      <c r="M114" s="117"/>
      <c r="N114" s="117"/>
      <c r="O114" s="117"/>
      <c r="P114" s="117"/>
      <c r="Q114" s="117"/>
      <c r="R114" s="117"/>
      <c r="S114" s="195"/>
      <c r="T114" s="117"/>
      <c r="U114" s="195"/>
      <c r="V114" s="117"/>
      <c r="W114" s="196"/>
      <c r="X114" s="197"/>
      <c r="Y114" s="197"/>
      <c r="Z114" s="197"/>
      <c r="AA114" s="197"/>
      <c r="AB114" s="188"/>
      <c r="AC114" s="197"/>
      <c r="AD114" s="197"/>
      <c r="AE114" s="188"/>
      <c r="AF114" s="197"/>
      <c r="AG114" s="197"/>
      <c r="AH114" s="197"/>
    </row>
    <row r="115" spans="1:34" x14ac:dyDescent="0.3">
      <c r="A115" s="192"/>
      <c r="B115" s="117"/>
      <c r="C115" s="117"/>
      <c r="D115" s="117"/>
      <c r="E115" s="117"/>
      <c r="F115" s="117"/>
      <c r="G115" s="117"/>
      <c r="H115" s="117"/>
      <c r="I115" s="195"/>
      <c r="J115" s="117"/>
      <c r="K115" s="117"/>
      <c r="L115" s="117"/>
      <c r="M115" s="117"/>
      <c r="N115" s="117"/>
      <c r="O115" s="117"/>
      <c r="P115" s="117"/>
      <c r="Q115" s="117"/>
      <c r="R115" s="117"/>
      <c r="S115" s="195"/>
      <c r="T115" s="117"/>
      <c r="U115" s="195"/>
      <c r="V115" s="117"/>
      <c r="W115" s="196"/>
      <c r="X115" s="197"/>
      <c r="Y115" s="197"/>
      <c r="Z115" s="197"/>
      <c r="AA115" s="197"/>
      <c r="AB115" s="188"/>
      <c r="AC115" s="197"/>
      <c r="AD115" s="197"/>
      <c r="AE115" s="188"/>
      <c r="AF115" s="197"/>
      <c r="AG115" s="197"/>
      <c r="AH115" s="197"/>
    </row>
    <row r="116" spans="1:34" x14ac:dyDescent="0.3">
      <c r="A116" s="192"/>
      <c r="B116" s="117"/>
      <c r="C116" s="117"/>
      <c r="D116" s="117"/>
      <c r="E116" s="117"/>
      <c r="F116" s="117"/>
      <c r="G116" s="117"/>
      <c r="H116" s="117"/>
      <c r="I116" s="195"/>
      <c r="J116" s="117"/>
      <c r="K116" s="117"/>
      <c r="L116" s="117"/>
      <c r="M116" s="117"/>
      <c r="N116" s="117"/>
      <c r="O116" s="117"/>
      <c r="P116" s="117"/>
      <c r="Q116" s="117"/>
      <c r="R116" s="117"/>
      <c r="S116" s="195"/>
      <c r="T116" s="117"/>
      <c r="U116" s="195"/>
      <c r="V116" s="117"/>
      <c r="W116" s="196"/>
      <c r="X116" s="197"/>
      <c r="Y116" s="197"/>
      <c r="Z116" s="197"/>
      <c r="AA116" s="197"/>
      <c r="AB116" s="188"/>
      <c r="AC116" s="197"/>
      <c r="AD116" s="197"/>
      <c r="AE116" s="188"/>
      <c r="AF116" s="197"/>
      <c r="AG116" s="197"/>
      <c r="AH116" s="197"/>
    </row>
    <row r="117" spans="1:34" x14ac:dyDescent="0.3">
      <c r="A117" s="192"/>
      <c r="B117" s="117"/>
      <c r="C117" s="117"/>
      <c r="D117" s="117"/>
      <c r="E117" s="117"/>
      <c r="F117" s="117"/>
      <c r="G117" s="117"/>
      <c r="H117" s="117"/>
      <c r="I117" s="195"/>
      <c r="J117" s="117"/>
      <c r="K117" s="117"/>
      <c r="L117" s="117"/>
      <c r="M117" s="117"/>
      <c r="N117" s="117"/>
      <c r="O117" s="117"/>
      <c r="P117" s="117"/>
      <c r="Q117" s="117"/>
      <c r="R117" s="117"/>
      <c r="S117" s="195"/>
      <c r="T117" s="117"/>
      <c r="U117" s="195"/>
      <c r="V117" s="117"/>
      <c r="W117" s="196"/>
      <c r="X117" s="197"/>
      <c r="Y117" s="197"/>
      <c r="Z117" s="197"/>
      <c r="AA117" s="197"/>
      <c r="AB117" s="188"/>
      <c r="AC117" s="197"/>
      <c r="AD117" s="197"/>
      <c r="AE117" s="188"/>
      <c r="AF117" s="197"/>
      <c r="AG117" s="197"/>
      <c r="AH117" s="197"/>
    </row>
    <row r="118" spans="1:34" x14ac:dyDescent="0.3">
      <c r="A118" s="192"/>
      <c r="B118" s="117"/>
      <c r="C118" s="117"/>
      <c r="D118" s="117"/>
      <c r="E118" s="117"/>
      <c r="F118" s="117"/>
      <c r="G118" s="117"/>
      <c r="H118" s="117"/>
      <c r="I118" s="195"/>
      <c r="J118" s="117"/>
      <c r="K118" s="117"/>
      <c r="L118" s="117"/>
      <c r="M118" s="117"/>
      <c r="N118" s="117"/>
      <c r="O118" s="117"/>
      <c r="P118" s="117"/>
      <c r="Q118" s="117"/>
      <c r="R118" s="117"/>
      <c r="S118" s="195"/>
      <c r="T118" s="117"/>
      <c r="U118" s="195"/>
      <c r="V118" s="117"/>
      <c r="W118" s="196"/>
      <c r="X118" s="197"/>
      <c r="Y118" s="197"/>
      <c r="Z118" s="197"/>
      <c r="AA118" s="197"/>
      <c r="AB118" s="188"/>
      <c r="AC118" s="197"/>
      <c r="AD118" s="197"/>
      <c r="AE118" s="188"/>
      <c r="AF118" s="197"/>
      <c r="AG118" s="197"/>
      <c r="AH118" s="197"/>
    </row>
    <row r="119" spans="1:34" x14ac:dyDescent="0.3">
      <c r="A119" s="192"/>
      <c r="B119" s="117"/>
      <c r="C119" s="117"/>
      <c r="D119" s="117"/>
      <c r="E119" s="117"/>
      <c r="F119" s="117"/>
      <c r="G119" s="117"/>
      <c r="H119" s="117"/>
      <c r="I119" s="195"/>
      <c r="J119" s="117"/>
      <c r="K119" s="117"/>
      <c r="L119" s="117"/>
      <c r="M119" s="117"/>
      <c r="N119" s="117"/>
      <c r="O119" s="117"/>
      <c r="P119" s="117"/>
      <c r="Q119" s="117"/>
      <c r="R119" s="117"/>
      <c r="S119" s="195"/>
      <c r="T119" s="117"/>
      <c r="U119" s="195"/>
      <c r="V119" s="117"/>
      <c r="W119" s="196"/>
      <c r="X119" s="197"/>
      <c r="Y119" s="197"/>
      <c r="Z119" s="197"/>
      <c r="AA119" s="197"/>
      <c r="AB119" s="188"/>
      <c r="AC119" s="197"/>
      <c r="AD119" s="197"/>
      <c r="AE119" s="188"/>
      <c r="AF119" s="197"/>
      <c r="AG119" s="197"/>
      <c r="AH119" s="197"/>
    </row>
    <row r="120" spans="1:34" x14ac:dyDescent="0.3">
      <c r="A120" s="192"/>
      <c r="B120" s="117"/>
      <c r="C120" s="117"/>
      <c r="D120" s="117"/>
      <c r="E120" s="117"/>
      <c r="F120" s="117"/>
      <c r="G120" s="117"/>
      <c r="H120" s="117"/>
      <c r="I120" s="195"/>
      <c r="J120" s="117"/>
      <c r="K120" s="117"/>
      <c r="L120" s="117"/>
      <c r="M120" s="117"/>
      <c r="N120" s="117"/>
      <c r="O120" s="117"/>
      <c r="P120" s="117"/>
      <c r="Q120" s="117"/>
      <c r="R120" s="117"/>
      <c r="S120" s="195"/>
      <c r="T120" s="117"/>
      <c r="U120" s="195"/>
      <c r="V120" s="117"/>
      <c r="W120" s="196"/>
      <c r="X120" s="197"/>
      <c r="Y120" s="197"/>
      <c r="Z120" s="197"/>
      <c r="AA120" s="197"/>
      <c r="AB120" s="188"/>
      <c r="AC120" s="197"/>
      <c r="AD120" s="197"/>
      <c r="AE120" s="188"/>
      <c r="AF120" s="197"/>
      <c r="AG120" s="197"/>
      <c r="AH120" s="197"/>
    </row>
    <row r="121" spans="1:34" x14ac:dyDescent="0.3">
      <c r="A121" s="192"/>
      <c r="B121" s="117"/>
      <c r="C121" s="117"/>
      <c r="D121" s="117"/>
      <c r="E121" s="117"/>
      <c r="F121" s="117"/>
      <c r="G121" s="117"/>
      <c r="H121" s="117"/>
      <c r="I121" s="195"/>
      <c r="J121" s="117"/>
      <c r="K121" s="117"/>
      <c r="L121" s="117"/>
      <c r="M121" s="117"/>
      <c r="N121" s="117"/>
      <c r="O121" s="117"/>
      <c r="P121" s="117"/>
      <c r="Q121" s="117"/>
      <c r="R121" s="117"/>
      <c r="S121" s="195"/>
      <c r="T121" s="117"/>
      <c r="U121" s="195"/>
      <c r="V121" s="117"/>
      <c r="W121" s="196"/>
      <c r="X121" s="197"/>
      <c r="Y121" s="197"/>
      <c r="Z121" s="197"/>
      <c r="AA121" s="197"/>
      <c r="AB121" s="188"/>
      <c r="AC121" s="197"/>
      <c r="AD121" s="197"/>
      <c r="AE121" s="188"/>
      <c r="AF121" s="197"/>
      <c r="AG121" s="197"/>
      <c r="AH121" s="197"/>
    </row>
    <row r="122" spans="1:34" x14ac:dyDescent="0.3">
      <c r="A122" s="192"/>
      <c r="B122" s="117"/>
      <c r="C122" s="117"/>
      <c r="D122" s="117"/>
      <c r="E122" s="117"/>
      <c r="F122" s="117"/>
      <c r="G122" s="117"/>
      <c r="H122" s="117"/>
      <c r="I122" s="195"/>
      <c r="J122" s="117"/>
      <c r="K122" s="117"/>
      <c r="L122" s="117"/>
      <c r="M122" s="117"/>
      <c r="N122" s="117"/>
      <c r="O122" s="117"/>
      <c r="P122" s="117"/>
      <c r="Q122" s="117"/>
      <c r="R122" s="117"/>
      <c r="S122" s="195"/>
      <c r="T122" s="117"/>
      <c r="U122" s="195"/>
      <c r="V122" s="117"/>
      <c r="W122" s="196"/>
      <c r="X122" s="197"/>
      <c r="Y122" s="197"/>
      <c r="Z122" s="197"/>
      <c r="AA122" s="197"/>
      <c r="AB122" s="188"/>
      <c r="AC122" s="197"/>
      <c r="AD122" s="197"/>
      <c r="AE122" s="188"/>
      <c r="AF122" s="197"/>
      <c r="AG122" s="197"/>
      <c r="AH122" s="197"/>
    </row>
    <row r="123" spans="1:34" x14ac:dyDescent="0.3">
      <c r="A123" s="192"/>
      <c r="B123" s="117"/>
      <c r="C123" s="117"/>
      <c r="D123" s="117"/>
      <c r="E123" s="117"/>
      <c r="F123" s="117"/>
      <c r="G123" s="117"/>
      <c r="H123" s="117"/>
      <c r="I123" s="195"/>
      <c r="J123" s="117"/>
      <c r="K123" s="117"/>
      <c r="L123" s="117"/>
      <c r="M123" s="117"/>
      <c r="N123" s="117"/>
      <c r="O123" s="117"/>
      <c r="P123" s="117"/>
      <c r="Q123" s="117"/>
      <c r="R123" s="117"/>
      <c r="S123" s="195"/>
      <c r="T123" s="117"/>
      <c r="U123" s="195"/>
      <c r="V123" s="117"/>
      <c r="W123" s="196"/>
      <c r="X123" s="197"/>
      <c r="Y123" s="197"/>
      <c r="Z123" s="197"/>
      <c r="AA123" s="197"/>
      <c r="AB123" s="188"/>
      <c r="AC123" s="197"/>
      <c r="AD123" s="197"/>
      <c r="AE123" s="188"/>
      <c r="AF123" s="197"/>
      <c r="AG123" s="197"/>
      <c r="AH123" s="197"/>
    </row>
    <row r="124" spans="1:34" x14ac:dyDescent="0.3">
      <c r="A124" s="192"/>
      <c r="B124" s="117"/>
      <c r="C124" s="117"/>
      <c r="D124" s="117"/>
      <c r="E124" s="117"/>
      <c r="F124" s="117"/>
      <c r="G124" s="117"/>
      <c r="H124" s="117"/>
      <c r="I124" s="195"/>
      <c r="J124" s="117"/>
      <c r="K124" s="117"/>
      <c r="L124" s="117"/>
      <c r="M124" s="117"/>
      <c r="N124" s="117"/>
      <c r="O124" s="117"/>
      <c r="P124" s="117"/>
      <c r="Q124" s="117"/>
      <c r="R124" s="117"/>
      <c r="S124" s="195"/>
      <c r="T124" s="117"/>
      <c r="U124" s="195"/>
      <c r="V124" s="117"/>
      <c r="W124" s="196"/>
      <c r="X124" s="197"/>
      <c r="Y124" s="197"/>
      <c r="Z124" s="197"/>
      <c r="AA124" s="197"/>
      <c r="AB124" s="188"/>
      <c r="AC124" s="197"/>
      <c r="AD124" s="197"/>
      <c r="AE124" s="188"/>
      <c r="AF124" s="197"/>
      <c r="AG124" s="197"/>
      <c r="AH124" s="197"/>
    </row>
    <row r="125" spans="1:34" x14ac:dyDescent="0.3">
      <c r="A125" s="192"/>
      <c r="B125" s="117"/>
      <c r="C125" s="117"/>
      <c r="D125" s="117"/>
      <c r="E125" s="117"/>
      <c r="F125" s="117"/>
      <c r="G125" s="117"/>
      <c r="H125" s="117"/>
      <c r="I125" s="195"/>
      <c r="J125" s="117"/>
      <c r="K125" s="117"/>
      <c r="L125" s="117"/>
      <c r="M125" s="117"/>
      <c r="N125" s="117"/>
      <c r="O125" s="117"/>
      <c r="P125" s="117"/>
      <c r="Q125" s="117"/>
      <c r="R125" s="117"/>
      <c r="S125" s="195"/>
      <c r="T125" s="117"/>
      <c r="U125" s="195"/>
      <c r="V125" s="117"/>
      <c r="W125" s="196"/>
      <c r="X125" s="197"/>
      <c r="Y125" s="197"/>
      <c r="Z125" s="197"/>
      <c r="AA125" s="197"/>
      <c r="AB125" s="188"/>
      <c r="AC125" s="197"/>
      <c r="AD125" s="197"/>
      <c r="AE125" s="188"/>
      <c r="AF125" s="197"/>
      <c r="AG125" s="197"/>
      <c r="AH125" s="197"/>
    </row>
    <row r="126" spans="1:34" x14ac:dyDescent="0.3">
      <c r="A126" s="192"/>
      <c r="B126" s="117"/>
      <c r="C126" s="117"/>
      <c r="D126" s="117"/>
      <c r="E126" s="117"/>
      <c r="F126" s="117"/>
      <c r="G126" s="117"/>
      <c r="H126" s="117"/>
      <c r="I126" s="195"/>
      <c r="J126" s="117"/>
      <c r="K126" s="117"/>
      <c r="L126" s="117"/>
      <c r="M126" s="117"/>
      <c r="N126" s="117"/>
      <c r="O126" s="117"/>
      <c r="P126" s="117"/>
      <c r="Q126" s="117"/>
      <c r="R126" s="117"/>
      <c r="S126" s="195"/>
      <c r="T126" s="117"/>
      <c r="U126" s="195"/>
      <c r="V126" s="117"/>
      <c r="W126" s="196"/>
      <c r="X126" s="197"/>
      <c r="Y126" s="197"/>
      <c r="Z126" s="197"/>
      <c r="AA126" s="197"/>
      <c r="AB126" s="188"/>
      <c r="AC126" s="197"/>
      <c r="AD126" s="197"/>
      <c r="AE126" s="188"/>
      <c r="AF126" s="197"/>
      <c r="AG126" s="197"/>
      <c r="AH126" s="197"/>
    </row>
    <row r="127" spans="1:34" x14ac:dyDescent="0.3">
      <c r="A127" s="192"/>
      <c r="B127" s="117"/>
      <c r="C127" s="117"/>
      <c r="D127" s="117"/>
      <c r="E127" s="117"/>
      <c r="F127" s="117"/>
      <c r="G127" s="117"/>
      <c r="H127" s="117"/>
      <c r="I127" s="195"/>
      <c r="J127" s="117"/>
      <c r="K127" s="117"/>
      <c r="L127" s="117"/>
      <c r="M127" s="117"/>
      <c r="N127" s="117"/>
      <c r="O127" s="117"/>
      <c r="P127" s="117"/>
      <c r="Q127" s="117"/>
      <c r="R127" s="117"/>
      <c r="S127" s="195"/>
      <c r="T127" s="117"/>
      <c r="U127" s="195"/>
      <c r="V127" s="117"/>
      <c r="W127" s="196"/>
      <c r="X127" s="197"/>
      <c r="Y127" s="197"/>
      <c r="Z127" s="197"/>
      <c r="AA127" s="197"/>
      <c r="AB127" s="188"/>
      <c r="AC127" s="197"/>
      <c r="AD127" s="197"/>
      <c r="AE127" s="188"/>
      <c r="AF127" s="197"/>
      <c r="AG127" s="197"/>
      <c r="AH127" s="197"/>
    </row>
    <row r="128" spans="1:34" x14ac:dyDescent="0.3">
      <c r="A128" s="192"/>
      <c r="B128" s="117"/>
      <c r="C128" s="117"/>
      <c r="D128" s="117"/>
      <c r="E128" s="117"/>
      <c r="F128" s="117"/>
      <c r="G128" s="117"/>
      <c r="H128" s="117"/>
      <c r="I128" s="195"/>
      <c r="J128" s="117"/>
      <c r="K128" s="117"/>
      <c r="L128" s="117"/>
      <c r="M128" s="117"/>
      <c r="N128" s="117"/>
      <c r="O128" s="117"/>
      <c r="P128" s="117"/>
      <c r="Q128" s="117"/>
      <c r="R128" s="117"/>
      <c r="S128" s="195"/>
      <c r="T128" s="117"/>
      <c r="U128" s="195"/>
      <c r="V128" s="117"/>
      <c r="W128" s="196"/>
      <c r="X128" s="197"/>
      <c r="Y128" s="197"/>
      <c r="Z128" s="197"/>
      <c r="AA128" s="197"/>
      <c r="AB128" s="188"/>
      <c r="AC128" s="197"/>
      <c r="AD128" s="197"/>
      <c r="AE128" s="188"/>
      <c r="AF128" s="197"/>
      <c r="AG128" s="197"/>
      <c r="AH128" s="197"/>
    </row>
    <row r="129" spans="1:34" x14ac:dyDescent="0.3">
      <c r="A129" s="192"/>
      <c r="B129" s="117"/>
      <c r="C129" s="117"/>
      <c r="D129" s="117"/>
      <c r="E129" s="117"/>
      <c r="F129" s="117"/>
      <c r="G129" s="117"/>
      <c r="H129" s="117"/>
      <c r="I129" s="195"/>
      <c r="J129" s="117"/>
      <c r="K129" s="117"/>
      <c r="L129" s="117"/>
      <c r="M129" s="117"/>
      <c r="N129" s="117"/>
      <c r="O129" s="117"/>
      <c r="P129" s="117"/>
      <c r="Q129" s="117"/>
      <c r="R129" s="117"/>
      <c r="S129" s="195"/>
      <c r="T129" s="117"/>
      <c r="U129" s="195"/>
      <c r="V129" s="117"/>
      <c r="W129" s="196"/>
      <c r="X129" s="197"/>
      <c r="Y129" s="197"/>
      <c r="Z129" s="197"/>
      <c r="AA129" s="197"/>
      <c r="AB129" s="188"/>
      <c r="AC129" s="197"/>
      <c r="AD129" s="197"/>
      <c r="AE129" s="188"/>
      <c r="AF129" s="197"/>
      <c r="AG129" s="197"/>
      <c r="AH129" s="197"/>
    </row>
    <row r="130" spans="1:34" x14ac:dyDescent="0.3">
      <c r="A130" s="192"/>
      <c r="B130" s="117"/>
      <c r="C130" s="117"/>
      <c r="D130" s="117"/>
      <c r="E130" s="117"/>
      <c r="F130" s="117"/>
      <c r="G130" s="117"/>
      <c r="H130" s="117"/>
      <c r="I130" s="195"/>
      <c r="J130" s="117"/>
      <c r="K130" s="117"/>
      <c r="L130" s="117"/>
      <c r="M130" s="117"/>
      <c r="N130" s="117"/>
      <c r="O130" s="117"/>
      <c r="P130" s="117"/>
      <c r="Q130" s="117"/>
      <c r="R130" s="117"/>
      <c r="S130" s="195"/>
      <c r="T130" s="117"/>
      <c r="U130" s="195"/>
      <c r="V130" s="117"/>
      <c r="W130" s="196"/>
      <c r="X130" s="197"/>
      <c r="Y130" s="197"/>
      <c r="Z130" s="197"/>
      <c r="AA130" s="197"/>
      <c r="AB130" s="188"/>
      <c r="AC130" s="197"/>
      <c r="AD130" s="197"/>
      <c r="AE130" s="188"/>
      <c r="AF130" s="197"/>
      <c r="AG130" s="197"/>
      <c r="AH130" s="197"/>
    </row>
    <row r="131" spans="1:34" x14ac:dyDescent="0.3">
      <c r="A131" s="192"/>
      <c r="B131" s="117"/>
      <c r="C131" s="117"/>
      <c r="D131" s="117"/>
      <c r="E131" s="117"/>
      <c r="F131" s="117"/>
      <c r="G131" s="117"/>
      <c r="H131" s="117"/>
      <c r="I131" s="195"/>
      <c r="J131" s="117"/>
      <c r="K131" s="117"/>
      <c r="L131" s="117"/>
      <c r="M131" s="117"/>
      <c r="N131" s="117"/>
      <c r="O131" s="117"/>
      <c r="P131" s="117"/>
      <c r="Q131" s="117"/>
      <c r="R131" s="117"/>
      <c r="S131" s="195"/>
      <c r="T131" s="117"/>
      <c r="U131" s="195"/>
      <c r="V131" s="117"/>
      <c r="W131" s="196"/>
      <c r="X131" s="197"/>
      <c r="Y131" s="197"/>
      <c r="Z131" s="197"/>
      <c r="AA131" s="197"/>
      <c r="AB131" s="188"/>
      <c r="AC131" s="197"/>
      <c r="AD131" s="197"/>
      <c r="AE131" s="188"/>
      <c r="AF131" s="197"/>
      <c r="AG131" s="197"/>
      <c r="AH131" s="197"/>
    </row>
    <row r="132" spans="1:34" x14ac:dyDescent="0.3">
      <c r="A132" s="192"/>
      <c r="B132" s="117"/>
      <c r="C132" s="117"/>
      <c r="D132" s="117"/>
      <c r="E132" s="117"/>
      <c r="F132" s="117"/>
      <c r="G132" s="117"/>
      <c r="H132" s="117"/>
      <c r="I132" s="195"/>
      <c r="J132" s="117"/>
      <c r="K132" s="117"/>
      <c r="L132" s="117"/>
      <c r="M132" s="117"/>
      <c r="N132" s="117"/>
      <c r="O132" s="117"/>
      <c r="P132" s="117"/>
      <c r="Q132" s="117"/>
      <c r="R132" s="117"/>
      <c r="S132" s="195"/>
      <c r="T132" s="117"/>
      <c r="U132" s="195"/>
      <c r="V132" s="117"/>
      <c r="W132" s="196"/>
      <c r="X132" s="197"/>
      <c r="Y132" s="197"/>
      <c r="Z132" s="197"/>
      <c r="AA132" s="197"/>
      <c r="AB132" s="188"/>
      <c r="AC132" s="197"/>
      <c r="AD132" s="197"/>
      <c r="AE132" s="188"/>
      <c r="AF132" s="197"/>
      <c r="AG132" s="197"/>
      <c r="AH132" s="197"/>
    </row>
    <row r="133" spans="1:34" x14ac:dyDescent="0.3">
      <c r="A133" s="192"/>
      <c r="B133" s="117"/>
      <c r="C133" s="117"/>
      <c r="D133" s="117"/>
      <c r="E133" s="117"/>
      <c r="F133" s="117"/>
      <c r="G133" s="117"/>
      <c r="H133" s="117"/>
      <c r="I133" s="195"/>
      <c r="J133" s="117"/>
      <c r="K133" s="117"/>
      <c r="L133" s="117"/>
      <c r="M133" s="117"/>
      <c r="N133" s="117"/>
      <c r="O133" s="117"/>
      <c r="P133" s="117"/>
      <c r="Q133" s="117"/>
      <c r="R133" s="117"/>
      <c r="S133" s="195"/>
      <c r="T133" s="117"/>
      <c r="U133" s="195"/>
      <c r="V133" s="117"/>
      <c r="W133" s="196"/>
      <c r="X133" s="197"/>
      <c r="Y133" s="197"/>
      <c r="Z133" s="197"/>
      <c r="AA133" s="197"/>
      <c r="AB133" s="188"/>
      <c r="AC133" s="197"/>
      <c r="AD133" s="197"/>
      <c r="AE133" s="188"/>
      <c r="AF133" s="197"/>
      <c r="AG133" s="197"/>
      <c r="AH133" s="197"/>
    </row>
    <row r="134" spans="1:34" x14ac:dyDescent="0.3">
      <c r="A134" s="192"/>
      <c r="B134" s="117"/>
      <c r="C134" s="117"/>
      <c r="D134" s="117"/>
      <c r="E134" s="117"/>
      <c r="F134" s="117"/>
      <c r="G134" s="117"/>
      <c r="H134" s="117"/>
      <c r="I134" s="195"/>
      <c r="J134" s="117"/>
      <c r="K134" s="117"/>
      <c r="L134" s="117"/>
      <c r="M134" s="117"/>
      <c r="N134" s="117"/>
      <c r="O134" s="117"/>
      <c r="P134" s="117"/>
      <c r="Q134" s="117"/>
      <c r="R134" s="117"/>
      <c r="S134" s="195"/>
      <c r="T134" s="117"/>
      <c r="U134" s="195"/>
      <c r="V134" s="117"/>
      <c r="W134" s="196"/>
      <c r="X134" s="197"/>
      <c r="Y134" s="197"/>
      <c r="Z134" s="197"/>
      <c r="AA134" s="197"/>
      <c r="AB134" s="188"/>
      <c r="AC134" s="197"/>
      <c r="AD134" s="197"/>
      <c r="AE134" s="188"/>
      <c r="AF134" s="197"/>
      <c r="AG134" s="197"/>
      <c r="AH134" s="197"/>
    </row>
    <row r="135" spans="1:34" x14ac:dyDescent="0.3">
      <c r="A135" s="192"/>
      <c r="B135" s="117"/>
      <c r="C135" s="117"/>
      <c r="D135" s="117"/>
      <c r="E135" s="117"/>
      <c r="F135" s="117"/>
      <c r="G135" s="117"/>
      <c r="H135" s="117"/>
      <c r="I135" s="195"/>
      <c r="J135" s="117"/>
      <c r="K135" s="117"/>
      <c r="L135" s="117"/>
      <c r="M135" s="117"/>
      <c r="N135" s="117"/>
      <c r="O135" s="117"/>
      <c r="P135" s="117"/>
      <c r="Q135" s="117"/>
      <c r="R135" s="117"/>
      <c r="S135" s="195"/>
      <c r="T135" s="117"/>
      <c r="U135" s="195"/>
      <c r="V135" s="117"/>
      <c r="W135" s="196"/>
      <c r="X135" s="197"/>
      <c r="Y135" s="197"/>
      <c r="Z135" s="197"/>
      <c r="AA135" s="197"/>
      <c r="AB135" s="188"/>
      <c r="AC135" s="197"/>
      <c r="AD135" s="197"/>
      <c r="AE135" s="188"/>
      <c r="AF135" s="197"/>
      <c r="AG135" s="197"/>
      <c r="AH135" s="197"/>
    </row>
    <row r="136" spans="1:34" x14ac:dyDescent="0.3">
      <c r="A136" s="192"/>
      <c r="B136" s="117"/>
      <c r="C136" s="117"/>
      <c r="D136" s="117"/>
      <c r="E136" s="117"/>
      <c r="F136" s="117"/>
      <c r="G136" s="117"/>
      <c r="H136" s="117"/>
      <c r="I136" s="195"/>
      <c r="J136" s="117"/>
      <c r="K136" s="117"/>
      <c r="L136" s="117"/>
      <c r="M136" s="117"/>
      <c r="N136" s="117"/>
      <c r="O136" s="117"/>
      <c r="P136" s="117"/>
      <c r="Q136" s="117"/>
      <c r="R136" s="117"/>
      <c r="S136" s="195"/>
      <c r="T136" s="117"/>
      <c r="U136" s="195"/>
      <c r="V136" s="117"/>
      <c r="W136" s="196"/>
      <c r="X136" s="197"/>
      <c r="Y136" s="197"/>
      <c r="Z136" s="197"/>
      <c r="AA136" s="197"/>
      <c r="AB136" s="188"/>
      <c r="AC136" s="197"/>
      <c r="AD136" s="197"/>
      <c r="AE136" s="188"/>
      <c r="AF136" s="197"/>
      <c r="AG136" s="197"/>
      <c r="AH136" s="197"/>
    </row>
    <row r="137" spans="1:34" x14ac:dyDescent="0.3">
      <c r="A137" s="192"/>
      <c r="B137" s="117"/>
      <c r="C137" s="117"/>
      <c r="D137" s="117"/>
      <c r="E137" s="117"/>
      <c r="F137" s="117"/>
      <c r="G137" s="117"/>
      <c r="H137" s="117"/>
      <c r="I137" s="195"/>
      <c r="J137" s="117"/>
      <c r="K137" s="117"/>
      <c r="L137" s="117"/>
      <c r="M137" s="117"/>
      <c r="N137" s="117"/>
      <c r="O137" s="117"/>
      <c r="P137" s="117"/>
      <c r="Q137" s="117"/>
      <c r="R137" s="117"/>
      <c r="S137" s="195"/>
      <c r="T137" s="117"/>
      <c r="U137" s="195"/>
      <c r="V137" s="117"/>
      <c r="W137" s="196"/>
      <c r="X137" s="197"/>
      <c r="Y137" s="197"/>
      <c r="Z137" s="197"/>
      <c r="AA137" s="197"/>
      <c r="AB137" s="188"/>
      <c r="AC137" s="197"/>
      <c r="AD137" s="197"/>
      <c r="AE137" s="188"/>
      <c r="AF137" s="197"/>
      <c r="AG137" s="197"/>
      <c r="AH137" s="197"/>
    </row>
    <row r="138" spans="1:34" x14ac:dyDescent="0.3">
      <c r="A138" s="192"/>
      <c r="B138" s="117"/>
      <c r="C138" s="117"/>
      <c r="D138" s="117"/>
      <c r="E138" s="117"/>
      <c r="F138" s="117"/>
      <c r="G138" s="117"/>
      <c r="H138" s="117"/>
      <c r="I138" s="195"/>
      <c r="J138" s="117"/>
      <c r="K138" s="117"/>
      <c r="L138" s="117"/>
      <c r="M138" s="117"/>
      <c r="N138" s="117"/>
      <c r="O138" s="117"/>
      <c r="P138" s="117"/>
      <c r="Q138" s="117"/>
      <c r="R138" s="117"/>
      <c r="S138" s="195"/>
      <c r="T138" s="117"/>
      <c r="U138" s="195"/>
      <c r="V138" s="117"/>
      <c r="W138" s="196"/>
      <c r="X138" s="197"/>
      <c r="Y138" s="197"/>
      <c r="Z138" s="197"/>
      <c r="AA138" s="197"/>
      <c r="AB138" s="188"/>
      <c r="AC138" s="197"/>
      <c r="AD138" s="197"/>
      <c r="AE138" s="188"/>
      <c r="AF138" s="197"/>
      <c r="AG138" s="197"/>
      <c r="AH138" s="197"/>
    </row>
    <row r="139" spans="1:34" x14ac:dyDescent="0.3">
      <c r="A139" s="192"/>
      <c r="B139" s="117"/>
      <c r="C139" s="117"/>
      <c r="D139" s="117"/>
      <c r="E139" s="117"/>
      <c r="F139" s="117"/>
      <c r="G139" s="117"/>
      <c r="H139" s="117"/>
      <c r="I139" s="195"/>
      <c r="J139" s="117"/>
      <c r="K139" s="117"/>
      <c r="L139" s="117"/>
      <c r="M139" s="117"/>
      <c r="N139" s="117"/>
      <c r="O139" s="117"/>
      <c r="P139" s="117"/>
      <c r="Q139" s="117"/>
      <c r="R139" s="117"/>
      <c r="S139" s="195"/>
      <c r="T139" s="117"/>
      <c r="U139" s="195"/>
      <c r="V139" s="117"/>
      <c r="W139" s="196"/>
      <c r="X139" s="197"/>
      <c r="Y139" s="197"/>
      <c r="Z139" s="197"/>
      <c r="AA139" s="197"/>
      <c r="AB139" s="188"/>
      <c r="AC139" s="197"/>
      <c r="AD139" s="197"/>
      <c r="AE139" s="188"/>
      <c r="AF139" s="197"/>
      <c r="AG139" s="197"/>
      <c r="AH139" s="197"/>
    </row>
    <row r="140" spans="1:34" x14ac:dyDescent="0.3">
      <c r="A140" s="192"/>
      <c r="B140" s="117"/>
      <c r="C140" s="117"/>
      <c r="D140" s="117"/>
      <c r="E140" s="117"/>
      <c r="F140" s="117"/>
      <c r="G140" s="117"/>
      <c r="H140" s="117"/>
      <c r="I140" s="195"/>
      <c r="J140" s="117"/>
      <c r="K140" s="117"/>
      <c r="L140" s="117"/>
      <c r="M140" s="117"/>
      <c r="N140" s="117"/>
      <c r="O140" s="117"/>
      <c r="P140" s="117"/>
      <c r="Q140" s="117"/>
      <c r="R140" s="117"/>
      <c r="S140" s="195"/>
      <c r="T140" s="117"/>
      <c r="U140" s="195"/>
      <c r="V140" s="117"/>
      <c r="W140" s="196"/>
      <c r="X140" s="197"/>
      <c r="Y140" s="197"/>
      <c r="Z140" s="197"/>
      <c r="AA140" s="197"/>
      <c r="AB140" s="188"/>
      <c r="AC140" s="197"/>
      <c r="AD140" s="197"/>
      <c r="AE140" s="188"/>
      <c r="AF140" s="197"/>
      <c r="AG140" s="197"/>
      <c r="AH140" s="197"/>
    </row>
    <row r="141" spans="1:34" x14ac:dyDescent="0.3">
      <c r="A141" s="192"/>
      <c r="B141" s="117"/>
      <c r="C141" s="117"/>
      <c r="D141" s="117"/>
      <c r="E141" s="117"/>
      <c r="F141" s="117"/>
      <c r="G141" s="117"/>
      <c r="H141" s="117"/>
      <c r="I141" s="195"/>
      <c r="J141" s="117"/>
      <c r="K141" s="117"/>
      <c r="L141" s="117"/>
      <c r="M141" s="117"/>
      <c r="N141" s="117"/>
      <c r="O141" s="117"/>
      <c r="P141" s="117"/>
      <c r="Q141" s="117"/>
      <c r="R141" s="117"/>
      <c r="S141" s="195"/>
      <c r="T141" s="117"/>
      <c r="U141" s="195"/>
      <c r="V141" s="117"/>
      <c r="W141" s="196"/>
      <c r="X141" s="197"/>
      <c r="Y141" s="197"/>
      <c r="Z141" s="197"/>
      <c r="AA141" s="197"/>
      <c r="AB141" s="188"/>
      <c r="AC141" s="197"/>
      <c r="AD141" s="197"/>
      <c r="AE141" s="188"/>
      <c r="AF141" s="197"/>
      <c r="AG141" s="197"/>
      <c r="AH141" s="197"/>
    </row>
    <row r="142" spans="1:34" x14ac:dyDescent="0.3">
      <c r="A142" s="192"/>
      <c r="B142" s="117"/>
      <c r="C142" s="117"/>
      <c r="D142" s="117"/>
      <c r="E142" s="117"/>
      <c r="F142" s="117"/>
      <c r="G142" s="117"/>
      <c r="H142" s="117"/>
      <c r="I142" s="195"/>
      <c r="J142" s="117"/>
      <c r="K142" s="117"/>
      <c r="L142" s="117"/>
      <c r="M142" s="117"/>
      <c r="N142" s="117"/>
      <c r="O142" s="117"/>
      <c r="P142" s="117"/>
      <c r="Q142" s="117"/>
      <c r="R142" s="117"/>
      <c r="S142" s="195"/>
      <c r="T142" s="117"/>
      <c r="U142" s="195"/>
      <c r="V142" s="117"/>
      <c r="W142" s="196"/>
      <c r="X142" s="197"/>
      <c r="Y142" s="197"/>
      <c r="Z142" s="197"/>
      <c r="AA142" s="197"/>
      <c r="AB142" s="188"/>
      <c r="AC142" s="197"/>
      <c r="AD142" s="197"/>
      <c r="AE142" s="188"/>
      <c r="AF142" s="197"/>
      <c r="AG142" s="197"/>
      <c r="AH142" s="197"/>
    </row>
    <row r="143" spans="1:34" x14ac:dyDescent="0.3">
      <c r="A143" s="192"/>
      <c r="B143" s="117"/>
      <c r="C143" s="117"/>
      <c r="D143" s="117"/>
      <c r="E143" s="117"/>
      <c r="F143" s="117"/>
      <c r="G143" s="117"/>
      <c r="H143" s="117"/>
      <c r="I143" s="195"/>
      <c r="J143" s="117"/>
      <c r="K143" s="117"/>
      <c r="L143" s="117"/>
      <c r="M143" s="117"/>
      <c r="N143" s="117"/>
      <c r="O143" s="117"/>
      <c r="P143" s="117"/>
      <c r="Q143" s="117"/>
      <c r="R143" s="117"/>
      <c r="S143" s="195"/>
      <c r="T143" s="117"/>
      <c r="U143" s="195"/>
      <c r="V143" s="117"/>
      <c r="W143" s="196"/>
      <c r="X143" s="197"/>
      <c r="Y143" s="197"/>
      <c r="Z143" s="197"/>
      <c r="AA143" s="197"/>
      <c r="AB143" s="188"/>
      <c r="AC143" s="197"/>
      <c r="AD143" s="197"/>
      <c r="AE143" s="188"/>
      <c r="AF143" s="197"/>
      <c r="AG143" s="197"/>
      <c r="AH143" s="197"/>
    </row>
    <row r="144" spans="1:34" x14ac:dyDescent="0.3">
      <c r="A144" s="192"/>
      <c r="B144" s="117"/>
      <c r="C144" s="117"/>
      <c r="D144" s="117"/>
      <c r="E144" s="117"/>
      <c r="F144" s="117"/>
      <c r="G144" s="117"/>
      <c r="H144" s="117"/>
      <c r="I144" s="195"/>
      <c r="J144" s="117"/>
      <c r="K144" s="117"/>
      <c r="L144" s="117"/>
      <c r="M144" s="117"/>
      <c r="N144" s="117"/>
      <c r="O144" s="117"/>
      <c r="P144" s="117"/>
      <c r="Q144" s="117"/>
      <c r="R144" s="117"/>
      <c r="S144" s="195"/>
      <c r="T144" s="117"/>
      <c r="U144" s="195"/>
      <c r="V144" s="117"/>
      <c r="W144" s="196"/>
      <c r="X144" s="197"/>
      <c r="Y144" s="197"/>
      <c r="Z144" s="197"/>
      <c r="AA144" s="197"/>
      <c r="AB144" s="188"/>
      <c r="AC144" s="197"/>
      <c r="AD144" s="197"/>
      <c r="AE144" s="188"/>
      <c r="AF144" s="197"/>
      <c r="AG144" s="197"/>
      <c r="AH144" s="197"/>
    </row>
    <row r="145" spans="1:34" x14ac:dyDescent="0.3">
      <c r="A145" s="192"/>
      <c r="B145" s="117"/>
      <c r="C145" s="117"/>
      <c r="D145" s="117"/>
      <c r="E145" s="117"/>
      <c r="F145" s="117"/>
      <c r="G145" s="117"/>
      <c r="H145" s="117"/>
      <c r="I145" s="195"/>
      <c r="J145" s="117"/>
      <c r="K145" s="117"/>
      <c r="L145" s="117"/>
      <c r="M145" s="117"/>
      <c r="N145" s="117"/>
      <c r="O145" s="117"/>
      <c r="P145" s="117"/>
      <c r="Q145" s="117"/>
      <c r="R145" s="117"/>
      <c r="S145" s="195"/>
      <c r="T145" s="117"/>
      <c r="U145" s="195"/>
      <c r="V145" s="117"/>
      <c r="W145" s="196"/>
      <c r="X145" s="197"/>
      <c r="Y145" s="197"/>
      <c r="Z145" s="197"/>
      <c r="AA145" s="197"/>
      <c r="AB145" s="188"/>
      <c r="AC145" s="197"/>
      <c r="AD145" s="197"/>
      <c r="AE145" s="188"/>
      <c r="AF145" s="197"/>
      <c r="AG145" s="197"/>
      <c r="AH145" s="197"/>
    </row>
    <row r="146" spans="1:34" x14ac:dyDescent="0.3">
      <c r="A146" s="192"/>
      <c r="B146" s="117"/>
      <c r="C146" s="117"/>
      <c r="D146" s="117"/>
      <c r="E146" s="117"/>
      <c r="F146" s="117"/>
      <c r="G146" s="117"/>
      <c r="H146" s="117"/>
      <c r="I146" s="195"/>
      <c r="J146" s="117"/>
      <c r="K146" s="117"/>
      <c r="L146" s="117"/>
      <c r="M146" s="117"/>
      <c r="N146" s="117"/>
      <c r="O146" s="117"/>
      <c r="P146" s="117"/>
      <c r="Q146" s="117"/>
      <c r="R146" s="117"/>
      <c r="S146" s="195"/>
      <c r="T146" s="117"/>
      <c r="U146" s="195"/>
      <c r="V146" s="117"/>
      <c r="W146" s="196"/>
      <c r="X146" s="197"/>
      <c r="Y146" s="197"/>
      <c r="Z146" s="197"/>
      <c r="AA146" s="197"/>
      <c r="AB146" s="188"/>
      <c r="AC146" s="197"/>
      <c r="AD146" s="197"/>
      <c r="AE146" s="188"/>
      <c r="AF146" s="197"/>
      <c r="AG146" s="197"/>
      <c r="AH146" s="197"/>
    </row>
    <row r="147" spans="1:34" x14ac:dyDescent="0.3">
      <c r="A147" s="192"/>
      <c r="B147" s="117"/>
      <c r="C147" s="117"/>
      <c r="D147" s="117"/>
      <c r="E147" s="117"/>
      <c r="F147" s="117"/>
      <c r="G147" s="117"/>
      <c r="H147" s="117"/>
      <c r="I147" s="195"/>
      <c r="J147" s="117"/>
      <c r="K147" s="117"/>
      <c r="L147" s="117"/>
      <c r="M147" s="117"/>
      <c r="N147" s="117"/>
      <c r="O147" s="117"/>
      <c r="P147" s="117"/>
      <c r="Q147" s="117"/>
      <c r="R147" s="117"/>
      <c r="S147" s="195"/>
      <c r="T147" s="117"/>
      <c r="U147" s="195"/>
      <c r="V147" s="117"/>
      <c r="W147" s="196"/>
      <c r="X147" s="197"/>
      <c r="Y147" s="197"/>
      <c r="Z147" s="197"/>
      <c r="AA147" s="197"/>
      <c r="AB147" s="188"/>
      <c r="AC147" s="197"/>
      <c r="AD147" s="197"/>
      <c r="AE147" s="188"/>
      <c r="AF147" s="197"/>
      <c r="AG147" s="197"/>
      <c r="AH147" s="197"/>
    </row>
    <row r="148" spans="1:34" x14ac:dyDescent="0.3">
      <c r="A148" s="192"/>
      <c r="B148" s="117"/>
      <c r="C148" s="117"/>
      <c r="D148" s="117"/>
      <c r="E148" s="117"/>
      <c r="F148" s="117"/>
      <c r="G148" s="117"/>
      <c r="H148" s="117"/>
      <c r="I148" s="195"/>
      <c r="J148" s="117"/>
      <c r="K148" s="117"/>
      <c r="L148" s="117"/>
      <c r="M148" s="117"/>
      <c r="N148" s="117"/>
      <c r="O148" s="117"/>
      <c r="P148" s="117"/>
      <c r="Q148" s="117"/>
      <c r="R148" s="117"/>
      <c r="S148" s="195"/>
      <c r="T148" s="117"/>
      <c r="U148" s="195"/>
      <c r="V148" s="117"/>
      <c r="W148" s="196"/>
      <c r="X148" s="197"/>
      <c r="Y148" s="197"/>
      <c r="Z148" s="197"/>
      <c r="AA148" s="197"/>
      <c r="AB148" s="188"/>
      <c r="AC148" s="197"/>
      <c r="AD148" s="197"/>
      <c r="AE148" s="188"/>
      <c r="AF148" s="197"/>
      <c r="AG148" s="197"/>
      <c r="AH148" s="197"/>
    </row>
    <row r="149" spans="1:34" x14ac:dyDescent="0.3">
      <c r="A149" s="192"/>
      <c r="B149" s="117"/>
      <c r="C149" s="117"/>
      <c r="D149" s="117"/>
      <c r="E149" s="117"/>
      <c r="F149" s="117"/>
      <c r="G149" s="117"/>
      <c r="H149" s="117"/>
      <c r="I149" s="195"/>
      <c r="J149" s="117"/>
      <c r="K149" s="117"/>
      <c r="L149" s="117"/>
      <c r="M149" s="117"/>
      <c r="N149" s="117"/>
      <c r="O149" s="117"/>
      <c r="P149" s="117"/>
      <c r="Q149" s="117"/>
      <c r="R149" s="117"/>
      <c r="S149" s="195"/>
      <c r="T149" s="117"/>
      <c r="U149" s="195"/>
      <c r="V149" s="117"/>
      <c r="W149" s="196"/>
      <c r="X149" s="197"/>
      <c r="Y149" s="197"/>
      <c r="Z149" s="197"/>
      <c r="AA149" s="197"/>
      <c r="AB149" s="188"/>
      <c r="AC149" s="197"/>
      <c r="AD149" s="197"/>
      <c r="AE149" s="188"/>
      <c r="AF149" s="197"/>
      <c r="AG149" s="197"/>
      <c r="AH149" s="197"/>
    </row>
    <row r="150" spans="1:34" x14ac:dyDescent="0.3">
      <c r="A150" s="192"/>
      <c r="B150" s="117"/>
      <c r="C150" s="117"/>
      <c r="D150" s="117"/>
      <c r="E150" s="117"/>
      <c r="F150" s="117"/>
      <c r="G150" s="117"/>
      <c r="H150" s="117"/>
      <c r="I150" s="195"/>
      <c r="J150" s="117"/>
      <c r="K150" s="117"/>
      <c r="L150" s="117"/>
      <c r="M150" s="117"/>
      <c r="N150" s="117"/>
      <c r="O150" s="117"/>
      <c r="P150" s="117"/>
      <c r="Q150" s="117"/>
      <c r="R150" s="117"/>
      <c r="S150" s="195"/>
      <c r="T150" s="117"/>
      <c r="U150" s="195"/>
      <c r="V150" s="117"/>
      <c r="W150" s="196"/>
      <c r="X150" s="197"/>
      <c r="Y150" s="197"/>
      <c r="Z150" s="197"/>
      <c r="AA150" s="197"/>
      <c r="AB150" s="188"/>
      <c r="AC150" s="197"/>
      <c r="AD150" s="197"/>
      <c r="AE150" s="188"/>
      <c r="AF150" s="197"/>
      <c r="AG150" s="197"/>
      <c r="AH150" s="197"/>
    </row>
    <row r="151" spans="1:34" x14ac:dyDescent="0.3">
      <c r="A151" s="192"/>
      <c r="B151" s="117"/>
      <c r="C151" s="117"/>
      <c r="D151" s="117"/>
      <c r="E151" s="117"/>
      <c r="F151" s="117"/>
      <c r="G151" s="117"/>
      <c r="H151" s="117"/>
      <c r="I151" s="195"/>
      <c r="J151" s="117"/>
      <c r="K151" s="117"/>
      <c r="L151" s="117"/>
      <c r="M151" s="117"/>
      <c r="N151" s="117"/>
      <c r="O151" s="117"/>
      <c r="P151" s="117"/>
      <c r="Q151" s="117"/>
      <c r="R151" s="117"/>
      <c r="S151" s="195"/>
      <c r="T151" s="117"/>
      <c r="U151" s="195"/>
      <c r="V151" s="117"/>
      <c r="W151" s="196"/>
      <c r="X151" s="197"/>
      <c r="Y151" s="197"/>
      <c r="Z151" s="197"/>
      <c r="AA151" s="197"/>
      <c r="AB151" s="188"/>
      <c r="AC151" s="197"/>
      <c r="AD151" s="197"/>
      <c r="AE151" s="188"/>
      <c r="AF151" s="197"/>
      <c r="AG151" s="197"/>
      <c r="AH151" s="197"/>
    </row>
    <row r="152" spans="1:34" x14ac:dyDescent="0.3">
      <c r="A152" s="192"/>
      <c r="B152" s="117"/>
      <c r="C152" s="117"/>
      <c r="D152" s="117"/>
      <c r="E152" s="117"/>
      <c r="F152" s="117"/>
      <c r="G152" s="117"/>
      <c r="H152" s="117"/>
      <c r="I152" s="195"/>
      <c r="J152" s="117"/>
      <c r="K152" s="117"/>
      <c r="L152" s="117"/>
      <c r="M152" s="117"/>
      <c r="N152" s="117"/>
      <c r="O152" s="117"/>
      <c r="P152" s="117"/>
      <c r="Q152" s="117"/>
      <c r="R152" s="117"/>
      <c r="S152" s="195"/>
      <c r="T152" s="117"/>
      <c r="U152" s="195"/>
      <c r="V152" s="117"/>
      <c r="W152" s="196"/>
      <c r="X152" s="197"/>
      <c r="Y152" s="197"/>
      <c r="Z152" s="197"/>
      <c r="AA152" s="197"/>
      <c r="AB152" s="188"/>
      <c r="AC152" s="197"/>
      <c r="AD152" s="197"/>
      <c r="AE152" s="188"/>
      <c r="AF152" s="197"/>
      <c r="AG152" s="197"/>
      <c r="AH152" s="197"/>
    </row>
    <row r="153" spans="1:34" x14ac:dyDescent="0.3">
      <c r="A153" s="192"/>
      <c r="B153" s="117"/>
      <c r="C153" s="117"/>
      <c r="D153" s="117"/>
      <c r="E153" s="117"/>
      <c r="F153" s="117"/>
      <c r="G153" s="117"/>
      <c r="H153" s="117"/>
      <c r="I153" s="195"/>
      <c r="J153" s="117"/>
      <c r="K153" s="117"/>
      <c r="L153" s="117"/>
      <c r="M153" s="117"/>
      <c r="N153" s="117"/>
      <c r="O153" s="117"/>
      <c r="P153" s="117"/>
      <c r="Q153" s="117"/>
      <c r="R153" s="117"/>
      <c r="S153" s="195"/>
      <c r="T153" s="117"/>
      <c r="U153" s="195"/>
      <c r="V153" s="117"/>
      <c r="W153" s="196"/>
      <c r="X153" s="197"/>
      <c r="Y153" s="197"/>
      <c r="Z153" s="197"/>
      <c r="AA153" s="197"/>
      <c r="AB153" s="188"/>
      <c r="AC153" s="197"/>
      <c r="AD153" s="197"/>
      <c r="AE153" s="188"/>
      <c r="AF153" s="197"/>
      <c r="AG153" s="197"/>
      <c r="AH153" s="197"/>
    </row>
    <row r="154" spans="1:34" x14ac:dyDescent="0.3">
      <c r="A154" s="192"/>
      <c r="B154" s="117"/>
      <c r="C154" s="117"/>
      <c r="D154" s="117"/>
      <c r="E154" s="117"/>
      <c r="F154" s="117"/>
      <c r="G154" s="117"/>
      <c r="H154" s="117"/>
      <c r="I154" s="195"/>
      <c r="J154" s="117"/>
      <c r="K154" s="117"/>
      <c r="L154" s="117"/>
      <c r="M154" s="117"/>
      <c r="N154" s="117"/>
      <c r="O154" s="117"/>
      <c r="P154" s="117"/>
      <c r="Q154" s="117"/>
      <c r="R154" s="117"/>
      <c r="S154" s="195"/>
      <c r="T154" s="117"/>
      <c r="U154" s="195"/>
      <c r="V154" s="117"/>
      <c r="W154" s="196"/>
      <c r="X154" s="197"/>
      <c r="Y154" s="197"/>
      <c r="Z154" s="197"/>
      <c r="AA154" s="197"/>
      <c r="AB154" s="188"/>
      <c r="AC154" s="197"/>
      <c r="AD154" s="197"/>
      <c r="AE154" s="188"/>
      <c r="AF154" s="197"/>
      <c r="AG154" s="197"/>
      <c r="AH154" s="197"/>
    </row>
    <row r="155" spans="1:34" x14ac:dyDescent="0.3">
      <c r="A155" s="192"/>
      <c r="B155" s="117"/>
      <c r="C155" s="117"/>
      <c r="D155" s="117"/>
      <c r="E155" s="117"/>
      <c r="F155" s="117"/>
      <c r="G155" s="117"/>
      <c r="H155" s="117"/>
      <c r="I155" s="195"/>
      <c r="J155" s="117"/>
      <c r="K155" s="117"/>
      <c r="L155" s="117"/>
      <c r="M155" s="117"/>
      <c r="N155" s="117"/>
      <c r="O155" s="117"/>
      <c r="P155" s="117"/>
      <c r="Q155" s="117"/>
      <c r="R155" s="117"/>
      <c r="S155" s="195"/>
      <c r="T155" s="117"/>
      <c r="U155" s="195"/>
      <c r="V155" s="117"/>
      <c r="W155" s="196"/>
      <c r="X155" s="197"/>
      <c r="Y155" s="197"/>
      <c r="Z155" s="197"/>
      <c r="AA155" s="197"/>
      <c r="AB155" s="188"/>
      <c r="AC155" s="197"/>
      <c r="AD155" s="197"/>
      <c r="AE155" s="188"/>
      <c r="AF155" s="197"/>
      <c r="AG155" s="197"/>
      <c r="AH155" s="197"/>
    </row>
    <row r="156" spans="1:34" x14ac:dyDescent="0.3">
      <c r="A156" s="192"/>
      <c r="B156" s="117"/>
      <c r="C156" s="117"/>
      <c r="D156" s="117"/>
      <c r="E156" s="117"/>
      <c r="F156" s="117"/>
      <c r="G156" s="117"/>
      <c r="H156" s="117"/>
      <c r="I156" s="195"/>
      <c r="J156" s="117"/>
      <c r="K156" s="117"/>
      <c r="L156" s="117"/>
      <c r="M156" s="117"/>
      <c r="N156" s="117"/>
      <c r="O156" s="117"/>
      <c r="P156" s="117"/>
      <c r="Q156" s="117"/>
      <c r="R156" s="117"/>
      <c r="S156" s="195"/>
      <c r="T156" s="117"/>
      <c r="U156" s="195"/>
      <c r="V156" s="117"/>
      <c r="W156" s="196"/>
      <c r="X156" s="197"/>
      <c r="Y156" s="197"/>
      <c r="Z156" s="197"/>
      <c r="AA156" s="197"/>
      <c r="AB156" s="188"/>
      <c r="AC156" s="197"/>
      <c r="AD156" s="197"/>
      <c r="AE156" s="188"/>
      <c r="AF156" s="197"/>
      <c r="AG156" s="197"/>
      <c r="AH156" s="197"/>
    </row>
    <row r="157" spans="1:34" x14ac:dyDescent="0.3">
      <c r="A157" s="192"/>
      <c r="B157" s="117"/>
      <c r="C157" s="117"/>
      <c r="D157" s="117"/>
      <c r="E157" s="117"/>
      <c r="F157" s="117"/>
      <c r="G157" s="117"/>
      <c r="H157" s="117"/>
      <c r="I157" s="195"/>
      <c r="J157" s="117"/>
      <c r="K157" s="117"/>
      <c r="L157" s="117"/>
      <c r="M157" s="117"/>
      <c r="N157" s="117"/>
      <c r="O157" s="117"/>
      <c r="P157" s="117"/>
      <c r="Q157" s="117"/>
      <c r="R157" s="117"/>
      <c r="S157" s="195"/>
      <c r="T157" s="117"/>
      <c r="U157" s="195"/>
      <c r="V157" s="117"/>
      <c r="W157" s="196"/>
      <c r="X157" s="197"/>
      <c r="Y157" s="197"/>
      <c r="Z157" s="197"/>
      <c r="AA157" s="197"/>
      <c r="AB157" s="188"/>
      <c r="AC157" s="197"/>
      <c r="AD157" s="197"/>
      <c r="AE157" s="188"/>
      <c r="AF157" s="197"/>
      <c r="AG157" s="197"/>
      <c r="AH157" s="197"/>
    </row>
    <row r="158" spans="1:34" x14ac:dyDescent="0.3">
      <c r="A158" s="192"/>
      <c r="B158" s="117"/>
      <c r="C158" s="117"/>
      <c r="D158" s="117"/>
      <c r="E158" s="117"/>
      <c r="F158" s="117"/>
      <c r="G158" s="117"/>
      <c r="H158" s="117"/>
      <c r="I158" s="195"/>
      <c r="J158" s="117"/>
      <c r="K158" s="117"/>
      <c r="L158" s="117"/>
      <c r="M158" s="117"/>
      <c r="N158" s="117"/>
      <c r="O158" s="117"/>
      <c r="P158" s="117"/>
      <c r="Q158" s="117"/>
      <c r="R158" s="117"/>
      <c r="S158" s="195"/>
      <c r="T158" s="117"/>
      <c r="U158" s="195"/>
      <c r="V158" s="117"/>
      <c r="W158" s="196"/>
      <c r="X158" s="197"/>
      <c r="Y158" s="197"/>
      <c r="Z158" s="197"/>
      <c r="AA158" s="197"/>
      <c r="AB158" s="188"/>
      <c r="AC158" s="197"/>
      <c r="AD158" s="197"/>
      <c r="AE158" s="188"/>
      <c r="AF158" s="197"/>
      <c r="AG158" s="197"/>
      <c r="AH158" s="197"/>
    </row>
    <row r="159" spans="1:34" x14ac:dyDescent="0.3">
      <c r="A159" s="192"/>
      <c r="B159" s="117"/>
      <c r="C159" s="117"/>
      <c r="D159" s="117"/>
      <c r="E159" s="117"/>
      <c r="F159" s="117"/>
      <c r="G159" s="117"/>
      <c r="H159" s="117"/>
      <c r="I159" s="195"/>
      <c r="J159" s="117"/>
      <c r="K159" s="117"/>
      <c r="L159" s="117"/>
      <c r="M159" s="117"/>
      <c r="N159" s="117"/>
      <c r="O159" s="117"/>
      <c r="P159" s="117"/>
      <c r="Q159" s="117"/>
      <c r="R159" s="117"/>
      <c r="S159" s="195"/>
      <c r="T159" s="117"/>
      <c r="U159" s="195"/>
      <c r="V159" s="117"/>
      <c r="W159" s="196"/>
      <c r="X159" s="197"/>
      <c r="Y159" s="197"/>
      <c r="Z159" s="197"/>
      <c r="AA159" s="197"/>
      <c r="AB159" s="188"/>
      <c r="AC159" s="197"/>
      <c r="AD159" s="197"/>
      <c r="AE159" s="188"/>
      <c r="AF159" s="197"/>
      <c r="AG159" s="197"/>
      <c r="AH159" s="197"/>
    </row>
    <row r="160" spans="1:34" x14ac:dyDescent="0.3">
      <c r="A160" s="192"/>
      <c r="B160" s="117"/>
      <c r="C160" s="117"/>
      <c r="D160" s="117"/>
      <c r="E160" s="117"/>
      <c r="F160" s="117"/>
      <c r="G160" s="117"/>
      <c r="H160" s="117"/>
      <c r="I160" s="195"/>
      <c r="J160" s="117"/>
      <c r="K160" s="117"/>
      <c r="L160" s="117"/>
      <c r="M160" s="117"/>
      <c r="N160" s="117"/>
      <c r="O160" s="117"/>
      <c r="P160" s="117"/>
      <c r="Q160" s="117"/>
      <c r="R160" s="117"/>
      <c r="S160" s="195"/>
      <c r="T160" s="117"/>
      <c r="U160" s="195"/>
      <c r="V160" s="117"/>
      <c r="W160" s="196"/>
      <c r="X160" s="197"/>
      <c r="Y160" s="197"/>
      <c r="Z160" s="197"/>
      <c r="AA160" s="197"/>
      <c r="AB160" s="188"/>
      <c r="AC160" s="197"/>
      <c r="AD160" s="197"/>
      <c r="AE160" s="188"/>
      <c r="AF160" s="197"/>
      <c r="AG160" s="197"/>
      <c r="AH160" s="197"/>
    </row>
    <row r="161" spans="1:34" x14ac:dyDescent="0.3">
      <c r="A161" s="192"/>
      <c r="B161" s="117"/>
      <c r="C161" s="117"/>
      <c r="D161" s="117"/>
      <c r="E161" s="117"/>
      <c r="F161" s="117"/>
      <c r="G161" s="117"/>
      <c r="H161" s="117"/>
      <c r="I161" s="195"/>
      <c r="J161" s="117"/>
      <c r="K161" s="117"/>
      <c r="L161" s="117"/>
      <c r="M161" s="117"/>
      <c r="N161" s="117"/>
      <c r="O161" s="117"/>
      <c r="P161" s="117"/>
      <c r="Q161" s="117"/>
      <c r="R161" s="117"/>
      <c r="S161" s="195"/>
      <c r="T161" s="117"/>
      <c r="U161" s="195"/>
      <c r="V161" s="117"/>
      <c r="W161" s="196"/>
      <c r="X161" s="197"/>
      <c r="Y161" s="197"/>
      <c r="Z161" s="197"/>
      <c r="AA161" s="197"/>
      <c r="AB161" s="188"/>
      <c r="AC161" s="197"/>
      <c r="AD161" s="197"/>
      <c r="AE161" s="188"/>
      <c r="AF161" s="197"/>
      <c r="AG161" s="197"/>
      <c r="AH161" s="197"/>
    </row>
    <row r="162" spans="1:34" x14ac:dyDescent="0.3">
      <c r="A162" s="192"/>
      <c r="B162" s="117"/>
      <c r="C162" s="117"/>
      <c r="D162" s="117"/>
      <c r="E162" s="117"/>
      <c r="F162" s="117"/>
      <c r="G162" s="117"/>
      <c r="H162" s="117"/>
      <c r="I162" s="195"/>
      <c r="J162" s="117"/>
      <c r="K162" s="117"/>
      <c r="L162" s="117"/>
      <c r="M162" s="117"/>
      <c r="N162" s="117"/>
      <c r="O162" s="117"/>
      <c r="P162" s="117"/>
      <c r="Q162" s="117"/>
      <c r="R162" s="117"/>
      <c r="S162" s="195"/>
      <c r="T162" s="117"/>
      <c r="U162" s="195"/>
      <c r="V162" s="117"/>
      <c r="W162" s="196"/>
      <c r="X162" s="197"/>
      <c r="Y162" s="197"/>
      <c r="Z162" s="197"/>
      <c r="AA162" s="197"/>
      <c r="AB162" s="188"/>
      <c r="AC162" s="197"/>
      <c r="AD162" s="197"/>
      <c r="AE162" s="188"/>
      <c r="AF162" s="197"/>
      <c r="AG162" s="197"/>
      <c r="AH162" s="197"/>
    </row>
    <row r="163" spans="1:34" x14ac:dyDescent="0.3">
      <c r="A163" s="192"/>
      <c r="B163" s="117"/>
      <c r="C163" s="117"/>
      <c r="D163" s="117"/>
      <c r="E163" s="117"/>
      <c r="F163" s="117"/>
      <c r="G163" s="117"/>
      <c r="H163" s="117"/>
      <c r="I163" s="195"/>
      <c r="J163" s="117"/>
      <c r="K163" s="117"/>
      <c r="L163" s="117"/>
      <c r="M163" s="117"/>
      <c r="N163" s="117"/>
      <c r="O163" s="117"/>
      <c r="P163" s="117"/>
      <c r="Q163" s="117"/>
      <c r="R163" s="117"/>
      <c r="S163" s="195"/>
      <c r="T163" s="117"/>
      <c r="U163" s="195"/>
      <c r="V163" s="117"/>
      <c r="W163" s="196"/>
      <c r="X163" s="197"/>
      <c r="Y163" s="197"/>
      <c r="Z163" s="197"/>
      <c r="AA163" s="197"/>
      <c r="AB163" s="188"/>
      <c r="AC163" s="197"/>
      <c r="AD163" s="197"/>
      <c r="AE163" s="188"/>
      <c r="AF163" s="197"/>
      <c r="AG163" s="197"/>
      <c r="AH163" s="197"/>
    </row>
    <row r="164" spans="1:34" x14ac:dyDescent="0.3">
      <c r="A164" s="192"/>
      <c r="B164" s="117"/>
      <c r="C164" s="117"/>
      <c r="D164" s="117"/>
      <c r="E164" s="117"/>
      <c r="F164" s="117"/>
      <c r="G164" s="117"/>
      <c r="H164" s="117"/>
      <c r="I164" s="195"/>
      <c r="J164" s="117"/>
      <c r="K164" s="117"/>
      <c r="L164" s="117"/>
      <c r="M164" s="117"/>
      <c r="N164" s="117"/>
      <c r="O164" s="117"/>
      <c r="P164" s="117"/>
      <c r="Q164" s="117"/>
      <c r="R164" s="117"/>
      <c r="S164" s="195"/>
      <c r="T164" s="117"/>
      <c r="U164" s="195"/>
      <c r="V164" s="117"/>
      <c r="W164" s="196"/>
      <c r="X164" s="197"/>
      <c r="Y164" s="197"/>
      <c r="Z164" s="197"/>
      <c r="AA164" s="197"/>
      <c r="AB164" s="188"/>
      <c r="AC164" s="197"/>
      <c r="AD164" s="197"/>
      <c r="AE164" s="188"/>
      <c r="AF164" s="197"/>
      <c r="AG164" s="197"/>
      <c r="AH164" s="197"/>
    </row>
    <row r="165" spans="1:34" x14ac:dyDescent="0.3">
      <c r="A165" s="192"/>
      <c r="B165" s="117"/>
      <c r="C165" s="117"/>
      <c r="D165" s="117"/>
      <c r="E165" s="117"/>
      <c r="F165" s="117"/>
      <c r="G165" s="117"/>
      <c r="H165" s="117"/>
      <c r="I165" s="195"/>
      <c r="J165" s="117"/>
      <c r="K165" s="117"/>
      <c r="L165" s="117"/>
      <c r="M165" s="117"/>
      <c r="N165" s="117"/>
      <c r="O165" s="117"/>
      <c r="P165" s="117"/>
      <c r="Q165" s="117"/>
      <c r="R165" s="117"/>
      <c r="S165" s="195"/>
      <c r="T165" s="117"/>
      <c r="U165" s="195"/>
      <c r="V165" s="117"/>
      <c r="W165" s="196"/>
      <c r="X165" s="197"/>
      <c r="Y165" s="197"/>
      <c r="Z165" s="197"/>
      <c r="AA165" s="197"/>
      <c r="AB165" s="188"/>
      <c r="AC165" s="197"/>
      <c r="AD165" s="197"/>
      <c r="AE165" s="188"/>
      <c r="AF165" s="197"/>
      <c r="AG165" s="197"/>
      <c r="AH165" s="197"/>
    </row>
    <row r="166" spans="1:34" x14ac:dyDescent="0.3">
      <c r="A166" s="192"/>
      <c r="B166" s="117"/>
      <c r="C166" s="117"/>
      <c r="D166" s="117"/>
      <c r="E166" s="117"/>
      <c r="F166" s="117"/>
      <c r="G166" s="117"/>
      <c r="H166" s="117"/>
      <c r="I166" s="195"/>
      <c r="J166" s="117"/>
      <c r="K166" s="117"/>
      <c r="L166" s="117"/>
      <c r="M166" s="117"/>
      <c r="N166" s="117"/>
      <c r="O166" s="117"/>
      <c r="P166" s="117"/>
      <c r="Q166" s="117"/>
      <c r="R166" s="117"/>
      <c r="S166" s="195"/>
      <c r="T166" s="117"/>
      <c r="U166" s="195"/>
      <c r="V166" s="117"/>
      <c r="W166" s="196"/>
      <c r="X166" s="197"/>
      <c r="Y166" s="197"/>
      <c r="Z166" s="197"/>
      <c r="AA166" s="197"/>
      <c r="AB166" s="188"/>
      <c r="AC166" s="197"/>
      <c r="AD166" s="197"/>
      <c r="AE166" s="188"/>
      <c r="AF166" s="197"/>
      <c r="AG166" s="197"/>
      <c r="AH166" s="197"/>
    </row>
    <row r="167" spans="1:34" x14ac:dyDescent="0.3">
      <c r="A167" s="192"/>
      <c r="B167" s="117"/>
      <c r="C167" s="117"/>
      <c r="D167" s="117"/>
      <c r="E167" s="117"/>
      <c r="F167" s="117"/>
      <c r="G167" s="117"/>
      <c r="H167" s="117"/>
      <c r="I167" s="195"/>
      <c r="J167" s="117"/>
      <c r="K167" s="117"/>
      <c r="L167" s="117"/>
      <c r="M167" s="117"/>
      <c r="N167" s="117"/>
      <c r="O167" s="117"/>
      <c r="P167" s="117"/>
      <c r="Q167" s="117"/>
      <c r="R167" s="117"/>
      <c r="S167" s="195"/>
      <c r="T167" s="117"/>
      <c r="U167" s="195"/>
      <c r="V167" s="117"/>
      <c r="W167" s="196"/>
      <c r="X167" s="197"/>
      <c r="Y167" s="197"/>
      <c r="Z167" s="197"/>
      <c r="AA167" s="197"/>
      <c r="AB167" s="188"/>
      <c r="AC167" s="197"/>
      <c r="AD167" s="197"/>
      <c r="AE167" s="188"/>
      <c r="AF167" s="197"/>
      <c r="AG167" s="197"/>
      <c r="AH167" s="197"/>
    </row>
    <row r="168" spans="1:34" x14ac:dyDescent="0.3">
      <c r="A168" s="192"/>
      <c r="B168" s="117"/>
      <c r="C168" s="117"/>
      <c r="D168" s="117"/>
      <c r="E168" s="117"/>
      <c r="F168" s="117"/>
      <c r="G168" s="117"/>
      <c r="H168" s="117"/>
      <c r="I168" s="195"/>
      <c r="J168" s="117"/>
      <c r="K168" s="117"/>
      <c r="L168" s="117"/>
      <c r="M168" s="117"/>
      <c r="N168" s="117"/>
      <c r="O168" s="117"/>
      <c r="P168" s="117"/>
      <c r="Q168" s="117"/>
      <c r="R168" s="117"/>
      <c r="S168" s="195"/>
      <c r="T168" s="117"/>
      <c r="U168" s="195"/>
      <c r="V168" s="117"/>
      <c r="W168" s="196"/>
      <c r="X168" s="197"/>
      <c r="Y168" s="197"/>
      <c r="Z168" s="197"/>
      <c r="AA168" s="197"/>
      <c r="AB168" s="188"/>
      <c r="AC168" s="197"/>
      <c r="AD168" s="197"/>
      <c r="AE168" s="188"/>
      <c r="AF168" s="197"/>
      <c r="AG168" s="197"/>
      <c r="AH168" s="197"/>
    </row>
    <row r="169" spans="1:34" x14ac:dyDescent="0.3">
      <c r="A169" s="192"/>
      <c r="B169" s="117"/>
      <c r="C169" s="117"/>
      <c r="D169" s="117"/>
      <c r="E169" s="117"/>
      <c r="F169" s="117"/>
      <c r="G169" s="117"/>
      <c r="H169" s="117"/>
      <c r="I169" s="195"/>
      <c r="J169" s="117"/>
      <c r="K169" s="117"/>
      <c r="L169" s="117"/>
      <c r="M169" s="117"/>
      <c r="N169" s="117"/>
      <c r="O169" s="117"/>
      <c r="P169" s="117"/>
      <c r="Q169" s="117"/>
      <c r="R169" s="117"/>
      <c r="S169" s="195"/>
      <c r="T169" s="117"/>
      <c r="U169" s="195"/>
      <c r="V169" s="117"/>
      <c r="W169" s="196"/>
      <c r="X169" s="197"/>
      <c r="Y169" s="197"/>
      <c r="Z169" s="197"/>
      <c r="AA169" s="197"/>
      <c r="AB169" s="188"/>
      <c r="AC169" s="197"/>
      <c r="AD169" s="197"/>
      <c r="AE169" s="188"/>
      <c r="AF169" s="197"/>
      <c r="AG169" s="197"/>
      <c r="AH169" s="197"/>
    </row>
    <row r="170" spans="1:34" x14ac:dyDescent="0.3">
      <c r="A170" s="192"/>
      <c r="B170" s="117"/>
      <c r="C170" s="117"/>
      <c r="D170" s="117"/>
      <c r="E170" s="117"/>
      <c r="F170" s="117"/>
      <c r="G170" s="117"/>
      <c r="H170" s="117"/>
      <c r="I170" s="195"/>
      <c r="J170" s="117"/>
      <c r="K170" s="117"/>
      <c r="L170" s="117"/>
      <c r="M170" s="117"/>
      <c r="N170" s="117"/>
      <c r="O170" s="117"/>
      <c r="P170" s="117"/>
      <c r="Q170" s="117"/>
      <c r="R170" s="117"/>
      <c r="S170" s="195"/>
      <c r="T170" s="117"/>
      <c r="U170" s="195"/>
      <c r="V170" s="117"/>
      <c r="W170" s="196"/>
      <c r="X170" s="197"/>
      <c r="Y170" s="197"/>
      <c r="Z170" s="197"/>
      <c r="AA170" s="197"/>
      <c r="AB170" s="188"/>
      <c r="AC170" s="197"/>
      <c r="AD170" s="197"/>
      <c r="AE170" s="188"/>
      <c r="AF170" s="197"/>
      <c r="AG170" s="197"/>
      <c r="AH170" s="197"/>
    </row>
    <row r="171" spans="1:34" x14ac:dyDescent="0.3">
      <c r="A171" s="192"/>
      <c r="B171" s="117"/>
      <c r="C171" s="117"/>
      <c r="D171" s="117"/>
      <c r="E171" s="117"/>
      <c r="F171" s="117"/>
      <c r="G171" s="117"/>
      <c r="H171" s="117"/>
      <c r="I171" s="195"/>
      <c r="J171" s="117"/>
      <c r="K171" s="117"/>
      <c r="L171" s="117"/>
      <c r="M171" s="117"/>
      <c r="N171" s="117"/>
      <c r="O171" s="117"/>
      <c r="P171" s="117"/>
      <c r="Q171" s="117"/>
      <c r="R171" s="117"/>
      <c r="S171" s="195"/>
      <c r="T171" s="117"/>
      <c r="U171" s="195"/>
      <c r="V171" s="117"/>
      <c r="W171" s="196"/>
      <c r="X171" s="197"/>
      <c r="Y171" s="197"/>
      <c r="Z171" s="197"/>
      <c r="AA171" s="197"/>
      <c r="AB171" s="188"/>
      <c r="AC171" s="197"/>
      <c r="AD171" s="197"/>
      <c r="AE171" s="188"/>
      <c r="AF171" s="197"/>
      <c r="AG171" s="197"/>
      <c r="AH171" s="197"/>
    </row>
    <row r="172" spans="1:34" x14ac:dyDescent="0.3">
      <c r="A172" s="192"/>
      <c r="B172" s="117"/>
      <c r="C172" s="117"/>
      <c r="D172" s="117"/>
      <c r="E172" s="117"/>
      <c r="F172" s="117"/>
      <c r="G172" s="117"/>
      <c r="H172" s="117"/>
      <c r="I172" s="195"/>
      <c r="J172" s="117"/>
      <c r="K172" s="117"/>
      <c r="L172" s="117"/>
      <c r="M172" s="117"/>
      <c r="N172" s="117"/>
      <c r="O172" s="117"/>
      <c r="P172" s="117"/>
      <c r="Q172" s="117"/>
      <c r="R172" s="117"/>
      <c r="S172" s="195"/>
      <c r="T172" s="117"/>
      <c r="U172" s="195"/>
      <c r="V172" s="117"/>
      <c r="W172" s="196"/>
      <c r="X172" s="197"/>
      <c r="Y172" s="197"/>
      <c r="Z172" s="197"/>
      <c r="AA172" s="197"/>
      <c r="AB172" s="188"/>
      <c r="AC172" s="197"/>
      <c r="AD172" s="197"/>
      <c r="AE172" s="188"/>
      <c r="AF172" s="197"/>
      <c r="AG172" s="197"/>
      <c r="AH172" s="197"/>
    </row>
    <row r="173" spans="1:34" x14ac:dyDescent="0.3">
      <c r="A173" s="192"/>
      <c r="B173" s="117"/>
      <c r="C173" s="117"/>
      <c r="D173" s="117"/>
      <c r="E173" s="117"/>
      <c r="F173" s="117"/>
      <c r="G173" s="117"/>
      <c r="H173" s="117"/>
      <c r="I173" s="195"/>
      <c r="J173" s="117"/>
      <c r="K173" s="117"/>
      <c r="L173" s="117"/>
      <c r="M173" s="117"/>
      <c r="N173" s="117"/>
      <c r="O173" s="117"/>
      <c r="P173" s="117"/>
      <c r="Q173" s="117"/>
      <c r="R173" s="117"/>
      <c r="S173" s="195"/>
      <c r="T173" s="117"/>
      <c r="U173" s="195"/>
      <c r="V173" s="117"/>
      <c r="W173" s="196"/>
      <c r="X173" s="197"/>
      <c r="Y173" s="197"/>
      <c r="Z173" s="197"/>
      <c r="AA173" s="197"/>
      <c r="AB173" s="188"/>
      <c r="AC173" s="197"/>
      <c r="AD173" s="197"/>
      <c r="AE173" s="188"/>
      <c r="AF173" s="197"/>
      <c r="AG173" s="197"/>
      <c r="AH173" s="197"/>
    </row>
    <row r="174" spans="1:34" x14ac:dyDescent="0.3">
      <c r="A174" s="192"/>
      <c r="B174" s="117"/>
      <c r="C174" s="117"/>
      <c r="D174" s="117"/>
      <c r="E174" s="117"/>
      <c r="F174" s="117"/>
      <c r="G174" s="117"/>
      <c r="H174" s="117"/>
      <c r="I174" s="195"/>
      <c r="J174" s="117"/>
      <c r="K174" s="117"/>
      <c r="L174" s="117"/>
      <c r="M174" s="117"/>
      <c r="N174" s="117"/>
      <c r="O174" s="117"/>
      <c r="P174" s="117"/>
      <c r="Q174" s="117"/>
      <c r="R174" s="117"/>
      <c r="S174" s="195"/>
      <c r="T174" s="117"/>
      <c r="U174" s="195"/>
      <c r="V174" s="117"/>
      <c r="W174" s="196"/>
      <c r="X174" s="197"/>
      <c r="Y174" s="197"/>
      <c r="Z174" s="197"/>
      <c r="AA174" s="197"/>
      <c r="AB174" s="188"/>
      <c r="AC174" s="197"/>
      <c r="AD174" s="197"/>
      <c r="AE174" s="188"/>
      <c r="AF174" s="197"/>
      <c r="AG174" s="197"/>
      <c r="AH174" s="197"/>
    </row>
    <row r="175" spans="1:34" x14ac:dyDescent="0.3">
      <c r="A175" s="192"/>
      <c r="B175" s="117"/>
      <c r="C175" s="117"/>
      <c r="D175" s="117"/>
      <c r="E175" s="117"/>
      <c r="F175" s="117"/>
      <c r="G175" s="117"/>
      <c r="H175" s="117"/>
      <c r="I175" s="195"/>
      <c r="J175" s="117"/>
      <c r="K175" s="117"/>
      <c r="L175" s="117"/>
      <c r="M175" s="117"/>
      <c r="N175" s="117"/>
      <c r="O175" s="117"/>
      <c r="P175" s="117"/>
      <c r="Q175" s="117"/>
      <c r="R175" s="117"/>
      <c r="S175" s="195"/>
      <c r="T175" s="117"/>
      <c r="U175" s="195"/>
      <c r="V175" s="117"/>
      <c r="W175" s="196"/>
      <c r="X175" s="197"/>
      <c r="Y175" s="197"/>
      <c r="Z175" s="197"/>
      <c r="AA175" s="197"/>
      <c r="AB175" s="188"/>
      <c r="AC175" s="197"/>
      <c r="AD175" s="197"/>
      <c r="AE175" s="188"/>
      <c r="AF175" s="197"/>
      <c r="AG175" s="197"/>
      <c r="AH175" s="197"/>
    </row>
    <row r="176" spans="1:34" x14ac:dyDescent="0.3">
      <c r="A176" s="192"/>
      <c r="B176" s="117"/>
      <c r="C176" s="117"/>
      <c r="D176" s="117"/>
      <c r="E176" s="117"/>
      <c r="F176" s="117"/>
      <c r="G176" s="117"/>
      <c r="H176" s="117"/>
      <c r="I176" s="195"/>
      <c r="J176" s="117"/>
      <c r="K176" s="117"/>
      <c r="L176" s="117"/>
      <c r="M176" s="117"/>
      <c r="N176" s="117"/>
      <c r="O176" s="117"/>
      <c r="P176" s="117"/>
      <c r="Q176" s="117"/>
      <c r="R176" s="117"/>
      <c r="S176" s="195"/>
      <c r="T176" s="117"/>
      <c r="U176" s="195"/>
      <c r="V176" s="117"/>
      <c r="W176" s="196"/>
      <c r="X176" s="197"/>
      <c r="Y176" s="197"/>
      <c r="Z176" s="197"/>
      <c r="AA176" s="197"/>
      <c r="AB176" s="188"/>
      <c r="AC176" s="197"/>
      <c r="AD176" s="197"/>
      <c r="AE176" s="188"/>
      <c r="AF176" s="197"/>
      <c r="AG176" s="197"/>
      <c r="AH176" s="197"/>
    </row>
    <row r="177" spans="1:34" x14ac:dyDescent="0.3">
      <c r="A177" s="192"/>
      <c r="B177" s="117"/>
      <c r="C177" s="117"/>
      <c r="D177" s="117"/>
      <c r="E177" s="117"/>
      <c r="F177" s="117"/>
      <c r="G177" s="117"/>
      <c r="H177" s="117"/>
      <c r="I177" s="195"/>
      <c r="J177" s="117"/>
      <c r="K177" s="117"/>
      <c r="L177" s="117"/>
      <c r="M177" s="117"/>
      <c r="N177" s="117"/>
      <c r="O177" s="117"/>
      <c r="P177" s="117"/>
      <c r="Q177" s="117"/>
      <c r="R177" s="117"/>
      <c r="S177" s="195"/>
      <c r="T177" s="117"/>
      <c r="U177" s="195"/>
      <c r="V177" s="117"/>
      <c r="W177" s="196"/>
      <c r="X177" s="197"/>
      <c r="Y177" s="197"/>
      <c r="Z177" s="197"/>
      <c r="AA177" s="197"/>
      <c r="AB177" s="188"/>
      <c r="AC177" s="197"/>
      <c r="AD177" s="197"/>
      <c r="AE177" s="188"/>
      <c r="AF177" s="197"/>
      <c r="AG177" s="197"/>
      <c r="AH177" s="197"/>
    </row>
    <row r="178" spans="1:34" x14ac:dyDescent="0.3">
      <c r="A178" s="192"/>
      <c r="B178" s="117"/>
      <c r="C178" s="117"/>
      <c r="D178" s="117"/>
      <c r="E178" s="117"/>
      <c r="F178" s="117"/>
      <c r="G178" s="117"/>
      <c r="H178" s="117"/>
      <c r="I178" s="195"/>
      <c r="J178" s="117"/>
      <c r="K178" s="117"/>
      <c r="L178" s="117"/>
      <c r="M178" s="117"/>
      <c r="N178" s="117"/>
      <c r="O178" s="117"/>
      <c r="P178" s="117"/>
      <c r="Q178" s="117"/>
      <c r="R178" s="117"/>
      <c r="S178" s="195"/>
      <c r="T178" s="117"/>
      <c r="U178" s="195"/>
      <c r="V178" s="117"/>
      <c r="W178" s="196"/>
      <c r="X178" s="197"/>
      <c r="Y178" s="197"/>
      <c r="Z178" s="197"/>
      <c r="AA178" s="197"/>
      <c r="AB178" s="188"/>
      <c r="AC178" s="197"/>
      <c r="AD178" s="197"/>
      <c r="AE178" s="188"/>
      <c r="AF178" s="197"/>
      <c r="AG178" s="197"/>
      <c r="AH178" s="197"/>
    </row>
    <row r="179" spans="1:34" x14ac:dyDescent="0.3">
      <c r="A179" s="192"/>
      <c r="B179" s="117"/>
      <c r="C179" s="117"/>
      <c r="D179" s="117"/>
      <c r="E179" s="117"/>
      <c r="F179" s="117"/>
      <c r="G179" s="117"/>
      <c r="H179" s="117"/>
      <c r="I179" s="195"/>
      <c r="J179" s="117"/>
      <c r="K179" s="117"/>
      <c r="L179" s="117"/>
      <c r="M179" s="117"/>
      <c r="N179" s="117"/>
      <c r="O179" s="117"/>
      <c r="P179" s="117"/>
      <c r="Q179" s="117"/>
      <c r="R179" s="117"/>
      <c r="S179" s="195"/>
      <c r="T179" s="117"/>
      <c r="U179" s="195"/>
      <c r="V179" s="117"/>
      <c r="W179" s="196"/>
      <c r="X179" s="197"/>
      <c r="Y179" s="197"/>
      <c r="Z179" s="197"/>
      <c r="AA179" s="197"/>
      <c r="AB179" s="188"/>
      <c r="AC179" s="197"/>
      <c r="AD179" s="197"/>
      <c r="AE179" s="188"/>
      <c r="AF179" s="197"/>
      <c r="AG179" s="197"/>
      <c r="AH179" s="197"/>
    </row>
    <row r="180" spans="1:34" x14ac:dyDescent="0.3">
      <c r="A180" s="192"/>
      <c r="B180" s="117"/>
      <c r="C180" s="117"/>
      <c r="D180" s="117"/>
      <c r="E180" s="117"/>
      <c r="F180" s="117"/>
      <c r="G180" s="117"/>
      <c r="H180" s="117"/>
      <c r="I180" s="195"/>
      <c r="J180" s="117"/>
      <c r="K180" s="117"/>
      <c r="L180" s="117"/>
      <c r="M180" s="117"/>
      <c r="N180" s="117"/>
      <c r="O180" s="117"/>
      <c r="P180" s="117"/>
      <c r="Q180" s="117"/>
      <c r="R180" s="117"/>
      <c r="S180" s="195"/>
      <c r="T180" s="117"/>
      <c r="U180" s="195"/>
      <c r="V180" s="117"/>
      <c r="W180" s="196"/>
      <c r="X180" s="197"/>
      <c r="Y180" s="197"/>
      <c r="Z180" s="197"/>
      <c r="AA180" s="197"/>
      <c r="AB180" s="188"/>
      <c r="AC180" s="197"/>
      <c r="AD180" s="197"/>
      <c r="AE180" s="188"/>
      <c r="AF180" s="197"/>
      <c r="AG180" s="197"/>
      <c r="AH180" s="197"/>
    </row>
    <row r="181" spans="1:34" x14ac:dyDescent="0.3">
      <c r="A181" s="192"/>
      <c r="B181" s="117"/>
      <c r="C181" s="117"/>
      <c r="D181" s="117"/>
      <c r="E181" s="117"/>
      <c r="F181" s="117"/>
      <c r="G181" s="117"/>
      <c r="H181" s="117"/>
      <c r="I181" s="195"/>
      <c r="J181" s="117"/>
      <c r="K181" s="117"/>
      <c r="L181" s="117"/>
      <c r="M181" s="117"/>
      <c r="N181" s="117"/>
      <c r="O181" s="117"/>
      <c r="P181" s="117"/>
      <c r="Q181" s="117"/>
      <c r="R181" s="117"/>
      <c r="S181" s="195"/>
      <c r="T181" s="117"/>
      <c r="U181" s="195"/>
      <c r="V181" s="117"/>
      <c r="W181" s="196"/>
      <c r="X181" s="197"/>
      <c r="Y181" s="197"/>
      <c r="Z181" s="197"/>
      <c r="AA181" s="197"/>
      <c r="AB181" s="188"/>
      <c r="AC181" s="197"/>
      <c r="AD181" s="197"/>
      <c r="AE181" s="188"/>
      <c r="AF181" s="197"/>
      <c r="AG181" s="197"/>
      <c r="AH181" s="197"/>
    </row>
    <row r="182" spans="1:34" x14ac:dyDescent="0.3">
      <c r="A182" s="192"/>
      <c r="B182" s="117"/>
      <c r="C182" s="117"/>
      <c r="D182" s="117"/>
      <c r="E182" s="117"/>
      <c r="F182" s="117"/>
      <c r="G182" s="117"/>
      <c r="H182" s="117"/>
      <c r="I182" s="195"/>
      <c r="J182" s="117"/>
      <c r="K182" s="117"/>
      <c r="L182" s="117"/>
      <c r="M182" s="117"/>
      <c r="N182" s="117"/>
      <c r="O182" s="117"/>
      <c r="P182" s="117"/>
      <c r="Q182" s="117"/>
      <c r="R182" s="117"/>
      <c r="S182" s="195"/>
      <c r="T182" s="117"/>
      <c r="U182" s="195"/>
      <c r="V182" s="117"/>
      <c r="W182" s="196"/>
      <c r="X182" s="197"/>
      <c r="Y182" s="197"/>
      <c r="Z182" s="197"/>
      <c r="AA182" s="197"/>
      <c r="AB182" s="188"/>
      <c r="AC182" s="197"/>
      <c r="AD182" s="197"/>
      <c r="AE182" s="188"/>
      <c r="AF182" s="197"/>
      <c r="AG182" s="197"/>
      <c r="AH182" s="197"/>
    </row>
    <row r="183" spans="1:34" x14ac:dyDescent="0.3">
      <c r="A183" s="192"/>
      <c r="B183" s="117"/>
      <c r="C183" s="117"/>
      <c r="D183" s="117"/>
      <c r="E183" s="117"/>
      <c r="F183" s="117"/>
      <c r="G183" s="117"/>
      <c r="H183" s="117"/>
      <c r="I183" s="195"/>
      <c r="J183" s="117"/>
      <c r="K183" s="117"/>
      <c r="L183" s="117"/>
      <c r="M183" s="117"/>
      <c r="N183" s="117"/>
      <c r="O183" s="117"/>
      <c r="P183" s="117"/>
      <c r="Q183" s="117"/>
      <c r="R183" s="117"/>
      <c r="S183" s="195"/>
      <c r="T183" s="117"/>
      <c r="U183" s="195"/>
      <c r="V183" s="117"/>
      <c r="W183" s="196"/>
      <c r="X183" s="197"/>
      <c r="Y183" s="197"/>
      <c r="Z183" s="197"/>
      <c r="AA183" s="197"/>
      <c r="AB183" s="188"/>
      <c r="AC183" s="197"/>
      <c r="AD183" s="197"/>
      <c r="AE183" s="188"/>
      <c r="AF183" s="197"/>
      <c r="AG183" s="197"/>
      <c r="AH183" s="197"/>
    </row>
    <row r="184" spans="1:34" x14ac:dyDescent="0.3">
      <c r="A184" s="192"/>
      <c r="B184" s="117"/>
      <c r="C184" s="117"/>
      <c r="D184" s="117"/>
      <c r="E184" s="117"/>
      <c r="F184" s="117"/>
      <c r="G184" s="117"/>
      <c r="H184" s="117"/>
      <c r="I184" s="195"/>
      <c r="J184" s="117"/>
      <c r="K184" s="117"/>
      <c r="L184" s="117"/>
      <c r="M184" s="117"/>
      <c r="N184" s="117"/>
      <c r="O184" s="117"/>
      <c r="P184" s="117"/>
      <c r="Q184" s="117"/>
      <c r="R184" s="117"/>
      <c r="S184" s="195"/>
      <c r="T184" s="117"/>
      <c r="U184" s="195"/>
      <c r="V184" s="117"/>
      <c r="W184" s="196"/>
      <c r="X184" s="197"/>
      <c r="Y184" s="197"/>
      <c r="Z184" s="197"/>
      <c r="AA184" s="197"/>
      <c r="AB184" s="188"/>
      <c r="AC184" s="197"/>
      <c r="AD184" s="197"/>
      <c r="AE184" s="188"/>
      <c r="AF184" s="197"/>
      <c r="AG184" s="197"/>
      <c r="AH184" s="197"/>
    </row>
    <row r="185" spans="1:34" x14ac:dyDescent="0.3">
      <c r="A185" s="192"/>
      <c r="B185" s="117"/>
      <c r="C185" s="117"/>
      <c r="D185" s="117"/>
      <c r="E185" s="117"/>
      <c r="F185" s="117"/>
      <c r="G185" s="117"/>
      <c r="H185" s="117"/>
      <c r="I185" s="195"/>
      <c r="J185" s="117"/>
      <c r="K185" s="117"/>
      <c r="L185" s="117"/>
      <c r="M185" s="117"/>
      <c r="N185" s="117"/>
      <c r="O185" s="117"/>
      <c r="P185" s="117"/>
      <c r="Q185" s="117"/>
      <c r="R185" s="117"/>
      <c r="S185" s="195"/>
      <c r="T185" s="117"/>
      <c r="U185" s="195"/>
      <c r="V185" s="117"/>
      <c r="W185" s="196"/>
      <c r="X185" s="197"/>
      <c r="Y185" s="197"/>
      <c r="Z185" s="197"/>
      <c r="AA185" s="197"/>
      <c r="AB185" s="188"/>
      <c r="AC185" s="197"/>
      <c r="AD185" s="197"/>
      <c r="AE185" s="188"/>
      <c r="AF185" s="197"/>
      <c r="AG185" s="197"/>
      <c r="AH185" s="197"/>
    </row>
    <row r="186" spans="1:34" x14ac:dyDescent="0.3">
      <c r="A186" s="192"/>
      <c r="B186" s="117"/>
      <c r="C186" s="117"/>
      <c r="D186" s="117"/>
      <c r="E186" s="117"/>
      <c r="F186" s="117"/>
      <c r="G186" s="117"/>
      <c r="H186" s="117"/>
      <c r="I186" s="195"/>
      <c r="J186" s="117"/>
      <c r="K186" s="117"/>
      <c r="L186" s="117"/>
      <c r="M186" s="117"/>
      <c r="N186" s="117"/>
      <c r="O186" s="117"/>
      <c r="P186" s="117"/>
      <c r="Q186" s="117"/>
      <c r="R186" s="117"/>
      <c r="S186" s="195"/>
      <c r="T186" s="117"/>
      <c r="U186" s="195"/>
      <c r="V186" s="117"/>
      <c r="W186" s="196"/>
      <c r="X186" s="197"/>
      <c r="Y186" s="197"/>
      <c r="Z186" s="197"/>
      <c r="AA186" s="197"/>
      <c r="AB186" s="188"/>
      <c r="AC186" s="197"/>
      <c r="AD186" s="197"/>
      <c r="AE186" s="188"/>
      <c r="AF186" s="197"/>
      <c r="AG186" s="197"/>
      <c r="AH186" s="197"/>
    </row>
    <row r="187" spans="1:34" x14ac:dyDescent="0.3">
      <c r="A187" s="192"/>
      <c r="B187" s="117"/>
      <c r="C187" s="117"/>
      <c r="D187" s="117"/>
      <c r="E187" s="117"/>
      <c r="F187" s="117"/>
      <c r="G187" s="117"/>
      <c r="H187" s="117"/>
      <c r="I187" s="195"/>
      <c r="J187" s="117"/>
      <c r="K187" s="117"/>
      <c r="L187" s="117"/>
      <c r="M187" s="117"/>
      <c r="N187" s="117"/>
      <c r="O187" s="117"/>
      <c r="P187" s="117"/>
      <c r="Q187" s="117"/>
      <c r="R187" s="117"/>
      <c r="S187" s="195"/>
      <c r="T187" s="117"/>
      <c r="U187" s="195"/>
      <c r="V187" s="117"/>
      <c r="W187" s="196"/>
      <c r="X187" s="197"/>
      <c r="Y187" s="197"/>
      <c r="Z187" s="197"/>
      <c r="AA187" s="197"/>
      <c r="AB187" s="188"/>
      <c r="AC187" s="197"/>
      <c r="AD187" s="197"/>
      <c r="AE187" s="188"/>
      <c r="AF187" s="197"/>
      <c r="AG187" s="197"/>
      <c r="AH187" s="197"/>
    </row>
    <row r="188" spans="1:34" x14ac:dyDescent="0.3">
      <c r="A188" s="192"/>
      <c r="B188" s="117"/>
      <c r="C188" s="117"/>
      <c r="D188" s="117"/>
      <c r="E188" s="117"/>
      <c r="F188" s="117"/>
      <c r="G188" s="117"/>
      <c r="H188" s="117"/>
      <c r="I188" s="195"/>
      <c r="J188" s="117"/>
      <c r="K188" s="117"/>
      <c r="L188" s="117"/>
      <c r="M188" s="117"/>
      <c r="N188" s="117"/>
      <c r="O188" s="117"/>
      <c r="P188" s="117"/>
      <c r="Q188" s="117"/>
      <c r="R188" s="117"/>
      <c r="S188" s="195"/>
      <c r="T188" s="117"/>
      <c r="U188" s="195"/>
      <c r="V188" s="117"/>
      <c r="W188" s="196"/>
      <c r="X188" s="197"/>
      <c r="Y188" s="197"/>
      <c r="Z188" s="197"/>
      <c r="AA188" s="197"/>
      <c r="AB188" s="188"/>
      <c r="AC188" s="197"/>
      <c r="AD188" s="197"/>
      <c r="AE188" s="188"/>
      <c r="AF188" s="197"/>
      <c r="AG188" s="197"/>
      <c r="AH188" s="197"/>
    </row>
    <row r="189" spans="1:34" x14ac:dyDescent="0.3">
      <c r="A189" s="192"/>
      <c r="B189" s="117"/>
      <c r="C189" s="117"/>
      <c r="D189" s="117"/>
      <c r="E189" s="117"/>
      <c r="F189" s="117"/>
      <c r="G189" s="117"/>
      <c r="H189" s="117"/>
      <c r="I189" s="195"/>
      <c r="J189" s="117"/>
      <c r="K189" s="117"/>
      <c r="L189" s="117"/>
      <c r="M189" s="117"/>
      <c r="N189" s="117"/>
      <c r="O189" s="117"/>
      <c r="P189" s="117"/>
      <c r="Q189" s="117"/>
      <c r="R189" s="117"/>
      <c r="S189" s="195"/>
      <c r="T189" s="117"/>
      <c r="U189" s="195"/>
      <c r="V189" s="117"/>
      <c r="W189" s="196"/>
      <c r="X189" s="197"/>
      <c r="Y189" s="197"/>
      <c r="Z189" s="197"/>
      <c r="AA189" s="197"/>
      <c r="AB189" s="188"/>
      <c r="AC189" s="197"/>
      <c r="AD189" s="197"/>
      <c r="AE189" s="188"/>
      <c r="AF189" s="197"/>
      <c r="AG189" s="197"/>
      <c r="AH189" s="197"/>
    </row>
    <row r="190" spans="1:34" x14ac:dyDescent="0.3">
      <c r="A190" s="192"/>
      <c r="B190" s="117"/>
      <c r="C190" s="117"/>
      <c r="D190" s="117"/>
      <c r="E190" s="117"/>
      <c r="F190" s="117"/>
      <c r="G190" s="117"/>
      <c r="H190" s="117"/>
      <c r="I190" s="195"/>
      <c r="J190" s="117"/>
      <c r="K190" s="117"/>
      <c r="L190" s="117"/>
      <c r="M190" s="117"/>
      <c r="N190" s="117"/>
      <c r="O190" s="117"/>
      <c r="P190" s="117"/>
      <c r="Q190" s="117"/>
      <c r="R190" s="117"/>
      <c r="S190" s="195"/>
      <c r="T190" s="117"/>
      <c r="U190" s="195"/>
      <c r="V190" s="117"/>
      <c r="W190" s="196"/>
      <c r="X190" s="197"/>
      <c r="Y190" s="197"/>
      <c r="Z190" s="197"/>
      <c r="AA190" s="197"/>
      <c r="AB190" s="188"/>
      <c r="AC190" s="197"/>
      <c r="AD190" s="197"/>
      <c r="AE190" s="188"/>
      <c r="AF190" s="197"/>
      <c r="AG190" s="197"/>
      <c r="AH190" s="197"/>
    </row>
    <row r="191" spans="1:34" x14ac:dyDescent="0.3">
      <c r="A191" s="192"/>
      <c r="B191" s="117"/>
      <c r="C191" s="117"/>
      <c r="D191" s="117"/>
      <c r="E191" s="117"/>
      <c r="F191" s="117"/>
      <c r="G191" s="117"/>
      <c r="H191" s="117"/>
      <c r="I191" s="195"/>
      <c r="J191" s="117"/>
      <c r="K191" s="117"/>
      <c r="L191" s="117"/>
      <c r="M191" s="117"/>
      <c r="N191" s="117"/>
      <c r="O191" s="117"/>
      <c r="P191" s="117"/>
      <c r="Q191" s="117"/>
      <c r="R191" s="117"/>
      <c r="S191" s="195"/>
      <c r="T191" s="117"/>
      <c r="U191" s="195"/>
      <c r="V191" s="117"/>
      <c r="W191" s="196"/>
      <c r="X191" s="197"/>
      <c r="Y191" s="197"/>
      <c r="Z191" s="197"/>
      <c r="AA191" s="197"/>
      <c r="AB191" s="188"/>
      <c r="AC191" s="197"/>
      <c r="AD191" s="197"/>
      <c r="AE191" s="188"/>
      <c r="AF191" s="197"/>
      <c r="AG191" s="197"/>
      <c r="AH191" s="197"/>
    </row>
    <row r="192" spans="1:34" x14ac:dyDescent="0.3">
      <c r="A192" s="192"/>
      <c r="B192" s="117"/>
      <c r="C192" s="117"/>
      <c r="D192" s="117"/>
      <c r="E192" s="117"/>
      <c r="F192" s="117"/>
      <c r="G192" s="117"/>
      <c r="H192" s="117"/>
      <c r="I192" s="195"/>
      <c r="J192" s="117"/>
      <c r="K192" s="117"/>
      <c r="L192" s="117"/>
      <c r="M192" s="117"/>
      <c r="N192" s="117"/>
      <c r="O192" s="117"/>
      <c r="P192" s="117"/>
      <c r="Q192" s="117"/>
      <c r="R192" s="117"/>
      <c r="S192" s="195"/>
      <c r="T192" s="117"/>
      <c r="U192" s="195"/>
      <c r="V192" s="117"/>
      <c r="W192" s="196"/>
      <c r="X192" s="197"/>
      <c r="Y192" s="197"/>
      <c r="Z192" s="197"/>
      <c r="AA192" s="197"/>
      <c r="AB192" s="188"/>
      <c r="AC192" s="197"/>
      <c r="AD192" s="197"/>
      <c r="AE192" s="188"/>
      <c r="AF192" s="197"/>
      <c r="AG192" s="197"/>
      <c r="AH192" s="197"/>
    </row>
    <row r="193" spans="1:34" x14ac:dyDescent="0.3">
      <c r="A193" s="192"/>
      <c r="B193" s="117"/>
      <c r="C193" s="117"/>
      <c r="D193" s="117"/>
      <c r="E193" s="117"/>
      <c r="F193" s="117"/>
      <c r="G193" s="117"/>
      <c r="H193" s="117"/>
      <c r="I193" s="195"/>
      <c r="J193" s="117"/>
      <c r="K193" s="117"/>
      <c r="L193" s="117"/>
      <c r="M193" s="117"/>
      <c r="N193" s="117"/>
      <c r="O193" s="117"/>
      <c r="P193" s="117"/>
      <c r="Q193" s="117"/>
      <c r="R193" s="117"/>
      <c r="S193" s="195"/>
      <c r="T193" s="117"/>
      <c r="U193" s="195"/>
      <c r="V193" s="117"/>
      <c r="W193" s="196"/>
      <c r="X193" s="197"/>
      <c r="Y193" s="197"/>
      <c r="Z193" s="197"/>
      <c r="AA193" s="197"/>
      <c r="AB193" s="188"/>
      <c r="AC193" s="197"/>
      <c r="AD193" s="197"/>
      <c r="AE193" s="188"/>
      <c r="AF193" s="197"/>
      <c r="AG193" s="197"/>
      <c r="AH193" s="197"/>
    </row>
    <row r="194" spans="1:34" x14ac:dyDescent="0.3">
      <c r="A194" s="192"/>
      <c r="B194" s="117"/>
      <c r="C194" s="117"/>
      <c r="D194" s="117"/>
      <c r="E194" s="117"/>
      <c r="F194" s="117"/>
      <c r="G194" s="117"/>
      <c r="H194" s="117"/>
      <c r="I194" s="195"/>
      <c r="J194" s="117"/>
      <c r="K194" s="117"/>
      <c r="L194" s="117"/>
      <c r="M194" s="117"/>
      <c r="N194" s="117"/>
      <c r="O194" s="117"/>
      <c r="P194" s="117"/>
      <c r="Q194" s="117"/>
      <c r="R194" s="117"/>
      <c r="S194" s="195"/>
      <c r="T194" s="117"/>
      <c r="U194" s="195"/>
      <c r="V194" s="117"/>
      <c r="W194" s="196"/>
      <c r="X194" s="197"/>
      <c r="Y194" s="197"/>
      <c r="Z194" s="197"/>
      <c r="AA194" s="197"/>
      <c r="AB194" s="188"/>
      <c r="AC194" s="197"/>
      <c r="AD194" s="197"/>
      <c r="AE194" s="188"/>
      <c r="AF194" s="197"/>
      <c r="AG194" s="197"/>
      <c r="AH194" s="197"/>
    </row>
    <row r="195" spans="1:34" x14ac:dyDescent="0.3">
      <c r="A195" s="192"/>
      <c r="B195" s="117"/>
      <c r="C195" s="117"/>
      <c r="D195" s="117"/>
      <c r="E195" s="117"/>
      <c r="F195" s="117"/>
      <c r="G195" s="117"/>
      <c r="H195" s="117"/>
      <c r="I195" s="195"/>
      <c r="J195" s="117"/>
      <c r="K195" s="117"/>
      <c r="L195" s="117"/>
      <c r="M195" s="117"/>
      <c r="N195" s="117"/>
      <c r="O195" s="117"/>
      <c r="P195" s="117"/>
      <c r="Q195" s="117"/>
      <c r="R195" s="117"/>
      <c r="S195" s="195"/>
      <c r="T195" s="117"/>
      <c r="U195" s="195"/>
      <c r="V195" s="117"/>
      <c r="W195" s="196"/>
      <c r="X195" s="197"/>
      <c r="Y195" s="197"/>
      <c r="Z195" s="197"/>
      <c r="AA195" s="197"/>
      <c r="AB195" s="188"/>
      <c r="AC195" s="197"/>
      <c r="AD195" s="197"/>
      <c r="AE195" s="188"/>
      <c r="AF195" s="197"/>
      <c r="AG195" s="197"/>
      <c r="AH195" s="197"/>
    </row>
    <row r="196" spans="1:34" x14ac:dyDescent="0.3">
      <c r="A196" s="192"/>
      <c r="B196" s="117"/>
      <c r="C196" s="117"/>
      <c r="D196" s="117"/>
      <c r="E196" s="117"/>
      <c r="F196" s="117"/>
      <c r="G196" s="117"/>
      <c r="H196" s="117"/>
      <c r="I196" s="195"/>
      <c r="J196" s="117"/>
      <c r="K196" s="117"/>
      <c r="L196" s="117"/>
      <c r="M196" s="117"/>
      <c r="N196" s="117"/>
      <c r="O196" s="117"/>
      <c r="P196" s="117"/>
      <c r="Q196" s="117"/>
      <c r="R196" s="117"/>
      <c r="S196" s="195"/>
      <c r="T196" s="117"/>
      <c r="U196" s="195"/>
      <c r="V196" s="117"/>
      <c r="W196" s="196"/>
      <c r="X196" s="197"/>
      <c r="Y196" s="197"/>
      <c r="Z196" s="197"/>
      <c r="AA196" s="197"/>
      <c r="AB196" s="188"/>
      <c r="AC196" s="197"/>
      <c r="AD196" s="197"/>
      <c r="AE196" s="188"/>
      <c r="AF196" s="197"/>
      <c r="AG196" s="197"/>
      <c r="AH196" s="197"/>
    </row>
    <row r="197" spans="1:34" x14ac:dyDescent="0.3">
      <c r="A197" s="192"/>
      <c r="B197" s="117"/>
      <c r="C197" s="117"/>
      <c r="D197" s="117"/>
      <c r="E197" s="117"/>
      <c r="F197" s="117"/>
      <c r="G197" s="117"/>
      <c r="H197" s="117"/>
      <c r="I197" s="195"/>
      <c r="J197" s="117"/>
      <c r="K197" s="117"/>
      <c r="L197" s="117"/>
      <c r="M197" s="117"/>
      <c r="N197" s="117"/>
      <c r="O197" s="117"/>
      <c r="P197" s="117"/>
      <c r="Q197" s="117"/>
      <c r="R197" s="117"/>
      <c r="S197" s="195"/>
      <c r="T197" s="117"/>
      <c r="U197" s="195"/>
      <c r="V197" s="117"/>
      <c r="W197" s="196"/>
      <c r="X197" s="197"/>
      <c r="Y197" s="197"/>
      <c r="Z197" s="197"/>
      <c r="AA197" s="197"/>
      <c r="AB197" s="188"/>
      <c r="AC197" s="197"/>
      <c r="AD197" s="197"/>
      <c r="AE197" s="188"/>
      <c r="AF197" s="197"/>
      <c r="AG197" s="197"/>
      <c r="AH197" s="197"/>
    </row>
    <row r="198" spans="1:34" x14ac:dyDescent="0.3">
      <c r="A198" s="192"/>
      <c r="B198" s="117"/>
      <c r="C198" s="117"/>
      <c r="D198" s="117"/>
      <c r="E198" s="117"/>
      <c r="F198" s="117"/>
      <c r="G198" s="117"/>
      <c r="H198" s="117"/>
      <c r="I198" s="195"/>
      <c r="J198" s="117"/>
      <c r="K198" s="117"/>
      <c r="L198" s="117"/>
      <c r="M198" s="117"/>
      <c r="N198" s="117"/>
      <c r="O198" s="117"/>
      <c r="P198" s="117"/>
      <c r="Q198" s="117"/>
      <c r="R198" s="117"/>
      <c r="S198" s="195"/>
      <c r="T198" s="117"/>
      <c r="U198" s="195"/>
      <c r="V198" s="117"/>
      <c r="W198" s="196"/>
      <c r="X198" s="197"/>
      <c r="Y198" s="197"/>
      <c r="Z198" s="197"/>
      <c r="AA198" s="197"/>
      <c r="AB198" s="188"/>
      <c r="AC198" s="197"/>
      <c r="AD198" s="197"/>
      <c r="AE198" s="188"/>
      <c r="AF198" s="197"/>
      <c r="AG198" s="197"/>
      <c r="AH198" s="197"/>
    </row>
    <row r="199" spans="1:34" x14ac:dyDescent="0.3">
      <c r="A199" s="192"/>
      <c r="B199" s="117"/>
      <c r="C199" s="117"/>
      <c r="D199" s="117"/>
      <c r="E199" s="117"/>
      <c r="F199" s="117"/>
      <c r="G199" s="117"/>
      <c r="H199" s="117"/>
      <c r="I199" s="195"/>
      <c r="J199" s="117"/>
      <c r="K199" s="117"/>
      <c r="L199" s="117"/>
      <c r="M199" s="117"/>
      <c r="N199" s="117"/>
      <c r="O199" s="117"/>
      <c r="P199" s="117"/>
      <c r="Q199" s="117"/>
      <c r="R199" s="117"/>
      <c r="S199" s="195"/>
      <c r="T199" s="117"/>
      <c r="U199" s="195"/>
      <c r="V199" s="117"/>
      <c r="W199" s="196"/>
      <c r="X199" s="197"/>
      <c r="Y199" s="197"/>
      <c r="Z199" s="197"/>
      <c r="AA199" s="197"/>
      <c r="AB199" s="188"/>
      <c r="AC199" s="197"/>
      <c r="AD199" s="197"/>
      <c r="AE199" s="188"/>
      <c r="AF199" s="197"/>
      <c r="AG199" s="197"/>
      <c r="AH199" s="197"/>
    </row>
    <row r="200" spans="1:34" x14ac:dyDescent="0.3">
      <c r="A200" s="192"/>
      <c r="B200" s="117"/>
      <c r="C200" s="117"/>
      <c r="D200" s="117"/>
      <c r="E200" s="117"/>
      <c r="F200" s="117"/>
      <c r="G200" s="117"/>
      <c r="H200" s="117"/>
      <c r="I200" s="195"/>
      <c r="J200" s="117"/>
      <c r="K200" s="117"/>
      <c r="L200" s="117"/>
      <c r="M200" s="117"/>
      <c r="N200" s="117"/>
      <c r="O200" s="117"/>
      <c r="P200" s="117"/>
      <c r="Q200" s="117"/>
      <c r="R200" s="117"/>
      <c r="S200" s="195"/>
      <c r="T200" s="117"/>
      <c r="U200" s="195"/>
      <c r="V200" s="117"/>
      <c r="W200" s="196"/>
      <c r="X200" s="197"/>
      <c r="Y200" s="197"/>
      <c r="Z200" s="197"/>
      <c r="AA200" s="197"/>
      <c r="AB200" s="188"/>
      <c r="AC200" s="197"/>
      <c r="AD200" s="197"/>
      <c r="AE200" s="188"/>
      <c r="AF200" s="197"/>
      <c r="AG200" s="197"/>
      <c r="AH200" s="197"/>
    </row>
    <row r="201" spans="1:34" x14ac:dyDescent="0.3">
      <c r="A201" s="192"/>
      <c r="B201" s="117"/>
      <c r="C201" s="117"/>
      <c r="D201" s="117"/>
      <c r="E201" s="117"/>
      <c r="F201" s="117"/>
      <c r="G201" s="117"/>
      <c r="H201" s="117"/>
      <c r="I201" s="195"/>
      <c r="J201" s="117"/>
      <c r="K201" s="117"/>
      <c r="L201" s="117"/>
      <c r="M201" s="117"/>
      <c r="N201" s="117"/>
      <c r="O201" s="117"/>
      <c r="P201" s="117"/>
      <c r="Q201" s="117"/>
      <c r="R201" s="117"/>
      <c r="S201" s="195"/>
      <c r="T201" s="117"/>
      <c r="U201" s="195"/>
      <c r="V201" s="117"/>
      <c r="W201" s="196"/>
      <c r="X201" s="197"/>
      <c r="Y201" s="197"/>
      <c r="Z201" s="197"/>
      <c r="AA201" s="197"/>
      <c r="AB201" s="188"/>
      <c r="AC201" s="197"/>
      <c r="AD201" s="197"/>
      <c r="AE201" s="188"/>
      <c r="AF201" s="197"/>
      <c r="AG201" s="197"/>
      <c r="AH201" s="197"/>
    </row>
    <row r="202" spans="1:34" x14ac:dyDescent="0.3">
      <c r="A202" s="192"/>
      <c r="B202" s="117"/>
      <c r="C202" s="117"/>
      <c r="D202" s="117"/>
      <c r="E202" s="117"/>
      <c r="F202" s="117"/>
      <c r="G202" s="117"/>
      <c r="H202" s="117"/>
      <c r="I202" s="195"/>
      <c r="J202" s="117"/>
      <c r="K202" s="117"/>
      <c r="L202" s="117"/>
      <c r="M202" s="117"/>
      <c r="N202" s="117"/>
      <c r="O202" s="117"/>
      <c r="P202" s="117"/>
      <c r="Q202" s="117"/>
      <c r="R202" s="117"/>
      <c r="S202" s="195"/>
      <c r="T202" s="117"/>
      <c r="U202" s="195"/>
      <c r="V202" s="117"/>
      <c r="W202" s="196"/>
      <c r="X202" s="197"/>
      <c r="Y202" s="197"/>
      <c r="Z202" s="197"/>
      <c r="AA202" s="197"/>
      <c r="AB202" s="188"/>
      <c r="AC202" s="197"/>
      <c r="AD202" s="197"/>
      <c r="AE202" s="188"/>
      <c r="AF202" s="197"/>
      <c r="AG202" s="197"/>
      <c r="AH202" s="197"/>
    </row>
    <row r="203" spans="1:34" x14ac:dyDescent="0.3">
      <c r="A203" s="192"/>
      <c r="B203" s="117"/>
      <c r="C203" s="117"/>
      <c r="D203" s="117"/>
      <c r="E203" s="117"/>
      <c r="F203" s="117"/>
      <c r="G203" s="117"/>
      <c r="H203" s="117"/>
      <c r="I203" s="195"/>
      <c r="J203" s="117"/>
      <c r="K203" s="117"/>
      <c r="L203" s="117"/>
      <c r="M203" s="117"/>
      <c r="N203" s="117"/>
      <c r="O203" s="117"/>
      <c r="P203" s="117"/>
      <c r="Q203" s="117"/>
      <c r="R203" s="117"/>
      <c r="S203" s="195"/>
      <c r="T203" s="117"/>
      <c r="U203" s="195"/>
      <c r="V203" s="117"/>
      <c r="W203" s="196"/>
      <c r="X203" s="197"/>
      <c r="Y203" s="197"/>
      <c r="Z203" s="197"/>
      <c r="AA203" s="197"/>
      <c r="AB203" s="188"/>
      <c r="AC203" s="197"/>
      <c r="AD203" s="197"/>
      <c r="AE203" s="188"/>
      <c r="AF203" s="197"/>
      <c r="AG203" s="197"/>
      <c r="AH203" s="197"/>
    </row>
    <row r="204" spans="1:34" x14ac:dyDescent="0.3">
      <c r="A204" s="192"/>
      <c r="B204" s="117"/>
      <c r="C204" s="117"/>
      <c r="D204" s="117"/>
      <c r="E204" s="117"/>
      <c r="F204" s="117"/>
      <c r="G204" s="117"/>
      <c r="H204" s="117"/>
      <c r="I204" s="195"/>
      <c r="J204" s="117"/>
      <c r="K204" s="117"/>
      <c r="L204" s="117"/>
      <c r="M204" s="117"/>
      <c r="N204" s="117"/>
      <c r="O204" s="117"/>
      <c r="P204" s="117"/>
      <c r="Q204" s="117"/>
      <c r="R204" s="117"/>
      <c r="S204" s="195"/>
      <c r="T204" s="117"/>
      <c r="U204" s="195"/>
      <c r="V204" s="117"/>
      <c r="W204" s="196"/>
      <c r="X204" s="197"/>
      <c r="Y204" s="197"/>
      <c r="Z204" s="197"/>
      <c r="AA204" s="197"/>
      <c r="AB204" s="188"/>
      <c r="AC204" s="197"/>
      <c r="AD204" s="197"/>
      <c r="AE204" s="188"/>
      <c r="AF204" s="197"/>
      <c r="AG204" s="197"/>
      <c r="AH204" s="197"/>
    </row>
    <row r="205" spans="1:34" x14ac:dyDescent="0.3">
      <c r="A205" s="192"/>
      <c r="B205" s="117"/>
      <c r="C205" s="117"/>
      <c r="D205" s="117"/>
      <c r="E205" s="117"/>
      <c r="F205" s="117"/>
      <c r="G205" s="117"/>
      <c r="H205" s="117"/>
      <c r="I205" s="195"/>
      <c r="J205" s="117"/>
      <c r="K205" s="117"/>
      <c r="L205" s="117"/>
      <c r="M205" s="117"/>
      <c r="N205" s="117"/>
      <c r="O205" s="117"/>
      <c r="P205" s="117"/>
      <c r="Q205" s="117"/>
      <c r="R205" s="117"/>
      <c r="S205" s="195"/>
      <c r="T205" s="117"/>
      <c r="U205" s="195"/>
      <c r="V205" s="117"/>
      <c r="W205" s="196"/>
      <c r="X205" s="197"/>
      <c r="Y205" s="197"/>
      <c r="Z205" s="197"/>
      <c r="AA205" s="197"/>
      <c r="AB205" s="188"/>
      <c r="AC205" s="197"/>
      <c r="AD205" s="197"/>
      <c r="AE205" s="188"/>
      <c r="AF205" s="197"/>
      <c r="AG205" s="197"/>
      <c r="AH205" s="197"/>
    </row>
    <row r="206" spans="1:34" x14ac:dyDescent="0.3">
      <c r="A206" s="192"/>
      <c r="B206" s="117"/>
      <c r="C206" s="117"/>
      <c r="D206" s="117"/>
      <c r="E206" s="117"/>
      <c r="F206" s="117"/>
      <c r="G206" s="117"/>
      <c r="H206" s="117"/>
      <c r="I206" s="195"/>
      <c r="J206" s="117"/>
      <c r="K206" s="117"/>
      <c r="L206" s="117"/>
      <c r="M206" s="117"/>
      <c r="N206" s="117"/>
      <c r="O206" s="117"/>
      <c r="P206" s="117"/>
      <c r="Q206" s="117"/>
      <c r="R206" s="117"/>
      <c r="S206" s="195"/>
      <c r="T206" s="117"/>
      <c r="U206" s="195"/>
      <c r="V206" s="117"/>
      <c r="W206" s="196"/>
      <c r="X206" s="197"/>
      <c r="Y206" s="197"/>
      <c r="Z206" s="197"/>
      <c r="AA206" s="197"/>
      <c r="AB206" s="188"/>
      <c r="AC206" s="197"/>
      <c r="AD206" s="197"/>
      <c r="AE206" s="188"/>
      <c r="AF206" s="197"/>
      <c r="AG206" s="197"/>
      <c r="AH206" s="197"/>
    </row>
    <row r="207" spans="1:34" x14ac:dyDescent="0.3">
      <c r="A207" s="192"/>
      <c r="B207" s="117"/>
      <c r="C207" s="117"/>
      <c r="D207" s="117"/>
      <c r="E207" s="117"/>
      <c r="F207" s="117"/>
      <c r="G207" s="117"/>
      <c r="H207" s="117"/>
      <c r="I207" s="195"/>
      <c r="J207" s="117"/>
      <c r="K207" s="117"/>
      <c r="L207" s="117"/>
      <c r="M207" s="117"/>
      <c r="N207" s="117"/>
      <c r="O207" s="117"/>
      <c r="P207" s="117"/>
      <c r="Q207" s="117"/>
      <c r="R207" s="117"/>
      <c r="S207" s="195"/>
      <c r="T207" s="117"/>
      <c r="U207" s="195"/>
      <c r="V207" s="117"/>
      <c r="W207" s="196"/>
      <c r="X207" s="197"/>
      <c r="Y207" s="197"/>
      <c r="Z207" s="197"/>
      <c r="AA207" s="197"/>
      <c r="AB207" s="188"/>
      <c r="AC207" s="197"/>
      <c r="AD207" s="197"/>
      <c r="AE207" s="188"/>
      <c r="AF207" s="197"/>
      <c r="AG207" s="197"/>
      <c r="AH207" s="197"/>
    </row>
    <row r="208" spans="1:34" x14ac:dyDescent="0.3">
      <c r="A208" s="192"/>
      <c r="B208" s="117"/>
      <c r="C208" s="117"/>
      <c r="D208" s="117"/>
      <c r="E208" s="117"/>
      <c r="F208" s="117"/>
      <c r="G208" s="117"/>
      <c r="H208" s="117"/>
      <c r="I208" s="195"/>
      <c r="J208" s="117"/>
      <c r="K208" s="117"/>
      <c r="L208" s="117"/>
      <c r="M208" s="117"/>
      <c r="N208" s="117"/>
      <c r="O208" s="117"/>
      <c r="P208" s="117"/>
      <c r="Q208" s="117"/>
      <c r="R208" s="117"/>
      <c r="S208" s="195"/>
      <c r="T208" s="117"/>
      <c r="U208" s="195"/>
      <c r="V208" s="117"/>
      <c r="W208" s="196"/>
      <c r="X208" s="197"/>
      <c r="Y208" s="197"/>
      <c r="Z208" s="197"/>
      <c r="AA208" s="197"/>
      <c r="AB208" s="188"/>
      <c r="AC208" s="197"/>
      <c r="AD208" s="197"/>
      <c r="AE208" s="188"/>
      <c r="AF208" s="197"/>
      <c r="AG208" s="197"/>
      <c r="AH208" s="197"/>
    </row>
    <row r="209" spans="1:34" x14ac:dyDescent="0.3">
      <c r="A209" s="192"/>
      <c r="B209" s="117"/>
      <c r="C209" s="117"/>
      <c r="D209" s="117"/>
      <c r="E209" s="117"/>
      <c r="F209" s="117"/>
      <c r="G209" s="117"/>
      <c r="H209" s="117"/>
      <c r="I209" s="195"/>
      <c r="J209" s="117"/>
      <c r="K209" s="117"/>
      <c r="L209" s="117"/>
      <c r="M209" s="117"/>
      <c r="N209" s="117"/>
      <c r="O209" s="117"/>
      <c r="P209" s="117"/>
      <c r="Q209" s="117"/>
      <c r="R209" s="117"/>
      <c r="S209" s="195"/>
      <c r="T209" s="117"/>
      <c r="U209" s="195"/>
      <c r="V209" s="117"/>
      <c r="W209" s="196"/>
      <c r="X209" s="197"/>
      <c r="Y209" s="197"/>
      <c r="Z209" s="197"/>
      <c r="AA209" s="197"/>
      <c r="AB209" s="188"/>
      <c r="AC209" s="197"/>
      <c r="AD209" s="197"/>
      <c r="AE209" s="188"/>
      <c r="AF209" s="197"/>
      <c r="AG209" s="197"/>
      <c r="AH209" s="197"/>
    </row>
    <row r="210" spans="1:34" x14ac:dyDescent="0.3">
      <c r="A210" s="192"/>
      <c r="B210" s="117"/>
      <c r="C210" s="117"/>
      <c r="D210" s="117"/>
      <c r="E210" s="117"/>
      <c r="F210" s="117"/>
      <c r="G210" s="117"/>
      <c r="H210" s="117"/>
      <c r="I210" s="195"/>
      <c r="J210" s="117"/>
      <c r="K210" s="117"/>
      <c r="L210" s="117"/>
      <c r="M210" s="117"/>
      <c r="N210" s="117"/>
      <c r="O210" s="117"/>
      <c r="P210" s="117"/>
      <c r="Q210" s="117"/>
      <c r="R210" s="117"/>
      <c r="S210" s="195"/>
      <c r="T210" s="117"/>
      <c r="U210" s="195"/>
      <c r="V210" s="117"/>
      <c r="W210" s="196"/>
      <c r="X210" s="197"/>
      <c r="Y210" s="197"/>
      <c r="Z210" s="197"/>
      <c r="AA210" s="197"/>
      <c r="AB210" s="188"/>
      <c r="AC210" s="197"/>
      <c r="AD210" s="197"/>
      <c r="AE210" s="188"/>
      <c r="AF210" s="197"/>
      <c r="AG210" s="197"/>
      <c r="AH210" s="197"/>
    </row>
    <row r="211" spans="1:34" x14ac:dyDescent="0.3">
      <c r="A211" s="192"/>
      <c r="B211" s="117"/>
      <c r="C211" s="117"/>
      <c r="D211" s="117"/>
      <c r="E211" s="117"/>
      <c r="F211" s="117"/>
      <c r="G211" s="117"/>
      <c r="H211" s="117"/>
      <c r="I211" s="195"/>
      <c r="J211" s="117"/>
      <c r="K211" s="117"/>
      <c r="L211" s="117"/>
      <c r="M211" s="117"/>
      <c r="N211" s="117"/>
      <c r="O211" s="117"/>
      <c r="P211" s="117"/>
      <c r="Q211" s="117"/>
      <c r="R211" s="117"/>
      <c r="S211" s="195"/>
      <c r="T211" s="117"/>
      <c r="U211" s="195"/>
      <c r="V211" s="117"/>
      <c r="W211" s="196"/>
      <c r="X211" s="197"/>
      <c r="Y211" s="197"/>
      <c r="Z211" s="197"/>
      <c r="AA211" s="197"/>
      <c r="AB211" s="188"/>
      <c r="AC211" s="197"/>
      <c r="AD211" s="197"/>
      <c r="AE211" s="188"/>
      <c r="AF211" s="197"/>
      <c r="AG211" s="197"/>
      <c r="AH211" s="197"/>
    </row>
    <row r="212" spans="1:34" x14ac:dyDescent="0.3">
      <c r="A212" s="192"/>
      <c r="B212" s="117"/>
      <c r="C212" s="117"/>
      <c r="D212" s="117"/>
      <c r="E212" s="117"/>
      <c r="F212" s="117"/>
      <c r="G212" s="117"/>
      <c r="H212" s="117"/>
      <c r="I212" s="195"/>
      <c r="J212" s="117"/>
      <c r="K212" s="117"/>
      <c r="L212" s="117"/>
      <c r="M212" s="117"/>
      <c r="N212" s="117"/>
      <c r="O212" s="117"/>
      <c r="P212" s="117"/>
      <c r="Q212" s="117"/>
      <c r="R212" s="117"/>
      <c r="S212" s="195"/>
      <c r="T212" s="117"/>
      <c r="U212" s="195"/>
      <c r="V212" s="117"/>
      <c r="W212" s="196"/>
      <c r="X212" s="197"/>
      <c r="Y212" s="197"/>
      <c r="Z212" s="197"/>
      <c r="AA212" s="197"/>
      <c r="AB212" s="188"/>
      <c r="AC212" s="197"/>
      <c r="AD212" s="197"/>
      <c r="AE212" s="188"/>
      <c r="AF212" s="197"/>
      <c r="AG212" s="197"/>
      <c r="AH212" s="197"/>
    </row>
    <row r="213" spans="1:34" x14ac:dyDescent="0.3">
      <c r="A213" s="192"/>
      <c r="B213" s="117"/>
      <c r="C213" s="117"/>
      <c r="D213" s="117"/>
      <c r="E213" s="117"/>
      <c r="F213" s="117"/>
      <c r="G213" s="117"/>
      <c r="H213" s="117"/>
      <c r="I213" s="195"/>
      <c r="J213" s="117"/>
      <c r="K213" s="117"/>
      <c r="L213" s="117"/>
      <c r="M213" s="117"/>
      <c r="N213" s="117"/>
      <c r="O213" s="117"/>
      <c r="P213" s="117"/>
      <c r="Q213" s="117"/>
      <c r="R213" s="117"/>
      <c r="S213" s="195"/>
      <c r="T213" s="117"/>
      <c r="U213" s="195"/>
      <c r="V213" s="117"/>
      <c r="W213" s="196"/>
      <c r="X213" s="197"/>
      <c r="Y213" s="197"/>
      <c r="Z213" s="197"/>
      <c r="AA213" s="197"/>
      <c r="AB213" s="188"/>
      <c r="AC213" s="197"/>
      <c r="AD213" s="197"/>
      <c r="AE213" s="188"/>
      <c r="AF213" s="197"/>
      <c r="AG213" s="197"/>
      <c r="AH213" s="197"/>
    </row>
    <row r="214" spans="1:34" x14ac:dyDescent="0.3">
      <c r="A214" s="192"/>
      <c r="B214" s="117"/>
      <c r="C214" s="117"/>
      <c r="D214" s="117"/>
      <c r="E214" s="117"/>
      <c r="F214" s="117"/>
      <c r="G214" s="117"/>
      <c r="H214" s="117"/>
      <c r="I214" s="195"/>
      <c r="J214" s="117"/>
      <c r="K214" s="117"/>
      <c r="L214" s="117"/>
      <c r="M214" s="117"/>
      <c r="N214" s="117"/>
      <c r="O214" s="117"/>
      <c r="P214" s="117"/>
      <c r="Q214" s="117"/>
      <c r="R214" s="117"/>
      <c r="S214" s="195"/>
      <c r="T214" s="117"/>
      <c r="U214" s="195"/>
      <c r="V214" s="117"/>
      <c r="W214" s="196"/>
      <c r="X214" s="197"/>
      <c r="Y214" s="197"/>
      <c r="Z214" s="197"/>
      <c r="AA214" s="197"/>
      <c r="AB214" s="188"/>
      <c r="AC214" s="197"/>
      <c r="AD214" s="197"/>
      <c r="AE214" s="188"/>
      <c r="AF214" s="197"/>
      <c r="AG214" s="197"/>
      <c r="AH214" s="197"/>
    </row>
    <row r="215" spans="1:34" x14ac:dyDescent="0.3">
      <c r="A215" s="192"/>
      <c r="B215" s="117"/>
      <c r="C215" s="117"/>
      <c r="D215" s="117"/>
      <c r="E215" s="117"/>
      <c r="F215" s="117"/>
      <c r="G215" s="117"/>
      <c r="H215" s="117"/>
      <c r="I215" s="195"/>
      <c r="J215" s="117"/>
      <c r="K215" s="117"/>
      <c r="L215" s="117"/>
      <c r="M215" s="117"/>
      <c r="N215" s="117"/>
      <c r="O215" s="117"/>
      <c r="P215" s="117"/>
      <c r="Q215" s="117"/>
      <c r="R215" s="117"/>
      <c r="S215" s="195"/>
      <c r="T215" s="117"/>
      <c r="U215" s="195"/>
      <c r="V215" s="117"/>
      <c r="W215" s="196"/>
      <c r="X215" s="197"/>
      <c r="Y215" s="197"/>
      <c r="Z215" s="197"/>
      <c r="AA215" s="197"/>
      <c r="AB215" s="188"/>
      <c r="AC215" s="197"/>
      <c r="AD215" s="197"/>
      <c r="AE215" s="188"/>
      <c r="AF215" s="197"/>
      <c r="AG215" s="197"/>
      <c r="AH215" s="197"/>
    </row>
    <row r="216" spans="1:34" x14ac:dyDescent="0.3">
      <c r="A216" s="192"/>
      <c r="B216" s="117"/>
      <c r="C216" s="117"/>
      <c r="D216" s="117"/>
      <c r="E216" s="117"/>
      <c r="F216" s="117"/>
      <c r="G216" s="117"/>
      <c r="H216" s="117"/>
      <c r="I216" s="195"/>
      <c r="J216" s="117"/>
      <c r="K216" s="117"/>
      <c r="L216" s="117"/>
      <c r="M216" s="117"/>
      <c r="N216" s="117"/>
      <c r="O216" s="117"/>
      <c r="P216" s="117"/>
      <c r="Q216" s="117"/>
      <c r="R216" s="117"/>
      <c r="S216" s="195"/>
      <c r="T216" s="117"/>
      <c r="U216" s="195"/>
      <c r="V216" s="117"/>
      <c r="W216" s="196"/>
      <c r="X216" s="197"/>
      <c r="Y216" s="197"/>
      <c r="Z216" s="197"/>
      <c r="AA216" s="197"/>
      <c r="AB216" s="188"/>
      <c r="AC216" s="197"/>
      <c r="AD216" s="197"/>
      <c r="AE216" s="188"/>
      <c r="AF216" s="197"/>
      <c r="AG216" s="197"/>
      <c r="AH216" s="197"/>
    </row>
    <row r="217" spans="1:34" x14ac:dyDescent="0.3">
      <c r="A217" s="192"/>
      <c r="B217" s="117"/>
      <c r="C217" s="117"/>
      <c r="D217" s="117"/>
      <c r="E217" s="117"/>
      <c r="F217" s="117"/>
      <c r="G217" s="117"/>
      <c r="H217" s="117"/>
      <c r="I217" s="195"/>
      <c r="J217" s="117"/>
      <c r="K217" s="117"/>
      <c r="L217" s="117"/>
      <c r="M217" s="117"/>
      <c r="N217" s="117"/>
      <c r="O217" s="117"/>
      <c r="P217" s="117"/>
      <c r="Q217" s="117"/>
      <c r="R217" s="117"/>
      <c r="S217" s="195"/>
      <c r="T217" s="117"/>
      <c r="U217" s="195"/>
      <c r="V217" s="117"/>
      <c r="W217" s="196"/>
      <c r="X217" s="197"/>
      <c r="Y217" s="197"/>
      <c r="Z217" s="197"/>
      <c r="AA217" s="197"/>
      <c r="AB217" s="188"/>
      <c r="AC217" s="197"/>
      <c r="AD217" s="197"/>
      <c r="AE217" s="188"/>
      <c r="AF217" s="197"/>
      <c r="AG217" s="197"/>
      <c r="AH217" s="197"/>
    </row>
    <row r="218" spans="1:34" x14ac:dyDescent="0.3">
      <c r="A218" s="192"/>
      <c r="B218" s="117"/>
      <c r="C218" s="117"/>
      <c r="D218" s="117"/>
      <c r="E218" s="117"/>
      <c r="F218" s="117"/>
      <c r="G218" s="117"/>
      <c r="H218" s="117"/>
      <c r="I218" s="195"/>
      <c r="J218" s="117"/>
      <c r="K218" s="117"/>
      <c r="L218" s="117"/>
      <c r="M218" s="117"/>
      <c r="N218" s="117"/>
      <c r="O218" s="117"/>
      <c r="P218" s="117"/>
      <c r="Q218" s="117"/>
      <c r="R218" s="117"/>
      <c r="S218" s="195"/>
      <c r="T218" s="117"/>
      <c r="U218" s="195"/>
      <c r="V218" s="117"/>
      <c r="W218" s="196"/>
      <c r="X218" s="197"/>
      <c r="Y218" s="197"/>
      <c r="Z218" s="197"/>
      <c r="AA218" s="197"/>
      <c r="AB218" s="188"/>
      <c r="AC218" s="197"/>
      <c r="AD218" s="197"/>
      <c r="AE218" s="188"/>
      <c r="AF218" s="197"/>
      <c r="AG218" s="197"/>
      <c r="AH218" s="197"/>
    </row>
    <row r="219" spans="1:34" x14ac:dyDescent="0.3">
      <c r="A219" s="192"/>
      <c r="B219" s="117"/>
      <c r="C219" s="117"/>
      <c r="D219" s="117"/>
      <c r="E219" s="117"/>
      <c r="F219" s="117"/>
      <c r="G219" s="117"/>
      <c r="H219" s="117"/>
      <c r="I219" s="195"/>
      <c r="J219" s="117"/>
      <c r="K219" s="117"/>
      <c r="L219" s="117"/>
      <c r="M219" s="117"/>
      <c r="N219" s="117"/>
      <c r="O219" s="117"/>
      <c r="P219" s="117"/>
      <c r="Q219" s="117"/>
      <c r="R219" s="117"/>
      <c r="S219" s="195"/>
      <c r="T219" s="117"/>
      <c r="U219" s="195"/>
      <c r="V219" s="117"/>
      <c r="W219" s="196"/>
      <c r="X219" s="197"/>
      <c r="Y219" s="197"/>
      <c r="Z219" s="197"/>
      <c r="AA219" s="197"/>
      <c r="AB219" s="188"/>
      <c r="AC219" s="197"/>
      <c r="AD219" s="197"/>
      <c r="AE219" s="188"/>
      <c r="AF219" s="197"/>
      <c r="AG219" s="197"/>
      <c r="AH219" s="197"/>
    </row>
    <row r="220" spans="1:34" x14ac:dyDescent="0.3">
      <c r="A220" s="192"/>
      <c r="B220" s="117"/>
      <c r="C220" s="117"/>
      <c r="D220" s="117"/>
      <c r="E220" s="117"/>
      <c r="F220" s="117"/>
      <c r="G220" s="117"/>
      <c r="H220" s="117"/>
      <c r="I220" s="195"/>
      <c r="J220" s="117"/>
      <c r="K220" s="117"/>
      <c r="L220" s="117"/>
      <c r="M220" s="117"/>
      <c r="N220" s="117"/>
      <c r="O220" s="117"/>
      <c r="P220" s="117"/>
      <c r="Q220" s="117"/>
      <c r="R220" s="117"/>
      <c r="S220" s="195"/>
      <c r="T220" s="117"/>
      <c r="U220" s="195"/>
      <c r="V220" s="117"/>
      <c r="W220" s="196"/>
      <c r="X220" s="197"/>
      <c r="Y220" s="197"/>
      <c r="Z220" s="197"/>
      <c r="AA220" s="197"/>
      <c r="AB220" s="188"/>
      <c r="AC220" s="197"/>
      <c r="AD220" s="197"/>
      <c r="AE220" s="188"/>
      <c r="AF220" s="197"/>
      <c r="AG220" s="197"/>
      <c r="AH220" s="197"/>
    </row>
    <row r="221" spans="1:34" x14ac:dyDescent="0.3">
      <c r="A221" s="192"/>
      <c r="B221" s="117"/>
      <c r="C221" s="117"/>
      <c r="D221" s="117"/>
      <c r="E221" s="117"/>
      <c r="F221" s="117"/>
      <c r="G221" s="117"/>
      <c r="H221" s="117"/>
      <c r="I221" s="195"/>
      <c r="J221" s="117"/>
      <c r="K221" s="117"/>
      <c r="L221" s="117"/>
      <c r="M221" s="117"/>
      <c r="N221" s="117"/>
      <c r="O221" s="117"/>
      <c r="P221" s="117"/>
      <c r="Q221" s="117"/>
      <c r="R221" s="117"/>
      <c r="S221" s="195"/>
      <c r="T221" s="117"/>
      <c r="U221" s="195"/>
      <c r="V221" s="117"/>
      <c r="W221" s="196"/>
      <c r="X221" s="197"/>
      <c r="Y221" s="197"/>
      <c r="Z221" s="197"/>
      <c r="AA221" s="197"/>
      <c r="AB221" s="188"/>
      <c r="AC221" s="197"/>
      <c r="AD221" s="197"/>
      <c r="AE221" s="188"/>
      <c r="AF221" s="197"/>
      <c r="AG221" s="197"/>
      <c r="AH221" s="197"/>
    </row>
    <row r="222" spans="1:34" x14ac:dyDescent="0.3">
      <c r="A222" s="192"/>
      <c r="B222" s="117"/>
      <c r="C222" s="117"/>
      <c r="D222" s="117"/>
      <c r="E222" s="117"/>
      <c r="F222" s="117"/>
      <c r="G222" s="117"/>
      <c r="H222" s="117"/>
      <c r="I222" s="195"/>
      <c r="J222" s="117"/>
      <c r="K222" s="117"/>
      <c r="L222" s="117"/>
      <c r="M222" s="117"/>
      <c r="N222" s="117"/>
      <c r="O222" s="117"/>
      <c r="P222" s="117"/>
      <c r="Q222" s="117"/>
      <c r="R222" s="117"/>
      <c r="S222" s="195"/>
      <c r="T222" s="117"/>
      <c r="U222" s="195"/>
      <c r="V222" s="117"/>
      <c r="W222" s="196"/>
      <c r="X222" s="197"/>
      <c r="Y222" s="197"/>
      <c r="Z222" s="197"/>
      <c r="AA222" s="197"/>
      <c r="AB222" s="188"/>
      <c r="AC222" s="197"/>
      <c r="AD222" s="197"/>
      <c r="AE222" s="188"/>
      <c r="AF222" s="197"/>
      <c r="AG222" s="197"/>
      <c r="AH222" s="197"/>
    </row>
    <row r="223" spans="1:34" x14ac:dyDescent="0.3">
      <c r="A223" s="192"/>
      <c r="B223" s="117"/>
      <c r="C223" s="117"/>
      <c r="D223" s="117"/>
      <c r="E223" s="117"/>
      <c r="F223" s="117"/>
      <c r="G223" s="117"/>
      <c r="H223" s="117"/>
      <c r="I223" s="195"/>
      <c r="J223" s="117"/>
      <c r="K223" s="117"/>
      <c r="L223" s="117"/>
      <c r="M223" s="117"/>
      <c r="N223" s="117"/>
      <c r="O223" s="117"/>
      <c r="P223" s="117"/>
      <c r="Q223" s="117"/>
      <c r="R223" s="117"/>
      <c r="S223" s="195"/>
      <c r="T223" s="117"/>
      <c r="U223" s="195"/>
      <c r="V223" s="117"/>
      <c r="W223" s="196"/>
      <c r="X223" s="197"/>
      <c r="Y223" s="197"/>
      <c r="Z223" s="197"/>
      <c r="AA223" s="197"/>
      <c r="AB223" s="188"/>
      <c r="AC223" s="197"/>
      <c r="AD223" s="197"/>
      <c r="AE223" s="188"/>
      <c r="AF223" s="197"/>
      <c r="AG223" s="197"/>
      <c r="AH223" s="197"/>
    </row>
    <row r="224" spans="1:34" x14ac:dyDescent="0.3">
      <c r="A224" s="192"/>
      <c r="B224" s="117"/>
      <c r="C224" s="117"/>
      <c r="D224" s="117"/>
      <c r="E224" s="117"/>
      <c r="F224" s="117"/>
      <c r="G224" s="117"/>
      <c r="H224" s="117"/>
      <c r="I224" s="195"/>
      <c r="J224" s="117"/>
      <c r="K224" s="117"/>
      <c r="L224" s="117"/>
      <c r="M224" s="117"/>
      <c r="N224" s="117"/>
      <c r="O224" s="117"/>
      <c r="P224" s="117"/>
      <c r="Q224" s="117"/>
      <c r="R224" s="117"/>
      <c r="S224" s="195"/>
      <c r="T224" s="117"/>
      <c r="U224" s="195"/>
      <c r="V224" s="117"/>
      <c r="W224" s="196"/>
      <c r="X224" s="197"/>
      <c r="Y224" s="197"/>
      <c r="Z224" s="197"/>
      <c r="AA224" s="197"/>
      <c r="AB224" s="188"/>
      <c r="AC224" s="197"/>
      <c r="AD224" s="197"/>
      <c r="AE224" s="188"/>
      <c r="AF224" s="197"/>
      <c r="AG224" s="197"/>
      <c r="AH224" s="197"/>
    </row>
    <row r="225" spans="1:34" x14ac:dyDescent="0.3">
      <c r="A225" s="192"/>
      <c r="B225" s="117"/>
      <c r="C225" s="117"/>
      <c r="D225" s="117"/>
      <c r="E225" s="117"/>
      <c r="F225" s="117"/>
      <c r="G225" s="117"/>
      <c r="H225" s="117"/>
      <c r="I225" s="195"/>
      <c r="J225" s="117"/>
      <c r="K225" s="117"/>
      <c r="L225" s="117"/>
      <c r="M225" s="117"/>
      <c r="N225" s="117"/>
      <c r="O225" s="117"/>
      <c r="P225" s="117"/>
      <c r="Q225" s="117"/>
      <c r="R225" s="117"/>
      <c r="S225" s="195"/>
      <c r="T225" s="117"/>
      <c r="U225" s="195"/>
      <c r="V225" s="117"/>
      <c r="W225" s="196"/>
      <c r="X225" s="197"/>
      <c r="Y225" s="197"/>
      <c r="Z225" s="197"/>
      <c r="AA225" s="197"/>
      <c r="AB225" s="188"/>
      <c r="AC225" s="197"/>
      <c r="AD225" s="197"/>
      <c r="AE225" s="188"/>
      <c r="AF225" s="197"/>
      <c r="AG225" s="197"/>
      <c r="AH225" s="197"/>
    </row>
    <row r="226" spans="1:34" x14ac:dyDescent="0.3">
      <c r="A226" s="192"/>
      <c r="B226" s="117"/>
      <c r="C226" s="117"/>
      <c r="D226" s="117"/>
      <c r="E226" s="117"/>
      <c r="F226" s="117"/>
      <c r="G226" s="117"/>
      <c r="H226" s="117"/>
      <c r="I226" s="195"/>
      <c r="J226" s="117"/>
      <c r="K226" s="117"/>
      <c r="L226" s="117"/>
      <c r="M226" s="117"/>
      <c r="N226" s="117"/>
      <c r="O226" s="117"/>
      <c r="P226" s="117"/>
      <c r="Q226" s="117"/>
      <c r="R226" s="117"/>
      <c r="S226" s="195"/>
      <c r="T226" s="117"/>
      <c r="U226" s="195"/>
      <c r="V226" s="117"/>
      <c r="W226" s="196"/>
      <c r="X226" s="197"/>
      <c r="Y226" s="197"/>
      <c r="Z226" s="197"/>
      <c r="AA226" s="197"/>
      <c r="AB226" s="188"/>
      <c r="AC226" s="197"/>
      <c r="AD226" s="197"/>
      <c r="AE226" s="188"/>
      <c r="AF226" s="197"/>
      <c r="AG226" s="197"/>
      <c r="AH226" s="197"/>
    </row>
    <row r="227" spans="1:34" x14ac:dyDescent="0.3">
      <c r="A227" s="192"/>
      <c r="B227" s="117"/>
      <c r="C227" s="117"/>
      <c r="D227" s="117"/>
      <c r="E227" s="117"/>
      <c r="F227" s="117"/>
      <c r="G227" s="117"/>
      <c r="H227" s="117"/>
      <c r="I227" s="195"/>
      <c r="J227" s="117"/>
      <c r="K227" s="117"/>
      <c r="L227" s="117"/>
      <c r="M227" s="117"/>
      <c r="N227" s="117"/>
      <c r="O227" s="117"/>
      <c r="P227" s="117"/>
      <c r="Q227" s="117"/>
      <c r="R227" s="117"/>
      <c r="S227" s="195"/>
      <c r="T227" s="117"/>
      <c r="U227" s="195"/>
      <c r="V227" s="117"/>
      <c r="W227" s="196"/>
      <c r="X227" s="197"/>
      <c r="Y227" s="197"/>
      <c r="Z227" s="197"/>
      <c r="AA227" s="197"/>
      <c r="AB227" s="188"/>
      <c r="AC227" s="197"/>
      <c r="AD227" s="197"/>
      <c r="AE227" s="188"/>
      <c r="AF227" s="197"/>
      <c r="AG227" s="197"/>
      <c r="AH227" s="197"/>
    </row>
    <row r="228" spans="1:34" x14ac:dyDescent="0.3">
      <c r="A228" s="192"/>
      <c r="B228" s="117"/>
      <c r="C228" s="117"/>
      <c r="D228" s="117"/>
      <c r="E228" s="117"/>
      <c r="F228" s="117"/>
      <c r="G228" s="117"/>
      <c r="H228" s="117"/>
      <c r="I228" s="195"/>
      <c r="J228" s="117"/>
      <c r="K228" s="117"/>
      <c r="L228" s="117"/>
      <c r="M228" s="117"/>
      <c r="N228" s="117"/>
      <c r="O228" s="117"/>
      <c r="P228" s="117"/>
      <c r="Q228" s="117"/>
      <c r="R228" s="117"/>
      <c r="S228" s="195"/>
      <c r="T228" s="117"/>
      <c r="U228" s="195"/>
      <c r="V228" s="117"/>
      <c r="W228" s="196"/>
      <c r="X228" s="197"/>
      <c r="Y228" s="197"/>
      <c r="Z228" s="197"/>
      <c r="AA228" s="197"/>
      <c r="AB228" s="188"/>
      <c r="AC228" s="197"/>
      <c r="AD228" s="197"/>
      <c r="AE228" s="188"/>
      <c r="AF228" s="197"/>
      <c r="AG228" s="197"/>
      <c r="AH228" s="197"/>
    </row>
    <row r="229" spans="1:34" x14ac:dyDescent="0.3">
      <c r="A229" s="192"/>
      <c r="B229" s="117"/>
      <c r="C229" s="117"/>
      <c r="D229" s="117"/>
      <c r="E229" s="117"/>
      <c r="F229" s="117"/>
      <c r="G229" s="117"/>
      <c r="H229" s="117"/>
      <c r="I229" s="195"/>
      <c r="J229" s="117"/>
      <c r="K229" s="117"/>
      <c r="L229" s="117"/>
      <c r="M229" s="117"/>
      <c r="N229" s="117"/>
      <c r="O229" s="117"/>
      <c r="P229" s="117"/>
      <c r="Q229" s="117"/>
      <c r="R229" s="117"/>
      <c r="S229" s="195"/>
      <c r="T229" s="117"/>
      <c r="U229" s="195"/>
      <c r="V229" s="117"/>
      <c r="W229" s="196"/>
      <c r="X229" s="197"/>
      <c r="Y229" s="197"/>
      <c r="Z229" s="197"/>
      <c r="AA229" s="197"/>
      <c r="AB229" s="188"/>
      <c r="AC229" s="197"/>
      <c r="AD229" s="197"/>
      <c r="AE229" s="188"/>
      <c r="AF229" s="197"/>
      <c r="AG229" s="197"/>
      <c r="AH229" s="197"/>
    </row>
    <row r="230" spans="1:34" x14ac:dyDescent="0.3">
      <c r="A230" s="192"/>
      <c r="B230" s="117"/>
      <c r="C230" s="117"/>
      <c r="D230" s="117"/>
      <c r="E230" s="117"/>
      <c r="F230" s="117"/>
      <c r="G230" s="117"/>
      <c r="H230" s="117"/>
      <c r="I230" s="195"/>
      <c r="J230" s="117"/>
      <c r="K230" s="117"/>
      <c r="L230" s="117"/>
      <c r="M230" s="117"/>
      <c r="N230" s="117"/>
      <c r="O230" s="117"/>
      <c r="P230" s="117"/>
      <c r="Q230" s="117"/>
      <c r="R230" s="117"/>
      <c r="S230" s="195"/>
      <c r="T230" s="117"/>
      <c r="U230" s="195"/>
      <c r="V230" s="117"/>
      <c r="W230" s="196"/>
      <c r="X230" s="197"/>
      <c r="Y230" s="197"/>
      <c r="Z230" s="197"/>
      <c r="AA230" s="197"/>
      <c r="AB230" s="188"/>
      <c r="AC230" s="197"/>
      <c r="AD230" s="197"/>
      <c r="AE230" s="188"/>
      <c r="AF230" s="197"/>
      <c r="AG230" s="197"/>
      <c r="AH230" s="197"/>
    </row>
    <row r="231" spans="1:34" x14ac:dyDescent="0.3">
      <c r="A231" s="192"/>
      <c r="B231" s="117"/>
      <c r="C231" s="117"/>
      <c r="D231" s="117"/>
      <c r="E231" s="117"/>
      <c r="F231" s="117"/>
      <c r="G231" s="117"/>
      <c r="H231" s="117"/>
      <c r="I231" s="195"/>
      <c r="J231" s="117"/>
      <c r="K231" s="117"/>
      <c r="L231" s="117"/>
      <c r="M231" s="117"/>
      <c r="N231" s="117"/>
      <c r="O231" s="117"/>
      <c r="P231" s="117"/>
      <c r="Q231" s="117"/>
      <c r="R231" s="117"/>
      <c r="S231" s="195"/>
      <c r="T231" s="117"/>
      <c r="U231" s="195"/>
      <c r="V231" s="117"/>
      <c r="W231" s="196"/>
      <c r="X231" s="197"/>
      <c r="Y231" s="197"/>
      <c r="Z231" s="197"/>
      <c r="AA231" s="197"/>
      <c r="AB231" s="188"/>
      <c r="AC231" s="197"/>
      <c r="AD231" s="197"/>
      <c r="AE231" s="188"/>
      <c r="AF231" s="197"/>
      <c r="AG231" s="197"/>
      <c r="AH231" s="197"/>
    </row>
    <row r="232" spans="1:34" x14ac:dyDescent="0.3">
      <c r="A232" s="192"/>
      <c r="B232" s="117"/>
      <c r="C232" s="117"/>
      <c r="D232" s="117"/>
      <c r="E232" s="117"/>
      <c r="F232" s="117"/>
      <c r="G232" s="117"/>
      <c r="H232" s="117"/>
      <c r="I232" s="195"/>
      <c r="J232" s="117"/>
      <c r="K232" s="117"/>
      <c r="L232" s="117"/>
      <c r="M232" s="117"/>
      <c r="N232" s="117"/>
      <c r="O232" s="117"/>
      <c r="P232" s="117"/>
      <c r="Q232" s="117"/>
      <c r="R232" s="117"/>
      <c r="S232" s="195"/>
      <c r="T232" s="117"/>
      <c r="U232" s="195"/>
      <c r="V232" s="117"/>
      <c r="W232" s="196"/>
      <c r="X232" s="197"/>
      <c r="Y232" s="197"/>
      <c r="Z232" s="197"/>
      <c r="AA232" s="197"/>
      <c r="AB232" s="188"/>
      <c r="AC232" s="197"/>
      <c r="AD232" s="197"/>
      <c r="AE232" s="188"/>
      <c r="AF232" s="197"/>
      <c r="AG232" s="197"/>
      <c r="AH232" s="197"/>
    </row>
    <row r="233" spans="1:34" x14ac:dyDescent="0.3">
      <c r="A233" s="192"/>
      <c r="B233" s="117"/>
      <c r="C233" s="117"/>
      <c r="D233" s="117"/>
      <c r="E233" s="117"/>
      <c r="F233" s="117"/>
      <c r="G233" s="117"/>
      <c r="H233" s="117"/>
      <c r="I233" s="195"/>
      <c r="J233" s="117"/>
      <c r="K233" s="117"/>
      <c r="L233" s="117"/>
      <c r="M233" s="117"/>
      <c r="N233" s="117"/>
      <c r="O233" s="117"/>
      <c r="P233" s="117"/>
      <c r="Q233" s="117"/>
      <c r="R233" s="117"/>
      <c r="S233" s="195"/>
      <c r="T233" s="117"/>
      <c r="U233" s="195"/>
      <c r="V233" s="117"/>
      <c r="W233" s="196"/>
      <c r="X233" s="197"/>
      <c r="Y233" s="197"/>
      <c r="Z233" s="197"/>
      <c r="AA233" s="197"/>
      <c r="AB233" s="188"/>
      <c r="AC233" s="197"/>
      <c r="AD233" s="197"/>
      <c r="AE233" s="188"/>
      <c r="AF233" s="197"/>
      <c r="AG233" s="197"/>
      <c r="AH233" s="197"/>
    </row>
    <row r="234" spans="1:34" x14ac:dyDescent="0.3">
      <c r="A234" s="192"/>
      <c r="B234" s="117"/>
      <c r="C234" s="117"/>
      <c r="D234" s="117"/>
      <c r="E234" s="117"/>
      <c r="F234" s="117"/>
      <c r="G234" s="117"/>
      <c r="H234" s="117"/>
      <c r="I234" s="195"/>
      <c r="J234" s="117"/>
      <c r="K234" s="117"/>
      <c r="L234" s="117"/>
      <c r="M234" s="117"/>
      <c r="N234" s="117"/>
      <c r="O234" s="117"/>
      <c r="P234" s="117"/>
      <c r="Q234" s="117"/>
      <c r="R234" s="117"/>
      <c r="S234" s="195"/>
      <c r="T234" s="117"/>
      <c r="U234" s="195"/>
      <c r="V234" s="117"/>
      <c r="W234" s="196"/>
      <c r="X234" s="197"/>
      <c r="Y234" s="197"/>
      <c r="Z234" s="197"/>
      <c r="AA234" s="197"/>
      <c r="AB234" s="188"/>
      <c r="AC234" s="197"/>
      <c r="AD234" s="197"/>
      <c r="AE234" s="188"/>
      <c r="AF234" s="197"/>
      <c r="AG234" s="197"/>
      <c r="AH234" s="197"/>
    </row>
    <row r="235" spans="1:34" x14ac:dyDescent="0.3">
      <c r="A235" s="192"/>
      <c r="B235" s="117"/>
      <c r="C235" s="117"/>
      <c r="D235" s="117"/>
      <c r="E235" s="117"/>
      <c r="F235" s="117"/>
      <c r="G235" s="117"/>
      <c r="H235" s="117"/>
      <c r="I235" s="195"/>
      <c r="J235" s="117"/>
      <c r="K235" s="117"/>
      <c r="L235" s="117"/>
      <c r="M235" s="117"/>
      <c r="N235" s="117"/>
      <c r="O235" s="117"/>
      <c r="P235" s="117"/>
      <c r="Q235" s="117"/>
      <c r="R235" s="117"/>
      <c r="S235" s="195"/>
      <c r="T235" s="117"/>
      <c r="U235" s="195"/>
      <c r="V235" s="117"/>
      <c r="W235" s="196"/>
      <c r="X235" s="197"/>
      <c r="Y235" s="197"/>
      <c r="Z235" s="197"/>
      <c r="AA235" s="197"/>
      <c r="AB235" s="188"/>
      <c r="AC235" s="197"/>
      <c r="AD235" s="197"/>
      <c r="AE235" s="188"/>
      <c r="AF235" s="197"/>
      <c r="AG235" s="197"/>
      <c r="AH235" s="197"/>
    </row>
    <row r="236" spans="1:34" x14ac:dyDescent="0.3">
      <c r="A236" s="192"/>
      <c r="B236" s="117"/>
      <c r="C236" s="117"/>
      <c r="D236" s="117"/>
      <c r="E236" s="117"/>
      <c r="F236" s="117"/>
      <c r="G236" s="117"/>
      <c r="H236" s="117"/>
      <c r="I236" s="195"/>
      <c r="J236" s="117"/>
      <c r="K236" s="117"/>
      <c r="L236" s="117"/>
      <c r="M236" s="117"/>
      <c r="N236" s="117"/>
      <c r="O236" s="117"/>
      <c r="P236" s="117"/>
      <c r="Q236" s="117"/>
      <c r="R236" s="117"/>
      <c r="S236" s="195"/>
      <c r="T236" s="117"/>
      <c r="U236" s="195"/>
      <c r="V236" s="117"/>
      <c r="W236" s="196"/>
      <c r="X236" s="197"/>
      <c r="Y236" s="197"/>
      <c r="Z236" s="197"/>
      <c r="AA236" s="197"/>
      <c r="AB236" s="188"/>
      <c r="AC236" s="197"/>
      <c r="AD236" s="197"/>
      <c r="AE236" s="188"/>
      <c r="AF236" s="197"/>
      <c r="AG236" s="197"/>
      <c r="AH236" s="197"/>
    </row>
    <row r="237" spans="1:34" x14ac:dyDescent="0.3">
      <c r="A237" s="192"/>
      <c r="B237" s="117"/>
      <c r="C237" s="117"/>
      <c r="D237" s="117"/>
      <c r="E237" s="117"/>
      <c r="F237" s="117"/>
      <c r="G237" s="117"/>
      <c r="H237" s="117"/>
      <c r="I237" s="195"/>
      <c r="J237" s="117"/>
      <c r="K237" s="117"/>
      <c r="L237" s="117"/>
      <c r="M237" s="117"/>
      <c r="N237" s="117"/>
      <c r="O237" s="117"/>
      <c r="P237" s="117"/>
      <c r="Q237" s="117"/>
      <c r="R237" s="117"/>
      <c r="S237" s="195"/>
      <c r="T237" s="117"/>
      <c r="U237" s="195"/>
      <c r="V237" s="117"/>
      <c r="W237" s="196"/>
      <c r="X237" s="197"/>
      <c r="Y237" s="197"/>
      <c r="Z237" s="197"/>
      <c r="AA237" s="197"/>
      <c r="AB237" s="188"/>
      <c r="AC237" s="197"/>
      <c r="AD237" s="197"/>
      <c r="AE237" s="188"/>
      <c r="AF237" s="197"/>
      <c r="AG237" s="197"/>
      <c r="AH237" s="197"/>
    </row>
  </sheetData>
  <mergeCells count="44">
    <mergeCell ref="AB5:AD5"/>
    <mergeCell ref="AE5:AG5"/>
    <mergeCell ref="C6:H6"/>
    <mergeCell ref="B37:E37"/>
    <mergeCell ref="AH1:AH8"/>
    <mergeCell ref="Z6:AA6"/>
    <mergeCell ref="AB6:AD6"/>
    <mergeCell ref="AE6:AG6"/>
    <mergeCell ref="X7:Y7"/>
    <mergeCell ref="Z7:AA7"/>
    <mergeCell ref="AB7:AD7"/>
    <mergeCell ref="AE7:AG7"/>
    <mergeCell ref="AI1:AI8"/>
    <mergeCell ref="J2:J7"/>
    <mergeCell ref="K2:K7"/>
    <mergeCell ref="L2:Q2"/>
    <mergeCell ref="R2:R7"/>
    <mergeCell ref="T2:V2"/>
    <mergeCell ref="X2:AA2"/>
    <mergeCell ref="AB2:AG2"/>
    <mergeCell ref="L3:O3"/>
    <mergeCell ref="P3:P7"/>
    <mergeCell ref="Q3:Q7"/>
    <mergeCell ref="X3:Y3"/>
    <mergeCell ref="Z3:AA3"/>
    <mergeCell ref="AB3:AD3"/>
    <mergeCell ref="AE3:AG3"/>
    <mergeCell ref="X6:Y6"/>
    <mergeCell ref="A1:A7"/>
    <mergeCell ref="B1:B7"/>
    <mergeCell ref="C1:H5"/>
    <mergeCell ref="J1:R1"/>
    <mergeCell ref="T1:AG1"/>
    <mergeCell ref="L4:L7"/>
    <mergeCell ref="M4:O4"/>
    <mergeCell ref="X4:Y4"/>
    <mergeCell ref="Z4:AA4"/>
    <mergeCell ref="AB4:AD4"/>
    <mergeCell ref="AE4:AG4"/>
    <mergeCell ref="M5:M7"/>
    <mergeCell ref="N5:N7"/>
    <mergeCell ref="O5:O7"/>
    <mergeCell ref="X5:Y5"/>
    <mergeCell ref="Z5:AA5"/>
  </mergeCells>
  <conditionalFormatting sqref="A31:E31 C11:D29 C32:D32 K2:L3 K4:M4 K5:O8 O11:Q16 O17:P18 O19:Q23 O24:P24 O25:Q29 O32:Q32 P3:Q3 S1:T1 S2:X8 S11:AH11 S12:W29 S31:AG31 S32:W32 Y8:AG8 Y27:Y29 Y32 Z3:Z7 AA27:AG29 AA32:AG32 AB2:AB7 AE4:AE7 N31:Q31 N30:R30 M13:M32 K13:L20 K12:M12 A1:J1 A2:I8 G11:N11 G12:J20 G21:L32 G34:M34 AA34:AH34 Y34 S34:W34 O34:Q34 C34:D34 A32:A33 G9:AH10 AA12:AG25">
    <cfRule type="cellIs" dxfId="443" priority="9" operator="equal">
      <formula>0</formula>
    </cfRule>
  </conditionalFormatting>
  <conditionalFormatting sqref="A9:F10">
    <cfRule type="cellIs" dxfId="442" priority="10" operator="equal">
      <formula>0</formula>
    </cfRule>
  </conditionalFormatting>
  <conditionalFormatting sqref="A19:A29">
    <cfRule type="cellIs" dxfId="441" priority="11" operator="equal">
      <formula>0</formula>
    </cfRule>
  </conditionalFormatting>
  <conditionalFormatting sqref="A11">
    <cfRule type="cellIs" dxfId="440" priority="12" operator="equal">
      <formula>0</formula>
    </cfRule>
  </conditionalFormatting>
  <conditionalFormatting sqref="A12:A13">
    <cfRule type="cellIs" dxfId="439" priority="13" operator="equal">
      <formula>0</formula>
    </cfRule>
  </conditionalFormatting>
  <conditionalFormatting sqref="A14 A16">
    <cfRule type="cellIs" dxfId="438" priority="14" operator="equal">
      <formula>0</formula>
    </cfRule>
  </conditionalFormatting>
  <conditionalFormatting sqref="A17:A18">
    <cfRule type="cellIs" dxfId="437" priority="15" operator="equal">
      <formula>0</formula>
    </cfRule>
  </conditionalFormatting>
  <conditionalFormatting sqref="A34">
    <cfRule type="cellIs" dxfId="436" priority="16" operator="equal">
      <formula>0</formula>
    </cfRule>
  </conditionalFormatting>
  <conditionalFormatting sqref="B11:B13">
    <cfRule type="cellIs" dxfId="435" priority="17" operator="equal">
      <formula>0</formula>
    </cfRule>
  </conditionalFormatting>
  <conditionalFormatting sqref="B26">
    <cfRule type="cellIs" dxfId="434" priority="18" operator="equal">
      <formula>0</formula>
    </cfRule>
  </conditionalFormatting>
  <conditionalFormatting sqref="B34">
    <cfRule type="cellIs" dxfId="433" priority="19" operator="equal">
      <formula>0</formula>
    </cfRule>
  </conditionalFormatting>
  <conditionalFormatting sqref="B23">
    <cfRule type="cellIs" dxfId="432" priority="20" operator="equal">
      <formula>0</formula>
    </cfRule>
  </conditionalFormatting>
  <conditionalFormatting sqref="B24">
    <cfRule type="cellIs" dxfId="431" priority="21" operator="equal">
      <formula>0</formula>
    </cfRule>
  </conditionalFormatting>
  <conditionalFormatting sqref="B25">
    <cfRule type="cellIs" dxfId="430" priority="22" operator="equal">
      <formula>0</formula>
    </cfRule>
  </conditionalFormatting>
  <conditionalFormatting sqref="Y12:Y25">
    <cfRule type="cellIs" dxfId="429" priority="23" operator="equal">
      <formula>0</formula>
    </cfRule>
  </conditionalFormatting>
  <conditionalFormatting sqref="X12:X17">
    <cfRule type="cellIs" dxfId="428" priority="24" operator="equal">
      <formula>0</formula>
    </cfRule>
  </conditionalFormatting>
  <conditionalFormatting sqref="X19:X22">
    <cfRule type="cellIs" dxfId="427" priority="25" operator="equal">
      <formula>0</formula>
    </cfRule>
  </conditionalFormatting>
  <conditionalFormatting sqref="X18">
    <cfRule type="cellIs" dxfId="426" priority="26" operator="equal">
      <formula>0</formula>
    </cfRule>
  </conditionalFormatting>
  <conditionalFormatting sqref="X25">
    <cfRule type="cellIs" dxfId="425" priority="27" operator="equal">
      <formula>0</formula>
    </cfRule>
  </conditionalFormatting>
  <conditionalFormatting sqref="X23">
    <cfRule type="cellIs" dxfId="424" priority="28" operator="equal">
      <formula>0</formula>
    </cfRule>
  </conditionalFormatting>
  <conditionalFormatting sqref="X24">
    <cfRule type="cellIs" dxfId="423" priority="29" operator="equal">
      <formula>0</formula>
    </cfRule>
  </conditionalFormatting>
  <conditionalFormatting sqref="X27:X29">
    <cfRule type="cellIs" dxfId="422" priority="30" operator="equal">
      <formula>0</formula>
    </cfRule>
  </conditionalFormatting>
  <conditionalFormatting sqref="X26">
    <cfRule type="cellIs" dxfId="421" priority="31" operator="equal">
      <formula>0</formula>
    </cfRule>
  </conditionalFormatting>
  <conditionalFormatting sqref="X31:X32 X34">
    <cfRule type="cellIs" dxfId="420" priority="32" operator="equal">
      <formula>0</formula>
    </cfRule>
  </conditionalFormatting>
  <conditionalFormatting sqref="Z12:Z17">
    <cfRule type="cellIs" dxfId="419" priority="33" operator="equal">
      <formula>0</formula>
    </cfRule>
  </conditionalFormatting>
  <conditionalFormatting sqref="Z19:Z22">
    <cfRule type="cellIs" dxfId="418" priority="34" operator="equal">
      <formula>0</formula>
    </cfRule>
  </conditionalFormatting>
  <conditionalFormatting sqref="Z18">
    <cfRule type="cellIs" dxfId="417" priority="35" operator="equal">
      <formula>0</formula>
    </cfRule>
  </conditionalFormatting>
  <conditionalFormatting sqref="Z25">
    <cfRule type="cellIs" dxfId="416" priority="36" operator="equal">
      <formula>0</formula>
    </cfRule>
  </conditionalFormatting>
  <conditionalFormatting sqref="Z23">
    <cfRule type="cellIs" dxfId="415" priority="37" operator="equal">
      <formula>0</formula>
    </cfRule>
  </conditionalFormatting>
  <conditionalFormatting sqref="Z24">
    <cfRule type="cellIs" dxfId="414" priority="38" operator="equal">
      <formula>0</formula>
    </cfRule>
  </conditionalFormatting>
  <conditionalFormatting sqref="Z27:Z29">
    <cfRule type="cellIs" dxfId="413" priority="39" operator="equal">
      <formula>0</formula>
    </cfRule>
  </conditionalFormatting>
  <conditionalFormatting sqref="Z26">
    <cfRule type="cellIs" dxfId="412" priority="40" operator="equal">
      <formula>0</formula>
    </cfRule>
  </conditionalFormatting>
  <conditionalFormatting sqref="Z31:Z32 Z34">
    <cfRule type="cellIs" dxfId="411" priority="41" operator="equal">
      <formula>0</formula>
    </cfRule>
  </conditionalFormatting>
  <conditionalFormatting sqref="N12:N17">
    <cfRule type="cellIs" dxfId="410" priority="42" operator="equal">
      <formula>0</formula>
    </cfRule>
  </conditionalFormatting>
  <conditionalFormatting sqref="N19:N21">
    <cfRule type="cellIs" dxfId="409" priority="43" operator="equal">
      <formula>0</formula>
    </cfRule>
  </conditionalFormatting>
  <conditionalFormatting sqref="N18">
    <cfRule type="cellIs" dxfId="408" priority="44" operator="equal">
      <formula>0</formula>
    </cfRule>
  </conditionalFormatting>
  <conditionalFormatting sqref="N25">
    <cfRule type="cellIs" dxfId="407" priority="45" operator="equal">
      <formula>0</formula>
    </cfRule>
  </conditionalFormatting>
  <conditionalFormatting sqref="N23">
    <cfRule type="cellIs" dxfId="406" priority="46" operator="equal">
      <formula>0</formula>
    </cfRule>
  </conditionalFormatting>
  <conditionalFormatting sqref="N24">
    <cfRule type="cellIs" dxfId="405" priority="47" operator="equal">
      <formula>0</formula>
    </cfRule>
  </conditionalFormatting>
  <conditionalFormatting sqref="N27:N29">
    <cfRule type="cellIs" dxfId="404" priority="48" operator="equal">
      <formula>0</formula>
    </cfRule>
  </conditionalFormatting>
  <conditionalFormatting sqref="N31:N32 N34">
    <cfRule type="cellIs" dxfId="403" priority="49" operator="equal">
      <formula>0</formula>
    </cfRule>
  </conditionalFormatting>
  <conditionalFormatting sqref="E11:F11">
    <cfRule type="cellIs" dxfId="402" priority="50" operator="equal">
      <formula>0</formula>
    </cfRule>
  </conditionalFormatting>
  <conditionalFormatting sqref="E12:E13 E14:F14 E15 E16:F16 E17">
    <cfRule type="cellIs" dxfId="401" priority="51" operator="equal">
      <formula>0</formula>
    </cfRule>
  </conditionalFormatting>
  <conditionalFormatting sqref="E19:F19 E20 E21:F22">
    <cfRule type="cellIs" dxfId="400" priority="52" operator="equal">
      <formula>0</formula>
    </cfRule>
  </conditionalFormatting>
  <conditionalFormatting sqref="E18">
    <cfRule type="cellIs" dxfId="399" priority="53" operator="equal">
      <formula>0</formula>
    </cfRule>
  </conditionalFormatting>
  <conditionalFormatting sqref="E23:F23">
    <cfRule type="cellIs" dxfId="398" priority="54" operator="equal">
      <formula>0</formula>
    </cfRule>
  </conditionalFormatting>
  <conditionalFormatting sqref="E24">
    <cfRule type="cellIs" dxfId="397" priority="55" operator="equal">
      <formula>0</formula>
    </cfRule>
  </conditionalFormatting>
  <conditionalFormatting sqref="E27:F27">
    <cfRule type="cellIs" dxfId="396" priority="56" operator="equal">
      <formula>0</formula>
    </cfRule>
  </conditionalFormatting>
  <conditionalFormatting sqref="E25:E26">
    <cfRule type="cellIs" dxfId="395" priority="57" operator="equal">
      <formula>0</formula>
    </cfRule>
  </conditionalFormatting>
  <conditionalFormatting sqref="E31:E32 E34:F34">
    <cfRule type="cellIs" dxfId="394" priority="58" operator="equal">
      <formula>0</formula>
    </cfRule>
  </conditionalFormatting>
  <conditionalFormatting sqref="Q24">
    <cfRule type="cellIs" dxfId="393" priority="59" operator="equal">
      <formula>0</formula>
    </cfRule>
  </conditionalFormatting>
  <conditionalFormatting sqref="A15">
    <cfRule type="cellIs" dxfId="392" priority="60" operator="equal">
      <formula>0</formula>
    </cfRule>
  </conditionalFormatting>
  <conditionalFormatting sqref="B17">
    <cfRule type="cellIs" dxfId="391" priority="61" operator="equal">
      <formula>0</formula>
    </cfRule>
  </conditionalFormatting>
  <conditionalFormatting sqref="B14:B15">
    <cfRule type="cellIs" dxfId="390" priority="62" operator="equal">
      <formula>0</formula>
    </cfRule>
  </conditionalFormatting>
  <conditionalFormatting sqref="B16">
    <cfRule type="cellIs" dxfId="389" priority="63" operator="equal">
      <formula>0</formula>
    </cfRule>
  </conditionalFormatting>
  <conditionalFormatting sqref="B23">
    <cfRule type="cellIs" dxfId="388" priority="64" operator="equal">
      <formula>0</formula>
    </cfRule>
  </conditionalFormatting>
  <conditionalFormatting sqref="B18">
    <cfRule type="cellIs" dxfId="387" priority="65" operator="equal">
      <formula>0</formula>
    </cfRule>
  </conditionalFormatting>
  <conditionalFormatting sqref="B19">
    <cfRule type="cellIs" dxfId="386" priority="66" operator="equal">
      <formula>0</formula>
    </cfRule>
  </conditionalFormatting>
  <conditionalFormatting sqref="B20:B22">
    <cfRule type="cellIs" dxfId="385" priority="67" operator="equal">
      <formula>0</formula>
    </cfRule>
  </conditionalFormatting>
  <conditionalFormatting sqref="B24:B26">
    <cfRule type="cellIs" dxfId="384" priority="68" operator="equal">
      <formula>0</formula>
    </cfRule>
  </conditionalFormatting>
  <conditionalFormatting sqref="B28:B29">
    <cfRule type="cellIs" dxfId="383" priority="69" operator="equal">
      <formula>0</formula>
    </cfRule>
  </conditionalFormatting>
  <conditionalFormatting sqref="B27">
    <cfRule type="cellIs" dxfId="382" priority="70" operator="equal">
      <formula>0</formula>
    </cfRule>
  </conditionalFormatting>
  <conditionalFormatting sqref="Q17:Q18">
    <cfRule type="cellIs" dxfId="381" priority="71" operator="equal">
      <formula>0</formula>
    </cfRule>
  </conditionalFormatting>
  <conditionalFormatting sqref="B32">
    <cfRule type="cellIs" dxfId="380" priority="72" operator="equal">
      <formula>0</formula>
    </cfRule>
  </conditionalFormatting>
  <conditionalFormatting sqref="B36">
    <cfRule type="cellIs" dxfId="379" priority="73" operator="equal">
      <formula>0</formula>
    </cfRule>
  </conditionalFormatting>
  <conditionalFormatting sqref="C30:D30 S30:W30 AA30:AG30">
    <cfRule type="cellIs" dxfId="378" priority="74" operator="equal">
      <formula>0</formula>
    </cfRule>
  </conditionalFormatting>
  <conditionalFormatting sqref="A30">
    <cfRule type="cellIs" dxfId="377" priority="75" operator="equal">
      <formula>0</formula>
    </cfRule>
  </conditionalFormatting>
  <conditionalFormatting sqref="Y30">
    <cfRule type="cellIs" dxfId="376" priority="76" operator="equal">
      <formula>0</formula>
    </cfRule>
  </conditionalFormatting>
  <conditionalFormatting sqref="X30">
    <cfRule type="cellIs" dxfId="375" priority="77" operator="equal">
      <formula>0</formula>
    </cfRule>
  </conditionalFormatting>
  <conditionalFormatting sqref="Z30">
    <cfRule type="cellIs" dxfId="374" priority="78" operator="equal">
      <formula>0</formula>
    </cfRule>
  </conditionalFormatting>
  <conditionalFormatting sqref="E30">
    <cfRule type="cellIs" dxfId="373" priority="79" operator="equal">
      <formula>0</formula>
    </cfRule>
  </conditionalFormatting>
  <conditionalFormatting sqref="F30">
    <cfRule type="cellIs" dxfId="372" priority="80" operator="equal">
      <formula>0</formula>
    </cfRule>
  </conditionalFormatting>
  <conditionalFormatting sqref="B30">
    <cfRule type="cellIs" dxfId="371" priority="81" operator="equal">
      <formula>0</formula>
    </cfRule>
  </conditionalFormatting>
  <conditionalFormatting sqref="F12:F13">
    <cfRule type="cellIs" dxfId="370" priority="82" operator="equal">
      <formula>0</formula>
    </cfRule>
  </conditionalFormatting>
  <conditionalFormatting sqref="F15">
    <cfRule type="cellIs" dxfId="369" priority="83" operator="equal">
      <formula>0</formula>
    </cfRule>
  </conditionalFormatting>
  <conditionalFormatting sqref="F17:F18">
    <cfRule type="cellIs" dxfId="368" priority="84" operator="equal">
      <formula>0</formula>
    </cfRule>
  </conditionalFormatting>
  <conditionalFormatting sqref="F20">
    <cfRule type="cellIs" dxfId="367" priority="85" operator="equal">
      <formula>0</formula>
    </cfRule>
  </conditionalFormatting>
  <conditionalFormatting sqref="F26">
    <cfRule type="cellIs" dxfId="366" priority="86" operator="equal">
      <formula>0</formula>
    </cfRule>
  </conditionalFormatting>
  <conditionalFormatting sqref="E29">
    <cfRule type="cellIs" dxfId="365" priority="87" operator="equal">
      <formula>0</formula>
    </cfRule>
  </conditionalFormatting>
  <conditionalFormatting sqref="F28:F29">
    <cfRule type="cellIs" dxfId="364" priority="88" operator="equal">
      <formula>0</formula>
    </cfRule>
  </conditionalFormatting>
  <conditionalFormatting sqref="E28">
    <cfRule type="cellIs" dxfId="363" priority="89" operator="equal">
      <formula>0</formula>
    </cfRule>
  </conditionalFormatting>
  <conditionalFormatting sqref="F25">
    <cfRule type="cellIs" dxfId="362" priority="90" operator="equal">
      <formula>0</formula>
    </cfRule>
  </conditionalFormatting>
  <conditionalFormatting sqref="B37">
    <cfRule type="cellIs" dxfId="361" priority="91" operator="equal">
      <formula>0</formula>
    </cfRule>
  </conditionalFormatting>
  <conditionalFormatting sqref="N22">
    <cfRule type="cellIs" dxfId="360" priority="92" operator="equal">
      <formula>0</formula>
    </cfRule>
  </conditionalFormatting>
  <conditionalFormatting sqref="N26">
    <cfRule type="cellIs" dxfId="359" priority="93" operator="equal">
      <formula>0</formula>
    </cfRule>
  </conditionalFormatting>
  <conditionalFormatting sqref="F24">
    <cfRule type="cellIs" dxfId="358" priority="8" operator="equal">
      <formula>0</formula>
    </cfRule>
  </conditionalFormatting>
  <conditionalFormatting sqref="E33">
    <cfRule type="cellIs" dxfId="357" priority="5" operator="equal">
      <formula>0</formula>
    </cfRule>
  </conditionalFormatting>
  <conditionalFormatting sqref="X33">
    <cfRule type="cellIs" dxfId="356" priority="2" operator="equal">
      <formula>0</formula>
    </cfRule>
  </conditionalFormatting>
  <conditionalFormatting sqref="C33:D33 O33:Q33 S33:W33 Y33 G33:M33 AA33:AH33 AH12:AH32">
    <cfRule type="cellIs" dxfId="355" priority="1" operator="equal">
      <formula>0</formula>
    </cfRule>
  </conditionalFormatting>
  <conditionalFormatting sqref="Z33">
    <cfRule type="cellIs" dxfId="354" priority="3" operator="equal">
      <formula>0</formula>
    </cfRule>
  </conditionalFormatting>
  <conditionalFormatting sqref="N33">
    <cfRule type="cellIs" dxfId="353" priority="4" operator="equal">
      <formula>0</formula>
    </cfRule>
  </conditionalFormatting>
  <conditionalFormatting sqref="B33">
    <cfRule type="cellIs" dxfId="352" priority="6" operator="equal">
      <formula>0</formula>
    </cfRule>
  </conditionalFormatting>
  <conditionalFormatting sqref="F31:F33">
    <cfRule type="cellIs" dxfId="351" priority="7" operator="equal">
      <formula>0</formula>
    </cfRule>
  </conditionalFormatting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AJ237"/>
  <sheetViews>
    <sheetView topLeftCell="A7" zoomScale="130" zoomScaleNormal="130" workbookViewId="0">
      <selection activeCell="AU42" sqref="AU42"/>
    </sheetView>
  </sheetViews>
  <sheetFormatPr defaultColWidth="14.44140625" defaultRowHeight="14.4" x14ac:dyDescent="0.3"/>
  <cols>
    <col min="1" max="1" width="9.44140625" style="523" customWidth="1"/>
    <col min="2" max="2" width="48.88671875" style="523" customWidth="1"/>
    <col min="3" max="4" width="2.6640625" style="523" hidden="1" customWidth="1"/>
    <col min="5" max="5" width="2.6640625" style="523" customWidth="1"/>
    <col min="6" max="6" width="3.5546875" style="523" customWidth="1"/>
    <col min="7" max="8" width="2.6640625" style="523" hidden="1" customWidth="1"/>
    <col min="9" max="9" width="5" style="523" hidden="1" customWidth="1"/>
    <col min="10" max="10" width="5.109375" style="523" customWidth="1"/>
    <col min="11" max="13" width="4.88671875" style="523" customWidth="1"/>
    <col min="14" max="15" width="4.6640625" style="523" customWidth="1"/>
    <col min="16" max="16" width="5" style="523" customWidth="1"/>
    <col min="17" max="18" width="4.6640625" style="523" customWidth="1"/>
    <col min="19" max="19" width="5" style="523" hidden="1" customWidth="1"/>
    <col min="20" max="20" width="4.109375" style="523" hidden="1" customWidth="1"/>
    <col min="21" max="21" width="4.88671875" style="523" hidden="1" customWidth="1"/>
    <col min="22" max="22" width="3.88671875" style="523" hidden="1" customWidth="1"/>
    <col min="23" max="23" width="5.44140625" style="523" hidden="1" customWidth="1"/>
    <col min="24" max="25" width="4.5546875" style="523" hidden="1" customWidth="1"/>
    <col min="26" max="26" width="5" style="523" hidden="1" customWidth="1"/>
    <col min="27" max="27" width="4.5546875" style="523" hidden="1" customWidth="1"/>
    <col min="28" max="28" width="5.33203125" style="523" customWidth="1"/>
    <col min="29" max="29" width="1.33203125" style="523" hidden="1" customWidth="1"/>
    <col min="30" max="30" width="5.109375" style="523" customWidth="1"/>
    <col min="31" max="31" width="4.6640625" style="523" customWidth="1"/>
    <col min="32" max="32" width="4.88671875" style="523" hidden="1" customWidth="1"/>
    <col min="33" max="34" width="4.88671875" style="523" customWidth="1"/>
    <col min="35" max="35" width="17.109375" style="523" customWidth="1"/>
    <col min="36" max="16384" width="14.44140625" style="523"/>
  </cols>
  <sheetData>
    <row r="1" spans="1:36" ht="21.75" customHeight="1" x14ac:dyDescent="0.3">
      <c r="A1" s="1826" t="s">
        <v>45</v>
      </c>
      <c r="B1" s="1826" t="s">
        <v>173</v>
      </c>
      <c r="C1" s="1812" t="s">
        <v>174</v>
      </c>
      <c r="D1" s="1813"/>
      <c r="E1" s="1813"/>
      <c r="F1" s="1813"/>
      <c r="G1" s="1813"/>
      <c r="H1" s="1814"/>
      <c r="I1" s="119"/>
      <c r="J1" s="1804" t="s">
        <v>175</v>
      </c>
      <c r="K1" s="1801"/>
      <c r="L1" s="1801"/>
      <c r="M1" s="1801"/>
      <c r="N1" s="1801"/>
      <c r="O1" s="1801"/>
      <c r="P1" s="1801"/>
      <c r="Q1" s="1801"/>
      <c r="R1" s="1802"/>
      <c r="S1" s="199"/>
      <c r="T1" s="1830" t="s">
        <v>176</v>
      </c>
      <c r="U1" s="1831"/>
      <c r="V1" s="1831"/>
      <c r="W1" s="1831"/>
      <c r="X1" s="1831"/>
      <c r="Y1" s="1831"/>
      <c r="Z1" s="1831"/>
      <c r="AA1" s="1831"/>
      <c r="AB1" s="1831"/>
      <c r="AC1" s="1831"/>
      <c r="AD1" s="1831"/>
      <c r="AE1" s="1831"/>
      <c r="AF1" s="1831"/>
      <c r="AG1" s="1832"/>
      <c r="AH1" s="1910" t="s">
        <v>150</v>
      </c>
      <c r="AI1" s="1907" t="s">
        <v>55</v>
      </c>
    </row>
    <row r="2" spans="1:36" ht="14.25" customHeight="1" x14ac:dyDescent="0.3">
      <c r="A2" s="1795"/>
      <c r="B2" s="1795"/>
      <c r="C2" s="1815"/>
      <c r="D2" s="1816"/>
      <c r="E2" s="1816"/>
      <c r="F2" s="1816"/>
      <c r="G2" s="1816"/>
      <c r="H2" s="1817"/>
      <c r="I2" s="119"/>
      <c r="J2" s="1821" t="s">
        <v>98</v>
      </c>
      <c r="K2" s="1794" t="s">
        <v>177</v>
      </c>
      <c r="L2" s="1804" t="s">
        <v>179</v>
      </c>
      <c r="M2" s="1801"/>
      <c r="N2" s="1801"/>
      <c r="O2" s="1801"/>
      <c r="P2" s="1801"/>
      <c r="Q2" s="1801"/>
      <c r="R2" s="1794" t="s">
        <v>180</v>
      </c>
      <c r="S2" s="121"/>
      <c r="T2" s="1797" t="s">
        <v>181</v>
      </c>
      <c r="U2" s="1798"/>
      <c r="V2" s="1799"/>
      <c r="W2" s="200"/>
      <c r="X2" s="1819" t="s">
        <v>181</v>
      </c>
      <c r="Y2" s="1798"/>
      <c r="Z2" s="1798"/>
      <c r="AA2" s="1820"/>
      <c r="AB2" s="1819" t="s">
        <v>181</v>
      </c>
      <c r="AC2" s="1798"/>
      <c r="AD2" s="1798"/>
      <c r="AE2" s="1798"/>
      <c r="AF2" s="1798"/>
      <c r="AG2" s="1798"/>
      <c r="AH2" s="1910"/>
      <c r="AI2" s="1908"/>
    </row>
    <row r="3" spans="1:36" ht="13.5" customHeight="1" x14ac:dyDescent="0.3">
      <c r="A3" s="1795"/>
      <c r="B3" s="1795"/>
      <c r="C3" s="1815"/>
      <c r="D3" s="1816"/>
      <c r="E3" s="1816"/>
      <c r="F3" s="1816"/>
      <c r="G3" s="1816"/>
      <c r="H3" s="1817"/>
      <c r="I3" s="119"/>
      <c r="J3" s="1795"/>
      <c r="K3" s="1795"/>
      <c r="L3" s="1800" t="s">
        <v>182</v>
      </c>
      <c r="M3" s="1801"/>
      <c r="N3" s="1801"/>
      <c r="O3" s="1802"/>
      <c r="P3" s="1794" t="s">
        <v>183</v>
      </c>
      <c r="Q3" s="1822" t="s">
        <v>370</v>
      </c>
      <c r="R3" s="1795"/>
      <c r="S3" s="121"/>
      <c r="T3" s="123"/>
      <c r="U3" s="123"/>
      <c r="V3" s="123"/>
      <c r="W3" s="522"/>
      <c r="X3" s="1810"/>
      <c r="Y3" s="1802"/>
      <c r="Z3" s="1811"/>
      <c r="AA3" s="1805"/>
      <c r="AB3" s="1803"/>
      <c r="AC3" s="1801"/>
      <c r="AD3" s="1802"/>
      <c r="AE3" s="1804"/>
      <c r="AF3" s="1801"/>
      <c r="AG3" s="1801"/>
      <c r="AH3" s="1910"/>
      <c r="AI3" s="1908"/>
    </row>
    <row r="4" spans="1:36" ht="19.5" customHeight="1" x14ac:dyDescent="0.3">
      <c r="A4" s="1795"/>
      <c r="B4" s="1795"/>
      <c r="C4" s="1815"/>
      <c r="D4" s="1816"/>
      <c r="E4" s="1816"/>
      <c r="F4" s="1816"/>
      <c r="G4" s="1816"/>
      <c r="H4" s="1817"/>
      <c r="I4" s="119"/>
      <c r="J4" s="1795"/>
      <c r="K4" s="1795"/>
      <c r="L4" s="1794" t="s">
        <v>186</v>
      </c>
      <c r="M4" s="1800" t="s">
        <v>187</v>
      </c>
      <c r="N4" s="1801"/>
      <c r="O4" s="1802"/>
      <c r="P4" s="1795"/>
      <c r="Q4" s="1815"/>
      <c r="R4" s="1795"/>
      <c r="S4" s="121"/>
      <c r="T4" s="123" t="s">
        <v>184</v>
      </c>
      <c r="U4" s="121"/>
      <c r="V4" s="123" t="s">
        <v>185</v>
      </c>
      <c r="W4" s="522"/>
      <c r="X4" s="1803" t="s">
        <v>371</v>
      </c>
      <c r="Y4" s="1802"/>
      <c r="Z4" s="1804" t="s">
        <v>372</v>
      </c>
      <c r="AA4" s="1805"/>
      <c r="AB4" s="1803" t="s">
        <v>371</v>
      </c>
      <c r="AC4" s="1801"/>
      <c r="AD4" s="1802"/>
      <c r="AE4" s="1804" t="s">
        <v>372</v>
      </c>
      <c r="AF4" s="1801"/>
      <c r="AG4" s="1801"/>
      <c r="AH4" s="1910"/>
      <c r="AI4" s="1908"/>
    </row>
    <row r="5" spans="1:36" ht="12" customHeight="1" x14ac:dyDescent="0.3">
      <c r="A5" s="1795"/>
      <c r="B5" s="1795"/>
      <c r="C5" s="1818"/>
      <c r="D5" s="1798"/>
      <c r="E5" s="1798"/>
      <c r="F5" s="1798"/>
      <c r="G5" s="1798"/>
      <c r="H5" s="1799"/>
      <c r="I5" s="119"/>
      <c r="J5" s="1795"/>
      <c r="K5" s="1795"/>
      <c r="L5" s="1795"/>
      <c r="M5" s="1794" t="s">
        <v>188</v>
      </c>
      <c r="N5" s="1794" t="s">
        <v>189</v>
      </c>
      <c r="O5" s="1794" t="s">
        <v>190</v>
      </c>
      <c r="P5" s="1795"/>
      <c r="Q5" s="1815"/>
      <c r="R5" s="1795"/>
      <c r="S5" s="119"/>
      <c r="T5" s="124">
        <v>17</v>
      </c>
      <c r="U5" s="125"/>
      <c r="V5" s="124">
        <v>22</v>
      </c>
      <c r="W5" s="522"/>
      <c r="X5" s="1810">
        <v>17</v>
      </c>
      <c r="Y5" s="1802"/>
      <c r="Z5" s="1811">
        <v>22</v>
      </c>
      <c r="AA5" s="1805"/>
      <c r="AB5" s="1810">
        <v>16</v>
      </c>
      <c r="AC5" s="1801"/>
      <c r="AD5" s="1802"/>
      <c r="AE5" s="1811">
        <v>23</v>
      </c>
      <c r="AF5" s="1801"/>
      <c r="AG5" s="1801"/>
      <c r="AH5" s="1910"/>
      <c r="AI5" s="1908"/>
    </row>
    <row r="6" spans="1:36" ht="17.25" customHeight="1" x14ac:dyDescent="0.3">
      <c r="A6" s="1795"/>
      <c r="B6" s="1795"/>
      <c r="C6" s="1804" t="s">
        <v>149</v>
      </c>
      <c r="D6" s="1801"/>
      <c r="E6" s="1801"/>
      <c r="F6" s="1801"/>
      <c r="G6" s="1801"/>
      <c r="H6" s="1802"/>
      <c r="I6" s="119"/>
      <c r="J6" s="1795"/>
      <c r="K6" s="1795"/>
      <c r="L6" s="1795"/>
      <c r="M6" s="1795"/>
      <c r="N6" s="1795"/>
      <c r="O6" s="1795"/>
      <c r="P6" s="1795"/>
      <c r="Q6" s="1815"/>
      <c r="R6" s="1795"/>
      <c r="S6" s="119"/>
      <c r="T6" s="125"/>
      <c r="U6" s="125"/>
      <c r="V6" s="125"/>
      <c r="W6" s="522"/>
      <c r="X6" s="1806"/>
      <c r="Y6" s="1802"/>
      <c r="Z6" s="1807"/>
      <c r="AA6" s="1805"/>
      <c r="AB6" s="1808"/>
      <c r="AC6" s="1801"/>
      <c r="AD6" s="1802"/>
      <c r="AE6" s="1809"/>
      <c r="AF6" s="1801"/>
      <c r="AG6" s="1801"/>
      <c r="AH6" s="1910"/>
      <c r="AI6" s="1908"/>
    </row>
    <row r="7" spans="1:36" ht="29.25" customHeight="1" x14ac:dyDescent="0.3">
      <c r="A7" s="1796"/>
      <c r="B7" s="1796"/>
      <c r="C7" s="123">
        <v>1</v>
      </c>
      <c r="D7" s="123">
        <v>2</v>
      </c>
      <c r="E7" s="123">
        <v>1</v>
      </c>
      <c r="F7" s="521">
        <v>2</v>
      </c>
      <c r="G7" s="123">
        <v>5</v>
      </c>
      <c r="H7" s="123">
        <v>6</v>
      </c>
      <c r="I7" s="119"/>
      <c r="J7" s="1796"/>
      <c r="K7" s="1796"/>
      <c r="L7" s="1796"/>
      <c r="M7" s="1796"/>
      <c r="N7" s="1796"/>
      <c r="O7" s="1796"/>
      <c r="P7" s="1796"/>
      <c r="Q7" s="1818"/>
      <c r="R7" s="1796"/>
      <c r="S7" s="119"/>
      <c r="T7" s="128" t="s">
        <v>192</v>
      </c>
      <c r="U7" s="125"/>
      <c r="V7" s="128" t="s">
        <v>192</v>
      </c>
      <c r="W7" s="522"/>
      <c r="X7" s="1808" t="s">
        <v>192</v>
      </c>
      <c r="Y7" s="1802"/>
      <c r="Z7" s="1809" t="s">
        <v>373</v>
      </c>
      <c r="AA7" s="1805"/>
      <c r="AB7" s="1808" t="s">
        <v>192</v>
      </c>
      <c r="AC7" s="1801"/>
      <c r="AD7" s="1802"/>
      <c r="AE7" s="1809" t="s">
        <v>192</v>
      </c>
      <c r="AF7" s="1801"/>
      <c r="AG7" s="1801"/>
      <c r="AH7" s="1910"/>
      <c r="AI7" s="1908"/>
    </row>
    <row r="8" spans="1:36" ht="15.75" customHeight="1" x14ac:dyDescent="0.3">
      <c r="A8" s="123"/>
      <c r="B8" s="123"/>
      <c r="C8" s="123"/>
      <c r="D8" s="123"/>
      <c r="E8" s="123"/>
      <c r="F8" s="127"/>
      <c r="G8" s="123"/>
      <c r="H8" s="123"/>
      <c r="I8" s="119"/>
      <c r="J8" s="129"/>
      <c r="K8" s="130"/>
      <c r="L8" s="130"/>
      <c r="M8" s="130"/>
      <c r="N8" s="131"/>
      <c r="O8" s="130"/>
      <c r="P8" s="130"/>
      <c r="Q8" s="130"/>
      <c r="R8" s="130"/>
      <c r="S8" s="119"/>
      <c r="T8" s="128"/>
      <c r="U8" s="125"/>
      <c r="V8" s="128"/>
      <c r="W8" s="522"/>
      <c r="X8" s="132" t="s">
        <v>193</v>
      </c>
      <c r="Y8" s="133" t="s">
        <v>194</v>
      </c>
      <c r="Z8" s="133" t="s">
        <v>193</v>
      </c>
      <c r="AA8" s="134" t="s">
        <v>194</v>
      </c>
      <c r="AB8" s="132" t="s">
        <v>193</v>
      </c>
      <c r="AC8" s="133" t="s">
        <v>194</v>
      </c>
      <c r="AD8" s="133" t="s">
        <v>194</v>
      </c>
      <c r="AE8" s="133" t="s">
        <v>193</v>
      </c>
      <c r="AF8" s="135"/>
      <c r="AG8" s="516" t="s">
        <v>194</v>
      </c>
      <c r="AH8" s="1910"/>
      <c r="AI8" s="1909"/>
    </row>
    <row r="9" spans="1:36" ht="12.75" customHeight="1" x14ac:dyDescent="0.3">
      <c r="A9" s="137" t="s">
        <v>374</v>
      </c>
      <c r="B9" s="137" t="s">
        <v>375</v>
      </c>
      <c r="C9" s="138"/>
      <c r="D9" s="138"/>
      <c r="E9" s="138"/>
      <c r="F9" s="139"/>
      <c r="G9" s="138"/>
      <c r="H9" s="138"/>
      <c r="I9" s="140"/>
      <c r="J9" s="141">
        <f>K9+Q9+R9+AB9+AE9</f>
        <v>1476</v>
      </c>
      <c r="K9" s="141">
        <f>SUM(K11:K34)</f>
        <v>91</v>
      </c>
      <c r="L9" s="141">
        <f t="shared" ref="L9:AA9" si="0">SUM(L11:L29,L30:L31)</f>
        <v>1261</v>
      </c>
      <c r="M9" s="141">
        <f t="shared" si="0"/>
        <v>678</v>
      </c>
      <c r="N9" s="141">
        <f t="shared" si="0"/>
        <v>583</v>
      </c>
      <c r="O9" s="141">
        <f t="shared" si="0"/>
        <v>0</v>
      </c>
      <c r="P9" s="141">
        <f t="shared" si="0"/>
        <v>0</v>
      </c>
      <c r="Q9" s="141">
        <f t="shared" si="0"/>
        <v>8</v>
      </c>
      <c r="R9" s="141">
        <f t="shared" si="0"/>
        <v>12</v>
      </c>
      <c r="S9" s="141">
        <f t="shared" si="0"/>
        <v>25</v>
      </c>
      <c r="T9" s="141">
        <f t="shared" si="0"/>
        <v>425</v>
      </c>
      <c r="U9" s="141">
        <f t="shared" si="0"/>
        <v>28</v>
      </c>
      <c r="V9" s="141">
        <f t="shared" si="0"/>
        <v>616</v>
      </c>
      <c r="W9" s="141">
        <f t="shared" si="0"/>
        <v>0</v>
      </c>
      <c r="X9" s="141">
        <f t="shared" si="0"/>
        <v>0</v>
      </c>
      <c r="Y9" s="141">
        <f t="shared" si="0"/>
        <v>0</v>
      </c>
      <c r="Z9" s="141">
        <f t="shared" si="0"/>
        <v>0</v>
      </c>
      <c r="AA9" s="141">
        <f t="shared" si="0"/>
        <v>0</v>
      </c>
      <c r="AB9" s="142">
        <f t="shared" ref="AB9:AH9" si="1">SUM(AB12:AB34)</f>
        <v>560</v>
      </c>
      <c r="AC9" s="143">
        <f t="shared" si="1"/>
        <v>0</v>
      </c>
      <c r="AD9" s="143">
        <f t="shared" si="1"/>
        <v>16</v>
      </c>
      <c r="AE9" s="143">
        <f t="shared" si="1"/>
        <v>805</v>
      </c>
      <c r="AF9" s="143">
        <f t="shared" si="1"/>
        <v>0</v>
      </c>
      <c r="AG9" s="235">
        <f t="shared" si="1"/>
        <v>23</v>
      </c>
      <c r="AH9" s="235">
        <f t="shared" si="1"/>
        <v>1365</v>
      </c>
      <c r="AI9" s="386"/>
      <c r="AJ9" s="545"/>
    </row>
    <row r="10" spans="1:36" ht="12.75" customHeight="1" x14ac:dyDescent="0.3">
      <c r="A10" s="144"/>
      <c r="B10" s="145" t="s">
        <v>376</v>
      </c>
      <c r="C10" s="146"/>
      <c r="D10" s="146"/>
      <c r="E10" s="146"/>
      <c r="F10" s="147"/>
      <c r="G10" s="146"/>
      <c r="H10" s="146"/>
      <c r="I10" s="148"/>
      <c r="J10" s="149">
        <f>SUM(J12:J29)</f>
        <v>1297</v>
      </c>
      <c r="K10" s="149">
        <f t="shared" ref="K10:AH10" si="2">SUM(K12:K29)</f>
        <v>52</v>
      </c>
      <c r="L10" s="149">
        <f t="shared" si="2"/>
        <v>1225</v>
      </c>
      <c r="M10" s="149">
        <f t="shared" si="2"/>
        <v>678</v>
      </c>
      <c r="N10" s="149">
        <f t="shared" si="2"/>
        <v>547</v>
      </c>
      <c r="O10" s="149">
        <f t="shared" si="2"/>
        <v>0</v>
      </c>
      <c r="P10" s="149">
        <f t="shared" si="2"/>
        <v>0</v>
      </c>
      <c r="Q10" s="149">
        <f t="shared" si="2"/>
        <v>8</v>
      </c>
      <c r="R10" s="149">
        <f t="shared" si="2"/>
        <v>12</v>
      </c>
      <c r="S10" s="149">
        <f t="shared" si="2"/>
        <v>23</v>
      </c>
      <c r="T10" s="149">
        <f t="shared" si="2"/>
        <v>391</v>
      </c>
      <c r="U10" s="149">
        <f t="shared" si="2"/>
        <v>26</v>
      </c>
      <c r="V10" s="149">
        <f t="shared" si="2"/>
        <v>572</v>
      </c>
      <c r="W10" s="149">
        <f t="shared" si="2"/>
        <v>0</v>
      </c>
      <c r="X10" s="149">
        <f t="shared" si="2"/>
        <v>0</v>
      </c>
      <c r="Y10" s="149">
        <f t="shared" si="2"/>
        <v>0</v>
      </c>
      <c r="Z10" s="149">
        <f t="shared" si="2"/>
        <v>0</v>
      </c>
      <c r="AA10" s="149">
        <f t="shared" si="2"/>
        <v>0</v>
      </c>
      <c r="AB10" s="149">
        <f t="shared" si="2"/>
        <v>524</v>
      </c>
      <c r="AC10" s="149">
        <f t="shared" si="2"/>
        <v>0</v>
      </c>
      <c r="AD10" s="149">
        <f t="shared" si="2"/>
        <v>0</v>
      </c>
      <c r="AE10" s="149">
        <f t="shared" si="2"/>
        <v>701</v>
      </c>
      <c r="AF10" s="149">
        <f t="shared" si="2"/>
        <v>0</v>
      </c>
      <c r="AG10" s="149">
        <f t="shared" si="2"/>
        <v>0</v>
      </c>
      <c r="AH10" s="149">
        <f t="shared" si="2"/>
        <v>1225</v>
      </c>
      <c r="AI10" s="386"/>
      <c r="AJ10" s="545"/>
    </row>
    <row r="11" spans="1:36" ht="13.5" customHeight="1" x14ac:dyDescent="0.3">
      <c r="A11" s="155"/>
      <c r="B11" s="156" t="s">
        <v>377</v>
      </c>
      <c r="C11" s="133"/>
      <c r="D11" s="136" t="s">
        <v>40</v>
      </c>
      <c r="E11" s="136"/>
      <c r="F11" s="157"/>
      <c r="G11" s="123"/>
      <c r="H11" s="123"/>
      <c r="I11" s="119"/>
      <c r="J11" s="136"/>
      <c r="K11" s="133"/>
      <c r="L11" s="133"/>
      <c r="M11" s="158"/>
      <c r="N11" s="133"/>
      <c r="O11" s="133"/>
      <c r="P11" s="133"/>
      <c r="Q11" s="133"/>
      <c r="R11" s="127"/>
      <c r="S11" s="159">
        <v>2</v>
      </c>
      <c r="T11" s="133">
        <f t="shared" ref="T11:T14" si="3">$T$5*S11</f>
        <v>34</v>
      </c>
      <c r="U11" s="160">
        <v>2</v>
      </c>
      <c r="V11" s="133">
        <f t="shared" ref="V11:V14" si="4">$V$5*U11</f>
        <v>44</v>
      </c>
      <c r="W11" s="161"/>
      <c r="X11" s="162"/>
      <c r="Y11" s="136"/>
      <c r="Z11" s="136"/>
      <c r="AA11" s="157"/>
      <c r="AB11" s="132"/>
      <c r="AC11" s="136"/>
      <c r="AD11" s="136"/>
      <c r="AE11" s="133"/>
      <c r="AF11" s="136"/>
      <c r="AG11" s="519"/>
      <c r="AH11" s="254"/>
      <c r="AI11" s="386"/>
      <c r="AJ11" s="545"/>
    </row>
    <row r="12" spans="1:36" ht="12" customHeight="1" x14ac:dyDescent="0.3">
      <c r="A12" s="163" t="s">
        <v>378</v>
      </c>
      <c r="B12" s="163" t="s">
        <v>379</v>
      </c>
      <c r="C12" s="133"/>
      <c r="D12" s="133" t="s">
        <v>67</v>
      </c>
      <c r="E12" s="136"/>
      <c r="F12" s="165" t="s">
        <v>29</v>
      </c>
      <c r="G12" s="123"/>
      <c r="H12" s="123"/>
      <c r="I12" s="119"/>
      <c r="J12" s="136">
        <f t="shared" ref="J12:J34" si="5">SUM(K12,L12,Q12,R12)</f>
        <v>78</v>
      </c>
      <c r="K12" s="133"/>
      <c r="L12" s="133">
        <f t="shared" ref="L12:L29" si="6">SUM(AB12:AG12)</f>
        <v>78</v>
      </c>
      <c r="M12" s="158">
        <f>L12-N12</f>
        <v>39</v>
      </c>
      <c r="N12" s="133">
        <v>39</v>
      </c>
      <c r="O12" s="133"/>
      <c r="P12" s="133"/>
      <c r="Q12" s="133"/>
      <c r="R12" s="127"/>
      <c r="S12" s="159">
        <v>3</v>
      </c>
      <c r="T12" s="133">
        <f t="shared" si="3"/>
        <v>51</v>
      </c>
      <c r="U12" s="160">
        <v>3</v>
      </c>
      <c r="V12" s="133">
        <f t="shared" si="4"/>
        <v>66</v>
      </c>
      <c r="W12" s="161"/>
      <c r="X12" s="133"/>
      <c r="Y12" s="136"/>
      <c r="Z12" s="133"/>
      <c r="AA12" s="157"/>
      <c r="AB12" s="1301">
        <v>32</v>
      </c>
      <c r="AC12" s="136"/>
      <c r="AD12" s="136"/>
      <c r="AE12" s="133">
        <v>46</v>
      </c>
      <c r="AF12" s="136"/>
      <c r="AG12" s="519"/>
      <c r="AH12" s="254">
        <f t="shared" ref="AH12:AH32" si="7">AB12+AE12</f>
        <v>78</v>
      </c>
      <c r="AI12" s="1288" t="s">
        <v>1087</v>
      </c>
      <c r="AJ12" s="545"/>
    </row>
    <row r="13" spans="1:36" ht="12.75" customHeight="1" x14ac:dyDescent="0.3">
      <c r="A13" s="163" t="s">
        <v>381</v>
      </c>
      <c r="B13" s="163" t="s">
        <v>382</v>
      </c>
      <c r="C13" s="133"/>
      <c r="D13" s="133" t="s">
        <v>67</v>
      </c>
      <c r="E13" s="136"/>
      <c r="F13" s="165" t="s">
        <v>29</v>
      </c>
      <c r="G13" s="123"/>
      <c r="H13" s="123"/>
      <c r="I13" s="119"/>
      <c r="J13" s="136">
        <f t="shared" si="5"/>
        <v>116</v>
      </c>
      <c r="K13" s="133"/>
      <c r="L13" s="133">
        <f t="shared" si="6"/>
        <v>116</v>
      </c>
      <c r="M13" s="158">
        <f t="shared" ref="M13:M34" si="8">L13-N13</f>
        <v>116</v>
      </c>
      <c r="N13" s="133"/>
      <c r="O13" s="133"/>
      <c r="P13" s="133"/>
      <c r="Q13" s="133"/>
      <c r="R13" s="127"/>
      <c r="S13" s="159">
        <v>2</v>
      </c>
      <c r="T13" s="133">
        <f t="shared" si="3"/>
        <v>34</v>
      </c>
      <c r="U13" s="160">
        <v>2</v>
      </c>
      <c r="V13" s="133">
        <f t="shared" si="4"/>
        <v>44</v>
      </c>
      <c r="W13" s="161"/>
      <c r="X13" s="133"/>
      <c r="Y13" s="136"/>
      <c r="Z13" s="133"/>
      <c r="AA13" s="157"/>
      <c r="AB13" s="1301">
        <v>48</v>
      </c>
      <c r="AC13" s="136"/>
      <c r="AD13" s="136"/>
      <c r="AE13" s="133">
        <v>68</v>
      </c>
      <c r="AF13" s="136"/>
      <c r="AG13" s="519"/>
      <c r="AH13" s="254">
        <f t="shared" si="7"/>
        <v>116</v>
      </c>
      <c r="AI13" s="1265" t="s">
        <v>1086</v>
      </c>
      <c r="AJ13" s="545"/>
    </row>
    <row r="14" spans="1:36" ht="12" customHeight="1" x14ac:dyDescent="0.3">
      <c r="A14" s="163"/>
      <c r="B14" s="156" t="s">
        <v>383</v>
      </c>
      <c r="C14" s="133"/>
      <c r="D14" s="133" t="s">
        <v>67</v>
      </c>
      <c r="E14" s="136"/>
      <c r="F14" s="157"/>
      <c r="G14" s="123"/>
      <c r="H14" s="123"/>
      <c r="I14" s="119"/>
      <c r="J14" s="136"/>
      <c r="K14" s="133"/>
      <c r="L14" s="133"/>
      <c r="M14" s="158"/>
      <c r="N14" s="133"/>
      <c r="O14" s="133"/>
      <c r="P14" s="133"/>
      <c r="Q14" s="133"/>
      <c r="R14" s="127"/>
      <c r="S14" s="159">
        <v>3</v>
      </c>
      <c r="T14" s="133">
        <f t="shared" si="3"/>
        <v>51</v>
      </c>
      <c r="U14" s="160">
        <v>3</v>
      </c>
      <c r="V14" s="133">
        <f t="shared" si="4"/>
        <v>66</v>
      </c>
      <c r="W14" s="161"/>
      <c r="X14" s="133"/>
      <c r="Y14" s="136"/>
      <c r="Z14" s="133"/>
      <c r="AA14" s="157"/>
      <c r="AB14" s="132"/>
      <c r="AC14" s="136"/>
      <c r="AD14" s="136"/>
      <c r="AE14" s="133"/>
      <c r="AF14" s="136"/>
      <c r="AG14" s="519"/>
      <c r="AH14" s="254">
        <f t="shared" si="7"/>
        <v>0</v>
      </c>
      <c r="AI14" s="386"/>
      <c r="AJ14" s="545"/>
    </row>
    <row r="15" spans="1:36" ht="12" customHeight="1" x14ac:dyDescent="0.3">
      <c r="A15" s="163" t="s">
        <v>474</v>
      </c>
      <c r="B15" s="163" t="s">
        <v>4</v>
      </c>
      <c r="C15" s="133"/>
      <c r="D15" s="133"/>
      <c r="E15" s="136" t="s">
        <v>40</v>
      </c>
      <c r="F15" s="165" t="s">
        <v>40</v>
      </c>
      <c r="G15" s="123"/>
      <c r="H15" s="123"/>
      <c r="I15" s="119"/>
      <c r="J15" s="136">
        <f t="shared" si="5"/>
        <v>176</v>
      </c>
      <c r="K15" s="133">
        <v>26</v>
      </c>
      <c r="L15" s="133">
        <f t="shared" si="6"/>
        <v>140</v>
      </c>
      <c r="M15" s="158">
        <f t="shared" si="8"/>
        <v>0</v>
      </c>
      <c r="N15" s="133">
        <v>140</v>
      </c>
      <c r="O15" s="133"/>
      <c r="P15" s="133"/>
      <c r="Q15" s="133">
        <v>4</v>
      </c>
      <c r="R15" s="127">
        <v>6</v>
      </c>
      <c r="S15" s="159"/>
      <c r="T15" s="133"/>
      <c r="U15" s="160"/>
      <c r="V15" s="133"/>
      <c r="W15" s="161"/>
      <c r="X15" s="133"/>
      <c r="Y15" s="136"/>
      <c r="Z15" s="133"/>
      <c r="AA15" s="157"/>
      <c r="AB15" s="1301">
        <v>60</v>
      </c>
      <c r="AC15" s="136"/>
      <c r="AD15" s="136"/>
      <c r="AE15" s="133">
        <v>80</v>
      </c>
      <c r="AF15" s="136"/>
      <c r="AG15" s="519"/>
      <c r="AH15" s="254">
        <f t="shared" si="7"/>
        <v>140</v>
      </c>
      <c r="AI15" s="1265" t="s">
        <v>1161</v>
      </c>
      <c r="AJ15" s="545"/>
    </row>
    <row r="16" spans="1:36" ht="12.75" customHeight="1" x14ac:dyDescent="0.3">
      <c r="A16" s="163"/>
      <c r="B16" s="156" t="s">
        <v>385</v>
      </c>
      <c r="C16" s="136"/>
      <c r="D16" s="133" t="s">
        <v>67</v>
      </c>
      <c r="E16" s="136"/>
      <c r="F16" s="157"/>
      <c r="G16" s="123"/>
      <c r="H16" s="123"/>
      <c r="I16" s="119"/>
      <c r="J16" s="136"/>
      <c r="K16" s="133"/>
      <c r="L16" s="133"/>
      <c r="M16" s="158"/>
      <c r="N16" s="133"/>
      <c r="O16" s="133"/>
      <c r="P16" s="133"/>
      <c r="Q16" s="133"/>
      <c r="R16" s="127"/>
      <c r="S16" s="159">
        <v>2</v>
      </c>
      <c r="T16" s="133">
        <f t="shared" ref="T16:T19" si="9">$T$5*S16</f>
        <v>34</v>
      </c>
      <c r="U16" s="160">
        <v>2</v>
      </c>
      <c r="V16" s="133">
        <f t="shared" ref="V16:V19" si="10">$V$5*U16</f>
        <v>44</v>
      </c>
      <c r="W16" s="161"/>
      <c r="X16" s="133"/>
      <c r="Y16" s="136"/>
      <c r="Z16" s="133"/>
      <c r="AA16" s="157"/>
      <c r="AB16" s="132"/>
      <c r="AC16" s="136"/>
      <c r="AD16" s="136"/>
      <c r="AE16" s="133"/>
      <c r="AF16" s="136"/>
      <c r="AG16" s="519"/>
      <c r="AH16" s="254">
        <f t="shared" si="7"/>
        <v>0</v>
      </c>
      <c r="AI16" s="386"/>
      <c r="AJ16" s="545"/>
    </row>
    <row r="17" spans="1:36" ht="11.25" customHeight="1" x14ac:dyDescent="0.3">
      <c r="A17" s="163" t="s">
        <v>386</v>
      </c>
      <c r="B17" s="163" t="s">
        <v>350</v>
      </c>
      <c r="C17" s="133"/>
      <c r="D17" s="133" t="s">
        <v>67</v>
      </c>
      <c r="E17" s="136"/>
      <c r="F17" s="165" t="s">
        <v>29</v>
      </c>
      <c r="G17" s="123"/>
      <c r="H17" s="123"/>
      <c r="I17" s="130"/>
      <c r="J17" s="136">
        <f t="shared" si="5"/>
        <v>196</v>
      </c>
      <c r="K17" s="133"/>
      <c r="L17" s="133">
        <f t="shared" si="6"/>
        <v>196</v>
      </c>
      <c r="M17" s="158">
        <f t="shared" si="8"/>
        <v>128</v>
      </c>
      <c r="N17" s="133">
        <v>68</v>
      </c>
      <c r="O17" s="133"/>
      <c r="P17" s="133"/>
      <c r="Q17" s="133"/>
      <c r="R17" s="127"/>
      <c r="S17" s="159">
        <v>1</v>
      </c>
      <c r="T17" s="133">
        <f t="shared" si="9"/>
        <v>17</v>
      </c>
      <c r="U17" s="160">
        <v>1</v>
      </c>
      <c r="V17" s="133">
        <f t="shared" si="10"/>
        <v>22</v>
      </c>
      <c r="W17" s="161"/>
      <c r="X17" s="133"/>
      <c r="Y17" s="136"/>
      <c r="Z17" s="133"/>
      <c r="AA17" s="157"/>
      <c r="AB17" s="1301">
        <v>82</v>
      </c>
      <c r="AC17" s="136"/>
      <c r="AD17" s="136"/>
      <c r="AE17" s="133">
        <v>114</v>
      </c>
      <c r="AF17" s="136"/>
      <c r="AG17" s="519"/>
      <c r="AH17" s="254">
        <f t="shared" si="7"/>
        <v>196</v>
      </c>
      <c r="AI17" s="1288" t="s">
        <v>1164</v>
      </c>
      <c r="AJ17" s="545"/>
    </row>
    <row r="18" spans="1:36" ht="11.25" customHeight="1" x14ac:dyDescent="0.3">
      <c r="A18" s="163" t="s">
        <v>387</v>
      </c>
      <c r="B18" s="163" t="s">
        <v>388</v>
      </c>
      <c r="C18" s="133"/>
      <c r="D18" s="133" t="s">
        <v>67</v>
      </c>
      <c r="E18" s="136"/>
      <c r="F18" s="165" t="s">
        <v>29</v>
      </c>
      <c r="G18" s="123"/>
      <c r="H18" s="123"/>
      <c r="I18" s="119"/>
      <c r="J18" s="136">
        <f t="shared" si="5"/>
        <v>109</v>
      </c>
      <c r="K18" s="133"/>
      <c r="L18" s="133">
        <f t="shared" si="6"/>
        <v>109</v>
      </c>
      <c r="M18" s="158">
        <f t="shared" si="8"/>
        <v>49</v>
      </c>
      <c r="N18" s="133">
        <v>60</v>
      </c>
      <c r="O18" s="133"/>
      <c r="P18" s="133"/>
      <c r="Q18" s="133"/>
      <c r="R18" s="127"/>
      <c r="S18" s="159">
        <v>3</v>
      </c>
      <c r="T18" s="133">
        <f t="shared" si="9"/>
        <v>51</v>
      </c>
      <c r="U18" s="160">
        <v>3</v>
      </c>
      <c r="V18" s="133">
        <f t="shared" si="10"/>
        <v>66</v>
      </c>
      <c r="W18" s="161"/>
      <c r="X18" s="133"/>
      <c r="Y18" s="136"/>
      <c r="Z18" s="133"/>
      <c r="AA18" s="157"/>
      <c r="AB18" s="1301">
        <v>40</v>
      </c>
      <c r="AC18" s="136"/>
      <c r="AD18" s="136"/>
      <c r="AE18" s="133">
        <v>69</v>
      </c>
      <c r="AF18" s="136"/>
      <c r="AG18" s="519"/>
      <c r="AH18" s="254">
        <f t="shared" si="7"/>
        <v>109</v>
      </c>
      <c r="AI18" s="1288" t="s">
        <v>1147</v>
      </c>
      <c r="AJ18" s="545"/>
    </row>
    <row r="19" spans="1:36" ht="11.25" customHeight="1" x14ac:dyDescent="0.3">
      <c r="A19" s="163"/>
      <c r="B19" s="156" t="s">
        <v>389</v>
      </c>
      <c r="C19" s="133" t="s">
        <v>67</v>
      </c>
      <c r="D19" s="133" t="s">
        <v>67</v>
      </c>
      <c r="E19" s="136"/>
      <c r="F19" s="157"/>
      <c r="G19" s="123"/>
      <c r="H19" s="123"/>
      <c r="I19" s="119"/>
      <c r="J19" s="136">
        <f t="shared" si="5"/>
        <v>0</v>
      </c>
      <c r="K19" s="133"/>
      <c r="L19" s="133"/>
      <c r="M19" s="158"/>
      <c r="N19" s="133"/>
      <c r="O19" s="133"/>
      <c r="P19" s="133"/>
      <c r="Q19" s="133"/>
      <c r="R19" s="127"/>
      <c r="S19" s="159">
        <v>3</v>
      </c>
      <c r="T19" s="133">
        <f t="shared" si="9"/>
        <v>51</v>
      </c>
      <c r="U19" s="160">
        <v>3</v>
      </c>
      <c r="V19" s="133">
        <f t="shared" si="10"/>
        <v>66</v>
      </c>
      <c r="W19" s="161"/>
      <c r="X19" s="133"/>
      <c r="Y19" s="136"/>
      <c r="Z19" s="133"/>
      <c r="AA19" s="157"/>
      <c r="AB19" s="132"/>
      <c r="AC19" s="136"/>
      <c r="AD19" s="136"/>
      <c r="AE19" s="133"/>
      <c r="AF19" s="136"/>
      <c r="AG19" s="519"/>
      <c r="AH19" s="254">
        <f t="shared" si="7"/>
        <v>0</v>
      </c>
      <c r="AI19" s="386"/>
      <c r="AJ19" s="545"/>
    </row>
    <row r="20" spans="1:36" ht="11.25" customHeight="1" x14ac:dyDescent="0.3">
      <c r="A20" s="163" t="s">
        <v>390</v>
      </c>
      <c r="B20" s="163" t="s">
        <v>166</v>
      </c>
      <c r="C20" s="133"/>
      <c r="D20" s="133"/>
      <c r="E20" s="136"/>
      <c r="F20" s="165" t="s">
        <v>29</v>
      </c>
      <c r="G20" s="123"/>
      <c r="H20" s="123"/>
      <c r="I20" s="119"/>
      <c r="J20" s="136">
        <f t="shared" si="5"/>
        <v>116</v>
      </c>
      <c r="K20" s="133"/>
      <c r="L20" s="133">
        <f t="shared" si="6"/>
        <v>116</v>
      </c>
      <c r="M20" s="158">
        <f t="shared" si="8"/>
        <v>80</v>
      </c>
      <c r="N20" s="133">
        <v>36</v>
      </c>
      <c r="O20" s="133"/>
      <c r="P20" s="133"/>
      <c r="Q20" s="133"/>
      <c r="R20" s="127"/>
      <c r="S20" s="159"/>
      <c r="T20" s="133"/>
      <c r="U20" s="160"/>
      <c r="V20" s="133"/>
      <c r="W20" s="161"/>
      <c r="X20" s="133"/>
      <c r="Y20" s="136"/>
      <c r="Z20" s="133"/>
      <c r="AA20" s="157"/>
      <c r="AB20" s="1301">
        <v>38</v>
      </c>
      <c r="AC20" s="136"/>
      <c r="AD20" s="136"/>
      <c r="AE20" s="133">
        <v>78</v>
      </c>
      <c r="AF20" s="136"/>
      <c r="AG20" s="519"/>
      <c r="AH20" s="254">
        <f t="shared" si="7"/>
        <v>116</v>
      </c>
      <c r="AI20" s="386" t="s">
        <v>1134</v>
      </c>
      <c r="AJ20" s="545"/>
    </row>
    <row r="21" spans="1:36" ht="11.25" customHeight="1" x14ac:dyDescent="0.3">
      <c r="A21" s="163" t="s">
        <v>415</v>
      </c>
      <c r="B21" s="163" t="s">
        <v>392</v>
      </c>
      <c r="C21" s="133"/>
      <c r="D21" s="133"/>
      <c r="E21" s="136"/>
      <c r="F21" s="157" t="s">
        <v>67</v>
      </c>
      <c r="G21" s="123"/>
      <c r="H21" s="123"/>
      <c r="I21" s="119"/>
      <c r="J21" s="136">
        <f t="shared" si="5"/>
        <v>78</v>
      </c>
      <c r="K21" s="133"/>
      <c r="L21" s="133">
        <f t="shared" si="6"/>
        <v>78</v>
      </c>
      <c r="M21" s="158">
        <f t="shared" si="8"/>
        <v>34</v>
      </c>
      <c r="N21" s="133">
        <v>44</v>
      </c>
      <c r="O21" s="133"/>
      <c r="P21" s="133"/>
      <c r="Q21" s="133"/>
      <c r="R21" s="127"/>
      <c r="S21" s="159"/>
      <c r="T21" s="133"/>
      <c r="U21" s="160"/>
      <c r="V21" s="133"/>
      <c r="W21" s="161"/>
      <c r="X21" s="133"/>
      <c r="Y21" s="136"/>
      <c r="Z21" s="133"/>
      <c r="AA21" s="157"/>
      <c r="AB21" s="1301">
        <v>32</v>
      </c>
      <c r="AC21" s="136"/>
      <c r="AD21" s="136"/>
      <c r="AE21" s="133">
        <v>46</v>
      </c>
      <c r="AF21" s="136"/>
      <c r="AG21" s="519"/>
      <c r="AH21" s="254">
        <f t="shared" si="7"/>
        <v>78</v>
      </c>
      <c r="AI21" s="386" t="s">
        <v>1136</v>
      </c>
      <c r="AJ21" s="545"/>
    </row>
    <row r="22" spans="1:36" ht="20.25" customHeight="1" x14ac:dyDescent="0.3">
      <c r="A22" s="163" t="s">
        <v>393</v>
      </c>
      <c r="B22" s="163" t="s">
        <v>394</v>
      </c>
      <c r="C22" s="133"/>
      <c r="D22" s="133"/>
      <c r="E22" s="136" t="s">
        <v>40</v>
      </c>
      <c r="F22" s="157" t="s">
        <v>40</v>
      </c>
      <c r="G22" s="123"/>
      <c r="H22" s="123"/>
      <c r="I22" s="130"/>
      <c r="J22" s="136">
        <f t="shared" si="5"/>
        <v>152</v>
      </c>
      <c r="K22" s="133">
        <v>26</v>
      </c>
      <c r="L22" s="133">
        <f t="shared" si="6"/>
        <v>116</v>
      </c>
      <c r="M22" s="158">
        <f t="shared" si="8"/>
        <v>72</v>
      </c>
      <c r="N22" s="133">
        <v>44</v>
      </c>
      <c r="O22" s="133"/>
      <c r="P22" s="133"/>
      <c r="Q22" s="133">
        <v>4</v>
      </c>
      <c r="R22" s="127">
        <v>6</v>
      </c>
      <c r="S22" s="159"/>
      <c r="T22" s="133"/>
      <c r="U22" s="160"/>
      <c r="V22" s="133"/>
      <c r="W22" s="161"/>
      <c r="X22" s="133"/>
      <c r="Y22" s="136"/>
      <c r="Z22" s="133"/>
      <c r="AA22" s="157"/>
      <c r="AB22" s="1301">
        <v>48</v>
      </c>
      <c r="AC22" s="136"/>
      <c r="AD22" s="136"/>
      <c r="AE22" s="133">
        <v>68</v>
      </c>
      <c r="AF22" s="136"/>
      <c r="AG22" s="519"/>
      <c r="AH22" s="254">
        <f t="shared" si="7"/>
        <v>116</v>
      </c>
      <c r="AI22" s="386" t="s">
        <v>1067</v>
      </c>
      <c r="AJ22" s="545"/>
    </row>
    <row r="23" spans="1:36" ht="22.5" customHeight="1" x14ac:dyDescent="0.3">
      <c r="A23" s="163"/>
      <c r="B23" s="156" t="s">
        <v>395</v>
      </c>
      <c r="C23" s="133"/>
      <c r="D23" s="133" t="s">
        <v>67</v>
      </c>
      <c r="E23" s="136"/>
      <c r="F23" s="157"/>
      <c r="G23" s="123"/>
      <c r="H23" s="123"/>
      <c r="I23" s="130"/>
      <c r="J23" s="136"/>
      <c r="K23" s="133"/>
      <c r="L23" s="133"/>
      <c r="M23" s="158"/>
      <c r="N23" s="133"/>
      <c r="O23" s="133"/>
      <c r="P23" s="133"/>
      <c r="Q23" s="133"/>
      <c r="R23" s="127"/>
      <c r="S23" s="159">
        <v>2</v>
      </c>
      <c r="T23" s="133">
        <f t="shared" ref="T23:T25" si="11">$T$5*S23</f>
        <v>34</v>
      </c>
      <c r="U23" s="160">
        <v>3</v>
      </c>
      <c r="V23" s="133">
        <f t="shared" ref="V23:V25" si="12">$V$5*U23</f>
        <v>66</v>
      </c>
      <c r="W23" s="161"/>
      <c r="X23" s="133"/>
      <c r="Y23" s="136"/>
      <c r="Z23" s="133"/>
      <c r="AA23" s="157"/>
      <c r="AB23" s="132"/>
      <c r="AC23" s="136"/>
      <c r="AD23" s="136"/>
      <c r="AE23" s="133"/>
      <c r="AF23" s="136"/>
      <c r="AG23" s="519"/>
      <c r="AH23" s="254">
        <f t="shared" si="7"/>
        <v>0</v>
      </c>
      <c r="AI23" s="386"/>
      <c r="AJ23" s="545"/>
    </row>
    <row r="24" spans="1:36" ht="12" customHeight="1" x14ac:dyDescent="0.3">
      <c r="A24" s="163" t="s">
        <v>396</v>
      </c>
      <c r="B24" s="163" t="s">
        <v>397</v>
      </c>
      <c r="C24" s="133"/>
      <c r="D24" s="136" t="s">
        <v>40</v>
      </c>
      <c r="E24" s="136"/>
      <c r="F24" s="165" t="s">
        <v>29</v>
      </c>
      <c r="G24" s="123"/>
      <c r="H24" s="123"/>
      <c r="I24" s="130"/>
      <c r="J24" s="136">
        <f t="shared" si="5"/>
        <v>40</v>
      </c>
      <c r="K24" s="133"/>
      <c r="L24" s="133">
        <f t="shared" si="6"/>
        <v>40</v>
      </c>
      <c r="M24" s="158">
        <f t="shared" si="8"/>
        <v>34</v>
      </c>
      <c r="N24" s="133">
        <v>6</v>
      </c>
      <c r="O24" s="133"/>
      <c r="P24" s="133"/>
      <c r="Q24" s="133"/>
      <c r="R24" s="127"/>
      <c r="S24" s="159">
        <v>2</v>
      </c>
      <c r="T24" s="133">
        <f t="shared" si="11"/>
        <v>34</v>
      </c>
      <c r="U24" s="160">
        <v>3</v>
      </c>
      <c r="V24" s="133">
        <f t="shared" si="12"/>
        <v>66</v>
      </c>
      <c r="W24" s="161"/>
      <c r="X24" s="133"/>
      <c r="Y24" s="136"/>
      <c r="Z24" s="133"/>
      <c r="AA24" s="157"/>
      <c r="AB24" s="1301">
        <v>40</v>
      </c>
      <c r="AC24" s="136"/>
      <c r="AD24" s="136"/>
      <c r="AE24" s="133">
        <v>0</v>
      </c>
      <c r="AF24" s="136"/>
      <c r="AG24" s="519"/>
      <c r="AH24" s="254">
        <f t="shared" si="7"/>
        <v>40</v>
      </c>
      <c r="AI24" s="1288" t="s">
        <v>1142</v>
      </c>
      <c r="AJ24" s="545"/>
    </row>
    <row r="25" spans="1:36" ht="12" customHeight="1" x14ac:dyDescent="0.3">
      <c r="A25" s="163" t="s">
        <v>398</v>
      </c>
      <c r="B25" s="163" t="s">
        <v>356</v>
      </c>
      <c r="C25" s="133"/>
      <c r="D25" s="133" t="s">
        <v>67</v>
      </c>
      <c r="E25" s="136" t="s">
        <v>29</v>
      </c>
      <c r="F25" s="164"/>
      <c r="G25" s="123"/>
      <c r="H25" s="123"/>
      <c r="I25" s="130"/>
      <c r="J25" s="136">
        <f t="shared" si="5"/>
        <v>40</v>
      </c>
      <c r="K25" s="133"/>
      <c r="L25" s="133">
        <f t="shared" si="6"/>
        <v>40</v>
      </c>
      <c r="M25" s="158">
        <f t="shared" si="8"/>
        <v>32</v>
      </c>
      <c r="N25" s="133">
        <v>8</v>
      </c>
      <c r="O25" s="133"/>
      <c r="P25" s="133"/>
      <c r="Q25" s="133"/>
      <c r="R25" s="127"/>
      <c r="S25" s="159">
        <v>2</v>
      </c>
      <c r="T25" s="133">
        <f t="shared" si="11"/>
        <v>34</v>
      </c>
      <c r="U25" s="160">
        <v>3</v>
      </c>
      <c r="V25" s="133">
        <f t="shared" si="12"/>
        <v>66</v>
      </c>
      <c r="W25" s="161"/>
      <c r="X25" s="133"/>
      <c r="Y25" s="136"/>
      <c r="Z25" s="133"/>
      <c r="AA25" s="157"/>
      <c r="AB25" s="132">
        <v>0</v>
      </c>
      <c r="AC25" s="136"/>
      <c r="AD25" s="136"/>
      <c r="AE25" s="133">
        <v>40</v>
      </c>
      <c r="AF25" s="136"/>
      <c r="AG25" s="519"/>
      <c r="AH25" s="254">
        <f t="shared" si="7"/>
        <v>40</v>
      </c>
      <c r="AI25" s="386" t="s">
        <v>1160</v>
      </c>
      <c r="AJ25" s="545"/>
    </row>
    <row r="26" spans="1:36" ht="11.25" customHeight="1" x14ac:dyDescent="0.3">
      <c r="A26" s="163" t="s">
        <v>400</v>
      </c>
      <c r="B26" s="163" t="s">
        <v>401</v>
      </c>
      <c r="C26" s="133"/>
      <c r="D26" s="133"/>
      <c r="E26" s="136" t="s">
        <v>29</v>
      </c>
      <c r="F26" s="165"/>
      <c r="G26" s="123"/>
      <c r="H26" s="123"/>
      <c r="I26" s="130"/>
      <c r="J26" s="136">
        <f t="shared" si="5"/>
        <v>40</v>
      </c>
      <c r="K26" s="133"/>
      <c r="L26" s="133">
        <f t="shared" si="6"/>
        <v>40</v>
      </c>
      <c r="M26" s="158">
        <f t="shared" si="8"/>
        <v>30</v>
      </c>
      <c r="N26" s="133">
        <v>10</v>
      </c>
      <c r="O26" s="133"/>
      <c r="P26" s="133"/>
      <c r="Q26" s="133"/>
      <c r="R26" s="127"/>
      <c r="S26" s="159"/>
      <c r="T26" s="133"/>
      <c r="U26" s="160"/>
      <c r="V26" s="133"/>
      <c r="W26" s="135"/>
      <c r="X26" s="133"/>
      <c r="Y26" s="123"/>
      <c r="Z26" s="133"/>
      <c r="AA26" s="127"/>
      <c r="AB26" s="1302">
        <v>40</v>
      </c>
      <c r="AC26" s="133"/>
      <c r="AD26" s="133"/>
      <c r="AE26" s="133">
        <v>0</v>
      </c>
      <c r="AF26" s="123"/>
      <c r="AG26" s="521"/>
      <c r="AH26" s="254">
        <f t="shared" si="7"/>
        <v>40</v>
      </c>
      <c r="AI26" s="386" t="s">
        <v>1074</v>
      </c>
      <c r="AJ26" s="545"/>
    </row>
    <row r="27" spans="1:36" ht="22.5" customHeight="1" x14ac:dyDescent="0.3">
      <c r="A27" s="163"/>
      <c r="B27" s="156" t="s">
        <v>402</v>
      </c>
      <c r="C27" s="133"/>
      <c r="D27" s="133"/>
      <c r="E27" s="136"/>
      <c r="F27" s="157"/>
      <c r="G27" s="123"/>
      <c r="H27" s="123"/>
      <c r="I27" s="119"/>
      <c r="J27" s="136"/>
      <c r="K27" s="133"/>
      <c r="L27" s="133"/>
      <c r="M27" s="158"/>
      <c r="N27" s="133"/>
      <c r="O27" s="133"/>
      <c r="P27" s="133"/>
      <c r="Q27" s="133"/>
      <c r="R27" s="127"/>
      <c r="S27" s="159"/>
      <c r="T27" s="133"/>
      <c r="U27" s="160"/>
      <c r="V27" s="133"/>
      <c r="W27" s="161"/>
      <c r="X27" s="133"/>
      <c r="Y27" s="133"/>
      <c r="Z27" s="133"/>
      <c r="AA27" s="134"/>
      <c r="AB27" s="132"/>
      <c r="AC27" s="133"/>
      <c r="AD27" s="133"/>
      <c r="AE27" s="133"/>
      <c r="AF27" s="135"/>
      <c r="AG27" s="516"/>
      <c r="AH27" s="254">
        <f t="shared" si="7"/>
        <v>0</v>
      </c>
      <c r="AI27" s="386"/>
      <c r="AJ27" s="545"/>
    </row>
    <row r="28" spans="1:36" ht="11.25" customHeight="1" x14ac:dyDescent="0.3">
      <c r="A28" s="163" t="s">
        <v>403</v>
      </c>
      <c r="B28" s="163" t="s">
        <v>6</v>
      </c>
      <c r="C28" s="133"/>
      <c r="D28" s="133"/>
      <c r="E28" s="124" t="s">
        <v>29</v>
      </c>
      <c r="F28" s="165" t="s">
        <v>29</v>
      </c>
      <c r="G28" s="123"/>
      <c r="H28" s="123"/>
      <c r="I28" s="119"/>
      <c r="J28" s="136">
        <f t="shared" si="5"/>
        <v>78</v>
      </c>
      <c r="K28" s="133"/>
      <c r="L28" s="133">
        <f t="shared" si="6"/>
        <v>78</v>
      </c>
      <c r="M28" s="158">
        <f t="shared" si="8"/>
        <v>4</v>
      </c>
      <c r="N28" s="133">
        <v>74</v>
      </c>
      <c r="O28" s="133"/>
      <c r="P28" s="133"/>
      <c r="Q28" s="133"/>
      <c r="R28" s="127"/>
      <c r="S28" s="159"/>
      <c r="T28" s="133"/>
      <c r="U28" s="160"/>
      <c r="V28" s="133"/>
      <c r="W28" s="161"/>
      <c r="X28" s="133"/>
      <c r="Y28" s="133"/>
      <c r="Z28" s="133"/>
      <c r="AA28" s="134"/>
      <c r="AB28" s="1301">
        <v>32</v>
      </c>
      <c r="AC28" s="133"/>
      <c r="AD28" s="133"/>
      <c r="AE28" s="133">
        <v>46</v>
      </c>
      <c r="AF28" s="135"/>
      <c r="AG28" s="516"/>
      <c r="AH28" s="254">
        <f t="shared" si="7"/>
        <v>78</v>
      </c>
      <c r="AI28" s="1265" t="s">
        <v>1135</v>
      </c>
      <c r="AJ28" s="545"/>
    </row>
    <row r="29" spans="1:36" ht="11.25" customHeight="1" x14ac:dyDescent="0.3">
      <c r="A29" s="163" t="s">
        <v>404</v>
      </c>
      <c r="B29" s="163" t="s">
        <v>531</v>
      </c>
      <c r="C29" s="133"/>
      <c r="D29" s="133"/>
      <c r="E29" s="124"/>
      <c r="F29" s="165" t="s">
        <v>29</v>
      </c>
      <c r="G29" s="123"/>
      <c r="H29" s="123"/>
      <c r="I29" s="130"/>
      <c r="J29" s="136">
        <f t="shared" si="5"/>
        <v>78</v>
      </c>
      <c r="K29" s="133"/>
      <c r="L29" s="133">
        <f t="shared" si="6"/>
        <v>78</v>
      </c>
      <c r="M29" s="158">
        <f t="shared" si="8"/>
        <v>60</v>
      </c>
      <c r="N29" s="133">
        <v>18</v>
      </c>
      <c r="O29" s="133"/>
      <c r="P29" s="133"/>
      <c r="Q29" s="133"/>
      <c r="R29" s="127"/>
      <c r="S29" s="159"/>
      <c r="T29" s="133"/>
      <c r="U29" s="160"/>
      <c r="V29" s="133"/>
      <c r="W29" s="161"/>
      <c r="X29" s="133"/>
      <c r="Y29" s="133"/>
      <c r="Z29" s="133"/>
      <c r="AA29" s="134"/>
      <c r="AB29" s="1301">
        <v>32</v>
      </c>
      <c r="AC29" s="133"/>
      <c r="AD29" s="133"/>
      <c r="AE29" s="133">
        <v>46</v>
      </c>
      <c r="AF29" s="135"/>
      <c r="AG29" s="516"/>
      <c r="AH29" s="254">
        <f t="shared" si="7"/>
        <v>78</v>
      </c>
      <c r="AI29" s="1288" t="s">
        <v>1114</v>
      </c>
      <c r="AJ29" s="545"/>
    </row>
    <row r="30" spans="1:36" ht="11.25" customHeight="1" x14ac:dyDescent="0.3">
      <c r="A30" s="167"/>
      <c r="B30" s="145" t="s">
        <v>405</v>
      </c>
      <c r="C30" s="168"/>
      <c r="D30" s="168"/>
      <c r="E30" s="151"/>
      <c r="F30" s="169"/>
      <c r="G30" s="170"/>
      <c r="H30" s="170"/>
      <c r="I30" s="148"/>
      <c r="J30" s="136"/>
      <c r="K30" s="151"/>
      <c r="L30" s="151"/>
      <c r="M30" s="158"/>
      <c r="N30" s="168"/>
      <c r="O30" s="168"/>
      <c r="P30" s="168"/>
      <c r="Q30" s="151"/>
      <c r="R30" s="151"/>
      <c r="S30" s="150"/>
      <c r="T30" s="151"/>
      <c r="U30" s="151"/>
      <c r="V30" s="151"/>
      <c r="W30" s="152"/>
      <c r="X30" s="151"/>
      <c r="Y30" s="151"/>
      <c r="Z30" s="151"/>
      <c r="AA30" s="154"/>
      <c r="AB30" s="153"/>
      <c r="AC30" s="151"/>
      <c r="AD30" s="151"/>
      <c r="AE30" s="151"/>
      <c r="AF30" s="151"/>
      <c r="AG30" s="152"/>
      <c r="AH30" s="254">
        <f t="shared" si="7"/>
        <v>0</v>
      </c>
      <c r="AI30" s="386"/>
      <c r="AJ30" s="545"/>
    </row>
    <row r="31" spans="1:36" ht="11.25" customHeight="1" x14ac:dyDescent="0.3">
      <c r="A31" s="163" t="s">
        <v>421</v>
      </c>
      <c r="B31" s="163" t="s">
        <v>407</v>
      </c>
      <c r="C31" s="133"/>
      <c r="D31" s="133"/>
      <c r="E31" s="136"/>
      <c r="F31" s="165" t="s">
        <v>399</v>
      </c>
      <c r="G31" s="123"/>
      <c r="H31" s="123"/>
      <c r="I31" s="119"/>
      <c r="J31" s="136">
        <f t="shared" si="5"/>
        <v>36</v>
      </c>
      <c r="K31" s="133"/>
      <c r="L31" s="133">
        <f t="shared" ref="L31:L33" si="13">SUM(AB31:AG31)</f>
        <v>36</v>
      </c>
      <c r="M31" s="158">
        <f t="shared" si="8"/>
        <v>0</v>
      </c>
      <c r="N31" s="133">
        <v>36</v>
      </c>
      <c r="O31" s="133"/>
      <c r="P31" s="133"/>
      <c r="Q31" s="133"/>
      <c r="R31" s="127"/>
      <c r="S31" s="159"/>
      <c r="T31" s="133"/>
      <c r="U31" s="160"/>
      <c r="V31" s="133"/>
      <c r="W31" s="161"/>
      <c r="X31" s="133"/>
      <c r="Y31" s="133"/>
      <c r="Z31" s="133"/>
      <c r="AA31" s="134"/>
      <c r="AB31" s="1301">
        <v>16</v>
      </c>
      <c r="AC31" s="133"/>
      <c r="AD31" s="133"/>
      <c r="AE31" s="133">
        <v>20</v>
      </c>
      <c r="AF31" s="135"/>
      <c r="AG31" s="516"/>
      <c r="AH31" s="254">
        <f t="shared" si="7"/>
        <v>36</v>
      </c>
      <c r="AI31" s="386" t="s">
        <v>1134</v>
      </c>
      <c r="AJ31" s="545"/>
    </row>
    <row r="32" spans="1:36" ht="11.25" customHeight="1" x14ac:dyDescent="0.3">
      <c r="A32" s="163" t="s">
        <v>406</v>
      </c>
      <c r="B32" s="163" t="s">
        <v>422</v>
      </c>
      <c r="C32" s="133"/>
      <c r="D32" s="133"/>
      <c r="E32" s="136"/>
      <c r="F32" s="165" t="s">
        <v>399</v>
      </c>
      <c r="G32" s="123"/>
      <c r="H32" s="123"/>
      <c r="I32" s="119"/>
      <c r="J32" s="136">
        <f t="shared" si="5"/>
        <v>72</v>
      </c>
      <c r="K32" s="133"/>
      <c r="L32" s="133">
        <f t="shared" si="13"/>
        <v>72</v>
      </c>
      <c r="M32" s="158">
        <f t="shared" si="8"/>
        <v>50</v>
      </c>
      <c r="N32" s="133">
        <v>22</v>
      </c>
      <c r="O32" s="133"/>
      <c r="P32" s="133"/>
      <c r="Q32" s="133"/>
      <c r="R32" s="127"/>
      <c r="S32" s="159"/>
      <c r="T32" s="133"/>
      <c r="U32" s="160"/>
      <c r="V32" s="133"/>
      <c r="W32" s="161"/>
      <c r="X32" s="133"/>
      <c r="Y32" s="133"/>
      <c r="Z32" s="133"/>
      <c r="AA32" s="134"/>
      <c r="AB32" s="132">
        <v>0</v>
      </c>
      <c r="AC32" s="133"/>
      <c r="AD32" s="133"/>
      <c r="AE32" s="133">
        <v>72</v>
      </c>
      <c r="AF32" s="135"/>
      <c r="AG32" s="516"/>
      <c r="AH32" s="254">
        <f t="shared" si="7"/>
        <v>72</v>
      </c>
      <c r="AI32" s="1288" t="s">
        <v>1116</v>
      </c>
      <c r="AJ32" s="545"/>
    </row>
    <row r="33" spans="1:36" ht="11.25" customHeight="1" x14ac:dyDescent="0.3">
      <c r="A33" s="163" t="s">
        <v>408</v>
      </c>
      <c r="B33" s="163" t="s">
        <v>467</v>
      </c>
      <c r="C33" s="133"/>
      <c r="D33" s="133"/>
      <c r="E33" s="136"/>
      <c r="F33" s="165" t="s">
        <v>399</v>
      </c>
      <c r="G33" s="123"/>
      <c r="H33" s="123"/>
      <c r="I33" s="119"/>
      <c r="J33" s="136">
        <f t="shared" ref="J33" si="14">K33+L33</f>
        <v>32</v>
      </c>
      <c r="K33" s="133"/>
      <c r="L33" s="133">
        <f t="shared" si="13"/>
        <v>32</v>
      </c>
      <c r="M33" s="158">
        <v>10</v>
      </c>
      <c r="N33" s="133">
        <v>22</v>
      </c>
      <c r="O33" s="133"/>
      <c r="P33" s="133"/>
      <c r="Q33" s="133"/>
      <c r="R33" s="127"/>
      <c r="S33" s="159"/>
      <c r="T33" s="133"/>
      <c r="U33" s="160"/>
      <c r="V33" s="133"/>
      <c r="W33" s="161"/>
      <c r="X33" s="133"/>
      <c r="Y33" s="133"/>
      <c r="Z33" s="133"/>
      <c r="AA33" s="134"/>
      <c r="AB33" s="1301">
        <v>20</v>
      </c>
      <c r="AC33" s="133"/>
      <c r="AD33" s="133"/>
      <c r="AE33" s="133">
        <v>12</v>
      </c>
      <c r="AF33" s="135"/>
      <c r="AG33" s="516"/>
      <c r="AH33" s="254">
        <f>AB33+AE33</f>
        <v>32</v>
      </c>
      <c r="AI33" s="386" t="s">
        <v>1117</v>
      </c>
      <c r="AJ33" s="545"/>
    </row>
    <row r="34" spans="1:36" ht="11.25" customHeight="1" x14ac:dyDescent="0.3">
      <c r="A34" s="163"/>
      <c r="B34" s="156" t="s">
        <v>412</v>
      </c>
      <c r="C34" s="133"/>
      <c r="D34" s="133"/>
      <c r="E34" s="171"/>
      <c r="F34" s="157"/>
      <c r="G34" s="123"/>
      <c r="H34" s="123"/>
      <c r="I34" s="119"/>
      <c r="J34" s="136">
        <f t="shared" si="5"/>
        <v>39</v>
      </c>
      <c r="K34" s="172">
        <v>39</v>
      </c>
      <c r="L34" s="172">
        <f>X34 +Z34</f>
        <v>0</v>
      </c>
      <c r="M34" s="158">
        <f t="shared" si="8"/>
        <v>0</v>
      </c>
      <c r="N34" s="172">
        <v>0</v>
      </c>
      <c r="O34" s="172"/>
      <c r="P34" s="172"/>
      <c r="Q34" s="172"/>
      <c r="R34" s="173"/>
      <c r="S34" s="174"/>
      <c r="T34" s="172"/>
      <c r="U34" s="175"/>
      <c r="V34" s="172"/>
      <c r="W34" s="176"/>
      <c r="X34" s="172"/>
      <c r="Y34" s="172"/>
      <c r="Z34" s="172"/>
      <c r="AA34" s="177"/>
      <c r="AB34" s="178"/>
      <c r="AC34" s="172"/>
      <c r="AD34" s="172">
        <v>16</v>
      </c>
      <c r="AE34" s="172"/>
      <c r="AF34" s="179"/>
      <c r="AG34" s="237">
        <v>23</v>
      </c>
      <c r="AH34" s="255"/>
      <c r="AI34" s="386"/>
      <c r="AJ34" s="545"/>
    </row>
    <row r="35" spans="1:36" ht="11.25" customHeight="1" x14ac:dyDescent="0.3">
      <c r="A35" s="192"/>
      <c r="B35" s="117"/>
      <c r="C35" s="117"/>
      <c r="D35" s="117"/>
      <c r="E35" s="117"/>
      <c r="F35" s="117"/>
      <c r="G35" s="117"/>
      <c r="H35" s="117"/>
      <c r="I35" s="117"/>
      <c r="J35" s="117"/>
      <c r="K35" s="117"/>
      <c r="L35" s="117"/>
      <c r="M35" s="117"/>
      <c r="N35" s="117"/>
      <c r="O35" s="117"/>
      <c r="P35" s="117"/>
      <c r="Q35" s="117"/>
      <c r="R35" s="117"/>
      <c r="S35" s="117"/>
      <c r="T35" s="117"/>
      <c r="U35" s="117"/>
      <c r="V35" s="117"/>
      <c r="W35" s="117"/>
      <c r="X35" s="117"/>
      <c r="Y35" s="117"/>
      <c r="Z35" s="117"/>
      <c r="AA35" s="117"/>
      <c r="AB35" s="117"/>
      <c r="AC35" s="117"/>
      <c r="AD35" s="117"/>
      <c r="AE35" s="117"/>
      <c r="AF35" s="117"/>
      <c r="AG35" s="117"/>
      <c r="AH35" s="117"/>
    </row>
    <row r="36" spans="1:36" ht="11.25" customHeight="1" x14ac:dyDescent="0.3">
      <c r="A36" s="192"/>
      <c r="B36" s="525" t="s">
        <v>413</v>
      </c>
      <c r="C36" s="117"/>
      <c r="D36" s="117"/>
      <c r="E36" s="117"/>
      <c r="F36" s="117"/>
      <c r="G36" s="117"/>
      <c r="H36" s="117"/>
      <c r="I36" s="117"/>
      <c r="J36" s="117"/>
      <c r="K36" s="117"/>
      <c r="L36" s="117"/>
      <c r="M36" s="117"/>
      <c r="N36" s="117"/>
      <c r="O36" s="117"/>
      <c r="P36" s="117"/>
      <c r="Q36" s="117"/>
      <c r="R36" s="117"/>
      <c r="S36" s="117"/>
      <c r="T36" s="117"/>
      <c r="U36" s="117"/>
      <c r="V36" s="117"/>
      <c r="W36" s="117"/>
      <c r="X36" s="117"/>
      <c r="Y36" s="117"/>
      <c r="Z36" s="117"/>
      <c r="AA36" s="117"/>
      <c r="AB36" s="117"/>
      <c r="AC36" s="117"/>
      <c r="AD36" s="117"/>
      <c r="AE36" s="117"/>
      <c r="AF36" s="117"/>
      <c r="AG36" s="117"/>
      <c r="AH36" s="117"/>
    </row>
    <row r="37" spans="1:36" ht="12.75" customHeight="1" x14ac:dyDescent="0.3">
      <c r="A37" s="192"/>
      <c r="B37" s="1833" t="s">
        <v>414</v>
      </c>
      <c r="C37" s="1834"/>
      <c r="D37" s="1834"/>
      <c r="E37" s="1834"/>
      <c r="F37" s="117"/>
      <c r="G37" s="117"/>
      <c r="H37" s="117"/>
      <c r="I37" s="117"/>
      <c r="J37" s="117"/>
      <c r="K37" s="117"/>
      <c r="L37" s="117"/>
      <c r="M37" s="117"/>
      <c r="N37" s="117"/>
      <c r="O37" s="117"/>
      <c r="P37" s="117"/>
      <c r="Q37" s="117"/>
      <c r="R37" s="117"/>
      <c r="S37" s="117"/>
      <c r="T37" s="117"/>
      <c r="U37" s="117"/>
      <c r="V37" s="117"/>
      <c r="W37" s="117"/>
      <c r="X37" s="117"/>
      <c r="Y37" s="117"/>
      <c r="Z37" s="117"/>
      <c r="AA37" s="117"/>
      <c r="AB37" s="117"/>
      <c r="AC37" s="117"/>
      <c r="AD37" s="117"/>
      <c r="AE37" s="117"/>
      <c r="AF37" s="117"/>
      <c r="AG37" s="117"/>
      <c r="AH37" s="117"/>
    </row>
    <row r="38" spans="1:36" ht="11.25" customHeight="1" x14ac:dyDescent="0.3">
      <c r="A38" s="192"/>
      <c r="B38" s="117"/>
      <c r="C38" s="117"/>
      <c r="D38" s="117"/>
      <c r="E38" s="117"/>
      <c r="F38" s="117"/>
      <c r="G38" s="117"/>
      <c r="H38" s="117"/>
      <c r="I38" s="117"/>
      <c r="J38" s="117"/>
      <c r="K38" s="117"/>
      <c r="L38" s="117"/>
      <c r="M38" s="117"/>
      <c r="N38" s="117"/>
      <c r="O38" s="117"/>
      <c r="P38" s="117"/>
      <c r="Q38" s="117"/>
      <c r="R38" s="117"/>
      <c r="S38" s="117"/>
      <c r="T38" s="117"/>
      <c r="U38" s="117"/>
      <c r="V38" s="117"/>
      <c r="W38" s="117"/>
      <c r="X38" s="117"/>
      <c r="Y38" s="117"/>
      <c r="Z38" s="117"/>
      <c r="AA38" s="117"/>
      <c r="AB38" s="117"/>
      <c r="AC38" s="117"/>
      <c r="AD38" s="117"/>
      <c r="AE38" s="117"/>
      <c r="AF38" s="117"/>
      <c r="AG38" s="117"/>
      <c r="AH38" s="117"/>
    </row>
    <row r="39" spans="1:36" x14ac:dyDescent="0.3">
      <c r="A39" s="192"/>
      <c r="B39" s="117"/>
      <c r="C39" s="117"/>
      <c r="D39" s="117"/>
      <c r="E39" s="117"/>
      <c r="F39" s="117"/>
      <c r="G39" s="117"/>
      <c r="H39" s="117"/>
      <c r="I39" s="117"/>
      <c r="J39" s="117"/>
      <c r="K39" s="117"/>
      <c r="L39" s="117"/>
      <c r="M39" s="117"/>
      <c r="N39" s="117"/>
      <c r="O39" s="117"/>
      <c r="P39" s="117"/>
      <c r="Q39" s="117"/>
      <c r="R39" s="117"/>
      <c r="S39" s="117"/>
      <c r="T39" s="117"/>
      <c r="U39" s="117"/>
      <c r="V39" s="117"/>
      <c r="W39" s="117"/>
      <c r="X39" s="117"/>
      <c r="Y39" s="117"/>
      <c r="Z39" s="117"/>
      <c r="AA39" s="117"/>
      <c r="AB39" s="117"/>
      <c r="AC39" s="117"/>
      <c r="AD39" s="117"/>
      <c r="AE39" s="117"/>
      <c r="AF39" s="117"/>
      <c r="AG39" s="117"/>
      <c r="AH39" s="117"/>
    </row>
    <row r="40" spans="1:36" x14ac:dyDescent="0.3">
      <c r="A40" s="192"/>
      <c r="B40" s="117"/>
      <c r="C40" s="117"/>
      <c r="D40" s="117"/>
      <c r="E40" s="117"/>
      <c r="F40" s="117"/>
      <c r="G40" s="117"/>
      <c r="H40" s="117"/>
      <c r="I40" s="117"/>
      <c r="J40" s="117"/>
      <c r="K40" s="117"/>
      <c r="L40" s="117"/>
      <c r="M40" s="117"/>
      <c r="N40" s="117"/>
      <c r="O40" s="117"/>
      <c r="P40" s="117"/>
      <c r="Q40" s="117"/>
      <c r="R40" s="117"/>
      <c r="S40" s="117"/>
      <c r="T40" s="117"/>
      <c r="U40" s="117"/>
      <c r="V40" s="117"/>
      <c r="W40" s="117"/>
      <c r="X40" s="117"/>
      <c r="Y40" s="117"/>
      <c r="Z40" s="117"/>
      <c r="AA40" s="117"/>
      <c r="AB40" s="117"/>
      <c r="AC40" s="117"/>
      <c r="AD40" s="117"/>
      <c r="AE40" s="117"/>
      <c r="AF40" s="117"/>
      <c r="AG40" s="117"/>
      <c r="AH40" s="117"/>
    </row>
    <row r="41" spans="1:36" x14ac:dyDescent="0.3">
      <c r="A41" s="192"/>
      <c r="B41" s="117"/>
      <c r="C41" s="117"/>
      <c r="D41" s="117"/>
      <c r="E41" s="117"/>
      <c r="F41" s="117"/>
      <c r="G41" s="117"/>
      <c r="H41" s="117"/>
      <c r="I41" s="117"/>
      <c r="J41" s="117"/>
      <c r="K41" s="117"/>
      <c r="L41" s="117"/>
      <c r="M41" s="117"/>
      <c r="N41" s="117"/>
      <c r="O41" s="117"/>
      <c r="P41" s="117"/>
      <c r="Q41" s="117"/>
      <c r="R41" s="117"/>
      <c r="S41" s="117"/>
      <c r="T41" s="117"/>
      <c r="U41" s="117"/>
      <c r="V41" s="117"/>
      <c r="W41" s="117"/>
      <c r="X41" s="117"/>
      <c r="Y41" s="117"/>
      <c r="Z41" s="117"/>
      <c r="AA41" s="117"/>
      <c r="AB41" s="117"/>
      <c r="AC41" s="117"/>
      <c r="AD41" s="117"/>
      <c r="AE41" s="117"/>
      <c r="AF41" s="117"/>
      <c r="AG41" s="117"/>
      <c r="AH41" s="117"/>
    </row>
    <row r="42" spans="1:36" x14ac:dyDescent="0.3">
      <c r="A42" s="192"/>
      <c r="B42" s="117"/>
      <c r="C42" s="117"/>
      <c r="D42" s="117"/>
      <c r="E42" s="117"/>
      <c r="F42" s="117"/>
      <c r="G42" s="117"/>
      <c r="H42" s="117"/>
      <c r="I42" s="117"/>
      <c r="J42" s="117"/>
      <c r="K42" s="117"/>
      <c r="L42" s="117"/>
      <c r="M42" s="117"/>
      <c r="N42" s="117"/>
      <c r="O42" s="117"/>
      <c r="P42" s="117"/>
      <c r="Q42" s="117"/>
      <c r="R42" s="117"/>
      <c r="S42" s="117"/>
      <c r="T42" s="117"/>
      <c r="U42" s="117"/>
      <c r="V42" s="117"/>
      <c r="W42" s="117"/>
      <c r="X42" s="117"/>
      <c r="Y42" s="117"/>
      <c r="Z42" s="117"/>
      <c r="AA42" s="117"/>
      <c r="AB42" s="117"/>
      <c r="AC42" s="117"/>
      <c r="AD42" s="117"/>
      <c r="AE42" s="117"/>
      <c r="AF42" s="117"/>
      <c r="AG42" s="117"/>
      <c r="AH42" s="117"/>
    </row>
    <row r="43" spans="1:36" x14ac:dyDescent="0.3">
      <c r="A43" s="192"/>
      <c r="B43" s="117"/>
      <c r="C43" s="117"/>
      <c r="D43" s="117"/>
      <c r="E43" s="117"/>
      <c r="F43" s="117"/>
      <c r="G43" s="117"/>
      <c r="H43" s="117"/>
      <c r="I43" s="117"/>
      <c r="J43" s="117"/>
      <c r="K43" s="117"/>
      <c r="L43" s="117"/>
      <c r="M43" s="117"/>
      <c r="N43" s="117"/>
      <c r="O43" s="117"/>
      <c r="P43" s="117"/>
      <c r="Q43" s="117"/>
      <c r="R43" s="117"/>
      <c r="S43" s="117"/>
      <c r="T43" s="117"/>
      <c r="U43" s="117"/>
      <c r="V43" s="117"/>
      <c r="W43" s="117"/>
      <c r="X43" s="117"/>
      <c r="Y43" s="117"/>
      <c r="Z43" s="117"/>
      <c r="AA43" s="117"/>
      <c r="AB43" s="117"/>
      <c r="AC43" s="117"/>
      <c r="AD43" s="117"/>
      <c r="AE43" s="117"/>
      <c r="AF43" s="117"/>
      <c r="AG43" s="117"/>
      <c r="AH43" s="117"/>
    </row>
    <row r="44" spans="1:36" x14ac:dyDescent="0.3">
      <c r="A44" s="192"/>
      <c r="B44" s="117"/>
      <c r="C44" s="117"/>
      <c r="D44" s="117"/>
      <c r="E44" s="117"/>
      <c r="F44" s="117"/>
      <c r="G44" s="117"/>
      <c r="H44" s="117"/>
      <c r="I44" s="117"/>
      <c r="J44" s="117"/>
      <c r="K44" s="117"/>
      <c r="L44" s="117"/>
      <c r="M44" s="117"/>
      <c r="N44" s="117"/>
      <c r="O44" s="117"/>
      <c r="P44" s="117"/>
      <c r="Q44" s="117"/>
      <c r="R44" s="117"/>
      <c r="S44" s="117"/>
      <c r="T44" s="117"/>
      <c r="U44" s="117"/>
      <c r="V44" s="117"/>
      <c r="W44" s="117"/>
      <c r="X44" s="117"/>
      <c r="Y44" s="117"/>
      <c r="Z44" s="117"/>
      <c r="AA44" s="117"/>
      <c r="AB44" s="117"/>
      <c r="AC44" s="117"/>
      <c r="AD44" s="117"/>
      <c r="AE44" s="117"/>
      <c r="AF44" s="117"/>
      <c r="AG44" s="117"/>
      <c r="AH44" s="117"/>
    </row>
    <row r="45" spans="1:36" x14ac:dyDescent="0.3">
      <c r="A45" s="192"/>
      <c r="B45" s="117"/>
      <c r="C45" s="117"/>
      <c r="D45" s="117"/>
      <c r="E45" s="117"/>
      <c r="F45" s="117"/>
      <c r="G45" s="117"/>
      <c r="H45" s="117"/>
      <c r="I45" s="117"/>
      <c r="J45" s="117"/>
      <c r="K45" s="117"/>
      <c r="L45" s="117"/>
      <c r="M45" s="117"/>
      <c r="N45" s="117"/>
      <c r="O45" s="117"/>
      <c r="P45" s="117"/>
      <c r="Q45" s="117"/>
      <c r="R45" s="117"/>
      <c r="S45" s="117"/>
      <c r="T45" s="117"/>
      <c r="U45" s="117"/>
      <c r="V45" s="117"/>
      <c r="W45" s="117"/>
      <c r="X45" s="117"/>
      <c r="Y45" s="117"/>
      <c r="Z45" s="117"/>
      <c r="AA45" s="117"/>
      <c r="AB45" s="117"/>
      <c r="AC45" s="117"/>
      <c r="AD45" s="117"/>
      <c r="AE45" s="117"/>
      <c r="AF45" s="117"/>
      <c r="AG45" s="117"/>
      <c r="AH45" s="117"/>
    </row>
    <row r="46" spans="1:36" x14ac:dyDescent="0.3">
      <c r="A46" s="192"/>
      <c r="B46" s="117"/>
      <c r="C46" s="117"/>
      <c r="D46" s="117"/>
      <c r="E46" s="117"/>
      <c r="F46" s="117"/>
      <c r="G46" s="117"/>
      <c r="H46" s="117"/>
      <c r="I46" s="117"/>
      <c r="J46" s="117"/>
      <c r="K46" s="117"/>
      <c r="L46" s="117"/>
      <c r="M46" s="117"/>
      <c r="N46" s="117"/>
      <c r="O46" s="117"/>
      <c r="P46" s="117"/>
      <c r="Q46" s="117"/>
      <c r="R46" s="117"/>
      <c r="S46" s="117"/>
      <c r="T46" s="117"/>
      <c r="U46" s="117"/>
      <c r="V46" s="117"/>
      <c r="W46" s="117"/>
      <c r="X46" s="117"/>
      <c r="Y46" s="117"/>
      <c r="Z46" s="117"/>
      <c r="AA46" s="117"/>
      <c r="AB46" s="117"/>
      <c r="AC46" s="117"/>
      <c r="AD46" s="117"/>
      <c r="AE46" s="117"/>
      <c r="AF46" s="117"/>
      <c r="AG46" s="117"/>
      <c r="AH46" s="117"/>
    </row>
    <row r="47" spans="1:36" x14ac:dyDescent="0.3">
      <c r="A47" s="192"/>
      <c r="B47" s="117"/>
      <c r="C47" s="117"/>
      <c r="D47" s="117"/>
      <c r="E47" s="117"/>
      <c r="F47" s="117"/>
      <c r="G47" s="117"/>
      <c r="H47" s="117"/>
      <c r="I47" s="117"/>
      <c r="J47" s="117"/>
      <c r="K47" s="117"/>
      <c r="L47" s="117"/>
      <c r="M47" s="117"/>
      <c r="N47" s="117"/>
      <c r="O47" s="117"/>
      <c r="P47" s="117"/>
      <c r="Q47" s="117"/>
      <c r="R47" s="117"/>
      <c r="S47" s="117"/>
      <c r="T47" s="117"/>
      <c r="U47" s="117"/>
      <c r="V47" s="117"/>
      <c r="W47" s="117"/>
      <c r="X47" s="117"/>
      <c r="Y47" s="117"/>
      <c r="Z47" s="117"/>
      <c r="AA47" s="117"/>
      <c r="AB47" s="117"/>
      <c r="AC47" s="117"/>
      <c r="AD47" s="117"/>
      <c r="AE47" s="117"/>
      <c r="AF47" s="117"/>
      <c r="AG47" s="117"/>
      <c r="AH47" s="117"/>
    </row>
    <row r="48" spans="1:36" x14ac:dyDescent="0.3">
      <c r="A48" s="192"/>
      <c r="B48" s="117"/>
      <c r="C48" s="117"/>
      <c r="D48" s="117"/>
      <c r="E48" s="117"/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7"/>
      <c r="AC48" s="117"/>
      <c r="AD48" s="117"/>
      <c r="AE48" s="117"/>
      <c r="AF48" s="117"/>
      <c r="AG48" s="117"/>
      <c r="AH48" s="117"/>
    </row>
    <row r="49" spans="1:34" x14ac:dyDescent="0.3">
      <c r="A49" s="192"/>
      <c r="B49" s="117"/>
      <c r="C49" s="117"/>
      <c r="D49" s="117"/>
      <c r="E49" s="117"/>
      <c r="F49" s="117"/>
      <c r="G49" s="117"/>
      <c r="H49" s="117"/>
      <c r="I49" s="117"/>
      <c r="J49" s="117"/>
      <c r="K49" s="117"/>
      <c r="L49" s="117"/>
      <c r="M49" s="117"/>
      <c r="N49" s="117"/>
      <c r="O49" s="117"/>
      <c r="P49" s="117"/>
      <c r="Q49" s="117"/>
      <c r="R49" s="117"/>
      <c r="S49" s="117"/>
      <c r="T49" s="117"/>
      <c r="U49" s="117"/>
      <c r="V49" s="117"/>
      <c r="W49" s="117"/>
      <c r="X49" s="117"/>
      <c r="Y49" s="117"/>
      <c r="Z49" s="117"/>
      <c r="AA49" s="117"/>
      <c r="AB49" s="117"/>
      <c r="AC49" s="117"/>
      <c r="AD49" s="117"/>
      <c r="AE49" s="117"/>
      <c r="AF49" s="117"/>
      <c r="AG49" s="117"/>
      <c r="AH49" s="117"/>
    </row>
    <row r="50" spans="1:34" x14ac:dyDescent="0.3">
      <c r="A50" s="192"/>
      <c r="B50" s="117"/>
      <c r="C50" s="117"/>
      <c r="D50" s="117"/>
      <c r="E50" s="117"/>
      <c r="F50" s="117"/>
      <c r="G50" s="117"/>
      <c r="H50" s="117"/>
      <c r="I50" s="117"/>
      <c r="J50" s="117"/>
      <c r="K50" s="117"/>
      <c r="L50" s="117"/>
      <c r="M50" s="117"/>
      <c r="N50" s="117"/>
      <c r="O50" s="117"/>
      <c r="P50" s="117"/>
      <c r="Q50" s="117"/>
      <c r="R50" s="117"/>
      <c r="S50" s="117"/>
      <c r="T50" s="117"/>
      <c r="U50" s="117"/>
      <c r="V50" s="117"/>
      <c r="W50" s="117"/>
      <c r="X50" s="117"/>
      <c r="Y50" s="117"/>
      <c r="Z50" s="117"/>
      <c r="AA50" s="117"/>
      <c r="AB50" s="117"/>
      <c r="AC50" s="117"/>
      <c r="AD50" s="117"/>
      <c r="AE50" s="117"/>
      <c r="AF50" s="117"/>
      <c r="AG50" s="117"/>
      <c r="AH50" s="117"/>
    </row>
    <row r="51" spans="1:34" x14ac:dyDescent="0.3">
      <c r="A51" s="192"/>
      <c r="B51" s="117"/>
      <c r="C51" s="117"/>
      <c r="D51" s="117"/>
      <c r="E51" s="117"/>
      <c r="F51" s="117"/>
      <c r="G51" s="117"/>
      <c r="H51" s="117"/>
      <c r="I51" s="117"/>
      <c r="J51" s="117"/>
      <c r="K51" s="117"/>
      <c r="L51" s="117"/>
      <c r="M51" s="117"/>
      <c r="N51" s="117"/>
      <c r="O51" s="117"/>
      <c r="P51" s="117"/>
      <c r="Q51" s="117"/>
      <c r="R51" s="117"/>
      <c r="S51" s="117"/>
      <c r="T51" s="117"/>
      <c r="U51" s="117"/>
      <c r="V51" s="117"/>
      <c r="W51" s="117"/>
      <c r="X51" s="117"/>
      <c r="Y51" s="117"/>
      <c r="Z51" s="117"/>
      <c r="AA51" s="117"/>
      <c r="AB51" s="117"/>
      <c r="AC51" s="117"/>
      <c r="AD51" s="117"/>
      <c r="AE51" s="117"/>
      <c r="AF51" s="117"/>
      <c r="AG51" s="117"/>
      <c r="AH51" s="117"/>
    </row>
    <row r="52" spans="1:34" x14ac:dyDescent="0.3">
      <c r="A52" s="192"/>
      <c r="B52" s="117"/>
      <c r="C52" s="117"/>
      <c r="D52" s="117"/>
      <c r="E52" s="117"/>
      <c r="F52" s="117"/>
      <c r="G52" s="117"/>
      <c r="H52" s="117"/>
      <c r="I52" s="117"/>
      <c r="J52" s="117"/>
      <c r="K52" s="117"/>
      <c r="L52" s="117"/>
      <c r="M52" s="117"/>
      <c r="N52" s="117"/>
      <c r="O52" s="117"/>
      <c r="P52" s="117"/>
      <c r="Q52" s="117"/>
      <c r="R52" s="117"/>
      <c r="S52" s="117"/>
      <c r="T52" s="117"/>
      <c r="U52" s="117"/>
      <c r="V52" s="117"/>
      <c r="W52" s="117"/>
      <c r="X52" s="117"/>
      <c r="Y52" s="117"/>
      <c r="Z52" s="117"/>
      <c r="AA52" s="117"/>
      <c r="AB52" s="117"/>
      <c r="AC52" s="117"/>
      <c r="AD52" s="117"/>
      <c r="AE52" s="117"/>
      <c r="AF52" s="117"/>
      <c r="AG52" s="117"/>
      <c r="AH52" s="117"/>
    </row>
    <row r="53" spans="1:34" x14ac:dyDescent="0.3">
      <c r="A53" s="192"/>
      <c r="B53" s="117"/>
      <c r="C53" s="117"/>
      <c r="D53" s="117"/>
      <c r="E53" s="117"/>
      <c r="F53" s="117"/>
      <c r="G53" s="117"/>
      <c r="H53" s="117"/>
      <c r="I53" s="117"/>
      <c r="J53" s="117"/>
      <c r="K53" s="117"/>
      <c r="L53" s="117"/>
      <c r="M53" s="117"/>
      <c r="N53" s="117"/>
      <c r="O53" s="117"/>
      <c r="P53" s="117"/>
      <c r="Q53" s="117"/>
      <c r="R53" s="117"/>
      <c r="S53" s="117"/>
      <c r="T53" s="117"/>
      <c r="U53" s="117"/>
      <c r="V53" s="117"/>
      <c r="W53" s="117"/>
      <c r="X53" s="117"/>
      <c r="Y53" s="117"/>
      <c r="Z53" s="117"/>
      <c r="AA53" s="117"/>
      <c r="AB53" s="117"/>
      <c r="AC53" s="117"/>
      <c r="AD53" s="117"/>
      <c r="AE53" s="117"/>
      <c r="AF53" s="117"/>
      <c r="AG53" s="117"/>
      <c r="AH53" s="117"/>
    </row>
    <row r="54" spans="1:34" x14ac:dyDescent="0.3">
      <c r="A54" s="192"/>
      <c r="B54" s="117"/>
      <c r="C54" s="117"/>
      <c r="D54" s="117"/>
      <c r="E54" s="117"/>
      <c r="F54" s="117"/>
      <c r="G54" s="117"/>
      <c r="H54" s="117"/>
      <c r="I54" s="117"/>
      <c r="J54" s="117"/>
      <c r="K54" s="117"/>
      <c r="L54" s="117"/>
      <c r="M54" s="117"/>
      <c r="N54" s="117"/>
      <c r="O54" s="117"/>
      <c r="P54" s="117"/>
      <c r="Q54" s="117"/>
      <c r="R54" s="117"/>
      <c r="S54" s="117"/>
      <c r="T54" s="117"/>
      <c r="U54" s="117"/>
      <c r="V54" s="117"/>
      <c r="W54" s="117"/>
      <c r="X54" s="117"/>
      <c r="Y54" s="117"/>
      <c r="Z54" s="117"/>
      <c r="AA54" s="117"/>
      <c r="AB54" s="117"/>
      <c r="AC54" s="117"/>
      <c r="AD54" s="117"/>
      <c r="AE54" s="117"/>
      <c r="AF54" s="117"/>
      <c r="AG54" s="117"/>
      <c r="AH54" s="117"/>
    </row>
    <row r="55" spans="1:34" x14ac:dyDescent="0.3">
      <c r="A55" s="192"/>
      <c r="B55" s="117"/>
      <c r="C55" s="117"/>
      <c r="D55" s="117"/>
      <c r="E55" s="117"/>
      <c r="F55" s="117"/>
      <c r="G55" s="117"/>
      <c r="H55" s="117"/>
      <c r="I55" s="117"/>
      <c r="J55" s="117"/>
      <c r="K55" s="117"/>
      <c r="L55" s="117"/>
      <c r="M55" s="117"/>
      <c r="N55" s="117"/>
      <c r="O55" s="117"/>
      <c r="P55" s="117"/>
      <c r="Q55" s="117"/>
      <c r="R55" s="117"/>
      <c r="S55" s="117"/>
      <c r="T55" s="117"/>
      <c r="U55" s="117"/>
      <c r="V55" s="117"/>
      <c r="W55" s="117"/>
      <c r="X55" s="117"/>
      <c r="Y55" s="117"/>
      <c r="Z55" s="117"/>
      <c r="AA55" s="117"/>
      <c r="AB55" s="117"/>
      <c r="AC55" s="117"/>
      <c r="AD55" s="117"/>
      <c r="AE55" s="117"/>
      <c r="AF55" s="117"/>
      <c r="AG55" s="117"/>
      <c r="AH55" s="117"/>
    </row>
    <row r="56" spans="1:34" x14ac:dyDescent="0.3">
      <c r="A56" s="192"/>
      <c r="B56" s="117"/>
      <c r="C56" s="117"/>
      <c r="D56" s="117"/>
      <c r="E56" s="117"/>
      <c r="F56" s="117"/>
      <c r="G56" s="117"/>
      <c r="H56" s="117"/>
      <c r="I56" s="117"/>
      <c r="J56" s="117"/>
      <c r="K56" s="117"/>
      <c r="L56" s="117"/>
      <c r="M56" s="117"/>
      <c r="N56" s="117"/>
      <c r="O56" s="117"/>
      <c r="P56" s="117"/>
      <c r="Q56" s="117"/>
      <c r="R56" s="117"/>
      <c r="S56" s="117"/>
      <c r="T56" s="117"/>
      <c r="U56" s="117"/>
      <c r="V56" s="117"/>
      <c r="W56" s="117"/>
      <c r="X56" s="117"/>
      <c r="Y56" s="117"/>
      <c r="Z56" s="117"/>
      <c r="AA56" s="117"/>
      <c r="AB56" s="117"/>
      <c r="AC56" s="117"/>
      <c r="AD56" s="117"/>
      <c r="AE56" s="117"/>
      <c r="AF56" s="117"/>
      <c r="AG56" s="117"/>
      <c r="AH56" s="117"/>
    </row>
    <row r="57" spans="1:34" x14ac:dyDescent="0.3">
      <c r="A57" s="192"/>
      <c r="B57" s="117"/>
      <c r="C57" s="117"/>
      <c r="D57" s="117"/>
      <c r="E57" s="117"/>
      <c r="F57" s="117"/>
      <c r="G57" s="117"/>
      <c r="H57" s="117"/>
      <c r="I57" s="117"/>
      <c r="J57" s="117"/>
      <c r="K57" s="117"/>
      <c r="L57" s="117"/>
      <c r="M57" s="117"/>
      <c r="N57" s="117"/>
      <c r="O57" s="117"/>
      <c r="P57" s="117"/>
      <c r="Q57" s="117"/>
      <c r="R57" s="117"/>
      <c r="S57" s="117"/>
      <c r="T57" s="117"/>
      <c r="U57" s="117"/>
      <c r="V57" s="117"/>
      <c r="W57" s="117"/>
      <c r="X57" s="117"/>
      <c r="Y57" s="117"/>
      <c r="Z57" s="117"/>
      <c r="AA57" s="117"/>
      <c r="AB57" s="117"/>
      <c r="AC57" s="117"/>
      <c r="AD57" s="117"/>
      <c r="AE57" s="117"/>
      <c r="AF57" s="117"/>
      <c r="AG57" s="117"/>
      <c r="AH57" s="117"/>
    </row>
    <row r="58" spans="1:34" x14ac:dyDescent="0.3">
      <c r="A58" s="192"/>
      <c r="B58" s="117"/>
      <c r="C58" s="117"/>
      <c r="D58" s="117"/>
      <c r="E58" s="117"/>
      <c r="F58" s="117"/>
      <c r="G58" s="117"/>
      <c r="H58" s="117"/>
      <c r="I58" s="117"/>
      <c r="J58" s="117"/>
      <c r="K58" s="117"/>
      <c r="L58" s="117"/>
      <c r="M58" s="117"/>
      <c r="N58" s="117"/>
      <c r="O58" s="117"/>
      <c r="P58" s="117"/>
      <c r="Q58" s="117"/>
      <c r="R58" s="117"/>
      <c r="S58" s="117"/>
      <c r="T58" s="117"/>
      <c r="U58" s="117"/>
      <c r="V58" s="117"/>
      <c r="W58" s="117"/>
      <c r="X58" s="117"/>
      <c r="Y58" s="117"/>
      <c r="Z58" s="117"/>
      <c r="AA58" s="117"/>
      <c r="AB58" s="117"/>
      <c r="AC58" s="117"/>
      <c r="AD58" s="117"/>
      <c r="AE58" s="117"/>
      <c r="AF58" s="117"/>
      <c r="AG58" s="117"/>
      <c r="AH58" s="117"/>
    </row>
    <row r="59" spans="1:34" x14ac:dyDescent="0.3">
      <c r="A59" s="192"/>
      <c r="B59" s="117"/>
      <c r="C59" s="117"/>
      <c r="D59" s="117"/>
      <c r="E59" s="117"/>
      <c r="F59" s="117"/>
      <c r="G59" s="117"/>
      <c r="H59" s="117"/>
      <c r="I59" s="117"/>
      <c r="J59" s="117"/>
      <c r="K59" s="117"/>
      <c r="L59" s="117"/>
      <c r="M59" s="117"/>
      <c r="N59" s="117"/>
      <c r="O59" s="117"/>
      <c r="P59" s="117"/>
      <c r="Q59" s="117"/>
      <c r="R59" s="117"/>
      <c r="S59" s="117"/>
      <c r="T59" s="117"/>
      <c r="U59" s="117"/>
      <c r="V59" s="117"/>
      <c r="W59" s="117"/>
      <c r="X59" s="117"/>
      <c r="Y59" s="117"/>
      <c r="Z59" s="117"/>
      <c r="AA59" s="117"/>
      <c r="AB59" s="117"/>
      <c r="AC59" s="117"/>
      <c r="AD59" s="117"/>
      <c r="AE59" s="117"/>
      <c r="AF59" s="117"/>
      <c r="AG59" s="117"/>
      <c r="AH59" s="117"/>
    </row>
    <row r="60" spans="1:34" x14ac:dyDescent="0.3">
      <c r="A60" s="192"/>
      <c r="B60" s="117"/>
      <c r="C60" s="117"/>
      <c r="D60" s="117"/>
      <c r="E60" s="117"/>
      <c r="F60" s="117"/>
      <c r="G60" s="117"/>
      <c r="H60" s="117"/>
      <c r="I60" s="117"/>
      <c r="J60" s="117"/>
      <c r="K60" s="117"/>
      <c r="L60" s="117"/>
      <c r="M60" s="117"/>
      <c r="N60" s="117"/>
      <c r="O60" s="117"/>
      <c r="P60" s="117"/>
      <c r="Q60" s="117"/>
      <c r="R60" s="117"/>
      <c r="S60" s="117"/>
      <c r="T60" s="117"/>
      <c r="U60" s="117"/>
      <c r="V60" s="117"/>
      <c r="W60" s="117"/>
      <c r="X60" s="117"/>
      <c r="Y60" s="117"/>
      <c r="Z60" s="117"/>
      <c r="AA60" s="117"/>
      <c r="AB60" s="117"/>
      <c r="AC60" s="117"/>
      <c r="AD60" s="117"/>
      <c r="AE60" s="117"/>
      <c r="AF60" s="117"/>
      <c r="AG60" s="117"/>
      <c r="AH60" s="117"/>
    </row>
    <row r="61" spans="1:34" x14ac:dyDescent="0.3">
      <c r="A61" s="192"/>
      <c r="B61" s="117"/>
      <c r="C61" s="117"/>
      <c r="D61" s="117"/>
      <c r="E61" s="117"/>
      <c r="F61" s="117"/>
      <c r="G61" s="117"/>
      <c r="H61" s="117"/>
      <c r="I61" s="117"/>
      <c r="J61" s="117"/>
      <c r="K61" s="117"/>
      <c r="L61" s="117"/>
      <c r="M61" s="117"/>
      <c r="N61" s="117"/>
      <c r="O61" s="117"/>
      <c r="P61" s="117"/>
      <c r="Q61" s="117"/>
      <c r="R61" s="117"/>
      <c r="S61" s="117"/>
      <c r="T61" s="117"/>
      <c r="U61" s="117"/>
      <c r="V61" s="117"/>
      <c r="W61" s="117"/>
      <c r="X61" s="117"/>
      <c r="Y61" s="117"/>
      <c r="Z61" s="117"/>
      <c r="AA61" s="117"/>
      <c r="AB61" s="117"/>
      <c r="AC61" s="117"/>
      <c r="AD61" s="117"/>
      <c r="AE61" s="117"/>
      <c r="AF61" s="117"/>
      <c r="AG61" s="117"/>
      <c r="AH61" s="117"/>
    </row>
    <row r="62" spans="1:34" x14ac:dyDescent="0.3">
      <c r="A62" s="192"/>
      <c r="B62" s="117"/>
      <c r="C62" s="117"/>
      <c r="D62" s="117"/>
      <c r="E62" s="117"/>
      <c r="F62" s="117"/>
      <c r="G62" s="117"/>
      <c r="H62" s="117"/>
      <c r="I62" s="117"/>
      <c r="J62" s="117"/>
      <c r="K62" s="117"/>
      <c r="L62" s="117"/>
      <c r="M62" s="117"/>
      <c r="N62" s="117"/>
      <c r="O62" s="117"/>
      <c r="P62" s="117"/>
      <c r="Q62" s="117"/>
      <c r="R62" s="117"/>
      <c r="S62" s="117"/>
      <c r="T62" s="117"/>
      <c r="U62" s="117"/>
      <c r="V62" s="117"/>
      <c r="W62" s="117"/>
      <c r="X62" s="117"/>
      <c r="Y62" s="117"/>
      <c r="Z62" s="117"/>
      <c r="AA62" s="117"/>
      <c r="AB62" s="117"/>
      <c r="AC62" s="117"/>
      <c r="AD62" s="117"/>
      <c r="AE62" s="117"/>
      <c r="AF62" s="117"/>
      <c r="AG62" s="117"/>
      <c r="AH62" s="117"/>
    </row>
    <row r="63" spans="1:34" x14ac:dyDescent="0.3">
      <c r="A63" s="192"/>
      <c r="B63" s="117"/>
      <c r="C63" s="117"/>
      <c r="D63" s="117"/>
      <c r="E63" s="117"/>
      <c r="F63" s="117"/>
      <c r="G63" s="117"/>
      <c r="H63" s="117"/>
      <c r="I63" s="117"/>
      <c r="J63" s="117"/>
      <c r="K63" s="117"/>
      <c r="L63" s="117"/>
      <c r="M63" s="117"/>
      <c r="N63" s="117"/>
      <c r="O63" s="117"/>
      <c r="P63" s="117"/>
      <c r="Q63" s="117"/>
      <c r="R63" s="117"/>
      <c r="S63" s="117"/>
      <c r="T63" s="117"/>
      <c r="U63" s="117"/>
      <c r="V63" s="117"/>
      <c r="W63" s="117"/>
      <c r="X63" s="117"/>
      <c r="Y63" s="117"/>
      <c r="Z63" s="117"/>
      <c r="AA63" s="117"/>
      <c r="AB63" s="117"/>
      <c r="AC63" s="117"/>
      <c r="AD63" s="117"/>
      <c r="AE63" s="117"/>
      <c r="AF63" s="117"/>
      <c r="AG63" s="117"/>
      <c r="AH63" s="117"/>
    </row>
    <row r="64" spans="1:34" x14ac:dyDescent="0.3">
      <c r="A64" s="192"/>
      <c r="B64" s="117"/>
      <c r="C64" s="117"/>
      <c r="D64" s="117"/>
      <c r="E64" s="117"/>
      <c r="F64" s="117"/>
      <c r="G64" s="117"/>
      <c r="H64" s="117"/>
      <c r="I64" s="117"/>
      <c r="J64" s="117"/>
      <c r="K64" s="117"/>
      <c r="L64" s="117"/>
      <c r="M64" s="117"/>
      <c r="N64" s="117"/>
      <c r="O64" s="117"/>
      <c r="P64" s="117"/>
      <c r="Q64" s="117"/>
      <c r="R64" s="117"/>
      <c r="S64" s="117"/>
      <c r="T64" s="117"/>
      <c r="U64" s="117"/>
      <c r="V64" s="117"/>
      <c r="W64" s="117"/>
      <c r="X64" s="117"/>
      <c r="Y64" s="117"/>
      <c r="Z64" s="117"/>
      <c r="AA64" s="117"/>
      <c r="AB64" s="117"/>
      <c r="AC64" s="117"/>
      <c r="AD64" s="117"/>
      <c r="AE64" s="117"/>
      <c r="AF64" s="117"/>
      <c r="AG64" s="117"/>
      <c r="AH64" s="117"/>
    </row>
    <row r="65" spans="1:34" x14ac:dyDescent="0.3">
      <c r="A65" s="192"/>
      <c r="B65" s="117"/>
      <c r="C65" s="117"/>
      <c r="D65" s="117"/>
      <c r="E65" s="117"/>
      <c r="F65" s="117"/>
      <c r="G65" s="117"/>
      <c r="H65" s="117"/>
      <c r="I65" s="117"/>
      <c r="J65" s="117"/>
      <c r="K65" s="117"/>
      <c r="L65" s="117"/>
      <c r="M65" s="117"/>
      <c r="N65" s="117"/>
      <c r="O65" s="117"/>
      <c r="P65" s="117"/>
      <c r="Q65" s="117"/>
      <c r="R65" s="117"/>
      <c r="S65" s="117"/>
      <c r="T65" s="117"/>
      <c r="U65" s="117"/>
      <c r="V65" s="117"/>
      <c r="W65" s="117"/>
      <c r="X65" s="117"/>
      <c r="Y65" s="117"/>
      <c r="Z65" s="117"/>
      <c r="AA65" s="117"/>
      <c r="AB65" s="117"/>
      <c r="AC65" s="117"/>
      <c r="AD65" s="117"/>
      <c r="AE65" s="117"/>
      <c r="AF65" s="117"/>
      <c r="AG65" s="117"/>
      <c r="AH65" s="117"/>
    </row>
    <row r="66" spans="1:34" x14ac:dyDescent="0.3">
      <c r="A66" s="192"/>
      <c r="B66" s="117"/>
      <c r="C66" s="117"/>
      <c r="D66" s="117"/>
      <c r="E66" s="117"/>
      <c r="F66" s="117"/>
      <c r="G66" s="117"/>
      <c r="H66" s="117"/>
      <c r="I66" s="117"/>
      <c r="J66" s="117"/>
      <c r="K66" s="117"/>
      <c r="L66" s="117"/>
      <c r="M66" s="117"/>
      <c r="N66" s="117"/>
      <c r="O66" s="117"/>
      <c r="P66" s="117"/>
      <c r="Q66" s="117"/>
      <c r="R66" s="117"/>
      <c r="S66" s="117"/>
      <c r="T66" s="117"/>
      <c r="U66" s="117"/>
      <c r="V66" s="117"/>
      <c r="W66" s="117"/>
      <c r="X66" s="117"/>
      <c r="Y66" s="117"/>
      <c r="Z66" s="117"/>
      <c r="AA66" s="117"/>
      <c r="AB66" s="117"/>
      <c r="AC66" s="117"/>
      <c r="AD66" s="117"/>
      <c r="AE66" s="117"/>
      <c r="AF66" s="117"/>
      <c r="AG66" s="117"/>
      <c r="AH66" s="117"/>
    </row>
    <row r="67" spans="1:34" x14ac:dyDescent="0.3">
      <c r="A67" s="192"/>
      <c r="B67" s="117"/>
      <c r="C67" s="117"/>
      <c r="D67" s="117"/>
      <c r="E67" s="117"/>
      <c r="F67" s="117"/>
      <c r="G67" s="117"/>
      <c r="H67" s="117"/>
      <c r="I67" s="195"/>
      <c r="J67" s="117"/>
      <c r="K67" s="117"/>
      <c r="L67" s="117"/>
      <c r="M67" s="117"/>
      <c r="N67" s="117"/>
      <c r="O67" s="117"/>
      <c r="P67" s="117"/>
      <c r="Q67" s="117"/>
      <c r="R67" s="117"/>
      <c r="S67" s="195"/>
      <c r="T67" s="117"/>
      <c r="U67" s="195"/>
      <c r="V67" s="117"/>
      <c r="W67" s="196"/>
      <c r="X67" s="197"/>
      <c r="Y67" s="197"/>
      <c r="Z67" s="197"/>
      <c r="AA67" s="197"/>
      <c r="AB67" s="188"/>
      <c r="AC67" s="197"/>
      <c r="AD67" s="197"/>
      <c r="AE67" s="188"/>
      <c r="AF67" s="197"/>
      <c r="AG67" s="197"/>
      <c r="AH67" s="197"/>
    </row>
    <row r="68" spans="1:34" x14ac:dyDescent="0.3">
      <c r="A68" s="192"/>
      <c r="B68" s="117"/>
      <c r="C68" s="117"/>
      <c r="D68" s="117"/>
      <c r="E68" s="117"/>
      <c r="F68" s="117"/>
      <c r="G68" s="117"/>
      <c r="H68" s="117"/>
      <c r="I68" s="195"/>
      <c r="J68" s="117"/>
      <c r="K68" s="117"/>
      <c r="L68" s="117"/>
      <c r="M68" s="117"/>
      <c r="N68" s="117"/>
      <c r="O68" s="117"/>
      <c r="P68" s="117"/>
      <c r="Q68" s="117"/>
      <c r="R68" s="117"/>
      <c r="S68" s="195"/>
      <c r="T68" s="117"/>
      <c r="U68" s="195"/>
      <c r="V68" s="117"/>
      <c r="W68" s="196"/>
      <c r="X68" s="197"/>
      <c r="Y68" s="197"/>
      <c r="Z68" s="197"/>
      <c r="AA68" s="197"/>
      <c r="AB68" s="188"/>
      <c r="AC68" s="197"/>
      <c r="AD68" s="197"/>
      <c r="AE68" s="188"/>
      <c r="AF68" s="197"/>
      <c r="AG68" s="197"/>
      <c r="AH68" s="197"/>
    </row>
    <row r="69" spans="1:34" x14ac:dyDescent="0.3">
      <c r="A69" s="192"/>
      <c r="B69" s="117"/>
      <c r="C69" s="117"/>
      <c r="D69" s="117"/>
      <c r="E69" s="117"/>
      <c r="F69" s="117"/>
      <c r="G69" s="117"/>
      <c r="H69" s="117"/>
      <c r="I69" s="195"/>
      <c r="J69" s="117"/>
      <c r="K69" s="117"/>
      <c r="L69" s="117"/>
      <c r="M69" s="117"/>
      <c r="N69" s="117"/>
      <c r="O69" s="117"/>
      <c r="P69" s="117"/>
      <c r="Q69" s="117"/>
      <c r="R69" s="117"/>
      <c r="S69" s="195"/>
      <c r="T69" s="117"/>
      <c r="U69" s="195"/>
      <c r="V69" s="117"/>
      <c r="W69" s="196"/>
      <c r="X69" s="197"/>
      <c r="Y69" s="197"/>
      <c r="Z69" s="197"/>
      <c r="AA69" s="197"/>
      <c r="AB69" s="188"/>
      <c r="AC69" s="197"/>
      <c r="AD69" s="197"/>
      <c r="AE69" s="188"/>
      <c r="AF69" s="197"/>
      <c r="AG69" s="197"/>
      <c r="AH69" s="197"/>
    </row>
    <row r="70" spans="1:34" x14ac:dyDescent="0.3">
      <c r="A70" s="192"/>
      <c r="B70" s="117"/>
      <c r="C70" s="117"/>
      <c r="D70" s="117"/>
      <c r="E70" s="117"/>
      <c r="F70" s="117"/>
      <c r="G70" s="117"/>
      <c r="H70" s="117"/>
      <c r="I70" s="195"/>
      <c r="J70" s="117"/>
      <c r="K70" s="117"/>
      <c r="L70" s="117"/>
      <c r="M70" s="117"/>
      <c r="N70" s="117"/>
      <c r="O70" s="117"/>
      <c r="P70" s="117"/>
      <c r="Q70" s="117"/>
      <c r="R70" s="117"/>
      <c r="S70" s="195"/>
      <c r="T70" s="117"/>
      <c r="U70" s="195"/>
      <c r="V70" s="117"/>
      <c r="W70" s="196"/>
      <c r="X70" s="197"/>
      <c r="Y70" s="197"/>
      <c r="Z70" s="197"/>
      <c r="AA70" s="197"/>
      <c r="AB70" s="188"/>
      <c r="AC70" s="197"/>
      <c r="AD70" s="197"/>
      <c r="AE70" s="188"/>
      <c r="AF70" s="197"/>
      <c r="AG70" s="197"/>
      <c r="AH70" s="197"/>
    </row>
    <row r="71" spans="1:34" x14ac:dyDescent="0.3">
      <c r="A71" s="192"/>
      <c r="B71" s="117"/>
      <c r="C71" s="117"/>
      <c r="D71" s="117"/>
      <c r="E71" s="117"/>
      <c r="F71" s="117"/>
      <c r="G71" s="117"/>
      <c r="H71" s="117"/>
      <c r="I71" s="195"/>
      <c r="J71" s="117"/>
      <c r="K71" s="117"/>
      <c r="L71" s="117"/>
      <c r="M71" s="117"/>
      <c r="N71" s="117"/>
      <c r="O71" s="117"/>
      <c r="P71" s="117"/>
      <c r="Q71" s="117"/>
      <c r="R71" s="117"/>
      <c r="S71" s="195"/>
      <c r="T71" s="117"/>
      <c r="U71" s="195"/>
      <c r="V71" s="117"/>
      <c r="W71" s="196"/>
      <c r="X71" s="197"/>
      <c r="Y71" s="197"/>
      <c r="Z71" s="197"/>
      <c r="AA71" s="197"/>
      <c r="AB71" s="188"/>
      <c r="AC71" s="197"/>
      <c r="AD71" s="197"/>
      <c r="AE71" s="188"/>
      <c r="AF71" s="197"/>
      <c r="AG71" s="197"/>
      <c r="AH71" s="197"/>
    </row>
    <row r="72" spans="1:34" x14ac:dyDescent="0.3">
      <c r="A72" s="192"/>
      <c r="B72" s="117"/>
      <c r="C72" s="117"/>
      <c r="D72" s="117"/>
      <c r="E72" s="117"/>
      <c r="F72" s="117"/>
      <c r="G72" s="117"/>
      <c r="H72" s="117"/>
      <c r="I72" s="195"/>
      <c r="J72" s="117"/>
      <c r="K72" s="117"/>
      <c r="L72" s="117"/>
      <c r="M72" s="117"/>
      <c r="N72" s="117"/>
      <c r="O72" s="117"/>
      <c r="P72" s="117"/>
      <c r="Q72" s="117"/>
      <c r="R72" s="117"/>
      <c r="S72" s="195"/>
      <c r="T72" s="117"/>
      <c r="U72" s="195"/>
      <c r="V72" s="117"/>
      <c r="W72" s="196"/>
      <c r="X72" s="197"/>
      <c r="Y72" s="197"/>
      <c r="Z72" s="197"/>
      <c r="AA72" s="197"/>
      <c r="AB72" s="188"/>
      <c r="AC72" s="197"/>
      <c r="AD72" s="197"/>
      <c r="AE72" s="188"/>
      <c r="AF72" s="197"/>
      <c r="AG72" s="197"/>
      <c r="AH72" s="197"/>
    </row>
    <row r="73" spans="1:34" x14ac:dyDescent="0.3">
      <c r="A73" s="192"/>
      <c r="B73" s="117"/>
      <c r="C73" s="117"/>
      <c r="D73" s="117"/>
      <c r="E73" s="117"/>
      <c r="F73" s="117"/>
      <c r="G73" s="117"/>
      <c r="H73" s="117"/>
      <c r="I73" s="195"/>
      <c r="J73" s="117"/>
      <c r="K73" s="117"/>
      <c r="L73" s="117"/>
      <c r="M73" s="117"/>
      <c r="N73" s="117"/>
      <c r="O73" s="117"/>
      <c r="P73" s="117"/>
      <c r="Q73" s="117"/>
      <c r="R73" s="117"/>
      <c r="S73" s="195"/>
      <c r="T73" s="117"/>
      <c r="U73" s="195"/>
      <c r="V73" s="117"/>
      <c r="W73" s="196"/>
      <c r="X73" s="197"/>
      <c r="Y73" s="197"/>
      <c r="Z73" s="197"/>
      <c r="AA73" s="197"/>
      <c r="AB73" s="188"/>
      <c r="AC73" s="197"/>
      <c r="AD73" s="197"/>
      <c r="AE73" s="188"/>
      <c r="AF73" s="197"/>
      <c r="AG73" s="197"/>
      <c r="AH73" s="197"/>
    </row>
    <row r="74" spans="1:34" x14ac:dyDescent="0.3">
      <c r="A74" s="192"/>
      <c r="B74" s="117"/>
      <c r="C74" s="117"/>
      <c r="D74" s="117"/>
      <c r="E74" s="117"/>
      <c r="F74" s="117"/>
      <c r="G74" s="117"/>
      <c r="H74" s="117"/>
      <c r="I74" s="195"/>
      <c r="J74" s="117"/>
      <c r="K74" s="117"/>
      <c r="L74" s="117"/>
      <c r="M74" s="117"/>
      <c r="N74" s="117"/>
      <c r="O74" s="117"/>
      <c r="P74" s="117"/>
      <c r="Q74" s="117"/>
      <c r="R74" s="117"/>
      <c r="S74" s="195"/>
      <c r="T74" s="117"/>
      <c r="U74" s="195"/>
      <c r="V74" s="117"/>
      <c r="W74" s="196"/>
      <c r="X74" s="197"/>
      <c r="Y74" s="197"/>
      <c r="Z74" s="197"/>
      <c r="AA74" s="197"/>
      <c r="AB74" s="188"/>
      <c r="AC74" s="197"/>
      <c r="AD74" s="197"/>
      <c r="AE74" s="188"/>
      <c r="AF74" s="197"/>
      <c r="AG74" s="197"/>
      <c r="AH74" s="197"/>
    </row>
    <row r="75" spans="1:34" x14ac:dyDescent="0.3">
      <c r="A75" s="192"/>
      <c r="B75" s="117"/>
      <c r="C75" s="117"/>
      <c r="D75" s="117"/>
      <c r="E75" s="117"/>
      <c r="F75" s="117"/>
      <c r="G75" s="117"/>
      <c r="H75" s="117"/>
      <c r="I75" s="195"/>
      <c r="J75" s="117"/>
      <c r="K75" s="117"/>
      <c r="L75" s="117"/>
      <c r="M75" s="117"/>
      <c r="N75" s="117"/>
      <c r="O75" s="117"/>
      <c r="P75" s="117"/>
      <c r="Q75" s="117"/>
      <c r="R75" s="117"/>
      <c r="S75" s="195"/>
      <c r="T75" s="117"/>
      <c r="U75" s="195"/>
      <c r="V75" s="117"/>
      <c r="W75" s="196"/>
      <c r="X75" s="197"/>
      <c r="Y75" s="197"/>
      <c r="Z75" s="197"/>
      <c r="AA75" s="197"/>
      <c r="AB75" s="188"/>
      <c r="AC75" s="197"/>
      <c r="AD75" s="197"/>
      <c r="AE75" s="188"/>
      <c r="AF75" s="197"/>
      <c r="AG75" s="197"/>
      <c r="AH75" s="197"/>
    </row>
    <row r="76" spans="1:34" x14ac:dyDescent="0.3">
      <c r="A76" s="192"/>
      <c r="B76" s="117"/>
      <c r="C76" s="117"/>
      <c r="D76" s="117"/>
      <c r="E76" s="117"/>
      <c r="F76" s="117"/>
      <c r="G76" s="117"/>
      <c r="H76" s="117"/>
      <c r="I76" s="195"/>
      <c r="J76" s="117"/>
      <c r="K76" s="117"/>
      <c r="L76" s="117"/>
      <c r="M76" s="117"/>
      <c r="N76" s="117"/>
      <c r="O76" s="117"/>
      <c r="P76" s="117"/>
      <c r="Q76" s="117"/>
      <c r="R76" s="117"/>
      <c r="S76" s="195"/>
      <c r="T76" s="117"/>
      <c r="U76" s="195"/>
      <c r="V76" s="117"/>
      <c r="W76" s="196"/>
      <c r="X76" s="197"/>
      <c r="Y76" s="197"/>
      <c r="Z76" s="197"/>
      <c r="AA76" s="197"/>
      <c r="AB76" s="188"/>
      <c r="AC76" s="197"/>
      <c r="AD76" s="197"/>
      <c r="AE76" s="188"/>
      <c r="AF76" s="197"/>
      <c r="AG76" s="197"/>
      <c r="AH76" s="197"/>
    </row>
    <row r="77" spans="1:34" x14ac:dyDescent="0.3">
      <c r="A77" s="192"/>
      <c r="B77" s="117"/>
      <c r="C77" s="117"/>
      <c r="D77" s="117"/>
      <c r="E77" s="117"/>
      <c r="F77" s="117"/>
      <c r="G77" s="117"/>
      <c r="H77" s="117"/>
      <c r="I77" s="195"/>
      <c r="J77" s="117"/>
      <c r="K77" s="117"/>
      <c r="L77" s="117"/>
      <c r="M77" s="117"/>
      <c r="N77" s="117"/>
      <c r="O77" s="117"/>
      <c r="P77" s="117"/>
      <c r="Q77" s="117"/>
      <c r="R77" s="117"/>
      <c r="S77" s="195"/>
      <c r="T77" s="117"/>
      <c r="U77" s="195"/>
      <c r="V77" s="117"/>
      <c r="W77" s="196"/>
      <c r="X77" s="197"/>
      <c r="Y77" s="197"/>
      <c r="Z77" s="197"/>
      <c r="AA77" s="197"/>
      <c r="AB77" s="188"/>
      <c r="AC77" s="197"/>
      <c r="AD77" s="197"/>
      <c r="AE77" s="188"/>
      <c r="AF77" s="197"/>
      <c r="AG77" s="197"/>
      <c r="AH77" s="197"/>
    </row>
    <row r="78" spans="1:34" x14ac:dyDescent="0.3">
      <c r="A78" s="192"/>
      <c r="B78" s="117"/>
      <c r="C78" s="117"/>
      <c r="D78" s="117"/>
      <c r="E78" s="117"/>
      <c r="F78" s="117"/>
      <c r="G78" s="117"/>
      <c r="H78" s="117"/>
      <c r="I78" s="195"/>
      <c r="J78" s="117"/>
      <c r="K78" s="117"/>
      <c r="L78" s="117"/>
      <c r="M78" s="117"/>
      <c r="N78" s="117"/>
      <c r="O78" s="117"/>
      <c r="P78" s="117"/>
      <c r="Q78" s="117"/>
      <c r="R78" s="117"/>
      <c r="S78" s="195"/>
      <c r="T78" s="117"/>
      <c r="U78" s="195"/>
      <c r="V78" s="117"/>
      <c r="W78" s="196"/>
      <c r="X78" s="197"/>
      <c r="Y78" s="197"/>
      <c r="Z78" s="197"/>
      <c r="AA78" s="197"/>
      <c r="AB78" s="188"/>
      <c r="AC78" s="197"/>
      <c r="AD78" s="197"/>
      <c r="AE78" s="188"/>
      <c r="AF78" s="197"/>
      <c r="AG78" s="197"/>
      <c r="AH78" s="197"/>
    </row>
    <row r="79" spans="1:34" x14ac:dyDescent="0.3">
      <c r="A79" s="192"/>
      <c r="B79" s="117"/>
      <c r="C79" s="117"/>
      <c r="D79" s="117"/>
      <c r="E79" s="117"/>
      <c r="F79" s="117"/>
      <c r="G79" s="117"/>
      <c r="H79" s="117"/>
      <c r="I79" s="195"/>
      <c r="J79" s="117"/>
      <c r="K79" s="117"/>
      <c r="L79" s="117"/>
      <c r="M79" s="117"/>
      <c r="N79" s="117"/>
      <c r="O79" s="117"/>
      <c r="P79" s="117"/>
      <c r="Q79" s="117"/>
      <c r="R79" s="117"/>
      <c r="S79" s="195"/>
      <c r="T79" s="117"/>
      <c r="U79" s="195"/>
      <c r="V79" s="117"/>
      <c r="W79" s="196"/>
      <c r="X79" s="197"/>
      <c r="Y79" s="197"/>
      <c r="Z79" s="197"/>
      <c r="AA79" s="197"/>
      <c r="AB79" s="188"/>
      <c r="AC79" s="197"/>
      <c r="AD79" s="197"/>
      <c r="AE79" s="188"/>
      <c r="AF79" s="197"/>
      <c r="AG79" s="197"/>
      <c r="AH79" s="197"/>
    </row>
    <row r="80" spans="1:34" x14ac:dyDescent="0.3">
      <c r="A80" s="192"/>
      <c r="B80" s="117"/>
      <c r="C80" s="117"/>
      <c r="D80" s="117"/>
      <c r="E80" s="117"/>
      <c r="F80" s="117"/>
      <c r="G80" s="117"/>
      <c r="H80" s="117"/>
      <c r="I80" s="195"/>
      <c r="J80" s="117"/>
      <c r="K80" s="117"/>
      <c r="L80" s="117"/>
      <c r="M80" s="117"/>
      <c r="N80" s="117"/>
      <c r="O80" s="117"/>
      <c r="P80" s="117"/>
      <c r="Q80" s="117"/>
      <c r="R80" s="117"/>
      <c r="S80" s="195"/>
      <c r="T80" s="117"/>
      <c r="U80" s="195"/>
      <c r="V80" s="117"/>
      <c r="W80" s="196"/>
      <c r="X80" s="197"/>
      <c r="Y80" s="197"/>
      <c r="Z80" s="197"/>
      <c r="AA80" s="197"/>
      <c r="AB80" s="188"/>
      <c r="AC80" s="197"/>
      <c r="AD80" s="197"/>
      <c r="AE80" s="188"/>
      <c r="AF80" s="197"/>
      <c r="AG80" s="197"/>
      <c r="AH80" s="197"/>
    </row>
    <row r="81" spans="1:34" x14ac:dyDescent="0.3">
      <c r="A81" s="192"/>
      <c r="B81" s="117"/>
      <c r="C81" s="117"/>
      <c r="D81" s="117"/>
      <c r="E81" s="117"/>
      <c r="F81" s="117"/>
      <c r="G81" s="117"/>
      <c r="H81" s="117"/>
      <c r="I81" s="195"/>
      <c r="J81" s="117"/>
      <c r="K81" s="117"/>
      <c r="L81" s="117"/>
      <c r="M81" s="117"/>
      <c r="N81" s="117"/>
      <c r="O81" s="117"/>
      <c r="P81" s="117"/>
      <c r="Q81" s="117"/>
      <c r="R81" s="117"/>
      <c r="S81" s="195"/>
      <c r="T81" s="117"/>
      <c r="U81" s="195"/>
      <c r="V81" s="117"/>
      <c r="W81" s="196"/>
      <c r="X81" s="197"/>
      <c r="Y81" s="197"/>
      <c r="Z81" s="197"/>
      <c r="AA81" s="197"/>
      <c r="AB81" s="188"/>
      <c r="AC81" s="197"/>
      <c r="AD81" s="197"/>
      <c r="AE81" s="188"/>
      <c r="AF81" s="197"/>
      <c r="AG81" s="197"/>
      <c r="AH81" s="197"/>
    </row>
    <row r="82" spans="1:34" x14ac:dyDescent="0.3">
      <c r="A82" s="192"/>
      <c r="B82" s="117"/>
      <c r="C82" s="117"/>
      <c r="D82" s="117"/>
      <c r="E82" s="117"/>
      <c r="F82" s="117"/>
      <c r="G82" s="117"/>
      <c r="H82" s="117"/>
      <c r="I82" s="195"/>
      <c r="J82" s="117"/>
      <c r="K82" s="117"/>
      <c r="L82" s="117"/>
      <c r="M82" s="117"/>
      <c r="N82" s="117"/>
      <c r="O82" s="117"/>
      <c r="P82" s="117"/>
      <c r="Q82" s="117"/>
      <c r="R82" s="117"/>
      <c r="S82" s="195"/>
      <c r="T82" s="117"/>
      <c r="U82" s="195"/>
      <c r="V82" s="117"/>
      <c r="W82" s="196"/>
      <c r="X82" s="197"/>
      <c r="Y82" s="197"/>
      <c r="Z82" s="197"/>
      <c r="AA82" s="197"/>
      <c r="AB82" s="188"/>
      <c r="AC82" s="197"/>
      <c r="AD82" s="197"/>
      <c r="AE82" s="188"/>
      <c r="AF82" s="197"/>
      <c r="AG82" s="197"/>
      <c r="AH82" s="197"/>
    </row>
    <row r="83" spans="1:34" x14ac:dyDescent="0.3">
      <c r="A83" s="192"/>
      <c r="B83" s="117"/>
      <c r="C83" s="117"/>
      <c r="D83" s="117"/>
      <c r="E83" s="117"/>
      <c r="F83" s="117"/>
      <c r="G83" s="117"/>
      <c r="H83" s="117"/>
      <c r="I83" s="195"/>
      <c r="J83" s="117"/>
      <c r="K83" s="117"/>
      <c r="L83" s="117"/>
      <c r="M83" s="117"/>
      <c r="N83" s="117"/>
      <c r="O83" s="117"/>
      <c r="P83" s="117"/>
      <c r="Q83" s="117"/>
      <c r="R83" s="117"/>
      <c r="S83" s="195"/>
      <c r="T83" s="117"/>
      <c r="U83" s="195"/>
      <c r="V83" s="117"/>
      <c r="W83" s="196"/>
      <c r="X83" s="197"/>
      <c r="Y83" s="197"/>
      <c r="Z83" s="197"/>
      <c r="AA83" s="197"/>
      <c r="AB83" s="188"/>
      <c r="AC83" s="197"/>
      <c r="AD83" s="197"/>
      <c r="AE83" s="188"/>
      <c r="AF83" s="197"/>
      <c r="AG83" s="197"/>
      <c r="AH83" s="197"/>
    </row>
    <row r="84" spans="1:34" x14ac:dyDescent="0.3">
      <c r="A84" s="192"/>
      <c r="B84" s="117"/>
      <c r="C84" s="117"/>
      <c r="D84" s="117"/>
      <c r="E84" s="117"/>
      <c r="F84" s="117"/>
      <c r="G84" s="117"/>
      <c r="H84" s="117"/>
      <c r="I84" s="195"/>
      <c r="J84" s="117"/>
      <c r="K84" s="117"/>
      <c r="L84" s="117"/>
      <c r="M84" s="117"/>
      <c r="N84" s="117"/>
      <c r="O84" s="117"/>
      <c r="P84" s="117"/>
      <c r="Q84" s="117"/>
      <c r="R84" s="117"/>
      <c r="S84" s="195"/>
      <c r="T84" s="117"/>
      <c r="U84" s="195"/>
      <c r="V84" s="117"/>
      <c r="W84" s="196"/>
      <c r="X84" s="197"/>
      <c r="Y84" s="197"/>
      <c r="Z84" s="197"/>
      <c r="AA84" s="197"/>
      <c r="AB84" s="188"/>
      <c r="AC84" s="197"/>
      <c r="AD84" s="197"/>
      <c r="AE84" s="188"/>
      <c r="AF84" s="197"/>
      <c r="AG84" s="197"/>
      <c r="AH84" s="197"/>
    </row>
    <row r="85" spans="1:34" x14ac:dyDescent="0.3">
      <c r="A85" s="192"/>
      <c r="B85" s="117"/>
      <c r="C85" s="117"/>
      <c r="D85" s="117"/>
      <c r="E85" s="117"/>
      <c r="F85" s="117"/>
      <c r="G85" s="117"/>
      <c r="H85" s="117"/>
      <c r="I85" s="195"/>
      <c r="J85" s="117"/>
      <c r="K85" s="117"/>
      <c r="L85" s="117"/>
      <c r="M85" s="117"/>
      <c r="N85" s="117"/>
      <c r="O85" s="117"/>
      <c r="P85" s="117"/>
      <c r="Q85" s="117"/>
      <c r="R85" s="117"/>
      <c r="S85" s="195"/>
      <c r="T85" s="117"/>
      <c r="U85" s="195"/>
      <c r="V85" s="117"/>
      <c r="W85" s="196"/>
      <c r="X85" s="197"/>
      <c r="Y85" s="197"/>
      <c r="Z85" s="197"/>
      <c r="AA85" s="197"/>
      <c r="AB85" s="188"/>
      <c r="AC85" s="197"/>
      <c r="AD85" s="197"/>
      <c r="AE85" s="188"/>
      <c r="AF85" s="197"/>
      <c r="AG85" s="197"/>
      <c r="AH85" s="197"/>
    </row>
    <row r="86" spans="1:34" x14ac:dyDescent="0.3">
      <c r="A86" s="192"/>
      <c r="B86" s="117"/>
      <c r="C86" s="117"/>
      <c r="D86" s="117"/>
      <c r="E86" s="117"/>
      <c r="F86" s="117"/>
      <c r="G86" s="117"/>
      <c r="H86" s="117"/>
      <c r="I86" s="195"/>
      <c r="J86" s="117"/>
      <c r="K86" s="117"/>
      <c r="L86" s="117"/>
      <c r="M86" s="117"/>
      <c r="N86" s="117"/>
      <c r="O86" s="117"/>
      <c r="P86" s="117"/>
      <c r="Q86" s="117"/>
      <c r="R86" s="117"/>
      <c r="S86" s="195"/>
      <c r="T86" s="117"/>
      <c r="U86" s="195"/>
      <c r="V86" s="117"/>
      <c r="W86" s="196"/>
      <c r="X86" s="197"/>
      <c r="Y86" s="197"/>
      <c r="Z86" s="197"/>
      <c r="AA86" s="197"/>
      <c r="AB86" s="188"/>
      <c r="AC86" s="197"/>
      <c r="AD86" s="197"/>
      <c r="AE86" s="188"/>
      <c r="AF86" s="197"/>
      <c r="AG86" s="197"/>
      <c r="AH86" s="197"/>
    </row>
    <row r="87" spans="1:34" x14ac:dyDescent="0.3">
      <c r="A87" s="192"/>
      <c r="B87" s="117"/>
      <c r="C87" s="117"/>
      <c r="D87" s="117"/>
      <c r="E87" s="117"/>
      <c r="F87" s="117"/>
      <c r="G87" s="117"/>
      <c r="H87" s="117"/>
      <c r="I87" s="195"/>
      <c r="J87" s="117"/>
      <c r="K87" s="117"/>
      <c r="L87" s="117"/>
      <c r="M87" s="117"/>
      <c r="N87" s="117"/>
      <c r="O87" s="117"/>
      <c r="P87" s="117"/>
      <c r="Q87" s="117"/>
      <c r="R87" s="117"/>
      <c r="S87" s="195"/>
      <c r="T87" s="117"/>
      <c r="U87" s="195"/>
      <c r="V87" s="117"/>
      <c r="W87" s="196"/>
      <c r="X87" s="197"/>
      <c r="Y87" s="197"/>
      <c r="Z87" s="197"/>
      <c r="AA87" s="197"/>
      <c r="AB87" s="188"/>
      <c r="AC87" s="197"/>
      <c r="AD87" s="197"/>
      <c r="AE87" s="188"/>
      <c r="AF87" s="197"/>
      <c r="AG87" s="197"/>
      <c r="AH87" s="197"/>
    </row>
    <row r="88" spans="1:34" x14ac:dyDescent="0.3">
      <c r="A88" s="192"/>
      <c r="B88" s="117"/>
      <c r="C88" s="117"/>
      <c r="D88" s="117"/>
      <c r="E88" s="117"/>
      <c r="F88" s="117"/>
      <c r="G88" s="117"/>
      <c r="H88" s="117"/>
      <c r="I88" s="195"/>
      <c r="J88" s="117"/>
      <c r="K88" s="117"/>
      <c r="L88" s="117"/>
      <c r="M88" s="117"/>
      <c r="N88" s="117"/>
      <c r="O88" s="117"/>
      <c r="P88" s="117"/>
      <c r="Q88" s="117"/>
      <c r="R88" s="117"/>
      <c r="S88" s="195"/>
      <c r="T88" s="117"/>
      <c r="U88" s="195"/>
      <c r="V88" s="117"/>
      <c r="W88" s="196"/>
      <c r="X88" s="197"/>
      <c r="Y88" s="197"/>
      <c r="Z88" s="197"/>
      <c r="AA88" s="197"/>
      <c r="AB88" s="188"/>
      <c r="AC88" s="197"/>
      <c r="AD88" s="197"/>
      <c r="AE88" s="188"/>
      <c r="AF88" s="197"/>
      <c r="AG88" s="197"/>
      <c r="AH88" s="197"/>
    </row>
    <row r="89" spans="1:34" x14ac:dyDescent="0.3">
      <c r="A89" s="192"/>
      <c r="B89" s="117"/>
      <c r="C89" s="117"/>
      <c r="D89" s="117"/>
      <c r="E89" s="117"/>
      <c r="F89" s="117"/>
      <c r="G89" s="117"/>
      <c r="H89" s="117"/>
      <c r="I89" s="195"/>
      <c r="J89" s="117"/>
      <c r="K89" s="117"/>
      <c r="L89" s="117"/>
      <c r="M89" s="117"/>
      <c r="N89" s="117"/>
      <c r="O89" s="117"/>
      <c r="P89" s="117"/>
      <c r="Q89" s="117"/>
      <c r="R89" s="117"/>
      <c r="S89" s="195"/>
      <c r="T89" s="117"/>
      <c r="U89" s="195"/>
      <c r="V89" s="117"/>
      <c r="W89" s="196"/>
      <c r="X89" s="197"/>
      <c r="Y89" s="197"/>
      <c r="Z89" s="197"/>
      <c r="AA89" s="197"/>
      <c r="AB89" s="188"/>
      <c r="AC89" s="197"/>
      <c r="AD89" s="197"/>
      <c r="AE89" s="188"/>
      <c r="AF89" s="197"/>
      <c r="AG89" s="197"/>
      <c r="AH89" s="197"/>
    </row>
    <row r="90" spans="1:34" x14ac:dyDescent="0.3">
      <c r="A90" s="192"/>
      <c r="B90" s="117"/>
      <c r="C90" s="117"/>
      <c r="D90" s="117"/>
      <c r="E90" s="117"/>
      <c r="F90" s="117"/>
      <c r="G90" s="117"/>
      <c r="H90" s="117"/>
      <c r="I90" s="195"/>
      <c r="J90" s="117"/>
      <c r="K90" s="117"/>
      <c r="L90" s="117"/>
      <c r="M90" s="117"/>
      <c r="N90" s="117"/>
      <c r="O90" s="117"/>
      <c r="P90" s="117"/>
      <c r="Q90" s="117"/>
      <c r="R90" s="117"/>
      <c r="S90" s="195"/>
      <c r="T90" s="117"/>
      <c r="U90" s="195"/>
      <c r="V90" s="117"/>
      <c r="W90" s="196"/>
      <c r="X90" s="197"/>
      <c r="Y90" s="197"/>
      <c r="Z90" s="197"/>
      <c r="AA90" s="197"/>
      <c r="AB90" s="188"/>
      <c r="AC90" s="197"/>
      <c r="AD90" s="197"/>
      <c r="AE90" s="188"/>
      <c r="AF90" s="197"/>
      <c r="AG90" s="197"/>
      <c r="AH90" s="197"/>
    </row>
    <row r="91" spans="1:34" x14ac:dyDescent="0.3">
      <c r="A91" s="192"/>
      <c r="B91" s="117"/>
      <c r="C91" s="117"/>
      <c r="D91" s="117"/>
      <c r="E91" s="117"/>
      <c r="F91" s="117"/>
      <c r="G91" s="117"/>
      <c r="H91" s="117"/>
      <c r="I91" s="195"/>
      <c r="J91" s="117"/>
      <c r="K91" s="117"/>
      <c r="L91" s="117"/>
      <c r="M91" s="117"/>
      <c r="N91" s="117"/>
      <c r="O91" s="117"/>
      <c r="P91" s="117"/>
      <c r="Q91" s="117"/>
      <c r="R91" s="117"/>
      <c r="S91" s="195"/>
      <c r="T91" s="117"/>
      <c r="U91" s="195"/>
      <c r="V91" s="117"/>
      <c r="W91" s="196"/>
      <c r="X91" s="197"/>
      <c r="Y91" s="197"/>
      <c r="Z91" s="197"/>
      <c r="AA91" s="197"/>
      <c r="AB91" s="188"/>
      <c r="AC91" s="197"/>
      <c r="AD91" s="197"/>
      <c r="AE91" s="188"/>
      <c r="AF91" s="197"/>
      <c r="AG91" s="197"/>
      <c r="AH91" s="197"/>
    </row>
    <row r="92" spans="1:34" x14ac:dyDescent="0.3">
      <c r="A92" s="192"/>
      <c r="B92" s="117"/>
      <c r="C92" s="117"/>
      <c r="D92" s="117"/>
      <c r="E92" s="117"/>
      <c r="F92" s="117"/>
      <c r="G92" s="117"/>
      <c r="H92" s="117"/>
      <c r="I92" s="195"/>
      <c r="J92" s="117"/>
      <c r="K92" s="117"/>
      <c r="L92" s="117"/>
      <c r="M92" s="117"/>
      <c r="N92" s="117"/>
      <c r="O92" s="117"/>
      <c r="P92" s="117"/>
      <c r="Q92" s="117"/>
      <c r="R92" s="117"/>
      <c r="S92" s="195"/>
      <c r="T92" s="117"/>
      <c r="U92" s="195"/>
      <c r="V92" s="117"/>
      <c r="W92" s="196"/>
      <c r="X92" s="197"/>
      <c r="Y92" s="197"/>
      <c r="Z92" s="197"/>
      <c r="AA92" s="197"/>
      <c r="AB92" s="188"/>
      <c r="AC92" s="197"/>
      <c r="AD92" s="197"/>
      <c r="AE92" s="188"/>
      <c r="AF92" s="197"/>
      <c r="AG92" s="197"/>
      <c r="AH92" s="197"/>
    </row>
    <row r="93" spans="1:34" x14ac:dyDescent="0.3">
      <c r="A93" s="192"/>
      <c r="B93" s="117"/>
      <c r="C93" s="117"/>
      <c r="D93" s="117"/>
      <c r="E93" s="117"/>
      <c r="F93" s="117"/>
      <c r="G93" s="117"/>
      <c r="H93" s="117"/>
      <c r="I93" s="195"/>
      <c r="J93" s="117"/>
      <c r="K93" s="117"/>
      <c r="L93" s="117"/>
      <c r="M93" s="117"/>
      <c r="N93" s="117"/>
      <c r="O93" s="117"/>
      <c r="P93" s="117"/>
      <c r="Q93" s="117"/>
      <c r="R93" s="117"/>
      <c r="S93" s="195"/>
      <c r="T93" s="117"/>
      <c r="U93" s="195"/>
      <c r="V93" s="117"/>
      <c r="W93" s="196"/>
      <c r="X93" s="197"/>
      <c r="Y93" s="197"/>
      <c r="Z93" s="197"/>
      <c r="AA93" s="197"/>
      <c r="AB93" s="188"/>
      <c r="AC93" s="197"/>
      <c r="AD93" s="197"/>
      <c r="AE93" s="188"/>
      <c r="AF93" s="197"/>
      <c r="AG93" s="197"/>
      <c r="AH93" s="197"/>
    </row>
    <row r="94" spans="1:34" x14ac:dyDescent="0.3">
      <c r="A94" s="192"/>
      <c r="B94" s="117"/>
      <c r="C94" s="117"/>
      <c r="D94" s="117"/>
      <c r="E94" s="117"/>
      <c r="F94" s="117"/>
      <c r="G94" s="117"/>
      <c r="H94" s="117"/>
      <c r="I94" s="195"/>
      <c r="J94" s="117"/>
      <c r="K94" s="117"/>
      <c r="L94" s="117"/>
      <c r="M94" s="117"/>
      <c r="N94" s="117"/>
      <c r="O94" s="117"/>
      <c r="P94" s="117"/>
      <c r="Q94" s="117"/>
      <c r="R94" s="117"/>
      <c r="S94" s="195"/>
      <c r="T94" s="117"/>
      <c r="U94" s="195"/>
      <c r="V94" s="117"/>
      <c r="W94" s="196"/>
      <c r="X94" s="197"/>
      <c r="Y94" s="197"/>
      <c r="Z94" s="197"/>
      <c r="AA94" s="197"/>
      <c r="AB94" s="188"/>
      <c r="AC94" s="197"/>
      <c r="AD94" s="197"/>
      <c r="AE94" s="188"/>
      <c r="AF94" s="197"/>
      <c r="AG94" s="197"/>
      <c r="AH94" s="197"/>
    </row>
    <row r="95" spans="1:34" x14ac:dyDescent="0.3">
      <c r="A95" s="192"/>
      <c r="B95" s="117"/>
      <c r="C95" s="117"/>
      <c r="D95" s="117"/>
      <c r="E95" s="117"/>
      <c r="F95" s="117"/>
      <c r="G95" s="117"/>
      <c r="H95" s="117"/>
      <c r="I95" s="195"/>
      <c r="J95" s="117"/>
      <c r="K95" s="117"/>
      <c r="L95" s="117"/>
      <c r="M95" s="117"/>
      <c r="N95" s="117"/>
      <c r="O95" s="117"/>
      <c r="P95" s="117"/>
      <c r="Q95" s="117"/>
      <c r="R95" s="117"/>
      <c r="S95" s="195"/>
      <c r="T95" s="117"/>
      <c r="U95" s="195"/>
      <c r="V95" s="117"/>
      <c r="W95" s="196"/>
      <c r="X95" s="197"/>
      <c r="Y95" s="197"/>
      <c r="Z95" s="197"/>
      <c r="AA95" s="197"/>
      <c r="AB95" s="188"/>
      <c r="AC95" s="197"/>
      <c r="AD95" s="197"/>
      <c r="AE95" s="188"/>
      <c r="AF95" s="197"/>
      <c r="AG95" s="197"/>
      <c r="AH95" s="197"/>
    </row>
    <row r="96" spans="1:34" x14ac:dyDescent="0.3">
      <c r="A96" s="192"/>
      <c r="B96" s="117"/>
      <c r="C96" s="117"/>
      <c r="D96" s="117"/>
      <c r="E96" s="117"/>
      <c r="F96" s="117"/>
      <c r="G96" s="117"/>
      <c r="H96" s="117"/>
      <c r="I96" s="195"/>
      <c r="J96" s="117"/>
      <c r="K96" s="117"/>
      <c r="L96" s="117"/>
      <c r="M96" s="117"/>
      <c r="N96" s="117"/>
      <c r="O96" s="117"/>
      <c r="P96" s="117"/>
      <c r="Q96" s="117"/>
      <c r="R96" s="117"/>
      <c r="S96" s="195"/>
      <c r="T96" s="117"/>
      <c r="U96" s="195"/>
      <c r="V96" s="117"/>
      <c r="W96" s="196"/>
      <c r="X96" s="197"/>
      <c r="Y96" s="197"/>
      <c r="Z96" s="197"/>
      <c r="AA96" s="197"/>
      <c r="AB96" s="188"/>
      <c r="AC96" s="197"/>
      <c r="AD96" s="197"/>
      <c r="AE96" s="188"/>
      <c r="AF96" s="197"/>
      <c r="AG96" s="197"/>
      <c r="AH96" s="197"/>
    </row>
    <row r="97" spans="1:34" x14ac:dyDescent="0.3">
      <c r="A97" s="192"/>
      <c r="B97" s="117"/>
      <c r="C97" s="117"/>
      <c r="D97" s="117"/>
      <c r="E97" s="117"/>
      <c r="F97" s="117"/>
      <c r="G97" s="117"/>
      <c r="H97" s="117"/>
      <c r="I97" s="195"/>
      <c r="J97" s="117"/>
      <c r="K97" s="117"/>
      <c r="L97" s="117"/>
      <c r="M97" s="117"/>
      <c r="N97" s="117"/>
      <c r="O97" s="117"/>
      <c r="P97" s="117"/>
      <c r="Q97" s="117"/>
      <c r="R97" s="117"/>
      <c r="S97" s="195"/>
      <c r="T97" s="117"/>
      <c r="U97" s="195"/>
      <c r="V97" s="117"/>
      <c r="W97" s="196"/>
      <c r="X97" s="197"/>
      <c r="Y97" s="197"/>
      <c r="Z97" s="197"/>
      <c r="AA97" s="197"/>
      <c r="AB97" s="188"/>
      <c r="AC97" s="197"/>
      <c r="AD97" s="197"/>
      <c r="AE97" s="188"/>
      <c r="AF97" s="197"/>
      <c r="AG97" s="197"/>
      <c r="AH97" s="197"/>
    </row>
    <row r="98" spans="1:34" x14ac:dyDescent="0.3">
      <c r="A98" s="192"/>
      <c r="B98" s="117"/>
      <c r="C98" s="117"/>
      <c r="D98" s="117"/>
      <c r="E98" s="117"/>
      <c r="F98" s="117"/>
      <c r="G98" s="117"/>
      <c r="H98" s="117"/>
      <c r="I98" s="195"/>
      <c r="J98" s="117"/>
      <c r="K98" s="117"/>
      <c r="L98" s="117"/>
      <c r="M98" s="117"/>
      <c r="N98" s="117"/>
      <c r="O98" s="117"/>
      <c r="P98" s="117"/>
      <c r="Q98" s="117"/>
      <c r="R98" s="117"/>
      <c r="S98" s="195"/>
      <c r="T98" s="117"/>
      <c r="U98" s="195"/>
      <c r="V98" s="117"/>
      <c r="W98" s="196"/>
      <c r="X98" s="197"/>
      <c r="Y98" s="197"/>
      <c r="Z98" s="197"/>
      <c r="AA98" s="197"/>
      <c r="AB98" s="188"/>
      <c r="AC98" s="197"/>
      <c r="AD98" s="197"/>
      <c r="AE98" s="188"/>
      <c r="AF98" s="197"/>
      <c r="AG98" s="197"/>
      <c r="AH98" s="197"/>
    </row>
    <row r="99" spans="1:34" x14ac:dyDescent="0.3">
      <c r="A99" s="192"/>
      <c r="B99" s="117"/>
      <c r="C99" s="117"/>
      <c r="D99" s="117"/>
      <c r="E99" s="117"/>
      <c r="F99" s="117"/>
      <c r="G99" s="117"/>
      <c r="H99" s="117"/>
      <c r="I99" s="195"/>
      <c r="J99" s="117"/>
      <c r="K99" s="117"/>
      <c r="L99" s="117"/>
      <c r="M99" s="117"/>
      <c r="N99" s="117"/>
      <c r="O99" s="117"/>
      <c r="P99" s="117"/>
      <c r="Q99" s="117"/>
      <c r="R99" s="117"/>
      <c r="S99" s="195"/>
      <c r="T99" s="117"/>
      <c r="U99" s="195"/>
      <c r="V99" s="117"/>
      <c r="W99" s="196"/>
      <c r="X99" s="197"/>
      <c r="Y99" s="197"/>
      <c r="Z99" s="197"/>
      <c r="AA99" s="197"/>
      <c r="AB99" s="188"/>
      <c r="AC99" s="197"/>
      <c r="AD99" s="197"/>
      <c r="AE99" s="188"/>
      <c r="AF99" s="197"/>
      <c r="AG99" s="197"/>
      <c r="AH99" s="197"/>
    </row>
    <row r="100" spans="1:34" x14ac:dyDescent="0.3">
      <c r="A100" s="192"/>
      <c r="B100" s="117"/>
      <c r="C100" s="117"/>
      <c r="D100" s="117"/>
      <c r="E100" s="117"/>
      <c r="F100" s="117"/>
      <c r="G100" s="117"/>
      <c r="H100" s="117"/>
      <c r="I100" s="195"/>
      <c r="J100" s="117"/>
      <c r="K100" s="117"/>
      <c r="L100" s="117"/>
      <c r="M100" s="117"/>
      <c r="N100" s="117"/>
      <c r="O100" s="117"/>
      <c r="P100" s="117"/>
      <c r="Q100" s="117"/>
      <c r="R100" s="117"/>
      <c r="S100" s="195"/>
      <c r="T100" s="117"/>
      <c r="U100" s="195"/>
      <c r="V100" s="117"/>
      <c r="W100" s="196"/>
      <c r="X100" s="197"/>
      <c r="Y100" s="197"/>
      <c r="Z100" s="197"/>
      <c r="AA100" s="197"/>
      <c r="AB100" s="188"/>
      <c r="AC100" s="197"/>
      <c r="AD100" s="197"/>
      <c r="AE100" s="188"/>
      <c r="AF100" s="197"/>
      <c r="AG100" s="197"/>
      <c r="AH100" s="197"/>
    </row>
    <row r="101" spans="1:34" x14ac:dyDescent="0.3">
      <c r="A101" s="192"/>
      <c r="B101" s="117"/>
      <c r="C101" s="117"/>
      <c r="D101" s="117"/>
      <c r="E101" s="117"/>
      <c r="F101" s="117"/>
      <c r="G101" s="117"/>
      <c r="H101" s="117"/>
      <c r="I101" s="195"/>
      <c r="J101" s="117"/>
      <c r="K101" s="117"/>
      <c r="L101" s="117"/>
      <c r="M101" s="117"/>
      <c r="N101" s="117"/>
      <c r="O101" s="117"/>
      <c r="P101" s="117"/>
      <c r="Q101" s="117"/>
      <c r="R101" s="117"/>
      <c r="S101" s="195"/>
      <c r="T101" s="117"/>
      <c r="U101" s="195"/>
      <c r="V101" s="117"/>
      <c r="W101" s="196"/>
      <c r="X101" s="197"/>
      <c r="Y101" s="197"/>
      <c r="Z101" s="197"/>
      <c r="AA101" s="197"/>
      <c r="AB101" s="188"/>
      <c r="AC101" s="197"/>
      <c r="AD101" s="197"/>
      <c r="AE101" s="188"/>
      <c r="AF101" s="197"/>
      <c r="AG101" s="197"/>
      <c r="AH101" s="197"/>
    </row>
    <row r="102" spans="1:34" x14ac:dyDescent="0.3">
      <c r="A102" s="192"/>
      <c r="B102" s="117"/>
      <c r="C102" s="117"/>
      <c r="D102" s="117"/>
      <c r="E102" s="117"/>
      <c r="F102" s="117"/>
      <c r="G102" s="117"/>
      <c r="H102" s="117"/>
      <c r="I102" s="195"/>
      <c r="J102" s="117"/>
      <c r="K102" s="117"/>
      <c r="L102" s="117"/>
      <c r="M102" s="117"/>
      <c r="N102" s="117"/>
      <c r="O102" s="117"/>
      <c r="P102" s="117"/>
      <c r="Q102" s="117"/>
      <c r="R102" s="117"/>
      <c r="S102" s="195"/>
      <c r="T102" s="117"/>
      <c r="U102" s="195"/>
      <c r="V102" s="117"/>
      <c r="W102" s="196"/>
      <c r="X102" s="197"/>
      <c r="Y102" s="197"/>
      <c r="Z102" s="197"/>
      <c r="AA102" s="197"/>
      <c r="AB102" s="188"/>
      <c r="AC102" s="197"/>
      <c r="AD102" s="197"/>
      <c r="AE102" s="188"/>
      <c r="AF102" s="197"/>
      <c r="AG102" s="197"/>
      <c r="AH102" s="197"/>
    </row>
    <row r="103" spans="1:34" x14ac:dyDescent="0.3">
      <c r="A103" s="192"/>
      <c r="B103" s="117"/>
      <c r="C103" s="117"/>
      <c r="D103" s="117"/>
      <c r="E103" s="117"/>
      <c r="F103" s="117"/>
      <c r="G103" s="117"/>
      <c r="H103" s="117"/>
      <c r="I103" s="195"/>
      <c r="J103" s="117"/>
      <c r="K103" s="117"/>
      <c r="L103" s="117"/>
      <c r="M103" s="117"/>
      <c r="N103" s="117"/>
      <c r="O103" s="117"/>
      <c r="P103" s="117"/>
      <c r="Q103" s="117"/>
      <c r="R103" s="117"/>
      <c r="S103" s="195"/>
      <c r="T103" s="117"/>
      <c r="U103" s="195"/>
      <c r="V103" s="117"/>
      <c r="W103" s="196"/>
      <c r="X103" s="197"/>
      <c r="Y103" s="197"/>
      <c r="Z103" s="197"/>
      <c r="AA103" s="197"/>
      <c r="AB103" s="188"/>
      <c r="AC103" s="197"/>
      <c r="AD103" s="197"/>
      <c r="AE103" s="188"/>
      <c r="AF103" s="197"/>
      <c r="AG103" s="197"/>
      <c r="AH103" s="197"/>
    </row>
    <row r="104" spans="1:34" x14ac:dyDescent="0.3">
      <c r="A104" s="192"/>
      <c r="B104" s="117"/>
      <c r="C104" s="117"/>
      <c r="D104" s="117"/>
      <c r="E104" s="117"/>
      <c r="F104" s="117"/>
      <c r="G104" s="117"/>
      <c r="H104" s="117"/>
      <c r="I104" s="195"/>
      <c r="J104" s="117"/>
      <c r="K104" s="117"/>
      <c r="L104" s="117"/>
      <c r="M104" s="117"/>
      <c r="N104" s="117"/>
      <c r="O104" s="117"/>
      <c r="P104" s="117"/>
      <c r="Q104" s="117"/>
      <c r="R104" s="117"/>
      <c r="S104" s="195"/>
      <c r="T104" s="117"/>
      <c r="U104" s="195"/>
      <c r="V104" s="117"/>
      <c r="W104" s="196"/>
      <c r="X104" s="197"/>
      <c r="Y104" s="197"/>
      <c r="Z104" s="197"/>
      <c r="AA104" s="197"/>
      <c r="AB104" s="188"/>
      <c r="AC104" s="197"/>
      <c r="AD104" s="197"/>
      <c r="AE104" s="188"/>
      <c r="AF104" s="197"/>
      <c r="AG104" s="197"/>
      <c r="AH104" s="197"/>
    </row>
    <row r="105" spans="1:34" x14ac:dyDescent="0.3">
      <c r="A105" s="192"/>
      <c r="B105" s="117"/>
      <c r="C105" s="117"/>
      <c r="D105" s="117"/>
      <c r="E105" s="117"/>
      <c r="F105" s="117"/>
      <c r="G105" s="117"/>
      <c r="H105" s="117"/>
      <c r="I105" s="195"/>
      <c r="J105" s="117"/>
      <c r="K105" s="117"/>
      <c r="L105" s="117"/>
      <c r="M105" s="117"/>
      <c r="N105" s="117"/>
      <c r="O105" s="117"/>
      <c r="P105" s="117"/>
      <c r="Q105" s="117"/>
      <c r="R105" s="117"/>
      <c r="S105" s="195"/>
      <c r="T105" s="117"/>
      <c r="U105" s="195"/>
      <c r="V105" s="117"/>
      <c r="W105" s="196"/>
      <c r="X105" s="197"/>
      <c r="Y105" s="197"/>
      <c r="Z105" s="197"/>
      <c r="AA105" s="197"/>
      <c r="AB105" s="188"/>
      <c r="AC105" s="197"/>
      <c r="AD105" s="197"/>
      <c r="AE105" s="188"/>
      <c r="AF105" s="197"/>
      <c r="AG105" s="197"/>
      <c r="AH105" s="197"/>
    </row>
    <row r="106" spans="1:34" x14ac:dyDescent="0.3">
      <c r="A106" s="192"/>
      <c r="B106" s="117"/>
      <c r="C106" s="117"/>
      <c r="D106" s="117"/>
      <c r="E106" s="117"/>
      <c r="F106" s="117"/>
      <c r="G106" s="117"/>
      <c r="H106" s="117"/>
      <c r="I106" s="195"/>
      <c r="J106" s="117"/>
      <c r="K106" s="117"/>
      <c r="L106" s="117"/>
      <c r="M106" s="117"/>
      <c r="N106" s="117"/>
      <c r="O106" s="117"/>
      <c r="P106" s="117"/>
      <c r="Q106" s="117"/>
      <c r="R106" s="117"/>
      <c r="S106" s="195"/>
      <c r="T106" s="117"/>
      <c r="U106" s="195"/>
      <c r="V106" s="117"/>
      <c r="W106" s="196"/>
      <c r="X106" s="197"/>
      <c r="Y106" s="197"/>
      <c r="Z106" s="197"/>
      <c r="AA106" s="197"/>
      <c r="AB106" s="188"/>
      <c r="AC106" s="197"/>
      <c r="AD106" s="197"/>
      <c r="AE106" s="188"/>
      <c r="AF106" s="197"/>
      <c r="AG106" s="197"/>
      <c r="AH106" s="197"/>
    </row>
    <row r="107" spans="1:34" x14ac:dyDescent="0.3">
      <c r="A107" s="192"/>
      <c r="B107" s="117"/>
      <c r="C107" s="117"/>
      <c r="D107" s="117"/>
      <c r="E107" s="117"/>
      <c r="F107" s="117"/>
      <c r="G107" s="117"/>
      <c r="H107" s="117"/>
      <c r="I107" s="195"/>
      <c r="J107" s="117"/>
      <c r="K107" s="117"/>
      <c r="L107" s="117"/>
      <c r="M107" s="117"/>
      <c r="N107" s="117"/>
      <c r="O107" s="117"/>
      <c r="P107" s="117"/>
      <c r="Q107" s="117"/>
      <c r="R107" s="117"/>
      <c r="S107" s="195"/>
      <c r="T107" s="117"/>
      <c r="U107" s="195"/>
      <c r="V107" s="117"/>
      <c r="W107" s="196"/>
      <c r="X107" s="197"/>
      <c r="Y107" s="197"/>
      <c r="Z107" s="197"/>
      <c r="AA107" s="197"/>
      <c r="AB107" s="188"/>
      <c r="AC107" s="197"/>
      <c r="AD107" s="197"/>
      <c r="AE107" s="188"/>
      <c r="AF107" s="197"/>
      <c r="AG107" s="197"/>
      <c r="AH107" s="197"/>
    </row>
    <row r="108" spans="1:34" x14ac:dyDescent="0.3">
      <c r="A108" s="192"/>
      <c r="B108" s="117"/>
      <c r="C108" s="117"/>
      <c r="D108" s="117"/>
      <c r="E108" s="117"/>
      <c r="F108" s="117"/>
      <c r="G108" s="117"/>
      <c r="H108" s="117"/>
      <c r="I108" s="195"/>
      <c r="J108" s="117"/>
      <c r="K108" s="117"/>
      <c r="L108" s="117"/>
      <c r="M108" s="117"/>
      <c r="N108" s="117"/>
      <c r="O108" s="117"/>
      <c r="P108" s="117"/>
      <c r="Q108" s="117"/>
      <c r="R108" s="117"/>
      <c r="S108" s="195"/>
      <c r="T108" s="117"/>
      <c r="U108" s="195"/>
      <c r="V108" s="117"/>
      <c r="W108" s="196"/>
      <c r="X108" s="197"/>
      <c r="Y108" s="197"/>
      <c r="Z108" s="197"/>
      <c r="AA108" s="197"/>
      <c r="AB108" s="188"/>
      <c r="AC108" s="197"/>
      <c r="AD108" s="197"/>
      <c r="AE108" s="188"/>
      <c r="AF108" s="197"/>
      <c r="AG108" s="197"/>
      <c r="AH108" s="197"/>
    </row>
    <row r="109" spans="1:34" x14ac:dyDescent="0.3">
      <c r="A109" s="192"/>
      <c r="B109" s="117"/>
      <c r="C109" s="117"/>
      <c r="D109" s="117"/>
      <c r="E109" s="117"/>
      <c r="F109" s="117"/>
      <c r="G109" s="117"/>
      <c r="H109" s="117"/>
      <c r="I109" s="195"/>
      <c r="J109" s="117"/>
      <c r="K109" s="117"/>
      <c r="L109" s="117"/>
      <c r="M109" s="117"/>
      <c r="N109" s="117"/>
      <c r="O109" s="117"/>
      <c r="P109" s="117"/>
      <c r="Q109" s="117"/>
      <c r="R109" s="117"/>
      <c r="S109" s="195"/>
      <c r="T109" s="117"/>
      <c r="U109" s="195"/>
      <c r="V109" s="117"/>
      <c r="W109" s="196"/>
      <c r="X109" s="197"/>
      <c r="Y109" s="197"/>
      <c r="Z109" s="197"/>
      <c r="AA109" s="197"/>
      <c r="AB109" s="188"/>
      <c r="AC109" s="197"/>
      <c r="AD109" s="197"/>
      <c r="AE109" s="188"/>
      <c r="AF109" s="197"/>
      <c r="AG109" s="197"/>
      <c r="AH109" s="197"/>
    </row>
    <row r="110" spans="1:34" x14ac:dyDescent="0.3">
      <c r="A110" s="192"/>
      <c r="B110" s="117"/>
      <c r="C110" s="117"/>
      <c r="D110" s="117"/>
      <c r="E110" s="117"/>
      <c r="F110" s="117"/>
      <c r="G110" s="117"/>
      <c r="H110" s="117"/>
      <c r="I110" s="195"/>
      <c r="J110" s="117"/>
      <c r="K110" s="117"/>
      <c r="L110" s="117"/>
      <c r="M110" s="117"/>
      <c r="N110" s="117"/>
      <c r="O110" s="117"/>
      <c r="P110" s="117"/>
      <c r="Q110" s="117"/>
      <c r="R110" s="117"/>
      <c r="S110" s="195"/>
      <c r="T110" s="117"/>
      <c r="U110" s="195"/>
      <c r="V110" s="117"/>
      <c r="W110" s="196"/>
      <c r="X110" s="197"/>
      <c r="Y110" s="197"/>
      <c r="Z110" s="197"/>
      <c r="AA110" s="197"/>
      <c r="AB110" s="188"/>
      <c r="AC110" s="197"/>
      <c r="AD110" s="197"/>
      <c r="AE110" s="188"/>
      <c r="AF110" s="197"/>
      <c r="AG110" s="197"/>
      <c r="AH110" s="197"/>
    </row>
    <row r="111" spans="1:34" x14ac:dyDescent="0.3">
      <c r="A111" s="192"/>
      <c r="B111" s="117"/>
      <c r="C111" s="117"/>
      <c r="D111" s="117"/>
      <c r="E111" s="117"/>
      <c r="F111" s="117"/>
      <c r="G111" s="117"/>
      <c r="H111" s="117"/>
      <c r="I111" s="195"/>
      <c r="J111" s="117"/>
      <c r="K111" s="117"/>
      <c r="L111" s="117"/>
      <c r="M111" s="117"/>
      <c r="N111" s="117"/>
      <c r="O111" s="117"/>
      <c r="P111" s="117"/>
      <c r="Q111" s="117"/>
      <c r="R111" s="117"/>
      <c r="S111" s="195"/>
      <c r="T111" s="117"/>
      <c r="U111" s="195"/>
      <c r="V111" s="117"/>
      <c r="W111" s="196"/>
      <c r="X111" s="197"/>
      <c r="Y111" s="197"/>
      <c r="Z111" s="197"/>
      <c r="AA111" s="197"/>
      <c r="AB111" s="188"/>
      <c r="AC111" s="197"/>
      <c r="AD111" s="197"/>
      <c r="AE111" s="188"/>
      <c r="AF111" s="197"/>
      <c r="AG111" s="197"/>
      <c r="AH111" s="197"/>
    </row>
    <row r="112" spans="1:34" x14ac:dyDescent="0.3">
      <c r="A112" s="192"/>
      <c r="B112" s="117"/>
      <c r="C112" s="117"/>
      <c r="D112" s="117"/>
      <c r="E112" s="117"/>
      <c r="F112" s="117"/>
      <c r="G112" s="117"/>
      <c r="H112" s="117"/>
      <c r="I112" s="195"/>
      <c r="J112" s="117"/>
      <c r="K112" s="117"/>
      <c r="L112" s="117"/>
      <c r="M112" s="117"/>
      <c r="N112" s="117"/>
      <c r="O112" s="117"/>
      <c r="P112" s="117"/>
      <c r="Q112" s="117"/>
      <c r="R112" s="117"/>
      <c r="S112" s="195"/>
      <c r="T112" s="117"/>
      <c r="U112" s="195"/>
      <c r="V112" s="117"/>
      <c r="W112" s="196"/>
      <c r="X112" s="197"/>
      <c r="Y112" s="197"/>
      <c r="Z112" s="197"/>
      <c r="AA112" s="197"/>
      <c r="AB112" s="188"/>
      <c r="AC112" s="197"/>
      <c r="AD112" s="197"/>
      <c r="AE112" s="188"/>
      <c r="AF112" s="197"/>
      <c r="AG112" s="197"/>
      <c r="AH112" s="197"/>
    </row>
    <row r="113" spans="1:34" x14ac:dyDescent="0.3">
      <c r="A113" s="192"/>
      <c r="B113" s="117"/>
      <c r="C113" s="117"/>
      <c r="D113" s="117"/>
      <c r="E113" s="117"/>
      <c r="F113" s="117"/>
      <c r="G113" s="117"/>
      <c r="H113" s="117"/>
      <c r="I113" s="195"/>
      <c r="J113" s="117"/>
      <c r="K113" s="117"/>
      <c r="L113" s="117"/>
      <c r="M113" s="117"/>
      <c r="N113" s="117"/>
      <c r="O113" s="117"/>
      <c r="P113" s="117"/>
      <c r="Q113" s="117"/>
      <c r="R113" s="117"/>
      <c r="S113" s="195"/>
      <c r="T113" s="117"/>
      <c r="U113" s="195"/>
      <c r="V113" s="117"/>
      <c r="W113" s="196"/>
      <c r="X113" s="197"/>
      <c r="Y113" s="197"/>
      <c r="Z113" s="197"/>
      <c r="AA113" s="197"/>
      <c r="AB113" s="188"/>
      <c r="AC113" s="197"/>
      <c r="AD113" s="197"/>
      <c r="AE113" s="188"/>
      <c r="AF113" s="197"/>
      <c r="AG113" s="197"/>
      <c r="AH113" s="197"/>
    </row>
    <row r="114" spans="1:34" x14ac:dyDescent="0.3">
      <c r="A114" s="192"/>
      <c r="B114" s="117"/>
      <c r="C114" s="117"/>
      <c r="D114" s="117"/>
      <c r="E114" s="117"/>
      <c r="F114" s="117"/>
      <c r="G114" s="117"/>
      <c r="H114" s="117"/>
      <c r="I114" s="195"/>
      <c r="J114" s="117"/>
      <c r="K114" s="117"/>
      <c r="L114" s="117"/>
      <c r="M114" s="117"/>
      <c r="N114" s="117"/>
      <c r="O114" s="117"/>
      <c r="P114" s="117"/>
      <c r="Q114" s="117"/>
      <c r="R114" s="117"/>
      <c r="S114" s="195"/>
      <c r="T114" s="117"/>
      <c r="U114" s="195"/>
      <c r="V114" s="117"/>
      <c r="W114" s="196"/>
      <c r="X114" s="197"/>
      <c r="Y114" s="197"/>
      <c r="Z114" s="197"/>
      <c r="AA114" s="197"/>
      <c r="AB114" s="188"/>
      <c r="AC114" s="197"/>
      <c r="AD114" s="197"/>
      <c r="AE114" s="188"/>
      <c r="AF114" s="197"/>
      <c r="AG114" s="197"/>
      <c r="AH114" s="197"/>
    </row>
    <row r="115" spans="1:34" x14ac:dyDescent="0.3">
      <c r="A115" s="192"/>
      <c r="B115" s="117"/>
      <c r="C115" s="117"/>
      <c r="D115" s="117"/>
      <c r="E115" s="117"/>
      <c r="F115" s="117"/>
      <c r="G115" s="117"/>
      <c r="H115" s="117"/>
      <c r="I115" s="195"/>
      <c r="J115" s="117"/>
      <c r="K115" s="117"/>
      <c r="L115" s="117"/>
      <c r="M115" s="117"/>
      <c r="N115" s="117"/>
      <c r="O115" s="117"/>
      <c r="P115" s="117"/>
      <c r="Q115" s="117"/>
      <c r="R115" s="117"/>
      <c r="S115" s="195"/>
      <c r="T115" s="117"/>
      <c r="U115" s="195"/>
      <c r="V115" s="117"/>
      <c r="W115" s="196"/>
      <c r="X115" s="197"/>
      <c r="Y115" s="197"/>
      <c r="Z115" s="197"/>
      <c r="AA115" s="197"/>
      <c r="AB115" s="188"/>
      <c r="AC115" s="197"/>
      <c r="AD115" s="197"/>
      <c r="AE115" s="188"/>
      <c r="AF115" s="197"/>
      <c r="AG115" s="197"/>
      <c r="AH115" s="197"/>
    </row>
    <row r="116" spans="1:34" x14ac:dyDescent="0.3">
      <c r="A116" s="192"/>
      <c r="B116" s="117"/>
      <c r="C116" s="117"/>
      <c r="D116" s="117"/>
      <c r="E116" s="117"/>
      <c r="F116" s="117"/>
      <c r="G116" s="117"/>
      <c r="H116" s="117"/>
      <c r="I116" s="195"/>
      <c r="J116" s="117"/>
      <c r="K116" s="117"/>
      <c r="L116" s="117"/>
      <c r="M116" s="117"/>
      <c r="N116" s="117"/>
      <c r="O116" s="117"/>
      <c r="P116" s="117"/>
      <c r="Q116" s="117"/>
      <c r="R116" s="117"/>
      <c r="S116" s="195"/>
      <c r="T116" s="117"/>
      <c r="U116" s="195"/>
      <c r="V116" s="117"/>
      <c r="W116" s="196"/>
      <c r="X116" s="197"/>
      <c r="Y116" s="197"/>
      <c r="Z116" s="197"/>
      <c r="AA116" s="197"/>
      <c r="AB116" s="188"/>
      <c r="AC116" s="197"/>
      <c r="AD116" s="197"/>
      <c r="AE116" s="188"/>
      <c r="AF116" s="197"/>
      <c r="AG116" s="197"/>
      <c r="AH116" s="197"/>
    </row>
    <row r="117" spans="1:34" x14ac:dyDescent="0.3">
      <c r="A117" s="192"/>
      <c r="B117" s="117"/>
      <c r="C117" s="117"/>
      <c r="D117" s="117"/>
      <c r="E117" s="117"/>
      <c r="F117" s="117"/>
      <c r="G117" s="117"/>
      <c r="H117" s="117"/>
      <c r="I117" s="195"/>
      <c r="J117" s="117"/>
      <c r="K117" s="117"/>
      <c r="L117" s="117"/>
      <c r="M117" s="117"/>
      <c r="N117" s="117"/>
      <c r="O117" s="117"/>
      <c r="P117" s="117"/>
      <c r="Q117" s="117"/>
      <c r="R117" s="117"/>
      <c r="S117" s="195"/>
      <c r="T117" s="117"/>
      <c r="U117" s="195"/>
      <c r="V117" s="117"/>
      <c r="W117" s="196"/>
      <c r="X117" s="197"/>
      <c r="Y117" s="197"/>
      <c r="Z117" s="197"/>
      <c r="AA117" s="197"/>
      <c r="AB117" s="188"/>
      <c r="AC117" s="197"/>
      <c r="AD117" s="197"/>
      <c r="AE117" s="188"/>
      <c r="AF117" s="197"/>
      <c r="AG117" s="197"/>
      <c r="AH117" s="197"/>
    </row>
    <row r="118" spans="1:34" x14ac:dyDescent="0.3">
      <c r="A118" s="192"/>
      <c r="B118" s="117"/>
      <c r="C118" s="117"/>
      <c r="D118" s="117"/>
      <c r="E118" s="117"/>
      <c r="F118" s="117"/>
      <c r="G118" s="117"/>
      <c r="H118" s="117"/>
      <c r="I118" s="195"/>
      <c r="J118" s="117"/>
      <c r="K118" s="117"/>
      <c r="L118" s="117"/>
      <c r="M118" s="117"/>
      <c r="N118" s="117"/>
      <c r="O118" s="117"/>
      <c r="P118" s="117"/>
      <c r="Q118" s="117"/>
      <c r="R118" s="117"/>
      <c r="S118" s="195"/>
      <c r="T118" s="117"/>
      <c r="U118" s="195"/>
      <c r="V118" s="117"/>
      <c r="W118" s="196"/>
      <c r="X118" s="197"/>
      <c r="Y118" s="197"/>
      <c r="Z118" s="197"/>
      <c r="AA118" s="197"/>
      <c r="AB118" s="188"/>
      <c r="AC118" s="197"/>
      <c r="AD118" s="197"/>
      <c r="AE118" s="188"/>
      <c r="AF118" s="197"/>
      <c r="AG118" s="197"/>
      <c r="AH118" s="197"/>
    </row>
    <row r="119" spans="1:34" x14ac:dyDescent="0.3">
      <c r="A119" s="192"/>
      <c r="B119" s="117"/>
      <c r="C119" s="117"/>
      <c r="D119" s="117"/>
      <c r="E119" s="117"/>
      <c r="F119" s="117"/>
      <c r="G119" s="117"/>
      <c r="H119" s="117"/>
      <c r="I119" s="195"/>
      <c r="J119" s="117"/>
      <c r="K119" s="117"/>
      <c r="L119" s="117"/>
      <c r="M119" s="117"/>
      <c r="N119" s="117"/>
      <c r="O119" s="117"/>
      <c r="P119" s="117"/>
      <c r="Q119" s="117"/>
      <c r="R119" s="117"/>
      <c r="S119" s="195"/>
      <c r="T119" s="117"/>
      <c r="U119" s="195"/>
      <c r="V119" s="117"/>
      <c r="W119" s="196"/>
      <c r="X119" s="197"/>
      <c r="Y119" s="197"/>
      <c r="Z119" s="197"/>
      <c r="AA119" s="197"/>
      <c r="AB119" s="188"/>
      <c r="AC119" s="197"/>
      <c r="AD119" s="197"/>
      <c r="AE119" s="188"/>
      <c r="AF119" s="197"/>
      <c r="AG119" s="197"/>
      <c r="AH119" s="197"/>
    </row>
    <row r="120" spans="1:34" x14ac:dyDescent="0.3">
      <c r="A120" s="192"/>
      <c r="B120" s="117"/>
      <c r="C120" s="117"/>
      <c r="D120" s="117"/>
      <c r="E120" s="117"/>
      <c r="F120" s="117"/>
      <c r="G120" s="117"/>
      <c r="H120" s="117"/>
      <c r="I120" s="195"/>
      <c r="J120" s="117"/>
      <c r="K120" s="117"/>
      <c r="L120" s="117"/>
      <c r="M120" s="117"/>
      <c r="N120" s="117"/>
      <c r="O120" s="117"/>
      <c r="P120" s="117"/>
      <c r="Q120" s="117"/>
      <c r="R120" s="117"/>
      <c r="S120" s="195"/>
      <c r="T120" s="117"/>
      <c r="U120" s="195"/>
      <c r="V120" s="117"/>
      <c r="W120" s="196"/>
      <c r="X120" s="197"/>
      <c r="Y120" s="197"/>
      <c r="Z120" s="197"/>
      <c r="AA120" s="197"/>
      <c r="AB120" s="188"/>
      <c r="AC120" s="197"/>
      <c r="AD120" s="197"/>
      <c r="AE120" s="188"/>
      <c r="AF120" s="197"/>
      <c r="AG120" s="197"/>
      <c r="AH120" s="197"/>
    </row>
    <row r="121" spans="1:34" x14ac:dyDescent="0.3">
      <c r="A121" s="192"/>
      <c r="B121" s="117"/>
      <c r="C121" s="117"/>
      <c r="D121" s="117"/>
      <c r="E121" s="117"/>
      <c r="F121" s="117"/>
      <c r="G121" s="117"/>
      <c r="H121" s="117"/>
      <c r="I121" s="195"/>
      <c r="J121" s="117"/>
      <c r="K121" s="117"/>
      <c r="L121" s="117"/>
      <c r="M121" s="117"/>
      <c r="N121" s="117"/>
      <c r="O121" s="117"/>
      <c r="P121" s="117"/>
      <c r="Q121" s="117"/>
      <c r="R121" s="117"/>
      <c r="S121" s="195"/>
      <c r="T121" s="117"/>
      <c r="U121" s="195"/>
      <c r="V121" s="117"/>
      <c r="W121" s="196"/>
      <c r="X121" s="197"/>
      <c r="Y121" s="197"/>
      <c r="Z121" s="197"/>
      <c r="AA121" s="197"/>
      <c r="AB121" s="188"/>
      <c r="AC121" s="197"/>
      <c r="AD121" s="197"/>
      <c r="AE121" s="188"/>
      <c r="AF121" s="197"/>
      <c r="AG121" s="197"/>
      <c r="AH121" s="197"/>
    </row>
    <row r="122" spans="1:34" x14ac:dyDescent="0.3">
      <c r="A122" s="192"/>
      <c r="B122" s="117"/>
      <c r="C122" s="117"/>
      <c r="D122" s="117"/>
      <c r="E122" s="117"/>
      <c r="F122" s="117"/>
      <c r="G122" s="117"/>
      <c r="H122" s="117"/>
      <c r="I122" s="195"/>
      <c r="J122" s="117"/>
      <c r="K122" s="117"/>
      <c r="L122" s="117"/>
      <c r="M122" s="117"/>
      <c r="N122" s="117"/>
      <c r="O122" s="117"/>
      <c r="P122" s="117"/>
      <c r="Q122" s="117"/>
      <c r="R122" s="117"/>
      <c r="S122" s="195"/>
      <c r="T122" s="117"/>
      <c r="U122" s="195"/>
      <c r="V122" s="117"/>
      <c r="W122" s="196"/>
      <c r="X122" s="197"/>
      <c r="Y122" s="197"/>
      <c r="Z122" s="197"/>
      <c r="AA122" s="197"/>
      <c r="AB122" s="188"/>
      <c r="AC122" s="197"/>
      <c r="AD122" s="197"/>
      <c r="AE122" s="188"/>
      <c r="AF122" s="197"/>
      <c r="AG122" s="197"/>
      <c r="AH122" s="197"/>
    </row>
    <row r="123" spans="1:34" x14ac:dyDescent="0.3">
      <c r="A123" s="192"/>
      <c r="B123" s="117"/>
      <c r="C123" s="117"/>
      <c r="D123" s="117"/>
      <c r="E123" s="117"/>
      <c r="F123" s="117"/>
      <c r="G123" s="117"/>
      <c r="H123" s="117"/>
      <c r="I123" s="195"/>
      <c r="J123" s="117"/>
      <c r="K123" s="117"/>
      <c r="L123" s="117"/>
      <c r="M123" s="117"/>
      <c r="N123" s="117"/>
      <c r="O123" s="117"/>
      <c r="P123" s="117"/>
      <c r="Q123" s="117"/>
      <c r="R123" s="117"/>
      <c r="S123" s="195"/>
      <c r="T123" s="117"/>
      <c r="U123" s="195"/>
      <c r="V123" s="117"/>
      <c r="W123" s="196"/>
      <c r="X123" s="197"/>
      <c r="Y123" s="197"/>
      <c r="Z123" s="197"/>
      <c r="AA123" s="197"/>
      <c r="AB123" s="188"/>
      <c r="AC123" s="197"/>
      <c r="AD123" s="197"/>
      <c r="AE123" s="188"/>
      <c r="AF123" s="197"/>
      <c r="AG123" s="197"/>
      <c r="AH123" s="197"/>
    </row>
    <row r="124" spans="1:34" x14ac:dyDescent="0.3">
      <c r="A124" s="192"/>
      <c r="B124" s="117"/>
      <c r="C124" s="117"/>
      <c r="D124" s="117"/>
      <c r="E124" s="117"/>
      <c r="F124" s="117"/>
      <c r="G124" s="117"/>
      <c r="H124" s="117"/>
      <c r="I124" s="195"/>
      <c r="J124" s="117"/>
      <c r="K124" s="117"/>
      <c r="L124" s="117"/>
      <c r="M124" s="117"/>
      <c r="N124" s="117"/>
      <c r="O124" s="117"/>
      <c r="P124" s="117"/>
      <c r="Q124" s="117"/>
      <c r="R124" s="117"/>
      <c r="S124" s="195"/>
      <c r="T124" s="117"/>
      <c r="U124" s="195"/>
      <c r="V124" s="117"/>
      <c r="W124" s="196"/>
      <c r="X124" s="197"/>
      <c r="Y124" s="197"/>
      <c r="Z124" s="197"/>
      <c r="AA124" s="197"/>
      <c r="AB124" s="188"/>
      <c r="AC124" s="197"/>
      <c r="AD124" s="197"/>
      <c r="AE124" s="188"/>
      <c r="AF124" s="197"/>
      <c r="AG124" s="197"/>
      <c r="AH124" s="197"/>
    </row>
    <row r="125" spans="1:34" x14ac:dyDescent="0.3">
      <c r="A125" s="192"/>
      <c r="B125" s="117"/>
      <c r="C125" s="117"/>
      <c r="D125" s="117"/>
      <c r="E125" s="117"/>
      <c r="F125" s="117"/>
      <c r="G125" s="117"/>
      <c r="H125" s="117"/>
      <c r="I125" s="195"/>
      <c r="J125" s="117"/>
      <c r="K125" s="117"/>
      <c r="L125" s="117"/>
      <c r="M125" s="117"/>
      <c r="N125" s="117"/>
      <c r="O125" s="117"/>
      <c r="P125" s="117"/>
      <c r="Q125" s="117"/>
      <c r="R125" s="117"/>
      <c r="S125" s="195"/>
      <c r="T125" s="117"/>
      <c r="U125" s="195"/>
      <c r="V125" s="117"/>
      <c r="W125" s="196"/>
      <c r="X125" s="197"/>
      <c r="Y125" s="197"/>
      <c r="Z125" s="197"/>
      <c r="AA125" s="197"/>
      <c r="AB125" s="188"/>
      <c r="AC125" s="197"/>
      <c r="AD125" s="197"/>
      <c r="AE125" s="188"/>
      <c r="AF125" s="197"/>
      <c r="AG125" s="197"/>
      <c r="AH125" s="197"/>
    </row>
    <row r="126" spans="1:34" x14ac:dyDescent="0.3">
      <c r="A126" s="192"/>
      <c r="B126" s="117"/>
      <c r="C126" s="117"/>
      <c r="D126" s="117"/>
      <c r="E126" s="117"/>
      <c r="F126" s="117"/>
      <c r="G126" s="117"/>
      <c r="H126" s="117"/>
      <c r="I126" s="195"/>
      <c r="J126" s="117"/>
      <c r="K126" s="117"/>
      <c r="L126" s="117"/>
      <c r="M126" s="117"/>
      <c r="N126" s="117"/>
      <c r="O126" s="117"/>
      <c r="P126" s="117"/>
      <c r="Q126" s="117"/>
      <c r="R126" s="117"/>
      <c r="S126" s="195"/>
      <c r="T126" s="117"/>
      <c r="U126" s="195"/>
      <c r="V126" s="117"/>
      <c r="W126" s="196"/>
      <c r="X126" s="197"/>
      <c r="Y126" s="197"/>
      <c r="Z126" s="197"/>
      <c r="AA126" s="197"/>
      <c r="AB126" s="188"/>
      <c r="AC126" s="197"/>
      <c r="AD126" s="197"/>
      <c r="AE126" s="188"/>
      <c r="AF126" s="197"/>
      <c r="AG126" s="197"/>
      <c r="AH126" s="197"/>
    </row>
    <row r="127" spans="1:34" x14ac:dyDescent="0.3">
      <c r="A127" s="192"/>
      <c r="B127" s="117"/>
      <c r="C127" s="117"/>
      <c r="D127" s="117"/>
      <c r="E127" s="117"/>
      <c r="F127" s="117"/>
      <c r="G127" s="117"/>
      <c r="H127" s="117"/>
      <c r="I127" s="195"/>
      <c r="J127" s="117"/>
      <c r="K127" s="117"/>
      <c r="L127" s="117"/>
      <c r="M127" s="117"/>
      <c r="N127" s="117"/>
      <c r="O127" s="117"/>
      <c r="P127" s="117"/>
      <c r="Q127" s="117"/>
      <c r="R127" s="117"/>
      <c r="S127" s="195"/>
      <c r="T127" s="117"/>
      <c r="U127" s="195"/>
      <c r="V127" s="117"/>
      <c r="W127" s="196"/>
      <c r="X127" s="197"/>
      <c r="Y127" s="197"/>
      <c r="Z127" s="197"/>
      <c r="AA127" s="197"/>
      <c r="AB127" s="188"/>
      <c r="AC127" s="197"/>
      <c r="AD127" s="197"/>
      <c r="AE127" s="188"/>
      <c r="AF127" s="197"/>
      <c r="AG127" s="197"/>
      <c r="AH127" s="197"/>
    </row>
    <row r="128" spans="1:34" x14ac:dyDescent="0.3">
      <c r="A128" s="192"/>
      <c r="B128" s="117"/>
      <c r="C128" s="117"/>
      <c r="D128" s="117"/>
      <c r="E128" s="117"/>
      <c r="F128" s="117"/>
      <c r="G128" s="117"/>
      <c r="H128" s="117"/>
      <c r="I128" s="195"/>
      <c r="J128" s="117"/>
      <c r="K128" s="117"/>
      <c r="L128" s="117"/>
      <c r="M128" s="117"/>
      <c r="N128" s="117"/>
      <c r="O128" s="117"/>
      <c r="P128" s="117"/>
      <c r="Q128" s="117"/>
      <c r="R128" s="117"/>
      <c r="S128" s="195"/>
      <c r="T128" s="117"/>
      <c r="U128" s="195"/>
      <c r="V128" s="117"/>
      <c r="W128" s="196"/>
      <c r="X128" s="197"/>
      <c r="Y128" s="197"/>
      <c r="Z128" s="197"/>
      <c r="AA128" s="197"/>
      <c r="AB128" s="188"/>
      <c r="AC128" s="197"/>
      <c r="AD128" s="197"/>
      <c r="AE128" s="188"/>
      <c r="AF128" s="197"/>
      <c r="AG128" s="197"/>
      <c r="AH128" s="197"/>
    </row>
    <row r="129" spans="1:34" x14ac:dyDescent="0.3">
      <c r="A129" s="192"/>
      <c r="B129" s="117"/>
      <c r="C129" s="117"/>
      <c r="D129" s="117"/>
      <c r="E129" s="117"/>
      <c r="F129" s="117"/>
      <c r="G129" s="117"/>
      <c r="H129" s="117"/>
      <c r="I129" s="195"/>
      <c r="J129" s="117"/>
      <c r="K129" s="117"/>
      <c r="L129" s="117"/>
      <c r="M129" s="117"/>
      <c r="N129" s="117"/>
      <c r="O129" s="117"/>
      <c r="P129" s="117"/>
      <c r="Q129" s="117"/>
      <c r="R129" s="117"/>
      <c r="S129" s="195"/>
      <c r="T129" s="117"/>
      <c r="U129" s="195"/>
      <c r="V129" s="117"/>
      <c r="W129" s="196"/>
      <c r="X129" s="197"/>
      <c r="Y129" s="197"/>
      <c r="Z129" s="197"/>
      <c r="AA129" s="197"/>
      <c r="AB129" s="188"/>
      <c r="AC129" s="197"/>
      <c r="AD129" s="197"/>
      <c r="AE129" s="188"/>
      <c r="AF129" s="197"/>
      <c r="AG129" s="197"/>
      <c r="AH129" s="197"/>
    </row>
    <row r="130" spans="1:34" x14ac:dyDescent="0.3">
      <c r="A130" s="192"/>
      <c r="B130" s="117"/>
      <c r="C130" s="117"/>
      <c r="D130" s="117"/>
      <c r="E130" s="117"/>
      <c r="F130" s="117"/>
      <c r="G130" s="117"/>
      <c r="H130" s="117"/>
      <c r="I130" s="195"/>
      <c r="J130" s="117"/>
      <c r="K130" s="117"/>
      <c r="L130" s="117"/>
      <c r="M130" s="117"/>
      <c r="N130" s="117"/>
      <c r="O130" s="117"/>
      <c r="P130" s="117"/>
      <c r="Q130" s="117"/>
      <c r="R130" s="117"/>
      <c r="S130" s="195"/>
      <c r="T130" s="117"/>
      <c r="U130" s="195"/>
      <c r="V130" s="117"/>
      <c r="W130" s="196"/>
      <c r="X130" s="197"/>
      <c r="Y130" s="197"/>
      <c r="Z130" s="197"/>
      <c r="AA130" s="197"/>
      <c r="AB130" s="188"/>
      <c r="AC130" s="197"/>
      <c r="AD130" s="197"/>
      <c r="AE130" s="188"/>
      <c r="AF130" s="197"/>
      <c r="AG130" s="197"/>
      <c r="AH130" s="197"/>
    </row>
    <row r="131" spans="1:34" x14ac:dyDescent="0.3">
      <c r="A131" s="192"/>
      <c r="B131" s="117"/>
      <c r="C131" s="117"/>
      <c r="D131" s="117"/>
      <c r="E131" s="117"/>
      <c r="F131" s="117"/>
      <c r="G131" s="117"/>
      <c r="H131" s="117"/>
      <c r="I131" s="195"/>
      <c r="J131" s="117"/>
      <c r="K131" s="117"/>
      <c r="L131" s="117"/>
      <c r="M131" s="117"/>
      <c r="N131" s="117"/>
      <c r="O131" s="117"/>
      <c r="P131" s="117"/>
      <c r="Q131" s="117"/>
      <c r="R131" s="117"/>
      <c r="S131" s="195"/>
      <c r="T131" s="117"/>
      <c r="U131" s="195"/>
      <c r="V131" s="117"/>
      <c r="W131" s="196"/>
      <c r="X131" s="197"/>
      <c r="Y131" s="197"/>
      <c r="Z131" s="197"/>
      <c r="AA131" s="197"/>
      <c r="AB131" s="188"/>
      <c r="AC131" s="197"/>
      <c r="AD131" s="197"/>
      <c r="AE131" s="188"/>
      <c r="AF131" s="197"/>
      <c r="AG131" s="197"/>
      <c r="AH131" s="197"/>
    </row>
    <row r="132" spans="1:34" x14ac:dyDescent="0.3">
      <c r="A132" s="192"/>
      <c r="B132" s="117"/>
      <c r="C132" s="117"/>
      <c r="D132" s="117"/>
      <c r="E132" s="117"/>
      <c r="F132" s="117"/>
      <c r="G132" s="117"/>
      <c r="H132" s="117"/>
      <c r="I132" s="195"/>
      <c r="J132" s="117"/>
      <c r="K132" s="117"/>
      <c r="L132" s="117"/>
      <c r="M132" s="117"/>
      <c r="N132" s="117"/>
      <c r="O132" s="117"/>
      <c r="P132" s="117"/>
      <c r="Q132" s="117"/>
      <c r="R132" s="117"/>
      <c r="S132" s="195"/>
      <c r="T132" s="117"/>
      <c r="U132" s="195"/>
      <c r="V132" s="117"/>
      <c r="W132" s="196"/>
      <c r="X132" s="197"/>
      <c r="Y132" s="197"/>
      <c r="Z132" s="197"/>
      <c r="AA132" s="197"/>
      <c r="AB132" s="188"/>
      <c r="AC132" s="197"/>
      <c r="AD132" s="197"/>
      <c r="AE132" s="188"/>
      <c r="AF132" s="197"/>
      <c r="AG132" s="197"/>
      <c r="AH132" s="197"/>
    </row>
    <row r="133" spans="1:34" x14ac:dyDescent="0.3">
      <c r="A133" s="192"/>
      <c r="B133" s="117"/>
      <c r="C133" s="117"/>
      <c r="D133" s="117"/>
      <c r="E133" s="117"/>
      <c r="F133" s="117"/>
      <c r="G133" s="117"/>
      <c r="H133" s="117"/>
      <c r="I133" s="195"/>
      <c r="J133" s="117"/>
      <c r="K133" s="117"/>
      <c r="L133" s="117"/>
      <c r="M133" s="117"/>
      <c r="N133" s="117"/>
      <c r="O133" s="117"/>
      <c r="P133" s="117"/>
      <c r="Q133" s="117"/>
      <c r="R133" s="117"/>
      <c r="S133" s="195"/>
      <c r="T133" s="117"/>
      <c r="U133" s="195"/>
      <c r="V133" s="117"/>
      <c r="W133" s="196"/>
      <c r="X133" s="197"/>
      <c r="Y133" s="197"/>
      <c r="Z133" s="197"/>
      <c r="AA133" s="197"/>
      <c r="AB133" s="188"/>
      <c r="AC133" s="197"/>
      <c r="AD133" s="197"/>
      <c r="AE133" s="188"/>
      <c r="AF133" s="197"/>
      <c r="AG133" s="197"/>
      <c r="AH133" s="197"/>
    </row>
    <row r="134" spans="1:34" x14ac:dyDescent="0.3">
      <c r="A134" s="192"/>
      <c r="B134" s="117"/>
      <c r="C134" s="117"/>
      <c r="D134" s="117"/>
      <c r="E134" s="117"/>
      <c r="F134" s="117"/>
      <c r="G134" s="117"/>
      <c r="H134" s="117"/>
      <c r="I134" s="195"/>
      <c r="J134" s="117"/>
      <c r="K134" s="117"/>
      <c r="L134" s="117"/>
      <c r="M134" s="117"/>
      <c r="N134" s="117"/>
      <c r="O134" s="117"/>
      <c r="P134" s="117"/>
      <c r="Q134" s="117"/>
      <c r="R134" s="117"/>
      <c r="S134" s="195"/>
      <c r="T134" s="117"/>
      <c r="U134" s="195"/>
      <c r="V134" s="117"/>
      <c r="W134" s="196"/>
      <c r="X134" s="197"/>
      <c r="Y134" s="197"/>
      <c r="Z134" s="197"/>
      <c r="AA134" s="197"/>
      <c r="AB134" s="188"/>
      <c r="AC134" s="197"/>
      <c r="AD134" s="197"/>
      <c r="AE134" s="188"/>
      <c r="AF134" s="197"/>
      <c r="AG134" s="197"/>
      <c r="AH134" s="197"/>
    </row>
    <row r="135" spans="1:34" x14ac:dyDescent="0.3">
      <c r="A135" s="192"/>
      <c r="B135" s="117"/>
      <c r="C135" s="117"/>
      <c r="D135" s="117"/>
      <c r="E135" s="117"/>
      <c r="F135" s="117"/>
      <c r="G135" s="117"/>
      <c r="H135" s="117"/>
      <c r="I135" s="195"/>
      <c r="J135" s="117"/>
      <c r="K135" s="117"/>
      <c r="L135" s="117"/>
      <c r="M135" s="117"/>
      <c r="N135" s="117"/>
      <c r="O135" s="117"/>
      <c r="P135" s="117"/>
      <c r="Q135" s="117"/>
      <c r="R135" s="117"/>
      <c r="S135" s="195"/>
      <c r="T135" s="117"/>
      <c r="U135" s="195"/>
      <c r="V135" s="117"/>
      <c r="W135" s="196"/>
      <c r="X135" s="197"/>
      <c r="Y135" s="197"/>
      <c r="Z135" s="197"/>
      <c r="AA135" s="197"/>
      <c r="AB135" s="188"/>
      <c r="AC135" s="197"/>
      <c r="AD135" s="197"/>
      <c r="AE135" s="188"/>
      <c r="AF135" s="197"/>
      <c r="AG135" s="197"/>
      <c r="AH135" s="197"/>
    </row>
    <row r="136" spans="1:34" x14ac:dyDescent="0.3">
      <c r="A136" s="192"/>
      <c r="B136" s="117"/>
      <c r="C136" s="117"/>
      <c r="D136" s="117"/>
      <c r="E136" s="117"/>
      <c r="F136" s="117"/>
      <c r="G136" s="117"/>
      <c r="H136" s="117"/>
      <c r="I136" s="195"/>
      <c r="J136" s="117"/>
      <c r="K136" s="117"/>
      <c r="L136" s="117"/>
      <c r="M136" s="117"/>
      <c r="N136" s="117"/>
      <c r="O136" s="117"/>
      <c r="P136" s="117"/>
      <c r="Q136" s="117"/>
      <c r="R136" s="117"/>
      <c r="S136" s="195"/>
      <c r="T136" s="117"/>
      <c r="U136" s="195"/>
      <c r="V136" s="117"/>
      <c r="W136" s="196"/>
      <c r="X136" s="197"/>
      <c r="Y136" s="197"/>
      <c r="Z136" s="197"/>
      <c r="AA136" s="197"/>
      <c r="AB136" s="188"/>
      <c r="AC136" s="197"/>
      <c r="AD136" s="197"/>
      <c r="AE136" s="188"/>
      <c r="AF136" s="197"/>
      <c r="AG136" s="197"/>
      <c r="AH136" s="197"/>
    </row>
    <row r="137" spans="1:34" x14ac:dyDescent="0.3">
      <c r="A137" s="192"/>
      <c r="B137" s="117"/>
      <c r="C137" s="117"/>
      <c r="D137" s="117"/>
      <c r="E137" s="117"/>
      <c r="F137" s="117"/>
      <c r="G137" s="117"/>
      <c r="H137" s="117"/>
      <c r="I137" s="195"/>
      <c r="J137" s="117"/>
      <c r="K137" s="117"/>
      <c r="L137" s="117"/>
      <c r="M137" s="117"/>
      <c r="N137" s="117"/>
      <c r="O137" s="117"/>
      <c r="P137" s="117"/>
      <c r="Q137" s="117"/>
      <c r="R137" s="117"/>
      <c r="S137" s="195"/>
      <c r="T137" s="117"/>
      <c r="U137" s="195"/>
      <c r="V137" s="117"/>
      <c r="W137" s="196"/>
      <c r="X137" s="197"/>
      <c r="Y137" s="197"/>
      <c r="Z137" s="197"/>
      <c r="AA137" s="197"/>
      <c r="AB137" s="188"/>
      <c r="AC137" s="197"/>
      <c r="AD137" s="197"/>
      <c r="AE137" s="188"/>
      <c r="AF137" s="197"/>
      <c r="AG137" s="197"/>
      <c r="AH137" s="197"/>
    </row>
    <row r="138" spans="1:34" x14ac:dyDescent="0.3">
      <c r="A138" s="192"/>
      <c r="B138" s="117"/>
      <c r="C138" s="117"/>
      <c r="D138" s="117"/>
      <c r="E138" s="117"/>
      <c r="F138" s="117"/>
      <c r="G138" s="117"/>
      <c r="H138" s="117"/>
      <c r="I138" s="195"/>
      <c r="J138" s="117"/>
      <c r="K138" s="117"/>
      <c r="L138" s="117"/>
      <c r="M138" s="117"/>
      <c r="N138" s="117"/>
      <c r="O138" s="117"/>
      <c r="P138" s="117"/>
      <c r="Q138" s="117"/>
      <c r="R138" s="117"/>
      <c r="S138" s="195"/>
      <c r="T138" s="117"/>
      <c r="U138" s="195"/>
      <c r="V138" s="117"/>
      <c r="W138" s="196"/>
      <c r="X138" s="197"/>
      <c r="Y138" s="197"/>
      <c r="Z138" s="197"/>
      <c r="AA138" s="197"/>
      <c r="AB138" s="188"/>
      <c r="AC138" s="197"/>
      <c r="AD138" s="197"/>
      <c r="AE138" s="188"/>
      <c r="AF138" s="197"/>
      <c r="AG138" s="197"/>
      <c r="AH138" s="197"/>
    </row>
    <row r="139" spans="1:34" x14ac:dyDescent="0.3">
      <c r="A139" s="192"/>
      <c r="B139" s="117"/>
      <c r="C139" s="117"/>
      <c r="D139" s="117"/>
      <c r="E139" s="117"/>
      <c r="F139" s="117"/>
      <c r="G139" s="117"/>
      <c r="H139" s="117"/>
      <c r="I139" s="195"/>
      <c r="J139" s="117"/>
      <c r="K139" s="117"/>
      <c r="L139" s="117"/>
      <c r="M139" s="117"/>
      <c r="N139" s="117"/>
      <c r="O139" s="117"/>
      <c r="P139" s="117"/>
      <c r="Q139" s="117"/>
      <c r="R139" s="117"/>
      <c r="S139" s="195"/>
      <c r="T139" s="117"/>
      <c r="U139" s="195"/>
      <c r="V139" s="117"/>
      <c r="W139" s="196"/>
      <c r="X139" s="197"/>
      <c r="Y139" s="197"/>
      <c r="Z139" s="197"/>
      <c r="AA139" s="197"/>
      <c r="AB139" s="188"/>
      <c r="AC139" s="197"/>
      <c r="AD139" s="197"/>
      <c r="AE139" s="188"/>
      <c r="AF139" s="197"/>
      <c r="AG139" s="197"/>
      <c r="AH139" s="197"/>
    </row>
    <row r="140" spans="1:34" x14ac:dyDescent="0.3">
      <c r="A140" s="192"/>
      <c r="B140" s="117"/>
      <c r="C140" s="117"/>
      <c r="D140" s="117"/>
      <c r="E140" s="117"/>
      <c r="F140" s="117"/>
      <c r="G140" s="117"/>
      <c r="H140" s="117"/>
      <c r="I140" s="195"/>
      <c r="J140" s="117"/>
      <c r="K140" s="117"/>
      <c r="L140" s="117"/>
      <c r="M140" s="117"/>
      <c r="N140" s="117"/>
      <c r="O140" s="117"/>
      <c r="P140" s="117"/>
      <c r="Q140" s="117"/>
      <c r="R140" s="117"/>
      <c r="S140" s="195"/>
      <c r="T140" s="117"/>
      <c r="U140" s="195"/>
      <c r="V140" s="117"/>
      <c r="W140" s="196"/>
      <c r="X140" s="197"/>
      <c r="Y140" s="197"/>
      <c r="Z140" s="197"/>
      <c r="AA140" s="197"/>
      <c r="AB140" s="188"/>
      <c r="AC140" s="197"/>
      <c r="AD140" s="197"/>
      <c r="AE140" s="188"/>
      <c r="AF140" s="197"/>
      <c r="AG140" s="197"/>
      <c r="AH140" s="197"/>
    </row>
    <row r="141" spans="1:34" x14ac:dyDescent="0.3">
      <c r="A141" s="192"/>
      <c r="B141" s="117"/>
      <c r="C141" s="117"/>
      <c r="D141" s="117"/>
      <c r="E141" s="117"/>
      <c r="F141" s="117"/>
      <c r="G141" s="117"/>
      <c r="H141" s="117"/>
      <c r="I141" s="195"/>
      <c r="J141" s="117"/>
      <c r="K141" s="117"/>
      <c r="L141" s="117"/>
      <c r="M141" s="117"/>
      <c r="N141" s="117"/>
      <c r="O141" s="117"/>
      <c r="P141" s="117"/>
      <c r="Q141" s="117"/>
      <c r="R141" s="117"/>
      <c r="S141" s="195"/>
      <c r="T141" s="117"/>
      <c r="U141" s="195"/>
      <c r="V141" s="117"/>
      <c r="W141" s="196"/>
      <c r="X141" s="197"/>
      <c r="Y141" s="197"/>
      <c r="Z141" s="197"/>
      <c r="AA141" s="197"/>
      <c r="AB141" s="188"/>
      <c r="AC141" s="197"/>
      <c r="AD141" s="197"/>
      <c r="AE141" s="188"/>
      <c r="AF141" s="197"/>
      <c r="AG141" s="197"/>
      <c r="AH141" s="197"/>
    </row>
    <row r="142" spans="1:34" x14ac:dyDescent="0.3">
      <c r="A142" s="192"/>
      <c r="B142" s="117"/>
      <c r="C142" s="117"/>
      <c r="D142" s="117"/>
      <c r="E142" s="117"/>
      <c r="F142" s="117"/>
      <c r="G142" s="117"/>
      <c r="H142" s="117"/>
      <c r="I142" s="195"/>
      <c r="J142" s="117"/>
      <c r="K142" s="117"/>
      <c r="L142" s="117"/>
      <c r="M142" s="117"/>
      <c r="N142" s="117"/>
      <c r="O142" s="117"/>
      <c r="P142" s="117"/>
      <c r="Q142" s="117"/>
      <c r="R142" s="117"/>
      <c r="S142" s="195"/>
      <c r="T142" s="117"/>
      <c r="U142" s="195"/>
      <c r="V142" s="117"/>
      <c r="W142" s="196"/>
      <c r="X142" s="197"/>
      <c r="Y142" s="197"/>
      <c r="Z142" s="197"/>
      <c r="AA142" s="197"/>
      <c r="AB142" s="188"/>
      <c r="AC142" s="197"/>
      <c r="AD142" s="197"/>
      <c r="AE142" s="188"/>
      <c r="AF142" s="197"/>
      <c r="AG142" s="197"/>
      <c r="AH142" s="197"/>
    </row>
    <row r="143" spans="1:34" x14ac:dyDescent="0.3">
      <c r="A143" s="192"/>
      <c r="B143" s="117"/>
      <c r="C143" s="117"/>
      <c r="D143" s="117"/>
      <c r="E143" s="117"/>
      <c r="F143" s="117"/>
      <c r="G143" s="117"/>
      <c r="H143" s="117"/>
      <c r="I143" s="195"/>
      <c r="J143" s="117"/>
      <c r="K143" s="117"/>
      <c r="L143" s="117"/>
      <c r="M143" s="117"/>
      <c r="N143" s="117"/>
      <c r="O143" s="117"/>
      <c r="P143" s="117"/>
      <c r="Q143" s="117"/>
      <c r="R143" s="117"/>
      <c r="S143" s="195"/>
      <c r="T143" s="117"/>
      <c r="U143" s="195"/>
      <c r="V143" s="117"/>
      <c r="W143" s="196"/>
      <c r="X143" s="197"/>
      <c r="Y143" s="197"/>
      <c r="Z143" s="197"/>
      <c r="AA143" s="197"/>
      <c r="AB143" s="188"/>
      <c r="AC143" s="197"/>
      <c r="AD143" s="197"/>
      <c r="AE143" s="188"/>
      <c r="AF143" s="197"/>
      <c r="AG143" s="197"/>
      <c r="AH143" s="197"/>
    </row>
    <row r="144" spans="1:34" x14ac:dyDescent="0.3">
      <c r="A144" s="192"/>
      <c r="B144" s="117"/>
      <c r="C144" s="117"/>
      <c r="D144" s="117"/>
      <c r="E144" s="117"/>
      <c r="F144" s="117"/>
      <c r="G144" s="117"/>
      <c r="H144" s="117"/>
      <c r="I144" s="195"/>
      <c r="J144" s="117"/>
      <c r="K144" s="117"/>
      <c r="L144" s="117"/>
      <c r="M144" s="117"/>
      <c r="N144" s="117"/>
      <c r="O144" s="117"/>
      <c r="P144" s="117"/>
      <c r="Q144" s="117"/>
      <c r="R144" s="117"/>
      <c r="S144" s="195"/>
      <c r="T144" s="117"/>
      <c r="U144" s="195"/>
      <c r="V144" s="117"/>
      <c r="W144" s="196"/>
      <c r="X144" s="197"/>
      <c r="Y144" s="197"/>
      <c r="Z144" s="197"/>
      <c r="AA144" s="197"/>
      <c r="AB144" s="188"/>
      <c r="AC144" s="197"/>
      <c r="AD144" s="197"/>
      <c r="AE144" s="188"/>
      <c r="AF144" s="197"/>
      <c r="AG144" s="197"/>
      <c r="AH144" s="197"/>
    </row>
    <row r="145" spans="1:34" x14ac:dyDescent="0.3">
      <c r="A145" s="192"/>
      <c r="B145" s="117"/>
      <c r="C145" s="117"/>
      <c r="D145" s="117"/>
      <c r="E145" s="117"/>
      <c r="F145" s="117"/>
      <c r="G145" s="117"/>
      <c r="H145" s="117"/>
      <c r="I145" s="195"/>
      <c r="J145" s="117"/>
      <c r="K145" s="117"/>
      <c r="L145" s="117"/>
      <c r="M145" s="117"/>
      <c r="N145" s="117"/>
      <c r="O145" s="117"/>
      <c r="P145" s="117"/>
      <c r="Q145" s="117"/>
      <c r="R145" s="117"/>
      <c r="S145" s="195"/>
      <c r="T145" s="117"/>
      <c r="U145" s="195"/>
      <c r="V145" s="117"/>
      <c r="W145" s="196"/>
      <c r="X145" s="197"/>
      <c r="Y145" s="197"/>
      <c r="Z145" s="197"/>
      <c r="AA145" s="197"/>
      <c r="AB145" s="188"/>
      <c r="AC145" s="197"/>
      <c r="AD145" s="197"/>
      <c r="AE145" s="188"/>
      <c r="AF145" s="197"/>
      <c r="AG145" s="197"/>
      <c r="AH145" s="197"/>
    </row>
    <row r="146" spans="1:34" x14ac:dyDescent="0.3">
      <c r="A146" s="192"/>
      <c r="B146" s="117"/>
      <c r="C146" s="117"/>
      <c r="D146" s="117"/>
      <c r="E146" s="117"/>
      <c r="F146" s="117"/>
      <c r="G146" s="117"/>
      <c r="H146" s="117"/>
      <c r="I146" s="195"/>
      <c r="J146" s="117"/>
      <c r="K146" s="117"/>
      <c r="L146" s="117"/>
      <c r="M146" s="117"/>
      <c r="N146" s="117"/>
      <c r="O146" s="117"/>
      <c r="P146" s="117"/>
      <c r="Q146" s="117"/>
      <c r="R146" s="117"/>
      <c r="S146" s="195"/>
      <c r="T146" s="117"/>
      <c r="U146" s="195"/>
      <c r="V146" s="117"/>
      <c r="W146" s="196"/>
      <c r="X146" s="197"/>
      <c r="Y146" s="197"/>
      <c r="Z146" s="197"/>
      <c r="AA146" s="197"/>
      <c r="AB146" s="188"/>
      <c r="AC146" s="197"/>
      <c r="AD146" s="197"/>
      <c r="AE146" s="188"/>
      <c r="AF146" s="197"/>
      <c r="AG146" s="197"/>
      <c r="AH146" s="197"/>
    </row>
    <row r="147" spans="1:34" x14ac:dyDescent="0.3">
      <c r="A147" s="192"/>
      <c r="B147" s="117"/>
      <c r="C147" s="117"/>
      <c r="D147" s="117"/>
      <c r="E147" s="117"/>
      <c r="F147" s="117"/>
      <c r="G147" s="117"/>
      <c r="H147" s="117"/>
      <c r="I147" s="195"/>
      <c r="J147" s="117"/>
      <c r="K147" s="117"/>
      <c r="L147" s="117"/>
      <c r="M147" s="117"/>
      <c r="N147" s="117"/>
      <c r="O147" s="117"/>
      <c r="P147" s="117"/>
      <c r="Q147" s="117"/>
      <c r="R147" s="117"/>
      <c r="S147" s="195"/>
      <c r="T147" s="117"/>
      <c r="U147" s="195"/>
      <c r="V147" s="117"/>
      <c r="W147" s="196"/>
      <c r="X147" s="197"/>
      <c r="Y147" s="197"/>
      <c r="Z147" s="197"/>
      <c r="AA147" s="197"/>
      <c r="AB147" s="188"/>
      <c r="AC147" s="197"/>
      <c r="AD147" s="197"/>
      <c r="AE147" s="188"/>
      <c r="AF147" s="197"/>
      <c r="AG147" s="197"/>
      <c r="AH147" s="197"/>
    </row>
    <row r="148" spans="1:34" x14ac:dyDescent="0.3">
      <c r="A148" s="192"/>
      <c r="B148" s="117"/>
      <c r="C148" s="117"/>
      <c r="D148" s="117"/>
      <c r="E148" s="117"/>
      <c r="F148" s="117"/>
      <c r="G148" s="117"/>
      <c r="H148" s="117"/>
      <c r="I148" s="195"/>
      <c r="J148" s="117"/>
      <c r="K148" s="117"/>
      <c r="L148" s="117"/>
      <c r="M148" s="117"/>
      <c r="N148" s="117"/>
      <c r="O148" s="117"/>
      <c r="P148" s="117"/>
      <c r="Q148" s="117"/>
      <c r="R148" s="117"/>
      <c r="S148" s="195"/>
      <c r="T148" s="117"/>
      <c r="U148" s="195"/>
      <c r="V148" s="117"/>
      <c r="W148" s="196"/>
      <c r="X148" s="197"/>
      <c r="Y148" s="197"/>
      <c r="Z148" s="197"/>
      <c r="AA148" s="197"/>
      <c r="AB148" s="188"/>
      <c r="AC148" s="197"/>
      <c r="AD148" s="197"/>
      <c r="AE148" s="188"/>
      <c r="AF148" s="197"/>
      <c r="AG148" s="197"/>
      <c r="AH148" s="197"/>
    </row>
    <row r="149" spans="1:34" x14ac:dyDescent="0.3">
      <c r="A149" s="192"/>
      <c r="B149" s="117"/>
      <c r="C149" s="117"/>
      <c r="D149" s="117"/>
      <c r="E149" s="117"/>
      <c r="F149" s="117"/>
      <c r="G149" s="117"/>
      <c r="H149" s="117"/>
      <c r="I149" s="195"/>
      <c r="J149" s="117"/>
      <c r="K149" s="117"/>
      <c r="L149" s="117"/>
      <c r="M149" s="117"/>
      <c r="N149" s="117"/>
      <c r="O149" s="117"/>
      <c r="P149" s="117"/>
      <c r="Q149" s="117"/>
      <c r="R149" s="117"/>
      <c r="S149" s="195"/>
      <c r="T149" s="117"/>
      <c r="U149" s="195"/>
      <c r="V149" s="117"/>
      <c r="W149" s="196"/>
      <c r="X149" s="197"/>
      <c r="Y149" s="197"/>
      <c r="Z149" s="197"/>
      <c r="AA149" s="197"/>
      <c r="AB149" s="188"/>
      <c r="AC149" s="197"/>
      <c r="AD149" s="197"/>
      <c r="AE149" s="188"/>
      <c r="AF149" s="197"/>
      <c r="AG149" s="197"/>
      <c r="AH149" s="197"/>
    </row>
    <row r="150" spans="1:34" x14ac:dyDescent="0.3">
      <c r="A150" s="192"/>
      <c r="B150" s="117"/>
      <c r="C150" s="117"/>
      <c r="D150" s="117"/>
      <c r="E150" s="117"/>
      <c r="F150" s="117"/>
      <c r="G150" s="117"/>
      <c r="H150" s="117"/>
      <c r="I150" s="195"/>
      <c r="J150" s="117"/>
      <c r="K150" s="117"/>
      <c r="L150" s="117"/>
      <c r="M150" s="117"/>
      <c r="N150" s="117"/>
      <c r="O150" s="117"/>
      <c r="P150" s="117"/>
      <c r="Q150" s="117"/>
      <c r="R150" s="117"/>
      <c r="S150" s="195"/>
      <c r="T150" s="117"/>
      <c r="U150" s="195"/>
      <c r="V150" s="117"/>
      <c r="W150" s="196"/>
      <c r="X150" s="197"/>
      <c r="Y150" s="197"/>
      <c r="Z150" s="197"/>
      <c r="AA150" s="197"/>
      <c r="AB150" s="188"/>
      <c r="AC150" s="197"/>
      <c r="AD150" s="197"/>
      <c r="AE150" s="188"/>
      <c r="AF150" s="197"/>
      <c r="AG150" s="197"/>
      <c r="AH150" s="197"/>
    </row>
    <row r="151" spans="1:34" x14ac:dyDescent="0.3">
      <c r="A151" s="192"/>
      <c r="B151" s="117"/>
      <c r="C151" s="117"/>
      <c r="D151" s="117"/>
      <c r="E151" s="117"/>
      <c r="F151" s="117"/>
      <c r="G151" s="117"/>
      <c r="H151" s="117"/>
      <c r="I151" s="195"/>
      <c r="J151" s="117"/>
      <c r="K151" s="117"/>
      <c r="L151" s="117"/>
      <c r="M151" s="117"/>
      <c r="N151" s="117"/>
      <c r="O151" s="117"/>
      <c r="P151" s="117"/>
      <c r="Q151" s="117"/>
      <c r="R151" s="117"/>
      <c r="S151" s="195"/>
      <c r="T151" s="117"/>
      <c r="U151" s="195"/>
      <c r="V151" s="117"/>
      <c r="W151" s="196"/>
      <c r="X151" s="197"/>
      <c r="Y151" s="197"/>
      <c r="Z151" s="197"/>
      <c r="AA151" s="197"/>
      <c r="AB151" s="188"/>
      <c r="AC151" s="197"/>
      <c r="AD151" s="197"/>
      <c r="AE151" s="188"/>
      <c r="AF151" s="197"/>
      <c r="AG151" s="197"/>
      <c r="AH151" s="197"/>
    </row>
    <row r="152" spans="1:34" x14ac:dyDescent="0.3">
      <c r="A152" s="192"/>
      <c r="B152" s="117"/>
      <c r="C152" s="117"/>
      <c r="D152" s="117"/>
      <c r="E152" s="117"/>
      <c r="F152" s="117"/>
      <c r="G152" s="117"/>
      <c r="H152" s="117"/>
      <c r="I152" s="195"/>
      <c r="J152" s="117"/>
      <c r="K152" s="117"/>
      <c r="L152" s="117"/>
      <c r="M152" s="117"/>
      <c r="N152" s="117"/>
      <c r="O152" s="117"/>
      <c r="P152" s="117"/>
      <c r="Q152" s="117"/>
      <c r="R152" s="117"/>
      <c r="S152" s="195"/>
      <c r="T152" s="117"/>
      <c r="U152" s="195"/>
      <c r="V152" s="117"/>
      <c r="W152" s="196"/>
      <c r="X152" s="197"/>
      <c r="Y152" s="197"/>
      <c r="Z152" s="197"/>
      <c r="AA152" s="197"/>
      <c r="AB152" s="188"/>
      <c r="AC152" s="197"/>
      <c r="AD152" s="197"/>
      <c r="AE152" s="188"/>
      <c r="AF152" s="197"/>
      <c r="AG152" s="197"/>
      <c r="AH152" s="197"/>
    </row>
    <row r="153" spans="1:34" x14ac:dyDescent="0.3">
      <c r="A153" s="192"/>
      <c r="B153" s="117"/>
      <c r="C153" s="117"/>
      <c r="D153" s="117"/>
      <c r="E153" s="117"/>
      <c r="F153" s="117"/>
      <c r="G153" s="117"/>
      <c r="H153" s="117"/>
      <c r="I153" s="195"/>
      <c r="J153" s="117"/>
      <c r="K153" s="117"/>
      <c r="L153" s="117"/>
      <c r="M153" s="117"/>
      <c r="N153" s="117"/>
      <c r="O153" s="117"/>
      <c r="P153" s="117"/>
      <c r="Q153" s="117"/>
      <c r="R153" s="117"/>
      <c r="S153" s="195"/>
      <c r="T153" s="117"/>
      <c r="U153" s="195"/>
      <c r="V153" s="117"/>
      <c r="W153" s="196"/>
      <c r="X153" s="197"/>
      <c r="Y153" s="197"/>
      <c r="Z153" s="197"/>
      <c r="AA153" s="197"/>
      <c r="AB153" s="188"/>
      <c r="AC153" s="197"/>
      <c r="AD153" s="197"/>
      <c r="AE153" s="188"/>
      <c r="AF153" s="197"/>
      <c r="AG153" s="197"/>
      <c r="AH153" s="197"/>
    </row>
    <row r="154" spans="1:34" x14ac:dyDescent="0.3">
      <c r="A154" s="192"/>
      <c r="B154" s="117"/>
      <c r="C154" s="117"/>
      <c r="D154" s="117"/>
      <c r="E154" s="117"/>
      <c r="F154" s="117"/>
      <c r="G154" s="117"/>
      <c r="H154" s="117"/>
      <c r="I154" s="195"/>
      <c r="J154" s="117"/>
      <c r="K154" s="117"/>
      <c r="L154" s="117"/>
      <c r="M154" s="117"/>
      <c r="N154" s="117"/>
      <c r="O154" s="117"/>
      <c r="P154" s="117"/>
      <c r="Q154" s="117"/>
      <c r="R154" s="117"/>
      <c r="S154" s="195"/>
      <c r="T154" s="117"/>
      <c r="U154" s="195"/>
      <c r="V154" s="117"/>
      <c r="W154" s="196"/>
      <c r="X154" s="197"/>
      <c r="Y154" s="197"/>
      <c r="Z154" s="197"/>
      <c r="AA154" s="197"/>
      <c r="AB154" s="188"/>
      <c r="AC154" s="197"/>
      <c r="AD154" s="197"/>
      <c r="AE154" s="188"/>
      <c r="AF154" s="197"/>
      <c r="AG154" s="197"/>
      <c r="AH154" s="197"/>
    </row>
    <row r="155" spans="1:34" x14ac:dyDescent="0.3">
      <c r="A155" s="192"/>
      <c r="B155" s="117"/>
      <c r="C155" s="117"/>
      <c r="D155" s="117"/>
      <c r="E155" s="117"/>
      <c r="F155" s="117"/>
      <c r="G155" s="117"/>
      <c r="H155" s="117"/>
      <c r="I155" s="195"/>
      <c r="J155" s="117"/>
      <c r="K155" s="117"/>
      <c r="L155" s="117"/>
      <c r="M155" s="117"/>
      <c r="N155" s="117"/>
      <c r="O155" s="117"/>
      <c r="P155" s="117"/>
      <c r="Q155" s="117"/>
      <c r="R155" s="117"/>
      <c r="S155" s="195"/>
      <c r="T155" s="117"/>
      <c r="U155" s="195"/>
      <c r="V155" s="117"/>
      <c r="W155" s="196"/>
      <c r="X155" s="197"/>
      <c r="Y155" s="197"/>
      <c r="Z155" s="197"/>
      <c r="AA155" s="197"/>
      <c r="AB155" s="188"/>
      <c r="AC155" s="197"/>
      <c r="AD155" s="197"/>
      <c r="AE155" s="188"/>
      <c r="AF155" s="197"/>
      <c r="AG155" s="197"/>
      <c r="AH155" s="197"/>
    </row>
    <row r="156" spans="1:34" x14ac:dyDescent="0.3">
      <c r="A156" s="192"/>
      <c r="B156" s="117"/>
      <c r="C156" s="117"/>
      <c r="D156" s="117"/>
      <c r="E156" s="117"/>
      <c r="F156" s="117"/>
      <c r="G156" s="117"/>
      <c r="H156" s="117"/>
      <c r="I156" s="195"/>
      <c r="J156" s="117"/>
      <c r="K156" s="117"/>
      <c r="L156" s="117"/>
      <c r="M156" s="117"/>
      <c r="N156" s="117"/>
      <c r="O156" s="117"/>
      <c r="P156" s="117"/>
      <c r="Q156" s="117"/>
      <c r="R156" s="117"/>
      <c r="S156" s="195"/>
      <c r="T156" s="117"/>
      <c r="U156" s="195"/>
      <c r="V156" s="117"/>
      <c r="W156" s="196"/>
      <c r="X156" s="197"/>
      <c r="Y156" s="197"/>
      <c r="Z156" s="197"/>
      <c r="AA156" s="197"/>
      <c r="AB156" s="188"/>
      <c r="AC156" s="197"/>
      <c r="AD156" s="197"/>
      <c r="AE156" s="188"/>
      <c r="AF156" s="197"/>
      <c r="AG156" s="197"/>
      <c r="AH156" s="197"/>
    </row>
    <row r="157" spans="1:34" x14ac:dyDescent="0.3">
      <c r="A157" s="192"/>
      <c r="B157" s="117"/>
      <c r="C157" s="117"/>
      <c r="D157" s="117"/>
      <c r="E157" s="117"/>
      <c r="F157" s="117"/>
      <c r="G157" s="117"/>
      <c r="H157" s="117"/>
      <c r="I157" s="195"/>
      <c r="J157" s="117"/>
      <c r="K157" s="117"/>
      <c r="L157" s="117"/>
      <c r="M157" s="117"/>
      <c r="N157" s="117"/>
      <c r="O157" s="117"/>
      <c r="P157" s="117"/>
      <c r="Q157" s="117"/>
      <c r="R157" s="117"/>
      <c r="S157" s="195"/>
      <c r="T157" s="117"/>
      <c r="U157" s="195"/>
      <c r="V157" s="117"/>
      <c r="W157" s="196"/>
      <c r="X157" s="197"/>
      <c r="Y157" s="197"/>
      <c r="Z157" s="197"/>
      <c r="AA157" s="197"/>
      <c r="AB157" s="188"/>
      <c r="AC157" s="197"/>
      <c r="AD157" s="197"/>
      <c r="AE157" s="188"/>
      <c r="AF157" s="197"/>
      <c r="AG157" s="197"/>
      <c r="AH157" s="197"/>
    </row>
    <row r="158" spans="1:34" x14ac:dyDescent="0.3">
      <c r="A158" s="192"/>
      <c r="B158" s="117"/>
      <c r="C158" s="117"/>
      <c r="D158" s="117"/>
      <c r="E158" s="117"/>
      <c r="F158" s="117"/>
      <c r="G158" s="117"/>
      <c r="H158" s="117"/>
      <c r="I158" s="195"/>
      <c r="J158" s="117"/>
      <c r="K158" s="117"/>
      <c r="L158" s="117"/>
      <c r="M158" s="117"/>
      <c r="N158" s="117"/>
      <c r="O158" s="117"/>
      <c r="P158" s="117"/>
      <c r="Q158" s="117"/>
      <c r="R158" s="117"/>
      <c r="S158" s="195"/>
      <c r="T158" s="117"/>
      <c r="U158" s="195"/>
      <c r="V158" s="117"/>
      <c r="W158" s="196"/>
      <c r="X158" s="197"/>
      <c r="Y158" s="197"/>
      <c r="Z158" s="197"/>
      <c r="AA158" s="197"/>
      <c r="AB158" s="188"/>
      <c r="AC158" s="197"/>
      <c r="AD158" s="197"/>
      <c r="AE158" s="188"/>
      <c r="AF158" s="197"/>
      <c r="AG158" s="197"/>
      <c r="AH158" s="197"/>
    </row>
    <row r="159" spans="1:34" x14ac:dyDescent="0.3">
      <c r="A159" s="192"/>
      <c r="B159" s="117"/>
      <c r="C159" s="117"/>
      <c r="D159" s="117"/>
      <c r="E159" s="117"/>
      <c r="F159" s="117"/>
      <c r="G159" s="117"/>
      <c r="H159" s="117"/>
      <c r="I159" s="195"/>
      <c r="J159" s="117"/>
      <c r="K159" s="117"/>
      <c r="L159" s="117"/>
      <c r="M159" s="117"/>
      <c r="N159" s="117"/>
      <c r="O159" s="117"/>
      <c r="P159" s="117"/>
      <c r="Q159" s="117"/>
      <c r="R159" s="117"/>
      <c r="S159" s="195"/>
      <c r="T159" s="117"/>
      <c r="U159" s="195"/>
      <c r="V159" s="117"/>
      <c r="W159" s="196"/>
      <c r="X159" s="197"/>
      <c r="Y159" s="197"/>
      <c r="Z159" s="197"/>
      <c r="AA159" s="197"/>
      <c r="AB159" s="188"/>
      <c r="AC159" s="197"/>
      <c r="AD159" s="197"/>
      <c r="AE159" s="188"/>
      <c r="AF159" s="197"/>
      <c r="AG159" s="197"/>
      <c r="AH159" s="197"/>
    </row>
    <row r="160" spans="1:34" x14ac:dyDescent="0.3">
      <c r="A160" s="192"/>
      <c r="B160" s="117"/>
      <c r="C160" s="117"/>
      <c r="D160" s="117"/>
      <c r="E160" s="117"/>
      <c r="F160" s="117"/>
      <c r="G160" s="117"/>
      <c r="H160" s="117"/>
      <c r="I160" s="195"/>
      <c r="J160" s="117"/>
      <c r="K160" s="117"/>
      <c r="L160" s="117"/>
      <c r="M160" s="117"/>
      <c r="N160" s="117"/>
      <c r="O160" s="117"/>
      <c r="P160" s="117"/>
      <c r="Q160" s="117"/>
      <c r="R160" s="117"/>
      <c r="S160" s="195"/>
      <c r="T160" s="117"/>
      <c r="U160" s="195"/>
      <c r="V160" s="117"/>
      <c r="W160" s="196"/>
      <c r="X160" s="197"/>
      <c r="Y160" s="197"/>
      <c r="Z160" s="197"/>
      <c r="AA160" s="197"/>
      <c r="AB160" s="188"/>
      <c r="AC160" s="197"/>
      <c r="AD160" s="197"/>
      <c r="AE160" s="188"/>
      <c r="AF160" s="197"/>
      <c r="AG160" s="197"/>
      <c r="AH160" s="197"/>
    </row>
    <row r="161" spans="1:34" x14ac:dyDescent="0.3">
      <c r="A161" s="192"/>
      <c r="B161" s="117"/>
      <c r="C161" s="117"/>
      <c r="D161" s="117"/>
      <c r="E161" s="117"/>
      <c r="F161" s="117"/>
      <c r="G161" s="117"/>
      <c r="H161" s="117"/>
      <c r="I161" s="195"/>
      <c r="J161" s="117"/>
      <c r="K161" s="117"/>
      <c r="L161" s="117"/>
      <c r="M161" s="117"/>
      <c r="N161" s="117"/>
      <c r="O161" s="117"/>
      <c r="P161" s="117"/>
      <c r="Q161" s="117"/>
      <c r="R161" s="117"/>
      <c r="S161" s="195"/>
      <c r="T161" s="117"/>
      <c r="U161" s="195"/>
      <c r="V161" s="117"/>
      <c r="W161" s="196"/>
      <c r="X161" s="197"/>
      <c r="Y161" s="197"/>
      <c r="Z161" s="197"/>
      <c r="AA161" s="197"/>
      <c r="AB161" s="188"/>
      <c r="AC161" s="197"/>
      <c r="AD161" s="197"/>
      <c r="AE161" s="188"/>
      <c r="AF161" s="197"/>
      <c r="AG161" s="197"/>
      <c r="AH161" s="197"/>
    </row>
    <row r="162" spans="1:34" x14ac:dyDescent="0.3">
      <c r="A162" s="192"/>
      <c r="B162" s="117"/>
      <c r="C162" s="117"/>
      <c r="D162" s="117"/>
      <c r="E162" s="117"/>
      <c r="F162" s="117"/>
      <c r="G162" s="117"/>
      <c r="H162" s="117"/>
      <c r="I162" s="195"/>
      <c r="J162" s="117"/>
      <c r="K162" s="117"/>
      <c r="L162" s="117"/>
      <c r="M162" s="117"/>
      <c r="N162" s="117"/>
      <c r="O162" s="117"/>
      <c r="P162" s="117"/>
      <c r="Q162" s="117"/>
      <c r="R162" s="117"/>
      <c r="S162" s="195"/>
      <c r="T162" s="117"/>
      <c r="U162" s="195"/>
      <c r="V162" s="117"/>
      <c r="W162" s="196"/>
      <c r="X162" s="197"/>
      <c r="Y162" s="197"/>
      <c r="Z162" s="197"/>
      <c r="AA162" s="197"/>
      <c r="AB162" s="188"/>
      <c r="AC162" s="197"/>
      <c r="AD162" s="197"/>
      <c r="AE162" s="188"/>
      <c r="AF162" s="197"/>
      <c r="AG162" s="197"/>
      <c r="AH162" s="197"/>
    </row>
    <row r="163" spans="1:34" x14ac:dyDescent="0.3">
      <c r="A163" s="192"/>
      <c r="B163" s="117"/>
      <c r="C163" s="117"/>
      <c r="D163" s="117"/>
      <c r="E163" s="117"/>
      <c r="F163" s="117"/>
      <c r="G163" s="117"/>
      <c r="H163" s="117"/>
      <c r="I163" s="195"/>
      <c r="J163" s="117"/>
      <c r="K163" s="117"/>
      <c r="L163" s="117"/>
      <c r="M163" s="117"/>
      <c r="N163" s="117"/>
      <c r="O163" s="117"/>
      <c r="P163" s="117"/>
      <c r="Q163" s="117"/>
      <c r="R163" s="117"/>
      <c r="S163" s="195"/>
      <c r="T163" s="117"/>
      <c r="U163" s="195"/>
      <c r="V163" s="117"/>
      <c r="W163" s="196"/>
      <c r="X163" s="197"/>
      <c r="Y163" s="197"/>
      <c r="Z163" s="197"/>
      <c r="AA163" s="197"/>
      <c r="AB163" s="188"/>
      <c r="AC163" s="197"/>
      <c r="AD163" s="197"/>
      <c r="AE163" s="188"/>
      <c r="AF163" s="197"/>
      <c r="AG163" s="197"/>
      <c r="AH163" s="197"/>
    </row>
    <row r="164" spans="1:34" x14ac:dyDescent="0.3">
      <c r="A164" s="192"/>
      <c r="B164" s="117"/>
      <c r="C164" s="117"/>
      <c r="D164" s="117"/>
      <c r="E164" s="117"/>
      <c r="F164" s="117"/>
      <c r="G164" s="117"/>
      <c r="H164" s="117"/>
      <c r="I164" s="195"/>
      <c r="J164" s="117"/>
      <c r="K164" s="117"/>
      <c r="L164" s="117"/>
      <c r="M164" s="117"/>
      <c r="N164" s="117"/>
      <c r="O164" s="117"/>
      <c r="P164" s="117"/>
      <c r="Q164" s="117"/>
      <c r="R164" s="117"/>
      <c r="S164" s="195"/>
      <c r="T164" s="117"/>
      <c r="U164" s="195"/>
      <c r="V164" s="117"/>
      <c r="W164" s="196"/>
      <c r="X164" s="197"/>
      <c r="Y164" s="197"/>
      <c r="Z164" s="197"/>
      <c r="AA164" s="197"/>
      <c r="AB164" s="188"/>
      <c r="AC164" s="197"/>
      <c r="AD164" s="197"/>
      <c r="AE164" s="188"/>
      <c r="AF164" s="197"/>
      <c r="AG164" s="197"/>
      <c r="AH164" s="197"/>
    </row>
    <row r="165" spans="1:34" x14ac:dyDescent="0.3">
      <c r="A165" s="192"/>
      <c r="B165" s="117"/>
      <c r="C165" s="117"/>
      <c r="D165" s="117"/>
      <c r="E165" s="117"/>
      <c r="F165" s="117"/>
      <c r="G165" s="117"/>
      <c r="H165" s="117"/>
      <c r="I165" s="195"/>
      <c r="J165" s="117"/>
      <c r="K165" s="117"/>
      <c r="L165" s="117"/>
      <c r="M165" s="117"/>
      <c r="N165" s="117"/>
      <c r="O165" s="117"/>
      <c r="P165" s="117"/>
      <c r="Q165" s="117"/>
      <c r="R165" s="117"/>
      <c r="S165" s="195"/>
      <c r="T165" s="117"/>
      <c r="U165" s="195"/>
      <c r="V165" s="117"/>
      <c r="W165" s="196"/>
      <c r="X165" s="197"/>
      <c r="Y165" s="197"/>
      <c r="Z165" s="197"/>
      <c r="AA165" s="197"/>
      <c r="AB165" s="188"/>
      <c r="AC165" s="197"/>
      <c r="AD165" s="197"/>
      <c r="AE165" s="188"/>
      <c r="AF165" s="197"/>
      <c r="AG165" s="197"/>
      <c r="AH165" s="197"/>
    </row>
    <row r="166" spans="1:34" x14ac:dyDescent="0.3">
      <c r="A166" s="192"/>
      <c r="B166" s="117"/>
      <c r="C166" s="117"/>
      <c r="D166" s="117"/>
      <c r="E166" s="117"/>
      <c r="F166" s="117"/>
      <c r="G166" s="117"/>
      <c r="H166" s="117"/>
      <c r="I166" s="195"/>
      <c r="J166" s="117"/>
      <c r="K166" s="117"/>
      <c r="L166" s="117"/>
      <c r="M166" s="117"/>
      <c r="N166" s="117"/>
      <c r="O166" s="117"/>
      <c r="P166" s="117"/>
      <c r="Q166" s="117"/>
      <c r="R166" s="117"/>
      <c r="S166" s="195"/>
      <c r="T166" s="117"/>
      <c r="U166" s="195"/>
      <c r="V166" s="117"/>
      <c r="W166" s="196"/>
      <c r="X166" s="197"/>
      <c r="Y166" s="197"/>
      <c r="Z166" s="197"/>
      <c r="AA166" s="197"/>
      <c r="AB166" s="188"/>
      <c r="AC166" s="197"/>
      <c r="AD166" s="197"/>
      <c r="AE166" s="188"/>
      <c r="AF166" s="197"/>
      <c r="AG166" s="197"/>
      <c r="AH166" s="197"/>
    </row>
    <row r="167" spans="1:34" x14ac:dyDescent="0.3">
      <c r="A167" s="192"/>
      <c r="B167" s="117"/>
      <c r="C167" s="117"/>
      <c r="D167" s="117"/>
      <c r="E167" s="117"/>
      <c r="F167" s="117"/>
      <c r="G167" s="117"/>
      <c r="H167" s="117"/>
      <c r="I167" s="195"/>
      <c r="J167" s="117"/>
      <c r="K167" s="117"/>
      <c r="L167" s="117"/>
      <c r="M167" s="117"/>
      <c r="N167" s="117"/>
      <c r="O167" s="117"/>
      <c r="P167" s="117"/>
      <c r="Q167" s="117"/>
      <c r="R167" s="117"/>
      <c r="S167" s="195"/>
      <c r="T167" s="117"/>
      <c r="U167" s="195"/>
      <c r="V167" s="117"/>
      <c r="W167" s="196"/>
      <c r="X167" s="197"/>
      <c r="Y167" s="197"/>
      <c r="Z167" s="197"/>
      <c r="AA167" s="197"/>
      <c r="AB167" s="188"/>
      <c r="AC167" s="197"/>
      <c r="AD167" s="197"/>
      <c r="AE167" s="188"/>
      <c r="AF167" s="197"/>
      <c r="AG167" s="197"/>
      <c r="AH167" s="197"/>
    </row>
    <row r="168" spans="1:34" x14ac:dyDescent="0.3">
      <c r="A168" s="192"/>
      <c r="B168" s="117"/>
      <c r="C168" s="117"/>
      <c r="D168" s="117"/>
      <c r="E168" s="117"/>
      <c r="F168" s="117"/>
      <c r="G168" s="117"/>
      <c r="H168" s="117"/>
      <c r="I168" s="195"/>
      <c r="J168" s="117"/>
      <c r="K168" s="117"/>
      <c r="L168" s="117"/>
      <c r="M168" s="117"/>
      <c r="N168" s="117"/>
      <c r="O168" s="117"/>
      <c r="P168" s="117"/>
      <c r="Q168" s="117"/>
      <c r="R168" s="117"/>
      <c r="S168" s="195"/>
      <c r="T168" s="117"/>
      <c r="U168" s="195"/>
      <c r="V168" s="117"/>
      <c r="W168" s="196"/>
      <c r="X168" s="197"/>
      <c r="Y168" s="197"/>
      <c r="Z168" s="197"/>
      <c r="AA168" s="197"/>
      <c r="AB168" s="188"/>
      <c r="AC168" s="197"/>
      <c r="AD168" s="197"/>
      <c r="AE168" s="188"/>
      <c r="AF168" s="197"/>
      <c r="AG168" s="197"/>
      <c r="AH168" s="197"/>
    </row>
    <row r="169" spans="1:34" x14ac:dyDescent="0.3">
      <c r="A169" s="192"/>
      <c r="B169" s="117"/>
      <c r="C169" s="117"/>
      <c r="D169" s="117"/>
      <c r="E169" s="117"/>
      <c r="F169" s="117"/>
      <c r="G169" s="117"/>
      <c r="H169" s="117"/>
      <c r="I169" s="195"/>
      <c r="J169" s="117"/>
      <c r="K169" s="117"/>
      <c r="L169" s="117"/>
      <c r="M169" s="117"/>
      <c r="N169" s="117"/>
      <c r="O169" s="117"/>
      <c r="P169" s="117"/>
      <c r="Q169" s="117"/>
      <c r="R169" s="117"/>
      <c r="S169" s="195"/>
      <c r="T169" s="117"/>
      <c r="U169" s="195"/>
      <c r="V169" s="117"/>
      <c r="W169" s="196"/>
      <c r="X169" s="197"/>
      <c r="Y169" s="197"/>
      <c r="Z169" s="197"/>
      <c r="AA169" s="197"/>
      <c r="AB169" s="188"/>
      <c r="AC169" s="197"/>
      <c r="AD169" s="197"/>
      <c r="AE169" s="188"/>
      <c r="AF169" s="197"/>
      <c r="AG169" s="197"/>
      <c r="AH169" s="197"/>
    </row>
    <row r="170" spans="1:34" x14ac:dyDescent="0.3">
      <c r="A170" s="192"/>
      <c r="B170" s="117"/>
      <c r="C170" s="117"/>
      <c r="D170" s="117"/>
      <c r="E170" s="117"/>
      <c r="F170" s="117"/>
      <c r="G170" s="117"/>
      <c r="H170" s="117"/>
      <c r="I170" s="195"/>
      <c r="J170" s="117"/>
      <c r="K170" s="117"/>
      <c r="L170" s="117"/>
      <c r="M170" s="117"/>
      <c r="N170" s="117"/>
      <c r="O170" s="117"/>
      <c r="P170" s="117"/>
      <c r="Q170" s="117"/>
      <c r="R170" s="117"/>
      <c r="S170" s="195"/>
      <c r="T170" s="117"/>
      <c r="U170" s="195"/>
      <c r="V170" s="117"/>
      <c r="W170" s="196"/>
      <c r="X170" s="197"/>
      <c r="Y170" s="197"/>
      <c r="Z170" s="197"/>
      <c r="AA170" s="197"/>
      <c r="AB170" s="188"/>
      <c r="AC170" s="197"/>
      <c r="AD170" s="197"/>
      <c r="AE170" s="188"/>
      <c r="AF170" s="197"/>
      <c r="AG170" s="197"/>
      <c r="AH170" s="197"/>
    </row>
    <row r="171" spans="1:34" x14ac:dyDescent="0.3">
      <c r="A171" s="192"/>
      <c r="B171" s="117"/>
      <c r="C171" s="117"/>
      <c r="D171" s="117"/>
      <c r="E171" s="117"/>
      <c r="F171" s="117"/>
      <c r="G171" s="117"/>
      <c r="H171" s="117"/>
      <c r="I171" s="195"/>
      <c r="J171" s="117"/>
      <c r="K171" s="117"/>
      <c r="L171" s="117"/>
      <c r="M171" s="117"/>
      <c r="N171" s="117"/>
      <c r="O171" s="117"/>
      <c r="P171" s="117"/>
      <c r="Q171" s="117"/>
      <c r="R171" s="117"/>
      <c r="S171" s="195"/>
      <c r="T171" s="117"/>
      <c r="U171" s="195"/>
      <c r="V171" s="117"/>
      <c r="W171" s="196"/>
      <c r="X171" s="197"/>
      <c r="Y171" s="197"/>
      <c r="Z171" s="197"/>
      <c r="AA171" s="197"/>
      <c r="AB171" s="188"/>
      <c r="AC171" s="197"/>
      <c r="AD171" s="197"/>
      <c r="AE171" s="188"/>
      <c r="AF171" s="197"/>
      <c r="AG171" s="197"/>
      <c r="AH171" s="197"/>
    </row>
    <row r="172" spans="1:34" x14ac:dyDescent="0.3">
      <c r="A172" s="192"/>
      <c r="B172" s="117"/>
      <c r="C172" s="117"/>
      <c r="D172" s="117"/>
      <c r="E172" s="117"/>
      <c r="F172" s="117"/>
      <c r="G172" s="117"/>
      <c r="H172" s="117"/>
      <c r="I172" s="195"/>
      <c r="J172" s="117"/>
      <c r="K172" s="117"/>
      <c r="L172" s="117"/>
      <c r="M172" s="117"/>
      <c r="N172" s="117"/>
      <c r="O172" s="117"/>
      <c r="P172" s="117"/>
      <c r="Q172" s="117"/>
      <c r="R172" s="117"/>
      <c r="S172" s="195"/>
      <c r="T172" s="117"/>
      <c r="U172" s="195"/>
      <c r="V172" s="117"/>
      <c r="W172" s="196"/>
      <c r="X172" s="197"/>
      <c r="Y172" s="197"/>
      <c r="Z172" s="197"/>
      <c r="AA172" s="197"/>
      <c r="AB172" s="188"/>
      <c r="AC172" s="197"/>
      <c r="AD172" s="197"/>
      <c r="AE172" s="188"/>
      <c r="AF172" s="197"/>
      <c r="AG172" s="197"/>
      <c r="AH172" s="197"/>
    </row>
    <row r="173" spans="1:34" x14ac:dyDescent="0.3">
      <c r="A173" s="192"/>
      <c r="B173" s="117"/>
      <c r="C173" s="117"/>
      <c r="D173" s="117"/>
      <c r="E173" s="117"/>
      <c r="F173" s="117"/>
      <c r="G173" s="117"/>
      <c r="H173" s="117"/>
      <c r="I173" s="195"/>
      <c r="J173" s="117"/>
      <c r="K173" s="117"/>
      <c r="L173" s="117"/>
      <c r="M173" s="117"/>
      <c r="N173" s="117"/>
      <c r="O173" s="117"/>
      <c r="P173" s="117"/>
      <c r="Q173" s="117"/>
      <c r="R173" s="117"/>
      <c r="S173" s="195"/>
      <c r="T173" s="117"/>
      <c r="U173" s="195"/>
      <c r="V173" s="117"/>
      <c r="W173" s="196"/>
      <c r="X173" s="197"/>
      <c r="Y173" s="197"/>
      <c r="Z173" s="197"/>
      <c r="AA173" s="197"/>
      <c r="AB173" s="188"/>
      <c r="AC173" s="197"/>
      <c r="AD173" s="197"/>
      <c r="AE173" s="188"/>
      <c r="AF173" s="197"/>
      <c r="AG173" s="197"/>
      <c r="AH173" s="197"/>
    </row>
    <row r="174" spans="1:34" x14ac:dyDescent="0.3">
      <c r="A174" s="192"/>
      <c r="B174" s="117"/>
      <c r="C174" s="117"/>
      <c r="D174" s="117"/>
      <c r="E174" s="117"/>
      <c r="F174" s="117"/>
      <c r="G174" s="117"/>
      <c r="H174" s="117"/>
      <c r="I174" s="195"/>
      <c r="J174" s="117"/>
      <c r="K174" s="117"/>
      <c r="L174" s="117"/>
      <c r="M174" s="117"/>
      <c r="N174" s="117"/>
      <c r="O174" s="117"/>
      <c r="P174" s="117"/>
      <c r="Q174" s="117"/>
      <c r="R174" s="117"/>
      <c r="S174" s="195"/>
      <c r="T174" s="117"/>
      <c r="U174" s="195"/>
      <c r="V174" s="117"/>
      <c r="W174" s="196"/>
      <c r="X174" s="197"/>
      <c r="Y174" s="197"/>
      <c r="Z174" s="197"/>
      <c r="AA174" s="197"/>
      <c r="AB174" s="188"/>
      <c r="AC174" s="197"/>
      <c r="AD174" s="197"/>
      <c r="AE174" s="188"/>
      <c r="AF174" s="197"/>
      <c r="AG174" s="197"/>
      <c r="AH174" s="197"/>
    </row>
    <row r="175" spans="1:34" x14ac:dyDescent="0.3">
      <c r="A175" s="192"/>
      <c r="B175" s="117"/>
      <c r="C175" s="117"/>
      <c r="D175" s="117"/>
      <c r="E175" s="117"/>
      <c r="F175" s="117"/>
      <c r="G175" s="117"/>
      <c r="H175" s="117"/>
      <c r="I175" s="195"/>
      <c r="J175" s="117"/>
      <c r="K175" s="117"/>
      <c r="L175" s="117"/>
      <c r="M175" s="117"/>
      <c r="N175" s="117"/>
      <c r="O175" s="117"/>
      <c r="P175" s="117"/>
      <c r="Q175" s="117"/>
      <c r="R175" s="117"/>
      <c r="S175" s="195"/>
      <c r="T175" s="117"/>
      <c r="U175" s="195"/>
      <c r="V175" s="117"/>
      <c r="W175" s="196"/>
      <c r="X175" s="197"/>
      <c r="Y175" s="197"/>
      <c r="Z175" s="197"/>
      <c r="AA175" s="197"/>
      <c r="AB175" s="188"/>
      <c r="AC175" s="197"/>
      <c r="AD175" s="197"/>
      <c r="AE175" s="188"/>
      <c r="AF175" s="197"/>
      <c r="AG175" s="197"/>
      <c r="AH175" s="197"/>
    </row>
    <row r="176" spans="1:34" x14ac:dyDescent="0.3">
      <c r="A176" s="192"/>
      <c r="B176" s="117"/>
      <c r="C176" s="117"/>
      <c r="D176" s="117"/>
      <c r="E176" s="117"/>
      <c r="F176" s="117"/>
      <c r="G176" s="117"/>
      <c r="H176" s="117"/>
      <c r="I176" s="195"/>
      <c r="J176" s="117"/>
      <c r="K176" s="117"/>
      <c r="L176" s="117"/>
      <c r="M176" s="117"/>
      <c r="N176" s="117"/>
      <c r="O176" s="117"/>
      <c r="P176" s="117"/>
      <c r="Q176" s="117"/>
      <c r="R176" s="117"/>
      <c r="S176" s="195"/>
      <c r="T176" s="117"/>
      <c r="U176" s="195"/>
      <c r="V176" s="117"/>
      <c r="W176" s="196"/>
      <c r="X176" s="197"/>
      <c r="Y176" s="197"/>
      <c r="Z176" s="197"/>
      <c r="AA176" s="197"/>
      <c r="AB176" s="188"/>
      <c r="AC176" s="197"/>
      <c r="AD176" s="197"/>
      <c r="AE176" s="188"/>
      <c r="AF176" s="197"/>
      <c r="AG176" s="197"/>
      <c r="AH176" s="197"/>
    </row>
    <row r="177" spans="1:34" x14ac:dyDescent="0.3">
      <c r="A177" s="192"/>
      <c r="B177" s="117"/>
      <c r="C177" s="117"/>
      <c r="D177" s="117"/>
      <c r="E177" s="117"/>
      <c r="F177" s="117"/>
      <c r="G177" s="117"/>
      <c r="H177" s="117"/>
      <c r="I177" s="195"/>
      <c r="J177" s="117"/>
      <c r="K177" s="117"/>
      <c r="L177" s="117"/>
      <c r="M177" s="117"/>
      <c r="N177" s="117"/>
      <c r="O177" s="117"/>
      <c r="P177" s="117"/>
      <c r="Q177" s="117"/>
      <c r="R177" s="117"/>
      <c r="S177" s="195"/>
      <c r="T177" s="117"/>
      <c r="U177" s="195"/>
      <c r="V177" s="117"/>
      <c r="W177" s="196"/>
      <c r="X177" s="197"/>
      <c r="Y177" s="197"/>
      <c r="Z177" s="197"/>
      <c r="AA177" s="197"/>
      <c r="AB177" s="188"/>
      <c r="AC177" s="197"/>
      <c r="AD177" s="197"/>
      <c r="AE177" s="188"/>
      <c r="AF177" s="197"/>
      <c r="AG177" s="197"/>
      <c r="AH177" s="197"/>
    </row>
    <row r="178" spans="1:34" x14ac:dyDescent="0.3">
      <c r="A178" s="192"/>
      <c r="B178" s="117"/>
      <c r="C178" s="117"/>
      <c r="D178" s="117"/>
      <c r="E178" s="117"/>
      <c r="F178" s="117"/>
      <c r="G178" s="117"/>
      <c r="H178" s="117"/>
      <c r="I178" s="195"/>
      <c r="J178" s="117"/>
      <c r="K178" s="117"/>
      <c r="L178" s="117"/>
      <c r="M178" s="117"/>
      <c r="N178" s="117"/>
      <c r="O178" s="117"/>
      <c r="P178" s="117"/>
      <c r="Q178" s="117"/>
      <c r="R178" s="117"/>
      <c r="S178" s="195"/>
      <c r="T178" s="117"/>
      <c r="U178" s="195"/>
      <c r="V178" s="117"/>
      <c r="W178" s="196"/>
      <c r="X178" s="197"/>
      <c r="Y178" s="197"/>
      <c r="Z178" s="197"/>
      <c r="AA178" s="197"/>
      <c r="AB178" s="188"/>
      <c r="AC178" s="197"/>
      <c r="AD178" s="197"/>
      <c r="AE178" s="188"/>
      <c r="AF178" s="197"/>
      <c r="AG178" s="197"/>
      <c r="AH178" s="197"/>
    </row>
    <row r="179" spans="1:34" x14ac:dyDescent="0.3">
      <c r="A179" s="192"/>
      <c r="B179" s="117"/>
      <c r="C179" s="117"/>
      <c r="D179" s="117"/>
      <c r="E179" s="117"/>
      <c r="F179" s="117"/>
      <c r="G179" s="117"/>
      <c r="H179" s="117"/>
      <c r="I179" s="195"/>
      <c r="J179" s="117"/>
      <c r="K179" s="117"/>
      <c r="L179" s="117"/>
      <c r="M179" s="117"/>
      <c r="N179" s="117"/>
      <c r="O179" s="117"/>
      <c r="P179" s="117"/>
      <c r="Q179" s="117"/>
      <c r="R179" s="117"/>
      <c r="S179" s="195"/>
      <c r="T179" s="117"/>
      <c r="U179" s="195"/>
      <c r="V179" s="117"/>
      <c r="W179" s="196"/>
      <c r="X179" s="197"/>
      <c r="Y179" s="197"/>
      <c r="Z179" s="197"/>
      <c r="AA179" s="197"/>
      <c r="AB179" s="188"/>
      <c r="AC179" s="197"/>
      <c r="AD179" s="197"/>
      <c r="AE179" s="188"/>
      <c r="AF179" s="197"/>
      <c r="AG179" s="197"/>
      <c r="AH179" s="197"/>
    </row>
    <row r="180" spans="1:34" x14ac:dyDescent="0.3">
      <c r="A180" s="192"/>
      <c r="B180" s="117"/>
      <c r="C180" s="117"/>
      <c r="D180" s="117"/>
      <c r="E180" s="117"/>
      <c r="F180" s="117"/>
      <c r="G180" s="117"/>
      <c r="H180" s="117"/>
      <c r="I180" s="195"/>
      <c r="J180" s="117"/>
      <c r="K180" s="117"/>
      <c r="L180" s="117"/>
      <c r="M180" s="117"/>
      <c r="N180" s="117"/>
      <c r="O180" s="117"/>
      <c r="P180" s="117"/>
      <c r="Q180" s="117"/>
      <c r="R180" s="117"/>
      <c r="S180" s="195"/>
      <c r="T180" s="117"/>
      <c r="U180" s="195"/>
      <c r="V180" s="117"/>
      <c r="W180" s="196"/>
      <c r="X180" s="197"/>
      <c r="Y180" s="197"/>
      <c r="Z180" s="197"/>
      <c r="AA180" s="197"/>
      <c r="AB180" s="188"/>
      <c r="AC180" s="197"/>
      <c r="AD180" s="197"/>
      <c r="AE180" s="188"/>
      <c r="AF180" s="197"/>
      <c r="AG180" s="197"/>
      <c r="AH180" s="197"/>
    </row>
    <row r="181" spans="1:34" x14ac:dyDescent="0.3">
      <c r="A181" s="192"/>
      <c r="B181" s="117"/>
      <c r="C181" s="117"/>
      <c r="D181" s="117"/>
      <c r="E181" s="117"/>
      <c r="F181" s="117"/>
      <c r="G181" s="117"/>
      <c r="H181" s="117"/>
      <c r="I181" s="195"/>
      <c r="J181" s="117"/>
      <c r="K181" s="117"/>
      <c r="L181" s="117"/>
      <c r="M181" s="117"/>
      <c r="N181" s="117"/>
      <c r="O181" s="117"/>
      <c r="P181" s="117"/>
      <c r="Q181" s="117"/>
      <c r="R181" s="117"/>
      <c r="S181" s="195"/>
      <c r="T181" s="117"/>
      <c r="U181" s="195"/>
      <c r="V181" s="117"/>
      <c r="W181" s="196"/>
      <c r="X181" s="197"/>
      <c r="Y181" s="197"/>
      <c r="Z181" s="197"/>
      <c r="AA181" s="197"/>
      <c r="AB181" s="188"/>
      <c r="AC181" s="197"/>
      <c r="AD181" s="197"/>
      <c r="AE181" s="188"/>
      <c r="AF181" s="197"/>
      <c r="AG181" s="197"/>
      <c r="AH181" s="197"/>
    </row>
    <row r="182" spans="1:34" x14ac:dyDescent="0.3">
      <c r="A182" s="192"/>
      <c r="B182" s="117"/>
      <c r="C182" s="117"/>
      <c r="D182" s="117"/>
      <c r="E182" s="117"/>
      <c r="F182" s="117"/>
      <c r="G182" s="117"/>
      <c r="H182" s="117"/>
      <c r="I182" s="195"/>
      <c r="J182" s="117"/>
      <c r="K182" s="117"/>
      <c r="L182" s="117"/>
      <c r="M182" s="117"/>
      <c r="N182" s="117"/>
      <c r="O182" s="117"/>
      <c r="P182" s="117"/>
      <c r="Q182" s="117"/>
      <c r="R182" s="117"/>
      <c r="S182" s="195"/>
      <c r="T182" s="117"/>
      <c r="U182" s="195"/>
      <c r="V182" s="117"/>
      <c r="W182" s="196"/>
      <c r="X182" s="197"/>
      <c r="Y182" s="197"/>
      <c r="Z182" s="197"/>
      <c r="AA182" s="197"/>
      <c r="AB182" s="188"/>
      <c r="AC182" s="197"/>
      <c r="AD182" s="197"/>
      <c r="AE182" s="188"/>
      <c r="AF182" s="197"/>
      <c r="AG182" s="197"/>
      <c r="AH182" s="197"/>
    </row>
    <row r="183" spans="1:34" x14ac:dyDescent="0.3">
      <c r="A183" s="192"/>
      <c r="B183" s="117"/>
      <c r="C183" s="117"/>
      <c r="D183" s="117"/>
      <c r="E183" s="117"/>
      <c r="F183" s="117"/>
      <c r="G183" s="117"/>
      <c r="H183" s="117"/>
      <c r="I183" s="195"/>
      <c r="J183" s="117"/>
      <c r="K183" s="117"/>
      <c r="L183" s="117"/>
      <c r="M183" s="117"/>
      <c r="N183" s="117"/>
      <c r="O183" s="117"/>
      <c r="P183" s="117"/>
      <c r="Q183" s="117"/>
      <c r="R183" s="117"/>
      <c r="S183" s="195"/>
      <c r="T183" s="117"/>
      <c r="U183" s="195"/>
      <c r="V183" s="117"/>
      <c r="W183" s="196"/>
      <c r="X183" s="197"/>
      <c r="Y183" s="197"/>
      <c r="Z183" s="197"/>
      <c r="AA183" s="197"/>
      <c r="AB183" s="188"/>
      <c r="AC183" s="197"/>
      <c r="AD183" s="197"/>
      <c r="AE183" s="188"/>
      <c r="AF183" s="197"/>
      <c r="AG183" s="197"/>
      <c r="AH183" s="197"/>
    </row>
    <row r="184" spans="1:34" x14ac:dyDescent="0.3">
      <c r="A184" s="192"/>
      <c r="B184" s="117"/>
      <c r="C184" s="117"/>
      <c r="D184" s="117"/>
      <c r="E184" s="117"/>
      <c r="F184" s="117"/>
      <c r="G184" s="117"/>
      <c r="H184" s="117"/>
      <c r="I184" s="195"/>
      <c r="J184" s="117"/>
      <c r="K184" s="117"/>
      <c r="L184" s="117"/>
      <c r="M184" s="117"/>
      <c r="N184" s="117"/>
      <c r="O184" s="117"/>
      <c r="P184" s="117"/>
      <c r="Q184" s="117"/>
      <c r="R184" s="117"/>
      <c r="S184" s="195"/>
      <c r="T184" s="117"/>
      <c r="U184" s="195"/>
      <c r="V184" s="117"/>
      <c r="W184" s="196"/>
      <c r="X184" s="197"/>
      <c r="Y184" s="197"/>
      <c r="Z184" s="197"/>
      <c r="AA184" s="197"/>
      <c r="AB184" s="188"/>
      <c r="AC184" s="197"/>
      <c r="AD184" s="197"/>
      <c r="AE184" s="188"/>
      <c r="AF184" s="197"/>
      <c r="AG184" s="197"/>
      <c r="AH184" s="197"/>
    </row>
    <row r="185" spans="1:34" x14ac:dyDescent="0.3">
      <c r="A185" s="192"/>
      <c r="B185" s="117"/>
      <c r="C185" s="117"/>
      <c r="D185" s="117"/>
      <c r="E185" s="117"/>
      <c r="F185" s="117"/>
      <c r="G185" s="117"/>
      <c r="H185" s="117"/>
      <c r="I185" s="195"/>
      <c r="J185" s="117"/>
      <c r="K185" s="117"/>
      <c r="L185" s="117"/>
      <c r="M185" s="117"/>
      <c r="N185" s="117"/>
      <c r="O185" s="117"/>
      <c r="P185" s="117"/>
      <c r="Q185" s="117"/>
      <c r="R185" s="117"/>
      <c r="S185" s="195"/>
      <c r="T185" s="117"/>
      <c r="U185" s="195"/>
      <c r="V185" s="117"/>
      <c r="W185" s="196"/>
      <c r="X185" s="197"/>
      <c r="Y185" s="197"/>
      <c r="Z185" s="197"/>
      <c r="AA185" s="197"/>
      <c r="AB185" s="188"/>
      <c r="AC185" s="197"/>
      <c r="AD185" s="197"/>
      <c r="AE185" s="188"/>
      <c r="AF185" s="197"/>
      <c r="AG185" s="197"/>
      <c r="AH185" s="197"/>
    </row>
    <row r="186" spans="1:34" x14ac:dyDescent="0.3">
      <c r="A186" s="192"/>
      <c r="B186" s="117"/>
      <c r="C186" s="117"/>
      <c r="D186" s="117"/>
      <c r="E186" s="117"/>
      <c r="F186" s="117"/>
      <c r="G186" s="117"/>
      <c r="H186" s="117"/>
      <c r="I186" s="195"/>
      <c r="J186" s="117"/>
      <c r="K186" s="117"/>
      <c r="L186" s="117"/>
      <c r="M186" s="117"/>
      <c r="N186" s="117"/>
      <c r="O186" s="117"/>
      <c r="P186" s="117"/>
      <c r="Q186" s="117"/>
      <c r="R186" s="117"/>
      <c r="S186" s="195"/>
      <c r="T186" s="117"/>
      <c r="U186" s="195"/>
      <c r="V186" s="117"/>
      <c r="W186" s="196"/>
      <c r="X186" s="197"/>
      <c r="Y186" s="197"/>
      <c r="Z186" s="197"/>
      <c r="AA186" s="197"/>
      <c r="AB186" s="188"/>
      <c r="AC186" s="197"/>
      <c r="AD186" s="197"/>
      <c r="AE186" s="188"/>
      <c r="AF186" s="197"/>
      <c r="AG186" s="197"/>
      <c r="AH186" s="197"/>
    </row>
    <row r="187" spans="1:34" x14ac:dyDescent="0.3">
      <c r="A187" s="192"/>
      <c r="B187" s="117"/>
      <c r="C187" s="117"/>
      <c r="D187" s="117"/>
      <c r="E187" s="117"/>
      <c r="F187" s="117"/>
      <c r="G187" s="117"/>
      <c r="H187" s="117"/>
      <c r="I187" s="195"/>
      <c r="J187" s="117"/>
      <c r="K187" s="117"/>
      <c r="L187" s="117"/>
      <c r="M187" s="117"/>
      <c r="N187" s="117"/>
      <c r="O187" s="117"/>
      <c r="P187" s="117"/>
      <c r="Q187" s="117"/>
      <c r="R187" s="117"/>
      <c r="S187" s="195"/>
      <c r="T187" s="117"/>
      <c r="U187" s="195"/>
      <c r="V187" s="117"/>
      <c r="W187" s="196"/>
      <c r="X187" s="197"/>
      <c r="Y187" s="197"/>
      <c r="Z187" s="197"/>
      <c r="AA187" s="197"/>
      <c r="AB187" s="188"/>
      <c r="AC187" s="197"/>
      <c r="AD187" s="197"/>
      <c r="AE187" s="188"/>
      <c r="AF187" s="197"/>
      <c r="AG187" s="197"/>
      <c r="AH187" s="197"/>
    </row>
    <row r="188" spans="1:34" x14ac:dyDescent="0.3">
      <c r="A188" s="192"/>
      <c r="B188" s="117"/>
      <c r="C188" s="117"/>
      <c r="D188" s="117"/>
      <c r="E188" s="117"/>
      <c r="F188" s="117"/>
      <c r="G188" s="117"/>
      <c r="H188" s="117"/>
      <c r="I188" s="195"/>
      <c r="J188" s="117"/>
      <c r="K188" s="117"/>
      <c r="L188" s="117"/>
      <c r="M188" s="117"/>
      <c r="N188" s="117"/>
      <c r="O188" s="117"/>
      <c r="P188" s="117"/>
      <c r="Q188" s="117"/>
      <c r="R188" s="117"/>
      <c r="S188" s="195"/>
      <c r="T188" s="117"/>
      <c r="U188" s="195"/>
      <c r="V188" s="117"/>
      <c r="W188" s="196"/>
      <c r="X188" s="197"/>
      <c r="Y188" s="197"/>
      <c r="Z188" s="197"/>
      <c r="AA188" s="197"/>
      <c r="AB188" s="188"/>
      <c r="AC188" s="197"/>
      <c r="AD188" s="197"/>
      <c r="AE188" s="188"/>
      <c r="AF188" s="197"/>
      <c r="AG188" s="197"/>
      <c r="AH188" s="197"/>
    </row>
    <row r="189" spans="1:34" x14ac:dyDescent="0.3">
      <c r="A189" s="192"/>
      <c r="B189" s="117"/>
      <c r="C189" s="117"/>
      <c r="D189" s="117"/>
      <c r="E189" s="117"/>
      <c r="F189" s="117"/>
      <c r="G189" s="117"/>
      <c r="H189" s="117"/>
      <c r="I189" s="195"/>
      <c r="J189" s="117"/>
      <c r="K189" s="117"/>
      <c r="L189" s="117"/>
      <c r="M189" s="117"/>
      <c r="N189" s="117"/>
      <c r="O189" s="117"/>
      <c r="P189" s="117"/>
      <c r="Q189" s="117"/>
      <c r="R189" s="117"/>
      <c r="S189" s="195"/>
      <c r="T189" s="117"/>
      <c r="U189" s="195"/>
      <c r="V189" s="117"/>
      <c r="W189" s="196"/>
      <c r="X189" s="197"/>
      <c r="Y189" s="197"/>
      <c r="Z189" s="197"/>
      <c r="AA189" s="197"/>
      <c r="AB189" s="188"/>
      <c r="AC189" s="197"/>
      <c r="AD189" s="197"/>
      <c r="AE189" s="188"/>
      <c r="AF189" s="197"/>
      <c r="AG189" s="197"/>
      <c r="AH189" s="197"/>
    </row>
    <row r="190" spans="1:34" x14ac:dyDescent="0.3">
      <c r="A190" s="192"/>
      <c r="B190" s="117"/>
      <c r="C190" s="117"/>
      <c r="D190" s="117"/>
      <c r="E190" s="117"/>
      <c r="F190" s="117"/>
      <c r="G190" s="117"/>
      <c r="H190" s="117"/>
      <c r="I190" s="195"/>
      <c r="J190" s="117"/>
      <c r="K190" s="117"/>
      <c r="L190" s="117"/>
      <c r="M190" s="117"/>
      <c r="N190" s="117"/>
      <c r="O190" s="117"/>
      <c r="P190" s="117"/>
      <c r="Q190" s="117"/>
      <c r="R190" s="117"/>
      <c r="S190" s="195"/>
      <c r="T190" s="117"/>
      <c r="U190" s="195"/>
      <c r="V190" s="117"/>
      <c r="W190" s="196"/>
      <c r="X190" s="197"/>
      <c r="Y190" s="197"/>
      <c r="Z190" s="197"/>
      <c r="AA190" s="197"/>
      <c r="AB190" s="188"/>
      <c r="AC190" s="197"/>
      <c r="AD190" s="197"/>
      <c r="AE190" s="188"/>
      <c r="AF190" s="197"/>
      <c r="AG190" s="197"/>
      <c r="AH190" s="197"/>
    </row>
    <row r="191" spans="1:34" x14ac:dyDescent="0.3">
      <c r="A191" s="192"/>
      <c r="B191" s="117"/>
      <c r="C191" s="117"/>
      <c r="D191" s="117"/>
      <c r="E191" s="117"/>
      <c r="F191" s="117"/>
      <c r="G191" s="117"/>
      <c r="H191" s="117"/>
      <c r="I191" s="195"/>
      <c r="J191" s="117"/>
      <c r="K191" s="117"/>
      <c r="L191" s="117"/>
      <c r="M191" s="117"/>
      <c r="N191" s="117"/>
      <c r="O191" s="117"/>
      <c r="P191" s="117"/>
      <c r="Q191" s="117"/>
      <c r="R191" s="117"/>
      <c r="S191" s="195"/>
      <c r="T191" s="117"/>
      <c r="U191" s="195"/>
      <c r="V191" s="117"/>
      <c r="W191" s="196"/>
      <c r="X191" s="197"/>
      <c r="Y191" s="197"/>
      <c r="Z191" s="197"/>
      <c r="AA191" s="197"/>
      <c r="AB191" s="188"/>
      <c r="AC191" s="197"/>
      <c r="AD191" s="197"/>
      <c r="AE191" s="188"/>
      <c r="AF191" s="197"/>
      <c r="AG191" s="197"/>
      <c r="AH191" s="197"/>
    </row>
    <row r="192" spans="1:34" x14ac:dyDescent="0.3">
      <c r="A192" s="192"/>
      <c r="B192" s="117"/>
      <c r="C192" s="117"/>
      <c r="D192" s="117"/>
      <c r="E192" s="117"/>
      <c r="F192" s="117"/>
      <c r="G192" s="117"/>
      <c r="H192" s="117"/>
      <c r="I192" s="195"/>
      <c r="J192" s="117"/>
      <c r="K192" s="117"/>
      <c r="L192" s="117"/>
      <c r="M192" s="117"/>
      <c r="N192" s="117"/>
      <c r="O192" s="117"/>
      <c r="P192" s="117"/>
      <c r="Q192" s="117"/>
      <c r="R192" s="117"/>
      <c r="S192" s="195"/>
      <c r="T192" s="117"/>
      <c r="U192" s="195"/>
      <c r="V192" s="117"/>
      <c r="W192" s="196"/>
      <c r="X192" s="197"/>
      <c r="Y192" s="197"/>
      <c r="Z192" s="197"/>
      <c r="AA192" s="197"/>
      <c r="AB192" s="188"/>
      <c r="AC192" s="197"/>
      <c r="AD192" s="197"/>
      <c r="AE192" s="188"/>
      <c r="AF192" s="197"/>
      <c r="AG192" s="197"/>
      <c r="AH192" s="197"/>
    </row>
    <row r="193" spans="1:34" x14ac:dyDescent="0.3">
      <c r="A193" s="192"/>
      <c r="B193" s="117"/>
      <c r="C193" s="117"/>
      <c r="D193" s="117"/>
      <c r="E193" s="117"/>
      <c r="F193" s="117"/>
      <c r="G193" s="117"/>
      <c r="H193" s="117"/>
      <c r="I193" s="195"/>
      <c r="J193" s="117"/>
      <c r="K193" s="117"/>
      <c r="L193" s="117"/>
      <c r="M193" s="117"/>
      <c r="N193" s="117"/>
      <c r="O193" s="117"/>
      <c r="P193" s="117"/>
      <c r="Q193" s="117"/>
      <c r="R193" s="117"/>
      <c r="S193" s="195"/>
      <c r="T193" s="117"/>
      <c r="U193" s="195"/>
      <c r="V193" s="117"/>
      <c r="W193" s="196"/>
      <c r="X193" s="197"/>
      <c r="Y193" s="197"/>
      <c r="Z193" s="197"/>
      <c r="AA193" s="197"/>
      <c r="AB193" s="188"/>
      <c r="AC193" s="197"/>
      <c r="AD193" s="197"/>
      <c r="AE193" s="188"/>
      <c r="AF193" s="197"/>
      <c r="AG193" s="197"/>
      <c r="AH193" s="197"/>
    </row>
    <row r="194" spans="1:34" x14ac:dyDescent="0.3">
      <c r="A194" s="192"/>
      <c r="B194" s="117"/>
      <c r="C194" s="117"/>
      <c r="D194" s="117"/>
      <c r="E194" s="117"/>
      <c r="F194" s="117"/>
      <c r="G194" s="117"/>
      <c r="H194" s="117"/>
      <c r="I194" s="195"/>
      <c r="J194" s="117"/>
      <c r="K194" s="117"/>
      <c r="L194" s="117"/>
      <c r="M194" s="117"/>
      <c r="N194" s="117"/>
      <c r="O194" s="117"/>
      <c r="P194" s="117"/>
      <c r="Q194" s="117"/>
      <c r="R194" s="117"/>
      <c r="S194" s="195"/>
      <c r="T194" s="117"/>
      <c r="U194" s="195"/>
      <c r="V194" s="117"/>
      <c r="W194" s="196"/>
      <c r="X194" s="197"/>
      <c r="Y194" s="197"/>
      <c r="Z194" s="197"/>
      <c r="AA194" s="197"/>
      <c r="AB194" s="188"/>
      <c r="AC194" s="197"/>
      <c r="AD194" s="197"/>
      <c r="AE194" s="188"/>
      <c r="AF194" s="197"/>
      <c r="AG194" s="197"/>
      <c r="AH194" s="197"/>
    </row>
    <row r="195" spans="1:34" x14ac:dyDescent="0.3">
      <c r="A195" s="192"/>
      <c r="B195" s="117"/>
      <c r="C195" s="117"/>
      <c r="D195" s="117"/>
      <c r="E195" s="117"/>
      <c r="F195" s="117"/>
      <c r="G195" s="117"/>
      <c r="H195" s="117"/>
      <c r="I195" s="195"/>
      <c r="J195" s="117"/>
      <c r="K195" s="117"/>
      <c r="L195" s="117"/>
      <c r="M195" s="117"/>
      <c r="N195" s="117"/>
      <c r="O195" s="117"/>
      <c r="P195" s="117"/>
      <c r="Q195" s="117"/>
      <c r="R195" s="117"/>
      <c r="S195" s="195"/>
      <c r="T195" s="117"/>
      <c r="U195" s="195"/>
      <c r="V195" s="117"/>
      <c r="W195" s="196"/>
      <c r="X195" s="197"/>
      <c r="Y195" s="197"/>
      <c r="Z195" s="197"/>
      <c r="AA195" s="197"/>
      <c r="AB195" s="188"/>
      <c r="AC195" s="197"/>
      <c r="AD195" s="197"/>
      <c r="AE195" s="188"/>
      <c r="AF195" s="197"/>
      <c r="AG195" s="197"/>
      <c r="AH195" s="197"/>
    </row>
    <row r="196" spans="1:34" x14ac:dyDescent="0.3">
      <c r="A196" s="192"/>
      <c r="B196" s="117"/>
      <c r="C196" s="117"/>
      <c r="D196" s="117"/>
      <c r="E196" s="117"/>
      <c r="F196" s="117"/>
      <c r="G196" s="117"/>
      <c r="H196" s="117"/>
      <c r="I196" s="195"/>
      <c r="J196" s="117"/>
      <c r="K196" s="117"/>
      <c r="L196" s="117"/>
      <c r="M196" s="117"/>
      <c r="N196" s="117"/>
      <c r="O196" s="117"/>
      <c r="P196" s="117"/>
      <c r="Q196" s="117"/>
      <c r="R196" s="117"/>
      <c r="S196" s="195"/>
      <c r="T196" s="117"/>
      <c r="U196" s="195"/>
      <c r="V196" s="117"/>
      <c r="W196" s="196"/>
      <c r="X196" s="197"/>
      <c r="Y196" s="197"/>
      <c r="Z196" s="197"/>
      <c r="AA196" s="197"/>
      <c r="AB196" s="188"/>
      <c r="AC196" s="197"/>
      <c r="AD196" s="197"/>
      <c r="AE196" s="188"/>
      <c r="AF196" s="197"/>
      <c r="AG196" s="197"/>
      <c r="AH196" s="197"/>
    </row>
    <row r="197" spans="1:34" x14ac:dyDescent="0.3">
      <c r="A197" s="192"/>
      <c r="B197" s="117"/>
      <c r="C197" s="117"/>
      <c r="D197" s="117"/>
      <c r="E197" s="117"/>
      <c r="F197" s="117"/>
      <c r="G197" s="117"/>
      <c r="H197" s="117"/>
      <c r="I197" s="195"/>
      <c r="J197" s="117"/>
      <c r="K197" s="117"/>
      <c r="L197" s="117"/>
      <c r="M197" s="117"/>
      <c r="N197" s="117"/>
      <c r="O197" s="117"/>
      <c r="P197" s="117"/>
      <c r="Q197" s="117"/>
      <c r="R197" s="117"/>
      <c r="S197" s="195"/>
      <c r="T197" s="117"/>
      <c r="U197" s="195"/>
      <c r="V197" s="117"/>
      <c r="W197" s="196"/>
      <c r="X197" s="197"/>
      <c r="Y197" s="197"/>
      <c r="Z197" s="197"/>
      <c r="AA197" s="197"/>
      <c r="AB197" s="188"/>
      <c r="AC197" s="197"/>
      <c r="AD197" s="197"/>
      <c r="AE197" s="188"/>
      <c r="AF197" s="197"/>
      <c r="AG197" s="197"/>
      <c r="AH197" s="197"/>
    </row>
    <row r="198" spans="1:34" x14ac:dyDescent="0.3">
      <c r="A198" s="192"/>
      <c r="B198" s="117"/>
      <c r="C198" s="117"/>
      <c r="D198" s="117"/>
      <c r="E198" s="117"/>
      <c r="F198" s="117"/>
      <c r="G198" s="117"/>
      <c r="H198" s="117"/>
      <c r="I198" s="195"/>
      <c r="J198" s="117"/>
      <c r="K198" s="117"/>
      <c r="L198" s="117"/>
      <c r="M198" s="117"/>
      <c r="N198" s="117"/>
      <c r="O198" s="117"/>
      <c r="P198" s="117"/>
      <c r="Q198" s="117"/>
      <c r="R198" s="117"/>
      <c r="S198" s="195"/>
      <c r="T198" s="117"/>
      <c r="U198" s="195"/>
      <c r="V198" s="117"/>
      <c r="W198" s="196"/>
      <c r="X198" s="197"/>
      <c r="Y198" s="197"/>
      <c r="Z198" s="197"/>
      <c r="AA198" s="197"/>
      <c r="AB198" s="188"/>
      <c r="AC198" s="197"/>
      <c r="AD198" s="197"/>
      <c r="AE198" s="188"/>
      <c r="AF198" s="197"/>
      <c r="AG198" s="197"/>
      <c r="AH198" s="197"/>
    </row>
    <row r="199" spans="1:34" x14ac:dyDescent="0.3">
      <c r="A199" s="192"/>
      <c r="B199" s="117"/>
      <c r="C199" s="117"/>
      <c r="D199" s="117"/>
      <c r="E199" s="117"/>
      <c r="F199" s="117"/>
      <c r="G199" s="117"/>
      <c r="H199" s="117"/>
      <c r="I199" s="195"/>
      <c r="J199" s="117"/>
      <c r="K199" s="117"/>
      <c r="L199" s="117"/>
      <c r="M199" s="117"/>
      <c r="N199" s="117"/>
      <c r="O199" s="117"/>
      <c r="P199" s="117"/>
      <c r="Q199" s="117"/>
      <c r="R199" s="117"/>
      <c r="S199" s="195"/>
      <c r="T199" s="117"/>
      <c r="U199" s="195"/>
      <c r="V199" s="117"/>
      <c r="W199" s="196"/>
      <c r="X199" s="197"/>
      <c r="Y199" s="197"/>
      <c r="Z199" s="197"/>
      <c r="AA199" s="197"/>
      <c r="AB199" s="188"/>
      <c r="AC199" s="197"/>
      <c r="AD199" s="197"/>
      <c r="AE199" s="188"/>
      <c r="AF199" s="197"/>
      <c r="AG199" s="197"/>
      <c r="AH199" s="197"/>
    </row>
    <row r="200" spans="1:34" x14ac:dyDescent="0.3">
      <c r="A200" s="192"/>
      <c r="B200" s="117"/>
      <c r="C200" s="117"/>
      <c r="D200" s="117"/>
      <c r="E200" s="117"/>
      <c r="F200" s="117"/>
      <c r="G200" s="117"/>
      <c r="H200" s="117"/>
      <c r="I200" s="195"/>
      <c r="J200" s="117"/>
      <c r="K200" s="117"/>
      <c r="L200" s="117"/>
      <c r="M200" s="117"/>
      <c r="N200" s="117"/>
      <c r="O200" s="117"/>
      <c r="P200" s="117"/>
      <c r="Q200" s="117"/>
      <c r="R200" s="117"/>
      <c r="S200" s="195"/>
      <c r="T200" s="117"/>
      <c r="U200" s="195"/>
      <c r="V200" s="117"/>
      <c r="W200" s="196"/>
      <c r="X200" s="197"/>
      <c r="Y200" s="197"/>
      <c r="Z200" s="197"/>
      <c r="AA200" s="197"/>
      <c r="AB200" s="188"/>
      <c r="AC200" s="197"/>
      <c r="AD200" s="197"/>
      <c r="AE200" s="188"/>
      <c r="AF200" s="197"/>
      <c r="AG200" s="197"/>
      <c r="AH200" s="197"/>
    </row>
    <row r="201" spans="1:34" x14ac:dyDescent="0.3">
      <c r="A201" s="192"/>
      <c r="B201" s="117"/>
      <c r="C201" s="117"/>
      <c r="D201" s="117"/>
      <c r="E201" s="117"/>
      <c r="F201" s="117"/>
      <c r="G201" s="117"/>
      <c r="H201" s="117"/>
      <c r="I201" s="195"/>
      <c r="J201" s="117"/>
      <c r="K201" s="117"/>
      <c r="L201" s="117"/>
      <c r="M201" s="117"/>
      <c r="N201" s="117"/>
      <c r="O201" s="117"/>
      <c r="P201" s="117"/>
      <c r="Q201" s="117"/>
      <c r="R201" s="117"/>
      <c r="S201" s="195"/>
      <c r="T201" s="117"/>
      <c r="U201" s="195"/>
      <c r="V201" s="117"/>
      <c r="W201" s="196"/>
      <c r="X201" s="197"/>
      <c r="Y201" s="197"/>
      <c r="Z201" s="197"/>
      <c r="AA201" s="197"/>
      <c r="AB201" s="188"/>
      <c r="AC201" s="197"/>
      <c r="AD201" s="197"/>
      <c r="AE201" s="188"/>
      <c r="AF201" s="197"/>
      <c r="AG201" s="197"/>
      <c r="AH201" s="197"/>
    </row>
    <row r="202" spans="1:34" x14ac:dyDescent="0.3">
      <c r="A202" s="192"/>
      <c r="B202" s="117"/>
      <c r="C202" s="117"/>
      <c r="D202" s="117"/>
      <c r="E202" s="117"/>
      <c r="F202" s="117"/>
      <c r="G202" s="117"/>
      <c r="H202" s="117"/>
      <c r="I202" s="195"/>
      <c r="J202" s="117"/>
      <c r="K202" s="117"/>
      <c r="L202" s="117"/>
      <c r="M202" s="117"/>
      <c r="N202" s="117"/>
      <c r="O202" s="117"/>
      <c r="P202" s="117"/>
      <c r="Q202" s="117"/>
      <c r="R202" s="117"/>
      <c r="S202" s="195"/>
      <c r="T202" s="117"/>
      <c r="U202" s="195"/>
      <c r="V202" s="117"/>
      <c r="W202" s="196"/>
      <c r="X202" s="197"/>
      <c r="Y202" s="197"/>
      <c r="Z202" s="197"/>
      <c r="AA202" s="197"/>
      <c r="AB202" s="188"/>
      <c r="AC202" s="197"/>
      <c r="AD202" s="197"/>
      <c r="AE202" s="188"/>
      <c r="AF202" s="197"/>
      <c r="AG202" s="197"/>
      <c r="AH202" s="197"/>
    </row>
    <row r="203" spans="1:34" x14ac:dyDescent="0.3">
      <c r="A203" s="192"/>
      <c r="B203" s="117"/>
      <c r="C203" s="117"/>
      <c r="D203" s="117"/>
      <c r="E203" s="117"/>
      <c r="F203" s="117"/>
      <c r="G203" s="117"/>
      <c r="H203" s="117"/>
      <c r="I203" s="195"/>
      <c r="J203" s="117"/>
      <c r="K203" s="117"/>
      <c r="L203" s="117"/>
      <c r="M203" s="117"/>
      <c r="N203" s="117"/>
      <c r="O203" s="117"/>
      <c r="P203" s="117"/>
      <c r="Q203" s="117"/>
      <c r="R203" s="117"/>
      <c r="S203" s="195"/>
      <c r="T203" s="117"/>
      <c r="U203" s="195"/>
      <c r="V203" s="117"/>
      <c r="W203" s="196"/>
      <c r="X203" s="197"/>
      <c r="Y203" s="197"/>
      <c r="Z203" s="197"/>
      <c r="AA203" s="197"/>
      <c r="AB203" s="188"/>
      <c r="AC203" s="197"/>
      <c r="AD203" s="197"/>
      <c r="AE203" s="188"/>
      <c r="AF203" s="197"/>
      <c r="AG203" s="197"/>
      <c r="AH203" s="197"/>
    </row>
    <row r="204" spans="1:34" x14ac:dyDescent="0.3">
      <c r="A204" s="192"/>
      <c r="B204" s="117"/>
      <c r="C204" s="117"/>
      <c r="D204" s="117"/>
      <c r="E204" s="117"/>
      <c r="F204" s="117"/>
      <c r="G204" s="117"/>
      <c r="H204" s="117"/>
      <c r="I204" s="195"/>
      <c r="J204" s="117"/>
      <c r="K204" s="117"/>
      <c r="L204" s="117"/>
      <c r="M204" s="117"/>
      <c r="N204" s="117"/>
      <c r="O204" s="117"/>
      <c r="P204" s="117"/>
      <c r="Q204" s="117"/>
      <c r="R204" s="117"/>
      <c r="S204" s="195"/>
      <c r="T204" s="117"/>
      <c r="U204" s="195"/>
      <c r="V204" s="117"/>
      <c r="W204" s="196"/>
      <c r="X204" s="197"/>
      <c r="Y204" s="197"/>
      <c r="Z204" s="197"/>
      <c r="AA204" s="197"/>
      <c r="AB204" s="188"/>
      <c r="AC204" s="197"/>
      <c r="AD204" s="197"/>
      <c r="AE204" s="188"/>
      <c r="AF204" s="197"/>
      <c r="AG204" s="197"/>
      <c r="AH204" s="197"/>
    </row>
    <row r="205" spans="1:34" x14ac:dyDescent="0.3">
      <c r="A205" s="192"/>
      <c r="B205" s="117"/>
      <c r="C205" s="117"/>
      <c r="D205" s="117"/>
      <c r="E205" s="117"/>
      <c r="F205" s="117"/>
      <c r="G205" s="117"/>
      <c r="H205" s="117"/>
      <c r="I205" s="195"/>
      <c r="J205" s="117"/>
      <c r="K205" s="117"/>
      <c r="L205" s="117"/>
      <c r="M205" s="117"/>
      <c r="N205" s="117"/>
      <c r="O205" s="117"/>
      <c r="P205" s="117"/>
      <c r="Q205" s="117"/>
      <c r="R205" s="117"/>
      <c r="S205" s="195"/>
      <c r="T205" s="117"/>
      <c r="U205" s="195"/>
      <c r="V205" s="117"/>
      <c r="W205" s="196"/>
      <c r="X205" s="197"/>
      <c r="Y205" s="197"/>
      <c r="Z205" s="197"/>
      <c r="AA205" s="197"/>
      <c r="AB205" s="188"/>
      <c r="AC205" s="197"/>
      <c r="AD205" s="197"/>
      <c r="AE205" s="188"/>
      <c r="AF205" s="197"/>
      <c r="AG205" s="197"/>
      <c r="AH205" s="197"/>
    </row>
    <row r="206" spans="1:34" x14ac:dyDescent="0.3">
      <c r="A206" s="192"/>
      <c r="B206" s="117"/>
      <c r="C206" s="117"/>
      <c r="D206" s="117"/>
      <c r="E206" s="117"/>
      <c r="F206" s="117"/>
      <c r="G206" s="117"/>
      <c r="H206" s="117"/>
      <c r="I206" s="195"/>
      <c r="J206" s="117"/>
      <c r="K206" s="117"/>
      <c r="L206" s="117"/>
      <c r="M206" s="117"/>
      <c r="N206" s="117"/>
      <c r="O206" s="117"/>
      <c r="P206" s="117"/>
      <c r="Q206" s="117"/>
      <c r="R206" s="117"/>
      <c r="S206" s="195"/>
      <c r="T206" s="117"/>
      <c r="U206" s="195"/>
      <c r="V206" s="117"/>
      <c r="W206" s="196"/>
      <c r="X206" s="197"/>
      <c r="Y206" s="197"/>
      <c r="Z206" s="197"/>
      <c r="AA206" s="197"/>
      <c r="AB206" s="188"/>
      <c r="AC206" s="197"/>
      <c r="AD206" s="197"/>
      <c r="AE206" s="188"/>
      <c r="AF206" s="197"/>
      <c r="AG206" s="197"/>
      <c r="AH206" s="197"/>
    </row>
    <row r="207" spans="1:34" x14ac:dyDescent="0.3">
      <c r="A207" s="192"/>
      <c r="B207" s="117"/>
      <c r="C207" s="117"/>
      <c r="D207" s="117"/>
      <c r="E207" s="117"/>
      <c r="F207" s="117"/>
      <c r="G207" s="117"/>
      <c r="H207" s="117"/>
      <c r="I207" s="195"/>
      <c r="J207" s="117"/>
      <c r="K207" s="117"/>
      <c r="L207" s="117"/>
      <c r="M207" s="117"/>
      <c r="N207" s="117"/>
      <c r="O207" s="117"/>
      <c r="P207" s="117"/>
      <c r="Q207" s="117"/>
      <c r="R207" s="117"/>
      <c r="S207" s="195"/>
      <c r="T207" s="117"/>
      <c r="U207" s="195"/>
      <c r="V207" s="117"/>
      <c r="W207" s="196"/>
      <c r="X207" s="197"/>
      <c r="Y207" s="197"/>
      <c r="Z207" s="197"/>
      <c r="AA207" s="197"/>
      <c r="AB207" s="188"/>
      <c r="AC207" s="197"/>
      <c r="AD207" s="197"/>
      <c r="AE207" s="188"/>
      <c r="AF207" s="197"/>
      <c r="AG207" s="197"/>
      <c r="AH207" s="197"/>
    </row>
    <row r="208" spans="1:34" x14ac:dyDescent="0.3">
      <c r="A208" s="192"/>
      <c r="B208" s="117"/>
      <c r="C208" s="117"/>
      <c r="D208" s="117"/>
      <c r="E208" s="117"/>
      <c r="F208" s="117"/>
      <c r="G208" s="117"/>
      <c r="H208" s="117"/>
      <c r="I208" s="195"/>
      <c r="J208" s="117"/>
      <c r="K208" s="117"/>
      <c r="L208" s="117"/>
      <c r="M208" s="117"/>
      <c r="N208" s="117"/>
      <c r="O208" s="117"/>
      <c r="P208" s="117"/>
      <c r="Q208" s="117"/>
      <c r="R208" s="117"/>
      <c r="S208" s="195"/>
      <c r="T208" s="117"/>
      <c r="U208" s="195"/>
      <c r="V208" s="117"/>
      <c r="W208" s="196"/>
      <c r="X208" s="197"/>
      <c r="Y208" s="197"/>
      <c r="Z208" s="197"/>
      <c r="AA208" s="197"/>
      <c r="AB208" s="188"/>
      <c r="AC208" s="197"/>
      <c r="AD208" s="197"/>
      <c r="AE208" s="188"/>
      <c r="AF208" s="197"/>
      <c r="AG208" s="197"/>
      <c r="AH208" s="197"/>
    </row>
    <row r="209" spans="1:34" x14ac:dyDescent="0.3">
      <c r="A209" s="192"/>
      <c r="B209" s="117"/>
      <c r="C209" s="117"/>
      <c r="D209" s="117"/>
      <c r="E209" s="117"/>
      <c r="F209" s="117"/>
      <c r="G209" s="117"/>
      <c r="H209" s="117"/>
      <c r="I209" s="195"/>
      <c r="J209" s="117"/>
      <c r="K209" s="117"/>
      <c r="L209" s="117"/>
      <c r="M209" s="117"/>
      <c r="N209" s="117"/>
      <c r="O209" s="117"/>
      <c r="P209" s="117"/>
      <c r="Q209" s="117"/>
      <c r="R209" s="117"/>
      <c r="S209" s="195"/>
      <c r="T209" s="117"/>
      <c r="U209" s="195"/>
      <c r="V209" s="117"/>
      <c r="W209" s="196"/>
      <c r="X209" s="197"/>
      <c r="Y209" s="197"/>
      <c r="Z209" s="197"/>
      <c r="AA209" s="197"/>
      <c r="AB209" s="188"/>
      <c r="AC209" s="197"/>
      <c r="AD209" s="197"/>
      <c r="AE209" s="188"/>
      <c r="AF209" s="197"/>
      <c r="AG209" s="197"/>
      <c r="AH209" s="197"/>
    </row>
    <row r="210" spans="1:34" x14ac:dyDescent="0.3">
      <c r="A210" s="192"/>
      <c r="B210" s="117"/>
      <c r="C210" s="117"/>
      <c r="D210" s="117"/>
      <c r="E210" s="117"/>
      <c r="F210" s="117"/>
      <c r="G210" s="117"/>
      <c r="H210" s="117"/>
      <c r="I210" s="195"/>
      <c r="J210" s="117"/>
      <c r="K210" s="117"/>
      <c r="L210" s="117"/>
      <c r="M210" s="117"/>
      <c r="N210" s="117"/>
      <c r="O210" s="117"/>
      <c r="P210" s="117"/>
      <c r="Q210" s="117"/>
      <c r="R210" s="117"/>
      <c r="S210" s="195"/>
      <c r="T210" s="117"/>
      <c r="U210" s="195"/>
      <c r="V210" s="117"/>
      <c r="W210" s="196"/>
      <c r="X210" s="197"/>
      <c r="Y210" s="197"/>
      <c r="Z210" s="197"/>
      <c r="AA210" s="197"/>
      <c r="AB210" s="188"/>
      <c r="AC210" s="197"/>
      <c r="AD210" s="197"/>
      <c r="AE210" s="188"/>
      <c r="AF210" s="197"/>
      <c r="AG210" s="197"/>
      <c r="AH210" s="197"/>
    </row>
    <row r="211" spans="1:34" x14ac:dyDescent="0.3">
      <c r="A211" s="192"/>
      <c r="B211" s="117"/>
      <c r="C211" s="117"/>
      <c r="D211" s="117"/>
      <c r="E211" s="117"/>
      <c r="F211" s="117"/>
      <c r="G211" s="117"/>
      <c r="H211" s="117"/>
      <c r="I211" s="195"/>
      <c r="J211" s="117"/>
      <c r="K211" s="117"/>
      <c r="L211" s="117"/>
      <c r="M211" s="117"/>
      <c r="N211" s="117"/>
      <c r="O211" s="117"/>
      <c r="P211" s="117"/>
      <c r="Q211" s="117"/>
      <c r="R211" s="117"/>
      <c r="S211" s="195"/>
      <c r="T211" s="117"/>
      <c r="U211" s="195"/>
      <c r="V211" s="117"/>
      <c r="W211" s="196"/>
      <c r="X211" s="197"/>
      <c r="Y211" s="197"/>
      <c r="Z211" s="197"/>
      <c r="AA211" s="197"/>
      <c r="AB211" s="188"/>
      <c r="AC211" s="197"/>
      <c r="AD211" s="197"/>
      <c r="AE211" s="188"/>
      <c r="AF211" s="197"/>
      <c r="AG211" s="197"/>
      <c r="AH211" s="197"/>
    </row>
    <row r="212" spans="1:34" x14ac:dyDescent="0.3">
      <c r="A212" s="192"/>
      <c r="B212" s="117"/>
      <c r="C212" s="117"/>
      <c r="D212" s="117"/>
      <c r="E212" s="117"/>
      <c r="F212" s="117"/>
      <c r="G212" s="117"/>
      <c r="H212" s="117"/>
      <c r="I212" s="195"/>
      <c r="J212" s="117"/>
      <c r="K212" s="117"/>
      <c r="L212" s="117"/>
      <c r="M212" s="117"/>
      <c r="N212" s="117"/>
      <c r="O212" s="117"/>
      <c r="P212" s="117"/>
      <c r="Q212" s="117"/>
      <c r="R212" s="117"/>
      <c r="S212" s="195"/>
      <c r="T212" s="117"/>
      <c r="U212" s="195"/>
      <c r="V212" s="117"/>
      <c r="W212" s="196"/>
      <c r="X212" s="197"/>
      <c r="Y212" s="197"/>
      <c r="Z212" s="197"/>
      <c r="AA212" s="197"/>
      <c r="AB212" s="188"/>
      <c r="AC212" s="197"/>
      <c r="AD212" s="197"/>
      <c r="AE212" s="188"/>
      <c r="AF212" s="197"/>
      <c r="AG212" s="197"/>
      <c r="AH212" s="197"/>
    </row>
    <row r="213" spans="1:34" x14ac:dyDescent="0.3">
      <c r="A213" s="192"/>
      <c r="B213" s="117"/>
      <c r="C213" s="117"/>
      <c r="D213" s="117"/>
      <c r="E213" s="117"/>
      <c r="F213" s="117"/>
      <c r="G213" s="117"/>
      <c r="H213" s="117"/>
      <c r="I213" s="195"/>
      <c r="J213" s="117"/>
      <c r="K213" s="117"/>
      <c r="L213" s="117"/>
      <c r="M213" s="117"/>
      <c r="N213" s="117"/>
      <c r="O213" s="117"/>
      <c r="P213" s="117"/>
      <c r="Q213" s="117"/>
      <c r="R213" s="117"/>
      <c r="S213" s="195"/>
      <c r="T213" s="117"/>
      <c r="U213" s="195"/>
      <c r="V213" s="117"/>
      <c r="W213" s="196"/>
      <c r="X213" s="197"/>
      <c r="Y213" s="197"/>
      <c r="Z213" s="197"/>
      <c r="AA213" s="197"/>
      <c r="AB213" s="188"/>
      <c r="AC213" s="197"/>
      <c r="AD213" s="197"/>
      <c r="AE213" s="188"/>
      <c r="AF213" s="197"/>
      <c r="AG213" s="197"/>
      <c r="AH213" s="197"/>
    </row>
    <row r="214" spans="1:34" x14ac:dyDescent="0.3">
      <c r="A214" s="192"/>
      <c r="B214" s="117"/>
      <c r="C214" s="117"/>
      <c r="D214" s="117"/>
      <c r="E214" s="117"/>
      <c r="F214" s="117"/>
      <c r="G214" s="117"/>
      <c r="H214" s="117"/>
      <c r="I214" s="195"/>
      <c r="J214" s="117"/>
      <c r="K214" s="117"/>
      <c r="L214" s="117"/>
      <c r="M214" s="117"/>
      <c r="N214" s="117"/>
      <c r="O214" s="117"/>
      <c r="P214" s="117"/>
      <c r="Q214" s="117"/>
      <c r="R214" s="117"/>
      <c r="S214" s="195"/>
      <c r="T214" s="117"/>
      <c r="U214" s="195"/>
      <c r="V214" s="117"/>
      <c r="W214" s="196"/>
      <c r="X214" s="197"/>
      <c r="Y214" s="197"/>
      <c r="Z214" s="197"/>
      <c r="AA214" s="197"/>
      <c r="AB214" s="188"/>
      <c r="AC214" s="197"/>
      <c r="AD214" s="197"/>
      <c r="AE214" s="188"/>
      <c r="AF214" s="197"/>
      <c r="AG214" s="197"/>
      <c r="AH214" s="197"/>
    </row>
    <row r="215" spans="1:34" x14ac:dyDescent="0.3">
      <c r="A215" s="192"/>
      <c r="B215" s="117"/>
      <c r="C215" s="117"/>
      <c r="D215" s="117"/>
      <c r="E215" s="117"/>
      <c r="F215" s="117"/>
      <c r="G215" s="117"/>
      <c r="H215" s="117"/>
      <c r="I215" s="195"/>
      <c r="J215" s="117"/>
      <c r="K215" s="117"/>
      <c r="L215" s="117"/>
      <c r="M215" s="117"/>
      <c r="N215" s="117"/>
      <c r="O215" s="117"/>
      <c r="P215" s="117"/>
      <c r="Q215" s="117"/>
      <c r="R215" s="117"/>
      <c r="S215" s="195"/>
      <c r="T215" s="117"/>
      <c r="U215" s="195"/>
      <c r="V215" s="117"/>
      <c r="W215" s="196"/>
      <c r="X215" s="197"/>
      <c r="Y215" s="197"/>
      <c r="Z215" s="197"/>
      <c r="AA215" s="197"/>
      <c r="AB215" s="188"/>
      <c r="AC215" s="197"/>
      <c r="AD215" s="197"/>
      <c r="AE215" s="188"/>
      <c r="AF215" s="197"/>
      <c r="AG215" s="197"/>
      <c r="AH215" s="197"/>
    </row>
    <row r="216" spans="1:34" x14ac:dyDescent="0.3">
      <c r="A216" s="192"/>
      <c r="B216" s="117"/>
      <c r="C216" s="117"/>
      <c r="D216" s="117"/>
      <c r="E216" s="117"/>
      <c r="F216" s="117"/>
      <c r="G216" s="117"/>
      <c r="H216" s="117"/>
      <c r="I216" s="195"/>
      <c r="J216" s="117"/>
      <c r="K216" s="117"/>
      <c r="L216" s="117"/>
      <c r="M216" s="117"/>
      <c r="N216" s="117"/>
      <c r="O216" s="117"/>
      <c r="P216" s="117"/>
      <c r="Q216" s="117"/>
      <c r="R216" s="117"/>
      <c r="S216" s="195"/>
      <c r="T216" s="117"/>
      <c r="U216" s="195"/>
      <c r="V216" s="117"/>
      <c r="W216" s="196"/>
      <c r="X216" s="197"/>
      <c r="Y216" s="197"/>
      <c r="Z216" s="197"/>
      <c r="AA216" s="197"/>
      <c r="AB216" s="188"/>
      <c r="AC216" s="197"/>
      <c r="AD216" s="197"/>
      <c r="AE216" s="188"/>
      <c r="AF216" s="197"/>
      <c r="AG216" s="197"/>
      <c r="AH216" s="197"/>
    </row>
    <row r="217" spans="1:34" x14ac:dyDescent="0.3">
      <c r="A217" s="192"/>
      <c r="B217" s="117"/>
      <c r="C217" s="117"/>
      <c r="D217" s="117"/>
      <c r="E217" s="117"/>
      <c r="F217" s="117"/>
      <c r="G217" s="117"/>
      <c r="H217" s="117"/>
      <c r="I217" s="195"/>
      <c r="J217" s="117"/>
      <c r="K217" s="117"/>
      <c r="L217" s="117"/>
      <c r="M217" s="117"/>
      <c r="N217" s="117"/>
      <c r="O217" s="117"/>
      <c r="P217" s="117"/>
      <c r="Q217" s="117"/>
      <c r="R217" s="117"/>
      <c r="S217" s="195"/>
      <c r="T217" s="117"/>
      <c r="U217" s="195"/>
      <c r="V217" s="117"/>
      <c r="W217" s="196"/>
      <c r="X217" s="197"/>
      <c r="Y217" s="197"/>
      <c r="Z217" s="197"/>
      <c r="AA217" s="197"/>
      <c r="AB217" s="188"/>
      <c r="AC217" s="197"/>
      <c r="AD217" s="197"/>
      <c r="AE217" s="188"/>
      <c r="AF217" s="197"/>
      <c r="AG217" s="197"/>
      <c r="AH217" s="197"/>
    </row>
    <row r="218" spans="1:34" x14ac:dyDescent="0.3">
      <c r="A218" s="192"/>
      <c r="B218" s="117"/>
      <c r="C218" s="117"/>
      <c r="D218" s="117"/>
      <c r="E218" s="117"/>
      <c r="F218" s="117"/>
      <c r="G218" s="117"/>
      <c r="H218" s="117"/>
      <c r="I218" s="195"/>
      <c r="J218" s="117"/>
      <c r="K218" s="117"/>
      <c r="L218" s="117"/>
      <c r="M218" s="117"/>
      <c r="N218" s="117"/>
      <c r="O218" s="117"/>
      <c r="P218" s="117"/>
      <c r="Q218" s="117"/>
      <c r="R218" s="117"/>
      <c r="S218" s="195"/>
      <c r="T218" s="117"/>
      <c r="U218" s="195"/>
      <c r="V218" s="117"/>
      <c r="W218" s="196"/>
      <c r="X218" s="197"/>
      <c r="Y218" s="197"/>
      <c r="Z218" s="197"/>
      <c r="AA218" s="197"/>
      <c r="AB218" s="188"/>
      <c r="AC218" s="197"/>
      <c r="AD218" s="197"/>
      <c r="AE218" s="188"/>
      <c r="AF218" s="197"/>
      <c r="AG218" s="197"/>
      <c r="AH218" s="197"/>
    </row>
    <row r="219" spans="1:34" x14ac:dyDescent="0.3">
      <c r="A219" s="192"/>
      <c r="B219" s="117"/>
      <c r="C219" s="117"/>
      <c r="D219" s="117"/>
      <c r="E219" s="117"/>
      <c r="F219" s="117"/>
      <c r="G219" s="117"/>
      <c r="H219" s="117"/>
      <c r="I219" s="195"/>
      <c r="J219" s="117"/>
      <c r="K219" s="117"/>
      <c r="L219" s="117"/>
      <c r="M219" s="117"/>
      <c r="N219" s="117"/>
      <c r="O219" s="117"/>
      <c r="P219" s="117"/>
      <c r="Q219" s="117"/>
      <c r="R219" s="117"/>
      <c r="S219" s="195"/>
      <c r="T219" s="117"/>
      <c r="U219" s="195"/>
      <c r="V219" s="117"/>
      <c r="W219" s="196"/>
      <c r="X219" s="197"/>
      <c r="Y219" s="197"/>
      <c r="Z219" s="197"/>
      <c r="AA219" s="197"/>
      <c r="AB219" s="188"/>
      <c r="AC219" s="197"/>
      <c r="AD219" s="197"/>
      <c r="AE219" s="188"/>
      <c r="AF219" s="197"/>
      <c r="AG219" s="197"/>
      <c r="AH219" s="197"/>
    </row>
    <row r="220" spans="1:34" x14ac:dyDescent="0.3">
      <c r="A220" s="192"/>
      <c r="B220" s="117"/>
      <c r="C220" s="117"/>
      <c r="D220" s="117"/>
      <c r="E220" s="117"/>
      <c r="F220" s="117"/>
      <c r="G220" s="117"/>
      <c r="H220" s="117"/>
      <c r="I220" s="195"/>
      <c r="J220" s="117"/>
      <c r="K220" s="117"/>
      <c r="L220" s="117"/>
      <c r="M220" s="117"/>
      <c r="N220" s="117"/>
      <c r="O220" s="117"/>
      <c r="P220" s="117"/>
      <c r="Q220" s="117"/>
      <c r="R220" s="117"/>
      <c r="S220" s="195"/>
      <c r="T220" s="117"/>
      <c r="U220" s="195"/>
      <c r="V220" s="117"/>
      <c r="W220" s="196"/>
      <c r="X220" s="197"/>
      <c r="Y220" s="197"/>
      <c r="Z220" s="197"/>
      <c r="AA220" s="197"/>
      <c r="AB220" s="188"/>
      <c r="AC220" s="197"/>
      <c r="AD220" s="197"/>
      <c r="AE220" s="188"/>
      <c r="AF220" s="197"/>
      <c r="AG220" s="197"/>
      <c r="AH220" s="197"/>
    </row>
    <row r="221" spans="1:34" x14ac:dyDescent="0.3">
      <c r="A221" s="192"/>
      <c r="B221" s="117"/>
      <c r="C221" s="117"/>
      <c r="D221" s="117"/>
      <c r="E221" s="117"/>
      <c r="F221" s="117"/>
      <c r="G221" s="117"/>
      <c r="H221" s="117"/>
      <c r="I221" s="195"/>
      <c r="J221" s="117"/>
      <c r="K221" s="117"/>
      <c r="L221" s="117"/>
      <c r="M221" s="117"/>
      <c r="N221" s="117"/>
      <c r="O221" s="117"/>
      <c r="P221" s="117"/>
      <c r="Q221" s="117"/>
      <c r="R221" s="117"/>
      <c r="S221" s="195"/>
      <c r="T221" s="117"/>
      <c r="U221" s="195"/>
      <c r="V221" s="117"/>
      <c r="W221" s="196"/>
      <c r="X221" s="197"/>
      <c r="Y221" s="197"/>
      <c r="Z221" s="197"/>
      <c r="AA221" s="197"/>
      <c r="AB221" s="188"/>
      <c r="AC221" s="197"/>
      <c r="AD221" s="197"/>
      <c r="AE221" s="188"/>
      <c r="AF221" s="197"/>
      <c r="AG221" s="197"/>
      <c r="AH221" s="197"/>
    </row>
    <row r="222" spans="1:34" x14ac:dyDescent="0.3">
      <c r="A222" s="192"/>
      <c r="B222" s="117"/>
      <c r="C222" s="117"/>
      <c r="D222" s="117"/>
      <c r="E222" s="117"/>
      <c r="F222" s="117"/>
      <c r="G222" s="117"/>
      <c r="H222" s="117"/>
      <c r="I222" s="195"/>
      <c r="J222" s="117"/>
      <c r="K222" s="117"/>
      <c r="L222" s="117"/>
      <c r="M222" s="117"/>
      <c r="N222" s="117"/>
      <c r="O222" s="117"/>
      <c r="P222" s="117"/>
      <c r="Q222" s="117"/>
      <c r="R222" s="117"/>
      <c r="S222" s="195"/>
      <c r="T222" s="117"/>
      <c r="U222" s="195"/>
      <c r="V222" s="117"/>
      <c r="W222" s="196"/>
      <c r="X222" s="197"/>
      <c r="Y222" s="197"/>
      <c r="Z222" s="197"/>
      <c r="AA222" s="197"/>
      <c r="AB222" s="188"/>
      <c r="AC222" s="197"/>
      <c r="AD222" s="197"/>
      <c r="AE222" s="188"/>
      <c r="AF222" s="197"/>
      <c r="AG222" s="197"/>
      <c r="AH222" s="197"/>
    </row>
    <row r="223" spans="1:34" x14ac:dyDescent="0.3">
      <c r="A223" s="192"/>
      <c r="B223" s="117"/>
      <c r="C223" s="117"/>
      <c r="D223" s="117"/>
      <c r="E223" s="117"/>
      <c r="F223" s="117"/>
      <c r="G223" s="117"/>
      <c r="H223" s="117"/>
      <c r="I223" s="195"/>
      <c r="J223" s="117"/>
      <c r="K223" s="117"/>
      <c r="L223" s="117"/>
      <c r="M223" s="117"/>
      <c r="N223" s="117"/>
      <c r="O223" s="117"/>
      <c r="P223" s="117"/>
      <c r="Q223" s="117"/>
      <c r="R223" s="117"/>
      <c r="S223" s="195"/>
      <c r="T223" s="117"/>
      <c r="U223" s="195"/>
      <c r="V223" s="117"/>
      <c r="W223" s="196"/>
      <c r="X223" s="197"/>
      <c r="Y223" s="197"/>
      <c r="Z223" s="197"/>
      <c r="AA223" s="197"/>
      <c r="AB223" s="188"/>
      <c r="AC223" s="197"/>
      <c r="AD223" s="197"/>
      <c r="AE223" s="188"/>
      <c r="AF223" s="197"/>
      <c r="AG223" s="197"/>
      <c r="AH223" s="197"/>
    </row>
    <row r="224" spans="1:34" x14ac:dyDescent="0.3">
      <c r="A224" s="192"/>
      <c r="B224" s="117"/>
      <c r="C224" s="117"/>
      <c r="D224" s="117"/>
      <c r="E224" s="117"/>
      <c r="F224" s="117"/>
      <c r="G224" s="117"/>
      <c r="H224" s="117"/>
      <c r="I224" s="195"/>
      <c r="J224" s="117"/>
      <c r="K224" s="117"/>
      <c r="L224" s="117"/>
      <c r="M224" s="117"/>
      <c r="N224" s="117"/>
      <c r="O224" s="117"/>
      <c r="P224" s="117"/>
      <c r="Q224" s="117"/>
      <c r="R224" s="117"/>
      <c r="S224" s="195"/>
      <c r="T224" s="117"/>
      <c r="U224" s="195"/>
      <c r="V224" s="117"/>
      <c r="W224" s="196"/>
      <c r="X224" s="197"/>
      <c r="Y224" s="197"/>
      <c r="Z224" s="197"/>
      <c r="AA224" s="197"/>
      <c r="AB224" s="188"/>
      <c r="AC224" s="197"/>
      <c r="AD224" s="197"/>
      <c r="AE224" s="188"/>
      <c r="AF224" s="197"/>
      <c r="AG224" s="197"/>
      <c r="AH224" s="197"/>
    </row>
    <row r="225" spans="1:34" x14ac:dyDescent="0.3">
      <c r="A225" s="192"/>
      <c r="B225" s="117"/>
      <c r="C225" s="117"/>
      <c r="D225" s="117"/>
      <c r="E225" s="117"/>
      <c r="F225" s="117"/>
      <c r="G225" s="117"/>
      <c r="H225" s="117"/>
      <c r="I225" s="195"/>
      <c r="J225" s="117"/>
      <c r="K225" s="117"/>
      <c r="L225" s="117"/>
      <c r="M225" s="117"/>
      <c r="N225" s="117"/>
      <c r="O225" s="117"/>
      <c r="P225" s="117"/>
      <c r="Q225" s="117"/>
      <c r="R225" s="117"/>
      <c r="S225" s="195"/>
      <c r="T225" s="117"/>
      <c r="U225" s="195"/>
      <c r="V225" s="117"/>
      <c r="W225" s="196"/>
      <c r="X225" s="197"/>
      <c r="Y225" s="197"/>
      <c r="Z225" s="197"/>
      <c r="AA225" s="197"/>
      <c r="AB225" s="188"/>
      <c r="AC225" s="197"/>
      <c r="AD225" s="197"/>
      <c r="AE225" s="188"/>
      <c r="AF225" s="197"/>
      <c r="AG225" s="197"/>
      <c r="AH225" s="197"/>
    </row>
    <row r="226" spans="1:34" x14ac:dyDescent="0.3">
      <c r="A226" s="192"/>
      <c r="B226" s="117"/>
      <c r="C226" s="117"/>
      <c r="D226" s="117"/>
      <c r="E226" s="117"/>
      <c r="F226" s="117"/>
      <c r="G226" s="117"/>
      <c r="H226" s="117"/>
      <c r="I226" s="195"/>
      <c r="J226" s="117"/>
      <c r="K226" s="117"/>
      <c r="L226" s="117"/>
      <c r="M226" s="117"/>
      <c r="N226" s="117"/>
      <c r="O226" s="117"/>
      <c r="P226" s="117"/>
      <c r="Q226" s="117"/>
      <c r="R226" s="117"/>
      <c r="S226" s="195"/>
      <c r="T226" s="117"/>
      <c r="U226" s="195"/>
      <c r="V226" s="117"/>
      <c r="W226" s="196"/>
      <c r="X226" s="197"/>
      <c r="Y226" s="197"/>
      <c r="Z226" s="197"/>
      <c r="AA226" s="197"/>
      <c r="AB226" s="188"/>
      <c r="AC226" s="197"/>
      <c r="AD226" s="197"/>
      <c r="AE226" s="188"/>
      <c r="AF226" s="197"/>
      <c r="AG226" s="197"/>
      <c r="AH226" s="197"/>
    </row>
    <row r="227" spans="1:34" x14ac:dyDescent="0.3">
      <c r="A227" s="192"/>
      <c r="B227" s="117"/>
      <c r="C227" s="117"/>
      <c r="D227" s="117"/>
      <c r="E227" s="117"/>
      <c r="F227" s="117"/>
      <c r="G227" s="117"/>
      <c r="H227" s="117"/>
      <c r="I227" s="195"/>
      <c r="J227" s="117"/>
      <c r="K227" s="117"/>
      <c r="L227" s="117"/>
      <c r="M227" s="117"/>
      <c r="N227" s="117"/>
      <c r="O227" s="117"/>
      <c r="P227" s="117"/>
      <c r="Q227" s="117"/>
      <c r="R227" s="117"/>
      <c r="S227" s="195"/>
      <c r="T227" s="117"/>
      <c r="U227" s="195"/>
      <c r="V227" s="117"/>
      <c r="W227" s="196"/>
      <c r="X227" s="197"/>
      <c r="Y227" s="197"/>
      <c r="Z227" s="197"/>
      <c r="AA227" s="197"/>
      <c r="AB227" s="188"/>
      <c r="AC227" s="197"/>
      <c r="AD227" s="197"/>
      <c r="AE227" s="188"/>
      <c r="AF227" s="197"/>
      <c r="AG227" s="197"/>
      <c r="AH227" s="197"/>
    </row>
    <row r="228" spans="1:34" x14ac:dyDescent="0.3">
      <c r="A228" s="192"/>
      <c r="B228" s="117"/>
      <c r="C228" s="117"/>
      <c r="D228" s="117"/>
      <c r="E228" s="117"/>
      <c r="F228" s="117"/>
      <c r="G228" s="117"/>
      <c r="H228" s="117"/>
      <c r="I228" s="195"/>
      <c r="J228" s="117"/>
      <c r="K228" s="117"/>
      <c r="L228" s="117"/>
      <c r="M228" s="117"/>
      <c r="N228" s="117"/>
      <c r="O228" s="117"/>
      <c r="P228" s="117"/>
      <c r="Q228" s="117"/>
      <c r="R228" s="117"/>
      <c r="S228" s="195"/>
      <c r="T228" s="117"/>
      <c r="U228" s="195"/>
      <c r="V228" s="117"/>
      <c r="W228" s="196"/>
      <c r="X228" s="197"/>
      <c r="Y228" s="197"/>
      <c r="Z228" s="197"/>
      <c r="AA228" s="197"/>
      <c r="AB228" s="188"/>
      <c r="AC228" s="197"/>
      <c r="AD228" s="197"/>
      <c r="AE228" s="188"/>
      <c r="AF228" s="197"/>
      <c r="AG228" s="197"/>
      <c r="AH228" s="197"/>
    </row>
    <row r="229" spans="1:34" x14ac:dyDescent="0.3">
      <c r="A229" s="192"/>
      <c r="B229" s="117"/>
      <c r="C229" s="117"/>
      <c r="D229" s="117"/>
      <c r="E229" s="117"/>
      <c r="F229" s="117"/>
      <c r="G229" s="117"/>
      <c r="H229" s="117"/>
      <c r="I229" s="195"/>
      <c r="J229" s="117"/>
      <c r="K229" s="117"/>
      <c r="L229" s="117"/>
      <c r="M229" s="117"/>
      <c r="N229" s="117"/>
      <c r="O229" s="117"/>
      <c r="P229" s="117"/>
      <c r="Q229" s="117"/>
      <c r="R229" s="117"/>
      <c r="S229" s="195"/>
      <c r="T229" s="117"/>
      <c r="U229" s="195"/>
      <c r="V229" s="117"/>
      <c r="W229" s="196"/>
      <c r="X229" s="197"/>
      <c r="Y229" s="197"/>
      <c r="Z229" s="197"/>
      <c r="AA229" s="197"/>
      <c r="AB229" s="188"/>
      <c r="AC229" s="197"/>
      <c r="AD229" s="197"/>
      <c r="AE229" s="188"/>
      <c r="AF229" s="197"/>
      <c r="AG229" s="197"/>
      <c r="AH229" s="197"/>
    </row>
    <row r="230" spans="1:34" x14ac:dyDescent="0.3">
      <c r="A230" s="192"/>
      <c r="B230" s="117"/>
      <c r="C230" s="117"/>
      <c r="D230" s="117"/>
      <c r="E230" s="117"/>
      <c r="F230" s="117"/>
      <c r="G230" s="117"/>
      <c r="H230" s="117"/>
      <c r="I230" s="195"/>
      <c r="J230" s="117"/>
      <c r="K230" s="117"/>
      <c r="L230" s="117"/>
      <c r="M230" s="117"/>
      <c r="N230" s="117"/>
      <c r="O230" s="117"/>
      <c r="P230" s="117"/>
      <c r="Q230" s="117"/>
      <c r="R230" s="117"/>
      <c r="S230" s="195"/>
      <c r="T230" s="117"/>
      <c r="U230" s="195"/>
      <c r="V230" s="117"/>
      <c r="W230" s="196"/>
      <c r="X230" s="197"/>
      <c r="Y230" s="197"/>
      <c r="Z230" s="197"/>
      <c r="AA230" s="197"/>
      <c r="AB230" s="188"/>
      <c r="AC230" s="197"/>
      <c r="AD230" s="197"/>
      <c r="AE230" s="188"/>
      <c r="AF230" s="197"/>
      <c r="AG230" s="197"/>
      <c r="AH230" s="197"/>
    </row>
    <row r="231" spans="1:34" x14ac:dyDescent="0.3">
      <c r="A231" s="192"/>
      <c r="B231" s="117"/>
      <c r="C231" s="117"/>
      <c r="D231" s="117"/>
      <c r="E231" s="117"/>
      <c r="F231" s="117"/>
      <c r="G231" s="117"/>
      <c r="H231" s="117"/>
      <c r="I231" s="195"/>
      <c r="J231" s="117"/>
      <c r="K231" s="117"/>
      <c r="L231" s="117"/>
      <c r="M231" s="117"/>
      <c r="N231" s="117"/>
      <c r="O231" s="117"/>
      <c r="P231" s="117"/>
      <c r="Q231" s="117"/>
      <c r="R231" s="117"/>
      <c r="S231" s="195"/>
      <c r="T231" s="117"/>
      <c r="U231" s="195"/>
      <c r="V231" s="117"/>
      <c r="W231" s="196"/>
      <c r="X231" s="197"/>
      <c r="Y231" s="197"/>
      <c r="Z231" s="197"/>
      <c r="AA231" s="197"/>
      <c r="AB231" s="188"/>
      <c r="AC231" s="197"/>
      <c r="AD231" s="197"/>
      <c r="AE231" s="188"/>
      <c r="AF231" s="197"/>
      <c r="AG231" s="197"/>
      <c r="AH231" s="197"/>
    </row>
    <row r="232" spans="1:34" x14ac:dyDescent="0.3">
      <c r="A232" s="192"/>
      <c r="B232" s="117"/>
      <c r="C232" s="117"/>
      <c r="D232" s="117"/>
      <c r="E232" s="117"/>
      <c r="F232" s="117"/>
      <c r="G232" s="117"/>
      <c r="H232" s="117"/>
      <c r="I232" s="195"/>
      <c r="J232" s="117"/>
      <c r="K232" s="117"/>
      <c r="L232" s="117"/>
      <c r="M232" s="117"/>
      <c r="N232" s="117"/>
      <c r="O232" s="117"/>
      <c r="P232" s="117"/>
      <c r="Q232" s="117"/>
      <c r="R232" s="117"/>
      <c r="S232" s="195"/>
      <c r="T232" s="117"/>
      <c r="U232" s="195"/>
      <c r="V232" s="117"/>
      <c r="W232" s="196"/>
      <c r="X232" s="197"/>
      <c r="Y232" s="197"/>
      <c r="Z232" s="197"/>
      <c r="AA232" s="197"/>
      <c r="AB232" s="188"/>
      <c r="AC232" s="197"/>
      <c r="AD232" s="197"/>
      <c r="AE232" s="188"/>
      <c r="AF232" s="197"/>
      <c r="AG232" s="197"/>
      <c r="AH232" s="197"/>
    </row>
    <row r="233" spans="1:34" x14ac:dyDescent="0.3">
      <c r="A233" s="192"/>
      <c r="B233" s="117"/>
      <c r="C233" s="117"/>
      <c r="D233" s="117"/>
      <c r="E233" s="117"/>
      <c r="F233" s="117"/>
      <c r="G233" s="117"/>
      <c r="H233" s="117"/>
      <c r="I233" s="195"/>
      <c r="J233" s="117"/>
      <c r="K233" s="117"/>
      <c r="L233" s="117"/>
      <c r="M233" s="117"/>
      <c r="N233" s="117"/>
      <c r="O233" s="117"/>
      <c r="P233" s="117"/>
      <c r="Q233" s="117"/>
      <c r="R233" s="117"/>
      <c r="S233" s="195"/>
      <c r="T233" s="117"/>
      <c r="U233" s="195"/>
      <c r="V233" s="117"/>
      <c r="W233" s="196"/>
      <c r="X233" s="197"/>
      <c r="Y233" s="197"/>
      <c r="Z233" s="197"/>
      <c r="AA233" s="197"/>
      <c r="AB233" s="188"/>
      <c r="AC233" s="197"/>
      <c r="AD233" s="197"/>
      <c r="AE233" s="188"/>
      <c r="AF233" s="197"/>
      <c r="AG233" s="197"/>
      <c r="AH233" s="197"/>
    </row>
    <row r="234" spans="1:34" x14ac:dyDescent="0.3">
      <c r="A234" s="192"/>
      <c r="B234" s="117"/>
      <c r="C234" s="117"/>
      <c r="D234" s="117"/>
      <c r="E234" s="117"/>
      <c r="F234" s="117"/>
      <c r="G234" s="117"/>
      <c r="H234" s="117"/>
      <c r="I234" s="195"/>
      <c r="J234" s="117"/>
      <c r="K234" s="117"/>
      <c r="L234" s="117"/>
      <c r="M234" s="117"/>
      <c r="N234" s="117"/>
      <c r="O234" s="117"/>
      <c r="P234" s="117"/>
      <c r="Q234" s="117"/>
      <c r="R234" s="117"/>
      <c r="S234" s="195"/>
      <c r="T234" s="117"/>
      <c r="U234" s="195"/>
      <c r="V234" s="117"/>
      <c r="W234" s="196"/>
      <c r="X234" s="197"/>
      <c r="Y234" s="197"/>
      <c r="Z234" s="197"/>
      <c r="AA234" s="197"/>
      <c r="AB234" s="188"/>
      <c r="AC234" s="197"/>
      <c r="AD234" s="197"/>
      <c r="AE234" s="188"/>
      <c r="AF234" s="197"/>
      <c r="AG234" s="197"/>
      <c r="AH234" s="197"/>
    </row>
    <row r="235" spans="1:34" x14ac:dyDescent="0.3">
      <c r="A235" s="192"/>
      <c r="B235" s="117"/>
      <c r="C235" s="117"/>
      <c r="D235" s="117"/>
      <c r="E235" s="117"/>
      <c r="F235" s="117"/>
      <c r="G235" s="117"/>
      <c r="H235" s="117"/>
      <c r="I235" s="195"/>
      <c r="J235" s="117"/>
      <c r="K235" s="117"/>
      <c r="L235" s="117"/>
      <c r="M235" s="117"/>
      <c r="N235" s="117"/>
      <c r="O235" s="117"/>
      <c r="P235" s="117"/>
      <c r="Q235" s="117"/>
      <c r="R235" s="117"/>
      <c r="S235" s="195"/>
      <c r="T235" s="117"/>
      <c r="U235" s="195"/>
      <c r="V235" s="117"/>
      <c r="W235" s="196"/>
      <c r="X235" s="197"/>
      <c r="Y235" s="197"/>
      <c r="Z235" s="197"/>
      <c r="AA235" s="197"/>
      <c r="AB235" s="188"/>
      <c r="AC235" s="197"/>
      <c r="AD235" s="197"/>
      <c r="AE235" s="188"/>
      <c r="AF235" s="197"/>
      <c r="AG235" s="197"/>
      <c r="AH235" s="197"/>
    </row>
    <row r="236" spans="1:34" x14ac:dyDescent="0.3">
      <c r="A236" s="192"/>
      <c r="B236" s="117"/>
      <c r="C236" s="117"/>
      <c r="D236" s="117"/>
      <c r="E236" s="117"/>
      <c r="F236" s="117"/>
      <c r="G236" s="117"/>
      <c r="H236" s="117"/>
      <c r="I236" s="195"/>
      <c r="J236" s="117"/>
      <c r="K236" s="117"/>
      <c r="L236" s="117"/>
      <c r="M236" s="117"/>
      <c r="N236" s="117"/>
      <c r="O236" s="117"/>
      <c r="P236" s="117"/>
      <c r="Q236" s="117"/>
      <c r="R236" s="117"/>
      <c r="S236" s="195"/>
      <c r="T236" s="117"/>
      <c r="U236" s="195"/>
      <c r="V236" s="117"/>
      <c r="W236" s="196"/>
      <c r="X236" s="197"/>
      <c r="Y236" s="197"/>
      <c r="Z236" s="197"/>
      <c r="AA236" s="197"/>
      <c r="AB236" s="188"/>
      <c r="AC236" s="197"/>
      <c r="AD236" s="197"/>
      <c r="AE236" s="188"/>
      <c r="AF236" s="197"/>
      <c r="AG236" s="197"/>
      <c r="AH236" s="197"/>
    </row>
    <row r="237" spans="1:34" x14ac:dyDescent="0.3">
      <c r="A237" s="192"/>
      <c r="B237" s="117"/>
      <c r="C237" s="117"/>
      <c r="D237" s="117"/>
      <c r="E237" s="117"/>
      <c r="F237" s="117"/>
      <c r="G237" s="117"/>
      <c r="H237" s="117"/>
      <c r="I237" s="195"/>
      <c r="J237" s="117"/>
      <c r="K237" s="117"/>
      <c r="L237" s="117"/>
      <c r="M237" s="117"/>
      <c r="N237" s="117"/>
      <c r="O237" s="117"/>
      <c r="P237" s="117"/>
      <c r="Q237" s="117"/>
      <c r="R237" s="117"/>
      <c r="S237" s="195"/>
      <c r="T237" s="117"/>
      <c r="U237" s="195"/>
      <c r="V237" s="117"/>
      <c r="W237" s="196"/>
      <c r="X237" s="197"/>
      <c r="Y237" s="197"/>
      <c r="Z237" s="197"/>
      <c r="AA237" s="197"/>
      <c r="AB237" s="188"/>
      <c r="AC237" s="197"/>
      <c r="AD237" s="197"/>
      <c r="AE237" s="188"/>
      <c r="AF237" s="197"/>
      <c r="AG237" s="197"/>
      <c r="AH237" s="197"/>
    </row>
  </sheetData>
  <mergeCells count="44">
    <mergeCell ref="X7:Y7"/>
    <mergeCell ref="Z7:AA7"/>
    <mergeCell ref="AB7:AD7"/>
    <mergeCell ref="AE7:AG7"/>
    <mergeCell ref="B37:E37"/>
    <mergeCell ref="AB5:AD5"/>
    <mergeCell ref="AE5:AG5"/>
    <mergeCell ref="C6:H6"/>
    <mergeCell ref="X6:Y6"/>
    <mergeCell ref="Z6:AA6"/>
    <mergeCell ref="AB6:AD6"/>
    <mergeCell ref="AE6:AG6"/>
    <mergeCell ref="AI1:AI8"/>
    <mergeCell ref="J2:J7"/>
    <mergeCell ref="K2:K7"/>
    <mergeCell ref="L2:Q2"/>
    <mergeCell ref="R2:R7"/>
    <mergeCell ref="T2:V2"/>
    <mergeCell ref="X2:AA2"/>
    <mergeCell ref="AB2:AG2"/>
    <mergeCell ref="L3:O3"/>
    <mergeCell ref="P3:P7"/>
    <mergeCell ref="AH1:AH8"/>
    <mergeCell ref="AE3:AG3"/>
    <mergeCell ref="L4:L7"/>
    <mergeCell ref="M4:O4"/>
    <mergeCell ref="X4:Y4"/>
    <mergeCell ref="Z4:AA4"/>
    <mergeCell ref="A1:A7"/>
    <mergeCell ref="B1:B7"/>
    <mergeCell ref="C1:H5"/>
    <mergeCell ref="J1:R1"/>
    <mergeCell ref="T1:AG1"/>
    <mergeCell ref="Q3:Q7"/>
    <mergeCell ref="X3:Y3"/>
    <mergeCell ref="Z3:AA3"/>
    <mergeCell ref="AB3:AD3"/>
    <mergeCell ref="AB4:AD4"/>
    <mergeCell ref="AE4:AG4"/>
    <mergeCell ref="M5:M7"/>
    <mergeCell ref="N5:N7"/>
    <mergeCell ref="O5:O7"/>
    <mergeCell ref="X5:Y5"/>
    <mergeCell ref="Z5:AA5"/>
  </mergeCells>
  <conditionalFormatting sqref="A31:E31 C11:D29 C32:D32 K2:L3 K4:M4 K5:O8 O11:Q16 O17:P18 O19:Q23 O24:P24 O25:Q29 O32:Q32 P3:Q3 S1:T1 S2:X8 S11:AH11 S12:W29 S31:AG31 S32:W32 Y8:AG8 Y27:Y29 Y32 Z3:Z7 AA27:AG29 AA32:AG32 AB2:AB7 AE4:AE7 N31:Q31 N30:R30 M13:M32 K13:L20 K12:M12 A1:J1 A2:I8 G11:N11 G12:J20 G21:L32 G34:M34 AA34:AH34 Y34 S34:W34 O34:Q34 C34:D34 A32:A33 G9:AH10 AA12:AG25">
    <cfRule type="cellIs" dxfId="350" priority="9" operator="equal">
      <formula>0</formula>
    </cfRule>
  </conditionalFormatting>
  <conditionalFormatting sqref="A9:F10">
    <cfRule type="cellIs" dxfId="349" priority="10" operator="equal">
      <formula>0</formula>
    </cfRule>
  </conditionalFormatting>
  <conditionalFormatting sqref="A19:A29">
    <cfRule type="cellIs" dxfId="348" priority="11" operator="equal">
      <formula>0</formula>
    </cfRule>
  </conditionalFormatting>
  <conditionalFormatting sqref="A11">
    <cfRule type="cellIs" dxfId="347" priority="12" operator="equal">
      <formula>0</formula>
    </cfRule>
  </conditionalFormatting>
  <conditionalFormatting sqref="A12:A13">
    <cfRule type="cellIs" dxfId="346" priority="13" operator="equal">
      <formula>0</formula>
    </cfRule>
  </conditionalFormatting>
  <conditionalFormatting sqref="A14 A16">
    <cfRule type="cellIs" dxfId="345" priority="14" operator="equal">
      <formula>0</formula>
    </cfRule>
  </conditionalFormatting>
  <conditionalFormatting sqref="A17:A18">
    <cfRule type="cellIs" dxfId="344" priority="15" operator="equal">
      <formula>0</formula>
    </cfRule>
  </conditionalFormatting>
  <conditionalFormatting sqref="A34">
    <cfRule type="cellIs" dxfId="343" priority="16" operator="equal">
      <formula>0</formula>
    </cfRule>
  </conditionalFormatting>
  <conditionalFormatting sqref="B11:B13">
    <cfRule type="cellIs" dxfId="342" priority="17" operator="equal">
      <formula>0</formula>
    </cfRule>
  </conditionalFormatting>
  <conditionalFormatting sqref="B26">
    <cfRule type="cellIs" dxfId="341" priority="18" operator="equal">
      <formula>0</formula>
    </cfRule>
  </conditionalFormatting>
  <conditionalFormatting sqref="B34">
    <cfRule type="cellIs" dxfId="340" priority="19" operator="equal">
      <formula>0</formula>
    </cfRule>
  </conditionalFormatting>
  <conditionalFormatting sqref="B23">
    <cfRule type="cellIs" dxfId="339" priority="20" operator="equal">
      <formula>0</formula>
    </cfRule>
  </conditionalFormatting>
  <conditionalFormatting sqref="B24">
    <cfRule type="cellIs" dxfId="338" priority="21" operator="equal">
      <formula>0</formula>
    </cfRule>
  </conditionalFormatting>
  <conditionalFormatting sqref="B25">
    <cfRule type="cellIs" dxfId="337" priority="22" operator="equal">
      <formula>0</formula>
    </cfRule>
  </conditionalFormatting>
  <conditionalFormatting sqref="Y12:Y25">
    <cfRule type="cellIs" dxfId="336" priority="23" operator="equal">
      <formula>0</formula>
    </cfRule>
  </conditionalFormatting>
  <conditionalFormatting sqref="X12:X17">
    <cfRule type="cellIs" dxfId="335" priority="24" operator="equal">
      <formula>0</formula>
    </cfRule>
  </conditionalFormatting>
  <conditionalFormatting sqref="X19:X22">
    <cfRule type="cellIs" dxfId="334" priority="25" operator="equal">
      <formula>0</formula>
    </cfRule>
  </conditionalFormatting>
  <conditionalFormatting sqref="X18">
    <cfRule type="cellIs" dxfId="333" priority="26" operator="equal">
      <formula>0</formula>
    </cfRule>
  </conditionalFormatting>
  <conditionalFormatting sqref="X25">
    <cfRule type="cellIs" dxfId="332" priority="27" operator="equal">
      <formula>0</formula>
    </cfRule>
  </conditionalFormatting>
  <conditionalFormatting sqref="X23">
    <cfRule type="cellIs" dxfId="331" priority="28" operator="equal">
      <formula>0</formula>
    </cfRule>
  </conditionalFormatting>
  <conditionalFormatting sqref="X24">
    <cfRule type="cellIs" dxfId="330" priority="29" operator="equal">
      <formula>0</formula>
    </cfRule>
  </conditionalFormatting>
  <conditionalFormatting sqref="X27:X29">
    <cfRule type="cellIs" dxfId="329" priority="30" operator="equal">
      <formula>0</formula>
    </cfRule>
  </conditionalFormatting>
  <conditionalFormatting sqref="X26">
    <cfRule type="cellIs" dxfId="328" priority="31" operator="equal">
      <formula>0</formula>
    </cfRule>
  </conditionalFormatting>
  <conditionalFormatting sqref="X31:X32 X34">
    <cfRule type="cellIs" dxfId="327" priority="32" operator="equal">
      <formula>0</formula>
    </cfRule>
  </conditionalFormatting>
  <conditionalFormatting sqref="Z12:Z17">
    <cfRule type="cellIs" dxfId="326" priority="33" operator="equal">
      <formula>0</formula>
    </cfRule>
  </conditionalFormatting>
  <conditionalFormatting sqref="Z19:Z22">
    <cfRule type="cellIs" dxfId="325" priority="34" operator="equal">
      <formula>0</formula>
    </cfRule>
  </conditionalFormatting>
  <conditionalFormatting sqref="Z18">
    <cfRule type="cellIs" dxfId="324" priority="35" operator="equal">
      <formula>0</formula>
    </cfRule>
  </conditionalFormatting>
  <conditionalFormatting sqref="Z25">
    <cfRule type="cellIs" dxfId="323" priority="36" operator="equal">
      <formula>0</formula>
    </cfRule>
  </conditionalFormatting>
  <conditionalFormatting sqref="Z23">
    <cfRule type="cellIs" dxfId="322" priority="37" operator="equal">
      <formula>0</formula>
    </cfRule>
  </conditionalFormatting>
  <conditionalFormatting sqref="Z24">
    <cfRule type="cellIs" dxfId="321" priority="38" operator="equal">
      <formula>0</formula>
    </cfRule>
  </conditionalFormatting>
  <conditionalFormatting sqref="Z27:Z29">
    <cfRule type="cellIs" dxfId="320" priority="39" operator="equal">
      <formula>0</formula>
    </cfRule>
  </conditionalFormatting>
  <conditionalFormatting sqref="Z26">
    <cfRule type="cellIs" dxfId="319" priority="40" operator="equal">
      <formula>0</formula>
    </cfRule>
  </conditionalFormatting>
  <conditionalFormatting sqref="Z31:Z32 Z34">
    <cfRule type="cellIs" dxfId="318" priority="41" operator="equal">
      <formula>0</formula>
    </cfRule>
  </conditionalFormatting>
  <conditionalFormatting sqref="N12:N17">
    <cfRule type="cellIs" dxfId="317" priority="42" operator="equal">
      <formula>0</formula>
    </cfRule>
  </conditionalFormatting>
  <conditionalFormatting sqref="N19:N21">
    <cfRule type="cellIs" dxfId="316" priority="43" operator="equal">
      <formula>0</formula>
    </cfRule>
  </conditionalFormatting>
  <conditionalFormatting sqref="N18">
    <cfRule type="cellIs" dxfId="315" priority="44" operator="equal">
      <formula>0</formula>
    </cfRule>
  </conditionalFormatting>
  <conditionalFormatting sqref="N25">
    <cfRule type="cellIs" dxfId="314" priority="45" operator="equal">
      <formula>0</formula>
    </cfRule>
  </conditionalFormatting>
  <conditionalFormatting sqref="N23">
    <cfRule type="cellIs" dxfId="313" priority="46" operator="equal">
      <formula>0</formula>
    </cfRule>
  </conditionalFormatting>
  <conditionalFormatting sqref="N24">
    <cfRule type="cellIs" dxfId="312" priority="47" operator="equal">
      <formula>0</formula>
    </cfRule>
  </conditionalFormatting>
  <conditionalFormatting sqref="N27:N29">
    <cfRule type="cellIs" dxfId="311" priority="48" operator="equal">
      <formula>0</formula>
    </cfRule>
  </conditionalFormatting>
  <conditionalFormatting sqref="N31:N32 N34">
    <cfRule type="cellIs" dxfId="310" priority="49" operator="equal">
      <formula>0</formula>
    </cfRule>
  </conditionalFormatting>
  <conditionalFormatting sqref="E11:F11">
    <cfRule type="cellIs" dxfId="309" priority="50" operator="equal">
      <formula>0</formula>
    </cfRule>
  </conditionalFormatting>
  <conditionalFormatting sqref="E12:E13 E14:F14 E15 E16:F16 E17">
    <cfRule type="cellIs" dxfId="308" priority="51" operator="equal">
      <formula>0</formula>
    </cfRule>
  </conditionalFormatting>
  <conditionalFormatting sqref="E19:F19 E20 E21:F22">
    <cfRule type="cellIs" dxfId="307" priority="52" operator="equal">
      <formula>0</formula>
    </cfRule>
  </conditionalFormatting>
  <conditionalFormatting sqref="E18">
    <cfRule type="cellIs" dxfId="306" priority="53" operator="equal">
      <formula>0</formula>
    </cfRule>
  </conditionalFormatting>
  <conditionalFormatting sqref="E23:F23">
    <cfRule type="cellIs" dxfId="305" priority="54" operator="equal">
      <formula>0</formula>
    </cfRule>
  </conditionalFormatting>
  <conditionalFormatting sqref="E24">
    <cfRule type="cellIs" dxfId="304" priority="55" operator="equal">
      <formula>0</formula>
    </cfRule>
  </conditionalFormatting>
  <conditionalFormatting sqref="E27:F27">
    <cfRule type="cellIs" dxfId="303" priority="56" operator="equal">
      <formula>0</formula>
    </cfRule>
  </conditionalFormatting>
  <conditionalFormatting sqref="E25:E26">
    <cfRule type="cellIs" dxfId="302" priority="57" operator="equal">
      <formula>0</formula>
    </cfRule>
  </conditionalFormatting>
  <conditionalFormatting sqref="E31:E32 E34:F34">
    <cfRule type="cellIs" dxfId="301" priority="58" operator="equal">
      <formula>0</formula>
    </cfRule>
  </conditionalFormatting>
  <conditionalFormatting sqref="Q24">
    <cfRule type="cellIs" dxfId="300" priority="59" operator="equal">
      <formula>0</formula>
    </cfRule>
  </conditionalFormatting>
  <conditionalFormatting sqref="A15">
    <cfRule type="cellIs" dxfId="299" priority="60" operator="equal">
      <formula>0</formula>
    </cfRule>
  </conditionalFormatting>
  <conditionalFormatting sqref="B17">
    <cfRule type="cellIs" dxfId="298" priority="61" operator="equal">
      <formula>0</formula>
    </cfRule>
  </conditionalFormatting>
  <conditionalFormatting sqref="B14:B15">
    <cfRule type="cellIs" dxfId="297" priority="62" operator="equal">
      <formula>0</formula>
    </cfRule>
  </conditionalFormatting>
  <conditionalFormatting sqref="B16">
    <cfRule type="cellIs" dxfId="296" priority="63" operator="equal">
      <formula>0</formula>
    </cfRule>
  </conditionalFormatting>
  <conditionalFormatting sqref="B23">
    <cfRule type="cellIs" dxfId="295" priority="64" operator="equal">
      <formula>0</formula>
    </cfRule>
  </conditionalFormatting>
  <conditionalFormatting sqref="B18">
    <cfRule type="cellIs" dxfId="294" priority="65" operator="equal">
      <formula>0</formula>
    </cfRule>
  </conditionalFormatting>
  <conditionalFormatting sqref="B19">
    <cfRule type="cellIs" dxfId="293" priority="66" operator="equal">
      <formula>0</formula>
    </cfRule>
  </conditionalFormatting>
  <conditionalFormatting sqref="B20:B22">
    <cfRule type="cellIs" dxfId="292" priority="67" operator="equal">
      <formula>0</formula>
    </cfRule>
  </conditionalFormatting>
  <conditionalFormatting sqref="B24:B26">
    <cfRule type="cellIs" dxfId="291" priority="68" operator="equal">
      <formula>0</formula>
    </cfRule>
  </conditionalFormatting>
  <conditionalFormatting sqref="B28:B29">
    <cfRule type="cellIs" dxfId="290" priority="69" operator="equal">
      <formula>0</formula>
    </cfRule>
  </conditionalFormatting>
  <conditionalFormatting sqref="B27">
    <cfRule type="cellIs" dxfId="289" priority="70" operator="equal">
      <formula>0</formula>
    </cfRule>
  </conditionalFormatting>
  <conditionalFormatting sqref="Q17:Q18">
    <cfRule type="cellIs" dxfId="288" priority="71" operator="equal">
      <formula>0</formula>
    </cfRule>
  </conditionalFormatting>
  <conditionalFormatting sqref="B32">
    <cfRule type="cellIs" dxfId="287" priority="72" operator="equal">
      <formula>0</formula>
    </cfRule>
  </conditionalFormatting>
  <conditionalFormatting sqref="B36">
    <cfRule type="cellIs" dxfId="286" priority="73" operator="equal">
      <formula>0</formula>
    </cfRule>
  </conditionalFormatting>
  <conditionalFormatting sqref="C30:D30 S30:W30 AA30:AG30">
    <cfRule type="cellIs" dxfId="285" priority="74" operator="equal">
      <formula>0</formula>
    </cfRule>
  </conditionalFormatting>
  <conditionalFormatting sqref="A30">
    <cfRule type="cellIs" dxfId="284" priority="75" operator="equal">
      <formula>0</formula>
    </cfRule>
  </conditionalFormatting>
  <conditionalFormatting sqref="Y30">
    <cfRule type="cellIs" dxfId="283" priority="76" operator="equal">
      <formula>0</formula>
    </cfRule>
  </conditionalFormatting>
  <conditionalFormatting sqref="X30">
    <cfRule type="cellIs" dxfId="282" priority="77" operator="equal">
      <formula>0</formula>
    </cfRule>
  </conditionalFormatting>
  <conditionalFormatting sqref="Z30">
    <cfRule type="cellIs" dxfId="281" priority="78" operator="equal">
      <formula>0</formula>
    </cfRule>
  </conditionalFormatting>
  <conditionalFormatting sqref="E30">
    <cfRule type="cellIs" dxfId="280" priority="79" operator="equal">
      <formula>0</formula>
    </cfRule>
  </conditionalFormatting>
  <conditionalFormatting sqref="F30">
    <cfRule type="cellIs" dxfId="279" priority="80" operator="equal">
      <formula>0</formula>
    </cfRule>
  </conditionalFormatting>
  <conditionalFormatting sqref="B30">
    <cfRule type="cellIs" dxfId="278" priority="81" operator="equal">
      <formula>0</formula>
    </cfRule>
  </conditionalFormatting>
  <conditionalFormatting sqref="F12:F13">
    <cfRule type="cellIs" dxfId="277" priority="82" operator="equal">
      <formula>0</formula>
    </cfRule>
  </conditionalFormatting>
  <conditionalFormatting sqref="F15">
    <cfRule type="cellIs" dxfId="276" priority="83" operator="equal">
      <formula>0</formula>
    </cfRule>
  </conditionalFormatting>
  <conditionalFormatting sqref="F17:F18">
    <cfRule type="cellIs" dxfId="275" priority="84" operator="equal">
      <formula>0</formula>
    </cfRule>
  </conditionalFormatting>
  <conditionalFormatting sqref="F20">
    <cfRule type="cellIs" dxfId="274" priority="85" operator="equal">
      <formula>0</formula>
    </cfRule>
  </conditionalFormatting>
  <conditionalFormatting sqref="F26">
    <cfRule type="cellIs" dxfId="273" priority="86" operator="equal">
      <formula>0</formula>
    </cfRule>
  </conditionalFormatting>
  <conditionalFormatting sqref="E29">
    <cfRule type="cellIs" dxfId="272" priority="87" operator="equal">
      <formula>0</formula>
    </cfRule>
  </conditionalFormatting>
  <conditionalFormatting sqref="F28:F29">
    <cfRule type="cellIs" dxfId="271" priority="88" operator="equal">
      <formula>0</formula>
    </cfRule>
  </conditionalFormatting>
  <conditionalFormatting sqref="E28">
    <cfRule type="cellIs" dxfId="270" priority="89" operator="equal">
      <formula>0</formula>
    </cfRule>
  </conditionalFormatting>
  <conditionalFormatting sqref="F25">
    <cfRule type="cellIs" dxfId="269" priority="90" operator="equal">
      <formula>0</formula>
    </cfRule>
  </conditionalFormatting>
  <conditionalFormatting sqref="B37">
    <cfRule type="cellIs" dxfId="268" priority="91" operator="equal">
      <formula>0</formula>
    </cfRule>
  </conditionalFormatting>
  <conditionalFormatting sqref="N22">
    <cfRule type="cellIs" dxfId="267" priority="92" operator="equal">
      <formula>0</formula>
    </cfRule>
  </conditionalFormatting>
  <conditionalFormatting sqref="N26">
    <cfRule type="cellIs" dxfId="266" priority="93" operator="equal">
      <formula>0</formula>
    </cfRule>
  </conditionalFormatting>
  <conditionalFormatting sqref="F24">
    <cfRule type="cellIs" dxfId="265" priority="8" operator="equal">
      <formula>0</formula>
    </cfRule>
  </conditionalFormatting>
  <conditionalFormatting sqref="E33">
    <cfRule type="cellIs" dxfId="264" priority="5" operator="equal">
      <formula>0</formula>
    </cfRule>
  </conditionalFormatting>
  <conditionalFormatting sqref="X33">
    <cfRule type="cellIs" dxfId="263" priority="2" operator="equal">
      <formula>0</formula>
    </cfRule>
  </conditionalFormatting>
  <conditionalFormatting sqref="C33:D33 O33:Q33 S33:W33 Y33 G33:M33 AA33:AH33 AH12:AH32">
    <cfRule type="cellIs" dxfId="262" priority="1" operator="equal">
      <formula>0</formula>
    </cfRule>
  </conditionalFormatting>
  <conditionalFormatting sqref="Z33">
    <cfRule type="cellIs" dxfId="261" priority="3" operator="equal">
      <formula>0</formula>
    </cfRule>
  </conditionalFormatting>
  <conditionalFormatting sqref="N33">
    <cfRule type="cellIs" dxfId="260" priority="4" operator="equal">
      <formula>0</formula>
    </cfRule>
  </conditionalFormatting>
  <conditionalFormatting sqref="B33">
    <cfRule type="cellIs" dxfId="259" priority="6" operator="equal">
      <formula>0</formula>
    </cfRule>
  </conditionalFormatting>
  <conditionalFormatting sqref="F31:F33">
    <cfRule type="cellIs" dxfId="258" priority="7" operator="equal">
      <formula>0</formula>
    </cfRule>
  </conditionalFormatting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I245"/>
  <sheetViews>
    <sheetView zoomScale="130" zoomScaleNormal="130" workbookViewId="0">
      <selection activeCell="AB28" sqref="AB28"/>
    </sheetView>
  </sheetViews>
  <sheetFormatPr defaultColWidth="14.44140625" defaultRowHeight="14.4" x14ac:dyDescent="0.3"/>
  <cols>
    <col min="1" max="1" width="9.44140625" style="252" customWidth="1"/>
    <col min="2" max="2" width="34.5546875" style="252" customWidth="1"/>
    <col min="3" max="4" width="2.6640625" style="252" hidden="1" customWidth="1"/>
    <col min="5" max="5" width="3.44140625" style="252" customWidth="1"/>
    <col min="6" max="6" width="4" style="252" customWidth="1"/>
    <col min="7" max="8" width="2.6640625" style="252" hidden="1" customWidth="1"/>
    <col min="9" max="9" width="5" style="252" hidden="1" customWidth="1"/>
    <col min="10" max="10" width="5.109375" style="252" customWidth="1"/>
    <col min="11" max="13" width="4.88671875" style="252" customWidth="1"/>
    <col min="14" max="15" width="4.6640625" style="252" customWidth="1"/>
    <col min="16" max="16" width="5" style="252" customWidth="1"/>
    <col min="17" max="18" width="4.6640625" style="252" customWidth="1"/>
    <col min="19" max="19" width="5" style="252" hidden="1" customWidth="1"/>
    <col min="20" max="20" width="4.109375" style="252" hidden="1" customWidth="1"/>
    <col min="21" max="21" width="4.88671875" style="252" hidden="1" customWidth="1"/>
    <col min="22" max="22" width="3.88671875" style="252" hidden="1" customWidth="1"/>
    <col min="23" max="23" width="5.44140625" style="252" hidden="1" customWidth="1"/>
    <col min="24" max="25" width="4.5546875" style="252" hidden="1" customWidth="1"/>
    <col min="26" max="26" width="5" style="252" hidden="1" customWidth="1"/>
    <col min="27" max="27" width="4.5546875" style="252" hidden="1" customWidth="1"/>
    <col min="28" max="28" width="5.33203125" style="252" customWidth="1"/>
    <col min="29" max="29" width="1.33203125" style="252" hidden="1" customWidth="1"/>
    <col min="30" max="30" width="5.109375" style="252" customWidth="1"/>
    <col min="31" max="31" width="4.6640625" style="252" customWidth="1"/>
    <col min="32" max="32" width="4.88671875" style="252" hidden="1" customWidth="1"/>
    <col min="33" max="33" width="4.88671875" style="252" customWidth="1"/>
    <col min="34" max="34" width="7.109375" style="252" customWidth="1"/>
    <col min="35" max="35" width="18.88671875" style="252" customWidth="1"/>
    <col min="36" max="16384" width="14.44140625" style="252"/>
  </cols>
  <sheetData>
    <row r="1" spans="1:35" ht="36.75" customHeight="1" x14ac:dyDescent="0.3">
      <c r="A1" s="1826" t="s">
        <v>45</v>
      </c>
      <c r="B1" s="1826" t="s">
        <v>173</v>
      </c>
      <c r="C1" s="1812" t="s">
        <v>174</v>
      </c>
      <c r="D1" s="1813"/>
      <c r="E1" s="1813"/>
      <c r="F1" s="1813"/>
      <c r="G1" s="1813"/>
      <c r="H1" s="1814"/>
      <c r="I1" s="119"/>
      <c r="J1" s="1804" t="s">
        <v>175</v>
      </c>
      <c r="K1" s="1801"/>
      <c r="L1" s="1801"/>
      <c r="M1" s="1801"/>
      <c r="N1" s="1801"/>
      <c r="O1" s="1801"/>
      <c r="P1" s="1801"/>
      <c r="Q1" s="1801"/>
      <c r="R1" s="1802"/>
      <c r="S1" s="199"/>
      <c r="T1" s="1830" t="s">
        <v>176</v>
      </c>
      <c r="U1" s="1831"/>
      <c r="V1" s="1831"/>
      <c r="W1" s="1831"/>
      <c r="X1" s="1831"/>
      <c r="Y1" s="1831"/>
      <c r="Z1" s="1831"/>
      <c r="AA1" s="1831"/>
      <c r="AB1" s="1831"/>
      <c r="AC1" s="1831"/>
      <c r="AD1" s="1831"/>
      <c r="AE1" s="1831"/>
      <c r="AF1" s="1831"/>
      <c r="AG1" s="1832"/>
      <c r="AH1" s="1910" t="s">
        <v>161</v>
      </c>
      <c r="AI1" s="1911" t="s">
        <v>159</v>
      </c>
    </row>
    <row r="2" spans="1:35" ht="15" customHeight="1" x14ac:dyDescent="0.3">
      <c r="A2" s="1795"/>
      <c r="B2" s="1795"/>
      <c r="C2" s="1815"/>
      <c r="D2" s="1816"/>
      <c r="E2" s="1816"/>
      <c r="F2" s="1816"/>
      <c r="G2" s="1816"/>
      <c r="H2" s="1817"/>
      <c r="I2" s="119"/>
      <c r="J2" s="1821" t="s">
        <v>98</v>
      </c>
      <c r="K2" s="1794" t="s">
        <v>177</v>
      </c>
      <c r="L2" s="1804" t="s">
        <v>179</v>
      </c>
      <c r="M2" s="1801"/>
      <c r="N2" s="1801"/>
      <c r="O2" s="1801"/>
      <c r="P2" s="1801"/>
      <c r="Q2" s="1801"/>
      <c r="R2" s="1794" t="s">
        <v>180</v>
      </c>
      <c r="S2" s="121"/>
      <c r="T2" s="1797" t="s">
        <v>181</v>
      </c>
      <c r="U2" s="1798"/>
      <c r="V2" s="1799"/>
      <c r="W2" s="200"/>
      <c r="X2" s="1819" t="s">
        <v>181</v>
      </c>
      <c r="Y2" s="1798"/>
      <c r="Z2" s="1798"/>
      <c r="AA2" s="1820"/>
      <c r="AB2" s="1819" t="s">
        <v>181</v>
      </c>
      <c r="AC2" s="1798"/>
      <c r="AD2" s="1798"/>
      <c r="AE2" s="1798"/>
      <c r="AF2" s="1798"/>
      <c r="AG2" s="1798"/>
      <c r="AH2" s="1910"/>
      <c r="AI2" s="1911"/>
    </row>
    <row r="3" spans="1:35" x14ac:dyDescent="0.3">
      <c r="A3" s="1795"/>
      <c r="B3" s="1795"/>
      <c r="C3" s="1815"/>
      <c r="D3" s="1816"/>
      <c r="E3" s="1816"/>
      <c r="F3" s="1816"/>
      <c r="G3" s="1816"/>
      <c r="H3" s="1817"/>
      <c r="I3" s="119"/>
      <c r="J3" s="1795"/>
      <c r="K3" s="1795"/>
      <c r="L3" s="1800" t="s">
        <v>182</v>
      </c>
      <c r="M3" s="1801"/>
      <c r="N3" s="1801"/>
      <c r="O3" s="1802"/>
      <c r="P3" s="1794" t="s">
        <v>183</v>
      </c>
      <c r="Q3" s="1822" t="s">
        <v>370</v>
      </c>
      <c r="R3" s="1795"/>
      <c r="S3" s="121"/>
      <c r="T3" s="123"/>
      <c r="U3" s="123"/>
      <c r="V3" s="123"/>
      <c r="W3" s="251"/>
      <c r="X3" s="1810"/>
      <c r="Y3" s="1802"/>
      <c r="Z3" s="1811"/>
      <c r="AA3" s="1805"/>
      <c r="AB3" s="1803"/>
      <c r="AC3" s="1801"/>
      <c r="AD3" s="1802"/>
      <c r="AE3" s="1804"/>
      <c r="AF3" s="1801"/>
      <c r="AG3" s="1801"/>
      <c r="AH3" s="1910"/>
      <c r="AI3" s="1911"/>
    </row>
    <row r="4" spans="1:35" x14ac:dyDescent="0.3">
      <c r="A4" s="1795"/>
      <c r="B4" s="1795"/>
      <c r="C4" s="1815"/>
      <c r="D4" s="1816"/>
      <c r="E4" s="1816"/>
      <c r="F4" s="1816"/>
      <c r="G4" s="1816"/>
      <c r="H4" s="1817"/>
      <c r="I4" s="119"/>
      <c r="J4" s="1795"/>
      <c r="K4" s="1795"/>
      <c r="L4" s="1794" t="s">
        <v>186</v>
      </c>
      <c r="M4" s="1800" t="s">
        <v>187</v>
      </c>
      <c r="N4" s="1801"/>
      <c r="O4" s="1802"/>
      <c r="P4" s="1795"/>
      <c r="Q4" s="1815"/>
      <c r="R4" s="1795"/>
      <c r="S4" s="121"/>
      <c r="T4" s="123" t="s">
        <v>184</v>
      </c>
      <c r="U4" s="121"/>
      <c r="V4" s="123" t="s">
        <v>185</v>
      </c>
      <c r="W4" s="251"/>
      <c r="X4" s="1803" t="s">
        <v>371</v>
      </c>
      <c r="Y4" s="1802"/>
      <c r="Z4" s="1804" t="s">
        <v>372</v>
      </c>
      <c r="AA4" s="1805"/>
      <c r="AB4" s="1803" t="s">
        <v>371</v>
      </c>
      <c r="AC4" s="1801"/>
      <c r="AD4" s="1802"/>
      <c r="AE4" s="1804" t="s">
        <v>372</v>
      </c>
      <c r="AF4" s="1801"/>
      <c r="AG4" s="1801"/>
      <c r="AH4" s="1910"/>
      <c r="AI4" s="1911"/>
    </row>
    <row r="5" spans="1:35" x14ac:dyDescent="0.3">
      <c r="A5" s="1795"/>
      <c r="B5" s="1795"/>
      <c r="C5" s="1818"/>
      <c r="D5" s="1798"/>
      <c r="E5" s="1798"/>
      <c r="F5" s="1798"/>
      <c r="G5" s="1798"/>
      <c r="H5" s="1799"/>
      <c r="I5" s="119"/>
      <c r="J5" s="1795"/>
      <c r="K5" s="1795"/>
      <c r="L5" s="1795"/>
      <c r="M5" s="1794" t="s">
        <v>188</v>
      </c>
      <c r="N5" s="1794" t="s">
        <v>189</v>
      </c>
      <c r="O5" s="1794" t="s">
        <v>190</v>
      </c>
      <c r="P5" s="1795"/>
      <c r="Q5" s="1815"/>
      <c r="R5" s="1795"/>
      <c r="S5" s="119"/>
      <c r="T5" s="124">
        <v>17</v>
      </c>
      <c r="U5" s="125"/>
      <c r="V5" s="124">
        <v>22</v>
      </c>
      <c r="W5" s="251"/>
      <c r="X5" s="1810">
        <v>17</v>
      </c>
      <c r="Y5" s="1802"/>
      <c r="Z5" s="1811">
        <v>22</v>
      </c>
      <c r="AA5" s="1805"/>
      <c r="AB5" s="1810">
        <v>16</v>
      </c>
      <c r="AC5" s="1801"/>
      <c r="AD5" s="1802"/>
      <c r="AE5" s="1811">
        <v>23</v>
      </c>
      <c r="AF5" s="1801"/>
      <c r="AG5" s="1801"/>
      <c r="AH5" s="1910"/>
      <c r="AI5" s="1911"/>
    </row>
    <row r="6" spans="1:35" x14ac:dyDescent="0.3">
      <c r="A6" s="1795"/>
      <c r="B6" s="1795"/>
      <c r="C6" s="1804" t="s">
        <v>149</v>
      </c>
      <c r="D6" s="1801"/>
      <c r="E6" s="1801"/>
      <c r="F6" s="1801"/>
      <c r="G6" s="1801"/>
      <c r="H6" s="1802"/>
      <c r="I6" s="119"/>
      <c r="J6" s="1795"/>
      <c r="K6" s="1795"/>
      <c r="L6" s="1795"/>
      <c r="M6" s="1795"/>
      <c r="N6" s="1795"/>
      <c r="O6" s="1795"/>
      <c r="P6" s="1795"/>
      <c r="Q6" s="1815"/>
      <c r="R6" s="1795"/>
      <c r="S6" s="119"/>
      <c r="T6" s="125"/>
      <c r="U6" s="125"/>
      <c r="V6" s="125"/>
      <c r="W6" s="251"/>
      <c r="X6" s="1806"/>
      <c r="Y6" s="1802"/>
      <c r="Z6" s="1807"/>
      <c r="AA6" s="1805"/>
      <c r="AB6" s="1808"/>
      <c r="AC6" s="1801"/>
      <c r="AD6" s="1802"/>
      <c r="AE6" s="1809"/>
      <c r="AF6" s="1801"/>
      <c r="AG6" s="1801"/>
      <c r="AH6" s="1910"/>
      <c r="AI6" s="1911"/>
    </row>
    <row r="7" spans="1:35" x14ac:dyDescent="0.3">
      <c r="A7" s="1796"/>
      <c r="B7" s="1796"/>
      <c r="C7" s="123">
        <v>1</v>
      </c>
      <c r="D7" s="123">
        <v>2</v>
      </c>
      <c r="E7" s="123">
        <v>1</v>
      </c>
      <c r="F7" s="250">
        <v>2</v>
      </c>
      <c r="G7" s="123">
        <v>5</v>
      </c>
      <c r="H7" s="123">
        <v>6</v>
      </c>
      <c r="I7" s="119"/>
      <c r="J7" s="1796"/>
      <c r="K7" s="1796"/>
      <c r="L7" s="1796"/>
      <c r="M7" s="1796"/>
      <c r="N7" s="1796"/>
      <c r="O7" s="1796"/>
      <c r="P7" s="1796"/>
      <c r="Q7" s="1818"/>
      <c r="R7" s="1796"/>
      <c r="S7" s="119"/>
      <c r="T7" s="128" t="s">
        <v>192</v>
      </c>
      <c r="U7" s="125"/>
      <c r="V7" s="128" t="s">
        <v>192</v>
      </c>
      <c r="W7" s="251"/>
      <c r="X7" s="1808" t="s">
        <v>192</v>
      </c>
      <c r="Y7" s="1802"/>
      <c r="Z7" s="1809" t="s">
        <v>373</v>
      </c>
      <c r="AA7" s="1805"/>
      <c r="AB7" s="1808" t="s">
        <v>192</v>
      </c>
      <c r="AC7" s="1801"/>
      <c r="AD7" s="1802"/>
      <c r="AE7" s="1809" t="s">
        <v>192</v>
      </c>
      <c r="AF7" s="1801"/>
      <c r="AG7" s="1801"/>
      <c r="AH7" s="1910"/>
      <c r="AI7" s="1911"/>
    </row>
    <row r="8" spans="1:35" ht="36" x14ac:dyDescent="0.3">
      <c r="A8" s="123"/>
      <c r="B8" s="123"/>
      <c r="C8" s="123"/>
      <c r="D8" s="123"/>
      <c r="E8" s="123"/>
      <c r="F8" s="127"/>
      <c r="G8" s="123"/>
      <c r="H8" s="123"/>
      <c r="I8" s="119"/>
      <c r="J8" s="129"/>
      <c r="K8" s="130"/>
      <c r="L8" s="130"/>
      <c r="M8" s="130"/>
      <c r="N8" s="131"/>
      <c r="O8" s="130"/>
      <c r="P8" s="130"/>
      <c r="Q8" s="130"/>
      <c r="R8" s="130"/>
      <c r="S8" s="119"/>
      <c r="T8" s="128"/>
      <c r="U8" s="125"/>
      <c r="V8" s="128"/>
      <c r="W8" s="251"/>
      <c r="X8" s="132" t="s">
        <v>193</v>
      </c>
      <c r="Y8" s="133" t="s">
        <v>194</v>
      </c>
      <c r="Z8" s="133" t="s">
        <v>193</v>
      </c>
      <c r="AA8" s="134" t="s">
        <v>194</v>
      </c>
      <c r="AB8" s="132" t="s">
        <v>193</v>
      </c>
      <c r="AC8" s="133" t="s">
        <v>194</v>
      </c>
      <c r="AD8" s="133" t="s">
        <v>194</v>
      </c>
      <c r="AE8" s="133" t="s">
        <v>193</v>
      </c>
      <c r="AF8" s="135"/>
      <c r="AG8" s="249" t="s">
        <v>194</v>
      </c>
      <c r="AH8" s="1910"/>
      <c r="AI8" s="1911"/>
    </row>
    <row r="9" spans="1:35" x14ac:dyDescent="0.3">
      <c r="A9" s="137" t="s">
        <v>374</v>
      </c>
      <c r="B9" s="137" t="s">
        <v>375</v>
      </c>
      <c r="C9" s="138"/>
      <c r="D9" s="138"/>
      <c r="E9" s="138"/>
      <c r="F9" s="139"/>
      <c r="G9" s="138"/>
      <c r="H9" s="138"/>
      <c r="I9" s="140"/>
      <c r="J9" s="141">
        <f>J10+J30</f>
        <v>1476</v>
      </c>
      <c r="K9" s="141">
        <f t="shared" ref="K9:AH9" si="0">K10+K30</f>
        <v>91</v>
      </c>
      <c r="L9" s="141">
        <f t="shared" si="0"/>
        <v>1365</v>
      </c>
      <c r="M9" s="141">
        <f t="shared" si="0"/>
        <v>741</v>
      </c>
      <c r="N9" s="141">
        <f t="shared" si="0"/>
        <v>624</v>
      </c>
      <c r="O9" s="141">
        <f t="shared" si="0"/>
        <v>0</v>
      </c>
      <c r="P9" s="141">
        <f t="shared" si="0"/>
        <v>0</v>
      </c>
      <c r="Q9" s="141">
        <f t="shared" si="0"/>
        <v>8</v>
      </c>
      <c r="R9" s="141">
        <f t="shared" si="0"/>
        <v>12</v>
      </c>
      <c r="S9" s="141">
        <f t="shared" si="0"/>
        <v>23</v>
      </c>
      <c r="T9" s="141">
        <f t="shared" si="0"/>
        <v>391</v>
      </c>
      <c r="U9" s="141">
        <f t="shared" si="0"/>
        <v>26</v>
      </c>
      <c r="V9" s="141">
        <f t="shared" si="0"/>
        <v>572</v>
      </c>
      <c r="W9" s="141">
        <f t="shared" si="0"/>
        <v>0</v>
      </c>
      <c r="X9" s="141">
        <f t="shared" si="0"/>
        <v>0</v>
      </c>
      <c r="Y9" s="141">
        <f t="shared" si="0"/>
        <v>0</v>
      </c>
      <c r="Z9" s="141">
        <f t="shared" si="0"/>
        <v>0</v>
      </c>
      <c r="AA9" s="141">
        <f t="shared" si="0"/>
        <v>0</v>
      </c>
      <c r="AB9" s="141">
        <f t="shared" si="0"/>
        <v>560</v>
      </c>
      <c r="AC9" s="141">
        <f t="shared" si="0"/>
        <v>0</v>
      </c>
      <c r="AD9" s="141">
        <f t="shared" si="0"/>
        <v>16</v>
      </c>
      <c r="AE9" s="141">
        <f t="shared" si="0"/>
        <v>805</v>
      </c>
      <c r="AF9" s="141">
        <f t="shared" si="0"/>
        <v>0</v>
      </c>
      <c r="AG9" s="141">
        <f t="shared" si="0"/>
        <v>23</v>
      </c>
      <c r="AH9" s="141">
        <f t="shared" si="0"/>
        <v>1365</v>
      </c>
      <c r="AI9" s="238"/>
    </row>
    <row r="10" spans="1:35" x14ac:dyDescent="0.3">
      <c r="A10" s="144"/>
      <c r="B10" s="145" t="s">
        <v>376</v>
      </c>
      <c r="C10" s="146"/>
      <c r="D10" s="146"/>
      <c r="E10" s="146"/>
      <c r="F10" s="147"/>
      <c r="G10" s="146"/>
      <c r="H10" s="146"/>
      <c r="I10" s="148"/>
      <c r="J10" s="149">
        <f>SUM(J12:J29)</f>
        <v>1281</v>
      </c>
      <c r="K10" s="149">
        <f t="shared" ref="K10:AH10" si="1">SUM(K12:K29)</f>
        <v>52</v>
      </c>
      <c r="L10" s="149">
        <f t="shared" si="1"/>
        <v>1209</v>
      </c>
      <c r="M10" s="149">
        <f t="shared" si="1"/>
        <v>685</v>
      </c>
      <c r="N10" s="149">
        <f t="shared" si="1"/>
        <v>524</v>
      </c>
      <c r="O10" s="149">
        <f t="shared" si="1"/>
        <v>0</v>
      </c>
      <c r="P10" s="149">
        <f t="shared" si="1"/>
        <v>0</v>
      </c>
      <c r="Q10" s="149">
        <f t="shared" si="1"/>
        <v>8</v>
      </c>
      <c r="R10" s="149">
        <f t="shared" si="1"/>
        <v>12</v>
      </c>
      <c r="S10" s="149">
        <f t="shared" si="1"/>
        <v>23</v>
      </c>
      <c r="T10" s="149">
        <f t="shared" si="1"/>
        <v>391</v>
      </c>
      <c r="U10" s="149">
        <f t="shared" si="1"/>
        <v>26</v>
      </c>
      <c r="V10" s="149">
        <f t="shared" si="1"/>
        <v>572</v>
      </c>
      <c r="W10" s="149">
        <f t="shared" si="1"/>
        <v>0</v>
      </c>
      <c r="X10" s="149">
        <f t="shared" si="1"/>
        <v>0</v>
      </c>
      <c r="Y10" s="149">
        <f t="shared" si="1"/>
        <v>0</v>
      </c>
      <c r="Z10" s="149">
        <f t="shared" si="1"/>
        <v>0</v>
      </c>
      <c r="AA10" s="149">
        <f t="shared" si="1"/>
        <v>0</v>
      </c>
      <c r="AB10" s="149">
        <f t="shared" si="1"/>
        <v>488</v>
      </c>
      <c r="AC10" s="149">
        <f t="shared" si="1"/>
        <v>0</v>
      </c>
      <c r="AD10" s="149">
        <f t="shared" si="1"/>
        <v>0</v>
      </c>
      <c r="AE10" s="149">
        <f t="shared" si="1"/>
        <v>721</v>
      </c>
      <c r="AF10" s="149">
        <f t="shared" si="1"/>
        <v>0</v>
      </c>
      <c r="AG10" s="149">
        <f t="shared" si="1"/>
        <v>0</v>
      </c>
      <c r="AH10" s="149">
        <f t="shared" si="1"/>
        <v>1209</v>
      </c>
      <c r="AI10" s="238"/>
    </row>
    <row r="11" spans="1:35" ht="22.5" customHeight="1" x14ac:dyDescent="0.3">
      <c r="A11" s="155"/>
      <c r="B11" s="156" t="s">
        <v>377</v>
      </c>
      <c r="C11" s="133"/>
      <c r="D11" s="136" t="s">
        <v>40</v>
      </c>
      <c r="E11" s="136"/>
      <c r="F11" s="157"/>
      <c r="G11" s="123"/>
      <c r="H11" s="123"/>
      <c r="I11" s="119"/>
      <c r="J11" s="136"/>
      <c r="K11" s="133"/>
      <c r="L11" s="133"/>
      <c r="M11" s="158"/>
      <c r="N11" s="133"/>
      <c r="O11" s="133"/>
      <c r="P11" s="133"/>
      <c r="Q11" s="133"/>
      <c r="R11" s="127"/>
      <c r="S11" s="159">
        <v>2</v>
      </c>
      <c r="T11" s="133">
        <f t="shared" ref="T11:T14" si="2">$T$5*S11</f>
        <v>34</v>
      </c>
      <c r="U11" s="160">
        <v>2</v>
      </c>
      <c r="V11" s="133">
        <f t="shared" ref="V11:V14" si="3">$V$5*U11</f>
        <v>44</v>
      </c>
      <c r="W11" s="161"/>
      <c r="X11" s="162"/>
      <c r="Y11" s="136"/>
      <c r="Z11" s="136"/>
      <c r="AA11" s="157"/>
      <c r="AB11" s="132"/>
      <c r="AC11" s="136"/>
      <c r="AD11" s="136"/>
      <c r="AE11" s="133"/>
      <c r="AF11" s="136"/>
      <c r="AG11" s="248"/>
      <c r="AH11" s="254"/>
      <c r="AI11" s="386"/>
    </row>
    <row r="12" spans="1:35" ht="12" customHeight="1" x14ac:dyDescent="0.3">
      <c r="A12" s="163" t="s">
        <v>378</v>
      </c>
      <c r="B12" s="163" t="s">
        <v>379</v>
      </c>
      <c r="C12" s="133"/>
      <c r="D12" s="133" t="s">
        <v>67</v>
      </c>
      <c r="E12" s="136"/>
      <c r="F12" s="165" t="s">
        <v>29</v>
      </c>
      <c r="G12" s="123"/>
      <c r="H12" s="123"/>
      <c r="I12" s="119"/>
      <c r="J12" s="136">
        <f t="shared" ref="J12:J35" si="4">SUM(K12,L12,Q12,R12)</f>
        <v>78</v>
      </c>
      <c r="K12" s="133"/>
      <c r="L12" s="133">
        <f t="shared" ref="L12:L29" si="5">SUM(AB12:AG12)</f>
        <v>78</v>
      </c>
      <c r="M12" s="158">
        <f>L12-N12</f>
        <v>38</v>
      </c>
      <c r="N12" s="133">
        <v>40</v>
      </c>
      <c r="O12" s="133"/>
      <c r="P12" s="133"/>
      <c r="Q12" s="133"/>
      <c r="R12" s="127"/>
      <c r="S12" s="159">
        <v>3</v>
      </c>
      <c r="T12" s="133">
        <f t="shared" si="2"/>
        <v>51</v>
      </c>
      <c r="U12" s="160">
        <v>3</v>
      </c>
      <c r="V12" s="133">
        <f t="shared" si="3"/>
        <v>66</v>
      </c>
      <c r="W12" s="161"/>
      <c r="X12" s="133"/>
      <c r="Y12" s="136"/>
      <c r="Z12" s="133"/>
      <c r="AA12" s="157"/>
      <c r="AB12" s="1301">
        <v>32</v>
      </c>
      <c r="AC12" s="136"/>
      <c r="AD12" s="136"/>
      <c r="AE12" s="133">
        <v>46</v>
      </c>
      <c r="AF12" s="136"/>
      <c r="AG12" s="248"/>
      <c r="AH12" s="254">
        <f>AB12+AE12</f>
        <v>78</v>
      </c>
      <c r="AI12" s="1288" t="s">
        <v>1085</v>
      </c>
    </row>
    <row r="13" spans="1:35" ht="12.75" customHeight="1" x14ac:dyDescent="0.3">
      <c r="A13" s="163" t="s">
        <v>381</v>
      </c>
      <c r="B13" s="163" t="s">
        <v>382</v>
      </c>
      <c r="C13" s="133"/>
      <c r="D13" s="133" t="s">
        <v>67</v>
      </c>
      <c r="E13" s="136"/>
      <c r="F13" s="165" t="s">
        <v>29</v>
      </c>
      <c r="G13" s="123"/>
      <c r="H13" s="123"/>
      <c r="I13" s="119"/>
      <c r="J13" s="136">
        <f t="shared" si="4"/>
        <v>116</v>
      </c>
      <c r="K13" s="133"/>
      <c r="L13" s="133">
        <f t="shared" si="5"/>
        <v>116</v>
      </c>
      <c r="M13" s="158">
        <f t="shared" ref="M13:M35" si="6">L13-N13</f>
        <v>116</v>
      </c>
      <c r="N13" s="133"/>
      <c r="O13" s="133"/>
      <c r="P13" s="133"/>
      <c r="Q13" s="133"/>
      <c r="R13" s="127"/>
      <c r="S13" s="159">
        <v>2</v>
      </c>
      <c r="T13" s="133">
        <f t="shared" si="2"/>
        <v>34</v>
      </c>
      <c r="U13" s="160">
        <v>2</v>
      </c>
      <c r="V13" s="133">
        <f t="shared" si="3"/>
        <v>44</v>
      </c>
      <c r="W13" s="161"/>
      <c r="X13" s="133"/>
      <c r="Y13" s="136"/>
      <c r="Z13" s="133"/>
      <c r="AA13" s="157"/>
      <c r="AB13" s="1301">
        <v>48</v>
      </c>
      <c r="AC13" s="136"/>
      <c r="AD13" s="136"/>
      <c r="AE13" s="133">
        <v>68</v>
      </c>
      <c r="AF13" s="136"/>
      <c r="AG13" s="248"/>
      <c r="AH13" s="254">
        <f t="shared" ref="AH13:AH29" si="7">AB13+AE13</f>
        <v>116</v>
      </c>
      <c r="AI13" s="1288" t="s">
        <v>1085</v>
      </c>
    </row>
    <row r="14" spans="1:35" ht="12" customHeight="1" x14ac:dyDescent="0.3">
      <c r="A14" s="163"/>
      <c r="B14" s="156" t="s">
        <v>383</v>
      </c>
      <c r="C14" s="133"/>
      <c r="D14" s="133" t="s">
        <v>67</v>
      </c>
      <c r="E14" s="136"/>
      <c r="F14" s="157"/>
      <c r="G14" s="123"/>
      <c r="H14" s="123"/>
      <c r="I14" s="119"/>
      <c r="J14" s="136"/>
      <c r="K14" s="133"/>
      <c r="L14" s="133"/>
      <c r="M14" s="158"/>
      <c r="N14" s="133"/>
      <c r="O14" s="133"/>
      <c r="P14" s="133"/>
      <c r="Q14" s="133"/>
      <c r="R14" s="127"/>
      <c r="S14" s="159">
        <v>3</v>
      </c>
      <c r="T14" s="133">
        <f t="shared" si="2"/>
        <v>51</v>
      </c>
      <c r="U14" s="160">
        <v>3</v>
      </c>
      <c r="V14" s="133">
        <f t="shared" si="3"/>
        <v>66</v>
      </c>
      <c r="W14" s="161"/>
      <c r="X14" s="133"/>
      <c r="Y14" s="136"/>
      <c r="Z14" s="133"/>
      <c r="AA14" s="157"/>
      <c r="AB14" s="132"/>
      <c r="AC14" s="136"/>
      <c r="AD14" s="136"/>
      <c r="AE14" s="133"/>
      <c r="AF14" s="136"/>
      <c r="AG14" s="248"/>
      <c r="AH14" s="254">
        <f t="shared" si="7"/>
        <v>0</v>
      </c>
      <c r="AI14" s="386"/>
    </row>
    <row r="15" spans="1:35" ht="12" customHeight="1" x14ac:dyDescent="0.3">
      <c r="A15" s="163" t="s">
        <v>384</v>
      </c>
      <c r="B15" s="163" t="s">
        <v>4</v>
      </c>
      <c r="C15" s="133"/>
      <c r="D15" s="133"/>
      <c r="E15" s="136"/>
      <c r="F15" s="165" t="s">
        <v>29</v>
      </c>
      <c r="G15" s="123"/>
      <c r="H15" s="123"/>
      <c r="I15" s="119"/>
      <c r="J15" s="136">
        <f t="shared" si="4"/>
        <v>116</v>
      </c>
      <c r="K15" s="133"/>
      <c r="L15" s="133">
        <f t="shared" si="5"/>
        <v>116</v>
      </c>
      <c r="M15" s="158">
        <f t="shared" si="6"/>
        <v>0</v>
      </c>
      <c r="N15" s="133">
        <v>116</v>
      </c>
      <c r="O15" s="133"/>
      <c r="P15" s="133"/>
      <c r="Q15" s="133"/>
      <c r="R15" s="127"/>
      <c r="S15" s="159"/>
      <c r="T15" s="133"/>
      <c r="U15" s="160"/>
      <c r="V15" s="133"/>
      <c r="W15" s="161"/>
      <c r="X15" s="133"/>
      <c r="Y15" s="136"/>
      <c r="Z15" s="133"/>
      <c r="AA15" s="157"/>
      <c r="AB15" s="1301">
        <v>48</v>
      </c>
      <c r="AC15" s="136"/>
      <c r="AD15" s="136"/>
      <c r="AE15" s="133">
        <v>68</v>
      </c>
      <c r="AF15" s="136"/>
      <c r="AG15" s="248"/>
      <c r="AH15" s="254">
        <f t="shared" si="7"/>
        <v>116</v>
      </c>
      <c r="AI15" s="386" t="s">
        <v>1100</v>
      </c>
    </row>
    <row r="16" spans="1:35" ht="18.75" customHeight="1" x14ac:dyDescent="0.3">
      <c r="A16" s="163"/>
      <c r="B16" s="156" t="s">
        <v>385</v>
      </c>
      <c r="C16" s="136"/>
      <c r="D16" s="133" t="s">
        <v>67</v>
      </c>
      <c r="E16" s="136"/>
      <c r="F16" s="157"/>
      <c r="G16" s="123"/>
      <c r="H16" s="123"/>
      <c r="I16" s="119"/>
      <c r="J16" s="136"/>
      <c r="K16" s="133"/>
      <c r="L16" s="133"/>
      <c r="M16" s="158"/>
      <c r="N16" s="133"/>
      <c r="O16" s="133"/>
      <c r="P16" s="133"/>
      <c r="Q16" s="133"/>
      <c r="R16" s="127"/>
      <c r="S16" s="159">
        <v>2</v>
      </c>
      <c r="T16" s="133">
        <f t="shared" ref="T16:T19" si="8">$T$5*S16</f>
        <v>34</v>
      </c>
      <c r="U16" s="160">
        <v>2</v>
      </c>
      <c r="V16" s="133">
        <f t="shared" ref="V16:V19" si="9">$V$5*U16</f>
        <v>44</v>
      </c>
      <c r="W16" s="161"/>
      <c r="X16" s="133"/>
      <c r="Y16" s="136"/>
      <c r="Z16" s="133"/>
      <c r="AA16" s="157"/>
      <c r="AB16" s="132"/>
      <c r="AC16" s="136"/>
      <c r="AD16" s="136"/>
      <c r="AE16" s="133"/>
      <c r="AF16" s="136"/>
      <c r="AG16" s="248"/>
      <c r="AH16" s="254"/>
      <c r="AI16" s="386"/>
    </row>
    <row r="17" spans="1:35" ht="11.25" customHeight="1" x14ac:dyDescent="0.3">
      <c r="A17" s="163" t="s">
        <v>472</v>
      </c>
      <c r="B17" s="163" t="s">
        <v>350</v>
      </c>
      <c r="C17" s="133"/>
      <c r="D17" s="133" t="s">
        <v>67</v>
      </c>
      <c r="E17" s="136" t="s">
        <v>40</v>
      </c>
      <c r="F17" s="165" t="s">
        <v>40</v>
      </c>
      <c r="G17" s="123"/>
      <c r="H17" s="123"/>
      <c r="I17" s="130"/>
      <c r="J17" s="136">
        <f t="shared" si="4"/>
        <v>270</v>
      </c>
      <c r="K17" s="133">
        <v>26</v>
      </c>
      <c r="L17" s="133">
        <f t="shared" si="5"/>
        <v>234</v>
      </c>
      <c r="M17" s="158">
        <f t="shared" si="6"/>
        <v>166</v>
      </c>
      <c r="N17" s="133">
        <v>68</v>
      </c>
      <c r="O17" s="133"/>
      <c r="P17" s="133"/>
      <c r="Q17" s="133">
        <v>4</v>
      </c>
      <c r="R17" s="127">
        <v>6</v>
      </c>
      <c r="S17" s="159">
        <v>1</v>
      </c>
      <c r="T17" s="133">
        <f t="shared" si="8"/>
        <v>17</v>
      </c>
      <c r="U17" s="160">
        <v>1</v>
      </c>
      <c r="V17" s="133">
        <f t="shared" si="9"/>
        <v>22</v>
      </c>
      <c r="W17" s="161"/>
      <c r="X17" s="133"/>
      <c r="Y17" s="136"/>
      <c r="Z17" s="133"/>
      <c r="AA17" s="157"/>
      <c r="AB17" s="1301">
        <v>96</v>
      </c>
      <c r="AC17" s="136"/>
      <c r="AD17" s="136"/>
      <c r="AE17" s="133">
        <v>138</v>
      </c>
      <c r="AF17" s="136"/>
      <c r="AG17" s="248"/>
      <c r="AH17" s="254">
        <f t="shared" si="7"/>
        <v>234</v>
      </c>
      <c r="AI17" s="1288" t="s">
        <v>1072</v>
      </c>
    </row>
    <row r="18" spans="1:35" ht="11.25" customHeight="1" x14ac:dyDescent="0.3">
      <c r="A18" s="163" t="s">
        <v>473</v>
      </c>
      <c r="B18" s="163" t="s">
        <v>388</v>
      </c>
      <c r="C18" s="133"/>
      <c r="D18" s="133" t="s">
        <v>67</v>
      </c>
      <c r="E18" s="136" t="s">
        <v>40</v>
      </c>
      <c r="F18" s="165" t="s">
        <v>40</v>
      </c>
      <c r="G18" s="123"/>
      <c r="H18" s="123"/>
      <c r="I18" s="119"/>
      <c r="J18" s="136">
        <f t="shared" si="4"/>
        <v>153</v>
      </c>
      <c r="K18" s="133">
        <v>26</v>
      </c>
      <c r="L18" s="133">
        <f t="shared" si="5"/>
        <v>117</v>
      </c>
      <c r="M18" s="158">
        <f t="shared" si="6"/>
        <v>57</v>
      </c>
      <c r="N18" s="133">
        <v>60</v>
      </c>
      <c r="O18" s="133"/>
      <c r="P18" s="133"/>
      <c r="Q18" s="133">
        <v>4</v>
      </c>
      <c r="R18" s="127">
        <v>6</v>
      </c>
      <c r="S18" s="159">
        <v>3</v>
      </c>
      <c r="T18" s="133">
        <f t="shared" si="8"/>
        <v>51</v>
      </c>
      <c r="U18" s="160">
        <v>3</v>
      </c>
      <c r="V18" s="133">
        <f t="shared" si="9"/>
        <v>66</v>
      </c>
      <c r="W18" s="161"/>
      <c r="X18" s="133"/>
      <c r="Y18" s="136"/>
      <c r="Z18" s="133"/>
      <c r="AA18" s="157"/>
      <c r="AB18" s="1301">
        <v>48</v>
      </c>
      <c r="AC18" s="136"/>
      <c r="AD18" s="136"/>
      <c r="AE18" s="133">
        <v>69</v>
      </c>
      <c r="AF18" s="136"/>
      <c r="AG18" s="248"/>
      <c r="AH18" s="254">
        <f t="shared" si="7"/>
        <v>117</v>
      </c>
      <c r="AI18" s="386" t="s">
        <v>1118</v>
      </c>
    </row>
    <row r="19" spans="1:35" ht="11.25" customHeight="1" x14ac:dyDescent="0.3">
      <c r="A19" s="163"/>
      <c r="B19" s="156" t="s">
        <v>389</v>
      </c>
      <c r="C19" s="133" t="s">
        <v>67</v>
      </c>
      <c r="D19" s="133" t="s">
        <v>67</v>
      </c>
      <c r="E19" s="136"/>
      <c r="F19" s="157"/>
      <c r="G19" s="123"/>
      <c r="H19" s="123"/>
      <c r="I19" s="119"/>
      <c r="J19" s="136">
        <f t="shared" si="4"/>
        <v>0</v>
      </c>
      <c r="K19" s="133"/>
      <c r="L19" s="133"/>
      <c r="M19" s="158"/>
      <c r="N19" s="133"/>
      <c r="O19" s="133"/>
      <c r="P19" s="133"/>
      <c r="Q19" s="133"/>
      <c r="R19" s="127"/>
      <c r="S19" s="159">
        <v>3</v>
      </c>
      <c r="T19" s="133">
        <f t="shared" si="8"/>
        <v>51</v>
      </c>
      <c r="U19" s="160">
        <v>3</v>
      </c>
      <c r="V19" s="133">
        <f t="shared" si="9"/>
        <v>66</v>
      </c>
      <c r="W19" s="161"/>
      <c r="X19" s="133"/>
      <c r="Y19" s="136"/>
      <c r="Z19" s="133"/>
      <c r="AA19" s="157"/>
      <c r="AB19" s="132"/>
      <c r="AC19" s="136"/>
      <c r="AD19" s="136"/>
      <c r="AE19" s="133"/>
      <c r="AF19" s="136"/>
      <c r="AG19" s="248"/>
      <c r="AH19" s="254">
        <f t="shared" si="7"/>
        <v>0</v>
      </c>
      <c r="AI19" s="386"/>
    </row>
    <row r="20" spans="1:35" ht="11.25" customHeight="1" x14ac:dyDescent="0.3">
      <c r="A20" s="163" t="s">
        <v>390</v>
      </c>
      <c r="B20" s="163" t="s">
        <v>166</v>
      </c>
      <c r="C20" s="133"/>
      <c r="D20" s="133"/>
      <c r="E20" s="136"/>
      <c r="F20" s="165" t="s">
        <v>29</v>
      </c>
      <c r="G20" s="123"/>
      <c r="H20" s="123"/>
      <c r="I20" s="119"/>
      <c r="J20" s="136">
        <f t="shared" si="4"/>
        <v>116</v>
      </c>
      <c r="K20" s="133"/>
      <c r="L20" s="133">
        <f t="shared" si="5"/>
        <v>116</v>
      </c>
      <c r="M20" s="158">
        <f t="shared" si="6"/>
        <v>80</v>
      </c>
      <c r="N20" s="133">
        <v>36</v>
      </c>
      <c r="O20" s="133"/>
      <c r="P20" s="133"/>
      <c r="Q20" s="133"/>
      <c r="R20" s="127"/>
      <c r="S20" s="159"/>
      <c r="T20" s="133"/>
      <c r="U20" s="160"/>
      <c r="V20" s="133"/>
      <c r="W20" s="161"/>
      <c r="X20" s="133"/>
      <c r="Y20" s="136"/>
      <c r="Z20" s="133"/>
      <c r="AA20" s="157"/>
      <c r="AB20" s="1301">
        <v>48</v>
      </c>
      <c r="AC20" s="136"/>
      <c r="AD20" s="136"/>
      <c r="AE20" s="133">
        <v>68</v>
      </c>
      <c r="AF20" s="136"/>
      <c r="AG20" s="248"/>
      <c r="AH20" s="254">
        <f t="shared" si="7"/>
        <v>116</v>
      </c>
      <c r="AI20" s="386" t="s">
        <v>1134</v>
      </c>
    </row>
    <row r="21" spans="1:35" ht="11.25" customHeight="1" x14ac:dyDescent="0.3">
      <c r="A21" s="163" t="s">
        <v>415</v>
      </c>
      <c r="B21" s="163" t="s">
        <v>392</v>
      </c>
      <c r="C21" s="133"/>
      <c r="D21" s="133"/>
      <c r="E21" s="136"/>
      <c r="F21" s="157" t="s">
        <v>29</v>
      </c>
      <c r="G21" s="123"/>
      <c r="H21" s="123"/>
      <c r="I21" s="119"/>
      <c r="J21" s="136">
        <f t="shared" si="4"/>
        <v>78</v>
      </c>
      <c r="K21" s="133"/>
      <c r="L21" s="133">
        <f t="shared" si="5"/>
        <v>78</v>
      </c>
      <c r="M21" s="158">
        <f t="shared" si="6"/>
        <v>34</v>
      </c>
      <c r="N21" s="133">
        <v>44</v>
      </c>
      <c r="O21" s="133"/>
      <c r="P21" s="133"/>
      <c r="Q21" s="133"/>
      <c r="R21" s="127"/>
      <c r="S21" s="159"/>
      <c r="T21" s="133"/>
      <c r="U21" s="160"/>
      <c r="V21" s="133"/>
      <c r="W21" s="161"/>
      <c r="X21" s="133"/>
      <c r="Y21" s="136"/>
      <c r="Z21" s="133"/>
      <c r="AA21" s="157"/>
      <c r="AB21" s="1301">
        <v>32</v>
      </c>
      <c r="AC21" s="136"/>
      <c r="AD21" s="136"/>
      <c r="AE21" s="133">
        <v>46</v>
      </c>
      <c r="AF21" s="136"/>
      <c r="AG21" s="248"/>
      <c r="AH21" s="254">
        <f t="shared" si="7"/>
        <v>78</v>
      </c>
      <c r="AI21" s="386" t="s">
        <v>1070</v>
      </c>
    </row>
    <row r="22" spans="1:35" ht="11.25" customHeight="1" x14ac:dyDescent="0.3">
      <c r="A22" s="163" t="s">
        <v>416</v>
      </c>
      <c r="B22" s="163" t="s">
        <v>394</v>
      </c>
      <c r="C22" s="133"/>
      <c r="D22" s="133"/>
      <c r="E22" s="136"/>
      <c r="F22" s="157" t="s">
        <v>29</v>
      </c>
      <c r="G22" s="123"/>
      <c r="H22" s="123"/>
      <c r="I22" s="130"/>
      <c r="J22" s="136">
        <f t="shared" si="4"/>
        <v>78</v>
      </c>
      <c r="K22" s="133"/>
      <c r="L22" s="133">
        <f t="shared" si="5"/>
        <v>78</v>
      </c>
      <c r="M22" s="158">
        <f t="shared" si="6"/>
        <v>34</v>
      </c>
      <c r="N22" s="133">
        <v>44</v>
      </c>
      <c r="O22" s="133"/>
      <c r="P22" s="133"/>
      <c r="Q22" s="133"/>
      <c r="R22" s="127"/>
      <c r="S22" s="159"/>
      <c r="T22" s="133"/>
      <c r="U22" s="160"/>
      <c r="V22" s="133"/>
      <c r="W22" s="161"/>
      <c r="X22" s="133"/>
      <c r="Y22" s="136"/>
      <c r="Z22" s="133"/>
      <c r="AA22" s="157"/>
      <c r="AB22" s="1301">
        <v>32</v>
      </c>
      <c r="AC22" s="136"/>
      <c r="AD22" s="136"/>
      <c r="AE22" s="133">
        <v>46</v>
      </c>
      <c r="AF22" s="136"/>
      <c r="AG22" s="248"/>
      <c r="AH22" s="254">
        <f t="shared" si="7"/>
        <v>78</v>
      </c>
      <c r="AI22" s="386" t="s">
        <v>1067</v>
      </c>
    </row>
    <row r="23" spans="1:35" ht="22.5" customHeight="1" x14ac:dyDescent="0.3">
      <c r="A23" s="163"/>
      <c r="B23" s="156" t="s">
        <v>395</v>
      </c>
      <c r="C23" s="133"/>
      <c r="D23" s="133" t="s">
        <v>67</v>
      </c>
      <c r="E23" s="136"/>
      <c r="F23" s="157"/>
      <c r="G23" s="123"/>
      <c r="H23" s="123"/>
      <c r="I23" s="130"/>
      <c r="J23" s="136"/>
      <c r="K23" s="133"/>
      <c r="L23" s="133"/>
      <c r="M23" s="158"/>
      <c r="N23" s="133"/>
      <c r="O23" s="133"/>
      <c r="P23" s="133"/>
      <c r="Q23" s="133"/>
      <c r="R23" s="127"/>
      <c r="S23" s="159">
        <v>2</v>
      </c>
      <c r="T23" s="133">
        <f t="shared" ref="T23:T25" si="10">$T$5*S23</f>
        <v>34</v>
      </c>
      <c r="U23" s="160">
        <v>3</v>
      </c>
      <c r="V23" s="133">
        <f t="shared" ref="V23:V25" si="11">$V$5*U23</f>
        <v>66</v>
      </c>
      <c r="W23" s="161"/>
      <c r="X23" s="133"/>
      <c r="Y23" s="136"/>
      <c r="Z23" s="133"/>
      <c r="AA23" s="157"/>
      <c r="AB23" s="132"/>
      <c r="AC23" s="136"/>
      <c r="AD23" s="136"/>
      <c r="AE23" s="133"/>
      <c r="AF23" s="136"/>
      <c r="AG23" s="248"/>
      <c r="AH23" s="254"/>
      <c r="AI23" s="386"/>
    </row>
    <row r="24" spans="1:35" ht="22.5" customHeight="1" x14ac:dyDescent="0.3">
      <c r="A24" s="163" t="s">
        <v>396</v>
      </c>
      <c r="B24" s="163" t="s">
        <v>397</v>
      </c>
      <c r="C24" s="133"/>
      <c r="D24" s="136" t="s">
        <v>40</v>
      </c>
      <c r="E24" s="136"/>
      <c r="F24" s="136" t="s">
        <v>29</v>
      </c>
      <c r="G24" s="123"/>
      <c r="H24" s="123"/>
      <c r="I24" s="130"/>
      <c r="J24" s="136">
        <f t="shared" si="4"/>
        <v>40</v>
      </c>
      <c r="K24" s="133"/>
      <c r="L24" s="133">
        <f t="shared" si="5"/>
        <v>40</v>
      </c>
      <c r="M24" s="158">
        <f t="shared" si="6"/>
        <v>34</v>
      </c>
      <c r="N24" s="133">
        <v>6</v>
      </c>
      <c r="O24" s="133"/>
      <c r="P24" s="133"/>
      <c r="Q24" s="133"/>
      <c r="R24" s="127"/>
      <c r="S24" s="159">
        <v>2</v>
      </c>
      <c r="T24" s="133">
        <f t="shared" si="10"/>
        <v>34</v>
      </c>
      <c r="U24" s="160">
        <v>3</v>
      </c>
      <c r="V24" s="133">
        <f t="shared" si="11"/>
        <v>66</v>
      </c>
      <c r="W24" s="161"/>
      <c r="X24" s="133"/>
      <c r="Y24" s="136"/>
      <c r="Z24" s="133"/>
      <c r="AA24" s="157"/>
      <c r="AB24" s="132">
        <v>0</v>
      </c>
      <c r="AC24" s="136"/>
      <c r="AD24" s="136"/>
      <c r="AE24" s="133">
        <v>40</v>
      </c>
      <c r="AF24" s="136"/>
      <c r="AG24" s="248"/>
      <c r="AH24" s="254">
        <f t="shared" si="7"/>
        <v>40</v>
      </c>
      <c r="AI24" s="1288" t="s">
        <v>1142</v>
      </c>
    </row>
    <row r="25" spans="1:35" ht="12" customHeight="1" x14ac:dyDescent="0.3">
      <c r="A25" s="163" t="s">
        <v>398</v>
      </c>
      <c r="B25" s="163" t="s">
        <v>356</v>
      </c>
      <c r="C25" s="133"/>
      <c r="D25" s="133" t="s">
        <v>67</v>
      </c>
      <c r="E25" s="136"/>
      <c r="F25" s="136" t="s">
        <v>29</v>
      </c>
      <c r="G25" s="123"/>
      <c r="H25" s="123"/>
      <c r="I25" s="130"/>
      <c r="J25" s="136">
        <f t="shared" si="4"/>
        <v>40</v>
      </c>
      <c r="K25" s="133"/>
      <c r="L25" s="133">
        <f t="shared" si="5"/>
        <v>40</v>
      </c>
      <c r="M25" s="158">
        <f t="shared" si="6"/>
        <v>32</v>
      </c>
      <c r="N25" s="133">
        <v>8</v>
      </c>
      <c r="O25" s="133"/>
      <c r="P25" s="133"/>
      <c r="Q25" s="133"/>
      <c r="R25" s="127"/>
      <c r="S25" s="159">
        <v>2</v>
      </c>
      <c r="T25" s="133">
        <f t="shared" si="10"/>
        <v>34</v>
      </c>
      <c r="U25" s="160">
        <v>3</v>
      </c>
      <c r="V25" s="133">
        <f t="shared" si="11"/>
        <v>66</v>
      </c>
      <c r="W25" s="161"/>
      <c r="X25" s="133"/>
      <c r="Y25" s="136"/>
      <c r="Z25" s="133"/>
      <c r="AA25" s="157"/>
      <c r="AB25" s="1301">
        <v>40</v>
      </c>
      <c r="AC25" s="136"/>
      <c r="AD25" s="136"/>
      <c r="AE25" s="133">
        <v>0</v>
      </c>
      <c r="AF25" s="136"/>
      <c r="AG25" s="248"/>
      <c r="AH25" s="254">
        <f t="shared" si="7"/>
        <v>40</v>
      </c>
      <c r="AI25" s="386" t="s">
        <v>1145</v>
      </c>
    </row>
    <row r="26" spans="1:35" ht="11.25" customHeight="1" x14ac:dyDescent="0.3">
      <c r="A26" s="163" t="s">
        <v>400</v>
      </c>
      <c r="B26" s="163" t="s">
        <v>401</v>
      </c>
      <c r="C26" s="133"/>
      <c r="D26" s="133"/>
      <c r="E26" s="165" t="s">
        <v>29</v>
      </c>
      <c r="F26" s="165"/>
      <c r="G26" s="123"/>
      <c r="H26" s="123"/>
      <c r="I26" s="130"/>
      <c r="J26" s="136">
        <f t="shared" si="4"/>
        <v>40</v>
      </c>
      <c r="K26" s="133"/>
      <c r="L26" s="133">
        <f t="shared" si="5"/>
        <v>40</v>
      </c>
      <c r="M26" s="158">
        <f t="shared" si="6"/>
        <v>30</v>
      </c>
      <c r="N26" s="133">
        <v>10</v>
      </c>
      <c r="O26" s="133"/>
      <c r="P26" s="133"/>
      <c r="Q26" s="133"/>
      <c r="R26" s="127"/>
      <c r="S26" s="159"/>
      <c r="T26" s="133"/>
      <c r="U26" s="160"/>
      <c r="V26" s="133"/>
      <c r="W26" s="135"/>
      <c r="X26" s="133"/>
      <c r="Y26" s="123"/>
      <c r="Z26" s="133"/>
      <c r="AA26" s="127"/>
      <c r="AB26" s="166">
        <v>0</v>
      </c>
      <c r="AC26" s="133"/>
      <c r="AD26" s="133"/>
      <c r="AE26" s="133">
        <v>40</v>
      </c>
      <c r="AF26" s="123"/>
      <c r="AG26" s="250"/>
      <c r="AH26" s="254">
        <f t="shared" si="7"/>
        <v>40</v>
      </c>
      <c r="AI26" s="1288" t="s">
        <v>1143</v>
      </c>
    </row>
    <row r="27" spans="1:35" ht="22.5" customHeight="1" x14ac:dyDescent="0.3">
      <c r="A27" s="163"/>
      <c r="B27" s="156" t="s">
        <v>402</v>
      </c>
      <c r="C27" s="133"/>
      <c r="D27" s="133"/>
      <c r="E27" s="136"/>
      <c r="F27" s="157"/>
      <c r="G27" s="123"/>
      <c r="H27" s="123"/>
      <c r="I27" s="119"/>
      <c r="J27" s="136"/>
      <c r="K27" s="133"/>
      <c r="L27" s="133"/>
      <c r="M27" s="158"/>
      <c r="N27" s="133"/>
      <c r="O27" s="133"/>
      <c r="P27" s="133"/>
      <c r="Q27" s="133"/>
      <c r="R27" s="127"/>
      <c r="S27" s="159"/>
      <c r="T27" s="133"/>
      <c r="U27" s="160"/>
      <c r="V27" s="133"/>
      <c r="W27" s="161"/>
      <c r="X27" s="133"/>
      <c r="Y27" s="133"/>
      <c r="Z27" s="133"/>
      <c r="AA27" s="134"/>
      <c r="AB27" s="132"/>
      <c r="AC27" s="133"/>
      <c r="AD27" s="133"/>
      <c r="AE27" s="133"/>
      <c r="AF27" s="135"/>
      <c r="AG27" s="249"/>
      <c r="AH27" s="254"/>
      <c r="AI27" s="386"/>
    </row>
    <row r="28" spans="1:35" ht="11.25" customHeight="1" x14ac:dyDescent="0.3">
      <c r="A28" s="163" t="s">
        <v>403</v>
      </c>
      <c r="B28" s="163" t="s">
        <v>6</v>
      </c>
      <c r="C28" s="133"/>
      <c r="D28" s="133"/>
      <c r="E28" s="124" t="s">
        <v>29</v>
      </c>
      <c r="F28" s="165" t="s">
        <v>29</v>
      </c>
      <c r="G28" s="123"/>
      <c r="H28" s="123"/>
      <c r="I28" s="119"/>
      <c r="J28" s="136">
        <f t="shared" si="4"/>
        <v>78</v>
      </c>
      <c r="K28" s="133"/>
      <c r="L28" s="133">
        <f t="shared" si="5"/>
        <v>78</v>
      </c>
      <c r="M28" s="158">
        <f t="shared" si="6"/>
        <v>4</v>
      </c>
      <c r="N28" s="133">
        <v>74</v>
      </c>
      <c r="O28" s="133"/>
      <c r="P28" s="133"/>
      <c r="Q28" s="133"/>
      <c r="R28" s="127"/>
      <c r="S28" s="159"/>
      <c r="T28" s="133"/>
      <c r="U28" s="160"/>
      <c r="V28" s="133"/>
      <c r="W28" s="161"/>
      <c r="X28" s="133"/>
      <c r="Y28" s="133"/>
      <c r="Z28" s="133"/>
      <c r="AA28" s="134"/>
      <c r="AB28" s="1301">
        <v>32</v>
      </c>
      <c r="AC28" s="133"/>
      <c r="AD28" s="133"/>
      <c r="AE28" s="133">
        <v>46</v>
      </c>
      <c r="AF28" s="135"/>
      <c r="AG28" s="249"/>
      <c r="AH28" s="254">
        <f t="shared" si="7"/>
        <v>78</v>
      </c>
      <c r="AI28" s="386" t="s">
        <v>1141</v>
      </c>
    </row>
    <row r="29" spans="1:35" ht="11.25" customHeight="1" x14ac:dyDescent="0.3">
      <c r="A29" s="163" t="s">
        <v>404</v>
      </c>
      <c r="B29" s="163" t="s">
        <v>531</v>
      </c>
      <c r="C29" s="133"/>
      <c r="D29" s="133"/>
      <c r="E29" s="124"/>
      <c r="F29" s="165" t="s">
        <v>29</v>
      </c>
      <c r="G29" s="123"/>
      <c r="H29" s="123"/>
      <c r="I29" s="130"/>
      <c r="J29" s="136">
        <f t="shared" si="4"/>
        <v>78</v>
      </c>
      <c r="K29" s="133"/>
      <c r="L29" s="133">
        <f t="shared" si="5"/>
        <v>78</v>
      </c>
      <c r="M29" s="158">
        <f t="shared" si="6"/>
        <v>60</v>
      </c>
      <c r="N29" s="133">
        <v>18</v>
      </c>
      <c r="O29" s="133"/>
      <c r="P29" s="133"/>
      <c r="Q29" s="133"/>
      <c r="R29" s="127"/>
      <c r="S29" s="159"/>
      <c r="T29" s="133"/>
      <c r="U29" s="160"/>
      <c r="V29" s="133"/>
      <c r="W29" s="161"/>
      <c r="X29" s="133"/>
      <c r="Y29" s="133"/>
      <c r="Z29" s="133"/>
      <c r="AA29" s="134"/>
      <c r="AB29" s="1301">
        <v>32</v>
      </c>
      <c r="AC29" s="133"/>
      <c r="AD29" s="133"/>
      <c r="AE29" s="133">
        <v>46</v>
      </c>
      <c r="AF29" s="135"/>
      <c r="AG29" s="249"/>
      <c r="AH29" s="254">
        <f t="shared" si="7"/>
        <v>78</v>
      </c>
      <c r="AI29" s="1288" t="s">
        <v>1114</v>
      </c>
    </row>
    <row r="30" spans="1:35" s="298" customFormat="1" ht="11.25" customHeight="1" x14ac:dyDescent="0.3">
      <c r="A30" s="167"/>
      <c r="B30" s="145" t="s">
        <v>405</v>
      </c>
      <c r="C30" s="168"/>
      <c r="D30" s="168"/>
      <c r="E30" s="149"/>
      <c r="F30" s="149"/>
      <c r="G30" s="149"/>
      <c r="H30" s="149"/>
      <c r="I30" s="149"/>
      <c r="J30" s="149">
        <f>SUM(J31:J35)</f>
        <v>195</v>
      </c>
      <c r="K30" s="149">
        <f t="shared" ref="K30:AH30" si="12">SUM(K31:K35)</f>
        <v>39</v>
      </c>
      <c r="L30" s="149">
        <f t="shared" si="12"/>
        <v>156</v>
      </c>
      <c r="M30" s="149">
        <f t="shared" si="12"/>
        <v>56</v>
      </c>
      <c r="N30" s="149">
        <f t="shared" si="12"/>
        <v>100</v>
      </c>
      <c r="O30" s="149">
        <f t="shared" si="12"/>
        <v>0</v>
      </c>
      <c r="P30" s="149">
        <f t="shared" si="12"/>
        <v>0</v>
      </c>
      <c r="Q30" s="149">
        <f t="shared" si="12"/>
        <v>0</v>
      </c>
      <c r="R30" s="149">
        <f t="shared" si="12"/>
        <v>0</v>
      </c>
      <c r="S30" s="149">
        <f t="shared" si="12"/>
        <v>0</v>
      </c>
      <c r="T30" s="149">
        <f t="shared" si="12"/>
        <v>0</v>
      </c>
      <c r="U30" s="149">
        <f t="shared" si="12"/>
        <v>0</v>
      </c>
      <c r="V30" s="149">
        <f t="shared" si="12"/>
        <v>0</v>
      </c>
      <c r="W30" s="149">
        <f t="shared" si="12"/>
        <v>0</v>
      </c>
      <c r="X30" s="149">
        <f t="shared" si="12"/>
        <v>0</v>
      </c>
      <c r="Y30" s="149">
        <f t="shared" si="12"/>
        <v>0</v>
      </c>
      <c r="Z30" s="149">
        <f t="shared" si="12"/>
        <v>0</v>
      </c>
      <c r="AA30" s="149">
        <f t="shared" si="12"/>
        <v>0</v>
      </c>
      <c r="AB30" s="149">
        <f t="shared" si="12"/>
        <v>72</v>
      </c>
      <c r="AC30" s="149">
        <f t="shared" si="12"/>
        <v>0</v>
      </c>
      <c r="AD30" s="149">
        <f t="shared" si="12"/>
        <v>16</v>
      </c>
      <c r="AE30" s="149">
        <f t="shared" si="12"/>
        <v>84</v>
      </c>
      <c r="AF30" s="149">
        <f t="shared" si="12"/>
        <v>0</v>
      </c>
      <c r="AG30" s="149">
        <f t="shared" si="12"/>
        <v>23</v>
      </c>
      <c r="AH30" s="149">
        <f t="shared" si="12"/>
        <v>156</v>
      </c>
      <c r="AI30" s="1265"/>
    </row>
    <row r="31" spans="1:35" s="298" customFormat="1" ht="11.25" customHeight="1" x14ac:dyDescent="0.3">
      <c r="A31" s="163" t="s">
        <v>406</v>
      </c>
      <c r="B31" s="163" t="s">
        <v>407</v>
      </c>
      <c r="C31" s="133"/>
      <c r="D31" s="133"/>
      <c r="E31" s="136"/>
      <c r="F31" s="165" t="s">
        <v>399</v>
      </c>
      <c r="G31" s="123"/>
      <c r="H31" s="123"/>
      <c r="I31" s="119"/>
      <c r="J31" s="136">
        <f>K31+L31</f>
        <v>36</v>
      </c>
      <c r="K31" s="133"/>
      <c r="L31" s="133">
        <f t="shared" ref="L31:L34" si="13">SUM(AB31:AG31)</f>
        <v>36</v>
      </c>
      <c r="M31" s="158">
        <f t="shared" ref="M31" si="14">L31-N31</f>
        <v>0</v>
      </c>
      <c r="N31" s="133">
        <v>36</v>
      </c>
      <c r="O31" s="133"/>
      <c r="P31" s="133"/>
      <c r="Q31" s="133"/>
      <c r="R31" s="127"/>
      <c r="S31" s="159"/>
      <c r="T31" s="133"/>
      <c r="U31" s="160"/>
      <c r="V31" s="133"/>
      <c r="W31" s="161"/>
      <c r="X31" s="133"/>
      <c r="Y31" s="133"/>
      <c r="Z31" s="133"/>
      <c r="AA31" s="134"/>
      <c r="AB31" s="1301">
        <v>20</v>
      </c>
      <c r="AC31" s="133"/>
      <c r="AD31" s="133"/>
      <c r="AE31" s="133">
        <v>16</v>
      </c>
      <c r="AF31" s="135"/>
      <c r="AG31" s="299"/>
      <c r="AH31" s="254">
        <f t="shared" ref="AH31:AH34" si="15">AB31+AE31</f>
        <v>36</v>
      </c>
      <c r="AI31" s="386" t="s">
        <v>1100</v>
      </c>
    </row>
    <row r="32" spans="1:35" s="298" customFormat="1" ht="11.25" customHeight="1" x14ac:dyDescent="0.3">
      <c r="A32" s="163" t="s">
        <v>408</v>
      </c>
      <c r="B32" s="163" t="s">
        <v>409</v>
      </c>
      <c r="C32" s="133"/>
      <c r="D32" s="133"/>
      <c r="E32" s="136"/>
      <c r="F32" s="165" t="s">
        <v>399</v>
      </c>
      <c r="G32" s="123"/>
      <c r="H32" s="123"/>
      <c r="I32" s="119"/>
      <c r="J32" s="136">
        <f t="shared" ref="J32:J34" si="16">K32+L32</f>
        <v>52</v>
      </c>
      <c r="K32" s="133"/>
      <c r="L32" s="133">
        <f t="shared" si="13"/>
        <v>52</v>
      </c>
      <c r="M32" s="158">
        <v>32</v>
      </c>
      <c r="N32" s="133">
        <v>20</v>
      </c>
      <c r="O32" s="133"/>
      <c r="P32" s="133"/>
      <c r="Q32" s="133"/>
      <c r="R32" s="127"/>
      <c r="S32" s="159"/>
      <c r="T32" s="133"/>
      <c r="U32" s="160"/>
      <c r="V32" s="133"/>
      <c r="W32" s="161"/>
      <c r="X32" s="133"/>
      <c r="Y32" s="133"/>
      <c r="Z32" s="133"/>
      <c r="AA32" s="134"/>
      <c r="AB32" s="1301">
        <v>32</v>
      </c>
      <c r="AC32" s="133"/>
      <c r="AD32" s="133"/>
      <c r="AE32" s="133">
        <v>20</v>
      </c>
      <c r="AF32" s="135"/>
      <c r="AG32" s="299"/>
      <c r="AH32" s="254">
        <f t="shared" si="15"/>
        <v>52</v>
      </c>
      <c r="AI32" s="1265" t="s">
        <v>1104</v>
      </c>
    </row>
    <row r="33" spans="1:35" s="298" customFormat="1" ht="11.25" customHeight="1" x14ac:dyDescent="0.3">
      <c r="A33" s="163" t="s">
        <v>410</v>
      </c>
      <c r="B33" s="163" t="s">
        <v>411</v>
      </c>
      <c r="C33" s="133"/>
      <c r="D33" s="133"/>
      <c r="E33" s="136"/>
      <c r="F33" s="165" t="s">
        <v>399</v>
      </c>
      <c r="G33" s="123"/>
      <c r="H33" s="123"/>
      <c r="I33" s="119"/>
      <c r="J33" s="136">
        <f t="shared" si="16"/>
        <v>36</v>
      </c>
      <c r="K33" s="133"/>
      <c r="L33" s="133">
        <f t="shared" si="13"/>
        <v>36</v>
      </c>
      <c r="M33" s="158">
        <v>14</v>
      </c>
      <c r="N33" s="133">
        <v>22</v>
      </c>
      <c r="O33" s="133"/>
      <c r="P33" s="133"/>
      <c r="Q33" s="133"/>
      <c r="R33" s="127"/>
      <c r="S33" s="159"/>
      <c r="T33" s="133"/>
      <c r="U33" s="160"/>
      <c r="V33" s="133"/>
      <c r="W33" s="161"/>
      <c r="X33" s="133"/>
      <c r="Y33" s="133"/>
      <c r="Z33" s="133"/>
      <c r="AA33" s="134"/>
      <c r="AB33" s="132">
        <v>0</v>
      </c>
      <c r="AC33" s="133"/>
      <c r="AD33" s="133"/>
      <c r="AE33" s="133">
        <v>36</v>
      </c>
      <c r="AF33" s="135"/>
      <c r="AG33" s="299"/>
      <c r="AH33" s="254">
        <f t="shared" si="15"/>
        <v>36</v>
      </c>
      <c r="AI33" s="1265" t="s">
        <v>1104</v>
      </c>
    </row>
    <row r="34" spans="1:35" s="298" customFormat="1" ht="11.25" customHeight="1" x14ac:dyDescent="0.3">
      <c r="A34" s="163" t="s">
        <v>466</v>
      </c>
      <c r="B34" s="163" t="s">
        <v>467</v>
      </c>
      <c r="C34" s="133"/>
      <c r="D34" s="133"/>
      <c r="E34" s="136"/>
      <c r="F34" s="165" t="s">
        <v>399</v>
      </c>
      <c r="G34" s="123"/>
      <c r="H34" s="123"/>
      <c r="I34" s="119"/>
      <c r="J34" s="136">
        <f t="shared" si="16"/>
        <v>32</v>
      </c>
      <c r="K34" s="133"/>
      <c r="L34" s="133">
        <f t="shared" si="13"/>
        <v>32</v>
      </c>
      <c r="M34" s="158">
        <v>10</v>
      </c>
      <c r="N34" s="133">
        <v>22</v>
      </c>
      <c r="O34" s="133"/>
      <c r="P34" s="133"/>
      <c r="Q34" s="133"/>
      <c r="R34" s="127"/>
      <c r="S34" s="159"/>
      <c r="T34" s="133"/>
      <c r="U34" s="160"/>
      <c r="V34" s="133"/>
      <c r="W34" s="161"/>
      <c r="X34" s="133"/>
      <c r="Y34" s="133"/>
      <c r="Z34" s="133"/>
      <c r="AA34" s="134"/>
      <c r="AB34" s="1301">
        <v>20</v>
      </c>
      <c r="AC34" s="133"/>
      <c r="AD34" s="133"/>
      <c r="AE34" s="133">
        <v>12</v>
      </c>
      <c r="AF34" s="135"/>
      <c r="AG34" s="299"/>
      <c r="AH34" s="254">
        <f t="shared" si="15"/>
        <v>32</v>
      </c>
      <c r="AI34" s="386" t="s">
        <v>1117</v>
      </c>
    </row>
    <row r="35" spans="1:35" ht="11.25" customHeight="1" x14ac:dyDescent="0.3">
      <c r="A35" s="163"/>
      <c r="B35" s="156" t="s">
        <v>412</v>
      </c>
      <c r="C35" s="133"/>
      <c r="D35" s="133"/>
      <c r="E35" s="171"/>
      <c r="F35" s="157"/>
      <c r="G35" s="123"/>
      <c r="H35" s="123"/>
      <c r="I35" s="119"/>
      <c r="J35" s="136">
        <f t="shared" si="4"/>
        <v>39</v>
      </c>
      <c r="K35" s="172">
        <v>39</v>
      </c>
      <c r="L35" s="172">
        <f>X35 +Z35</f>
        <v>0</v>
      </c>
      <c r="M35" s="158">
        <f t="shared" si="6"/>
        <v>0</v>
      </c>
      <c r="N35" s="172">
        <v>0</v>
      </c>
      <c r="O35" s="172"/>
      <c r="P35" s="172"/>
      <c r="Q35" s="172"/>
      <c r="R35" s="173"/>
      <c r="S35" s="174"/>
      <c r="T35" s="172"/>
      <c r="U35" s="175"/>
      <c r="V35" s="172"/>
      <c r="W35" s="176"/>
      <c r="X35" s="172"/>
      <c r="Y35" s="172"/>
      <c r="Z35" s="172"/>
      <c r="AA35" s="177"/>
      <c r="AB35" s="178"/>
      <c r="AC35" s="172"/>
      <c r="AD35" s="172">
        <v>16</v>
      </c>
      <c r="AE35" s="172"/>
      <c r="AF35" s="179"/>
      <c r="AG35" s="237">
        <v>23</v>
      </c>
      <c r="AH35" s="255"/>
      <c r="AI35" s="388"/>
    </row>
    <row r="36" spans="1:35" ht="13.5" hidden="1" customHeight="1" x14ac:dyDescent="0.3">
      <c r="A36" s="1827"/>
      <c r="B36" s="1801"/>
      <c r="C36" s="1801"/>
      <c r="D36" s="1801"/>
      <c r="E36" s="1801"/>
      <c r="F36" s="1801"/>
      <c r="G36" s="180"/>
      <c r="H36" s="180"/>
      <c r="I36" s="181"/>
      <c r="J36" s="1821"/>
      <c r="K36" s="1828"/>
      <c r="L36" s="1801"/>
      <c r="M36" s="1801"/>
      <c r="N36" s="1801"/>
      <c r="O36" s="1801"/>
      <c r="P36" s="1801"/>
      <c r="Q36" s="1801"/>
      <c r="R36" s="1802"/>
      <c r="S36" s="182"/>
      <c r="T36" s="133"/>
      <c r="U36" s="135"/>
      <c r="V36" s="133"/>
      <c r="W36" s="161"/>
      <c r="X36" s="1825"/>
      <c r="Y36" s="1802"/>
      <c r="Z36" s="1829"/>
      <c r="AA36" s="1805"/>
      <c r="AB36" s="1825"/>
      <c r="AC36" s="1801"/>
      <c r="AD36" s="1802"/>
      <c r="AE36" s="1829"/>
      <c r="AF36" s="1801"/>
      <c r="AG36" s="1805"/>
      <c r="AH36" s="246"/>
    </row>
    <row r="37" spans="1:35" ht="11.25" hidden="1" customHeight="1" x14ac:dyDescent="0.3">
      <c r="A37" s="1829"/>
      <c r="B37" s="1801"/>
      <c r="C37" s="1801"/>
      <c r="D37" s="1801"/>
      <c r="E37" s="1801"/>
      <c r="F37" s="1801"/>
      <c r="G37" s="247"/>
      <c r="H37" s="184"/>
      <c r="I37" s="181"/>
      <c r="J37" s="1795"/>
      <c r="K37" s="1828"/>
      <c r="L37" s="1801"/>
      <c r="M37" s="1801"/>
      <c r="N37" s="1801"/>
      <c r="O37" s="1801"/>
      <c r="P37" s="1801"/>
      <c r="Q37" s="1801"/>
      <c r="R37" s="1805"/>
      <c r="S37" s="185"/>
      <c r="T37" s="133"/>
      <c r="U37" s="135"/>
      <c r="V37" s="133"/>
      <c r="W37" s="161"/>
      <c r="X37" s="1824"/>
      <c r="Y37" s="1802"/>
      <c r="Z37" s="1829"/>
      <c r="AA37" s="1805"/>
      <c r="AB37" s="1824"/>
      <c r="AC37" s="1801"/>
      <c r="AD37" s="1802"/>
      <c r="AE37" s="1829"/>
      <c r="AF37" s="1801"/>
      <c r="AG37" s="1805"/>
      <c r="AH37" s="246"/>
    </row>
    <row r="38" spans="1:35" ht="11.25" hidden="1" customHeight="1" x14ac:dyDescent="0.3">
      <c r="A38" s="1827"/>
      <c r="B38" s="1801"/>
      <c r="C38" s="1801"/>
      <c r="D38" s="1801"/>
      <c r="E38" s="1801"/>
      <c r="F38" s="1801"/>
      <c r="G38" s="1835"/>
      <c r="H38" s="1802"/>
      <c r="I38" s="181"/>
      <c r="J38" s="1796"/>
      <c r="K38" s="1828"/>
      <c r="L38" s="1801"/>
      <c r="M38" s="1801"/>
      <c r="N38" s="1801"/>
      <c r="O38" s="1801"/>
      <c r="P38" s="1801"/>
      <c r="Q38" s="1801"/>
      <c r="R38" s="1805"/>
      <c r="S38" s="185"/>
      <c r="T38" s="133"/>
      <c r="U38" s="135"/>
      <c r="V38" s="133"/>
      <c r="W38" s="161"/>
      <c r="X38" s="1823"/>
      <c r="Y38" s="1802"/>
      <c r="Z38" s="1823"/>
      <c r="AA38" s="1805"/>
      <c r="AB38" s="1824"/>
      <c r="AC38" s="1801"/>
      <c r="AD38" s="1802"/>
      <c r="AE38" s="1829"/>
      <c r="AF38" s="1801"/>
      <c r="AG38" s="1805"/>
      <c r="AH38" s="246"/>
    </row>
    <row r="39" spans="1:35" ht="24.75" hidden="1" customHeight="1" x14ac:dyDescent="0.3">
      <c r="A39" s="186"/>
      <c r="B39" s="187"/>
      <c r="C39" s="188"/>
      <c r="D39" s="188"/>
      <c r="E39" s="188"/>
      <c r="F39" s="188"/>
      <c r="G39" s="188"/>
      <c r="H39" s="188"/>
      <c r="I39" s="188"/>
      <c r="J39" s="188"/>
      <c r="K39" s="188"/>
      <c r="L39" s="189"/>
      <c r="M39" s="188"/>
      <c r="N39" s="188"/>
      <c r="O39" s="188"/>
      <c r="P39" s="188"/>
      <c r="Q39" s="188"/>
      <c r="R39" s="188"/>
      <c r="S39" s="190"/>
      <c r="T39" s="191"/>
      <c r="U39" s="190"/>
      <c r="V39" s="191"/>
      <c r="W39" s="190" t="e">
        <f>SUM(#REF!,#REF!,#REF!,#REF!,#REF!,#REF!)</f>
        <v>#REF!</v>
      </c>
      <c r="X39" s="190"/>
      <c r="Y39" s="190"/>
      <c r="Z39" s="190"/>
      <c r="AA39" s="190"/>
      <c r="AB39" s="191"/>
      <c r="AC39" s="190" t="e">
        <f>SUM(#REF!,#REF!,#REF!,#REF!,#REF!,#REF!)</f>
        <v>#REF!</v>
      </c>
      <c r="AD39" s="190"/>
      <c r="AE39" s="191"/>
      <c r="AF39" s="190" t="e">
        <f>SUM(#REF!,#REF!,#REF!,#REF!,#REF!,#REF!)</f>
        <v>#REF!</v>
      </c>
      <c r="AG39" s="190"/>
      <c r="AH39" s="190"/>
    </row>
    <row r="40" spans="1:35" ht="11.25" customHeight="1" x14ac:dyDescent="0.3">
      <c r="A40" s="117"/>
      <c r="B40" s="117"/>
      <c r="C40" s="117"/>
      <c r="D40" s="117"/>
      <c r="E40" s="117"/>
      <c r="F40" s="117"/>
      <c r="G40" s="117"/>
      <c r="H40" s="117"/>
      <c r="I40" s="117"/>
      <c r="J40" s="117"/>
      <c r="K40" s="117"/>
      <c r="L40" s="117"/>
      <c r="M40" s="117"/>
      <c r="N40" s="117"/>
      <c r="O40" s="117"/>
      <c r="P40" s="117"/>
      <c r="Q40" s="117"/>
      <c r="R40" s="117"/>
      <c r="S40" s="117"/>
      <c r="T40" s="117"/>
      <c r="U40" s="117"/>
      <c r="V40" s="117"/>
      <c r="W40" s="117"/>
      <c r="X40" s="117"/>
      <c r="Y40" s="117"/>
      <c r="Z40" s="117"/>
      <c r="AA40" s="117"/>
      <c r="AB40" s="117"/>
      <c r="AC40" s="117"/>
      <c r="AD40" s="117"/>
      <c r="AE40" s="117"/>
      <c r="AF40" s="117"/>
      <c r="AG40" s="117"/>
      <c r="AH40" s="117"/>
    </row>
    <row r="41" spans="1:35" ht="11.25" hidden="1" customHeight="1" x14ac:dyDescent="0.3">
      <c r="A41" s="192"/>
      <c r="B41" s="193"/>
      <c r="C41" s="188"/>
      <c r="D41" s="188"/>
      <c r="E41" s="188"/>
      <c r="F41" s="117"/>
      <c r="G41" s="117"/>
      <c r="H41" s="117"/>
      <c r="I41" s="117"/>
      <c r="J41" s="117"/>
      <c r="K41" s="117"/>
      <c r="L41" s="117"/>
      <c r="M41" s="117"/>
      <c r="N41" s="117"/>
      <c r="O41" s="117"/>
      <c r="P41" s="117"/>
      <c r="Q41" s="117"/>
      <c r="R41" s="117"/>
      <c r="S41" s="117"/>
      <c r="T41" s="117"/>
      <c r="U41" s="117"/>
      <c r="V41" s="117"/>
      <c r="W41" s="117"/>
      <c r="X41" s="117"/>
      <c r="Y41" s="117"/>
      <c r="Z41" s="117"/>
      <c r="AA41" s="117"/>
      <c r="AB41" s="117"/>
      <c r="AC41" s="117"/>
      <c r="AD41" s="117"/>
      <c r="AE41" s="117"/>
      <c r="AF41" s="117"/>
      <c r="AG41" s="117"/>
      <c r="AH41" s="117"/>
    </row>
    <row r="42" spans="1:35" ht="11.25" hidden="1" customHeight="1" x14ac:dyDescent="0.3">
      <c r="A42" s="192"/>
      <c r="B42" s="193"/>
      <c r="C42" s="188"/>
      <c r="D42" s="188"/>
      <c r="E42" s="188"/>
      <c r="F42" s="117"/>
      <c r="G42" s="117"/>
      <c r="H42" s="117"/>
      <c r="I42" s="117"/>
      <c r="J42" s="117"/>
      <c r="K42" s="117"/>
      <c r="L42" s="117"/>
      <c r="M42" s="117"/>
      <c r="N42" s="117"/>
      <c r="O42" s="117"/>
      <c r="P42" s="117"/>
      <c r="Q42" s="117"/>
      <c r="R42" s="117"/>
      <c r="S42" s="117"/>
      <c r="T42" s="117"/>
      <c r="U42" s="117"/>
      <c r="V42" s="117"/>
      <c r="W42" s="117"/>
      <c r="X42" s="117"/>
      <c r="Y42" s="117"/>
      <c r="Z42" s="117"/>
      <c r="AA42" s="117"/>
      <c r="AB42" s="117"/>
      <c r="AC42" s="117"/>
      <c r="AD42" s="117"/>
      <c r="AE42" s="117"/>
      <c r="AF42" s="117"/>
      <c r="AG42" s="117"/>
      <c r="AH42" s="117"/>
    </row>
    <row r="43" spans="1:35" ht="11.25" hidden="1" customHeight="1" x14ac:dyDescent="0.3">
      <c r="A43" s="192"/>
      <c r="B43" s="117"/>
      <c r="C43" s="117"/>
      <c r="D43" s="117"/>
      <c r="E43" s="117"/>
      <c r="F43" s="117"/>
      <c r="G43" s="117"/>
      <c r="H43" s="117"/>
      <c r="I43" s="117"/>
      <c r="J43" s="117"/>
      <c r="K43" s="117"/>
      <c r="L43" s="117"/>
      <c r="M43" s="117"/>
      <c r="N43" s="117"/>
      <c r="O43" s="117"/>
      <c r="P43" s="117"/>
      <c r="Q43" s="117"/>
      <c r="R43" s="117"/>
      <c r="S43" s="117"/>
      <c r="T43" s="117"/>
      <c r="U43" s="117"/>
      <c r="V43" s="117"/>
      <c r="W43" s="117"/>
      <c r="X43" s="117"/>
      <c r="Y43" s="117"/>
      <c r="Z43" s="117"/>
      <c r="AA43" s="117"/>
      <c r="AB43" s="117"/>
      <c r="AC43" s="117"/>
      <c r="AD43" s="117"/>
      <c r="AE43" s="117"/>
      <c r="AF43" s="117"/>
      <c r="AG43" s="117"/>
      <c r="AH43" s="117"/>
    </row>
    <row r="44" spans="1:35" ht="11.25" customHeight="1" x14ac:dyDescent="0.3">
      <c r="A44" s="192"/>
      <c r="B44" s="253" t="s">
        <v>413</v>
      </c>
      <c r="C44" s="117"/>
      <c r="D44" s="117"/>
      <c r="E44" s="117"/>
      <c r="F44" s="117"/>
      <c r="G44" s="117"/>
      <c r="H44" s="117"/>
      <c r="I44" s="117"/>
      <c r="J44" s="117"/>
      <c r="K44" s="117"/>
      <c r="L44" s="117"/>
      <c r="M44" s="117"/>
      <c r="N44" s="117"/>
      <c r="O44" s="117"/>
      <c r="P44" s="117"/>
      <c r="Q44" s="117"/>
      <c r="R44" s="117"/>
      <c r="S44" s="117"/>
      <c r="T44" s="117"/>
      <c r="U44" s="117"/>
      <c r="V44" s="117"/>
      <c r="W44" s="117"/>
      <c r="X44" s="117"/>
      <c r="Y44" s="117"/>
      <c r="Z44" s="117"/>
      <c r="AA44" s="117"/>
      <c r="AB44" s="117"/>
      <c r="AC44" s="117"/>
      <c r="AD44" s="117"/>
      <c r="AE44" s="117"/>
      <c r="AF44" s="117"/>
      <c r="AG44" s="117"/>
      <c r="AH44" s="117"/>
    </row>
    <row r="45" spans="1:35" ht="24" customHeight="1" x14ac:dyDescent="0.3">
      <c r="A45" s="192"/>
      <c r="B45" s="1833" t="s">
        <v>414</v>
      </c>
      <c r="C45" s="1834"/>
      <c r="D45" s="1834"/>
      <c r="E45" s="1834"/>
      <c r="F45" s="117"/>
      <c r="G45" s="117"/>
      <c r="H45" s="117"/>
      <c r="I45" s="117"/>
      <c r="J45" s="117"/>
      <c r="K45" s="117"/>
      <c r="L45" s="117"/>
      <c r="M45" s="117"/>
      <c r="N45" s="117"/>
      <c r="O45" s="117"/>
      <c r="P45" s="117"/>
      <c r="Q45" s="117"/>
      <c r="R45" s="117"/>
      <c r="S45" s="117"/>
      <c r="T45" s="117"/>
      <c r="U45" s="117"/>
      <c r="V45" s="117"/>
      <c r="W45" s="117"/>
      <c r="X45" s="117"/>
      <c r="Y45" s="117"/>
      <c r="Z45" s="117"/>
      <c r="AA45" s="117"/>
      <c r="AB45" s="117"/>
      <c r="AC45" s="117"/>
      <c r="AD45" s="117"/>
      <c r="AE45" s="117"/>
      <c r="AF45" s="117"/>
      <c r="AG45" s="117"/>
      <c r="AH45" s="117"/>
    </row>
    <row r="46" spans="1:35" x14ac:dyDescent="0.3">
      <c r="A46" s="192"/>
      <c r="B46" s="117"/>
      <c r="C46" s="117"/>
      <c r="D46" s="117"/>
      <c r="E46" s="117"/>
      <c r="F46" s="117"/>
      <c r="G46" s="117"/>
      <c r="H46" s="117"/>
      <c r="I46" s="117"/>
      <c r="J46" s="117"/>
      <c r="K46" s="117"/>
      <c r="L46" s="117"/>
      <c r="M46" s="117"/>
      <c r="N46" s="117"/>
      <c r="O46" s="117"/>
      <c r="P46" s="117"/>
      <c r="Q46" s="117"/>
      <c r="R46" s="117"/>
      <c r="S46" s="117"/>
      <c r="T46" s="117"/>
      <c r="U46" s="117"/>
      <c r="V46" s="117"/>
      <c r="W46" s="117"/>
      <c r="X46" s="117"/>
      <c r="Y46" s="117"/>
      <c r="Z46" s="117"/>
      <c r="AA46" s="117"/>
      <c r="AB46" s="117"/>
      <c r="AC46" s="117"/>
      <c r="AD46" s="117"/>
      <c r="AE46" s="117"/>
      <c r="AF46" s="117"/>
      <c r="AG46" s="117"/>
      <c r="AH46" s="117"/>
    </row>
    <row r="47" spans="1:35" x14ac:dyDescent="0.3">
      <c r="A47" s="192"/>
      <c r="B47" s="117"/>
      <c r="C47" s="117"/>
      <c r="D47" s="117"/>
      <c r="E47" s="117"/>
      <c r="F47" s="117"/>
      <c r="G47" s="117"/>
      <c r="H47" s="117"/>
      <c r="I47" s="117"/>
      <c r="J47" s="117"/>
      <c r="K47" s="117"/>
      <c r="L47" s="117"/>
      <c r="M47" s="117"/>
      <c r="N47" s="117"/>
      <c r="O47" s="117"/>
      <c r="P47" s="117"/>
      <c r="Q47" s="117"/>
      <c r="R47" s="117"/>
      <c r="S47" s="117"/>
      <c r="T47" s="117"/>
      <c r="U47" s="117"/>
      <c r="V47" s="117"/>
      <c r="W47" s="117"/>
      <c r="X47" s="117"/>
      <c r="Y47" s="117"/>
      <c r="Z47" s="117"/>
      <c r="AA47" s="117"/>
      <c r="AB47" s="117"/>
      <c r="AC47" s="117"/>
      <c r="AD47" s="117"/>
      <c r="AE47" s="117"/>
      <c r="AF47" s="117"/>
      <c r="AG47" s="117"/>
      <c r="AH47" s="117"/>
    </row>
    <row r="48" spans="1:35" x14ac:dyDescent="0.3">
      <c r="A48" s="192"/>
      <c r="B48" s="117"/>
      <c r="C48" s="117"/>
      <c r="D48" s="117"/>
      <c r="E48" s="117"/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7"/>
      <c r="AC48" s="117"/>
      <c r="AD48" s="117"/>
      <c r="AE48" s="117"/>
      <c r="AF48" s="117"/>
      <c r="AG48" s="117"/>
      <c r="AH48" s="117"/>
    </row>
    <row r="49" spans="1:34" x14ac:dyDescent="0.3">
      <c r="A49" s="192"/>
      <c r="B49" s="117"/>
      <c r="C49" s="117"/>
      <c r="D49" s="117"/>
      <c r="E49" s="117"/>
      <c r="F49" s="117"/>
      <c r="G49" s="117"/>
      <c r="H49" s="117"/>
      <c r="I49" s="117"/>
      <c r="J49" s="117"/>
      <c r="K49" s="117"/>
      <c r="L49" s="117"/>
      <c r="M49" s="117"/>
      <c r="N49" s="117"/>
      <c r="O49" s="117"/>
      <c r="P49" s="117"/>
      <c r="Q49" s="117"/>
      <c r="R49" s="117"/>
      <c r="S49" s="117"/>
      <c r="T49" s="117"/>
      <c r="U49" s="117"/>
      <c r="V49" s="117"/>
      <c r="W49" s="117"/>
      <c r="X49" s="117"/>
      <c r="Y49" s="117"/>
      <c r="Z49" s="117"/>
      <c r="AA49" s="117"/>
      <c r="AB49" s="117"/>
      <c r="AC49" s="117"/>
      <c r="AD49" s="117"/>
      <c r="AE49" s="117"/>
      <c r="AF49" s="117"/>
      <c r="AG49" s="117"/>
      <c r="AH49" s="117"/>
    </row>
    <row r="50" spans="1:34" x14ac:dyDescent="0.3">
      <c r="A50" s="192"/>
      <c r="B50" s="117"/>
      <c r="C50" s="117"/>
      <c r="D50" s="117"/>
      <c r="E50" s="117"/>
      <c r="F50" s="117"/>
      <c r="G50" s="117"/>
      <c r="H50" s="117"/>
      <c r="I50" s="117"/>
      <c r="J50" s="117"/>
      <c r="K50" s="117"/>
      <c r="L50" s="117"/>
      <c r="M50" s="117"/>
      <c r="N50" s="117"/>
      <c r="O50" s="117"/>
      <c r="P50" s="117"/>
      <c r="Q50" s="117"/>
      <c r="R50" s="117"/>
      <c r="S50" s="117"/>
      <c r="T50" s="117"/>
      <c r="U50" s="117"/>
      <c r="V50" s="117"/>
      <c r="W50" s="117"/>
      <c r="X50" s="117"/>
      <c r="Y50" s="117"/>
      <c r="Z50" s="117"/>
      <c r="AA50" s="117"/>
      <c r="AB50" s="117"/>
      <c r="AC50" s="117"/>
      <c r="AD50" s="117"/>
      <c r="AE50" s="117"/>
      <c r="AF50" s="117"/>
      <c r="AG50" s="117"/>
      <c r="AH50" s="117"/>
    </row>
    <row r="51" spans="1:34" x14ac:dyDescent="0.3">
      <c r="A51" s="192"/>
      <c r="B51" s="117"/>
      <c r="C51" s="117"/>
      <c r="D51" s="117"/>
      <c r="E51" s="117"/>
      <c r="F51" s="117"/>
      <c r="G51" s="117"/>
      <c r="H51" s="117"/>
      <c r="I51" s="117"/>
      <c r="J51" s="117"/>
      <c r="K51" s="117"/>
      <c r="L51" s="117"/>
      <c r="M51" s="117"/>
      <c r="N51" s="117"/>
      <c r="O51" s="117"/>
      <c r="P51" s="117"/>
      <c r="Q51" s="117"/>
      <c r="R51" s="117"/>
      <c r="S51" s="117"/>
      <c r="T51" s="117"/>
      <c r="U51" s="117"/>
      <c r="V51" s="117"/>
      <c r="W51" s="117"/>
      <c r="X51" s="117"/>
      <c r="Y51" s="117"/>
      <c r="Z51" s="117"/>
      <c r="AA51" s="117"/>
      <c r="AB51" s="117"/>
      <c r="AC51" s="117"/>
      <c r="AD51" s="117"/>
      <c r="AE51" s="117"/>
      <c r="AF51" s="117"/>
      <c r="AG51" s="117"/>
      <c r="AH51" s="117"/>
    </row>
    <row r="52" spans="1:34" x14ac:dyDescent="0.3">
      <c r="A52" s="192"/>
      <c r="B52" s="117"/>
      <c r="C52" s="117"/>
      <c r="D52" s="117"/>
      <c r="E52" s="117"/>
      <c r="F52" s="117"/>
      <c r="G52" s="117"/>
      <c r="H52" s="117"/>
      <c r="I52" s="117"/>
      <c r="J52" s="117"/>
      <c r="K52" s="117"/>
      <c r="L52" s="117"/>
      <c r="M52" s="117"/>
      <c r="N52" s="117"/>
      <c r="O52" s="117"/>
      <c r="P52" s="117"/>
      <c r="Q52" s="117"/>
      <c r="R52" s="117"/>
      <c r="S52" s="117"/>
      <c r="T52" s="117"/>
      <c r="U52" s="117"/>
      <c r="V52" s="117"/>
      <c r="W52" s="117"/>
      <c r="X52" s="117"/>
      <c r="Y52" s="117"/>
      <c r="Z52" s="117"/>
      <c r="AA52" s="117"/>
      <c r="AB52" s="117"/>
      <c r="AC52" s="117"/>
      <c r="AD52" s="117"/>
      <c r="AE52" s="117"/>
      <c r="AF52" s="117"/>
      <c r="AG52" s="117"/>
      <c r="AH52" s="117"/>
    </row>
    <row r="53" spans="1:34" x14ac:dyDescent="0.3">
      <c r="A53" s="192"/>
      <c r="B53" s="117"/>
      <c r="C53" s="117"/>
      <c r="D53" s="117"/>
      <c r="E53" s="117"/>
      <c r="F53" s="117"/>
      <c r="G53" s="117"/>
      <c r="H53" s="117"/>
      <c r="I53" s="117"/>
      <c r="J53" s="117"/>
      <c r="K53" s="117"/>
      <c r="L53" s="117"/>
      <c r="M53" s="117"/>
      <c r="N53" s="117"/>
      <c r="O53" s="117"/>
      <c r="P53" s="117"/>
      <c r="Q53" s="117"/>
      <c r="R53" s="117"/>
      <c r="S53" s="117"/>
      <c r="T53" s="117"/>
      <c r="U53" s="117"/>
      <c r="V53" s="117"/>
      <c r="W53" s="117"/>
      <c r="X53" s="117"/>
      <c r="Y53" s="117"/>
      <c r="Z53" s="117"/>
      <c r="AA53" s="117"/>
      <c r="AB53" s="117"/>
      <c r="AC53" s="117"/>
      <c r="AD53" s="117"/>
      <c r="AE53" s="117"/>
      <c r="AF53" s="117"/>
      <c r="AG53" s="117"/>
      <c r="AH53" s="117"/>
    </row>
    <row r="54" spans="1:34" x14ac:dyDescent="0.3">
      <c r="A54" s="192"/>
      <c r="B54" s="117"/>
      <c r="C54" s="117"/>
      <c r="D54" s="117"/>
      <c r="E54" s="117"/>
      <c r="F54" s="117"/>
      <c r="G54" s="117"/>
      <c r="H54" s="117"/>
      <c r="I54" s="117"/>
      <c r="J54" s="117"/>
      <c r="K54" s="117"/>
      <c r="L54" s="117"/>
      <c r="M54" s="117"/>
      <c r="N54" s="117"/>
      <c r="O54" s="117"/>
      <c r="P54" s="117"/>
      <c r="Q54" s="117"/>
      <c r="R54" s="117"/>
      <c r="S54" s="117"/>
      <c r="T54" s="117"/>
      <c r="U54" s="117"/>
      <c r="V54" s="117"/>
      <c r="W54" s="117"/>
      <c r="X54" s="117"/>
      <c r="Y54" s="117"/>
      <c r="Z54" s="117"/>
      <c r="AA54" s="117"/>
      <c r="AB54" s="117"/>
      <c r="AC54" s="117"/>
      <c r="AD54" s="117"/>
      <c r="AE54" s="117"/>
      <c r="AF54" s="117"/>
      <c r="AG54" s="117"/>
      <c r="AH54" s="117"/>
    </row>
    <row r="55" spans="1:34" x14ac:dyDescent="0.3">
      <c r="A55" s="192"/>
      <c r="B55" s="117"/>
      <c r="C55" s="117"/>
      <c r="D55" s="117"/>
      <c r="E55" s="117"/>
      <c r="F55" s="117"/>
      <c r="G55" s="117"/>
      <c r="H55" s="117"/>
      <c r="I55" s="117"/>
      <c r="J55" s="117"/>
      <c r="K55" s="117"/>
      <c r="L55" s="117"/>
      <c r="M55" s="117"/>
      <c r="N55" s="117"/>
      <c r="O55" s="117"/>
      <c r="P55" s="117"/>
      <c r="Q55" s="117"/>
      <c r="R55" s="117"/>
      <c r="S55" s="117"/>
      <c r="T55" s="117"/>
      <c r="U55" s="117"/>
      <c r="V55" s="117"/>
      <c r="W55" s="117"/>
      <c r="X55" s="117"/>
      <c r="Y55" s="117"/>
      <c r="Z55" s="117"/>
      <c r="AA55" s="117"/>
      <c r="AB55" s="117"/>
      <c r="AC55" s="117"/>
      <c r="AD55" s="117"/>
      <c r="AE55" s="117"/>
      <c r="AF55" s="117"/>
      <c r="AG55" s="117"/>
      <c r="AH55" s="117"/>
    </row>
    <row r="56" spans="1:34" x14ac:dyDescent="0.3">
      <c r="A56" s="192"/>
      <c r="B56" s="117"/>
      <c r="C56" s="117"/>
      <c r="D56" s="117"/>
      <c r="E56" s="117"/>
      <c r="F56" s="117"/>
      <c r="G56" s="117"/>
      <c r="H56" s="117"/>
      <c r="I56" s="117"/>
      <c r="J56" s="117"/>
      <c r="K56" s="117"/>
      <c r="L56" s="117"/>
      <c r="M56" s="117"/>
      <c r="N56" s="117"/>
      <c r="O56" s="117"/>
      <c r="P56" s="117"/>
      <c r="Q56" s="117"/>
      <c r="R56" s="117"/>
      <c r="S56" s="117"/>
      <c r="T56" s="117"/>
      <c r="U56" s="117"/>
      <c r="V56" s="117"/>
      <c r="W56" s="117"/>
      <c r="X56" s="117"/>
      <c r="Y56" s="117"/>
      <c r="Z56" s="117"/>
      <c r="AA56" s="117"/>
      <c r="AB56" s="117"/>
      <c r="AC56" s="117"/>
      <c r="AD56" s="117"/>
      <c r="AE56" s="117"/>
      <c r="AF56" s="117"/>
      <c r="AG56" s="117"/>
      <c r="AH56" s="117"/>
    </row>
    <row r="57" spans="1:34" x14ac:dyDescent="0.3">
      <c r="A57" s="192"/>
      <c r="B57" s="117"/>
      <c r="C57" s="117"/>
      <c r="D57" s="117"/>
      <c r="E57" s="117"/>
      <c r="F57" s="117"/>
      <c r="G57" s="117"/>
      <c r="H57" s="117"/>
      <c r="I57" s="117"/>
      <c r="J57" s="117"/>
      <c r="K57" s="117"/>
      <c r="L57" s="117"/>
      <c r="M57" s="117"/>
      <c r="N57" s="117"/>
      <c r="O57" s="117"/>
      <c r="P57" s="117"/>
      <c r="Q57" s="117"/>
      <c r="R57" s="117"/>
      <c r="S57" s="117"/>
      <c r="T57" s="117"/>
      <c r="U57" s="117"/>
      <c r="V57" s="117"/>
      <c r="W57" s="117"/>
      <c r="X57" s="117"/>
      <c r="Y57" s="117"/>
      <c r="Z57" s="117"/>
      <c r="AA57" s="117"/>
      <c r="AB57" s="117"/>
      <c r="AC57" s="117"/>
      <c r="AD57" s="117"/>
      <c r="AE57" s="117"/>
      <c r="AF57" s="117"/>
      <c r="AG57" s="117"/>
      <c r="AH57" s="117"/>
    </row>
    <row r="58" spans="1:34" x14ac:dyDescent="0.3">
      <c r="A58" s="192"/>
      <c r="B58" s="117"/>
      <c r="C58" s="117"/>
      <c r="D58" s="117"/>
      <c r="E58" s="117"/>
      <c r="F58" s="117"/>
      <c r="G58" s="117"/>
      <c r="H58" s="117"/>
      <c r="I58" s="117"/>
      <c r="J58" s="117"/>
      <c r="K58" s="117"/>
      <c r="L58" s="117"/>
      <c r="M58" s="117"/>
      <c r="N58" s="117"/>
      <c r="O58" s="117"/>
      <c r="P58" s="117"/>
      <c r="Q58" s="117"/>
      <c r="R58" s="117"/>
      <c r="S58" s="117"/>
      <c r="T58" s="117"/>
      <c r="U58" s="117"/>
      <c r="V58" s="117"/>
      <c r="W58" s="117"/>
      <c r="X58" s="117"/>
      <c r="Y58" s="117"/>
      <c r="Z58" s="117"/>
      <c r="AA58" s="117"/>
      <c r="AB58" s="117"/>
      <c r="AC58" s="117"/>
      <c r="AD58" s="117"/>
      <c r="AE58" s="117"/>
      <c r="AF58" s="117"/>
      <c r="AG58" s="117"/>
      <c r="AH58" s="117"/>
    </row>
    <row r="59" spans="1:34" x14ac:dyDescent="0.3">
      <c r="A59" s="192"/>
      <c r="B59" s="117"/>
      <c r="C59" s="117"/>
      <c r="D59" s="117"/>
      <c r="E59" s="117"/>
      <c r="F59" s="117"/>
      <c r="G59" s="117"/>
      <c r="H59" s="117"/>
      <c r="I59" s="117"/>
      <c r="J59" s="117"/>
      <c r="K59" s="117"/>
      <c r="L59" s="117"/>
      <c r="M59" s="117"/>
      <c r="N59" s="117"/>
      <c r="O59" s="117"/>
      <c r="P59" s="117"/>
      <c r="Q59" s="117"/>
      <c r="R59" s="117"/>
      <c r="S59" s="117"/>
      <c r="T59" s="117"/>
      <c r="U59" s="117"/>
      <c r="V59" s="117"/>
      <c r="W59" s="117"/>
      <c r="X59" s="117"/>
      <c r="Y59" s="117"/>
      <c r="Z59" s="117"/>
      <c r="AA59" s="117"/>
      <c r="AB59" s="117"/>
      <c r="AC59" s="117"/>
      <c r="AD59" s="117"/>
      <c r="AE59" s="117"/>
      <c r="AF59" s="117"/>
      <c r="AG59" s="117"/>
      <c r="AH59" s="117"/>
    </row>
    <row r="60" spans="1:34" x14ac:dyDescent="0.3">
      <c r="A60" s="192"/>
      <c r="B60" s="117"/>
      <c r="C60" s="117"/>
      <c r="D60" s="117"/>
      <c r="E60" s="117"/>
      <c r="F60" s="117"/>
      <c r="G60" s="117"/>
      <c r="H60" s="117"/>
      <c r="I60" s="117"/>
      <c r="J60" s="117"/>
      <c r="K60" s="117"/>
      <c r="L60" s="117"/>
      <c r="M60" s="117"/>
      <c r="N60" s="117"/>
      <c r="O60" s="117"/>
      <c r="P60" s="117"/>
      <c r="Q60" s="117"/>
      <c r="R60" s="117"/>
      <c r="S60" s="117"/>
      <c r="T60" s="117"/>
      <c r="U60" s="117"/>
      <c r="V60" s="117"/>
      <c r="W60" s="117"/>
      <c r="X60" s="117"/>
      <c r="Y60" s="117"/>
      <c r="Z60" s="117"/>
      <c r="AA60" s="117"/>
      <c r="AB60" s="117"/>
      <c r="AC60" s="117"/>
      <c r="AD60" s="117"/>
      <c r="AE60" s="117"/>
      <c r="AF60" s="117"/>
      <c r="AG60" s="117"/>
      <c r="AH60" s="117"/>
    </row>
    <row r="61" spans="1:34" x14ac:dyDescent="0.3">
      <c r="A61" s="192"/>
      <c r="B61" s="117"/>
      <c r="C61" s="117"/>
      <c r="D61" s="117"/>
      <c r="E61" s="117"/>
      <c r="F61" s="117"/>
      <c r="G61" s="117"/>
      <c r="H61" s="117"/>
      <c r="I61" s="117"/>
      <c r="J61" s="117"/>
      <c r="K61" s="117"/>
      <c r="L61" s="117"/>
      <c r="M61" s="117"/>
      <c r="N61" s="117"/>
      <c r="O61" s="117"/>
      <c r="P61" s="117"/>
      <c r="Q61" s="117"/>
      <c r="R61" s="117"/>
      <c r="S61" s="117"/>
      <c r="T61" s="117"/>
      <c r="U61" s="117"/>
      <c r="V61" s="117"/>
      <c r="W61" s="117"/>
      <c r="X61" s="117"/>
      <c r="Y61" s="117"/>
      <c r="Z61" s="117"/>
      <c r="AA61" s="117"/>
      <c r="AB61" s="117"/>
      <c r="AC61" s="117"/>
      <c r="AD61" s="117"/>
      <c r="AE61" s="117"/>
      <c r="AF61" s="117"/>
      <c r="AG61" s="117"/>
      <c r="AH61" s="117"/>
    </row>
    <row r="62" spans="1:34" x14ac:dyDescent="0.3">
      <c r="A62" s="192"/>
      <c r="B62" s="117"/>
      <c r="C62" s="117"/>
      <c r="D62" s="117"/>
      <c r="E62" s="117"/>
      <c r="F62" s="117"/>
      <c r="G62" s="117"/>
      <c r="H62" s="117"/>
      <c r="I62" s="117"/>
      <c r="J62" s="117"/>
      <c r="K62" s="117"/>
      <c r="L62" s="117"/>
      <c r="M62" s="117"/>
      <c r="N62" s="117"/>
      <c r="O62" s="117"/>
      <c r="P62" s="117"/>
      <c r="Q62" s="117"/>
      <c r="R62" s="117"/>
      <c r="S62" s="117"/>
      <c r="T62" s="117"/>
      <c r="U62" s="117"/>
      <c r="V62" s="117"/>
      <c r="W62" s="117"/>
      <c r="X62" s="117"/>
      <c r="Y62" s="117"/>
      <c r="Z62" s="117"/>
      <c r="AA62" s="117"/>
      <c r="AB62" s="117"/>
      <c r="AC62" s="117"/>
      <c r="AD62" s="117"/>
      <c r="AE62" s="117"/>
      <c r="AF62" s="117"/>
      <c r="AG62" s="117"/>
      <c r="AH62" s="117"/>
    </row>
    <row r="63" spans="1:34" x14ac:dyDescent="0.3">
      <c r="A63" s="192"/>
      <c r="B63" s="117"/>
      <c r="C63" s="117"/>
      <c r="D63" s="117"/>
      <c r="E63" s="117"/>
      <c r="F63" s="117"/>
      <c r="G63" s="117"/>
      <c r="H63" s="117"/>
      <c r="I63" s="117"/>
      <c r="J63" s="117"/>
      <c r="K63" s="117"/>
      <c r="L63" s="117"/>
      <c r="M63" s="117"/>
      <c r="N63" s="117"/>
      <c r="O63" s="117"/>
      <c r="P63" s="117"/>
      <c r="Q63" s="117"/>
      <c r="R63" s="117"/>
      <c r="S63" s="117"/>
      <c r="T63" s="117"/>
      <c r="U63" s="117"/>
      <c r="V63" s="117"/>
      <c r="W63" s="117"/>
      <c r="X63" s="117"/>
      <c r="Y63" s="117"/>
      <c r="Z63" s="117"/>
      <c r="AA63" s="117"/>
      <c r="AB63" s="117"/>
      <c r="AC63" s="117"/>
      <c r="AD63" s="117"/>
      <c r="AE63" s="117"/>
      <c r="AF63" s="117"/>
      <c r="AG63" s="117"/>
      <c r="AH63" s="117"/>
    </row>
    <row r="64" spans="1:34" x14ac:dyDescent="0.3">
      <c r="A64" s="192"/>
      <c r="B64" s="117"/>
      <c r="C64" s="117"/>
      <c r="D64" s="117"/>
      <c r="E64" s="117"/>
      <c r="F64" s="117"/>
      <c r="G64" s="117"/>
      <c r="H64" s="117"/>
      <c r="I64" s="117"/>
      <c r="J64" s="117"/>
      <c r="K64" s="117"/>
      <c r="L64" s="117"/>
      <c r="M64" s="117"/>
      <c r="N64" s="117"/>
      <c r="O64" s="117"/>
      <c r="P64" s="117"/>
      <c r="Q64" s="117"/>
      <c r="R64" s="117"/>
      <c r="S64" s="117"/>
      <c r="T64" s="117"/>
      <c r="U64" s="117"/>
      <c r="V64" s="117"/>
      <c r="W64" s="117"/>
      <c r="X64" s="117"/>
      <c r="Y64" s="117"/>
      <c r="Z64" s="117"/>
      <c r="AA64" s="117"/>
      <c r="AB64" s="117"/>
      <c r="AC64" s="117"/>
      <c r="AD64" s="117"/>
      <c r="AE64" s="117"/>
      <c r="AF64" s="117"/>
      <c r="AG64" s="117"/>
      <c r="AH64" s="117"/>
    </row>
    <row r="65" spans="1:34" x14ac:dyDescent="0.3">
      <c r="A65" s="192"/>
      <c r="B65" s="117"/>
      <c r="C65" s="117"/>
      <c r="D65" s="117"/>
      <c r="E65" s="117"/>
      <c r="F65" s="117"/>
      <c r="G65" s="117"/>
      <c r="H65" s="117"/>
      <c r="I65" s="117"/>
      <c r="J65" s="117"/>
      <c r="K65" s="117"/>
      <c r="L65" s="117"/>
      <c r="M65" s="117"/>
      <c r="N65" s="117"/>
      <c r="O65" s="117"/>
      <c r="P65" s="117"/>
      <c r="Q65" s="117"/>
      <c r="R65" s="117"/>
      <c r="S65" s="117"/>
      <c r="T65" s="117"/>
      <c r="U65" s="117"/>
      <c r="V65" s="117"/>
      <c r="W65" s="117"/>
      <c r="X65" s="117"/>
      <c r="Y65" s="117"/>
      <c r="Z65" s="117"/>
      <c r="AA65" s="117"/>
      <c r="AB65" s="117"/>
      <c r="AC65" s="117"/>
      <c r="AD65" s="117"/>
      <c r="AE65" s="117"/>
      <c r="AF65" s="117"/>
      <c r="AG65" s="117"/>
      <c r="AH65" s="117"/>
    </row>
    <row r="66" spans="1:34" x14ac:dyDescent="0.3">
      <c r="A66" s="192"/>
      <c r="B66" s="117"/>
      <c r="C66" s="117"/>
      <c r="D66" s="117"/>
      <c r="E66" s="117"/>
      <c r="F66" s="117"/>
      <c r="G66" s="117"/>
      <c r="H66" s="117"/>
      <c r="I66" s="117"/>
      <c r="J66" s="117"/>
      <c r="K66" s="117"/>
      <c r="L66" s="117"/>
      <c r="M66" s="117"/>
      <c r="N66" s="117"/>
      <c r="O66" s="117"/>
      <c r="P66" s="117"/>
      <c r="Q66" s="117"/>
      <c r="R66" s="117"/>
      <c r="S66" s="117"/>
      <c r="T66" s="117"/>
      <c r="U66" s="117"/>
      <c r="V66" s="117"/>
      <c r="W66" s="117"/>
      <c r="X66" s="117"/>
      <c r="Y66" s="117"/>
      <c r="Z66" s="117"/>
      <c r="AA66" s="117"/>
      <c r="AB66" s="117"/>
      <c r="AC66" s="117"/>
      <c r="AD66" s="117"/>
      <c r="AE66" s="117"/>
      <c r="AF66" s="117"/>
      <c r="AG66" s="117"/>
      <c r="AH66" s="117"/>
    </row>
    <row r="67" spans="1:34" x14ac:dyDescent="0.3">
      <c r="A67" s="192"/>
      <c r="B67" s="117"/>
      <c r="C67" s="117"/>
      <c r="D67" s="117"/>
      <c r="E67" s="117"/>
      <c r="F67" s="117"/>
      <c r="G67" s="117"/>
      <c r="H67" s="117"/>
      <c r="I67" s="117"/>
      <c r="J67" s="117"/>
      <c r="K67" s="117"/>
      <c r="L67" s="117"/>
      <c r="M67" s="117"/>
      <c r="N67" s="117"/>
      <c r="O67" s="117"/>
      <c r="P67" s="117"/>
      <c r="Q67" s="117"/>
      <c r="R67" s="117"/>
      <c r="S67" s="117"/>
      <c r="T67" s="117"/>
      <c r="U67" s="117"/>
      <c r="V67" s="117"/>
      <c r="W67" s="117"/>
      <c r="X67" s="117"/>
      <c r="Y67" s="117"/>
      <c r="Z67" s="117"/>
      <c r="AA67" s="117"/>
      <c r="AB67" s="117"/>
      <c r="AC67" s="117"/>
      <c r="AD67" s="117"/>
      <c r="AE67" s="117"/>
      <c r="AF67" s="117"/>
      <c r="AG67" s="117"/>
      <c r="AH67" s="117"/>
    </row>
    <row r="68" spans="1:34" x14ac:dyDescent="0.3">
      <c r="A68" s="192"/>
      <c r="B68" s="117"/>
      <c r="C68" s="117"/>
      <c r="D68" s="117"/>
      <c r="E68" s="117"/>
      <c r="F68" s="117"/>
      <c r="G68" s="117"/>
      <c r="H68" s="117"/>
      <c r="I68" s="117"/>
      <c r="J68" s="117"/>
      <c r="K68" s="117"/>
      <c r="L68" s="117"/>
      <c r="M68" s="117"/>
      <c r="N68" s="117"/>
      <c r="O68" s="117"/>
      <c r="P68" s="117"/>
      <c r="Q68" s="117"/>
      <c r="R68" s="117"/>
      <c r="S68" s="117"/>
      <c r="T68" s="117"/>
      <c r="U68" s="117"/>
      <c r="V68" s="117"/>
      <c r="W68" s="117"/>
      <c r="X68" s="117"/>
      <c r="Y68" s="117"/>
      <c r="Z68" s="117"/>
      <c r="AA68" s="117"/>
      <c r="AB68" s="117"/>
      <c r="AC68" s="117"/>
      <c r="AD68" s="117"/>
      <c r="AE68" s="117"/>
      <c r="AF68" s="117"/>
      <c r="AG68" s="117"/>
      <c r="AH68" s="117"/>
    </row>
    <row r="69" spans="1:34" x14ac:dyDescent="0.3">
      <c r="A69" s="192"/>
      <c r="B69" s="117"/>
      <c r="C69" s="117"/>
      <c r="D69" s="117"/>
      <c r="E69" s="117"/>
      <c r="F69" s="117"/>
      <c r="G69" s="117"/>
      <c r="H69" s="117"/>
      <c r="I69" s="117"/>
      <c r="J69" s="117"/>
      <c r="K69" s="117"/>
      <c r="L69" s="117"/>
      <c r="M69" s="117"/>
      <c r="N69" s="117"/>
      <c r="O69" s="117"/>
      <c r="P69" s="117"/>
      <c r="Q69" s="117"/>
      <c r="R69" s="117"/>
      <c r="S69" s="117"/>
      <c r="T69" s="117"/>
      <c r="U69" s="117"/>
      <c r="V69" s="117"/>
      <c r="W69" s="117"/>
      <c r="X69" s="117"/>
      <c r="Y69" s="117"/>
      <c r="Z69" s="117"/>
      <c r="AA69" s="117"/>
      <c r="AB69" s="117"/>
      <c r="AC69" s="117"/>
      <c r="AD69" s="117"/>
      <c r="AE69" s="117"/>
      <c r="AF69" s="117"/>
      <c r="AG69" s="117"/>
      <c r="AH69" s="117"/>
    </row>
    <row r="70" spans="1:34" x14ac:dyDescent="0.3">
      <c r="A70" s="192"/>
      <c r="B70" s="117"/>
      <c r="C70" s="117"/>
      <c r="D70" s="117"/>
      <c r="E70" s="117"/>
      <c r="F70" s="117"/>
      <c r="G70" s="117"/>
      <c r="H70" s="117"/>
      <c r="I70" s="117"/>
      <c r="J70" s="117"/>
      <c r="K70" s="117"/>
      <c r="L70" s="117"/>
      <c r="M70" s="117"/>
      <c r="N70" s="117"/>
      <c r="O70" s="117"/>
      <c r="P70" s="117"/>
      <c r="Q70" s="117"/>
      <c r="R70" s="117"/>
      <c r="S70" s="117"/>
      <c r="T70" s="117"/>
      <c r="U70" s="117"/>
      <c r="V70" s="117"/>
      <c r="W70" s="117"/>
      <c r="X70" s="117"/>
      <c r="Y70" s="117"/>
      <c r="Z70" s="117"/>
      <c r="AA70" s="117"/>
      <c r="AB70" s="117"/>
      <c r="AC70" s="117"/>
      <c r="AD70" s="117"/>
      <c r="AE70" s="117"/>
      <c r="AF70" s="117"/>
      <c r="AG70" s="117"/>
      <c r="AH70" s="117"/>
    </row>
    <row r="71" spans="1:34" x14ac:dyDescent="0.3">
      <c r="A71" s="192"/>
      <c r="B71" s="117"/>
      <c r="C71" s="117"/>
      <c r="D71" s="117"/>
      <c r="E71" s="117"/>
      <c r="F71" s="117"/>
      <c r="G71" s="117"/>
      <c r="H71" s="117"/>
      <c r="I71" s="117"/>
      <c r="J71" s="117"/>
      <c r="K71" s="117"/>
      <c r="L71" s="117"/>
      <c r="M71" s="117"/>
      <c r="N71" s="117"/>
      <c r="O71" s="117"/>
      <c r="P71" s="117"/>
      <c r="Q71" s="117"/>
      <c r="R71" s="117"/>
      <c r="S71" s="117"/>
      <c r="T71" s="117"/>
      <c r="U71" s="117"/>
      <c r="V71" s="117"/>
      <c r="W71" s="117"/>
      <c r="X71" s="117"/>
      <c r="Y71" s="117"/>
      <c r="Z71" s="117"/>
      <c r="AA71" s="117"/>
      <c r="AB71" s="117"/>
      <c r="AC71" s="117"/>
      <c r="AD71" s="117"/>
      <c r="AE71" s="117"/>
      <c r="AF71" s="117"/>
      <c r="AG71" s="117"/>
      <c r="AH71" s="117"/>
    </row>
    <row r="72" spans="1:34" x14ac:dyDescent="0.3">
      <c r="A72" s="192"/>
      <c r="B72" s="117"/>
      <c r="C72" s="117"/>
      <c r="D72" s="117"/>
      <c r="E72" s="117"/>
      <c r="F72" s="117"/>
      <c r="G72" s="117"/>
      <c r="H72" s="117"/>
      <c r="I72" s="117"/>
      <c r="J72" s="117"/>
      <c r="K72" s="117"/>
      <c r="L72" s="117"/>
      <c r="M72" s="117"/>
      <c r="N72" s="117"/>
      <c r="O72" s="117"/>
      <c r="P72" s="117"/>
      <c r="Q72" s="117"/>
      <c r="R72" s="117"/>
      <c r="S72" s="117"/>
      <c r="T72" s="117"/>
      <c r="U72" s="117"/>
      <c r="V72" s="117"/>
      <c r="W72" s="117"/>
      <c r="X72" s="117"/>
      <c r="Y72" s="117"/>
      <c r="Z72" s="117"/>
      <c r="AA72" s="117"/>
      <c r="AB72" s="117"/>
      <c r="AC72" s="117"/>
      <c r="AD72" s="117"/>
      <c r="AE72" s="117"/>
      <c r="AF72" s="117"/>
      <c r="AG72" s="117"/>
      <c r="AH72" s="117"/>
    </row>
    <row r="73" spans="1:34" x14ac:dyDescent="0.3">
      <c r="A73" s="192"/>
      <c r="B73" s="117"/>
      <c r="C73" s="117"/>
      <c r="D73" s="117"/>
      <c r="E73" s="117"/>
      <c r="F73" s="117"/>
      <c r="G73" s="117"/>
      <c r="H73" s="117"/>
      <c r="I73" s="117"/>
      <c r="J73" s="117"/>
      <c r="K73" s="117"/>
      <c r="L73" s="117"/>
      <c r="M73" s="117"/>
      <c r="N73" s="117"/>
      <c r="O73" s="117"/>
      <c r="P73" s="117"/>
      <c r="Q73" s="117"/>
      <c r="R73" s="117"/>
      <c r="S73" s="117"/>
      <c r="T73" s="117"/>
      <c r="U73" s="117"/>
      <c r="V73" s="117"/>
      <c r="W73" s="117"/>
      <c r="X73" s="117"/>
      <c r="Y73" s="117"/>
      <c r="Z73" s="117"/>
      <c r="AA73" s="117"/>
      <c r="AB73" s="117"/>
      <c r="AC73" s="117"/>
      <c r="AD73" s="117"/>
      <c r="AE73" s="117"/>
      <c r="AF73" s="117"/>
      <c r="AG73" s="117"/>
      <c r="AH73" s="117"/>
    </row>
    <row r="74" spans="1:34" x14ac:dyDescent="0.3">
      <c r="A74" s="192"/>
      <c r="B74" s="117"/>
      <c r="C74" s="117"/>
      <c r="D74" s="117"/>
      <c r="E74" s="117"/>
      <c r="F74" s="117"/>
      <c r="G74" s="117"/>
      <c r="H74" s="117"/>
      <c r="I74" s="117"/>
      <c r="J74" s="117"/>
      <c r="K74" s="117"/>
      <c r="L74" s="117"/>
      <c r="M74" s="117"/>
      <c r="N74" s="117"/>
      <c r="O74" s="117"/>
      <c r="P74" s="117"/>
      <c r="Q74" s="117"/>
      <c r="R74" s="117"/>
      <c r="S74" s="117"/>
      <c r="T74" s="117"/>
      <c r="U74" s="117"/>
      <c r="V74" s="117"/>
      <c r="W74" s="117"/>
      <c r="X74" s="117"/>
      <c r="Y74" s="117"/>
      <c r="Z74" s="117"/>
      <c r="AA74" s="117"/>
      <c r="AB74" s="117"/>
      <c r="AC74" s="117"/>
      <c r="AD74" s="117"/>
      <c r="AE74" s="117"/>
      <c r="AF74" s="117"/>
      <c r="AG74" s="117"/>
      <c r="AH74" s="117"/>
    </row>
    <row r="75" spans="1:34" x14ac:dyDescent="0.3">
      <c r="A75" s="192"/>
      <c r="B75" s="117"/>
      <c r="C75" s="117"/>
      <c r="D75" s="117"/>
      <c r="E75" s="117"/>
      <c r="F75" s="117"/>
      <c r="G75" s="117"/>
      <c r="H75" s="117"/>
      <c r="I75" s="195"/>
      <c r="J75" s="117"/>
      <c r="K75" s="117"/>
      <c r="L75" s="117"/>
      <c r="M75" s="117"/>
      <c r="N75" s="117"/>
      <c r="O75" s="117"/>
      <c r="P75" s="117"/>
      <c r="Q75" s="117"/>
      <c r="R75" s="117"/>
      <c r="S75" s="195"/>
      <c r="T75" s="117"/>
      <c r="U75" s="195"/>
      <c r="V75" s="117"/>
      <c r="W75" s="196"/>
      <c r="X75" s="197"/>
      <c r="Y75" s="197"/>
      <c r="Z75" s="197"/>
      <c r="AA75" s="197"/>
      <c r="AB75" s="188"/>
      <c r="AC75" s="197"/>
      <c r="AD75" s="197"/>
      <c r="AE75" s="188"/>
      <c r="AF75" s="197"/>
      <c r="AG75" s="197"/>
      <c r="AH75" s="197"/>
    </row>
    <row r="76" spans="1:34" x14ac:dyDescent="0.3">
      <c r="A76" s="192"/>
      <c r="B76" s="117"/>
      <c r="C76" s="117"/>
      <c r="D76" s="117"/>
      <c r="E76" s="117"/>
      <c r="F76" s="117"/>
      <c r="G76" s="117"/>
      <c r="H76" s="117"/>
      <c r="I76" s="195"/>
      <c r="J76" s="117"/>
      <c r="K76" s="117"/>
      <c r="L76" s="117"/>
      <c r="M76" s="117"/>
      <c r="N76" s="117"/>
      <c r="O76" s="117"/>
      <c r="P76" s="117"/>
      <c r="Q76" s="117"/>
      <c r="R76" s="117"/>
      <c r="S76" s="195"/>
      <c r="T76" s="117"/>
      <c r="U76" s="195"/>
      <c r="V76" s="117"/>
      <c r="W76" s="196"/>
      <c r="X76" s="197"/>
      <c r="Y76" s="197"/>
      <c r="Z76" s="197"/>
      <c r="AA76" s="197"/>
      <c r="AB76" s="188"/>
      <c r="AC76" s="197"/>
      <c r="AD76" s="197"/>
      <c r="AE76" s="188"/>
      <c r="AF76" s="197"/>
      <c r="AG76" s="197"/>
      <c r="AH76" s="197"/>
    </row>
    <row r="77" spans="1:34" x14ac:dyDescent="0.3">
      <c r="A77" s="192"/>
      <c r="B77" s="117"/>
      <c r="C77" s="117"/>
      <c r="D77" s="117"/>
      <c r="E77" s="117"/>
      <c r="F77" s="117"/>
      <c r="G77" s="117"/>
      <c r="H77" s="117"/>
      <c r="I77" s="195"/>
      <c r="J77" s="117"/>
      <c r="K77" s="117"/>
      <c r="L77" s="117"/>
      <c r="M77" s="117"/>
      <c r="N77" s="117"/>
      <c r="O77" s="117"/>
      <c r="P77" s="117"/>
      <c r="Q77" s="117"/>
      <c r="R77" s="117"/>
      <c r="S77" s="195"/>
      <c r="T77" s="117"/>
      <c r="U77" s="195"/>
      <c r="V77" s="117"/>
      <c r="W77" s="196"/>
      <c r="X77" s="197"/>
      <c r="Y77" s="197"/>
      <c r="Z77" s="197"/>
      <c r="AA77" s="197"/>
      <c r="AB77" s="188"/>
      <c r="AC77" s="197"/>
      <c r="AD77" s="197"/>
      <c r="AE77" s="188"/>
      <c r="AF77" s="197"/>
      <c r="AG77" s="197"/>
      <c r="AH77" s="197"/>
    </row>
    <row r="78" spans="1:34" x14ac:dyDescent="0.3">
      <c r="A78" s="192"/>
      <c r="B78" s="117"/>
      <c r="C78" s="117"/>
      <c r="D78" s="117"/>
      <c r="E78" s="117"/>
      <c r="F78" s="117"/>
      <c r="G78" s="117"/>
      <c r="H78" s="117"/>
      <c r="I78" s="195"/>
      <c r="J78" s="117"/>
      <c r="K78" s="117"/>
      <c r="L78" s="117"/>
      <c r="M78" s="117"/>
      <c r="N78" s="117"/>
      <c r="O78" s="117"/>
      <c r="P78" s="117"/>
      <c r="Q78" s="117"/>
      <c r="R78" s="117"/>
      <c r="S78" s="195"/>
      <c r="T78" s="117"/>
      <c r="U78" s="195"/>
      <c r="V78" s="117"/>
      <c r="W78" s="196"/>
      <c r="X78" s="197"/>
      <c r="Y78" s="197"/>
      <c r="Z78" s="197"/>
      <c r="AA78" s="197"/>
      <c r="AB78" s="188"/>
      <c r="AC78" s="197"/>
      <c r="AD78" s="197"/>
      <c r="AE78" s="188"/>
      <c r="AF78" s="197"/>
      <c r="AG78" s="197"/>
      <c r="AH78" s="197"/>
    </row>
    <row r="79" spans="1:34" x14ac:dyDescent="0.3">
      <c r="A79" s="192"/>
      <c r="B79" s="117"/>
      <c r="C79" s="117"/>
      <c r="D79" s="117"/>
      <c r="E79" s="117"/>
      <c r="F79" s="117"/>
      <c r="G79" s="117"/>
      <c r="H79" s="117"/>
      <c r="I79" s="195"/>
      <c r="J79" s="117"/>
      <c r="K79" s="117"/>
      <c r="L79" s="117"/>
      <c r="M79" s="117"/>
      <c r="N79" s="117"/>
      <c r="O79" s="117"/>
      <c r="P79" s="117"/>
      <c r="Q79" s="117"/>
      <c r="R79" s="117"/>
      <c r="S79" s="195"/>
      <c r="T79" s="117"/>
      <c r="U79" s="195"/>
      <c r="V79" s="117"/>
      <c r="W79" s="196"/>
      <c r="X79" s="197"/>
      <c r="Y79" s="197"/>
      <c r="Z79" s="197"/>
      <c r="AA79" s="197"/>
      <c r="AB79" s="188"/>
      <c r="AC79" s="197"/>
      <c r="AD79" s="197"/>
      <c r="AE79" s="188"/>
      <c r="AF79" s="197"/>
      <c r="AG79" s="197"/>
      <c r="AH79" s="197"/>
    </row>
    <row r="80" spans="1:34" x14ac:dyDescent="0.3">
      <c r="A80" s="192"/>
      <c r="B80" s="117"/>
      <c r="C80" s="117"/>
      <c r="D80" s="117"/>
      <c r="E80" s="117"/>
      <c r="F80" s="117"/>
      <c r="G80" s="117"/>
      <c r="H80" s="117"/>
      <c r="I80" s="195"/>
      <c r="J80" s="117"/>
      <c r="K80" s="117"/>
      <c r="L80" s="117"/>
      <c r="M80" s="117"/>
      <c r="N80" s="117"/>
      <c r="O80" s="117"/>
      <c r="P80" s="117"/>
      <c r="Q80" s="117"/>
      <c r="R80" s="117"/>
      <c r="S80" s="195"/>
      <c r="T80" s="117"/>
      <c r="U80" s="195"/>
      <c r="V80" s="117"/>
      <c r="W80" s="196"/>
      <c r="X80" s="197"/>
      <c r="Y80" s="197"/>
      <c r="Z80" s="197"/>
      <c r="AA80" s="197"/>
      <c r="AB80" s="188"/>
      <c r="AC80" s="197"/>
      <c r="AD80" s="197"/>
      <c r="AE80" s="188"/>
      <c r="AF80" s="197"/>
      <c r="AG80" s="197"/>
      <c r="AH80" s="197"/>
    </row>
    <row r="81" spans="1:34" x14ac:dyDescent="0.3">
      <c r="A81" s="192"/>
      <c r="B81" s="117"/>
      <c r="C81" s="117"/>
      <c r="D81" s="117"/>
      <c r="E81" s="117"/>
      <c r="F81" s="117"/>
      <c r="G81" s="117"/>
      <c r="H81" s="117"/>
      <c r="I81" s="195"/>
      <c r="J81" s="117"/>
      <c r="K81" s="117"/>
      <c r="L81" s="117"/>
      <c r="M81" s="117"/>
      <c r="N81" s="117"/>
      <c r="O81" s="117"/>
      <c r="P81" s="117"/>
      <c r="Q81" s="117"/>
      <c r="R81" s="117"/>
      <c r="S81" s="195"/>
      <c r="T81" s="117"/>
      <c r="U81" s="195"/>
      <c r="V81" s="117"/>
      <c r="W81" s="196"/>
      <c r="X81" s="197"/>
      <c r="Y81" s="197"/>
      <c r="Z81" s="197"/>
      <c r="AA81" s="197"/>
      <c r="AB81" s="188"/>
      <c r="AC81" s="197"/>
      <c r="AD81" s="197"/>
      <c r="AE81" s="188"/>
      <c r="AF81" s="197"/>
      <c r="AG81" s="197"/>
      <c r="AH81" s="197"/>
    </row>
    <row r="82" spans="1:34" x14ac:dyDescent="0.3">
      <c r="A82" s="192"/>
      <c r="B82" s="117"/>
      <c r="C82" s="117"/>
      <c r="D82" s="117"/>
      <c r="E82" s="117"/>
      <c r="F82" s="117"/>
      <c r="G82" s="117"/>
      <c r="H82" s="117"/>
      <c r="I82" s="195"/>
      <c r="J82" s="117"/>
      <c r="K82" s="117"/>
      <c r="L82" s="117"/>
      <c r="M82" s="117"/>
      <c r="N82" s="117"/>
      <c r="O82" s="117"/>
      <c r="P82" s="117"/>
      <c r="Q82" s="117"/>
      <c r="R82" s="117"/>
      <c r="S82" s="195"/>
      <c r="T82" s="117"/>
      <c r="U82" s="195"/>
      <c r="V82" s="117"/>
      <c r="W82" s="196"/>
      <c r="X82" s="197"/>
      <c r="Y82" s="197"/>
      <c r="Z82" s="197"/>
      <c r="AA82" s="197"/>
      <c r="AB82" s="188"/>
      <c r="AC82" s="197"/>
      <c r="AD82" s="197"/>
      <c r="AE82" s="188"/>
      <c r="AF82" s="197"/>
      <c r="AG82" s="197"/>
      <c r="AH82" s="197"/>
    </row>
    <row r="83" spans="1:34" x14ac:dyDescent="0.3">
      <c r="A83" s="192"/>
      <c r="B83" s="117"/>
      <c r="C83" s="117"/>
      <c r="D83" s="117"/>
      <c r="E83" s="117"/>
      <c r="F83" s="117"/>
      <c r="G83" s="117"/>
      <c r="H83" s="117"/>
      <c r="I83" s="195"/>
      <c r="J83" s="117"/>
      <c r="K83" s="117"/>
      <c r="L83" s="117"/>
      <c r="M83" s="117"/>
      <c r="N83" s="117"/>
      <c r="O83" s="117"/>
      <c r="P83" s="117"/>
      <c r="Q83" s="117"/>
      <c r="R83" s="117"/>
      <c r="S83" s="195"/>
      <c r="T83" s="117"/>
      <c r="U83" s="195"/>
      <c r="V83" s="117"/>
      <c r="W83" s="196"/>
      <c r="X83" s="197"/>
      <c r="Y83" s="197"/>
      <c r="Z83" s="197"/>
      <c r="AA83" s="197"/>
      <c r="AB83" s="188"/>
      <c r="AC83" s="197"/>
      <c r="AD83" s="197"/>
      <c r="AE83" s="188"/>
      <c r="AF83" s="197"/>
      <c r="AG83" s="197"/>
      <c r="AH83" s="197"/>
    </row>
    <row r="84" spans="1:34" x14ac:dyDescent="0.3">
      <c r="A84" s="192"/>
      <c r="B84" s="117"/>
      <c r="C84" s="117"/>
      <c r="D84" s="117"/>
      <c r="E84" s="117"/>
      <c r="F84" s="117"/>
      <c r="G84" s="117"/>
      <c r="H84" s="117"/>
      <c r="I84" s="195"/>
      <c r="J84" s="117"/>
      <c r="K84" s="117"/>
      <c r="L84" s="117"/>
      <c r="M84" s="117"/>
      <c r="N84" s="117"/>
      <c r="O84" s="117"/>
      <c r="P84" s="117"/>
      <c r="Q84" s="117"/>
      <c r="R84" s="117"/>
      <c r="S84" s="195"/>
      <c r="T84" s="117"/>
      <c r="U84" s="195"/>
      <c r="V84" s="117"/>
      <c r="W84" s="196"/>
      <c r="X84" s="197"/>
      <c r="Y84" s="197"/>
      <c r="Z84" s="197"/>
      <c r="AA84" s="197"/>
      <c r="AB84" s="188"/>
      <c r="AC84" s="197"/>
      <c r="AD84" s="197"/>
      <c r="AE84" s="188"/>
      <c r="AF84" s="197"/>
      <c r="AG84" s="197"/>
      <c r="AH84" s="197"/>
    </row>
    <row r="85" spans="1:34" x14ac:dyDescent="0.3">
      <c r="A85" s="192"/>
      <c r="B85" s="117"/>
      <c r="C85" s="117"/>
      <c r="D85" s="117"/>
      <c r="E85" s="117"/>
      <c r="F85" s="117"/>
      <c r="G85" s="117"/>
      <c r="H85" s="117"/>
      <c r="I85" s="195"/>
      <c r="J85" s="117"/>
      <c r="K85" s="117"/>
      <c r="L85" s="117"/>
      <c r="M85" s="117"/>
      <c r="N85" s="117"/>
      <c r="O85" s="117"/>
      <c r="P85" s="117"/>
      <c r="Q85" s="117"/>
      <c r="R85" s="117"/>
      <c r="S85" s="195"/>
      <c r="T85" s="117"/>
      <c r="U85" s="195"/>
      <c r="V85" s="117"/>
      <c r="W85" s="196"/>
      <c r="X85" s="197"/>
      <c r="Y85" s="197"/>
      <c r="Z85" s="197"/>
      <c r="AA85" s="197"/>
      <c r="AB85" s="188"/>
      <c r="AC85" s="197"/>
      <c r="AD85" s="197"/>
      <c r="AE85" s="188"/>
      <c r="AF85" s="197"/>
      <c r="AG85" s="197"/>
      <c r="AH85" s="197"/>
    </row>
    <row r="86" spans="1:34" x14ac:dyDescent="0.3">
      <c r="A86" s="192"/>
      <c r="B86" s="117"/>
      <c r="C86" s="117"/>
      <c r="D86" s="117"/>
      <c r="E86" s="117"/>
      <c r="F86" s="117"/>
      <c r="G86" s="117"/>
      <c r="H86" s="117"/>
      <c r="I86" s="195"/>
      <c r="J86" s="117"/>
      <c r="K86" s="117"/>
      <c r="L86" s="117"/>
      <c r="M86" s="117"/>
      <c r="N86" s="117"/>
      <c r="O86" s="117"/>
      <c r="P86" s="117"/>
      <c r="Q86" s="117"/>
      <c r="R86" s="117"/>
      <c r="S86" s="195"/>
      <c r="T86" s="117"/>
      <c r="U86" s="195"/>
      <c r="V86" s="117"/>
      <c r="W86" s="196"/>
      <c r="X86" s="197"/>
      <c r="Y86" s="197"/>
      <c r="Z86" s="197"/>
      <c r="AA86" s="197"/>
      <c r="AB86" s="188"/>
      <c r="AC86" s="197"/>
      <c r="AD86" s="197"/>
      <c r="AE86" s="188"/>
      <c r="AF86" s="197"/>
      <c r="AG86" s="197"/>
      <c r="AH86" s="197"/>
    </row>
    <row r="87" spans="1:34" x14ac:dyDescent="0.3">
      <c r="A87" s="192"/>
      <c r="B87" s="117"/>
      <c r="C87" s="117"/>
      <c r="D87" s="117"/>
      <c r="E87" s="117"/>
      <c r="F87" s="117"/>
      <c r="G87" s="117"/>
      <c r="H87" s="117"/>
      <c r="I87" s="195"/>
      <c r="J87" s="117"/>
      <c r="K87" s="117"/>
      <c r="L87" s="117"/>
      <c r="M87" s="117"/>
      <c r="N87" s="117"/>
      <c r="O87" s="117"/>
      <c r="P87" s="117"/>
      <c r="Q87" s="117"/>
      <c r="R87" s="117"/>
      <c r="S87" s="195"/>
      <c r="T87" s="117"/>
      <c r="U87" s="195"/>
      <c r="V87" s="117"/>
      <c r="W87" s="196"/>
      <c r="X87" s="197"/>
      <c r="Y87" s="197"/>
      <c r="Z87" s="197"/>
      <c r="AA87" s="197"/>
      <c r="AB87" s="188"/>
      <c r="AC87" s="197"/>
      <c r="AD87" s="197"/>
      <c r="AE87" s="188"/>
      <c r="AF87" s="197"/>
      <c r="AG87" s="197"/>
      <c r="AH87" s="197"/>
    </row>
    <row r="88" spans="1:34" x14ac:dyDescent="0.3">
      <c r="A88" s="192"/>
      <c r="B88" s="117"/>
      <c r="C88" s="117"/>
      <c r="D88" s="117"/>
      <c r="E88" s="117"/>
      <c r="F88" s="117"/>
      <c r="G88" s="117"/>
      <c r="H88" s="117"/>
      <c r="I88" s="195"/>
      <c r="J88" s="117"/>
      <c r="K88" s="117"/>
      <c r="L88" s="117"/>
      <c r="M88" s="117"/>
      <c r="N88" s="117"/>
      <c r="O88" s="117"/>
      <c r="P88" s="117"/>
      <c r="Q88" s="117"/>
      <c r="R88" s="117"/>
      <c r="S88" s="195"/>
      <c r="T88" s="117"/>
      <c r="U88" s="195"/>
      <c r="V88" s="117"/>
      <c r="W88" s="196"/>
      <c r="X88" s="197"/>
      <c r="Y88" s="197"/>
      <c r="Z88" s="197"/>
      <c r="AA88" s="197"/>
      <c r="AB88" s="188"/>
      <c r="AC88" s="197"/>
      <c r="AD88" s="197"/>
      <c r="AE88" s="188"/>
      <c r="AF88" s="197"/>
      <c r="AG88" s="197"/>
      <c r="AH88" s="197"/>
    </row>
    <row r="89" spans="1:34" x14ac:dyDescent="0.3">
      <c r="A89" s="192"/>
      <c r="B89" s="117"/>
      <c r="C89" s="117"/>
      <c r="D89" s="117"/>
      <c r="E89" s="117"/>
      <c r="F89" s="117"/>
      <c r="G89" s="117"/>
      <c r="H89" s="117"/>
      <c r="I89" s="195"/>
      <c r="J89" s="117"/>
      <c r="K89" s="117"/>
      <c r="L89" s="117"/>
      <c r="M89" s="117"/>
      <c r="N89" s="117"/>
      <c r="O89" s="117"/>
      <c r="P89" s="117"/>
      <c r="Q89" s="117"/>
      <c r="R89" s="117"/>
      <c r="S89" s="195"/>
      <c r="T89" s="117"/>
      <c r="U89" s="195"/>
      <c r="V89" s="117"/>
      <c r="W89" s="196"/>
      <c r="X89" s="197"/>
      <c r="Y89" s="197"/>
      <c r="Z89" s="197"/>
      <c r="AA89" s="197"/>
      <c r="AB89" s="188"/>
      <c r="AC89" s="197"/>
      <c r="AD89" s="197"/>
      <c r="AE89" s="188"/>
      <c r="AF89" s="197"/>
      <c r="AG89" s="197"/>
      <c r="AH89" s="197"/>
    </row>
    <row r="90" spans="1:34" x14ac:dyDescent="0.3">
      <c r="A90" s="192"/>
      <c r="B90" s="117"/>
      <c r="C90" s="117"/>
      <c r="D90" s="117"/>
      <c r="E90" s="117"/>
      <c r="F90" s="117"/>
      <c r="G90" s="117"/>
      <c r="H90" s="117"/>
      <c r="I90" s="195"/>
      <c r="J90" s="117"/>
      <c r="K90" s="117"/>
      <c r="L90" s="117"/>
      <c r="M90" s="117"/>
      <c r="N90" s="117"/>
      <c r="O90" s="117"/>
      <c r="P90" s="117"/>
      <c r="Q90" s="117"/>
      <c r="R90" s="117"/>
      <c r="S90" s="195"/>
      <c r="T90" s="117"/>
      <c r="U90" s="195"/>
      <c r="V90" s="117"/>
      <c r="W90" s="196"/>
      <c r="X90" s="197"/>
      <c r="Y90" s="197"/>
      <c r="Z90" s="197"/>
      <c r="AA90" s="197"/>
      <c r="AB90" s="188"/>
      <c r="AC90" s="197"/>
      <c r="AD90" s="197"/>
      <c r="AE90" s="188"/>
      <c r="AF90" s="197"/>
      <c r="AG90" s="197"/>
      <c r="AH90" s="197"/>
    </row>
    <row r="91" spans="1:34" x14ac:dyDescent="0.3">
      <c r="A91" s="192"/>
      <c r="B91" s="117"/>
      <c r="C91" s="117"/>
      <c r="D91" s="117"/>
      <c r="E91" s="117"/>
      <c r="F91" s="117"/>
      <c r="G91" s="117"/>
      <c r="H91" s="117"/>
      <c r="I91" s="195"/>
      <c r="J91" s="117"/>
      <c r="K91" s="117"/>
      <c r="L91" s="117"/>
      <c r="M91" s="117"/>
      <c r="N91" s="117"/>
      <c r="O91" s="117"/>
      <c r="P91" s="117"/>
      <c r="Q91" s="117"/>
      <c r="R91" s="117"/>
      <c r="S91" s="195"/>
      <c r="T91" s="117"/>
      <c r="U91" s="195"/>
      <c r="V91" s="117"/>
      <c r="W91" s="196"/>
      <c r="X91" s="197"/>
      <c r="Y91" s="197"/>
      <c r="Z91" s="197"/>
      <c r="AA91" s="197"/>
      <c r="AB91" s="188"/>
      <c r="AC91" s="197"/>
      <c r="AD91" s="197"/>
      <c r="AE91" s="188"/>
      <c r="AF91" s="197"/>
      <c r="AG91" s="197"/>
      <c r="AH91" s="197"/>
    </row>
    <row r="92" spans="1:34" x14ac:dyDescent="0.3">
      <c r="A92" s="192"/>
      <c r="B92" s="117"/>
      <c r="C92" s="117"/>
      <c r="D92" s="117"/>
      <c r="E92" s="117"/>
      <c r="F92" s="117"/>
      <c r="G92" s="117"/>
      <c r="H92" s="117"/>
      <c r="I92" s="195"/>
      <c r="J92" s="117"/>
      <c r="K92" s="117"/>
      <c r="L92" s="117"/>
      <c r="M92" s="117"/>
      <c r="N92" s="117"/>
      <c r="O92" s="117"/>
      <c r="P92" s="117"/>
      <c r="Q92" s="117"/>
      <c r="R92" s="117"/>
      <c r="S92" s="195"/>
      <c r="T92" s="117"/>
      <c r="U92" s="195"/>
      <c r="V92" s="117"/>
      <c r="W92" s="196"/>
      <c r="X92" s="197"/>
      <c r="Y92" s="197"/>
      <c r="Z92" s="197"/>
      <c r="AA92" s="197"/>
      <c r="AB92" s="188"/>
      <c r="AC92" s="197"/>
      <c r="AD92" s="197"/>
      <c r="AE92" s="188"/>
      <c r="AF92" s="197"/>
      <c r="AG92" s="197"/>
      <c r="AH92" s="197"/>
    </row>
    <row r="93" spans="1:34" x14ac:dyDescent="0.3">
      <c r="A93" s="192"/>
      <c r="B93" s="117"/>
      <c r="C93" s="117"/>
      <c r="D93" s="117"/>
      <c r="E93" s="117"/>
      <c r="F93" s="117"/>
      <c r="G93" s="117"/>
      <c r="H93" s="117"/>
      <c r="I93" s="195"/>
      <c r="J93" s="117"/>
      <c r="K93" s="117"/>
      <c r="L93" s="117"/>
      <c r="M93" s="117"/>
      <c r="N93" s="117"/>
      <c r="O93" s="117"/>
      <c r="P93" s="117"/>
      <c r="Q93" s="117"/>
      <c r="R93" s="117"/>
      <c r="S93" s="195"/>
      <c r="T93" s="117"/>
      <c r="U93" s="195"/>
      <c r="V93" s="117"/>
      <c r="W93" s="196"/>
      <c r="X93" s="197"/>
      <c r="Y93" s="197"/>
      <c r="Z93" s="197"/>
      <c r="AA93" s="197"/>
      <c r="AB93" s="188"/>
      <c r="AC93" s="197"/>
      <c r="AD93" s="197"/>
      <c r="AE93" s="188"/>
      <c r="AF93" s="197"/>
      <c r="AG93" s="197"/>
      <c r="AH93" s="197"/>
    </row>
    <row r="94" spans="1:34" x14ac:dyDescent="0.3">
      <c r="A94" s="192"/>
      <c r="B94" s="117"/>
      <c r="C94" s="117"/>
      <c r="D94" s="117"/>
      <c r="E94" s="117"/>
      <c r="F94" s="117"/>
      <c r="G94" s="117"/>
      <c r="H94" s="117"/>
      <c r="I94" s="195"/>
      <c r="J94" s="117"/>
      <c r="K94" s="117"/>
      <c r="L94" s="117"/>
      <c r="M94" s="117"/>
      <c r="N94" s="117"/>
      <c r="O94" s="117"/>
      <c r="P94" s="117"/>
      <c r="Q94" s="117"/>
      <c r="R94" s="117"/>
      <c r="S94" s="195"/>
      <c r="T94" s="117"/>
      <c r="U94" s="195"/>
      <c r="V94" s="117"/>
      <c r="W94" s="196"/>
      <c r="X94" s="197"/>
      <c r="Y94" s="197"/>
      <c r="Z94" s="197"/>
      <c r="AA94" s="197"/>
      <c r="AB94" s="188"/>
      <c r="AC94" s="197"/>
      <c r="AD94" s="197"/>
      <c r="AE94" s="188"/>
      <c r="AF94" s="197"/>
      <c r="AG94" s="197"/>
      <c r="AH94" s="197"/>
    </row>
    <row r="95" spans="1:34" x14ac:dyDescent="0.3">
      <c r="A95" s="192"/>
      <c r="B95" s="117"/>
      <c r="C95" s="117"/>
      <c r="D95" s="117"/>
      <c r="E95" s="117"/>
      <c r="F95" s="117"/>
      <c r="G95" s="117"/>
      <c r="H95" s="117"/>
      <c r="I95" s="195"/>
      <c r="J95" s="117"/>
      <c r="K95" s="117"/>
      <c r="L95" s="117"/>
      <c r="M95" s="117"/>
      <c r="N95" s="117"/>
      <c r="O95" s="117"/>
      <c r="P95" s="117"/>
      <c r="Q95" s="117"/>
      <c r="R95" s="117"/>
      <c r="S95" s="195"/>
      <c r="T95" s="117"/>
      <c r="U95" s="195"/>
      <c r="V95" s="117"/>
      <c r="W95" s="196"/>
      <c r="X95" s="197"/>
      <c r="Y95" s="197"/>
      <c r="Z95" s="197"/>
      <c r="AA95" s="197"/>
      <c r="AB95" s="188"/>
      <c r="AC95" s="197"/>
      <c r="AD95" s="197"/>
      <c r="AE95" s="188"/>
      <c r="AF95" s="197"/>
      <c r="AG95" s="197"/>
      <c r="AH95" s="197"/>
    </row>
    <row r="96" spans="1:34" x14ac:dyDescent="0.3">
      <c r="A96" s="192"/>
      <c r="B96" s="117"/>
      <c r="C96" s="117"/>
      <c r="D96" s="117"/>
      <c r="E96" s="117"/>
      <c r="F96" s="117"/>
      <c r="G96" s="117"/>
      <c r="H96" s="117"/>
      <c r="I96" s="195"/>
      <c r="J96" s="117"/>
      <c r="K96" s="117"/>
      <c r="L96" s="117"/>
      <c r="M96" s="117"/>
      <c r="N96" s="117"/>
      <c r="O96" s="117"/>
      <c r="P96" s="117"/>
      <c r="Q96" s="117"/>
      <c r="R96" s="117"/>
      <c r="S96" s="195"/>
      <c r="T96" s="117"/>
      <c r="U96" s="195"/>
      <c r="V96" s="117"/>
      <c r="W96" s="196"/>
      <c r="X96" s="197"/>
      <c r="Y96" s="197"/>
      <c r="Z96" s="197"/>
      <c r="AA96" s="197"/>
      <c r="AB96" s="188"/>
      <c r="AC96" s="197"/>
      <c r="AD96" s="197"/>
      <c r="AE96" s="188"/>
      <c r="AF96" s="197"/>
      <c r="AG96" s="197"/>
      <c r="AH96" s="197"/>
    </row>
    <row r="97" spans="1:34" x14ac:dyDescent="0.3">
      <c r="A97" s="192"/>
      <c r="B97" s="117"/>
      <c r="C97" s="117"/>
      <c r="D97" s="117"/>
      <c r="E97" s="117"/>
      <c r="F97" s="117"/>
      <c r="G97" s="117"/>
      <c r="H97" s="117"/>
      <c r="I97" s="195"/>
      <c r="J97" s="117"/>
      <c r="K97" s="117"/>
      <c r="L97" s="117"/>
      <c r="M97" s="117"/>
      <c r="N97" s="117"/>
      <c r="O97" s="117"/>
      <c r="P97" s="117"/>
      <c r="Q97" s="117"/>
      <c r="R97" s="117"/>
      <c r="S97" s="195"/>
      <c r="T97" s="117"/>
      <c r="U97" s="195"/>
      <c r="V97" s="117"/>
      <c r="W97" s="196"/>
      <c r="X97" s="197"/>
      <c r="Y97" s="197"/>
      <c r="Z97" s="197"/>
      <c r="AA97" s="197"/>
      <c r="AB97" s="188"/>
      <c r="AC97" s="197"/>
      <c r="AD97" s="197"/>
      <c r="AE97" s="188"/>
      <c r="AF97" s="197"/>
      <c r="AG97" s="197"/>
      <c r="AH97" s="197"/>
    </row>
    <row r="98" spans="1:34" x14ac:dyDescent="0.3">
      <c r="A98" s="192"/>
      <c r="B98" s="117"/>
      <c r="C98" s="117"/>
      <c r="D98" s="117"/>
      <c r="E98" s="117"/>
      <c r="F98" s="117"/>
      <c r="G98" s="117"/>
      <c r="H98" s="117"/>
      <c r="I98" s="195"/>
      <c r="J98" s="117"/>
      <c r="K98" s="117"/>
      <c r="L98" s="117"/>
      <c r="M98" s="117"/>
      <c r="N98" s="117"/>
      <c r="O98" s="117"/>
      <c r="P98" s="117"/>
      <c r="Q98" s="117"/>
      <c r="R98" s="117"/>
      <c r="S98" s="195"/>
      <c r="T98" s="117"/>
      <c r="U98" s="195"/>
      <c r="V98" s="117"/>
      <c r="W98" s="196"/>
      <c r="X98" s="197"/>
      <c r="Y98" s="197"/>
      <c r="Z98" s="197"/>
      <c r="AA98" s="197"/>
      <c r="AB98" s="188"/>
      <c r="AC98" s="197"/>
      <c r="AD98" s="197"/>
      <c r="AE98" s="188"/>
      <c r="AF98" s="197"/>
      <c r="AG98" s="197"/>
      <c r="AH98" s="197"/>
    </row>
    <row r="99" spans="1:34" x14ac:dyDescent="0.3">
      <c r="A99" s="192"/>
      <c r="B99" s="117"/>
      <c r="C99" s="117"/>
      <c r="D99" s="117"/>
      <c r="E99" s="117"/>
      <c r="F99" s="117"/>
      <c r="G99" s="117"/>
      <c r="H99" s="117"/>
      <c r="I99" s="195"/>
      <c r="J99" s="117"/>
      <c r="K99" s="117"/>
      <c r="L99" s="117"/>
      <c r="M99" s="117"/>
      <c r="N99" s="117"/>
      <c r="O99" s="117"/>
      <c r="P99" s="117"/>
      <c r="Q99" s="117"/>
      <c r="R99" s="117"/>
      <c r="S99" s="195"/>
      <c r="T99" s="117"/>
      <c r="U99" s="195"/>
      <c r="V99" s="117"/>
      <c r="W99" s="196"/>
      <c r="X99" s="197"/>
      <c r="Y99" s="197"/>
      <c r="Z99" s="197"/>
      <c r="AA99" s="197"/>
      <c r="AB99" s="188"/>
      <c r="AC99" s="197"/>
      <c r="AD99" s="197"/>
      <c r="AE99" s="188"/>
      <c r="AF99" s="197"/>
      <c r="AG99" s="197"/>
      <c r="AH99" s="197"/>
    </row>
    <row r="100" spans="1:34" x14ac:dyDescent="0.3">
      <c r="A100" s="192"/>
      <c r="B100" s="117"/>
      <c r="C100" s="117"/>
      <c r="D100" s="117"/>
      <c r="E100" s="117"/>
      <c r="F100" s="117"/>
      <c r="G100" s="117"/>
      <c r="H100" s="117"/>
      <c r="I100" s="195"/>
      <c r="J100" s="117"/>
      <c r="K100" s="117"/>
      <c r="L100" s="117"/>
      <c r="M100" s="117"/>
      <c r="N100" s="117"/>
      <c r="O100" s="117"/>
      <c r="P100" s="117"/>
      <c r="Q100" s="117"/>
      <c r="R100" s="117"/>
      <c r="S100" s="195"/>
      <c r="T100" s="117"/>
      <c r="U100" s="195"/>
      <c r="V100" s="117"/>
      <c r="W100" s="196"/>
      <c r="X100" s="197"/>
      <c r="Y100" s="197"/>
      <c r="Z100" s="197"/>
      <c r="AA100" s="197"/>
      <c r="AB100" s="188"/>
      <c r="AC100" s="197"/>
      <c r="AD100" s="197"/>
      <c r="AE100" s="188"/>
      <c r="AF100" s="197"/>
      <c r="AG100" s="197"/>
      <c r="AH100" s="197"/>
    </row>
    <row r="101" spans="1:34" x14ac:dyDescent="0.3">
      <c r="A101" s="192"/>
      <c r="B101" s="117"/>
      <c r="C101" s="117"/>
      <c r="D101" s="117"/>
      <c r="E101" s="117"/>
      <c r="F101" s="117"/>
      <c r="G101" s="117"/>
      <c r="H101" s="117"/>
      <c r="I101" s="195"/>
      <c r="J101" s="117"/>
      <c r="K101" s="117"/>
      <c r="L101" s="117"/>
      <c r="M101" s="117"/>
      <c r="N101" s="117"/>
      <c r="O101" s="117"/>
      <c r="P101" s="117"/>
      <c r="Q101" s="117"/>
      <c r="R101" s="117"/>
      <c r="S101" s="195"/>
      <c r="T101" s="117"/>
      <c r="U101" s="195"/>
      <c r="V101" s="117"/>
      <c r="W101" s="196"/>
      <c r="X101" s="197"/>
      <c r="Y101" s="197"/>
      <c r="Z101" s="197"/>
      <c r="AA101" s="197"/>
      <c r="AB101" s="188"/>
      <c r="AC101" s="197"/>
      <c r="AD101" s="197"/>
      <c r="AE101" s="188"/>
      <c r="AF101" s="197"/>
      <c r="AG101" s="197"/>
      <c r="AH101" s="197"/>
    </row>
    <row r="102" spans="1:34" x14ac:dyDescent="0.3">
      <c r="A102" s="192"/>
      <c r="B102" s="117"/>
      <c r="C102" s="117"/>
      <c r="D102" s="117"/>
      <c r="E102" s="117"/>
      <c r="F102" s="117"/>
      <c r="G102" s="117"/>
      <c r="H102" s="117"/>
      <c r="I102" s="195"/>
      <c r="J102" s="117"/>
      <c r="K102" s="117"/>
      <c r="L102" s="117"/>
      <c r="M102" s="117"/>
      <c r="N102" s="117"/>
      <c r="O102" s="117"/>
      <c r="P102" s="117"/>
      <c r="Q102" s="117"/>
      <c r="R102" s="117"/>
      <c r="S102" s="195"/>
      <c r="T102" s="117"/>
      <c r="U102" s="195"/>
      <c r="V102" s="117"/>
      <c r="W102" s="196"/>
      <c r="X102" s="197"/>
      <c r="Y102" s="197"/>
      <c r="Z102" s="197"/>
      <c r="AA102" s="197"/>
      <c r="AB102" s="188"/>
      <c r="AC102" s="197"/>
      <c r="AD102" s="197"/>
      <c r="AE102" s="188"/>
      <c r="AF102" s="197"/>
      <c r="AG102" s="197"/>
      <c r="AH102" s="197"/>
    </row>
    <row r="103" spans="1:34" x14ac:dyDescent="0.3">
      <c r="A103" s="192"/>
      <c r="B103" s="117"/>
      <c r="C103" s="117"/>
      <c r="D103" s="117"/>
      <c r="E103" s="117"/>
      <c r="F103" s="117"/>
      <c r="G103" s="117"/>
      <c r="H103" s="117"/>
      <c r="I103" s="195"/>
      <c r="J103" s="117"/>
      <c r="K103" s="117"/>
      <c r="L103" s="117"/>
      <c r="M103" s="117"/>
      <c r="N103" s="117"/>
      <c r="O103" s="117"/>
      <c r="P103" s="117"/>
      <c r="Q103" s="117"/>
      <c r="R103" s="117"/>
      <c r="S103" s="195"/>
      <c r="T103" s="117"/>
      <c r="U103" s="195"/>
      <c r="V103" s="117"/>
      <c r="W103" s="196"/>
      <c r="X103" s="197"/>
      <c r="Y103" s="197"/>
      <c r="Z103" s="197"/>
      <c r="AA103" s="197"/>
      <c r="AB103" s="188"/>
      <c r="AC103" s="197"/>
      <c r="AD103" s="197"/>
      <c r="AE103" s="188"/>
      <c r="AF103" s="197"/>
      <c r="AG103" s="197"/>
      <c r="AH103" s="197"/>
    </row>
    <row r="104" spans="1:34" x14ac:dyDescent="0.3">
      <c r="A104" s="192"/>
      <c r="B104" s="117"/>
      <c r="C104" s="117"/>
      <c r="D104" s="117"/>
      <c r="E104" s="117"/>
      <c r="F104" s="117"/>
      <c r="G104" s="117"/>
      <c r="H104" s="117"/>
      <c r="I104" s="195"/>
      <c r="J104" s="117"/>
      <c r="K104" s="117"/>
      <c r="L104" s="117"/>
      <c r="M104" s="117"/>
      <c r="N104" s="117"/>
      <c r="O104" s="117"/>
      <c r="P104" s="117"/>
      <c r="Q104" s="117"/>
      <c r="R104" s="117"/>
      <c r="S104" s="195"/>
      <c r="T104" s="117"/>
      <c r="U104" s="195"/>
      <c r="V104" s="117"/>
      <c r="W104" s="196"/>
      <c r="X104" s="197"/>
      <c r="Y104" s="197"/>
      <c r="Z104" s="197"/>
      <c r="AA104" s="197"/>
      <c r="AB104" s="188"/>
      <c r="AC104" s="197"/>
      <c r="AD104" s="197"/>
      <c r="AE104" s="188"/>
      <c r="AF104" s="197"/>
      <c r="AG104" s="197"/>
      <c r="AH104" s="197"/>
    </row>
    <row r="105" spans="1:34" x14ac:dyDescent="0.3">
      <c r="A105" s="192"/>
      <c r="B105" s="117"/>
      <c r="C105" s="117"/>
      <c r="D105" s="117"/>
      <c r="E105" s="117"/>
      <c r="F105" s="117"/>
      <c r="G105" s="117"/>
      <c r="H105" s="117"/>
      <c r="I105" s="195"/>
      <c r="J105" s="117"/>
      <c r="K105" s="117"/>
      <c r="L105" s="117"/>
      <c r="M105" s="117"/>
      <c r="N105" s="117"/>
      <c r="O105" s="117"/>
      <c r="P105" s="117"/>
      <c r="Q105" s="117"/>
      <c r="R105" s="117"/>
      <c r="S105" s="195"/>
      <c r="T105" s="117"/>
      <c r="U105" s="195"/>
      <c r="V105" s="117"/>
      <c r="W105" s="196"/>
      <c r="X105" s="197"/>
      <c r="Y105" s="197"/>
      <c r="Z105" s="197"/>
      <c r="AA105" s="197"/>
      <c r="AB105" s="188"/>
      <c r="AC105" s="197"/>
      <c r="AD105" s="197"/>
      <c r="AE105" s="188"/>
      <c r="AF105" s="197"/>
      <c r="AG105" s="197"/>
      <c r="AH105" s="197"/>
    </row>
    <row r="106" spans="1:34" x14ac:dyDescent="0.3">
      <c r="A106" s="192"/>
      <c r="B106" s="117"/>
      <c r="C106" s="117"/>
      <c r="D106" s="117"/>
      <c r="E106" s="117"/>
      <c r="F106" s="117"/>
      <c r="G106" s="117"/>
      <c r="H106" s="117"/>
      <c r="I106" s="195"/>
      <c r="J106" s="117"/>
      <c r="K106" s="117"/>
      <c r="L106" s="117"/>
      <c r="M106" s="117"/>
      <c r="N106" s="117"/>
      <c r="O106" s="117"/>
      <c r="P106" s="117"/>
      <c r="Q106" s="117"/>
      <c r="R106" s="117"/>
      <c r="S106" s="195"/>
      <c r="T106" s="117"/>
      <c r="U106" s="195"/>
      <c r="V106" s="117"/>
      <c r="W106" s="196"/>
      <c r="X106" s="197"/>
      <c r="Y106" s="197"/>
      <c r="Z106" s="197"/>
      <c r="AA106" s="197"/>
      <c r="AB106" s="188"/>
      <c r="AC106" s="197"/>
      <c r="AD106" s="197"/>
      <c r="AE106" s="188"/>
      <c r="AF106" s="197"/>
      <c r="AG106" s="197"/>
      <c r="AH106" s="197"/>
    </row>
    <row r="107" spans="1:34" x14ac:dyDescent="0.3">
      <c r="A107" s="192"/>
      <c r="B107" s="117"/>
      <c r="C107" s="117"/>
      <c r="D107" s="117"/>
      <c r="E107" s="117"/>
      <c r="F107" s="117"/>
      <c r="G107" s="117"/>
      <c r="H107" s="117"/>
      <c r="I107" s="195"/>
      <c r="J107" s="117"/>
      <c r="K107" s="117"/>
      <c r="L107" s="117"/>
      <c r="M107" s="117"/>
      <c r="N107" s="117"/>
      <c r="O107" s="117"/>
      <c r="P107" s="117"/>
      <c r="Q107" s="117"/>
      <c r="R107" s="117"/>
      <c r="S107" s="195"/>
      <c r="T107" s="117"/>
      <c r="U107" s="195"/>
      <c r="V107" s="117"/>
      <c r="W107" s="196"/>
      <c r="X107" s="197"/>
      <c r="Y107" s="197"/>
      <c r="Z107" s="197"/>
      <c r="AA107" s="197"/>
      <c r="AB107" s="188"/>
      <c r="AC107" s="197"/>
      <c r="AD107" s="197"/>
      <c r="AE107" s="188"/>
      <c r="AF107" s="197"/>
      <c r="AG107" s="197"/>
      <c r="AH107" s="197"/>
    </row>
    <row r="108" spans="1:34" x14ac:dyDescent="0.3">
      <c r="A108" s="192"/>
      <c r="B108" s="117"/>
      <c r="C108" s="117"/>
      <c r="D108" s="117"/>
      <c r="E108" s="117"/>
      <c r="F108" s="117"/>
      <c r="G108" s="117"/>
      <c r="H108" s="117"/>
      <c r="I108" s="195"/>
      <c r="J108" s="117"/>
      <c r="K108" s="117"/>
      <c r="L108" s="117"/>
      <c r="M108" s="117"/>
      <c r="N108" s="117"/>
      <c r="O108" s="117"/>
      <c r="P108" s="117"/>
      <c r="Q108" s="117"/>
      <c r="R108" s="117"/>
      <c r="S108" s="195"/>
      <c r="T108" s="117"/>
      <c r="U108" s="195"/>
      <c r="V108" s="117"/>
      <c r="W108" s="196"/>
      <c r="X108" s="197"/>
      <c r="Y108" s="197"/>
      <c r="Z108" s="197"/>
      <c r="AA108" s="197"/>
      <c r="AB108" s="188"/>
      <c r="AC108" s="197"/>
      <c r="AD108" s="197"/>
      <c r="AE108" s="188"/>
      <c r="AF108" s="197"/>
      <c r="AG108" s="197"/>
      <c r="AH108" s="197"/>
    </row>
    <row r="109" spans="1:34" x14ac:dyDescent="0.3">
      <c r="A109" s="192"/>
      <c r="B109" s="117"/>
      <c r="C109" s="117"/>
      <c r="D109" s="117"/>
      <c r="E109" s="117"/>
      <c r="F109" s="117"/>
      <c r="G109" s="117"/>
      <c r="H109" s="117"/>
      <c r="I109" s="195"/>
      <c r="J109" s="117"/>
      <c r="K109" s="117"/>
      <c r="L109" s="117"/>
      <c r="M109" s="117"/>
      <c r="N109" s="117"/>
      <c r="O109" s="117"/>
      <c r="P109" s="117"/>
      <c r="Q109" s="117"/>
      <c r="R109" s="117"/>
      <c r="S109" s="195"/>
      <c r="T109" s="117"/>
      <c r="U109" s="195"/>
      <c r="V109" s="117"/>
      <c r="W109" s="196"/>
      <c r="X109" s="197"/>
      <c r="Y109" s="197"/>
      <c r="Z109" s="197"/>
      <c r="AA109" s="197"/>
      <c r="AB109" s="188"/>
      <c r="AC109" s="197"/>
      <c r="AD109" s="197"/>
      <c r="AE109" s="188"/>
      <c r="AF109" s="197"/>
      <c r="AG109" s="197"/>
      <c r="AH109" s="197"/>
    </row>
    <row r="110" spans="1:34" x14ac:dyDescent="0.3">
      <c r="A110" s="192"/>
      <c r="B110" s="117"/>
      <c r="C110" s="117"/>
      <c r="D110" s="117"/>
      <c r="E110" s="117"/>
      <c r="F110" s="117"/>
      <c r="G110" s="117"/>
      <c r="H110" s="117"/>
      <c r="I110" s="195"/>
      <c r="J110" s="117"/>
      <c r="K110" s="117"/>
      <c r="L110" s="117"/>
      <c r="M110" s="117"/>
      <c r="N110" s="117"/>
      <c r="O110" s="117"/>
      <c r="P110" s="117"/>
      <c r="Q110" s="117"/>
      <c r="R110" s="117"/>
      <c r="S110" s="195"/>
      <c r="T110" s="117"/>
      <c r="U110" s="195"/>
      <c r="V110" s="117"/>
      <c r="W110" s="196"/>
      <c r="X110" s="197"/>
      <c r="Y110" s="197"/>
      <c r="Z110" s="197"/>
      <c r="AA110" s="197"/>
      <c r="AB110" s="188"/>
      <c r="AC110" s="197"/>
      <c r="AD110" s="197"/>
      <c r="AE110" s="188"/>
      <c r="AF110" s="197"/>
      <c r="AG110" s="197"/>
      <c r="AH110" s="197"/>
    </row>
    <row r="111" spans="1:34" x14ac:dyDescent="0.3">
      <c r="A111" s="192"/>
      <c r="B111" s="117"/>
      <c r="C111" s="117"/>
      <c r="D111" s="117"/>
      <c r="E111" s="117"/>
      <c r="F111" s="117"/>
      <c r="G111" s="117"/>
      <c r="H111" s="117"/>
      <c r="I111" s="195"/>
      <c r="J111" s="117"/>
      <c r="K111" s="117"/>
      <c r="L111" s="117"/>
      <c r="M111" s="117"/>
      <c r="N111" s="117"/>
      <c r="O111" s="117"/>
      <c r="P111" s="117"/>
      <c r="Q111" s="117"/>
      <c r="R111" s="117"/>
      <c r="S111" s="195"/>
      <c r="T111" s="117"/>
      <c r="U111" s="195"/>
      <c r="V111" s="117"/>
      <c r="W111" s="196"/>
      <c r="X111" s="197"/>
      <c r="Y111" s="197"/>
      <c r="Z111" s="197"/>
      <c r="AA111" s="197"/>
      <c r="AB111" s="188"/>
      <c r="AC111" s="197"/>
      <c r="AD111" s="197"/>
      <c r="AE111" s="188"/>
      <c r="AF111" s="197"/>
      <c r="AG111" s="197"/>
      <c r="AH111" s="197"/>
    </row>
    <row r="112" spans="1:34" x14ac:dyDescent="0.3">
      <c r="A112" s="192"/>
      <c r="B112" s="117"/>
      <c r="C112" s="117"/>
      <c r="D112" s="117"/>
      <c r="E112" s="117"/>
      <c r="F112" s="117"/>
      <c r="G112" s="117"/>
      <c r="H112" s="117"/>
      <c r="I112" s="195"/>
      <c r="J112" s="117"/>
      <c r="K112" s="117"/>
      <c r="L112" s="117"/>
      <c r="M112" s="117"/>
      <c r="N112" s="117"/>
      <c r="O112" s="117"/>
      <c r="P112" s="117"/>
      <c r="Q112" s="117"/>
      <c r="R112" s="117"/>
      <c r="S112" s="195"/>
      <c r="T112" s="117"/>
      <c r="U112" s="195"/>
      <c r="V112" s="117"/>
      <c r="W112" s="196"/>
      <c r="X112" s="197"/>
      <c r="Y112" s="197"/>
      <c r="Z112" s="197"/>
      <c r="AA112" s="197"/>
      <c r="AB112" s="188"/>
      <c r="AC112" s="197"/>
      <c r="AD112" s="197"/>
      <c r="AE112" s="188"/>
      <c r="AF112" s="197"/>
      <c r="AG112" s="197"/>
      <c r="AH112" s="197"/>
    </row>
    <row r="113" spans="1:34" x14ac:dyDescent="0.3">
      <c r="A113" s="192"/>
      <c r="B113" s="117"/>
      <c r="C113" s="117"/>
      <c r="D113" s="117"/>
      <c r="E113" s="117"/>
      <c r="F113" s="117"/>
      <c r="G113" s="117"/>
      <c r="H113" s="117"/>
      <c r="I113" s="195"/>
      <c r="J113" s="117"/>
      <c r="K113" s="117"/>
      <c r="L113" s="117"/>
      <c r="M113" s="117"/>
      <c r="N113" s="117"/>
      <c r="O113" s="117"/>
      <c r="P113" s="117"/>
      <c r="Q113" s="117"/>
      <c r="R113" s="117"/>
      <c r="S113" s="195"/>
      <c r="T113" s="117"/>
      <c r="U113" s="195"/>
      <c r="V113" s="117"/>
      <c r="W113" s="196"/>
      <c r="X113" s="197"/>
      <c r="Y113" s="197"/>
      <c r="Z113" s="197"/>
      <c r="AA113" s="197"/>
      <c r="AB113" s="188"/>
      <c r="AC113" s="197"/>
      <c r="AD113" s="197"/>
      <c r="AE113" s="188"/>
      <c r="AF113" s="197"/>
      <c r="AG113" s="197"/>
      <c r="AH113" s="197"/>
    </row>
    <row r="114" spans="1:34" x14ac:dyDescent="0.3">
      <c r="A114" s="192"/>
      <c r="B114" s="117"/>
      <c r="C114" s="117"/>
      <c r="D114" s="117"/>
      <c r="E114" s="117"/>
      <c r="F114" s="117"/>
      <c r="G114" s="117"/>
      <c r="H114" s="117"/>
      <c r="I114" s="195"/>
      <c r="J114" s="117"/>
      <c r="K114" s="117"/>
      <c r="L114" s="117"/>
      <c r="M114" s="117"/>
      <c r="N114" s="117"/>
      <c r="O114" s="117"/>
      <c r="P114" s="117"/>
      <c r="Q114" s="117"/>
      <c r="R114" s="117"/>
      <c r="S114" s="195"/>
      <c r="T114" s="117"/>
      <c r="U114" s="195"/>
      <c r="V114" s="117"/>
      <c r="W114" s="196"/>
      <c r="X114" s="197"/>
      <c r="Y114" s="197"/>
      <c r="Z114" s="197"/>
      <c r="AA114" s="197"/>
      <c r="AB114" s="188"/>
      <c r="AC114" s="197"/>
      <c r="AD114" s="197"/>
      <c r="AE114" s="188"/>
      <c r="AF114" s="197"/>
      <c r="AG114" s="197"/>
      <c r="AH114" s="197"/>
    </row>
    <row r="115" spans="1:34" x14ac:dyDescent="0.3">
      <c r="A115" s="192"/>
      <c r="B115" s="117"/>
      <c r="C115" s="117"/>
      <c r="D115" s="117"/>
      <c r="E115" s="117"/>
      <c r="F115" s="117"/>
      <c r="G115" s="117"/>
      <c r="H115" s="117"/>
      <c r="I115" s="195"/>
      <c r="J115" s="117"/>
      <c r="K115" s="117"/>
      <c r="L115" s="117"/>
      <c r="M115" s="117"/>
      <c r="N115" s="117"/>
      <c r="O115" s="117"/>
      <c r="P115" s="117"/>
      <c r="Q115" s="117"/>
      <c r="R115" s="117"/>
      <c r="S115" s="195"/>
      <c r="T115" s="117"/>
      <c r="U115" s="195"/>
      <c r="V115" s="117"/>
      <c r="W115" s="196"/>
      <c r="X115" s="197"/>
      <c r="Y115" s="197"/>
      <c r="Z115" s="197"/>
      <c r="AA115" s="197"/>
      <c r="AB115" s="188"/>
      <c r="AC115" s="197"/>
      <c r="AD115" s="197"/>
      <c r="AE115" s="188"/>
      <c r="AF115" s="197"/>
      <c r="AG115" s="197"/>
      <c r="AH115" s="197"/>
    </row>
    <row r="116" spans="1:34" x14ac:dyDescent="0.3">
      <c r="A116" s="192"/>
      <c r="B116" s="117"/>
      <c r="C116" s="117"/>
      <c r="D116" s="117"/>
      <c r="E116" s="117"/>
      <c r="F116" s="117"/>
      <c r="G116" s="117"/>
      <c r="H116" s="117"/>
      <c r="I116" s="195"/>
      <c r="J116" s="117"/>
      <c r="K116" s="117"/>
      <c r="L116" s="117"/>
      <c r="M116" s="117"/>
      <c r="N116" s="117"/>
      <c r="O116" s="117"/>
      <c r="P116" s="117"/>
      <c r="Q116" s="117"/>
      <c r="R116" s="117"/>
      <c r="S116" s="195"/>
      <c r="T116" s="117"/>
      <c r="U116" s="195"/>
      <c r="V116" s="117"/>
      <c r="W116" s="196"/>
      <c r="X116" s="197"/>
      <c r="Y116" s="197"/>
      <c r="Z116" s="197"/>
      <c r="AA116" s="197"/>
      <c r="AB116" s="188"/>
      <c r="AC116" s="197"/>
      <c r="AD116" s="197"/>
      <c r="AE116" s="188"/>
      <c r="AF116" s="197"/>
      <c r="AG116" s="197"/>
      <c r="AH116" s="197"/>
    </row>
    <row r="117" spans="1:34" x14ac:dyDescent="0.3">
      <c r="A117" s="192"/>
      <c r="B117" s="117"/>
      <c r="C117" s="117"/>
      <c r="D117" s="117"/>
      <c r="E117" s="117"/>
      <c r="F117" s="117"/>
      <c r="G117" s="117"/>
      <c r="H117" s="117"/>
      <c r="I117" s="195"/>
      <c r="J117" s="117"/>
      <c r="K117" s="117"/>
      <c r="L117" s="117"/>
      <c r="M117" s="117"/>
      <c r="N117" s="117"/>
      <c r="O117" s="117"/>
      <c r="P117" s="117"/>
      <c r="Q117" s="117"/>
      <c r="R117" s="117"/>
      <c r="S117" s="195"/>
      <c r="T117" s="117"/>
      <c r="U117" s="195"/>
      <c r="V117" s="117"/>
      <c r="W117" s="196"/>
      <c r="X117" s="197"/>
      <c r="Y117" s="197"/>
      <c r="Z117" s="197"/>
      <c r="AA117" s="197"/>
      <c r="AB117" s="188"/>
      <c r="AC117" s="197"/>
      <c r="AD117" s="197"/>
      <c r="AE117" s="188"/>
      <c r="AF117" s="197"/>
      <c r="AG117" s="197"/>
      <c r="AH117" s="197"/>
    </row>
    <row r="118" spans="1:34" x14ac:dyDescent="0.3">
      <c r="A118" s="192"/>
      <c r="B118" s="117"/>
      <c r="C118" s="117"/>
      <c r="D118" s="117"/>
      <c r="E118" s="117"/>
      <c r="F118" s="117"/>
      <c r="G118" s="117"/>
      <c r="H118" s="117"/>
      <c r="I118" s="195"/>
      <c r="J118" s="117"/>
      <c r="K118" s="117"/>
      <c r="L118" s="117"/>
      <c r="M118" s="117"/>
      <c r="N118" s="117"/>
      <c r="O118" s="117"/>
      <c r="P118" s="117"/>
      <c r="Q118" s="117"/>
      <c r="R118" s="117"/>
      <c r="S118" s="195"/>
      <c r="T118" s="117"/>
      <c r="U118" s="195"/>
      <c r="V118" s="117"/>
      <c r="W118" s="196"/>
      <c r="X118" s="197"/>
      <c r="Y118" s="197"/>
      <c r="Z118" s="197"/>
      <c r="AA118" s="197"/>
      <c r="AB118" s="188"/>
      <c r="AC118" s="197"/>
      <c r="AD118" s="197"/>
      <c r="AE118" s="188"/>
      <c r="AF118" s="197"/>
      <c r="AG118" s="197"/>
      <c r="AH118" s="197"/>
    </row>
    <row r="119" spans="1:34" x14ac:dyDescent="0.3">
      <c r="A119" s="192"/>
      <c r="B119" s="117"/>
      <c r="C119" s="117"/>
      <c r="D119" s="117"/>
      <c r="E119" s="117"/>
      <c r="F119" s="117"/>
      <c r="G119" s="117"/>
      <c r="H119" s="117"/>
      <c r="I119" s="195"/>
      <c r="J119" s="117"/>
      <c r="K119" s="117"/>
      <c r="L119" s="117"/>
      <c r="M119" s="117"/>
      <c r="N119" s="117"/>
      <c r="O119" s="117"/>
      <c r="P119" s="117"/>
      <c r="Q119" s="117"/>
      <c r="R119" s="117"/>
      <c r="S119" s="195"/>
      <c r="T119" s="117"/>
      <c r="U119" s="195"/>
      <c r="V119" s="117"/>
      <c r="W119" s="196"/>
      <c r="X119" s="197"/>
      <c r="Y119" s="197"/>
      <c r="Z119" s="197"/>
      <c r="AA119" s="197"/>
      <c r="AB119" s="188"/>
      <c r="AC119" s="197"/>
      <c r="AD119" s="197"/>
      <c r="AE119" s="188"/>
      <c r="AF119" s="197"/>
      <c r="AG119" s="197"/>
      <c r="AH119" s="197"/>
    </row>
    <row r="120" spans="1:34" x14ac:dyDescent="0.3">
      <c r="A120" s="192"/>
      <c r="B120" s="117"/>
      <c r="C120" s="117"/>
      <c r="D120" s="117"/>
      <c r="E120" s="117"/>
      <c r="F120" s="117"/>
      <c r="G120" s="117"/>
      <c r="H120" s="117"/>
      <c r="I120" s="195"/>
      <c r="J120" s="117"/>
      <c r="K120" s="117"/>
      <c r="L120" s="117"/>
      <c r="M120" s="117"/>
      <c r="N120" s="117"/>
      <c r="O120" s="117"/>
      <c r="P120" s="117"/>
      <c r="Q120" s="117"/>
      <c r="R120" s="117"/>
      <c r="S120" s="195"/>
      <c r="T120" s="117"/>
      <c r="U120" s="195"/>
      <c r="V120" s="117"/>
      <c r="W120" s="196"/>
      <c r="X120" s="197"/>
      <c r="Y120" s="197"/>
      <c r="Z120" s="197"/>
      <c r="AA120" s="197"/>
      <c r="AB120" s="188"/>
      <c r="AC120" s="197"/>
      <c r="AD120" s="197"/>
      <c r="AE120" s="188"/>
      <c r="AF120" s="197"/>
      <c r="AG120" s="197"/>
      <c r="AH120" s="197"/>
    </row>
    <row r="121" spans="1:34" x14ac:dyDescent="0.3">
      <c r="A121" s="192"/>
      <c r="B121" s="117"/>
      <c r="C121" s="117"/>
      <c r="D121" s="117"/>
      <c r="E121" s="117"/>
      <c r="F121" s="117"/>
      <c r="G121" s="117"/>
      <c r="H121" s="117"/>
      <c r="I121" s="195"/>
      <c r="J121" s="117"/>
      <c r="K121" s="117"/>
      <c r="L121" s="117"/>
      <c r="M121" s="117"/>
      <c r="N121" s="117"/>
      <c r="O121" s="117"/>
      <c r="P121" s="117"/>
      <c r="Q121" s="117"/>
      <c r="R121" s="117"/>
      <c r="S121" s="195"/>
      <c r="T121" s="117"/>
      <c r="U121" s="195"/>
      <c r="V121" s="117"/>
      <c r="W121" s="196"/>
      <c r="X121" s="197"/>
      <c r="Y121" s="197"/>
      <c r="Z121" s="197"/>
      <c r="AA121" s="197"/>
      <c r="AB121" s="188"/>
      <c r="AC121" s="197"/>
      <c r="AD121" s="197"/>
      <c r="AE121" s="188"/>
      <c r="AF121" s="197"/>
      <c r="AG121" s="197"/>
      <c r="AH121" s="197"/>
    </row>
    <row r="122" spans="1:34" x14ac:dyDescent="0.3">
      <c r="A122" s="192"/>
      <c r="B122" s="117"/>
      <c r="C122" s="117"/>
      <c r="D122" s="117"/>
      <c r="E122" s="117"/>
      <c r="F122" s="117"/>
      <c r="G122" s="117"/>
      <c r="H122" s="117"/>
      <c r="I122" s="195"/>
      <c r="J122" s="117"/>
      <c r="K122" s="117"/>
      <c r="L122" s="117"/>
      <c r="M122" s="117"/>
      <c r="N122" s="117"/>
      <c r="O122" s="117"/>
      <c r="P122" s="117"/>
      <c r="Q122" s="117"/>
      <c r="R122" s="117"/>
      <c r="S122" s="195"/>
      <c r="T122" s="117"/>
      <c r="U122" s="195"/>
      <c r="V122" s="117"/>
      <c r="W122" s="196"/>
      <c r="X122" s="197"/>
      <c r="Y122" s="197"/>
      <c r="Z122" s="197"/>
      <c r="AA122" s="197"/>
      <c r="AB122" s="188"/>
      <c r="AC122" s="197"/>
      <c r="AD122" s="197"/>
      <c r="AE122" s="188"/>
      <c r="AF122" s="197"/>
      <c r="AG122" s="197"/>
      <c r="AH122" s="197"/>
    </row>
    <row r="123" spans="1:34" x14ac:dyDescent="0.3">
      <c r="A123" s="192"/>
      <c r="B123" s="117"/>
      <c r="C123" s="117"/>
      <c r="D123" s="117"/>
      <c r="E123" s="117"/>
      <c r="F123" s="117"/>
      <c r="G123" s="117"/>
      <c r="H123" s="117"/>
      <c r="I123" s="195"/>
      <c r="J123" s="117"/>
      <c r="K123" s="117"/>
      <c r="L123" s="117"/>
      <c r="M123" s="117"/>
      <c r="N123" s="117"/>
      <c r="O123" s="117"/>
      <c r="P123" s="117"/>
      <c r="Q123" s="117"/>
      <c r="R123" s="117"/>
      <c r="S123" s="195"/>
      <c r="T123" s="117"/>
      <c r="U123" s="195"/>
      <c r="V123" s="117"/>
      <c r="W123" s="196"/>
      <c r="X123" s="197"/>
      <c r="Y123" s="197"/>
      <c r="Z123" s="197"/>
      <c r="AA123" s="197"/>
      <c r="AB123" s="188"/>
      <c r="AC123" s="197"/>
      <c r="AD123" s="197"/>
      <c r="AE123" s="188"/>
      <c r="AF123" s="197"/>
      <c r="AG123" s="197"/>
      <c r="AH123" s="197"/>
    </row>
    <row r="124" spans="1:34" x14ac:dyDescent="0.3">
      <c r="A124" s="192"/>
      <c r="B124" s="117"/>
      <c r="C124" s="117"/>
      <c r="D124" s="117"/>
      <c r="E124" s="117"/>
      <c r="F124" s="117"/>
      <c r="G124" s="117"/>
      <c r="H124" s="117"/>
      <c r="I124" s="195"/>
      <c r="J124" s="117"/>
      <c r="K124" s="117"/>
      <c r="L124" s="117"/>
      <c r="M124" s="117"/>
      <c r="N124" s="117"/>
      <c r="O124" s="117"/>
      <c r="P124" s="117"/>
      <c r="Q124" s="117"/>
      <c r="R124" s="117"/>
      <c r="S124" s="195"/>
      <c r="T124" s="117"/>
      <c r="U124" s="195"/>
      <c r="V124" s="117"/>
      <c r="W124" s="196"/>
      <c r="X124" s="197"/>
      <c r="Y124" s="197"/>
      <c r="Z124" s="197"/>
      <c r="AA124" s="197"/>
      <c r="AB124" s="188"/>
      <c r="AC124" s="197"/>
      <c r="AD124" s="197"/>
      <c r="AE124" s="188"/>
      <c r="AF124" s="197"/>
      <c r="AG124" s="197"/>
      <c r="AH124" s="197"/>
    </row>
    <row r="125" spans="1:34" x14ac:dyDescent="0.3">
      <c r="A125" s="192"/>
      <c r="B125" s="117"/>
      <c r="C125" s="117"/>
      <c r="D125" s="117"/>
      <c r="E125" s="117"/>
      <c r="F125" s="117"/>
      <c r="G125" s="117"/>
      <c r="H125" s="117"/>
      <c r="I125" s="195"/>
      <c r="J125" s="117"/>
      <c r="K125" s="117"/>
      <c r="L125" s="117"/>
      <c r="M125" s="117"/>
      <c r="N125" s="117"/>
      <c r="O125" s="117"/>
      <c r="P125" s="117"/>
      <c r="Q125" s="117"/>
      <c r="R125" s="117"/>
      <c r="S125" s="195"/>
      <c r="T125" s="117"/>
      <c r="U125" s="195"/>
      <c r="V125" s="117"/>
      <c r="W125" s="196"/>
      <c r="X125" s="197"/>
      <c r="Y125" s="197"/>
      <c r="Z125" s="197"/>
      <c r="AA125" s="197"/>
      <c r="AB125" s="188"/>
      <c r="AC125" s="197"/>
      <c r="AD125" s="197"/>
      <c r="AE125" s="188"/>
      <c r="AF125" s="197"/>
      <c r="AG125" s="197"/>
      <c r="AH125" s="197"/>
    </row>
    <row r="126" spans="1:34" x14ac:dyDescent="0.3">
      <c r="A126" s="192"/>
      <c r="B126" s="117"/>
      <c r="C126" s="117"/>
      <c r="D126" s="117"/>
      <c r="E126" s="117"/>
      <c r="F126" s="117"/>
      <c r="G126" s="117"/>
      <c r="H126" s="117"/>
      <c r="I126" s="195"/>
      <c r="J126" s="117"/>
      <c r="K126" s="117"/>
      <c r="L126" s="117"/>
      <c r="M126" s="117"/>
      <c r="N126" s="117"/>
      <c r="O126" s="117"/>
      <c r="P126" s="117"/>
      <c r="Q126" s="117"/>
      <c r="R126" s="117"/>
      <c r="S126" s="195"/>
      <c r="T126" s="117"/>
      <c r="U126" s="195"/>
      <c r="V126" s="117"/>
      <c r="W126" s="196"/>
      <c r="X126" s="197"/>
      <c r="Y126" s="197"/>
      <c r="Z126" s="197"/>
      <c r="AA126" s="197"/>
      <c r="AB126" s="188"/>
      <c r="AC126" s="197"/>
      <c r="AD126" s="197"/>
      <c r="AE126" s="188"/>
      <c r="AF126" s="197"/>
      <c r="AG126" s="197"/>
      <c r="AH126" s="197"/>
    </row>
    <row r="127" spans="1:34" x14ac:dyDescent="0.3">
      <c r="A127" s="192"/>
      <c r="B127" s="117"/>
      <c r="C127" s="117"/>
      <c r="D127" s="117"/>
      <c r="E127" s="117"/>
      <c r="F127" s="117"/>
      <c r="G127" s="117"/>
      <c r="H127" s="117"/>
      <c r="I127" s="195"/>
      <c r="J127" s="117"/>
      <c r="K127" s="117"/>
      <c r="L127" s="117"/>
      <c r="M127" s="117"/>
      <c r="N127" s="117"/>
      <c r="O127" s="117"/>
      <c r="P127" s="117"/>
      <c r="Q127" s="117"/>
      <c r="R127" s="117"/>
      <c r="S127" s="195"/>
      <c r="T127" s="117"/>
      <c r="U127" s="195"/>
      <c r="V127" s="117"/>
      <c r="W127" s="196"/>
      <c r="X127" s="197"/>
      <c r="Y127" s="197"/>
      <c r="Z127" s="197"/>
      <c r="AA127" s="197"/>
      <c r="AB127" s="188"/>
      <c r="AC127" s="197"/>
      <c r="AD127" s="197"/>
      <c r="AE127" s="188"/>
      <c r="AF127" s="197"/>
      <c r="AG127" s="197"/>
      <c r="AH127" s="197"/>
    </row>
    <row r="128" spans="1:34" x14ac:dyDescent="0.3">
      <c r="A128" s="192"/>
      <c r="B128" s="117"/>
      <c r="C128" s="117"/>
      <c r="D128" s="117"/>
      <c r="E128" s="117"/>
      <c r="F128" s="117"/>
      <c r="G128" s="117"/>
      <c r="H128" s="117"/>
      <c r="I128" s="195"/>
      <c r="J128" s="117"/>
      <c r="K128" s="117"/>
      <c r="L128" s="117"/>
      <c r="M128" s="117"/>
      <c r="N128" s="117"/>
      <c r="O128" s="117"/>
      <c r="P128" s="117"/>
      <c r="Q128" s="117"/>
      <c r="R128" s="117"/>
      <c r="S128" s="195"/>
      <c r="T128" s="117"/>
      <c r="U128" s="195"/>
      <c r="V128" s="117"/>
      <c r="W128" s="196"/>
      <c r="X128" s="197"/>
      <c r="Y128" s="197"/>
      <c r="Z128" s="197"/>
      <c r="AA128" s="197"/>
      <c r="AB128" s="188"/>
      <c r="AC128" s="197"/>
      <c r="AD128" s="197"/>
      <c r="AE128" s="188"/>
      <c r="AF128" s="197"/>
      <c r="AG128" s="197"/>
      <c r="AH128" s="197"/>
    </row>
    <row r="129" spans="1:34" x14ac:dyDescent="0.3">
      <c r="A129" s="192"/>
      <c r="B129" s="117"/>
      <c r="C129" s="117"/>
      <c r="D129" s="117"/>
      <c r="E129" s="117"/>
      <c r="F129" s="117"/>
      <c r="G129" s="117"/>
      <c r="H129" s="117"/>
      <c r="I129" s="195"/>
      <c r="J129" s="117"/>
      <c r="K129" s="117"/>
      <c r="L129" s="117"/>
      <c r="M129" s="117"/>
      <c r="N129" s="117"/>
      <c r="O129" s="117"/>
      <c r="P129" s="117"/>
      <c r="Q129" s="117"/>
      <c r="R129" s="117"/>
      <c r="S129" s="195"/>
      <c r="T129" s="117"/>
      <c r="U129" s="195"/>
      <c r="V129" s="117"/>
      <c r="W129" s="196"/>
      <c r="X129" s="197"/>
      <c r="Y129" s="197"/>
      <c r="Z129" s="197"/>
      <c r="AA129" s="197"/>
      <c r="AB129" s="188"/>
      <c r="AC129" s="197"/>
      <c r="AD129" s="197"/>
      <c r="AE129" s="188"/>
      <c r="AF129" s="197"/>
      <c r="AG129" s="197"/>
      <c r="AH129" s="197"/>
    </row>
    <row r="130" spans="1:34" x14ac:dyDescent="0.3">
      <c r="A130" s="192"/>
      <c r="B130" s="117"/>
      <c r="C130" s="117"/>
      <c r="D130" s="117"/>
      <c r="E130" s="117"/>
      <c r="F130" s="117"/>
      <c r="G130" s="117"/>
      <c r="H130" s="117"/>
      <c r="I130" s="195"/>
      <c r="J130" s="117"/>
      <c r="K130" s="117"/>
      <c r="L130" s="117"/>
      <c r="M130" s="117"/>
      <c r="N130" s="117"/>
      <c r="O130" s="117"/>
      <c r="P130" s="117"/>
      <c r="Q130" s="117"/>
      <c r="R130" s="117"/>
      <c r="S130" s="195"/>
      <c r="T130" s="117"/>
      <c r="U130" s="195"/>
      <c r="V130" s="117"/>
      <c r="W130" s="196"/>
      <c r="X130" s="197"/>
      <c r="Y130" s="197"/>
      <c r="Z130" s="197"/>
      <c r="AA130" s="197"/>
      <c r="AB130" s="188"/>
      <c r="AC130" s="197"/>
      <c r="AD130" s="197"/>
      <c r="AE130" s="188"/>
      <c r="AF130" s="197"/>
      <c r="AG130" s="197"/>
      <c r="AH130" s="197"/>
    </row>
    <row r="131" spans="1:34" x14ac:dyDescent="0.3">
      <c r="A131" s="192"/>
      <c r="B131" s="117"/>
      <c r="C131" s="117"/>
      <c r="D131" s="117"/>
      <c r="E131" s="117"/>
      <c r="F131" s="117"/>
      <c r="G131" s="117"/>
      <c r="H131" s="117"/>
      <c r="I131" s="195"/>
      <c r="J131" s="117"/>
      <c r="K131" s="117"/>
      <c r="L131" s="117"/>
      <c r="M131" s="117"/>
      <c r="N131" s="117"/>
      <c r="O131" s="117"/>
      <c r="P131" s="117"/>
      <c r="Q131" s="117"/>
      <c r="R131" s="117"/>
      <c r="S131" s="195"/>
      <c r="T131" s="117"/>
      <c r="U131" s="195"/>
      <c r="V131" s="117"/>
      <c r="W131" s="196"/>
      <c r="X131" s="197"/>
      <c r="Y131" s="197"/>
      <c r="Z131" s="197"/>
      <c r="AA131" s="197"/>
      <c r="AB131" s="188"/>
      <c r="AC131" s="197"/>
      <c r="AD131" s="197"/>
      <c r="AE131" s="188"/>
      <c r="AF131" s="197"/>
      <c r="AG131" s="197"/>
      <c r="AH131" s="197"/>
    </row>
    <row r="132" spans="1:34" x14ac:dyDescent="0.3">
      <c r="A132" s="192"/>
      <c r="B132" s="117"/>
      <c r="C132" s="117"/>
      <c r="D132" s="117"/>
      <c r="E132" s="117"/>
      <c r="F132" s="117"/>
      <c r="G132" s="117"/>
      <c r="H132" s="117"/>
      <c r="I132" s="195"/>
      <c r="J132" s="117"/>
      <c r="K132" s="117"/>
      <c r="L132" s="117"/>
      <c r="M132" s="117"/>
      <c r="N132" s="117"/>
      <c r="O132" s="117"/>
      <c r="P132" s="117"/>
      <c r="Q132" s="117"/>
      <c r="R132" s="117"/>
      <c r="S132" s="195"/>
      <c r="T132" s="117"/>
      <c r="U132" s="195"/>
      <c r="V132" s="117"/>
      <c r="W132" s="196"/>
      <c r="X132" s="197"/>
      <c r="Y132" s="197"/>
      <c r="Z132" s="197"/>
      <c r="AA132" s="197"/>
      <c r="AB132" s="188"/>
      <c r="AC132" s="197"/>
      <c r="AD132" s="197"/>
      <c r="AE132" s="188"/>
      <c r="AF132" s="197"/>
      <c r="AG132" s="197"/>
      <c r="AH132" s="197"/>
    </row>
    <row r="133" spans="1:34" x14ac:dyDescent="0.3">
      <c r="A133" s="192"/>
      <c r="B133" s="117"/>
      <c r="C133" s="117"/>
      <c r="D133" s="117"/>
      <c r="E133" s="117"/>
      <c r="F133" s="117"/>
      <c r="G133" s="117"/>
      <c r="H133" s="117"/>
      <c r="I133" s="195"/>
      <c r="J133" s="117"/>
      <c r="K133" s="117"/>
      <c r="L133" s="117"/>
      <c r="M133" s="117"/>
      <c r="N133" s="117"/>
      <c r="O133" s="117"/>
      <c r="P133" s="117"/>
      <c r="Q133" s="117"/>
      <c r="R133" s="117"/>
      <c r="S133" s="195"/>
      <c r="T133" s="117"/>
      <c r="U133" s="195"/>
      <c r="V133" s="117"/>
      <c r="W133" s="196"/>
      <c r="X133" s="197"/>
      <c r="Y133" s="197"/>
      <c r="Z133" s="197"/>
      <c r="AA133" s="197"/>
      <c r="AB133" s="188"/>
      <c r="AC133" s="197"/>
      <c r="AD133" s="197"/>
      <c r="AE133" s="188"/>
      <c r="AF133" s="197"/>
      <c r="AG133" s="197"/>
      <c r="AH133" s="197"/>
    </row>
    <row r="134" spans="1:34" x14ac:dyDescent="0.3">
      <c r="A134" s="192"/>
      <c r="B134" s="117"/>
      <c r="C134" s="117"/>
      <c r="D134" s="117"/>
      <c r="E134" s="117"/>
      <c r="F134" s="117"/>
      <c r="G134" s="117"/>
      <c r="H134" s="117"/>
      <c r="I134" s="195"/>
      <c r="J134" s="117"/>
      <c r="K134" s="117"/>
      <c r="L134" s="117"/>
      <c r="M134" s="117"/>
      <c r="N134" s="117"/>
      <c r="O134" s="117"/>
      <c r="P134" s="117"/>
      <c r="Q134" s="117"/>
      <c r="R134" s="117"/>
      <c r="S134" s="195"/>
      <c r="T134" s="117"/>
      <c r="U134" s="195"/>
      <c r="V134" s="117"/>
      <c r="W134" s="196"/>
      <c r="X134" s="197"/>
      <c r="Y134" s="197"/>
      <c r="Z134" s="197"/>
      <c r="AA134" s="197"/>
      <c r="AB134" s="188"/>
      <c r="AC134" s="197"/>
      <c r="AD134" s="197"/>
      <c r="AE134" s="188"/>
      <c r="AF134" s="197"/>
      <c r="AG134" s="197"/>
      <c r="AH134" s="197"/>
    </row>
    <row r="135" spans="1:34" x14ac:dyDescent="0.3">
      <c r="A135" s="192"/>
      <c r="B135" s="117"/>
      <c r="C135" s="117"/>
      <c r="D135" s="117"/>
      <c r="E135" s="117"/>
      <c r="F135" s="117"/>
      <c r="G135" s="117"/>
      <c r="H135" s="117"/>
      <c r="I135" s="195"/>
      <c r="J135" s="117"/>
      <c r="K135" s="117"/>
      <c r="L135" s="117"/>
      <c r="M135" s="117"/>
      <c r="N135" s="117"/>
      <c r="O135" s="117"/>
      <c r="P135" s="117"/>
      <c r="Q135" s="117"/>
      <c r="R135" s="117"/>
      <c r="S135" s="195"/>
      <c r="T135" s="117"/>
      <c r="U135" s="195"/>
      <c r="V135" s="117"/>
      <c r="W135" s="196"/>
      <c r="X135" s="197"/>
      <c r="Y135" s="197"/>
      <c r="Z135" s="197"/>
      <c r="AA135" s="197"/>
      <c r="AB135" s="188"/>
      <c r="AC135" s="197"/>
      <c r="AD135" s="197"/>
      <c r="AE135" s="188"/>
      <c r="AF135" s="197"/>
      <c r="AG135" s="197"/>
      <c r="AH135" s="197"/>
    </row>
    <row r="136" spans="1:34" x14ac:dyDescent="0.3">
      <c r="A136" s="192"/>
      <c r="B136" s="117"/>
      <c r="C136" s="117"/>
      <c r="D136" s="117"/>
      <c r="E136" s="117"/>
      <c r="F136" s="117"/>
      <c r="G136" s="117"/>
      <c r="H136" s="117"/>
      <c r="I136" s="195"/>
      <c r="J136" s="117"/>
      <c r="K136" s="117"/>
      <c r="L136" s="117"/>
      <c r="M136" s="117"/>
      <c r="N136" s="117"/>
      <c r="O136" s="117"/>
      <c r="P136" s="117"/>
      <c r="Q136" s="117"/>
      <c r="R136" s="117"/>
      <c r="S136" s="195"/>
      <c r="T136" s="117"/>
      <c r="U136" s="195"/>
      <c r="V136" s="117"/>
      <c r="W136" s="196"/>
      <c r="X136" s="197"/>
      <c r="Y136" s="197"/>
      <c r="Z136" s="197"/>
      <c r="AA136" s="197"/>
      <c r="AB136" s="188"/>
      <c r="AC136" s="197"/>
      <c r="AD136" s="197"/>
      <c r="AE136" s="188"/>
      <c r="AF136" s="197"/>
      <c r="AG136" s="197"/>
      <c r="AH136" s="197"/>
    </row>
    <row r="137" spans="1:34" x14ac:dyDescent="0.3">
      <c r="A137" s="192"/>
      <c r="B137" s="117"/>
      <c r="C137" s="117"/>
      <c r="D137" s="117"/>
      <c r="E137" s="117"/>
      <c r="F137" s="117"/>
      <c r="G137" s="117"/>
      <c r="H137" s="117"/>
      <c r="I137" s="195"/>
      <c r="J137" s="117"/>
      <c r="K137" s="117"/>
      <c r="L137" s="117"/>
      <c r="M137" s="117"/>
      <c r="N137" s="117"/>
      <c r="O137" s="117"/>
      <c r="P137" s="117"/>
      <c r="Q137" s="117"/>
      <c r="R137" s="117"/>
      <c r="S137" s="195"/>
      <c r="T137" s="117"/>
      <c r="U137" s="195"/>
      <c r="V137" s="117"/>
      <c r="W137" s="196"/>
      <c r="X137" s="197"/>
      <c r="Y137" s="197"/>
      <c r="Z137" s="197"/>
      <c r="AA137" s="197"/>
      <c r="AB137" s="188"/>
      <c r="AC137" s="197"/>
      <c r="AD137" s="197"/>
      <c r="AE137" s="188"/>
      <c r="AF137" s="197"/>
      <c r="AG137" s="197"/>
      <c r="AH137" s="197"/>
    </row>
    <row r="138" spans="1:34" x14ac:dyDescent="0.3">
      <c r="A138" s="192"/>
      <c r="B138" s="117"/>
      <c r="C138" s="117"/>
      <c r="D138" s="117"/>
      <c r="E138" s="117"/>
      <c r="F138" s="117"/>
      <c r="G138" s="117"/>
      <c r="H138" s="117"/>
      <c r="I138" s="195"/>
      <c r="J138" s="117"/>
      <c r="K138" s="117"/>
      <c r="L138" s="117"/>
      <c r="M138" s="117"/>
      <c r="N138" s="117"/>
      <c r="O138" s="117"/>
      <c r="P138" s="117"/>
      <c r="Q138" s="117"/>
      <c r="R138" s="117"/>
      <c r="S138" s="195"/>
      <c r="T138" s="117"/>
      <c r="U138" s="195"/>
      <c r="V138" s="117"/>
      <c r="W138" s="196"/>
      <c r="X138" s="197"/>
      <c r="Y138" s="197"/>
      <c r="Z138" s="197"/>
      <c r="AA138" s="197"/>
      <c r="AB138" s="188"/>
      <c r="AC138" s="197"/>
      <c r="AD138" s="197"/>
      <c r="AE138" s="188"/>
      <c r="AF138" s="197"/>
      <c r="AG138" s="197"/>
      <c r="AH138" s="197"/>
    </row>
    <row r="139" spans="1:34" x14ac:dyDescent="0.3">
      <c r="A139" s="192"/>
      <c r="B139" s="117"/>
      <c r="C139" s="117"/>
      <c r="D139" s="117"/>
      <c r="E139" s="117"/>
      <c r="F139" s="117"/>
      <c r="G139" s="117"/>
      <c r="H139" s="117"/>
      <c r="I139" s="195"/>
      <c r="J139" s="117"/>
      <c r="K139" s="117"/>
      <c r="L139" s="117"/>
      <c r="M139" s="117"/>
      <c r="N139" s="117"/>
      <c r="O139" s="117"/>
      <c r="P139" s="117"/>
      <c r="Q139" s="117"/>
      <c r="R139" s="117"/>
      <c r="S139" s="195"/>
      <c r="T139" s="117"/>
      <c r="U139" s="195"/>
      <c r="V139" s="117"/>
      <c r="W139" s="196"/>
      <c r="X139" s="197"/>
      <c r="Y139" s="197"/>
      <c r="Z139" s="197"/>
      <c r="AA139" s="197"/>
      <c r="AB139" s="188"/>
      <c r="AC139" s="197"/>
      <c r="AD139" s="197"/>
      <c r="AE139" s="188"/>
      <c r="AF139" s="197"/>
      <c r="AG139" s="197"/>
      <c r="AH139" s="197"/>
    </row>
    <row r="140" spans="1:34" x14ac:dyDescent="0.3">
      <c r="A140" s="192"/>
      <c r="B140" s="117"/>
      <c r="C140" s="117"/>
      <c r="D140" s="117"/>
      <c r="E140" s="117"/>
      <c r="F140" s="117"/>
      <c r="G140" s="117"/>
      <c r="H140" s="117"/>
      <c r="I140" s="195"/>
      <c r="J140" s="117"/>
      <c r="K140" s="117"/>
      <c r="L140" s="117"/>
      <c r="M140" s="117"/>
      <c r="N140" s="117"/>
      <c r="O140" s="117"/>
      <c r="P140" s="117"/>
      <c r="Q140" s="117"/>
      <c r="R140" s="117"/>
      <c r="S140" s="195"/>
      <c r="T140" s="117"/>
      <c r="U140" s="195"/>
      <c r="V140" s="117"/>
      <c r="W140" s="196"/>
      <c r="X140" s="197"/>
      <c r="Y140" s="197"/>
      <c r="Z140" s="197"/>
      <c r="AA140" s="197"/>
      <c r="AB140" s="188"/>
      <c r="AC140" s="197"/>
      <c r="AD140" s="197"/>
      <c r="AE140" s="188"/>
      <c r="AF140" s="197"/>
      <c r="AG140" s="197"/>
      <c r="AH140" s="197"/>
    </row>
    <row r="141" spans="1:34" x14ac:dyDescent="0.3">
      <c r="A141" s="192"/>
      <c r="B141" s="117"/>
      <c r="C141" s="117"/>
      <c r="D141" s="117"/>
      <c r="E141" s="117"/>
      <c r="F141" s="117"/>
      <c r="G141" s="117"/>
      <c r="H141" s="117"/>
      <c r="I141" s="195"/>
      <c r="J141" s="117"/>
      <c r="K141" s="117"/>
      <c r="L141" s="117"/>
      <c r="M141" s="117"/>
      <c r="N141" s="117"/>
      <c r="O141" s="117"/>
      <c r="P141" s="117"/>
      <c r="Q141" s="117"/>
      <c r="R141" s="117"/>
      <c r="S141" s="195"/>
      <c r="T141" s="117"/>
      <c r="U141" s="195"/>
      <c r="V141" s="117"/>
      <c r="W141" s="196"/>
      <c r="X141" s="197"/>
      <c r="Y141" s="197"/>
      <c r="Z141" s="197"/>
      <c r="AA141" s="197"/>
      <c r="AB141" s="188"/>
      <c r="AC141" s="197"/>
      <c r="AD141" s="197"/>
      <c r="AE141" s="188"/>
      <c r="AF141" s="197"/>
      <c r="AG141" s="197"/>
      <c r="AH141" s="197"/>
    </row>
    <row r="142" spans="1:34" x14ac:dyDescent="0.3">
      <c r="A142" s="192"/>
      <c r="B142" s="117"/>
      <c r="C142" s="117"/>
      <c r="D142" s="117"/>
      <c r="E142" s="117"/>
      <c r="F142" s="117"/>
      <c r="G142" s="117"/>
      <c r="H142" s="117"/>
      <c r="I142" s="195"/>
      <c r="J142" s="117"/>
      <c r="K142" s="117"/>
      <c r="L142" s="117"/>
      <c r="M142" s="117"/>
      <c r="N142" s="117"/>
      <c r="O142" s="117"/>
      <c r="P142" s="117"/>
      <c r="Q142" s="117"/>
      <c r="R142" s="117"/>
      <c r="S142" s="195"/>
      <c r="T142" s="117"/>
      <c r="U142" s="195"/>
      <c r="V142" s="117"/>
      <c r="W142" s="196"/>
      <c r="X142" s="197"/>
      <c r="Y142" s="197"/>
      <c r="Z142" s="197"/>
      <c r="AA142" s="197"/>
      <c r="AB142" s="188"/>
      <c r="AC142" s="197"/>
      <c r="AD142" s="197"/>
      <c r="AE142" s="188"/>
      <c r="AF142" s="197"/>
      <c r="AG142" s="197"/>
      <c r="AH142" s="197"/>
    </row>
    <row r="143" spans="1:34" x14ac:dyDescent="0.3">
      <c r="A143" s="192"/>
      <c r="B143" s="117"/>
      <c r="C143" s="117"/>
      <c r="D143" s="117"/>
      <c r="E143" s="117"/>
      <c r="F143" s="117"/>
      <c r="G143" s="117"/>
      <c r="H143" s="117"/>
      <c r="I143" s="195"/>
      <c r="J143" s="117"/>
      <c r="K143" s="117"/>
      <c r="L143" s="117"/>
      <c r="M143" s="117"/>
      <c r="N143" s="117"/>
      <c r="O143" s="117"/>
      <c r="P143" s="117"/>
      <c r="Q143" s="117"/>
      <c r="R143" s="117"/>
      <c r="S143" s="195"/>
      <c r="T143" s="117"/>
      <c r="U143" s="195"/>
      <c r="V143" s="117"/>
      <c r="W143" s="196"/>
      <c r="X143" s="197"/>
      <c r="Y143" s="197"/>
      <c r="Z143" s="197"/>
      <c r="AA143" s="197"/>
      <c r="AB143" s="188"/>
      <c r="AC143" s="197"/>
      <c r="AD143" s="197"/>
      <c r="AE143" s="188"/>
      <c r="AF143" s="197"/>
      <c r="AG143" s="197"/>
      <c r="AH143" s="197"/>
    </row>
    <row r="144" spans="1:34" x14ac:dyDescent="0.3">
      <c r="A144" s="192"/>
      <c r="B144" s="117"/>
      <c r="C144" s="117"/>
      <c r="D144" s="117"/>
      <c r="E144" s="117"/>
      <c r="F144" s="117"/>
      <c r="G144" s="117"/>
      <c r="H144" s="117"/>
      <c r="I144" s="195"/>
      <c r="J144" s="117"/>
      <c r="K144" s="117"/>
      <c r="L144" s="117"/>
      <c r="M144" s="117"/>
      <c r="N144" s="117"/>
      <c r="O144" s="117"/>
      <c r="P144" s="117"/>
      <c r="Q144" s="117"/>
      <c r="R144" s="117"/>
      <c r="S144" s="195"/>
      <c r="T144" s="117"/>
      <c r="U144" s="195"/>
      <c r="V144" s="117"/>
      <c r="W144" s="196"/>
      <c r="X144" s="197"/>
      <c r="Y144" s="197"/>
      <c r="Z144" s="197"/>
      <c r="AA144" s="197"/>
      <c r="AB144" s="188"/>
      <c r="AC144" s="197"/>
      <c r="AD144" s="197"/>
      <c r="AE144" s="188"/>
      <c r="AF144" s="197"/>
      <c r="AG144" s="197"/>
      <c r="AH144" s="197"/>
    </row>
    <row r="145" spans="1:34" x14ac:dyDescent="0.3">
      <c r="A145" s="192"/>
      <c r="B145" s="117"/>
      <c r="C145" s="117"/>
      <c r="D145" s="117"/>
      <c r="E145" s="117"/>
      <c r="F145" s="117"/>
      <c r="G145" s="117"/>
      <c r="H145" s="117"/>
      <c r="I145" s="195"/>
      <c r="J145" s="117"/>
      <c r="K145" s="117"/>
      <c r="L145" s="117"/>
      <c r="M145" s="117"/>
      <c r="N145" s="117"/>
      <c r="O145" s="117"/>
      <c r="P145" s="117"/>
      <c r="Q145" s="117"/>
      <c r="R145" s="117"/>
      <c r="S145" s="195"/>
      <c r="T145" s="117"/>
      <c r="U145" s="195"/>
      <c r="V145" s="117"/>
      <c r="W145" s="196"/>
      <c r="X145" s="197"/>
      <c r="Y145" s="197"/>
      <c r="Z145" s="197"/>
      <c r="AA145" s="197"/>
      <c r="AB145" s="188"/>
      <c r="AC145" s="197"/>
      <c r="AD145" s="197"/>
      <c r="AE145" s="188"/>
      <c r="AF145" s="197"/>
      <c r="AG145" s="197"/>
      <c r="AH145" s="197"/>
    </row>
    <row r="146" spans="1:34" x14ac:dyDescent="0.3">
      <c r="A146" s="192"/>
      <c r="B146" s="117"/>
      <c r="C146" s="117"/>
      <c r="D146" s="117"/>
      <c r="E146" s="117"/>
      <c r="F146" s="117"/>
      <c r="G146" s="117"/>
      <c r="H146" s="117"/>
      <c r="I146" s="195"/>
      <c r="J146" s="117"/>
      <c r="K146" s="117"/>
      <c r="L146" s="117"/>
      <c r="M146" s="117"/>
      <c r="N146" s="117"/>
      <c r="O146" s="117"/>
      <c r="P146" s="117"/>
      <c r="Q146" s="117"/>
      <c r="R146" s="117"/>
      <c r="S146" s="195"/>
      <c r="T146" s="117"/>
      <c r="U146" s="195"/>
      <c r="V146" s="117"/>
      <c r="W146" s="196"/>
      <c r="X146" s="197"/>
      <c r="Y146" s="197"/>
      <c r="Z146" s="197"/>
      <c r="AA146" s="197"/>
      <c r="AB146" s="188"/>
      <c r="AC146" s="197"/>
      <c r="AD146" s="197"/>
      <c r="AE146" s="188"/>
      <c r="AF146" s="197"/>
      <c r="AG146" s="197"/>
      <c r="AH146" s="197"/>
    </row>
    <row r="147" spans="1:34" x14ac:dyDescent="0.3">
      <c r="A147" s="192"/>
      <c r="B147" s="117"/>
      <c r="C147" s="117"/>
      <c r="D147" s="117"/>
      <c r="E147" s="117"/>
      <c r="F147" s="117"/>
      <c r="G147" s="117"/>
      <c r="H147" s="117"/>
      <c r="I147" s="195"/>
      <c r="J147" s="117"/>
      <c r="K147" s="117"/>
      <c r="L147" s="117"/>
      <c r="M147" s="117"/>
      <c r="N147" s="117"/>
      <c r="O147" s="117"/>
      <c r="P147" s="117"/>
      <c r="Q147" s="117"/>
      <c r="R147" s="117"/>
      <c r="S147" s="195"/>
      <c r="T147" s="117"/>
      <c r="U147" s="195"/>
      <c r="V147" s="117"/>
      <c r="W147" s="196"/>
      <c r="X147" s="197"/>
      <c r="Y147" s="197"/>
      <c r="Z147" s="197"/>
      <c r="AA147" s="197"/>
      <c r="AB147" s="188"/>
      <c r="AC147" s="197"/>
      <c r="AD147" s="197"/>
      <c r="AE147" s="188"/>
      <c r="AF147" s="197"/>
      <c r="AG147" s="197"/>
      <c r="AH147" s="197"/>
    </row>
    <row r="148" spans="1:34" x14ac:dyDescent="0.3">
      <c r="A148" s="192"/>
      <c r="B148" s="117"/>
      <c r="C148" s="117"/>
      <c r="D148" s="117"/>
      <c r="E148" s="117"/>
      <c r="F148" s="117"/>
      <c r="G148" s="117"/>
      <c r="H148" s="117"/>
      <c r="I148" s="195"/>
      <c r="J148" s="117"/>
      <c r="K148" s="117"/>
      <c r="L148" s="117"/>
      <c r="M148" s="117"/>
      <c r="N148" s="117"/>
      <c r="O148" s="117"/>
      <c r="P148" s="117"/>
      <c r="Q148" s="117"/>
      <c r="R148" s="117"/>
      <c r="S148" s="195"/>
      <c r="T148" s="117"/>
      <c r="U148" s="195"/>
      <c r="V148" s="117"/>
      <c r="W148" s="196"/>
      <c r="X148" s="197"/>
      <c r="Y148" s="197"/>
      <c r="Z148" s="197"/>
      <c r="AA148" s="197"/>
      <c r="AB148" s="188"/>
      <c r="AC148" s="197"/>
      <c r="AD148" s="197"/>
      <c r="AE148" s="188"/>
      <c r="AF148" s="197"/>
      <c r="AG148" s="197"/>
      <c r="AH148" s="197"/>
    </row>
    <row r="149" spans="1:34" x14ac:dyDescent="0.3">
      <c r="A149" s="192"/>
      <c r="B149" s="117"/>
      <c r="C149" s="117"/>
      <c r="D149" s="117"/>
      <c r="E149" s="117"/>
      <c r="F149" s="117"/>
      <c r="G149" s="117"/>
      <c r="H149" s="117"/>
      <c r="I149" s="195"/>
      <c r="J149" s="117"/>
      <c r="K149" s="117"/>
      <c r="L149" s="117"/>
      <c r="M149" s="117"/>
      <c r="N149" s="117"/>
      <c r="O149" s="117"/>
      <c r="P149" s="117"/>
      <c r="Q149" s="117"/>
      <c r="R149" s="117"/>
      <c r="S149" s="195"/>
      <c r="T149" s="117"/>
      <c r="U149" s="195"/>
      <c r="V149" s="117"/>
      <c r="W149" s="196"/>
      <c r="X149" s="197"/>
      <c r="Y149" s="197"/>
      <c r="Z149" s="197"/>
      <c r="AA149" s="197"/>
      <c r="AB149" s="188"/>
      <c r="AC149" s="197"/>
      <c r="AD149" s="197"/>
      <c r="AE149" s="188"/>
      <c r="AF149" s="197"/>
      <c r="AG149" s="197"/>
      <c r="AH149" s="197"/>
    </row>
    <row r="150" spans="1:34" x14ac:dyDescent="0.3">
      <c r="A150" s="192"/>
      <c r="B150" s="117"/>
      <c r="C150" s="117"/>
      <c r="D150" s="117"/>
      <c r="E150" s="117"/>
      <c r="F150" s="117"/>
      <c r="G150" s="117"/>
      <c r="H150" s="117"/>
      <c r="I150" s="195"/>
      <c r="J150" s="117"/>
      <c r="K150" s="117"/>
      <c r="L150" s="117"/>
      <c r="M150" s="117"/>
      <c r="N150" s="117"/>
      <c r="O150" s="117"/>
      <c r="P150" s="117"/>
      <c r="Q150" s="117"/>
      <c r="R150" s="117"/>
      <c r="S150" s="195"/>
      <c r="T150" s="117"/>
      <c r="U150" s="195"/>
      <c r="V150" s="117"/>
      <c r="W150" s="196"/>
      <c r="X150" s="197"/>
      <c r="Y150" s="197"/>
      <c r="Z150" s="197"/>
      <c r="AA150" s="197"/>
      <c r="AB150" s="188"/>
      <c r="AC150" s="197"/>
      <c r="AD150" s="197"/>
      <c r="AE150" s="188"/>
      <c r="AF150" s="197"/>
      <c r="AG150" s="197"/>
      <c r="AH150" s="197"/>
    </row>
    <row r="151" spans="1:34" x14ac:dyDescent="0.3">
      <c r="A151" s="192"/>
      <c r="B151" s="117"/>
      <c r="C151" s="117"/>
      <c r="D151" s="117"/>
      <c r="E151" s="117"/>
      <c r="F151" s="117"/>
      <c r="G151" s="117"/>
      <c r="H151" s="117"/>
      <c r="I151" s="195"/>
      <c r="J151" s="117"/>
      <c r="K151" s="117"/>
      <c r="L151" s="117"/>
      <c r="M151" s="117"/>
      <c r="N151" s="117"/>
      <c r="O151" s="117"/>
      <c r="P151" s="117"/>
      <c r="Q151" s="117"/>
      <c r="R151" s="117"/>
      <c r="S151" s="195"/>
      <c r="T151" s="117"/>
      <c r="U151" s="195"/>
      <c r="V151" s="117"/>
      <c r="W151" s="196"/>
      <c r="X151" s="197"/>
      <c r="Y151" s="197"/>
      <c r="Z151" s="197"/>
      <c r="AA151" s="197"/>
      <c r="AB151" s="188"/>
      <c r="AC151" s="197"/>
      <c r="AD151" s="197"/>
      <c r="AE151" s="188"/>
      <c r="AF151" s="197"/>
      <c r="AG151" s="197"/>
      <c r="AH151" s="197"/>
    </row>
    <row r="152" spans="1:34" x14ac:dyDescent="0.3">
      <c r="A152" s="192"/>
      <c r="B152" s="117"/>
      <c r="C152" s="117"/>
      <c r="D152" s="117"/>
      <c r="E152" s="117"/>
      <c r="F152" s="117"/>
      <c r="G152" s="117"/>
      <c r="H152" s="117"/>
      <c r="I152" s="195"/>
      <c r="J152" s="117"/>
      <c r="K152" s="117"/>
      <c r="L152" s="117"/>
      <c r="M152" s="117"/>
      <c r="N152" s="117"/>
      <c r="O152" s="117"/>
      <c r="P152" s="117"/>
      <c r="Q152" s="117"/>
      <c r="R152" s="117"/>
      <c r="S152" s="195"/>
      <c r="T152" s="117"/>
      <c r="U152" s="195"/>
      <c r="V152" s="117"/>
      <c r="W152" s="196"/>
      <c r="X152" s="197"/>
      <c r="Y152" s="197"/>
      <c r="Z152" s="197"/>
      <c r="AA152" s="197"/>
      <c r="AB152" s="188"/>
      <c r="AC152" s="197"/>
      <c r="AD152" s="197"/>
      <c r="AE152" s="188"/>
      <c r="AF152" s="197"/>
      <c r="AG152" s="197"/>
      <c r="AH152" s="197"/>
    </row>
    <row r="153" spans="1:34" x14ac:dyDescent="0.3">
      <c r="A153" s="192"/>
      <c r="B153" s="117"/>
      <c r="C153" s="117"/>
      <c r="D153" s="117"/>
      <c r="E153" s="117"/>
      <c r="F153" s="117"/>
      <c r="G153" s="117"/>
      <c r="H153" s="117"/>
      <c r="I153" s="195"/>
      <c r="J153" s="117"/>
      <c r="K153" s="117"/>
      <c r="L153" s="117"/>
      <c r="M153" s="117"/>
      <c r="N153" s="117"/>
      <c r="O153" s="117"/>
      <c r="P153" s="117"/>
      <c r="Q153" s="117"/>
      <c r="R153" s="117"/>
      <c r="S153" s="195"/>
      <c r="T153" s="117"/>
      <c r="U153" s="195"/>
      <c r="V153" s="117"/>
      <c r="W153" s="196"/>
      <c r="X153" s="197"/>
      <c r="Y153" s="197"/>
      <c r="Z153" s="197"/>
      <c r="AA153" s="197"/>
      <c r="AB153" s="188"/>
      <c r="AC153" s="197"/>
      <c r="AD153" s="197"/>
      <c r="AE153" s="188"/>
      <c r="AF153" s="197"/>
      <c r="AG153" s="197"/>
      <c r="AH153" s="197"/>
    </row>
    <row r="154" spans="1:34" x14ac:dyDescent="0.3">
      <c r="A154" s="192"/>
      <c r="B154" s="117"/>
      <c r="C154" s="117"/>
      <c r="D154" s="117"/>
      <c r="E154" s="117"/>
      <c r="F154" s="117"/>
      <c r="G154" s="117"/>
      <c r="H154" s="117"/>
      <c r="I154" s="195"/>
      <c r="J154" s="117"/>
      <c r="K154" s="117"/>
      <c r="L154" s="117"/>
      <c r="M154" s="117"/>
      <c r="N154" s="117"/>
      <c r="O154" s="117"/>
      <c r="P154" s="117"/>
      <c r="Q154" s="117"/>
      <c r="R154" s="117"/>
      <c r="S154" s="195"/>
      <c r="T154" s="117"/>
      <c r="U154" s="195"/>
      <c r="V154" s="117"/>
      <c r="W154" s="196"/>
      <c r="X154" s="197"/>
      <c r="Y154" s="197"/>
      <c r="Z154" s="197"/>
      <c r="AA154" s="197"/>
      <c r="AB154" s="188"/>
      <c r="AC154" s="197"/>
      <c r="AD154" s="197"/>
      <c r="AE154" s="188"/>
      <c r="AF154" s="197"/>
      <c r="AG154" s="197"/>
      <c r="AH154" s="197"/>
    </row>
    <row r="155" spans="1:34" x14ac:dyDescent="0.3">
      <c r="A155" s="192"/>
      <c r="B155" s="117"/>
      <c r="C155" s="117"/>
      <c r="D155" s="117"/>
      <c r="E155" s="117"/>
      <c r="F155" s="117"/>
      <c r="G155" s="117"/>
      <c r="H155" s="117"/>
      <c r="I155" s="195"/>
      <c r="J155" s="117"/>
      <c r="K155" s="117"/>
      <c r="L155" s="117"/>
      <c r="M155" s="117"/>
      <c r="N155" s="117"/>
      <c r="O155" s="117"/>
      <c r="P155" s="117"/>
      <c r="Q155" s="117"/>
      <c r="R155" s="117"/>
      <c r="S155" s="195"/>
      <c r="T155" s="117"/>
      <c r="U155" s="195"/>
      <c r="V155" s="117"/>
      <c r="W155" s="196"/>
      <c r="X155" s="197"/>
      <c r="Y155" s="197"/>
      <c r="Z155" s="197"/>
      <c r="AA155" s="197"/>
      <c r="AB155" s="188"/>
      <c r="AC155" s="197"/>
      <c r="AD155" s="197"/>
      <c r="AE155" s="188"/>
      <c r="AF155" s="197"/>
      <c r="AG155" s="197"/>
      <c r="AH155" s="197"/>
    </row>
    <row r="156" spans="1:34" x14ac:dyDescent="0.3">
      <c r="A156" s="192"/>
      <c r="B156" s="117"/>
      <c r="C156" s="117"/>
      <c r="D156" s="117"/>
      <c r="E156" s="117"/>
      <c r="F156" s="117"/>
      <c r="G156" s="117"/>
      <c r="H156" s="117"/>
      <c r="I156" s="195"/>
      <c r="J156" s="117"/>
      <c r="K156" s="117"/>
      <c r="L156" s="117"/>
      <c r="M156" s="117"/>
      <c r="N156" s="117"/>
      <c r="O156" s="117"/>
      <c r="P156" s="117"/>
      <c r="Q156" s="117"/>
      <c r="R156" s="117"/>
      <c r="S156" s="195"/>
      <c r="T156" s="117"/>
      <c r="U156" s="195"/>
      <c r="V156" s="117"/>
      <c r="W156" s="196"/>
      <c r="X156" s="197"/>
      <c r="Y156" s="197"/>
      <c r="Z156" s="197"/>
      <c r="AA156" s="197"/>
      <c r="AB156" s="188"/>
      <c r="AC156" s="197"/>
      <c r="AD156" s="197"/>
      <c r="AE156" s="188"/>
      <c r="AF156" s="197"/>
      <c r="AG156" s="197"/>
      <c r="AH156" s="197"/>
    </row>
    <row r="157" spans="1:34" x14ac:dyDescent="0.3">
      <c r="A157" s="192"/>
      <c r="B157" s="117"/>
      <c r="C157" s="117"/>
      <c r="D157" s="117"/>
      <c r="E157" s="117"/>
      <c r="F157" s="117"/>
      <c r="G157" s="117"/>
      <c r="H157" s="117"/>
      <c r="I157" s="195"/>
      <c r="J157" s="117"/>
      <c r="K157" s="117"/>
      <c r="L157" s="117"/>
      <c r="M157" s="117"/>
      <c r="N157" s="117"/>
      <c r="O157" s="117"/>
      <c r="P157" s="117"/>
      <c r="Q157" s="117"/>
      <c r="R157" s="117"/>
      <c r="S157" s="195"/>
      <c r="T157" s="117"/>
      <c r="U157" s="195"/>
      <c r="V157" s="117"/>
      <c r="W157" s="196"/>
      <c r="X157" s="197"/>
      <c r="Y157" s="197"/>
      <c r="Z157" s="197"/>
      <c r="AA157" s="197"/>
      <c r="AB157" s="188"/>
      <c r="AC157" s="197"/>
      <c r="AD157" s="197"/>
      <c r="AE157" s="188"/>
      <c r="AF157" s="197"/>
      <c r="AG157" s="197"/>
      <c r="AH157" s="197"/>
    </row>
    <row r="158" spans="1:34" x14ac:dyDescent="0.3">
      <c r="A158" s="192"/>
      <c r="B158" s="117"/>
      <c r="C158" s="117"/>
      <c r="D158" s="117"/>
      <c r="E158" s="117"/>
      <c r="F158" s="117"/>
      <c r="G158" s="117"/>
      <c r="H158" s="117"/>
      <c r="I158" s="195"/>
      <c r="J158" s="117"/>
      <c r="K158" s="117"/>
      <c r="L158" s="117"/>
      <c r="M158" s="117"/>
      <c r="N158" s="117"/>
      <c r="O158" s="117"/>
      <c r="P158" s="117"/>
      <c r="Q158" s="117"/>
      <c r="R158" s="117"/>
      <c r="S158" s="195"/>
      <c r="T158" s="117"/>
      <c r="U158" s="195"/>
      <c r="V158" s="117"/>
      <c r="W158" s="196"/>
      <c r="X158" s="197"/>
      <c r="Y158" s="197"/>
      <c r="Z158" s="197"/>
      <c r="AA158" s="197"/>
      <c r="AB158" s="188"/>
      <c r="AC158" s="197"/>
      <c r="AD158" s="197"/>
      <c r="AE158" s="188"/>
      <c r="AF158" s="197"/>
      <c r="AG158" s="197"/>
      <c r="AH158" s="197"/>
    </row>
    <row r="159" spans="1:34" x14ac:dyDescent="0.3">
      <c r="A159" s="192"/>
      <c r="B159" s="117"/>
      <c r="C159" s="117"/>
      <c r="D159" s="117"/>
      <c r="E159" s="117"/>
      <c r="F159" s="117"/>
      <c r="G159" s="117"/>
      <c r="H159" s="117"/>
      <c r="I159" s="195"/>
      <c r="J159" s="117"/>
      <c r="K159" s="117"/>
      <c r="L159" s="117"/>
      <c r="M159" s="117"/>
      <c r="N159" s="117"/>
      <c r="O159" s="117"/>
      <c r="P159" s="117"/>
      <c r="Q159" s="117"/>
      <c r="R159" s="117"/>
      <c r="S159" s="195"/>
      <c r="T159" s="117"/>
      <c r="U159" s="195"/>
      <c r="V159" s="117"/>
      <c r="W159" s="196"/>
      <c r="X159" s="197"/>
      <c r="Y159" s="197"/>
      <c r="Z159" s="197"/>
      <c r="AA159" s="197"/>
      <c r="AB159" s="188"/>
      <c r="AC159" s="197"/>
      <c r="AD159" s="197"/>
      <c r="AE159" s="188"/>
      <c r="AF159" s="197"/>
      <c r="AG159" s="197"/>
      <c r="AH159" s="197"/>
    </row>
    <row r="160" spans="1:34" x14ac:dyDescent="0.3">
      <c r="A160" s="192"/>
      <c r="B160" s="117"/>
      <c r="C160" s="117"/>
      <c r="D160" s="117"/>
      <c r="E160" s="117"/>
      <c r="F160" s="117"/>
      <c r="G160" s="117"/>
      <c r="H160" s="117"/>
      <c r="I160" s="195"/>
      <c r="J160" s="117"/>
      <c r="K160" s="117"/>
      <c r="L160" s="117"/>
      <c r="M160" s="117"/>
      <c r="N160" s="117"/>
      <c r="O160" s="117"/>
      <c r="P160" s="117"/>
      <c r="Q160" s="117"/>
      <c r="R160" s="117"/>
      <c r="S160" s="195"/>
      <c r="T160" s="117"/>
      <c r="U160" s="195"/>
      <c r="V160" s="117"/>
      <c r="W160" s="196"/>
      <c r="X160" s="197"/>
      <c r="Y160" s="197"/>
      <c r="Z160" s="197"/>
      <c r="AA160" s="197"/>
      <c r="AB160" s="188"/>
      <c r="AC160" s="197"/>
      <c r="AD160" s="197"/>
      <c r="AE160" s="188"/>
      <c r="AF160" s="197"/>
      <c r="AG160" s="197"/>
      <c r="AH160" s="197"/>
    </row>
    <row r="161" spans="1:34" x14ac:dyDescent="0.3">
      <c r="A161" s="192"/>
      <c r="B161" s="117"/>
      <c r="C161" s="117"/>
      <c r="D161" s="117"/>
      <c r="E161" s="117"/>
      <c r="F161" s="117"/>
      <c r="G161" s="117"/>
      <c r="H161" s="117"/>
      <c r="I161" s="195"/>
      <c r="J161" s="117"/>
      <c r="K161" s="117"/>
      <c r="L161" s="117"/>
      <c r="M161" s="117"/>
      <c r="N161" s="117"/>
      <c r="O161" s="117"/>
      <c r="P161" s="117"/>
      <c r="Q161" s="117"/>
      <c r="R161" s="117"/>
      <c r="S161" s="195"/>
      <c r="T161" s="117"/>
      <c r="U161" s="195"/>
      <c r="V161" s="117"/>
      <c r="W161" s="196"/>
      <c r="X161" s="197"/>
      <c r="Y161" s="197"/>
      <c r="Z161" s="197"/>
      <c r="AA161" s="197"/>
      <c r="AB161" s="188"/>
      <c r="AC161" s="197"/>
      <c r="AD161" s="197"/>
      <c r="AE161" s="188"/>
      <c r="AF161" s="197"/>
      <c r="AG161" s="197"/>
      <c r="AH161" s="197"/>
    </row>
    <row r="162" spans="1:34" x14ac:dyDescent="0.3">
      <c r="A162" s="192"/>
      <c r="B162" s="117"/>
      <c r="C162" s="117"/>
      <c r="D162" s="117"/>
      <c r="E162" s="117"/>
      <c r="F162" s="117"/>
      <c r="G162" s="117"/>
      <c r="H162" s="117"/>
      <c r="I162" s="195"/>
      <c r="J162" s="117"/>
      <c r="K162" s="117"/>
      <c r="L162" s="117"/>
      <c r="M162" s="117"/>
      <c r="N162" s="117"/>
      <c r="O162" s="117"/>
      <c r="P162" s="117"/>
      <c r="Q162" s="117"/>
      <c r="R162" s="117"/>
      <c r="S162" s="195"/>
      <c r="T162" s="117"/>
      <c r="U162" s="195"/>
      <c r="V162" s="117"/>
      <c r="W162" s="196"/>
      <c r="X162" s="197"/>
      <c r="Y162" s="197"/>
      <c r="Z162" s="197"/>
      <c r="AA162" s="197"/>
      <c r="AB162" s="188"/>
      <c r="AC162" s="197"/>
      <c r="AD162" s="197"/>
      <c r="AE162" s="188"/>
      <c r="AF162" s="197"/>
      <c r="AG162" s="197"/>
      <c r="AH162" s="197"/>
    </row>
    <row r="163" spans="1:34" x14ac:dyDescent="0.3">
      <c r="A163" s="192"/>
      <c r="B163" s="117"/>
      <c r="C163" s="117"/>
      <c r="D163" s="117"/>
      <c r="E163" s="117"/>
      <c r="F163" s="117"/>
      <c r="G163" s="117"/>
      <c r="H163" s="117"/>
      <c r="I163" s="195"/>
      <c r="J163" s="117"/>
      <c r="K163" s="117"/>
      <c r="L163" s="117"/>
      <c r="M163" s="117"/>
      <c r="N163" s="117"/>
      <c r="O163" s="117"/>
      <c r="P163" s="117"/>
      <c r="Q163" s="117"/>
      <c r="R163" s="117"/>
      <c r="S163" s="195"/>
      <c r="T163" s="117"/>
      <c r="U163" s="195"/>
      <c r="V163" s="117"/>
      <c r="W163" s="196"/>
      <c r="X163" s="197"/>
      <c r="Y163" s="197"/>
      <c r="Z163" s="197"/>
      <c r="AA163" s="197"/>
      <c r="AB163" s="188"/>
      <c r="AC163" s="197"/>
      <c r="AD163" s="197"/>
      <c r="AE163" s="188"/>
      <c r="AF163" s="197"/>
      <c r="AG163" s="197"/>
      <c r="AH163" s="197"/>
    </row>
    <row r="164" spans="1:34" x14ac:dyDescent="0.3">
      <c r="A164" s="192"/>
      <c r="B164" s="117"/>
      <c r="C164" s="117"/>
      <c r="D164" s="117"/>
      <c r="E164" s="117"/>
      <c r="F164" s="117"/>
      <c r="G164" s="117"/>
      <c r="H164" s="117"/>
      <c r="I164" s="195"/>
      <c r="J164" s="117"/>
      <c r="K164" s="117"/>
      <c r="L164" s="117"/>
      <c r="M164" s="117"/>
      <c r="N164" s="117"/>
      <c r="O164" s="117"/>
      <c r="P164" s="117"/>
      <c r="Q164" s="117"/>
      <c r="R164" s="117"/>
      <c r="S164" s="195"/>
      <c r="T164" s="117"/>
      <c r="U164" s="195"/>
      <c r="V164" s="117"/>
      <c r="W164" s="196"/>
      <c r="X164" s="197"/>
      <c r="Y164" s="197"/>
      <c r="Z164" s="197"/>
      <c r="AA164" s="197"/>
      <c r="AB164" s="188"/>
      <c r="AC164" s="197"/>
      <c r="AD164" s="197"/>
      <c r="AE164" s="188"/>
      <c r="AF164" s="197"/>
      <c r="AG164" s="197"/>
      <c r="AH164" s="197"/>
    </row>
    <row r="165" spans="1:34" x14ac:dyDescent="0.3">
      <c r="A165" s="192"/>
      <c r="B165" s="117"/>
      <c r="C165" s="117"/>
      <c r="D165" s="117"/>
      <c r="E165" s="117"/>
      <c r="F165" s="117"/>
      <c r="G165" s="117"/>
      <c r="H165" s="117"/>
      <c r="I165" s="195"/>
      <c r="J165" s="117"/>
      <c r="K165" s="117"/>
      <c r="L165" s="117"/>
      <c r="M165" s="117"/>
      <c r="N165" s="117"/>
      <c r="O165" s="117"/>
      <c r="P165" s="117"/>
      <c r="Q165" s="117"/>
      <c r="R165" s="117"/>
      <c r="S165" s="195"/>
      <c r="T165" s="117"/>
      <c r="U165" s="195"/>
      <c r="V165" s="117"/>
      <c r="W165" s="196"/>
      <c r="X165" s="197"/>
      <c r="Y165" s="197"/>
      <c r="Z165" s="197"/>
      <c r="AA165" s="197"/>
      <c r="AB165" s="188"/>
      <c r="AC165" s="197"/>
      <c r="AD165" s="197"/>
      <c r="AE165" s="188"/>
      <c r="AF165" s="197"/>
      <c r="AG165" s="197"/>
      <c r="AH165" s="197"/>
    </row>
    <row r="166" spans="1:34" x14ac:dyDescent="0.3">
      <c r="A166" s="192"/>
      <c r="B166" s="117"/>
      <c r="C166" s="117"/>
      <c r="D166" s="117"/>
      <c r="E166" s="117"/>
      <c r="F166" s="117"/>
      <c r="G166" s="117"/>
      <c r="H166" s="117"/>
      <c r="I166" s="195"/>
      <c r="J166" s="117"/>
      <c r="K166" s="117"/>
      <c r="L166" s="117"/>
      <c r="M166" s="117"/>
      <c r="N166" s="117"/>
      <c r="O166" s="117"/>
      <c r="P166" s="117"/>
      <c r="Q166" s="117"/>
      <c r="R166" s="117"/>
      <c r="S166" s="195"/>
      <c r="T166" s="117"/>
      <c r="U166" s="195"/>
      <c r="V166" s="117"/>
      <c r="W166" s="196"/>
      <c r="X166" s="197"/>
      <c r="Y166" s="197"/>
      <c r="Z166" s="197"/>
      <c r="AA166" s="197"/>
      <c r="AB166" s="188"/>
      <c r="AC166" s="197"/>
      <c r="AD166" s="197"/>
      <c r="AE166" s="188"/>
      <c r="AF166" s="197"/>
      <c r="AG166" s="197"/>
      <c r="AH166" s="197"/>
    </row>
    <row r="167" spans="1:34" x14ac:dyDescent="0.3">
      <c r="A167" s="192"/>
      <c r="B167" s="117"/>
      <c r="C167" s="117"/>
      <c r="D167" s="117"/>
      <c r="E167" s="117"/>
      <c r="F167" s="117"/>
      <c r="G167" s="117"/>
      <c r="H167" s="117"/>
      <c r="I167" s="195"/>
      <c r="J167" s="117"/>
      <c r="K167" s="117"/>
      <c r="L167" s="117"/>
      <c r="M167" s="117"/>
      <c r="N167" s="117"/>
      <c r="O167" s="117"/>
      <c r="P167" s="117"/>
      <c r="Q167" s="117"/>
      <c r="R167" s="117"/>
      <c r="S167" s="195"/>
      <c r="T167" s="117"/>
      <c r="U167" s="195"/>
      <c r="V167" s="117"/>
      <c r="W167" s="196"/>
      <c r="X167" s="197"/>
      <c r="Y167" s="197"/>
      <c r="Z167" s="197"/>
      <c r="AA167" s="197"/>
      <c r="AB167" s="188"/>
      <c r="AC167" s="197"/>
      <c r="AD167" s="197"/>
      <c r="AE167" s="188"/>
      <c r="AF167" s="197"/>
      <c r="AG167" s="197"/>
      <c r="AH167" s="197"/>
    </row>
    <row r="168" spans="1:34" x14ac:dyDescent="0.3">
      <c r="A168" s="192"/>
      <c r="B168" s="117"/>
      <c r="C168" s="117"/>
      <c r="D168" s="117"/>
      <c r="E168" s="117"/>
      <c r="F168" s="117"/>
      <c r="G168" s="117"/>
      <c r="H168" s="117"/>
      <c r="I168" s="195"/>
      <c r="J168" s="117"/>
      <c r="K168" s="117"/>
      <c r="L168" s="117"/>
      <c r="M168" s="117"/>
      <c r="N168" s="117"/>
      <c r="O168" s="117"/>
      <c r="P168" s="117"/>
      <c r="Q168" s="117"/>
      <c r="R168" s="117"/>
      <c r="S168" s="195"/>
      <c r="T168" s="117"/>
      <c r="U168" s="195"/>
      <c r="V168" s="117"/>
      <c r="W168" s="196"/>
      <c r="X168" s="197"/>
      <c r="Y168" s="197"/>
      <c r="Z168" s="197"/>
      <c r="AA168" s="197"/>
      <c r="AB168" s="188"/>
      <c r="AC168" s="197"/>
      <c r="AD168" s="197"/>
      <c r="AE168" s="188"/>
      <c r="AF168" s="197"/>
      <c r="AG168" s="197"/>
      <c r="AH168" s="197"/>
    </row>
    <row r="169" spans="1:34" x14ac:dyDescent="0.3">
      <c r="A169" s="192"/>
      <c r="B169" s="117"/>
      <c r="C169" s="117"/>
      <c r="D169" s="117"/>
      <c r="E169" s="117"/>
      <c r="F169" s="117"/>
      <c r="G169" s="117"/>
      <c r="H169" s="117"/>
      <c r="I169" s="195"/>
      <c r="J169" s="117"/>
      <c r="K169" s="117"/>
      <c r="L169" s="117"/>
      <c r="M169" s="117"/>
      <c r="N169" s="117"/>
      <c r="O169" s="117"/>
      <c r="P169" s="117"/>
      <c r="Q169" s="117"/>
      <c r="R169" s="117"/>
      <c r="S169" s="195"/>
      <c r="T169" s="117"/>
      <c r="U169" s="195"/>
      <c r="V169" s="117"/>
      <c r="W169" s="196"/>
      <c r="X169" s="197"/>
      <c r="Y169" s="197"/>
      <c r="Z169" s="197"/>
      <c r="AA169" s="197"/>
      <c r="AB169" s="188"/>
      <c r="AC169" s="197"/>
      <c r="AD169" s="197"/>
      <c r="AE169" s="188"/>
      <c r="AF169" s="197"/>
      <c r="AG169" s="197"/>
      <c r="AH169" s="197"/>
    </row>
    <row r="170" spans="1:34" x14ac:dyDescent="0.3">
      <c r="A170" s="192"/>
      <c r="B170" s="117"/>
      <c r="C170" s="117"/>
      <c r="D170" s="117"/>
      <c r="E170" s="117"/>
      <c r="F170" s="117"/>
      <c r="G170" s="117"/>
      <c r="H170" s="117"/>
      <c r="I170" s="195"/>
      <c r="J170" s="117"/>
      <c r="K170" s="117"/>
      <c r="L170" s="117"/>
      <c r="M170" s="117"/>
      <c r="N170" s="117"/>
      <c r="O170" s="117"/>
      <c r="P170" s="117"/>
      <c r="Q170" s="117"/>
      <c r="R170" s="117"/>
      <c r="S170" s="195"/>
      <c r="T170" s="117"/>
      <c r="U170" s="195"/>
      <c r="V170" s="117"/>
      <c r="W170" s="196"/>
      <c r="X170" s="197"/>
      <c r="Y170" s="197"/>
      <c r="Z170" s="197"/>
      <c r="AA170" s="197"/>
      <c r="AB170" s="188"/>
      <c r="AC170" s="197"/>
      <c r="AD170" s="197"/>
      <c r="AE170" s="188"/>
      <c r="AF170" s="197"/>
      <c r="AG170" s="197"/>
      <c r="AH170" s="197"/>
    </row>
    <row r="171" spans="1:34" x14ac:dyDescent="0.3">
      <c r="A171" s="192"/>
      <c r="B171" s="117"/>
      <c r="C171" s="117"/>
      <c r="D171" s="117"/>
      <c r="E171" s="117"/>
      <c r="F171" s="117"/>
      <c r="G171" s="117"/>
      <c r="H171" s="117"/>
      <c r="I171" s="195"/>
      <c r="J171" s="117"/>
      <c r="K171" s="117"/>
      <c r="L171" s="117"/>
      <c r="M171" s="117"/>
      <c r="N171" s="117"/>
      <c r="O171" s="117"/>
      <c r="P171" s="117"/>
      <c r="Q171" s="117"/>
      <c r="R171" s="117"/>
      <c r="S171" s="195"/>
      <c r="T171" s="117"/>
      <c r="U171" s="195"/>
      <c r="V171" s="117"/>
      <c r="W171" s="196"/>
      <c r="X171" s="197"/>
      <c r="Y171" s="197"/>
      <c r="Z171" s="197"/>
      <c r="AA171" s="197"/>
      <c r="AB171" s="188"/>
      <c r="AC171" s="197"/>
      <c r="AD171" s="197"/>
      <c r="AE171" s="188"/>
      <c r="AF171" s="197"/>
      <c r="AG171" s="197"/>
      <c r="AH171" s="197"/>
    </row>
    <row r="172" spans="1:34" x14ac:dyDescent="0.3">
      <c r="A172" s="192"/>
      <c r="B172" s="117"/>
      <c r="C172" s="117"/>
      <c r="D172" s="117"/>
      <c r="E172" s="117"/>
      <c r="F172" s="117"/>
      <c r="G172" s="117"/>
      <c r="H172" s="117"/>
      <c r="I172" s="195"/>
      <c r="J172" s="117"/>
      <c r="K172" s="117"/>
      <c r="L172" s="117"/>
      <c r="M172" s="117"/>
      <c r="N172" s="117"/>
      <c r="O172" s="117"/>
      <c r="P172" s="117"/>
      <c r="Q172" s="117"/>
      <c r="R172" s="117"/>
      <c r="S172" s="195"/>
      <c r="T172" s="117"/>
      <c r="U172" s="195"/>
      <c r="V172" s="117"/>
      <c r="W172" s="196"/>
      <c r="X172" s="197"/>
      <c r="Y172" s="197"/>
      <c r="Z172" s="197"/>
      <c r="AA172" s="197"/>
      <c r="AB172" s="188"/>
      <c r="AC172" s="197"/>
      <c r="AD172" s="197"/>
      <c r="AE172" s="188"/>
      <c r="AF172" s="197"/>
      <c r="AG172" s="197"/>
      <c r="AH172" s="197"/>
    </row>
    <row r="173" spans="1:34" x14ac:dyDescent="0.3">
      <c r="A173" s="192"/>
      <c r="B173" s="117"/>
      <c r="C173" s="117"/>
      <c r="D173" s="117"/>
      <c r="E173" s="117"/>
      <c r="F173" s="117"/>
      <c r="G173" s="117"/>
      <c r="H173" s="117"/>
      <c r="I173" s="195"/>
      <c r="J173" s="117"/>
      <c r="K173" s="117"/>
      <c r="L173" s="117"/>
      <c r="M173" s="117"/>
      <c r="N173" s="117"/>
      <c r="O173" s="117"/>
      <c r="P173" s="117"/>
      <c r="Q173" s="117"/>
      <c r="R173" s="117"/>
      <c r="S173" s="195"/>
      <c r="T173" s="117"/>
      <c r="U173" s="195"/>
      <c r="V173" s="117"/>
      <c r="W173" s="196"/>
      <c r="X173" s="197"/>
      <c r="Y173" s="197"/>
      <c r="Z173" s="197"/>
      <c r="AA173" s="197"/>
      <c r="AB173" s="188"/>
      <c r="AC173" s="197"/>
      <c r="AD173" s="197"/>
      <c r="AE173" s="188"/>
      <c r="AF173" s="197"/>
      <c r="AG173" s="197"/>
      <c r="AH173" s="197"/>
    </row>
    <row r="174" spans="1:34" x14ac:dyDescent="0.3">
      <c r="A174" s="192"/>
      <c r="B174" s="117"/>
      <c r="C174" s="117"/>
      <c r="D174" s="117"/>
      <c r="E174" s="117"/>
      <c r="F174" s="117"/>
      <c r="G174" s="117"/>
      <c r="H174" s="117"/>
      <c r="I174" s="195"/>
      <c r="J174" s="117"/>
      <c r="K174" s="117"/>
      <c r="L174" s="117"/>
      <c r="M174" s="117"/>
      <c r="N174" s="117"/>
      <c r="O174" s="117"/>
      <c r="P174" s="117"/>
      <c r="Q174" s="117"/>
      <c r="R174" s="117"/>
      <c r="S174" s="195"/>
      <c r="T174" s="117"/>
      <c r="U174" s="195"/>
      <c r="V174" s="117"/>
      <c r="W174" s="196"/>
      <c r="X174" s="197"/>
      <c r="Y174" s="197"/>
      <c r="Z174" s="197"/>
      <c r="AA174" s="197"/>
      <c r="AB174" s="188"/>
      <c r="AC174" s="197"/>
      <c r="AD174" s="197"/>
      <c r="AE174" s="188"/>
      <c r="AF174" s="197"/>
      <c r="AG174" s="197"/>
      <c r="AH174" s="197"/>
    </row>
    <row r="175" spans="1:34" x14ac:dyDescent="0.3">
      <c r="A175" s="192"/>
      <c r="B175" s="117"/>
      <c r="C175" s="117"/>
      <c r="D175" s="117"/>
      <c r="E175" s="117"/>
      <c r="F175" s="117"/>
      <c r="G175" s="117"/>
      <c r="H175" s="117"/>
      <c r="I175" s="195"/>
      <c r="J175" s="117"/>
      <c r="K175" s="117"/>
      <c r="L175" s="117"/>
      <c r="M175" s="117"/>
      <c r="N175" s="117"/>
      <c r="O175" s="117"/>
      <c r="P175" s="117"/>
      <c r="Q175" s="117"/>
      <c r="R175" s="117"/>
      <c r="S175" s="195"/>
      <c r="T175" s="117"/>
      <c r="U175" s="195"/>
      <c r="V175" s="117"/>
      <c r="W175" s="196"/>
      <c r="X175" s="197"/>
      <c r="Y175" s="197"/>
      <c r="Z175" s="197"/>
      <c r="AA175" s="197"/>
      <c r="AB175" s="188"/>
      <c r="AC175" s="197"/>
      <c r="AD175" s="197"/>
      <c r="AE175" s="188"/>
      <c r="AF175" s="197"/>
      <c r="AG175" s="197"/>
      <c r="AH175" s="197"/>
    </row>
    <row r="176" spans="1:34" x14ac:dyDescent="0.3">
      <c r="A176" s="192"/>
      <c r="B176" s="117"/>
      <c r="C176" s="117"/>
      <c r="D176" s="117"/>
      <c r="E176" s="117"/>
      <c r="F176" s="117"/>
      <c r="G176" s="117"/>
      <c r="H176" s="117"/>
      <c r="I176" s="195"/>
      <c r="J176" s="117"/>
      <c r="K176" s="117"/>
      <c r="L176" s="117"/>
      <c r="M176" s="117"/>
      <c r="N176" s="117"/>
      <c r="O176" s="117"/>
      <c r="P176" s="117"/>
      <c r="Q176" s="117"/>
      <c r="R176" s="117"/>
      <c r="S176" s="195"/>
      <c r="T176" s="117"/>
      <c r="U176" s="195"/>
      <c r="V176" s="117"/>
      <c r="W176" s="196"/>
      <c r="X176" s="197"/>
      <c r="Y176" s="197"/>
      <c r="Z176" s="197"/>
      <c r="AA176" s="197"/>
      <c r="AB176" s="188"/>
      <c r="AC176" s="197"/>
      <c r="AD176" s="197"/>
      <c r="AE176" s="188"/>
      <c r="AF176" s="197"/>
      <c r="AG176" s="197"/>
      <c r="AH176" s="197"/>
    </row>
    <row r="177" spans="1:34" x14ac:dyDescent="0.3">
      <c r="A177" s="192"/>
      <c r="B177" s="117"/>
      <c r="C177" s="117"/>
      <c r="D177" s="117"/>
      <c r="E177" s="117"/>
      <c r="F177" s="117"/>
      <c r="G177" s="117"/>
      <c r="H177" s="117"/>
      <c r="I177" s="195"/>
      <c r="J177" s="117"/>
      <c r="K177" s="117"/>
      <c r="L177" s="117"/>
      <c r="M177" s="117"/>
      <c r="N177" s="117"/>
      <c r="O177" s="117"/>
      <c r="P177" s="117"/>
      <c r="Q177" s="117"/>
      <c r="R177" s="117"/>
      <c r="S177" s="195"/>
      <c r="T177" s="117"/>
      <c r="U177" s="195"/>
      <c r="V177" s="117"/>
      <c r="W177" s="196"/>
      <c r="X177" s="197"/>
      <c r="Y177" s="197"/>
      <c r="Z177" s="197"/>
      <c r="AA177" s="197"/>
      <c r="AB177" s="188"/>
      <c r="AC177" s="197"/>
      <c r="AD177" s="197"/>
      <c r="AE177" s="188"/>
      <c r="AF177" s="197"/>
      <c r="AG177" s="197"/>
      <c r="AH177" s="197"/>
    </row>
    <row r="178" spans="1:34" x14ac:dyDescent="0.3">
      <c r="A178" s="192"/>
      <c r="B178" s="117"/>
      <c r="C178" s="117"/>
      <c r="D178" s="117"/>
      <c r="E178" s="117"/>
      <c r="F178" s="117"/>
      <c r="G178" s="117"/>
      <c r="H178" s="117"/>
      <c r="I178" s="195"/>
      <c r="J178" s="117"/>
      <c r="K178" s="117"/>
      <c r="L178" s="117"/>
      <c r="M178" s="117"/>
      <c r="N178" s="117"/>
      <c r="O178" s="117"/>
      <c r="P178" s="117"/>
      <c r="Q178" s="117"/>
      <c r="R178" s="117"/>
      <c r="S178" s="195"/>
      <c r="T178" s="117"/>
      <c r="U178" s="195"/>
      <c r="V178" s="117"/>
      <c r="W178" s="196"/>
      <c r="X178" s="197"/>
      <c r="Y178" s="197"/>
      <c r="Z178" s="197"/>
      <c r="AA178" s="197"/>
      <c r="AB178" s="188"/>
      <c r="AC178" s="197"/>
      <c r="AD178" s="197"/>
      <c r="AE178" s="188"/>
      <c r="AF178" s="197"/>
      <c r="AG178" s="197"/>
      <c r="AH178" s="197"/>
    </row>
    <row r="179" spans="1:34" x14ac:dyDescent="0.3">
      <c r="A179" s="192"/>
      <c r="B179" s="117"/>
      <c r="C179" s="117"/>
      <c r="D179" s="117"/>
      <c r="E179" s="117"/>
      <c r="F179" s="117"/>
      <c r="G179" s="117"/>
      <c r="H179" s="117"/>
      <c r="I179" s="195"/>
      <c r="J179" s="117"/>
      <c r="K179" s="117"/>
      <c r="L179" s="117"/>
      <c r="M179" s="117"/>
      <c r="N179" s="117"/>
      <c r="O179" s="117"/>
      <c r="P179" s="117"/>
      <c r="Q179" s="117"/>
      <c r="R179" s="117"/>
      <c r="S179" s="195"/>
      <c r="T179" s="117"/>
      <c r="U179" s="195"/>
      <c r="V179" s="117"/>
      <c r="W179" s="196"/>
      <c r="X179" s="197"/>
      <c r="Y179" s="197"/>
      <c r="Z179" s="197"/>
      <c r="AA179" s="197"/>
      <c r="AB179" s="188"/>
      <c r="AC179" s="197"/>
      <c r="AD179" s="197"/>
      <c r="AE179" s="188"/>
      <c r="AF179" s="197"/>
      <c r="AG179" s="197"/>
      <c r="AH179" s="197"/>
    </row>
    <row r="180" spans="1:34" x14ac:dyDescent="0.3">
      <c r="A180" s="192"/>
      <c r="B180" s="117"/>
      <c r="C180" s="117"/>
      <c r="D180" s="117"/>
      <c r="E180" s="117"/>
      <c r="F180" s="117"/>
      <c r="G180" s="117"/>
      <c r="H180" s="117"/>
      <c r="I180" s="195"/>
      <c r="J180" s="117"/>
      <c r="K180" s="117"/>
      <c r="L180" s="117"/>
      <c r="M180" s="117"/>
      <c r="N180" s="117"/>
      <c r="O180" s="117"/>
      <c r="P180" s="117"/>
      <c r="Q180" s="117"/>
      <c r="R180" s="117"/>
      <c r="S180" s="195"/>
      <c r="T180" s="117"/>
      <c r="U180" s="195"/>
      <c r="V180" s="117"/>
      <c r="W180" s="196"/>
      <c r="X180" s="197"/>
      <c r="Y180" s="197"/>
      <c r="Z180" s="197"/>
      <c r="AA180" s="197"/>
      <c r="AB180" s="188"/>
      <c r="AC180" s="197"/>
      <c r="AD180" s="197"/>
      <c r="AE180" s="188"/>
      <c r="AF180" s="197"/>
      <c r="AG180" s="197"/>
      <c r="AH180" s="197"/>
    </row>
    <row r="181" spans="1:34" x14ac:dyDescent="0.3">
      <c r="A181" s="192"/>
      <c r="B181" s="117"/>
      <c r="C181" s="117"/>
      <c r="D181" s="117"/>
      <c r="E181" s="117"/>
      <c r="F181" s="117"/>
      <c r="G181" s="117"/>
      <c r="H181" s="117"/>
      <c r="I181" s="195"/>
      <c r="J181" s="117"/>
      <c r="K181" s="117"/>
      <c r="L181" s="117"/>
      <c r="M181" s="117"/>
      <c r="N181" s="117"/>
      <c r="O181" s="117"/>
      <c r="P181" s="117"/>
      <c r="Q181" s="117"/>
      <c r="R181" s="117"/>
      <c r="S181" s="195"/>
      <c r="T181" s="117"/>
      <c r="U181" s="195"/>
      <c r="V181" s="117"/>
      <c r="W181" s="196"/>
      <c r="X181" s="197"/>
      <c r="Y181" s="197"/>
      <c r="Z181" s="197"/>
      <c r="AA181" s="197"/>
      <c r="AB181" s="188"/>
      <c r="AC181" s="197"/>
      <c r="AD181" s="197"/>
      <c r="AE181" s="188"/>
      <c r="AF181" s="197"/>
      <c r="AG181" s="197"/>
      <c r="AH181" s="197"/>
    </row>
    <row r="182" spans="1:34" x14ac:dyDescent="0.3">
      <c r="A182" s="192"/>
      <c r="B182" s="117"/>
      <c r="C182" s="117"/>
      <c r="D182" s="117"/>
      <c r="E182" s="117"/>
      <c r="F182" s="117"/>
      <c r="G182" s="117"/>
      <c r="H182" s="117"/>
      <c r="I182" s="195"/>
      <c r="J182" s="117"/>
      <c r="K182" s="117"/>
      <c r="L182" s="117"/>
      <c r="M182" s="117"/>
      <c r="N182" s="117"/>
      <c r="O182" s="117"/>
      <c r="P182" s="117"/>
      <c r="Q182" s="117"/>
      <c r="R182" s="117"/>
      <c r="S182" s="195"/>
      <c r="T182" s="117"/>
      <c r="U182" s="195"/>
      <c r="V182" s="117"/>
      <c r="W182" s="196"/>
      <c r="X182" s="197"/>
      <c r="Y182" s="197"/>
      <c r="Z182" s="197"/>
      <c r="AA182" s="197"/>
      <c r="AB182" s="188"/>
      <c r="AC182" s="197"/>
      <c r="AD182" s="197"/>
      <c r="AE182" s="188"/>
      <c r="AF182" s="197"/>
      <c r="AG182" s="197"/>
      <c r="AH182" s="197"/>
    </row>
    <row r="183" spans="1:34" x14ac:dyDescent="0.3">
      <c r="A183" s="192"/>
      <c r="B183" s="117"/>
      <c r="C183" s="117"/>
      <c r="D183" s="117"/>
      <c r="E183" s="117"/>
      <c r="F183" s="117"/>
      <c r="G183" s="117"/>
      <c r="H183" s="117"/>
      <c r="I183" s="195"/>
      <c r="J183" s="117"/>
      <c r="K183" s="117"/>
      <c r="L183" s="117"/>
      <c r="M183" s="117"/>
      <c r="N183" s="117"/>
      <c r="O183" s="117"/>
      <c r="P183" s="117"/>
      <c r="Q183" s="117"/>
      <c r="R183" s="117"/>
      <c r="S183" s="195"/>
      <c r="T183" s="117"/>
      <c r="U183" s="195"/>
      <c r="V183" s="117"/>
      <c r="W183" s="196"/>
      <c r="X183" s="197"/>
      <c r="Y183" s="197"/>
      <c r="Z183" s="197"/>
      <c r="AA183" s="197"/>
      <c r="AB183" s="188"/>
      <c r="AC183" s="197"/>
      <c r="AD183" s="197"/>
      <c r="AE183" s="188"/>
      <c r="AF183" s="197"/>
      <c r="AG183" s="197"/>
      <c r="AH183" s="197"/>
    </row>
    <row r="184" spans="1:34" x14ac:dyDescent="0.3">
      <c r="A184" s="192"/>
      <c r="B184" s="117"/>
      <c r="C184" s="117"/>
      <c r="D184" s="117"/>
      <c r="E184" s="117"/>
      <c r="F184" s="117"/>
      <c r="G184" s="117"/>
      <c r="H184" s="117"/>
      <c r="I184" s="195"/>
      <c r="J184" s="117"/>
      <c r="K184" s="117"/>
      <c r="L184" s="117"/>
      <c r="M184" s="117"/>
      <c r="N184" s="117"/>
      <c r="O184" s="117"/>
      <c r="P184" s="117"/>
      <c r="Q184" s="117"/>
      <c r="R184" s="117"/>
      <c r="S184" s="195"/>
      <c r="T184" s="117"/>
      <c r="U184" s="195"/>
      <c r="V184" s="117"/>
      <c r="W184" s="196"/>
      <c r="X184" s="197"/>
      <c r="Y184" s="197"/>
      <c r="Z184" s="197"/>
      <c r="AA184" s="197"/>
      <c r="AB184" s="188"/>
      <c r="AC184" s="197"/>
      <c r="AD184" s="197"/>
      <c r="AE184" s="188"/>
      <c r="AF184" s="197"/>
      <c r="AG184" s="197"/>
      <c r="AH184" s="197"/>
    </row>
    <row r="185" spans="1:34" x14ac:dyDescent="0.3">
      <c r="A185" s="192"/>
      <c r="B185" s="117"/>
      <c r="C185" s="117"/>
      <c r="D185" s="117"/>
      <c r="E185" s="117"/>
      <c r="F185" s="117"/>
      <c r="G185" s="117"/>
      <c r="H185" s="117"/>
      <c r="I185" s="195"/>
      <c r="J185" s="117"/>
      <c r="K185" s="117"/>
      <c r="L185" s="117"/>
      <c r="M185" s="117"/>
      <c r="N185" s="117"/>
      <c r="O185" s="117"/>
      <c r="P185" s="117"/>
      <c r="Q185" s="117"/>
      <c r="R185" s="117"/>
      <c r="S185" s="195"/>
      <c r="T185" s="117"/>
      <c r="U185" s="195"/>
      <c r="V185" s="117"/>
      <c r="W185" s="196"/>
      <c r="X185" s="197"/>
      <c r="Y185" s="197"/>
      <c r="Z185" s="197"/>
      <c r="AA185" s="197"/>
      <c r="AB185" s="188"/>
      <c r="AC185" s="197"/>
      <c r="AD185" s="197"/>
      <c r="AE185" s="188"/>
      <c r="AF185" s="197"/>
      <c r="AG185" s="197"/>
      <c r="AH185" s="197"/>
    </row>
    <row r="186" spans="1:34" x14ac:dyDescent="0.3">
      <c r="A186" s="192"/>
      <c r="B186" s="117"/>
      <c r="C186" s="117"/>
      <c r="D186" s="117"/>
      <c r="E186" s="117"/>
      <c r="F186" s="117"/>
      <c r="G186" s="117"/>
      <c r="H186" s="117"/>
      <c r="I186" s="195"/>
      <c r="J186" s="117"/>
      <c r="K186" s="117"/>
      <c r="L186" s="117"/>
      <c r="M186" s="117"/>
      <c r="N186" s="117"/>
      <c r="O186" s="117"/>
      <c r="P186" s="117"/>
      <c r="Q186" s="117"/>
      <c r="R186" s="117"/>
      <c r="S186" s="195"/>
      <c r="T186" s="117"/>
      <c r="U186" s="195"/>
      <c r="V186" s="117"/>
      <c r="W186" s="196"/>
      <c r="X186" s="197"/>
      <c r="Y186" s="197"/>
      <c r="Z186" s="197"/>
      <c r="AA186" s="197"/>
      <c r="AB186" s="188"/>
      <c r="AC186" s="197"/>
      <c r="AD186" s="197"/>
      <c r="AE186" s="188"/>
      <c r="AF186" s="197"/>
      <c r="AG186" s="197"/>
      <c r="AH186" s="197"/>
    </row>
    <row r="187" spans="1:34" x14ac:dyDescent="0.3">
      <c r="A187" s="192"/>
      <c r="B187" s="117"/>
      <c r="C187" s="117"/>
      <c r="D187" s="117"/>
      <c r="E187" s="117"/>
      <c r="F187" s="117"/>
      <c r="G187" s="117"/>
      <c r="H187" s="117"/>
      <c r="I187" s="195"/>
      <c r="J187" s="117"/>
      <c r="K187" s="117"/>
      <c r="L187" s="117"/>
      <c r="M187" s="117"/>
      <c r="N187" s="117"/>
      <c r="O187" s="117"/>
      <c r="P187" s="117"/>
      <c r="Q187" s="117"/>
      <c r="R187" s="117"/>
      <c r="S187" s="195"/>
      <c r="T187" s="117"/>
      <c r="U187" s="195"/>
      <c r="V187" s="117"/>
      <c r="W187" s="196"/>
      <c r="X187" s="197"/>
      <c r="Y187" s="197"/>
      <c r="Z187" s="197"/>
      <c r="AA187" s="197"/>
      <c r="AB187" s="188"/>
      <c r="AC187" s="197"/>
      <c r="AD187" s="197"/>
      <c r="AE187" s="188"/>
      <c r="AF187" s="197"/>
      <c r="AG187" s="197"/>
      <c r="AH187" s="197"/>
    </row>
    <row r="188" spans="1:34" x14ac:dyDescent="0.3">
      <c r="A188" s="192"/>
      <c r="B188" s="117"/>
      <c r="C188" s="117"/>
      <c r="D188" s="117"/>
      <c r="E188" s="117"/>
      <c r="F188" s="117"/>
      <c r="G188" s="117"/>
      <c r="H188" s="117"/>
      <c r="I188" s="195"/>
      <c r="J188" s="117"/>
      <c r="K188" s="117"/>
      <c r="L188" s="117"/>
      <c r="M188" s="117"/>
      <c r="N188" s="117"/>
      <c r="O188" s="117"/>
      <c r="P188" s="117"/>
      <c r="Q188" s="117"/>
      <c r="R188" s="117"/>
      <c r="S188" s="195"/>
      <c r="T188" s="117"/>
      <c r="U188" s="195"/>
      <c r="V188" s="117"/>
      <c r="W188" s="196"/>
      <c r="X188" s="197"/>
      <c r="Y188" s="197"/>
      <c r="Z188" s="197"/>
      <c r="AA188" s="197"/>
      <c r="AB188" s="188"/>
      <c r="AC188" s="197"/>
      <c r="AD188" s="197"/>
      <c r="AE188" s="188"/>
      <c r="AF188" s="197"/>
      <c r="AG188" s="197"/>
      <c r="AH188" s="197"/>
    </row>
    <row r="189" spans="1:34" x14ac:dyDescent="0.3">
      <c r="A189" s="192"/>
      <c r="B189" s="117"/>
      <c r="C189" s="117"/>
      <c r="D189" s="117"/>
      <c r="E189" s="117"/>
      <c r="F189" s="117"/>
      <c r="G189" s="117"/>
      <c r="H189" s="117"/>
      <c r="I189" s="195"/>
      <c r="J189" s="117"/>
      <c r="K189" s="117"/>
      <c r="L189" s="117"/>
      <c r="M189" s="117"/>
      <c r="N189" s="117"/>
      <c r="O189" s="117"/>
      <c r="P189" s="117"/>
      <c r="Q189" s="117"/>
      <c r="R189" s="117"/>
      <c r="S189" s="195"/>
      <c r="T189" s="117"/>
      <c r="U189" s="195"/>
      <c r="V189" s="117"/>
      <c r="W189" s="196"/>
      <c r="X189" s="197"/>
      <c r="Y189" s="197"/>
      <c r="Z189" s="197"/>
      <c r="AA189" s="197"/>
      <c r="AB189" s="188"/>
      <c r="AC189" s="197"/>
      <c r="AD189" s="197"/>
      <c r="AE189" s="188"/>
      <c r="AF189" s="197"/>
      <c r="AG189" s="197"/>
      <c r="AH189" s="197"/>
    </row>
    <row r="190" spans="1:34" x14ac:dyDescent="0.3">
      <c r="A190" s="192"/>
      <c r="B190" s="117"/>
      <c r="C190" s="117"/>
      <c r="D190" s="117"/>
      <c r="E190" s="117"/>
      <c r="F190" s="117"/>
      <c r="G190" s="117"/>
      <c r="H190" s="117"/>
      <c r="I190" s="195"/>
      <c r="J190" s="117"/>
      <c r="K190" s="117"/>
      <c r="L190" s="117"/>
      <c r="M190" s="117"/>
      <c r="N190" s="117"/>
      <c r="O190" s="117"/>
      <c r="P190" s="117"/>
      <c r="Q190" s="117"/>
      <c r="R190" s="117"/>
      <c r="S190" s="195"/>
      <c r="T190" s="117"/>
      <c r="U190" s="195"/>
      <c r="V190" s="117"/>
      <c r="W190" s="196"/>
      <c r="X190" s="197"/>
      <c r="Y190" s="197"/>
      <c r="Z190" s="197"/>
      <c r="AA190" s="197"/>
      <c r="AB190" s="188"/>
      <c r="AC190" s="197"/>
      <c r="AD190" s="197"/>
      <c r="AE190" s="188"/>
      <c r="AF190" s="197"/>
      <c r="AG190" s="197"/>
      <c r="AH190" s="197"/>
    </row>
    <row r="191" spans="1:34" x14ac:dyDescent="0.3">
      <c r="A191" s="192"/>
      <c r="B191" s="117"/>
      <c r="C191" s="117"/>
      <c r="D191" s="117"/>
      <c r="E191" s="117"/>
      <c r="F191" s="117"/>
      <c r="G191" s="117"/>
      <c r="H191" s="117"/>
      <c r="I191" s="195"/>
      <c r="J191" s="117"/>
      <c r="K191" s="117"/>
      <c r="L191" s="117"/>
      <c r="M191" s="117"/>
      <c r="N191" s="117"/>
      <c r="O191" s="117"/>
      <c r="P191" s="117"/>
      <c r="Q191" s="117"/>
      <c r="R191" s="117"/>
      <c r="S191" s="195"/>
      <c r="T191" s="117"/>
      <c r="U191" s="195"/>
      <c r="V191" s="117"/>
      <c r="W191" s="196"/>
      <c r="X191" s="197"/>
      <c r="Y191" s="197"/>
      <c r="Z191" s="197"/>
      <c r="AA191" s="197"/>
      <c r="AB191" s="188"/>
      <c r="AC191" s="197"/>
      <c r="AD191" s="197"/>
      <c r="AE191" s="188"/>
      <c r="AF191" s="197"/>
      <c r="AG191" s="197"/>
      <c r="AH191" s="197"/>
    </row>
    <row r="192" spans="1:34" x14ac:dyDescent="0.3">
      <c r="A192" s="192"/>
      <c r="B192" s="117"/>
      <c r="C192" s="117"/>
      <c r="D192" s="117"/>
      <c r="E192" s="117"/>
      <c r="F192" s="117"/>
      <c r="G192" s="117"/>
      <c r="H192" s="117"/>
      <c r="I192" s="195"/>
      <c r="J192" s="117"/>
      <c r="K192" s="117"/>
      <c r="L192" s="117"/>
      <c r="M192" s="117"/>
      <c r="N192" s="117"/>
      <c r="O192" s="117"/>
      <c r="P192" s="117"/>
      <c r="Q192" s="117"/>
      <c r="R192" s="117"/>
      <c r="S192" s="195"/>
      <c r="T192" s="117"/>
      <c r="U192" s="195"/>
      <c r="V192" s="117"/>
      <c r="W192" s="196"/>
      <c r="X192" s="197"/>
      <c r="Y192" s="197"/>
      <c r="Z192" s="197"/>
      <c r="AA192" s="197"/>
      <c r="AB192" s="188"/>
      <c r="AC192" s="197"/>
      <c r="AD192" s="197"/>
      <c r="AE192" s="188"/>
      <c r="AF192" s="197"/>
      <c r="AG192" s="197"/>
      <c r="AH192" s="197"/>
    </row>
    <row r="193" spans="1:34" x14ac:dyDescent="0.3">
      <c r="A193" s="192"/>
      <c r="B193" s="117"/>
      <c r="C193" s="117"/>
      <c r="D193" s="117"/>
      <c r="E193" s="117"/>
      <c r="F193" s="117"/>
      <c r="G193" s="117"/>
      <c r="H193" s="117"/>
      <c r="I193" s="195"/>
      <c r="J193" s="117"/>
      <c r="K193" s="117"/>
      <c r="L193" s="117"/>
      <c r="M193" s="117"/>
      <c r="N193" s="117"/>
      <c r="O193" s="117"/>
      <c r="P193" s="117"/>
      <c r="Q193" s="117"/>
      <c r="R193" s="117"/>
      <c r="S193" s="195"/>
      <c r="T193" s="117"/>
      <c r="U193" s="195"/>
      <c r="V193" s="117"/>
      <c r="W193" s="196"/>
      <c r="X193" s="197"/>
      <c r="Y193" s="197"/>
      <c r="Z193" s="197"/>
      <c r="AA193" s="197"/>
      <c r="AB193" s="188"/>
      <c r="AC193" s="197"/>
      <c r="AD193" s="197"/>
      <c r="AE193" s="188"/>
      <c r="AF193" s="197"/>
      <c r="AG193" s="197"/>
      <c r="AH193" s="197"/>
    </row>
    <row r="194" spans="1:34" x14ac:dyDescent="0.3">
      <c r="A194" s="192"/>
      <c r="B194" s="117"/>
      <c r="C194" s="117"/>
      <c r="D194" s="117"/>
      <c r="E194" s="117"/>
      <c r="F194" s="117"/>
      <c r="G194" s="117"/>
      <c r="H194" s="117"/>
      <c r="I194" s="195"/>
      <c r="J194" s="117"/>
      <c r="K194" s="117"/>
      <c r="L194" s="117"/>
      <c r="M194" s="117"/>
      <c r="N194" s="117"/>
      <c r="O194" s="117"/>
      <c r="P194" s="117"/>
      <c r="Q194" s="117"/>
      <c r="R194" s="117"/>
      <c r="S194" s="195"/>
      <c r="T194" s="117"/>
      <c r="U194" s="195"/>
      <c r="V194" s="117"/>
      <c r="W194" s="196"/>
      <c r="X194" s="197"/>
      <c r="Y194" s="197"/>
      <c r="Z194" s="197"/>
      <c r="AA194" s="197"/>
      <c r="AB194" s="188"/>
      <c r="AC194" s="197"/>
      <c r="AD194" s="197"/>
      <c r="AE194" s="188"/>
      <c r="AF194" s="197"/>
      <c r="AG194" s="197"/>
      <c r="AH194" s="197"/>
    </row>
    <row r="195" spans="1:34" x14ac:dyDescent="0.3">
      <c r="A195" s="192"/>
      <c r="B195" s="117"/>
      <c r="C195" s="117"/>
      <c r="D195" s="117"/>
      <c r="E195" s="117"/>
      <c r="F195" s="117"/>
      <c r="G195" s="117"/>
      <c r="H195" s="117"/>
      <c r="I195" s="195"/>
      <c r="J195" s="117"/>
      <c r="K195" s="117"/>
      <c r="L195" s="117"/>
      <c r="M195" s="117"/>
      <c r="N195" s="117"/>
      <c r="O195" s="117"/>
      <c r="P195" s="117"/>
      <c r="Q195" s="117"/>
      <c r="R195" s="117"/>
      <c r="S195" s="195"/>
      <c r="T195" s="117"/>
      <c r="U195" s="195"/>
      <c r="V195" s="117"/>
      <c r="W195" s="196"/>
      <c r="X195" s="197"/>
      <c r="Y195" s="197"/>
      <c r="Z195" s="197"/>
      <c r="AA195" s="197"/>
      <c r="AB195" s="188"/>
      <c r="AC195" s="197"/>
      <c r="AD195" s="197"/>
      <c r="AE195" s="188"/>
      <c r="AF195" s="197"/>
      <c r="AG195" s="197"/>
      <c r="AH195" s="197"/>
    </row>
    <row r="196" spans="1:34" x14ac:dyDescent="0.3">
      <c r="A196" s="192"/>
      <c r="B196" s="117"/>
      <c r="C196" s="117"/>
      <c r="D196" s="117"/>
      <c r="E196" s="117"/>
      <c r="F196" s="117"/>
      <c r="G196" s="117"/>
      <c r="H196" s="117"/>
      <c r="I196" s="195"/>
      <c r="J196" s="117"/>
      <c r="K196" s="117"/>
      <c r="L196" s="117"/>
      <c r="M196" s="117"/>
      <c r="N196" s="117"/>
      <c r="O196" s="117"/>
      <c r="P196" s="117"/>
      <c r="Q196" s="117"/>
      <c r="R196" s="117"/>
      <c r="S196" s="195"/>
      <c r="T196" s="117"/>
      <c r="U196" s="195"/>
      <c r="V196" s="117"/>
      <c r="W196" s="196"/>
      <c r="X196" s="197"/>
      <c r="Y196" s="197"/>
      <c r="Z196" s="197"/>
      <c r="AA196" s="197"/>
      <c r="AB196" s="188"/>
      <c r="AC196" s="197"/>
      <c r="AD196" s="197"/>
      <c r="AE196" s="188"/>
      <c r="AF196" s="197"/>
      <c r="AG196" s="197"/>
      <c r="AH196" s="197"/>
    </row>
    <row r="197" spans="1:34" x14ac:dyDescent="0.3">
      <c r="A197" s="192"/>
      <c r="B197" s="117"/>
      <c r="C197" s="117"/>
      <c r="D197" s="117"/>
      <c r="E197" s="117"/>
      <c r="F197" s="117"/>
      <c r="G197" s="117"/>
      <c r="H197" s="117"/>
      <c r="I197" s="195"/>
      <c r="J197" s="117"/>
      <c r="K197" s="117"/>
      <c r="L197" s="117"/>
      <c r="M197" s="117"/>
      <c r="N197" s="117"/>
      <c r="O197" s="117"/>
      <c r="P197" s="117"/>
      <c r="Q197" s="117"/>
      <c r="R197" s="117"/>
      <c r="S197" s="195"/>
      <c r="T197" s="117"/>
      <c r="U197" s="195"/>
      <c r="V197" s="117"/>
      <c r="W197" s="196"/>
      <c r="X197" s="197"/>
      <c r="Y197" s="197"/>
      <c r="Z197" s="197"/>
      <c r="AA197" s="197"/>
      <c r="AB197" s="188"/>
      <c r="AC197" s="197"/>
      <c r="AD197" s="197"/>
      <c r="AE197" s="188"/>
      <c r="AF197" s="197"/>
      <c r="AG197" s="197"/>
      <c r="AH197" s="197"/>
    </row>
    <row r="198" spans="1:34" x14ac:dyDescent="0.3">
      <c r="A198" s="192"/>
      <c r="B198" s="117"/>
      <c r="C198" s="117"/>
      <c r="D198" s="117"/>
      <c r="E198" s="117"/>
      <c r="F198" s="117"/>
      <c r="G198" s="117"/>
      <c r="H198" s="117"/>
      <c r="I198" s="195"/>
      <c r="J198" s="117"/>
      <c r="K198" s="117"/>
      <c r="L198" s="117"/>
      <c r="M198" s="117"/>
      <c r="N198" s="117"/>
      <c r="O198" s="117"/>
      <c r="P198" s="117"/>
      <c r="Q198" s="117"/>
      <c r="R198" s="117"/>
      <c r="S198" s="195"/>
      <c r="T198" s="117"/>
      <c r="U198" s="195"/>
      <c r="V198" s="117"/>
      <c r="W198" s="196"/>
      <c r="X198" s="197"/>
      <c r="Y198" s="197"/>
      <c r="Z198" s="197"/>
      <c r="AA198" s="197"/>
      <c r="AB198" s="188"/>
      <c r="AC198" s="197"/>
      <c r="AD198" s="197"/>
      <c r="AE198" s="188"/>
      <c r="AF198" s="197"/>
      <c r="AG198" s="197"/>
      <c r="AH198" s="197"/>
    </row>
    <row r="199" spans="1:34" x14ac:dyDescent="0.3">
      <c r="A199" s="192"/>
      <c r="B199" s="117"/>
      <c r="C199" s="117"/>
      <c r="D199" s="117"/>
      <c r="E199" s="117"/>
      <c r="F199" s="117"/>
      <c r="G199" s="117"/>
      <c r="H199" s="117"/>
      <c r="I199" s="195"/>
      <c r="J199" s="117"/>
      <c r="K199" s="117"/>
      <c r="L199" s="117"/>
      <c r="M199" s="117"/>
      <c r="N199" s="117"/>
      <c r="O199" s="117"/>
      <c r="P199" s="117"/>
      <c r="Q199" s="117"/>
      <c r="R199" s="117"/>
      <c r="S199" s="195"/>
      <c r="T199" s="117"/>
      <c r="U199" s="195"/>
      <c r="V199" s="117"/>
      <c r="W199" s="196"/>
      <c r="X199" s="197"/>
      <c r="Y199" s="197"/>
      <c r="Z199" s="197"/>
      <c r="AA199" s="197"/>
      <c r="AB199" s="188"/>
      <c r="AC199" s="197"/>
      <c r="AD199" s="197"/>
      <c r="AE199" s="188"/>
      <c r="AF199" s="197"/>
      <c r="AG199" s="197"/>
      <c r="AH199" s="197"/>
    </row>
    <row r="200" spans="1:34" x14ac:dyDescent="0.3">
      <c r="A200" s="192"/>
      <c r="B200" s="117"/>
      <c r="C200" s="117"/>
      <c r="D200" s="117"/>
      <c r="E200" s="117"/>
      <c r="F200" s="117"/>
      <c r="G200" s="117"/>
      <c r="H200" s="117"/>
      <c r="I200" s="195"/>
      <c r="J200" s="117"/>
      <c r="K200" s="117"/>
      <c r="L200" s="117"/>
      <c r="M200" s="117"/>
      <c r="N200" s="117"/>
      <c r="O200" s="117"/>
      <c r="P200" s="117"/>
      <c r="Q200" s="117"/>
      <c r="R200" s="117"/>
      <c r="S200" s="195"/>
      <c r="T200" s="117"/>
      <c r="U200" s="195"/>
      <c r="V200" s="117"/>
      <c r="W200" s="196"/>
      <c r="X200" s="197"/>
      <c r="Y200" s="197"/>
      <c r="Z200" s="197"/>
      <c r="AA200" s="197"/>
      <c r="AB200" s="188"/>
      <c r="AC200" s="197"/>
      <c r="AD200" s="197"/>
      <c r="AE200" s="188"/>
      <c r="AF200" s="197"/>
      <c r="AG200" s="197"/>
      <c r="AH200" s="197"/>
    </row>
    <row r="201" spans="1:34" x14ac:dyDescent="0.3">
      <c r="A201" s="192"/>
      <c r="B201" s="117"/>
      <c r="C201" s="117"/>
      <c r="D201" s="117"/>
      <c r="E201" s="117"/>
      <c r="F201" s="117"/>
      <c r="G201" s="117"/>
      <c r="H201" s="117"/>
      <c r="I201" s="195"/>
      <c r="J201" s="117"/>
      <c r="K201" s="117"/>
      <c r="L201" s="117"/>
      <c r="M201" s="117"/>
      <c r="N201" s="117"/>
      <c r="O201" s="117"/>
      <c r="P201" s="117"/>
      <c r="Q201" s="117"/>
      <c r="R201" s="117"/>
      <c r="S201" s="195"/>
      <c r="T201" s="117"/>
      <c r="U201" s="195"/>
      <c r="V201" s="117"/>
      <c r="W201" s="196"/>
      <c r="X201" s="197"/>
      <c r="Y201" s="197"/>
      <c r="Z201" s="197"/>
      <c r="AA201" s="197"/>
      <c r="AB201" s="188"/>
      <c r="AC201" s="197"/>
      <c r="AD201" s="197"/>
      <c r="AE201" s="188"/>
      <c r="AF201" s="197"/>
      <c r="AG201" s="197"/>
      <c r="AH201" s="197"/>
    </row>
    <row r="202" spans="1:34" x14ac:dyDescent="0.3">
      <c r="A202" s="192"/>
      <c r="B202" s="117"/>
      <c r="C202" s="117"/>
      <c r="D202" s="117"/>
      <c r="E202" s="117"/>
      <c r="F202" s="117"/>
      <c r="G202" s="117"/>
      <c r="H202" s="117"/>
      <c r="I202" s="195"/>
      <c r="J202" s="117"/>
      <c r="K202" s="117"/>
      <c r="L202" s="117"/>
      <c r="M202" s="117"/>
      <c r="N202" s="117"/>
      <c r="O202" s="117"/>
      <c r="P202" s="117"/>
      <c r="Q202" s="117"/>
      <c r="R202" s="117"/>
      <c r="S202" s="195"/>
      <c r="T202" s="117"/>
      <c r="U202" s="195"/>
      <c r="V202" s="117"/>
      <c r="W202" s="196"/>
      <c r="X202" s="197"/>
      <c r="Y202" s="197"/>
      <c r="Z202" s="197"/>
      <c r="AA202" s="197"/>
      <c r="AB202" s="188"/>
      <c r="AC202" s="197"/>
      <c r="AD202" s="197"/>
      <c r="AE202" s="188"/>
      <c r="AF202" s="197"/>
      <c r="AG202" s="197"/>
      <c r="AH202" s="197"/>
    </row>
    <row r="203" spans="1:34" x14ac:dyDescent="0.3">
      <c r="A203" s="192"/>
      <c r="B203" s="117"/>
      <c r="C203" s="117"/>
      <c r="D203" s="117"/>
      <c r="E203" s="117"/>
      <c r="F203" s="117"/>
      <c r="G203" s="117"/>
      <c r="H203" s="117"/>
      <c r="I203" s="195"/>
      <c r="J203" s="117"/>
      <c r="K203" s="117"/>
      <c r="L203" s="117"/>
      <c r="M203" s="117"/>
      <c r="N203" s="117"/>
      <c r="O203" s="117"/>
      <c r="P203" s="117"/>
      <c r="Q203" s="117"/>
      <c r="R203" s="117"/>
      <c r="S203" s="195"/>
      <c r="T203" s="117"/>
      <c r="U203" s="195"/>
      <c r="V203" s="117"/>
      <c r="W203" s="196"/>
      <c r="X203" s="197"/>
      <c r="Y203" s="197"/>
      <c r="Z203" s="197"/>
      <c r="AA203" s="197"/>
      <c r="AB203" s="188"/>
      <c r="AC203" s="197"/>
      <c r="AD203" s="197"/>
      <c r="AE203" s="188"/>
      <c r="AF203" s="197"/>
      <c r="AG203" s="197"/>
      <c r="AH203" s="197"/>
    </row>
    <row r="204" spans="1:34" x14ac:dyDescent="0.3">
      <c r="A204" s="192"/>
      <c r="B204" s="117"/>
      <c r="C204" s="117"/>
      <c r="D204" s="117"/>
      <c r="E204" s="117"/>
      <c r="F204" s="117"/>
      <c r="G204" s="117"/>
      <c r="H204" s="117"/>
      <c r="I204" s="195"/>
      <c r="J204" s="117"/>
      <c r="K204" s="117"/>
      <c r="L204" s="117"/>
      <c r="M204" s="117"/>
      <c r="N204" s="117"/>
      <c r="O204" s="117"/>
      <c r="P204" s="117"/>
      <c r="Q204" s="117"/>
      <c r="R204" s="117"/>
      <c r="S204" s="195"/>
      <c r="T204" s="117"/>
      <c r="U204" s="195"/>
      <c r="V204" s="117"/>
      <c r="W204" s="196"/>
      <c r="X204" s="197"/>
      <c r="Y204" s="197"/>
      <c r="Z204" s="197"/>
      <c r="AA204" s="197"/>
      <c r="AB204" s="188"/>
      <c r="AC204" s="197"/>
      <c r="AD204" s="197"/>
      <c r="AE204" s="188"/>
      <c r="AF204" s="197"/>
      <c r="AG204" s="197"/>
      <c r="AH204" s="197"/>
    </row>
    <row r="205" spans="1:34" x14ac:dyDescent="0.3">
      <c r="A205" s="192"/>
      <c r="B205" s="117"/>
      <c r="C205" s="117"/>
      <c r="D205" s="117"/>
      <c r="E205" s="117"/>
      <c r="F205" s="117"/>
      <c r="G205" s="117"/>
      <c r="H205" s="117"/>
      <c r="I205" s="195"/>
      <c r="J205" s="117"/>
      <c r="K205" s="117"/>
      <c r="L205" s="117"/>
      <c r="M205" s="117"/>
      <c r="N205" s="117"/>
      <c r="O205" s="117"/>
      <c r="P205" s="117"/>
      <c r="Q205" s="117"/>
      <c r="R205" s="117"/>
      <c r="S205" s="195"/>
      <c r="T205" s="117"/>
      <c r="U205" s="195"/>
      <c r="V205" s="117"/>
      <c r="W205" s="196"/>
      <c r="X205" s="197"/>
      <c r="Y205" s="197"/>
      <c r="Z205" s="197"/>
      <c r="AA205" s="197"/>
      <c r="AB205" s="188"/>
      <c r="AC205" s="197"/>
      <c r="AD205" s="197"/>
      <c r="AE205" s="188"/>
      <c r="AF205" s="197"/>
      <c r="AG205" s="197"/>
      <c r="AH205" s="197"/>
    </row>
    <row r="206" spans="1:34" x14ac:dyDescent="0.3">
      <c r="A206" s="192"/>
      <c r="B206" s="117"/>
      <c r="C206" s="117"/>
      <c r="D206" s="117"/>
      <c r="E206" s="117"/>
      <c r="F206" s="117"/>
      <c r="G206" s="117"/>
      <c r="H206" s="117"/>
      <c r="I206" s="195"/>
      <c r="J206" s="117"/>
      <c r="K206" s="117"/>
      <c r="L206" s="117"/>
      <c r="M206" s="117"/>
      <c r="N206" s="117"/>
      <c r="O206" s="117"/>
      <c r="P206" s="117"/>
      <c r="Q206" s="117"/>
      <c r="R206" s="117"/>
      <c r="S206" s="195"/>
      <c r="T206" s="117"/>
      <c r="U206" s="195"/>
      <c r="V206" s="117"/>
      <c r="W206" s="196"/>
      <c r="X206" s="197"/>
      <c r="Y206" s="197"/>
      <c r="Z206" s="197"/>
      <c r="AA206" s="197"/>
      <c r="AB206" s="188"/>
      <c r="AC206" s="197"/>
      <c r="AD206" s="197"/>
      <c r="AE206" s="188"/>
      <c r="AF206" s="197"/>
      <c r="AG206" s="197"/>
      <c r="AH206" s="197"/>
    </row>
    <row r="207" spans="1:34" x14ac:dyDescent="0.3">
      <c r="A207" s="192"/>
      <c r="B207" s="117"/>
      <c r="C207" s="117"/>
      <c r="D207" s="117"/>
      <c r="E207" s="117"/>
      <c r="F207" s="117"/>
      <c r="G207" s="117"/>
      <c r="H207" s="117"/>
      <c r="I207" s="195"/>
      <c r="J207" s="117"/>
      <c r="K207" s="117"/>
      <c r="L207" s="117"/>
      <c r="M207" s="117"/>
      <c r="N207" s="117"/>
      <c r="O207" s="117"/>
      <c r="P207" s="117"/>
      <c r="Q207" s="117"/>
      <c r="R207" s="117"/>
      <c r="S207" s="195"/>
      <c r="T207" s="117"/>
      <c r="U207" s="195"/>
      <c r="V207" s="117"/>
      <c r="W207" s="196"/>
      <c r="X207" s="197"/>
      <c r="Y207" s="197"/>
      <c r="Z207" s="197"/>
      <c r="AA207" s="197"/>
      <c r="AB207" s="188"/>
      <c r="AC207" s="197"/>
      <c r="AD207" s="197"/>
      <c r="AE207" s="188"/>
      <c r="AF207" s="197"/>
      <c r="AG207" s="197"/>
      <c r="AH207" s="197"/>
    </row>
    <row r="208" spans="1:34" x14ac:dyDescent="0.3">
      <c r="A208" s="192"/>
      <c r="B208" s="117"/>
      <c r="C208" s="117"/>
      <c r="D208" s="117"/>
      <c r="E208" s="117"/>
      <c r="F208" s="117"/>
      <c r="G208" s="117"/>
      <c r="H208" s="117"/>
      <c r="I208" s="195"/>
      <c r="J208" s="117"/>
      <c r="K208" s="117"/>
      <c r="L208" s="117"/>
      <c r="M208" s="117"/>
      <c r="N208" s="117"/>
      <c r="O208" s="117"/>
      <c r="P208" s="117"/>
      <c r="Q208" s="117"/>
      <c r="R208" s="117"/>
      <c r="S208" s="195"/>
      <c r="T208" s="117"/>
      <c r="U208" s="195"/>
      <c r="V208" s="117"/>
      <c r="W208" s="196"/>
      <c r="X208" s="197"/>
      <c r="Y208" s="197"/>
      <c r="Z208" s="197"/>
      <c r="AA208" s="197"/>
      <c r="AB208" s="188"/>
      <c r="AC208" s="197"/>
      <c r="AD208" s="197"/>
      <c r="AE208" s="188"/>
      <c r="AF208" s="197"/>
      <c r="AG208" s="197"/>
      <c r="AH208" s="197"/>
    </row>
    <row r="209" spans="1:34" x14ac:dyDescent="0.3">
      <c r="A209" s="192"/>
      <c r="B209" s="117"/>
      <c r="C209" s="117"/>
      <c r="D209" s="117"/>
      <c r="E209" s="117"/>
      <c r="F209" s="117"/>
      <c r="G209" s="117"/>
      <c r="H209" s="117"/>
      <c r="I209" s="195"/>
      <c r="J209" s="117"/>
      <c r="K209" s="117"/>
      <c r="L209" s="117"/>
      <c r="M209" s="117"/>
      <c r="N209" s="117"/>
      <c r="O209" s="117"/>
      <c r="P209" s="117"/>
      <c r="Q209" s="117"/>
      <c r="R209" s="117"/>
      <c r="S209" s="195"/>
      <c r="T209" s="117"/>
      <c r="U209" s="195"/>
      <c r="V209" s="117"/>
      <c r="W209" s="196"/>
      <c r="X209" s="197"/>
      <c r="Y209" s="197"/>
      <c r="Z209" s="197"/>
      <c r="AA209" s="197"/>
      <c r="AB209" s="188"/>
      <c r="AC209" s="197"/>
      <c r="AD209" s="197"/>
      <c r="AE209" s="188"/>
      <c r="AF209" s="197"/>
      <c r="AG209" s="197"/>
      <c r="AH209" s="197"/>
    </row>
    <row r="210" spans="1:34" x14ac:dyDescent="0.3">
      <c r="A210" s="192"/>
      <c r="B210" s="117"/>
      <c r="C210" s="117"/>
      <c r="D210" s="117"/>
      <c r="E210" s="117"/>
      <c r="F210" s="117"/>
      <c r="G210" s="117"/>
      <c r="H210" s="117"/>
      <c r="I210" s="195"/>
      <c r="J210" s="117"/>
      <c r="K210" s="117"/>
      <c r="L210" s="117"/>
      <c r="M210" s="117"/>
      <c r="N210" s="117"/>
      <c r="O210" s="117"/>
      <c r="P210" s="117"/>
      <c r="Q210" s="117"/>
      <c r="R210" s="117"/>
      <c r="S210" s="195"/>
      <c r="T210" s="117"/>
      <c r="U210" s="195"/>
      <c r="V210" s="117"/>
      <c r="W210" s="196"/>
      <c r="X210" s="197"/>
      <c r="Y210" s="197"/>
      <c r="Z210" s="197"/>
      <c r="AA210" s="197"/>
      <c r="AB210" s="188"/>
      <c r="AC210" s="197"/>
      <c r="AD210" s="197"/>
      <c r="AE210" s="188"/>
      <c r="AF210" s="197"/>
      <c r="AG210" s="197"/>
      <c r="AH210" s="197"/>
    </row>
    <row r="211" spans="1:34" x14ac:dyDescent="0.3">
      <c r="A211" s="192"/>
      <c r="B211" s="117"/>
      <c r="C211" s="117"/>
      <c r="D211" s="117"/>
      <c r="E211" s="117"/>
      <c r="F211" s="117"/>
      <c r="G211" s="117"/>
      <c r="H211" s="117"/>
      <c r="I211" s="195"/>
      <c r="J211" s="117"/>
      <c r="K211" s="117"/>
      <c r="L211" s="117"/>
      <c r="M211" s="117"/>
      <c r="N211" s="117"/>
      <c r="O211" s="117"/>
      <c r="P211" s="117"/>
      <c r="Q211" s="117"/>
      <c r="R211" s="117"/>
      <c r="S211" s="195"/>
      <c r="T211" s="117"/>
      <c r="U211" s="195"/>
      <c r="V211" s="117"/>
      <c r="W211" s="196"/>
      <c r="X211" s="197"/>
      <c r="Y211" s="197"/>
      <c r="Z211" s="197"/>
      <c r="AA211" s="197"/>
      <c r="AB211" s="188"/>
      <c r="AC211" s="197"/>
      <c r="AD211" s="197"/>
      <c r="AE211" s="188"/>
      <c r="AF211" s="197"/>
      <c r="AG211" s="197"/>
      <c r="AH211" s="197"/>
    </row>
    <row r="212" spans="1:34" x14ac:dyDescent="0.3">
      <c r="A212" s="192"/>
      <c r="B212" s="117"/>
      <c r="C212" s="117"/>
      <c r="D212" s="117"/>
      <c r="E212" s="117"/>
      <c r="F212" s="117"/>
      <c r="G212" s="117"/>
      <c r="H212" s="117"/>
      <c r="I212" s="195"/>
      <c r="J212" s="117"/>
      <c r="K212" s="117"/>
      <c r="L212" s="117"/>
      <c r="M212" s="117"/>
      <c r="N212" s="117"/>
      <c r="O212" s="117"/>
      <c r="P212" s="117"/>
      <c r="Q212" s="117"/>
      <c r="R212" s="117"/>
      <c r="S212" s="195"/>
      <c r="T212" s="117"/>
      <c r="U212" s="195"/>
      <c r="V212" s="117"/>
      <c r="W212" s="196"/>
      <c r="X212" s="197"/>
      <c r="Y212" s="197"/>
      <c r="Z212" s="197"/>
      <c r="AA212" s="197"/>
      <c r="AB212" s="188"/>
      <c r="AC212" s="197"/>
      <c r="AD212" s="197"/>
      <c r="AE212" s="188"/>
      <c r="AF212" s="197"/>
      <c r="AG212" s="197"/>
      <c r="AH212" s="197"/>
    </row>
    <row r="213" spans="1:34" x14ac:dyDescent="0.3">
      <c r="A213" s="192"/>
      <c r="B213" s="117"/>
      <c r="C213" s="117"/>
      <c r="D213" s="117"/>
      <c r="E213" s="117"/>
      <c r="F213" s="117"/>
      <c r="G213" s="117"/>
      <c r="H213" s="117"/>
      <c r="I213" s="195"/>
      <c r="J213" s="117"/>
      <c r="K213" s="117"/>
      <c r="L213" s="117"/>
      <c r="M213" s="117"/>
      <c r="N213" s="117"/>
      <c r="O213" s="117"/>
      <c r="P213" s="117"/>
      <c r="Q213" s="117"/>
      <c r="R213" s="117"/>
      <c r="S213" s="195"/>
      <c r="T213" s="117"/>
      <c r="U213" s="195"/>
      <c r="V213" s="117"/>
      <c r="W213" s="196"/>
      <c r="X213" s="197"/>
      <c r="Y213" s="197"/>
      <c r="Z213" s="197"/>
      <c r="AA213" s="197"/>
      <c r="AB213" s="188"/>
      <c r="AC213" s="197"/>
      <c r="AD213" s="197"/>
      <c r="AE213" s="188"/>
      <c r="AF213" s="197"/>
      <c r="AG213" s="197"/>
      <c r="AH213" s="197"/>
    </row>
    <row r="214" spans="1:34" x14ac:dyDescent="0.3">
      <c r="A214" s="192"/>
      <c r="B214" s="117"/>
      <c r="C214" s="117"/>
      <c r="D214" s="117"/>
      <c r="E214" s="117"/>
      <c r="F214" s="117"/>
      <c r="G214" s="117"/>
      <c r="H214" s="117"/>
      <c r="I214" s="195"/>
      <c r="J214" s="117"/>
      <c r="K214" s="117"/>
      <c r="L214" s="117"/>
      <c r="M214" s="117"/>
      <c r="N214" s="117"/>
      <c r="O214" s="117"/>
      <c r="P214" s="117"/>
      <c r="Q214" s="117"/>
      <c r="R214" s="117"/>
      <c r="S214" s="195"/>
      <c r="T214" s="117"/>
      <c r="U214" s="195"/>
      <c r="V214" s="117"/>
      <c r="W214" s="196"/>
      <c r="X214" s="197"/>
      <c r="Y214" s="197"/>
      <c r="Z214" s="197"/>
      <c r="AA214" s="197"/>
      <c r="AB214" s="188"/>
      <c r="AC214" s="197"/>
      <c r="AD214" s="197"/>
      <c r="AE214" s="188"/>
      <c r="AF214" s="197"/>
      <c r="AG214" s="197"/>
      <c r="AH214" s="197"/>
    </row>
    <row r="215" spans="1:34" x14ac:dyDescent="0.3">
      <c r="A215" s="192"/>
      <c r="B215" s="117"/>
      <c r="C215" s="117"/>
      <c r="D215" s="117"/>
      <c r="E215" s="117"/>
      <c r="F215" s="117"/>
      <c r="G215" s="117"/>
      <c r="H215" s="117"/>
      <c r="I215" s="195"/>
      <c r="J215" s="117"/>
      <c r="K215" s="117"/>
      <c r="L215" s="117"/>
      <c r="M215" s="117"/>
      <c r="N215" s="117"/>
      <c r="O215" s="117"/>
      <c r="P215" s="117"/>
      <c r="Q215" s="117"/>
      <c r="R215" s="117"/>
      <c r="S215" s="195"/>
      <c r="T215" s="117"/>
      <c r="U215" s="195"/>
      <c r="V215" s="117"/>
      <c r="W215" s="196"/>
      <c r="X215" s="197"/>
      <c r="Y215" s="197"/>
      <c r="Z215" s="197"/>
      <c r="AA215" s="197"/>
      <c r="AB215" s="188"/>
      <c r="AC215" s="197"/>
      <c r="AD215" s="197"/>
      <c r="AE215" s="188"/>
      <c r="AF215" s="197"/>
      <c r="AG215" s="197"/>
      <c r="AH215" s="197"/>
    </row>
    <row r="216" spans="1:34" x14ac:dyDescent="0.3">
      <c r="A216" s="192"/>
      <c r="B216" s="117"/>
      <c r="C216" s="117"/>
      <c r="D216" s="117"/>
      <c r="E216" s="117"/>
      <c r="F216" s="117"/>
      <c r="G216" s="117"/>
      <c r="H216" s="117"/>
      <c r="I216" s="195"/>
      <c r="J216" s="117"/>
      <c r="K216" s="117"/>
      <c r="L216" s="117"/>
      <c r="M216" s="117"/>
      <c r="N216" s="117"/>
      <c r="O216" s="117"/>
      <c r="P216" s="117"/>
      <c r="Q216" s="117"/>
      <c r="R216" s="117"/>
      <c r="S216" s="195"/>
      <c r="T216" s="117"/>
      <c r="U216" s="195"/>
      <c r="V216" s="117"/>
      <c r="W216" s="196"/>
      <c r="X216" s="197"/>
      <c r="Y216" s="197"/>
      <c r="Z216" s="197"/>
      <c r="AA216" s="197"/>
      <c r="AB216" s="188"/>
      <c r="AC216" s="197"/>
      <c r="AD216" s="197"/>
      <c r="AE216" s="188"/>
      <c r="AF216" s="197"/>
      <c r="AG216" s="197"/>
      <c r="AH216" s="197"/>
    </row>
    <row r="217" spans="1:34" x14ac:dyDescent="0.3">
      <c r="A217" s="192"/>
      <c r="B217" s="117"/>
      <c r="C217" s="117"/>
      <c r="D217" s="117"/>
      <c r="E217" s="117"/>
      <c r="F217" s="117"/>
      <c r="G217" s="117"/>
      <c r="H217" s="117"/>
      <c r="I217" s="195"/>
      <c r="J217" s="117"/>
      <c r="K217" s="117"/>
      <c r="L217" s="117"/>
      <c r="M217" s="117"/>
      <c r="N217" s="117"/>
      <c r="O217" s="117"/>
      <c r="P217" s="117"/>
      <c r="Q217" s="117"/>
      <c r="R217" s="117"/>
      <c r="S217" s="195"/>
      <c r="T217" s="117"/>
      <c r="U217" s="195"/>
      <c r="V217" s="117"/>
      <c r="W217" s="196"/>
      <c r="X217" s="197"/>
      <c r="Y217" s="197"/>
      <c r="Z217" s="197"/>
      <c r="AA217" s="197"/>
      <c r="AB217" s="188"/>
      <c r="AC217" s="197"/>
      <c r="AD217" s="197"/>
      <c r="AE217" s="188"/>
      <c r="AF217" s="197"/>
      <c r="AG217" s="197"/>
      <c r="AH217" s="197"/>
    </row>
    <row r="218" spans="1:34" x14ac:dyDescent="0.3">
      <c r="A218" s="192"/>
      <c r="B218" s="117"/>
      <c r="C218" s="117"/>
      <c r="D218" s="117"/>
      <c r="E218" s="117"/>
      <c r="F218" s="117"/>
      <c r="G218" s="117"/>
      <c r="H218" s="117"/>
      <c r="I218" s="195"/>
      <c r="J218" s="117"/>
      <c r="K218" s="117"/>
      <c r="L218" s="117"/>
      <c r="M218" s="117"/>
      <c r="N218" s="117"/>
      <c r="O218" s="117"/>
      <c r="P218" s="117"/>
      <c r="Q218" s="117"/>
      <c r="R218" s="117"/>
      <c r="S218" s="195"/>
      <c r="T218" s="117"/>
      <c r="U218" s="195"/>
      <c r="V218" s="117"/>
      <c r="W218" s="196"/>
      <c r="X218" s="197"/>
      <c r="Y218" s="197"/>
      <c r="Z218" s="197"/>
      <c r="AA218" s="197"/>
      <c r="AB218" s="188"/>
      <c r="AC218" s="197"/>
      <c r="AD218" s="197"/>
      <c r="AE218" s="188"/>
      <c r="AF218" s="197"/>
      <c r="AG218" s="197"/>
      <c r="AH218" s="197"/>
    </row>
    <row r="219" spans="1:34" x14ac:dyDescent="0.3">
      <c r="A219" s="192"/>
      <c r="B219" s="117"/>
      <c r="C219" s="117"/>
      <c r="D219" s="117"/>
      <c r="E219" s="117"/>
      <c r="F219" s="117"/>
      <c r="G219" s="117"/>
      <c r="H219" s="117"/>
      <c r="I219" s="195"/>
      <c r="J219" s="117"/>
      <c r="K219" s="117"/>
      <c r="L219" s="117"/>
      <c r="M219" s="117"/>
      <c r="N219" s="117"/>
      <c r="O219" s="117"/>
      <c r="P219" s="117"/>
      <c r="Q219" s="117"/>
      <c r="R219" s="117"/>
      <c r="S219" s="195"/>
      <c r="T219" s="117"/>
      <c r="U219" s="195"/>
      <c r="V219" s="117"/>
      <c r="W219" s="196"/>
      <c r="X219" s="197"/>
      <c r="Y219" s="197"/>
      <c r="Z219" s="197"/>
      <c r="AA219" s="197"/>
      <c r="AB219" s="188"/>
      <c r="AC219" s="197"/>
      <c r="AD219" s="197"/>
      <c r="AE219" s="188"/>
      <c r="AF219" s="197"/>
      <c r="AG219" s="197"/>
      <c r="AH219" s="197"/>
    </row>
    <row r="220" spans="1:34" x14ac:dyDescent="0.3">
      <c r="A220" s="192"/>
      <c r="B220" s="117"/>
      <c r="C220" s="117"/>
      <c r="D220" s="117"/>
      <c r="E220" s="117"/>
      <c r="F220" s="117"/>
      <c r="G220" s="117"/>
      <c r="H220" s="117"/>
      <c r="I220" s="195"/>
      <c r="J220" s="117"/>
      <c r="K220" s="117"/>
      <c r="L220" s="117"/>
      <c r="M220" s="117"/>
      <c r="N220" s="117"/>
      <c r="O220" s="117"/>
      <c r="P220" s="117"/>
      <c r="Q220" s="117"/>
      <c r="R220" s="117"/>
      <c r="S220" s="195"/>
      <c r="T220" s="117"/>
      <c r="U220" s="195"/>
      <c r="V220" s="117"/>
      <c r="W220" s="196"/>
      <c r="X220" s="197"/>
      <c r="Y220" s="197"/>
      <c r="Z220" s="197"/>
      <c r="AA220" s="197"/>
      <c r="AB220" s="188"/>
      <c r="AC220" s="197"/>
      <c r="AD220" s="197"/>
      <c r="AE220" s="188"/>
      <c r="AF220" s="197"/>
      <c r="AG220" s="197"/>
      <c r="AH220" s="197"/>
    </row>
    <row r="221" spans="1:34" x14ac:dyDescent="0.3">
      <c r="A221" s="192"/>
      <c r="B221" s="117"/>
      <c r="C221" s="117"/>
      <c r="D221" s="117"/>
      <c r="E221" s="117"/>
      <c r="F221" s="117"/>
      <c r="G221" s="117"/>
      <c r="H221" s="117"/>
      <c r="I221" s="195"/>
      <c r="J221" s="117"/>
      <c r="K221" s="117"/>
      <c r="L221" s="117"/>
      <c r="M221" s="117"/>
      <c r="N221" s="117"/>
      <c r="O221" s="117"/>
      <c r="P221" s="117"/>
      <c r="Q221" s="117"/>
      <c r="R221" s="117"/>
      <c r="S221" s="195"/>
      <c r="T221" s="117"/>
      <c r="U221" s="195"/>
      <c r="V221" s="117"/>
      <c r="W221" s="196"/>
      <c r="X221" s="197"/>
      <c r="Y221" s="197"/>
      <c r="Z221" s="197"/>
      <c r="AA221" s="197"/>
      <c r="AB221" s="188"/>
      <c r="AC221" s="197"/>
      <c r="AD221" s="197"/>
      <c r="AE221" s="188"/>
      <c r="AF221" s="197"/>
      <c r="AG221" s="197"/>
      <c r="AH221" s="197"/>
    </row>
    <row r="222" spans="1:34" x14ac:dyDescent="0.3">
      <c r="A222" s="192"/>
      <c r="B222" s="117"/>
      <c r="C222" s="117"/>
      <c r="D222" s="117"/>
      <c r="E222" s="117"/>
      <c r="F222" s="117"/>
      <c r="G222" s="117"/>
      <c r="H222" s="117"/>
      <c r="I222" s="195"/>
      <c r="J222" s="117"/>
      <c r="K222" s="117"/>
      <c r="L222" s="117"/>
      <c r="M222" s="117"/>
      <c r="N222" s="117"/>
      <c r="O222" s="117"/>
      <c r="P222" s="117"/>
      <c r="Q222" s="117"/>
      <c r="R222" s="117"/>
      <c r="S222" s="195"/>
      <c r="T222" s="117"/>
      <c r="U222" s="195"/>
      <c r="V222" s="117"/>
      <c r="W222" s="196"/>
      <c r="X222" s="197"/>
      <c r="Y222" s="197"/>
      <c r="Z222" s="197"/>
      <c r="AA222" s="197"/>
      <c r="AB222" s="188"/>
      <c r="AC222" s="197"/>
      <c r="AD222" s="197"/>
      <c r="AE222" s="188"/>
      <c r="AF222" s="197"/>
      <c r="AG222" s="197"/>
      <c r="AH222" s="197"/>
    </row>
    <row r="223" spans="1:34" x14ac:dyDescent="0.3">
      <c r="A223" s="192"/>
      <c r="B223" s="117"/>
      <c r="C223" s="117"/>
      <c r="D223" s="117"/>
      <c r="E223" s="117"/>
      <c r="F223" s="117"/>
      <c r="G223" s="117"/>
      <c r="H223" s="117"/>
      <c r="I223" s="195"/>
      <c r="J223" s="117"/>
      <c r="K223" s="117"/>
      <c r="L223" s="117"/>
      <c r="M223" s="117"/>
      <c r="N223" s="117"/>
      <c r="O223" s="117"/>
      <c r="P223" s="117"/>
      <c r="Q223" s="117"/>
      <c r="R223" s="117"/>
      <c r="S223" s="195"/>
      <c r="T223" s="117"/>
      <c r="U223" s="195"/>
      <c r="V223" s="117"/>
      <c r="W223" s="196"/>
      <c r="X223" s="197"/>
      <c r="Y223" s="197"/>
      <c r="Z223" s="197"/>
      <c r="AA223" s="197"/>
      <c r="AB223" s="188"/>
      <c r="AC223" s="197"/>
      <c r="AD223" s="197"/>
      <c r="AE223" s="188"/>
      <c r="AF223" s="197"/>
      <c r="AG223" s="197"/>
      <c r="AH223" s="197"/>
    </row>
    <row r="224" spans="1:34" x14ac:dyDescent="0.3">
      <c r="A224" s="192"/>
      <c r="B224" s="117"/>
      <c r="C224" s="117"/>
      <c r="D224" s="117"/>
      <c r="E224" s="117"/>
      <c r="F224" s="117"/>
      <c r="G224" s="117"/>
      <c r="H224" s="117"/>
      <c r="I224" s="195"/>
      <c r="J224" s="117"/>
      <c r="K224" s="117"/>
      <c r="L224" s="117"/>
      <c r="M224" s="117"/>
      <c r="N224" s="117"/>
      <c r="O224" s="117"/>
      <c r="P224" s="117"/>
      <c r="Q224" s="117"/>
      <c r="R224" s="117"/>
      <c r="S224" s="195"/>
      <c r="T224" s="117"/>
      <c r="U224" s="195"/>
      <c r="V224" s="117"/>
      <c r="W224" s="196"/>
      <c r="X224" s="197"/>
      <c r="Y224" s="197"/>
      <c r="Z224" s="197"/>
      <c r="AA224" s="197"/>
      <c r="AB224" s="188"/>
      <c r="AC224" s="197"/>
      <c r="AD224" s="197"/>
      <c r="AE224" s="188"/>
      <c r="AF224" s="197"/>
      <c r="AG224" s="197"/>
      <c r="AH224" s="197"/>
    </row>
    <row r="225" spans="1:34" x14ac:dyDescent="0.3">
      <c r="A225" s="192"/>
      <c r="B225" s="117"/>
      <c r="C225" s="117"/>
      <c r="D225" s="117"/>
      <c r="E225" s="117"/>
      <c r="F225" s="117"/>
      <c r="G225" s="117"/>
      <c r="H225" s="117"/>
      <c r="I225" s="195"/>
      <c r="J225" s="117"/>
      <c r="K225" s="117"/>
      <c r="L225" s="117"/>
      <c r="M225" s="117"/>
      <c r="N225" s="117"/>
      <c r="O225" s="117"/>
      <c r="P225" s="117"/>
      <c r="Q225" s="117"/>
      <c r="R225" s="117"/>
      <c r="S225" s="195"/>
      <c r="T225" s="117"/>
      <c r="U225" s="195"/>
      <c r="V225" s="117"/>
      <c r="W225" s="196"/>
      <c r="X225" s="197"/>
      <c r="Y225" s="197"/>
      <c r="Z225" s="197"/>
      <c r="AA225" s="197"/>
      <c r="AB225" s="188"/>
      <c r="AC225" s="197"/>
      <c r="AD225" s="197"/>
      <c r="AE225" s="188"/>
      <c r="AF225" s="197"/>
      <c r="AG225" s="197"/>
      <c r="AH225" s="197"/>
    </row>
    <row r="226" spans="1:34" x14ac:dyDescent="0.3">
      <c r="A226" s="192"/>
      <c r="B226" s="117"/>
      <c r="C226" s="117"/>
      <c r="D226" s="117"/>
      <c r="E226" s="117"/>
      <c r="F226" s="117"/>
      <c r="G226" s="117"/>
      <c r="H226" s="117"/>
      <c r="I226" s="195"/>
      <c r="J226" s="117"/>
      <c r="K226" s="117"/>
      <c r="L226" s="117"/>
      <c r="M226" s="117"/>
      <c r="N226" s="117"/>
      <c r="O226" s="117"/>
      <c r="P226" s="117"/>
      <c r="Q226" s="117"/>
      <c r="R226" s="117"/>
      <c r="S226" s="195"/>
      <c r="T226" s="117"/>
      <c r="U226" s="195"/>
      <c r="V226" s="117"/>
      <c r="W226" s="196"/>
      <c r="X226" s="197"/>
      <c r="Y226" s="197"/>
      <c r="Z226" s="197"/>
      <c r="AA226" s="197"/>
      <c r="AB226" s="188"/>
      <c r="AC226" s="197"/>
      <c r="AD226" s="197"/>
      <c r="AE226" s="188"/>
      <c r="AF226" s="197"/>
      <c r="AG226" s="197"/>
      <c r="AH226" s="197"/>
    </row>
    <row r="227" spans="1:34" x14ac:dyDescent="0.3">
      <c r="A227" s="192"/>
      <c r="B227" s="117"/>
      <c r="C227" s="117"/>
      <c r="D227" s="117"/>
      <c r="E227" s="117"/>
      <c r="F227" s="117"/>
      <c r="G227" s="117"/>
      <c r="H227" s="117"/>
      <c r="I227" s="195"/>
      <c r="J227" s="117"/>
      <c r="K227" s="117"/>
      <c r="L227" s="117"/>
      <c r="M227" s="117"/>
      <c r="N227" s="117"/>
      <c r="O227" s="117"/>
      <c r="P227" s="117"/>
      <c r="Q227" s="117"/>
      <c r="R227" s="117"/>
      <c r="S227" s="195"/>
      <c r="T227" s="117"/>
      <c r="U227" s="195"/>
      <c r="V227" s="117"/>
      <c r="W227" s="196"/>
      <c r="X227" s="197"/>
      <c r="Y227" s="197"/>
      <c r="Z227" s="197"/>
      <c r="AA227" s="197"/>
      <c r="AB227" s="188"/>
      <c r="AC227" s="197"/>
      <c r="AD227" s="197"/>
      <c r="AE227" s="188"/>
      <c r="AF227" s="197"/>
      <c r="AG227" s="197"/>
      <c r="AH227" s="197"/>
    </row>
    <row r="228" spans="1:34" x14ac:dyDescent="0.3">
      <c r="A228" s="192"/>
      <c r="B228" s="117"/>
      <c r="C228" s="117"/>
      <c r="D228" s="117"/>
      <c r="E228" s="117"/>
      <c r="F228" s="117"/>
      <c r="G228" s="117"/>
      <c r="H228" s="117"/>
      <c r="I228" s="195"/>
      <c r="J228" s="117"/>
      <c r="K228" s="117"/>
      <c r="L228" s="117"/>
      <c r="M228" s="117"/>
      <c r="N228" s="117"/>
      <c r="O228" s="117"/>
      <c r="P228" s="117"/>
      <c r="Q228" s="117"/>
      <c r="R228" s="117"/>
      <c r="S228" s="195"/>
      <c r="T228" s="117"/>
      <c r="U228" s="195"/>
      <c r="V228" s="117"/>
      <c r="W228" s="196"/>
      <c r="X228" s="197"/>
      <c r="Y228" s="197"/>
      <c r="Z228" s="197"/>
      <c r="AA228" s="197"/>
      <c r="AB228" s="188"/>
      <c r="AC228" s="197"/>
      <c r="AD228" s="197"/>
      <c r="AE228" s="188"/>
      <c r="AF228" s="197"/>
      <c r="AG228" s="197"/>
      <c r="AH228" s="197"/>
    </row>
    <row r="229" spans="1:34" x14ac:dyDescent="0.3">
      <c r="A229" s="192"/>
      <c r="B229" s="117"/>
      <c r="C229" s="117"/>
      <c r="D229" s="117"/>
      <c r="E229" s="117"/>
      <c r="F229" s="117"/>
      <c r="G229" s="117"/>
      <c r="H229" s="117"/>
      <c r="I229" s="195"/>
      <c r="J229" s="117"/>
      <c r="K229" s="117"/>
      <c r="L229" s="117"/>
      <c r="M229" s="117"/>
      <c r="N229" s="117"/>
      <c r="O229" s="117"/>
      <c r="P229" s="117"/>
      <c r="Q229" s="117"/>
      <c r="R229" s="117"/>
      <c r="S229" s="195"/>
      <c r="T229" s="117"/>
      <c r="U229" s="195"/>
      <c r="V229" s="117"/>
      <c r="W229" s="196"/>
      <c r="X229" s="197"/>
      <c r="Y229" s="197"/>
      <c r="Z229" s="197"/>
      <c r="AA229" s="197"/>
      <c r="AB229" s="188"/>
      <c r="AC229" s="197"/>
      <c r="AD229" s="197"/>
      <c r="AE229" s="188"/>
      <c r="AF229" s="197"/>
      <c r="AG229" s="197"/>
      <c r="AH229" s="197"/>
    </row>
    <row r="230" spans="1:34" x14ac:dyDescent="0.3">
      <c r="A230" s="192"/>
      <c r="B230" s="117"/>
      <c r="C230" s="117"/>
      <c r="D230" s="117"/>
      <c r="E230" s="117"/>
      <c r="F230" s="117"/>
      <c r="G230" s="117"/>
      <c r="H230" s="117"/>
      <c r="I230" s="195"/>
      <c r="J230" s="117"/>
      <c r="K230" s="117"/>
      <c r="L230" s="117"/>
      <c r="M230" s="117"/>
      <c r="N230" s="117"/>
      <c r="O230" s="117"/>
      <c r="P230" s="117"/>
      <c r="Q230" s="117"/>
      <c r="R230" s="117"/>
      <c r="S230" s="195"/>
      <c r="T230" s="117"/>
      <c r="U230" s="195"/>
      <c r="V230" s="117"/>
      <c r="W230" s="196"/>
      <c r="X230" s="197"/>
      <c r="Y230" s="197"/>
      <c r="Z230" s="197"/>
      <c r="AA230" s="197"/>
      <c r="AB230" s="188"/>
      <c r="AC230" s="197"/>
      <c r="AD230" s="197"/>
      <c r="AE230" s="188"/>
      <c r="AF230" s="197"/>
      <c r="AG230" s="197"/>
      <c r="AH230" s="197"/>
    </row>
    <row r="231" spans="1:34" x14ac:dyDescent="0.3">
      <c r="A231" s="192"/>
      <c r="B231" s="117"/>
      <c r="C231" s="117"/>
      <c r="D231" s="117"/>
      <c r="E231" s="117"/>
      <c r="F231" s="117"/>
      <c r="G231" s="117"/>
      <c r="H231" s="117"/>
      <c r="I231" s="195"/>
      <c r="J231" s="117"/>
      <c r="K231" s="117"/>
      <c r="L231" s="117"/>
      <c r="M231" s="117"/>
      <c r="N231" s="117"/>
      <c r="O231" s="117"/>
      <c r="P231" s="117"/>
      <c r="Q231" s="117"/>
      <c r="R231" s="117"/>
      <c r="S231" s="195"/>
      <c r="T231" s="117"/>
      <c r="U231" s="195"/>
      <c r="V231" s="117"/>
      <c r="W231" s="196"/>
      <c r="X231" s="197"/>
      <c r="Y231" s="197"/>
      <c r="Z231" s="197"/>
      <c r="AA231" s="197"/>
      <c r="AB231" s="188"/>
      <c r="AC231" s="197"/>
      <c r="AD231" s="197"/>
      <c r="AE231" s="188"/>
      <c r="AF231" s="197"/>
      <c r="AG231" s="197"/>
      <c r="AH231" s="197"/>
    </row>
    <row r="232" spans="1:34" x14ac:dyDescent="0.3">
      <c r="A232" s="192"/>
      <c r="B232" s="117"/>
      <c r="C232" s="117"/>
      <c r="D232" s="117"/>
      <c r="E232" s="117"/>
      <c r="F232" s="117"/>
      <c r="G232" s="117"/>
      <c r="H232" s="117"/>
      <c r="I232" s="195"/>
      <c r="J232" s="117"/>
      <c r="K232" s="117"/>
      <c r="L232" s="117"/>
      <c r="M232" s="117"/>
      <c r="N232" s="117"/>
      <c r="O232" s="117"/>
      <c r="P232" s="117"/>
      <c r="Q232" s="117"/>
      <c r="R232" s="117"/>
      <c r="S232" s="195"/>
      <c r="T232" s="117"/>
      <c r="U232" s="195"/>
      <c r="V232" s="117"/>
      <c r="W232" s="196"/>
      <c r="X232" s="197"/>
      <c r="Y232" s="197"/>
      <c r="Z232" s="197"/>
      <c r="AA232" s="197"/>
      <c r="AB232" s="188"/>
      <c r="AC232" s="197"/>
      <c r="AD232" s="197"/>
      <c r="AE232" s="188"/>
      <c r="AF232" s="197"/>
      <c r="AG232" s="197"/>
      <c r="AH232" s="197"/>
    </row>
    <row r="233" spans="1:34" x14ac:dyDescent="0.3">
      <c r="A233" s="192"/>
      <c r="B233" s="117"/>
      <c r="C233" s="117"/>
      <c r="D233" s="117"/>
      <c r="E233" s="117"/>
      <c r="F233" s="117"/>
      <c r="G233" s="117"/>
      <c r="H233" s="117"/>
      <c r="I233" s="195"/>
      <c r="J233" s="117"/>
      <c r="K233" s="117"/>
      <c r="L233" s="117"/>
      <c r="M233" s="117"/>
      <c r="N233" s="117"/>
      <c r="O233" s="117"/>
      <c r="P233" s="117"/>
      <c r="Q233" s="117"/>
      <c r="R233" s="117"/>
      <c r="S233" s="195"/>
      <c r="T233" s="117"/>
      <c r="U233" s="195"/>
      <c r="V233" s="117"/>
      <c r="W233" s="196"/>
      <c r="X233" s="197"/>
      <c r="Y233" s="197"/>
      <c r="Z233" s="197"/>
      <c r="AA233" s="197"/>
      <c r="AB233" s="188"/>
      <c r="AC233" s="197"/>
      <c r="AD233" s="197"/>
      <c r="AE233" s="188"/>
      <c r="AF233" s="197"/>
      <c r="AG233" s="197"/>
      <c r="AH233" s="197"/>
    </row>
    <row r="234" spans="1:34" x14ac:dyDescent="0.3">
      <c r="A234" s="192"/>
      <c r="B234" s="117"/>
      <c r="C234" s="117"/>
      <c r="D234" s="117"/>
      <c r="E234" s="117"/>
      <c r="F234" s="117"/>
      <c r="G234" s="117"/>
      <c r="H234" s="117"/>
      <c r="I234" s="195"/>
      <c r="J234" s="117"/>
      <c r="K234" s="117"/>
      <c r="L234" s="117"/>
      <c r="M234" s="117"/>
      <c r="N234" s="117"/>
      <c r="O234" s="117"/>
      <c r="P234" s="117"/>
      <c r="Q234" s="117"/>
      <c r="R234" s="117"/>
      <c r="S234" s="195"/>
      <c r="T234" s="117"/>
      <c r="U234" s="195"/>
      <c r="V234" s="117"/>
      <c r="W234" s="196"/>
      <c r="X234" s="197"/>
      <c r="Y234" s="197"/>
      <c r="Z234" s="197"/>
      <c r="AA234" s="197"/>
      <c r="AB234" s="188"/>
      <c r="AC234" s="197"/>
      <c r="AD234" s="197"/>
      <c r="AE234" s="188"/>
      <c r="AF234" s="197"/>
      <c r="AG234" s="197"/>
      <c r="AH234" s="197"/>
    </row>
    <row r="235" spans="1:34" x14ac:dyDescent="0.3">
      <c r="A235" s="192"/>
      <c r="B235" s="117"/>
      <c r="C235" s="117"/>
      <c r="D235" s="117"/>
      <c r="E235" s="117"/>
      <c r="F235" s="117"/>
      <c r="G235" s="117"/>
      <c r="H235" s="117"/>
      <c r="I235" s="195"/>
      <c r="J235" s="117"/>
      <c r="K235" s="117"/>
      <c r="L235" s="117"/>
      <c r="M235" s="117"/>
      <c r="N235" s="117"/>
      <c r="O235" s="117"/>
      <c r="P235" s="117"/>
      <c r="Q235" s="117"/>
      <c r="R235" s="117"/>
      <c r="S235" s="195"/>
      <c r="T235" s="117"/>
      <c r="U235" s="195"/>
      <c r="V235" s="117"/>
      <c r="W235" s="196"/>
      <c r="X235" s="197"/>
      <c r="Y235" s="197"/>
      <c r="Z235" s="197"/>
      <c r="AA235" s="197"/>
      <c r="AB235" s="188"/>
      <c r="AC235" s="197"/>
      <c r="AD235" s="197"/>
      <c r="AE235" s="188"/>
      <c r="AF235" s="197"/>
      <c r="AG235" s="197"/>
      <c r="AH235" s="197"/>
    </row>
    <row r="236" spans="1:34" x14ac:dyDescent="0.3">
      <c r="A236" s="192"/>
      <c r="B236" s="117"/>
      <c r="C236" s="117"/>
      <c r="D236" s="117"/>
      <c r="E236" s="117"/>
      <c r="F236" s="117"/>
      <c r="G236" s="117"/>
      <c r="H236" s="117"/>
      <c r="I236" s="195"/>
      <c r="J236" s="117"/>
      <c r="K236" s="117"/>
      <c r="L236" s="117"/>
      <c r="M236" s="117"/>
      <c r="N236" s="117"/>
      <c r="O236" s="117"/>
      <c r="P236" s="117"/>
      <c r="Q236" s="117"/>
      <c r="R236" s="117"/>
      <c r="S236" s="195"/>
      <c r="T236" s="117"/>
      <c r="U236" s="195"/>
      <c r="V236" s="117"/>
      <c r="W236" s="196"/>
      <c r="X236" s="197"/>
      <c r="Y236" s="197"/>
      <c r="Z236" s="197"/>
      <c r="AA236" s="197"/>
      <c r="AB236" s="188"/>
      <c r="AC236" s="197"/>
      <c r="AD236" s="197"/>
      <c r="AE236" s="188"/>
      <c r="AF236" s="197"/>
      <c r="AG236" s="197"/>
      <c r="AH236" s="197"/>
    </row>
    <row r="237" spans="1:34" x14ac:dyDescent="0.3">
      <c r="A237" s="192"/>
      <c r="B237" s="117"/>
      <c r="C237" s="117"/>
      <c r="D237" s="117"/>
      <c r="E237" s="117"/>
      <c r="F237" s="117"/>
      <c r="G237" s="117"/>
      <c r="H237" s="117"/>
      <c r="I237" s="195"/>
      <c r="J237" s="117"/>
      <c r="K237" s="117"/>
      <c r="L237" s="117"/>
      <c r="M237" s="117"/>
      <c r="N237" s="117"/>
      <c r="O237" s="117"/>
      <c r="P237" s="117"/>
      <c r="Q237" s="117"/>
      <c r="R237" s="117"/>
      <c r="S237" s="195"/>
      <c r="T237" s="117"/>
      <c r="U237" s="195"/>
      <c r="V237" s="117"/>
      <c r="W237" s="196"/>
      <c r="X237" s="197"/>
      <c r="Y237" s="197"/>
      <c r="Z237" s="197"/>
      <c r="AA237" s="197"/>
      <c r="AB237" s="188"/>
      <c r="AC237" s="197"/>
      <c r="AD237" s="197"/>
      <c r="AE237" s="188"/>
      <c r="AF237" s="197"/>
      <c r="AG237" s="197"/>
      <c r="AH237" s="197"/>
    </row>
    <row r="238" spans="1:34" x14ac:dyDescent="0.3">
      <c r="A238" s="192"/>
      <c r="B238" s="117"/>
      <c r="C238" s="117"/>
      <c r="D238" s="117"/>
      <c r="E238" s="117"/>
      <c r="F238" s="117"/>
      <c r="G238" s="117"/>
      <c r="H238" s="117"/>
      <c r="I238" s="195"/>
      <c r="J238" s="117"/>
      <c r="K238" s="117"/>
      <c r="L238" s="117"/>
      <c r="M238" s="117"/>
      <c r="N238" s="117"/>
      <c r="O238" s="117"/>
      <c r="P238" s="117"/>
      <c r="Q238" s="117"/>
      <c r="R238" s="117"/>
      <c r="S238" s="195"/>
      <c r="T238" s="117"/>
      <c r="U238" s="195"/>
      <c r="V238" s="117"/>
      <c r="W238" s="196"/>
      <c r="X238" s="197"/>
      <c r="Y238" s="197"/>
      <c r="Z238" s="197"/>
      <c r="AA238" s="197"/>
      <c r="AB238" s="188"/>
      <c r="AC238" s="197"/>
      <c r="AD238" s="197"/>
      <c r="AE238" s="188"/>
      <c r="AF238" s="197"/>
      <c r="AG238" s="197"/>
      <c r="AH238" s="197"/>
    </row>
    <row r="239" spans="1:34" x14ac:dyDescent="0.3">
      <c r="A239" s="192"/>
      <c r="B239" s="117"/>
      <c r="C239" s="117"/>
      <c r="D239" s="117"/>
      <c r="E239" s="117"/>
      <c r="F239" s="117"/>
      <c r="G239" s="117"/>
      <c r="H239" s="117"/>
      <c r="I239" s="195"/>
      <c r="J239" s="117"/>
      <c r="K239" s="117"/>
      <c r="L239" s="117"/>
      <c r="M239" s="117"/>
      <c r="N239" s="117"/>
      <c r="O239" s="117"/>
      <c r="P239" s="117"/>
      <c r="Q239" s="117"/>
      <c r="R239" s="117"/>
      <c r="S239" s="195"/>
      <c r="T239" s="117"/>
      <c r="U239" s="195"/>
      <c r="V239" s="117"/>
      <c r="W239" s="196"/>
      <c r="X239" s="197"/>
      <c r="Y239" s="197"/>
      <c r="Z239" s="197"/>
      <c r="AA239" s="197"/>
      <c r="AB239" s="188"/>
      <c r="AC239" s="197"/>
      <c r="AD239" s="197"/>
      <c r="AE239" s="188"/>
      <c r="AF239" s="197"/>
      <c r="AG239" s="197"/>
      <c r="AH239" s="197"/>
    </row>
    <row r="240" spans="1:34" x14ac:dyDescent="0.3">
      <c r="A240" s="192"/>
      <c r="B240" s="117"/>
      <c r="C240" s="117"/>
      <c r="D240" s="117"/>
      <c r="E240" s="117"/>
      <c r="F240" s="117"/>
      <c r="G240" s="117"/>
      <c r="H240" s="117"/>
      <c r="I240" s="195"/>
      <c r="J240" s="117"/>
      <c r="K240" s="117"/>
      <c r="L240" s="117"/>
      <c r="M240" s="117"/>
      <c r="N240" s="117"/>
      <c r="O240" s="117"/>
      <c r="P240" s="117"/>
      <c r="Q240" s="117"/>
      <c r="R240" s="117"/>
      <c r="S240" s="195"/>
      <c r="T240" s="117"/>
      <c r="U240" s="195"/>
      <c r="V240" s="117"/>
      <c r="W240" s="196"/>
      <c r="X240" s="197"/>
      <c r="Y240" s="197"/>
      <c r="Z240" s="197"/>
      <c r="AA240" s="197"/>
      <c r="AB240" s="188"/>
      <c r="AC240" s="197"/>
      <c r="AD240" s="197"/>
      <c r="AE240" s="188"/>
      <c r="AF240" s="197"/>
      <c r="AG240" s="197"/>
      <c r="AH240" s="197"/>
    </row>
    <row r="241" spans="1:34" x14ac:dyDescent="0.3">
      <c r="A241" s="192"/>
      <c r="B241" s="117"/>
      <c r="C241" s="117"/>
      <c r="D241" s="117"/>
      <c r="E241" s="117"/>
      <c r="F241" s="117"/>
      <c r="G241" s="117"/>
      <c r="H241" s="117"/>
      <c r="I241" s="195"/>
      <c r="J241" s="117"/>
      <c r="K241" s="117"/>
      <c r="L241" s="117"/>
      <c r="M241" s="117"/>
      <c r="N241" s="117"/>
      <c r="O241" s="117"/>
      <c r="P241" s="117"/>
      <c r="Q241" s="117"/>
      <c r="R241" s="117"/>
      <c r="S241" s="195"/>
      <c r="T241" s="117"/>
      <c r="U241" s="195"/>
      <c r="V241" s="117"/>
      <c r="W241" s="196"/>
      <c r="X241" s="197"/>
      <c r="Y241" s="197"/>
      <c r="Z241" s="197"/>
      <c r="AA241" s="197"/>
      <c r="AB241" s="188"/>
      <c r="AC241" s="197"/>
      <c r="AD241" s="197"/>
      <c r="AE241" s="188"/>
      <c r="AF241" s="197"/>
      <c r="AG241" s="197"/>
      <c r="AH241" s="197"/>
    </row>
    <row r="242" spans="1:34" x14ac:dyDescent="0.3">
      <c r="A242" s="192"/>
      <c r="B242" s="117"/>
      <c r="C242" s="117"/>
      <c r="D242" s="117"/>
      <c r="E242" s="117"/>
      <c r="F242" s="117"/>
      <c r="G242" s="117"/>
      <c r="H242" s="117"/>
      <c r="I242" s="195"/>
      <c r="J242" s="117"/>
      <c r="K242" s="117"/>
      <c r="L242" s="117"/>
      <c r="M242" s="117"/>
      <c r="N242" s="117"/>
      <c r="O242" s="117"/>
      <c r="P242" s="117"/>
      <c r="Q242" s="117"/>
      <c r="R242" s="117"/>
      <c r="S242" s="195"/>
      <c r="T242" s="117"/>
      <c r="U242" s="195"/>
      <c r="V242" s="117"/>
      <c r="W242" s="196"/>
      <c r="X242" s="197"/>
      <c r="Y242" s="197"/>
      <c r="Z242" s="197"/>
      <c r="AA242" s="197"/>
      <c r="AB242" s="188"/>
      <c r="AC242" s="197"/>
      <c r="AD242" s="197"/>
      <c r="AE242" s="188"/>
      <c r="AF242" s="197"/>
      <c r="AG242" s="197"/>
      <c r="AH242" s="197"/>
    </row>
    <row r="243" spans="1:34" x14ac:dyDescent="0.3">
      <c r="A243" s="192"/>
      <c r="B243" s="117"/>
      <c r="C243" s="117"/>
      <c r="D243" s="117"/>
      <c r="E243" s="117"/>
      <c r="F243" s="117"/>
      <c r="G243" s="117"/>
      <c r="H243" s="117"/>
      <c r="I243" s="195"/>
      <c r="J243" s="117"/>
      <c r="K243" s="117"/>
      <c r="L243" s="117"/>
      <c r="M243" s="117"/>
      <c r="N243" s="117"/>
      <c r="O243" s="117"/>
      <c r="P243" s="117"/>
      <c r="Q243" s="117"/>
      <c r="R243" s="117"/>
      <c r="S243" s="195"/>
      <c r="T243" s="117"/>
      <c r="U243" s="195"/>
      <c r="V243" s="117"/>
      <c r="W243" s="196"/>
      <c r="X243" s="197"/>
      <c r="Y243" s="197"/>
      <c r="Z243" s="197"/>
      <c r="AA243" s="197"/>
      <c r="AB243" s="188"/>
      <c r="AC243" s="197"/>
      <c r="AD243" s="197"/>
      <c r="AE243" s="188"/>
      <c r="AF243" s="197"/>
      <c r="AG243" s="197"/>
      <c r="AH243" s="197"/>
    </row>
    <row r="244" spans="1:34" x14ac:dyDescent="0.3">
      <c r="A244" s="192"/>
      <c r="B244" s="117"/>
      <c r="C244" s="117"/>
      <c r="D244" s="117"/>
      <c r="E244" s="117"/>
      <c r="F244" s="117"/>
      <c r="G244" s="117"/>
      <c r="H244" s="117"/>
      <c r="I244" s="195"/>
      <c r="J244" s="117"/>
      <c r="K244" s="117"/>
      <c r="L244" s="117"/>
      <c r="M244" s="117"/>
      <c r="N244" s="117"/>
      <c r="O244" s="117"/>
      <c r="P244" s="117"/>
      <c r="Q244" s="117"/>
      <c r="R244" s="117"/>
      <c r="S244" s="195"/>
      <c r="T244" s="117"/>
      <c r="U244" s="195"/>
      <c r="V244" s="117"/>
      <c r="W244" s="196"/>
      <c r="X244" s="197"/>
      <c r="Y244" s="197"/>
      <c r="Z244" s="197"/>
      <c r="AA244" s="197"/>
      <c r="AB244" s="188"/>
      <c r="AC244" s="197"/>
      <c r="AD244" s="197"/>
      <c r="AE244" s="188"/>
      <c r="AF244" s="197"/>
      <c r="AG244" s="197"/>
      <c r="AH244" s="197"/>
    </row>
    <row r="245" spans="1:34" x14ac:dyDescent="0.3">
      <c r="A245" s="192"/>
      <c r="B245" s="117"/>
      <c r="C245" s="117"/>
      <c r="D245" s="117"/>
      <c r="E245" s="117"/>
      <c r="F245" s="117"/>
      <c r="G245" s="117"/>
      <c r="H245" s="117"/>
      <c r="I245" s="195"/>
      <c r="J245" s="117"/>
      <c r="K245" s="117"/>
      <c r="L245" s="117"/>
      <c r="M245" s="117"/>
      <c r="N245" s="117"/>
      <c r="O245" s="117"/>
      <c r="P245" s="117"/>
      <c r="Q245" s="117"/>
      <c r="R245" s="117"/>
      <c r="S245" s="195"/>
      <c r="T245" s="117"/>
      <c r="U245" s="195"/>
      <c r="V245" s="117"/>
      <c r="W245" s="196"/>
      <c r="X245" s="197"/>
      <c r="Y245" s="197"/>
      <c r="Z245" s="197"/>
      <c r="AA245" s="197"/>
      <c r="AB245" s="188"/>
      <c r="AC245" s="197"/>
      <c r="AD245" s="197"/>
      <c r="AE245" s="188"/>
      <c r="AF245" s="197"/>
      <c r="AG245" s="197"/>
      <c r="AH245" s="197"/>
    </row>
  </sheetData>
  <mergeCells count="64">
    <mergeCell ref="AI1:AI8"/>
    <mergeCell ref="AH1:AH8"/>
    <mergeCell ref="AB37:AD37"/>
    <mergeCell ref="AE37:AG37"/>
    <mergeCell ref="AE38:AG38"/>
    <mergeCell ref="AE36:AG36"/>
    <mergeCell ref="B45:E45"/>
    <mergeCell ref="A38:F38"/>
    <mergeCell ref="G38:H38"/>
    <mergeCell ref="K38:R38"/>
    <mergeCell ref="X38:Y38"/>
    <mergeCell ref="Z38:AA38"/>
    <mergeCell ref="AB38:AD38"/>
    <mergeCell ref="AB36:AD36"/>
    <mergeCell ref="A1:A7"/>
    <mergeCell ref="B1:B7"/>
    <mergeCell ref="K2:K7"/>
    <mergeCell ref="A36:F36"/>
    <mergeCell ref="J36:J38"/>
    <mergeCell ref="K36:R36"/>
    <mergeCell ref="X36:Y36"/>
    <mergeCell ref="Z36:AA36"/>
    <mergeCell ref="A37:F37"/>
    <mergeCell ref="K37:R37"/>
    <mergeCell ref="X37:Y37"/>
    <mergeCell ref="Z37:AA37"/>
    <mergeCell ref="T1:AG1"/>
    <mergeCell ref="J2:J7"/>
    <mergeCell ref="X7:Y7"/>
    <mergeCell ref="Z7:AA7"/>
    <mergeCell ref="AB7:AD7"/>
    <mergeCell ref="AE7:AG7"/>
    <mergeCell ref="AB4:AD4"/>
    <mergeCell ref="AE4:AG4"/>
    <mergeCell ref="AB5:AD5"/>
    <mergeCell ref="AE5:AG5"/>
    <mergeCell ref="Q3:Q7"/>
    <mergeCell ref="X3:Y3"/>
    <mergeCell ref="Z3:AA3"/>
    <mergeCell ref="AB3:AD3"/>
    <mergeCell ref="AE3:AG3"/>
    <mergeCell ref="L4:L7"/>
    <mergeCell ref="L2:Q2"/>
    <mergeCell ref="C6:H6"/>
    <mergeCell ref="X6:Y6"/>
    <mergeCell ref="Z6:AA6"/>
    <mergeCell ref="AB6:AD6"/>
    <mergeCell ref="AE6:AG6"/>
    <mergeCell ref="M5:M7"/>
    <mergeCell ref="N5:N7"/>
    <mergeCell ref="O5:O7"/>
    <mergeCell ref="X5:Y5"/>
    <mergeCell ref="Z5:AA5"/>
    <mergeCell ref="C1:H5"/>
    <mergeCell ref="J1:R1"/>
    <mergeCell ref="X2:AA2"/>
    <mergeCell ref="AB2:AG2"/>
    <mergeCell ref="L3:O3"/>
    <mergeCell ref="P3:P7"/>
    <mergeCell ref="R2:R7"/>
    <mergeCell ref="T2:V2"/>
    <mergeCell ref="M4:O4"/>
    <mergeCell ref="X4:Y4"/>
    <mergeCell ref="Z4:AA4"/>
  </mergeCells>
  <conditionalFormatting sqref="A36:A38 C11:D29 C35:D35 G36:K37 G38:X38 K2:L3 K4:M4 K5:O8 O11:Q16 O17:P18 O19:Q23 O24:P24 O25:Q29 O35:Q35 P3:Q3 S1:T1 S2:X8 S11:AH11 S12:W29 S35:W35 S36:X36 S37:W37 Y8:AG8 Y27:Y29 Y35 Z3:Z7 Z36:Z37 AA12:AH12 AA27:AG29 AA35:AH35 AB2:AB7 AB36:AB38 AE4:AE7 AE36:AE38 M13:M29 K13:L20 K12:M12 A1:J1 A2:I8 G11:N11 G12:J20 G21:L29 AA13:AG25 AH13:AH29 G35:M35 G9:AH10">
    <cfRule type="cellIs" dxfId="257" priority="16" operator="equal">
      <formula>0</formula>
    </cfRule>
  </conditionalFormatting>
  <conditionalFormatting sqref="A9:F10">
    <cfRule type="cellIs" dxfId="256" priority="17" operator="equal">
      <formula>0</formula>
    </cfRule>
  </conditionalFormatting>
  <conditionalFormatting sqref="A19:A29">
    <cfRule type="cellIs" dxfId="255" priority="18" operator="equal">
      <formula>0</formula>
    </cfRule>
  </conditionalFormatting>
  <conditionalFormatting sqref="A11">
    <cfRule type="cellIs" dxfId="254" priority="19" operator="equal">
      <formula>0</formula>
    </cfRule>
  </conditionalFormatting>
  <conditionalFormatting sqref="A12:A13">
    <cfRule type="cellIs" dxfId="253" priority="20" operator="equal">
      <formula>0</formula>
    </cfRule>
  </conditionalFormatting>
  <conditionalFormatting sqref="A14 A16">
    <cfRule type="cellIs" dxfId="252" priority="21" operator="equal">
      <formula>0</formula>
    </cfRule>
  </conditionalFormatting>
  <conditionalFormatting sqref="A17:A18">
    <cfRule type="cellIs" dxfId="251" priority="22" operator="equal">
      <formula>0</formula>
    </cfRule>
  </conditionalFormatting>
  <conditionalFormatting sqref="A35">
    <cfRule type="cellIs" dxfId="250" priority="23" operator="equal">
      <formula>0</formula>
    </cfRule>
  </conditionalFormatting>
  <conditionalFormatting sqref="B11:B13">
    <cfRule type="cellIs" dxfId="249" priority="24" operator="equal">
      <formula>0</formula>
    </cfRule>
  </conditionalFormatting>
  <conditionalFormatting sqref="B26">
    <cfRule type="cellIs" dxfId="248" priority="25" operator="equal">
      <formula>0</formula>
    </cfRule>
  </conditionalFormatting>
  <conditionalFormatting sqref="B35">
    <cfRule type="cellIs" dxfId="247" priority="26" operator="equal">
      <formula>0</formula>
    </cfRule>
  </conditionalFormatting>
  <conditionalFormatting sqref="B23">
    <cfRule type="cellIs" dxfId="246" priority="27" operator="equal">
      <formula>0</formula>
    </cfRule>
  </conditionalFormatting>
  <conditionalFormatting sqref="B24">
    <cfRule type="cellIs" dxfId="245" priority="28" operator="equal">
      <formula>0</formula>
    </cfRule>
  </conditionalFormatting>
  <conditionalFormatting sqref="B25">
    <cfRule type="cellIs" dxfId="244" priority="29" operator="equal">
      <formula>0</formula>
    </cfRule>
  </conditionalFormatting>
  <conditionalFormatting sqref="Y12:Y25">
    <cfRule type="cellIs" dxfId="243" priority="30" operator="equal">
      <formula>0</formula>
    </cfRule>
  </conditionalFormatting>
  <conditionalFormatting sqref="X12:X17">
    <cfRule type="cellIs" dxfId="242" priority="31" operator="equal">
      <formula>0</formula>
    </cfRule>
  </conditionalFormatting>
  <conditionalFormatting sqref="X19:X22">
    <cfRule type="cellIs" dxfId="241" priority="32" operator="equal">
      <formula>0</formula>
    </cfRule>
  </conditionalFormatting>
  <conditionalFormatting sqref="X18">
    <cfRule type="cellIs" dxfId="240" priority="33" operator="equal">
      <formula>0</formula>
    </cfRule>
  </conditionalFormatting>
  <conditionalFormatting sqref="X25">
    <cfRule type="cellIs" dxfId="239" priority="34" operator="equal">
      <formula>0</formula>
    </cfRule>
  </conditionalFormatting>
  <conditionalFormatting sqref="X23">
    <cfRule type="cellIs" dxfId="238" priority="35" operator="equal">
      <formula>0</formula>
    </cfRule>
  </conditionalFormatting>
  <conditionalFormatting sqref="X24">
    <cfRule type="cellIs" dxfId="237" priority="36" operator="equal">
      <formula>0</formula>
    </cfRule>
  </conditionalFormatting>
  <conditionalFormatting sqref="X27:X29">
    <cfRule type="cellIs" dxfId="236" priority="37" operator="equal">
      <formula>0</formula>
    </cfRule>
  </conditionalFormatting>
  <conditionalFormatting sqref="X26">
    <cfRule type="cellIs" dxfId="235" priority="38" operator="equal">
      <formula>0</formula>
    </cfRule>
  </conditionalFormatting>
  <conditionalFormatting sqref="X35">
    <cfRule type="cellIs" dxfId="234" priority="39" operator="equal">
      <formula>0</formula>
    </cfRule>
  </conditionalFormatting>
  <conditionalFormatting sqref="Z12:Z17">
    <cfRule type="cellIs" dxfId="233" priority="40" operator="equal">
      <formula>0</formula>
    </cfRule>
  </conditionalFormatting>
  <conditionalFormatting sqref="Z19:Z22">
    <cfRule type="cellIs" dxfId="232" priority="41" operator="equal">
      <formula>0</formula>
    </cfRule>
  </conditionalFormatting>
  <conditionalFormatting sqref="Z18">
    <cfRule type="cellIs" dxfId="231" priority="42" operator="equal">
      <formula>0</formula>
    </cfRule>
  </conditionalFormatting>
  <conditionalFormatting sqref="Z25">
    <cfRule type="cellIs" dxfId="230" priority="43" operator="equal">
      <formula>0</formula>
    </cfRule>
  </conditionalFormatting>
  <conditionalFormatting sqref="Z23">
    <cfRule type="cellIs" dxfId="229" priority="44" operator="equal">
      <formula>0</formula>
    </cfRule>
  </conditionalFormatting>
  <conditionalFormatting sqref="Z24">
    <cfRule type="cellIs" dxfId="228" priority="45" operator="equal">
      <formula>0</formula>
    </cfRule>
  </conditionalFormatting>
  <conditionalFormatting sqref="Z27:Z29">
    <cfRule type="cellIs" dxfId="227" priority="46" operator="equal">
      <formula>0</formula>
    </cfRule>
  </conditionalFormatting>
  <conditionalFormatting sqref="Z26">
    <cfRule type="cellIs" dxfId="226" priority="47" operator="equal">
      <formula>0</formula>
    </cfRule>
  </conditionalFormatting>
  <conditionalFormatting sqref="Z35">
    <cfRule type="cellIs" dxfId="225" priority="48" operator="equal">
      <formula>0</formula>
    </cfRule>
  </conditionalFormatting>
  <conditionalFormatting sqref="N12:N17">
    <cfRule type="cellIs" dxfId="224" priority="49" operator="equal">
      <formula>0</formula>
    </cfRule>
  </conditionalFormatting>
  <conditionalFormatting sqref="N19:N21">
    <cfRule type="cellIs" dxfId="223" priority="50" operator="equal">
      <formula>0</formula>
    </cfRule>
  </conditionalFormatting>
  <conditionalFormatting sqref="N18">
    <cfRule type="cellIs" dxfId="222" priority="51" operator="equal">
      <formula>0</formula>
    </cfRule>
  </conditionalFormatting>
  <conditionalFormatting sqref="N25">
    <cfRule type="cellIs" dxfId="221" priority="52" operator="equal">
      <formula>0</formula>
    </cfRule>
  </conditionalFormatting>
  <conditionalFormatting sqref="N23">
    <cfRule type="cellIs" dxfId="220" priority="53" operator="equal">
      <formula>0</formula>
    </cfRule>
  </conditionalFormatting>
  <conditionalFormatting sqref="N24">
    <cfRule type="cellIs" dxfId="219" priority="54" operator="equal">
      <formula>0</formula>
    </cfRule>
  </conditionalFormatting>
  <conditionalFormatting sqref="N27:N29">
    <cfRule type="cellIs" dxfId="218" priority="55" operator="equal">
      <formula>0</formula>
    </cfRule>
  </conditionalFormatting>
  <conditionalFormatting sqref="N35">
    <cfRule type="cellIs" dxfId="217" priority="56" operator="equal">
      <formula>0</formula>
    </cfRule>
  </conditionalFormatting>
  <conditionalFormatting sqref="E11:F11">
    <cfRule type="cellIs" dxfId="216" priority="57" operator="equal">
      <formula>0</formula>
    </cfRule>
  </conditionalFormatting>
  <conditionalFormatting sqref="E12:E13 E14:F14 E15 E16:F16 E17">
    <cfRule type="cellIs" dxfId="215" priority="58" operator="equal">
      <formula>0</formula>
    </cfRule>
  </conditionalFormatting>
  <conditionalFormatting sqref="E19:F19 E20 E21:F22">
    <cfRule type="cellIs" dxfId="214" priority="59" operator="equal">
      <formula>0</formula>
    </cfRule>
  </conditionalFormatting>
  <conditionalFormatting sqref="E18">
    <cfRule type="cellIs" dxfId="213" priority="60" operator="equal">
      <formula>0</formula>
    </cfRule>
  </conditionalFormatting>
  <conditionalFormatting sqref="E23:F23">
    <cfRule type="cellIs" dxfId="212" priority="61" operator="equal">
      <formula>0</formula>
    </cfRule>
  </conditionalFormatting>
  <conditionalFormatting sqref="E24:F25">
    <cfRule type="cellIs" dxfId="211" priority="62" operator="equal">
      <formula>0</formula>
    </cfRule>
  </conditionalFormatting>
  <conditionalFormatting sqref="E27:F27">
    <cfRule type="cellIs" dxfId="210" priority="64" operator="equal">
      <formula>0</formula>
    </cfRule>
  </conditionalFormatting>
  <conditionalFormatting sqref="E35:F35">
    <cfRule type="cellIs" dxfId="209" priority="66" operator="equal">
      <formula>0</formula>
    </cfRule>
  </conditionalFormatting>
  <conditionalFormatting sqref="Q24">
    <cfRule type="cellIs" dxfId="208" priority="67" operator="equal">
      <formula>0</formula>
    </cfRule>
  </conditionalFormatting>
  <conditionalFormatting sqref="A15">
    <cfRule type="cellIs" dxfId="207" priority="68" operator="equal">
      <formula>0</formula>
    </cfRule>
  </conditionalFormatting>
  <conditionalFormatting sqref="B17">
    <cfRule type="cellIs" dxfId="206" priority="69" operator="equal">
      <formula>0</formula>
    </cfRule>
  </conditionalFormatting>
  <conditionalFormatting sqref="B14:B15">
    <cfRule type="cellIs" dxfId="205" priority="70" operator="equal">
      <formula>0</formula>
    </cfRule>
  </conditionalFormatting>
  <conditionalFormatting sqref="B16">
    <cfRule type="cellIs" dxfId="204" priority="71" operator="equal">
      <formula>0</formula>
    </cfRule>
  </conditionalFormatting>
  <conditionalFormatting sqref="B23">
    <cfRule type="cellIs" dxfId="203" priority="72" operator="equal">
      <formula>0</formula>
    </cfRule>
  </conditionalFormatting>
  <conditionalFormatting sqref="B18">
    <cfRule type="cellIs" dxfId="202" priority="73" operator="equal">
      <formula>0</formula>
    </cfRule>
  </conditionalFormatting>
  <conditionalFormatting sqref="B19">
    <cfRule type="cellIs" dxfId="201" priority="74" operator="equal">
      <formula>0</formula>
    </cfRule>
  </conditionalFormatting>
  <conditionalFormatting sqref="B20:B22">
    <cfRule type="cellIs" dxfId="200" priority="75" operator="equal">
      <formula>0</formula>
    </cfRule>
  </conditionalFormatting>
  <conditionalFormatting sqref="B24:B26">
    <cfRule type="cellIs" dxfId="199" priority="76" operator="equal">
      <formula>0</formula>
    </cfRule>
  </conditionalFormatting>
  <conditionalFormatting sqref="B28:B29">
    <cfRule type="cellIs" dxfId="198" priority="77" operator="equal">
      <formula>0</formula>
    </cfRule>
  </conditionalFormatting>
  <conditionalFormatting sqref="B27">
    <cfRule type="cellIs" dxfId="197" priority="78" operator="equal">
      <formula>0</formula>
    </cfRule>
  </conditionalFormatting>
  <conditionalFormatting sqref="Q17:Q18">
    <cfRule type="cellIs" dxfId="196" priority="79" operator="equal">
      <formula>0</formula>
    </cfRule>
  </conditionalFormatting>
  <conditionalFormatting sqref="B44">
    <cfRule type="cellIs" dxfId="195" priority="82" operator="equal">
      <formula>0</formula>
    </cfRule>
  </conditionalFormatting>
  <conditionalFormatting sqref="F12:F13">
    <cfRule type="cellIs" dxfId="194" priority="91" operator="equal">
      <formula>0</formula>
    </cfRule>
  </conditionalFormatting>
  <conditionalFormatting sqref="F17:F18">
    <cfRule type="cellIs" dxfId="193" priority="93" operator="equal">
      <formula>0</formula>
    </cfRule>
  </conditionalFormatting>
  <conditionalFormatting sqref="F20">
    <cfRule type="cellIs" dxfId="192" priority="94" operator="equal">
      <formula>0</formula>
    </cfRule>
  </conditionalFormatting>
  <conditionalFormatting sqref="E26:F26">
    <cfRule type="cellIs" dxfId="191" priority="96" operator="equal">
      <formula>0</formula>
    </cfRule>
  </conditionalFormatting>
  <conditionalFormatting sqref="E29">
    <cfRule type="cellIs" dxfId="190" priority="97" operator="equal">
      <formula>0</formula>
    </cfRule>
  </conditionalFormatting>
  <conditionalFormatting sqref="F28:F29">
    <cfRule type="cellIs" dxfId="189" priority="98" operator="equal">
      <formula>0</formula>
    </cfRule>
  </conditionalFormatting>
  <conditionalFormatting sqref="E28">
    <cfRule type="cellIs" dxfId="188" priority="99" operator="equal">
      <formula>0</formula>
    </cfRule>
  </conditionalFormatting>
  <conditionalFormatting sqref="B45">
    <cfRule type="cellIs" dxfId="187" priority="102" operator="equal">
      <formula>0</formula>
    </cfRule>
  </conditionalFormatting>
  <conditionalFormatting sqref="N22">
    <cfRule type="cellIs" dxfId="186" priority="103" operator="equal">
      <formula>0</formula>
    </cfRule>
  </conditionalFormatting>
  <conditionalFormatting sqref="N26">
    <cfRule type="cellIs" dxfId="185" priority="104" operator="equal">
      <formula>0</formula>
    </cfRule>
  </conditionalFormatting>
  <conditionalFormatting sqref="A31:E31 C32:D34 O32:Q34 S31:AG31 S32:W34 Y32:Y34 AA32:AG34 N31:Q31 A33:A34 G31:M34 AH31:AH34">
    <cfRule type="cellIs" dxfId="184" priority="3" operator="equal">
      <formula>0</formula>
    </cfRule>
  </conditionalFormatting>
  <conditionalFormatting sqref="X31:X34">
    <cfRule type="cellIs" dxfId="183" priority="4" operator="equal">
      <formula>0</formula>
    </cfRule>
  </conditionalFormatting>
  <conditionalFormatting sqref="Z31:Z34">
    <cfRule type="cellIs" dxfId="182" priority="5" operator="equal">
      <formula>0</formula>
    </cfRule>
  </conditionalFormatting>
  <conditionalFormatting sqref="N31:N34">
    <cfRule type="cellIs" dxfId="181" priority="6" operator="equal">
      <formula>0</formula>
    </cfRule>
  </conditionalFormatting>
  <conditionalFormatting sqref="E31:E34">
    <cfRule type="cellIs" dxfId="180" priority="7" operator="equal">
      <formula>0</formula>
    </cfRule>
  </conditionalFormatting>
  <conditionalFormatting sqref="B32:B34">
    <cfRule type="cellIs" dxfId="179" priority="8" operator="equal">
      <formula>0</formula>
    </cfRule>
  </conditionalFormatting>
  <conditionalFormatting sqref="A32">
    <cfRule type="cellIs" dxfId="178" priority="9" operator="equal">
      <formula>0</formula>
    </cfRule>
  </conditionalFormatting>
  <conditionalFormatting sqref="C30:D30">
    <cfRule type="cellIs" dxfId="177" priority="10" operator="equal">
      <formula>0</formula>
    </cfRule>
  </conditionalFormatting>
  <conditionalFormatting sqref="A30">
    <cfRule type="cellIs" dxfId="176" priority="11" operator="equal">
      <formula>0</formula>
    </cfRule>
  </conditionalFormatting>
  <conditionalFormatting sqref="B30">
    <cfRule type="cellIs" dxfId="175" priority="14" operator="equal">
      <formula>0</formula>
    </cfRule>
  </conditionalFormatting>
  <conditionalFormatting sqref="F31:F34">
    <cfRule type="cellIs" dxfId="174" priority="15" operator="equal">
      <formula>0</formula>
    </cfRule>
  </conditionalFormatting>
  <conditionalFormatting sqref="E30:AH30">
    <cfRule type="cellIs" dxfId="173" priority="2" operator="equal">
      <formula>0</formula>
    </cfRule>
  </conditionalFormatting>
  <conditionalFormatting sqref="F15">
    <cfRule type="cellIs" dxfId="172" priority="1" operator="equal">
      <formula>0</formula>
    </cfRule>
  </conditionalFormatting>
  <pageMargins left="0.7" right="0.7" top="0.75" bottom="0.75" header="0.3" footer="0.3"/>
  <pageSetup paperSize="9" scale="86" orientation="landscape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AI245"/>
  <sheetViews>
    <sheetView zoomScale="145" zoomScaleNormal="145" workbookViewId="0">
      <selection activeCell="AI14" sqref="AI14"/>
    </sheetView>
  </sheetViews>
  <sheetFormatPr defaultColWidth="14.44140625" defaultRowHeight="14.4" x14ac:dyDescent="0.3"/>
  <cols>
    <col min="1" max="1" width="9.44140625" style="523" customWidth="1"/>
    <col min="2" max="2" width="34.5546875" style="523" customWidth="1"/>
    <col min="3" max="4" width="2.6640625" style="523" hidden="1" customWidth="1"/>
    <col min="5" max="5" width="3.44140625" style="523" customWidth="1"/>
    <col min="6" max="6" width="4" style="523" customWidth="1"/>
    <col min="7" max="8" width="2.6640625" style="523" hidden="1" customWidth="1"/>
    <col min="9" max="9" width="5" style="523" hidden="1" customWidth="1"/>
    <col min="10" max="10" width="5.109375" style="523" customWidth="1"/>
    <col min="11" max="13" width="4.88671875" style="523" customWidth="1"/>
    <col min="14" max="15" width="4.6640625" style="523" customWidth="1"/>
    <col min="16" max="16" width="5" style="523" customWidth="1"/>
    <col min="17" max="18" width="4.6640625" style="523" customWidth="1"/>
    <col min="19" max="19" width="5" style="523" hidden="1" customWidth="1"/>
    <col min="20" max="20" width="4.109375" style="523" hidden="1" customWidth="1"/>
    <col min="21" max="21" width="4.88671875" style="523" hidden="1" customWidth="1"/>
    <col min="22" max="22" width="3.88671875" style="523" hidden="1" customWidth="1"/>
    <col min="23" max="23" width="5.44140625" style="523" hidden="1" customWidth="1"/>
    <col min="24" max="25" width="4.5546875" style="523" hidden="1" customWidth="1"/>
    <col min="26" max="26" width="5" style="523" hidden="1" customWidth="1"/>
    <col min="27" max="27" width="4.5546875" style="523" hidden="1" customWidth="1"/>
    <col min="28" max="28" width="5.33203125" style="523" customWidth="1"/>
    <col min="29" max="29" width="1.33203125" style="523" hidden="1" customWidth="1"/>
    <col min="30" max="30" width="5.109375" style="523" customWidth="1"/>
    <col min="31" max="31" width="4.6640625" style="523" customWidth="1"/>
    <col min="32" max="32" width="4.88671875" style="523" hidden="1" customWidth="1"/>
    <col min="33" max="33" width="4.88671875" style="523" customWidth="1"/>
    <col min="34" max="34" width="7.109375" style="523" customWidth="1"/>
    <col min="35" max="35" width="18.88671875" style="523" customWidth="1"/>
    <col min="36" max="16384" width="14.44140625" style="523"/>
  </cols>
  <sheetData>
    <row r="1" spans="1:35" ht="36.75" customHeight="1" x14ac:dyDescent="0.3">
      <c r="A1" s="1826" t="s">
        <v>45</v>
      </c>
      <c r="B1" s="1826" t="s">
        <v>173</v>
      </c>
      <c r="C1" s="1812" t="s">
        <v>174</v>
      </c>
      <c r="D1" s="1813"/>
      <c r="E1" s="1813"/>
      <c r="F1" s="1813"/>
      <c r="G1" s="1813"/>
      <c r="H1" s="1814"/>
      <c r="I1" s="119"/>
      <c r="J1" s="1804" t="s">
        <v>175</v>
      </c>
      <c r="K1" s="1801"/>
      <c r="L1" s="1801"/>
      <c r="M1" s="1801"/>
      <c r="N1" s="1801"/>
      <c r="O1" s="1801"/>
      <c r="P1" s="1801"/>
      <c r="Q1" s="1801"/>
      <c r="R1" s="1802"/>
      <c r="S1" s="199"/>
      <c r="T1" s="1830" t="s">
        <v>176</v>
      </c>
      <c r="U1" s="1831"/>
      <c r="V1" s="1831"/>
      <c r="W1" s="1831"/>
      <c r="X1" s="1831"/>
      <c r="Y1" s="1831"/>
      <c r="Z1" s="1831"/>
      <c r="AA1" s="1831"/>
      <c r="AB1" s="1831"/>
      <c r="AC1" s="1831"/>
      <c r="AD1" s="1831"/>
      <c r="AE1" s="1831"/>
      <c r="AF1" s="1831"/>
      <c r="AG1" s="1832"/>
      <c r="AH1" s="1910" t="s">
        <v>161</v>
      </c>
      <c r="AI1" s="1911" t="s">
        <v>159</v>
      </c>
    </row>
    <row r="2" spans="1:35" ht="15" customHeight="1" x14ac:dyDescent="0.3">
      <c r="A2" s="1795"/>
      <c r="B2" s="1795"/>
      <c r="C2" s="1815"/>
      <c r="D2" s="1816"/>
      <c r="E2" s="1816"/>
      <c r="F2" s="1816"/>
      <c r="G2" s="1816"/>
      <c r="H2" s="1817"/>
      <c r="I2" s="119"/>
      <c r="J2" s="1821" t="s">
        <v>98</v>
      </c>
      <c r="K2" s="1794" t="s">
        <v>177</v>
      </c>
      <c r="L2" s="1804" t="s">
        <v>179</v>
      </c>
      <c r="M2" s="1801"/>
      <c r="N2" s="1801"/>
      <c r="O2" s="1801"/>
      <c r="P2" s="1801"/>
      <c r="Q2" s="1801"/>
      <c r="R2" s="1794" t="s">
        <v>180</v>
      </c>
      <c r="S2" s="121"/>
      <c r="T2" s="1797" t="s">
        <v>181</v>
      </c>
      <c r="U2" s="1798"/>
      <c r="V2" s="1799"/>
      <c r="W2" s="200"/>
      <c r="X2" s="1819" t="s">
        <v>181</v>
      </c>
      <c r="Y2" s="1798"/>
      <c r="Z2" s="1798"/>
      <c r="AA2" s="1820"/>
      <c r="AB2" s="1819" t="s">
        <v>181</v>
      </c>
      <c r="AC2" s="1798"/>
      <c r="AD2" s="1798"/>
      <c r="AE2" s="1798"/>
      <c r="AF2" s="1798"/>
      <c r="AG2" s="1798"/>
      <c r="AH2" s="1910"/>
      <c r="AI2" s="1911"/>
    </row>
    <row r="3" spans="1:35" x14ac:dyDescent="0.3">
      <c r="A3" s="1795"/>
      <c r="B3" s="1795"/>
      <c r="C3" s="1815"/>
      <c r="D3" s="1816"/>
      <c r="E3" s="1816"/>
      <c r="F3" s="1816"/>
      <c r="G3" s="1816"/>
      <c r="H3" s="1817"/>
      <c r="I3" s="119"/>
      <c r="J3" s="1795"/>
      <c r="K3" s="1795"/>
      <c r="L3" s="1800" t="s">
        <v>182</v>
      </c>
      <c r="M3" s="1801"/>
      <c r="N3" s="1801"/>
      <c r="O3" s="1802"/>
      <c r="P3" s="1794" t="s">
        <v>183</v>
      </c>
      <c r="Q3" s="1822" t="s">
        <v>370</v>
      </c>
      <c r="R3" s="1795"/>
      <c r="S3" s="121"/>
      <c r="T3" s="123"/>
      <c r="U3" s="123"/>
      <c r="V3" s="123"/>
      <c r="W3" s="522"/>
      <c r="X3" s="1810"/>
      <c r="Y3" s="1802"/>
      <c r="Z3" s="1811"/>
      <c r="AA3" s="1805"/>
      <c r="AB3" s="1803"/>
      <c r="AC3" s="1801"/>
      <c r="AD3" s="1802"/>
      <c r="AE3" s="1804"/>
      <c r="AF3" s="1801"/>
      <c r="AG3" s="1801"/>
      <c r="AH3" s="1910"/>
      <c r="AI3" s="1911"/>
    </row>
    <row r="4" spans="1:35" x14ac:dyDescent="0.3">
      <c r="A4" s="1795"/>
      <c r="B4" s="1795"/>
      <c r="C4" s="1815"/>
      <c r="D4" s="1816"/>
      <c r="E4" s="1816"/>
      <c r="F4" s="1816"/>
      <c r="G4" s="1816"/>
      <c r="H4" s="1817"/>
      <c r="I4" s="119"/>
      <c r="J4" s="1795"/>
      <c r="K4" s="1795"/>
      <c r="L4" s="1794" t="s">
        <v>186</v>
      </c>
      <c r="M4" s="1800" t="s">
        <v>187</v>
      </c>
      <c r="N4" s="1801"/>
      <c r="O4" s="1802"/>
      <c r="P4" s="1795"/>
      <c r="Q4" s="1815"/>
      <c r="R4" s="1795"/>
      <c r="S4" s="121"/>
      <c r="T4" s="123" t="s">
        <v>184</v>
      </c>
      <c r="U4" s="121"/>
      <c r="V4" s="123" t="s">
        <v>185</v>
      </c>
      <c r="W4" s="522"/>
      <c r="X4" s="1803" t="s">
        <v>371</v>
      </c>
      <c r="Y4" s="1802"/>
      <c r="Z4" s="1804" t="s">
        <v>372</v>
      </c>
      <c r="AA4" s="1805"/>
      <c r="AB4" s="1803" t="s">
        <v>371</v>
      </c>
      <c r="AC4" s="1801"/>
      <c r="AD4" s="1802"/>
      <c r="AE4" s="1804" t="s">
        <v>372</v>
      </c>
      <c r="AF4" s="1801"/>
      <c r="AG4" s="1801"/>
      <c r="AH4" s="1910"/>
      <c r="AI4" s="1911"/>
    </row>
    <row r="5" spans="1:35" x14ac:dyDescent="0.3">
      <c r="A5" s="1795"/>
      <c r="B5" s="1795"/>
      <c r="C5" s="1818"/>
      <c r="D5" s="1798"/>
      <c r="E5" s="1798"/>
      <c r="F5" s="1798"/>
      <c r="G5" s="1798"/>
      <c r="H5" s="1799"/>
      <c r="I5" s="119"/>
      <c r="J5" s="1795"/>
      <c r="K5" s="1795"/>
      <c r="L5" s="1795"/>
      <c r="M5" s="1794" t="s">
        <v>188</v>
      </c>
      <c r="N5" s="1794" t="s">
        <v>189</v>
      </c>
      <c r="O5" s="1794" t="s">
        <v>190</v>
      </c>
      <c r="P5" s="1795"/>
      <c r="Q5" s="1815"/>
      <c r="R5" s="1795"/>
      <c r="S5" s="119"/>
      <c r="T5" s="124">
        <v>17</v>
      </c>
      <c r="U5" s="125"/>
      <c r="V5" s="124">
        <v>22</v>
      </c>
      <c r="W5" s="522"/>
      <c r="X5" s="1810">
        <v>17</v>
      </c>
      <c r="Y5" s="1802"/>
      <c r="Z5" s="1811">
        <v>22</v>
      </c>
      <c r="AA5" s="1805"/>
      <c r="AB5" s="1810">
        <v>16</v>
      </c>
      <c r="AC5" s="1801"/>
      <c r="AD5" s="1802"/>
      <c r="AE5" s="1811">
        <v>23</v>
      </c>
      <c r="AF5" s="1801"/>
      <c r="AG5" s="1801"/>
      <c r="AH5" s="1910"/>
      <c r="AI5" s="1911"/>
    </row>
    <row r="6" spans="1:35" x14ac:dyDescent="0.3">
      <c r="A6" s="1795"/>
      <c r="B6" s="1795"/>
      <c r="C6" s="1804" t="s">
        <v>149</v>
      </c>
      <c r="D6" s="1801"/>
      <c r="E6" s="1801"/>
      <c r="F6" s="1801"/>
      <c r="G6" s="1801"/>
      <c r="H6" s="1802"/>
      <c r="I6" s="119"/>
      <c r="J6" s="1795"/>
      <c r="K6" s="1795"/>
      <c r="L6" s="1795"/>
      <c r="M6" s="1795"/>
      <c r="N6" s="1795"/>
      <c r="O6" s="1795"/>
      <c r="P6" s="1795"/>
      <c r="Q6" s="1815"/>
      <c r="R6" s="1795"/>
      <c r="S6" s="119"/>
      <c r="T6" s="125"/>
      <c r="U6" s="125"/>
      <c r="V6" s="125"/>
      <c r="W6" s="522"/>
      <c r="X6" s="1806"/>
      <c r="Y6" s="1802"/>
      <c r="Z6" s="1807"/>
      <c r="AA6" s="1805"/>
      <c r="AB6" s="1808"/>
      <c r="AC6" s="1801"/>
      <c r="AD6" s="1802"/>
      <c r="AE6" s="1809"/>
      <c r="AF6" s="1801"/>
      <c r="AG6" s="1801"/>
      <c r="AH6" s="1910"/>
      <c r="AI6" s="1911"/>
    </row>
    <row r="7" spans="1:35" x14ac:dyDescent="0.3">
      <c r="A7" s="1796"/>
      <c r="B7" s="1796"/>
      <c r="C7" s="123">
        <v>1</v>
      </c>
      <c r="D7" s="123">
        <v>2</v>
      </c>
      <c r="E7" s="123">
        <v>1</v>
      </c>
      <c r="F7" s="521">
        <v>2</v>
      </c>
      <c r="G7" s="123">
        <v>5</v>
      </c>
      <c r="H7" s="123">
        <v>6</v>
      </c>
      <c r="I7" s="119"/>
      <c r="J7" s="1796"/>
      <c r="K7" s="1796"/>
      <c r="L7" s="1796"/>
      <c r="M7" s="1796"/>
      <c r="N7" s="1796"/>
      <c r="O7" s="1796"/>
      <c r="P7" s="1796"/>
      <c r="Q7" s="1818"/>
      <c r="R7" s="1796"/>
      <c r="S7" s="119"/>
      <c r="T7" s="128" t="s">
        <v>192</v>
      </c>
      <c r="U7" s="125"/>
      <c r="V7" s="128" t="s">
        <v>192</v>
      </c>
      <c r="W7" s="522"/>
      <c r="X7" s="1808" t="s">
        <v>192</v>
      </c>
      <c r="Y7" s="1802"/>
      <c r="Z7" s="1809" t="s">
        <v>373</v>
      </c>
      <c r="AA7" s="1805"/>
      <c r="AB7" s="1808" t="s">
        <v>192</v>
      </c>
      <c r="AC7" s="1801"/>
      <c r="AD7" s="1802"/>
      <c r="AE7" s="1809" t="s">
        <v>192</v>
      </c>
      <c r="AF7" s="1801"/>
      <c r="AG7" s="1801"/>
      <c r="AH7" s="1910"/>
      <c r="AI7" s="1911"/>
    </row>
    <row r="8" spans="1:35" ht="36" x14ac:dyDescent="0.3">
      <c r="A8" s="123"/>
      <c r="B8" s="123"/>
      <c r="C8" s="123"/>
      <c r="D8" s="123"/>
      <c r="E8" s="123"/>
      <c r="F8" s="127"/>
      <c r="G8" s="123"/>
      <c r="H8" s="123"/>
      <c r="I8" s="119"/>
      <c r="J8" s="129"/>
      <c r="K8" s="130"/>
      <c r="L8" s="130"/>
      <c r="M8" s="130"/>
      <c r="N8" s="131"/>
      <c r="O8" s="130"/>
      <c r="P8" s="130"/>
      <c r="Q8" s="130"/>
      <c r="R8" s="130"/>
      <c r="S8" s="119"/>
      <c r="T8" s="128"/>
      <c r="U8" s="125"/>
      <c r="V8" s="128"/>
      <c r="W8" s="522"/>
      <c r="X8" s="132" t="s">
        <v>193</v>
      </c>
      <c r="Y8" s="133" t="s">
        <v>194</v>
      </c>
      <c r="Z8" s="133" t="s">
        <v>193</v>
      </c>
      <c r="AA8" s="134" t="s">
        <v>194</v>
      </c>
      <c r="AB8" s="132" t="s">
        <v>193</v>
      </c>
      <c r="AC8" s="133" t="s">
        <v>194</v>
      </c>
      <c r="AD8" s="133" t="s">
        <v>194</v>
      </c>
      <c r="AE8" s="133" t="s">
        <v>193</v>
      </c>
      <c r="AF8" s="135"/>
      <c r="AG8" s="516" t="s">
        <v>194</v>
      </c>
      <c r="AH8" s="1910"/>
      <c r="AI8" s="1911"/>
    </row>
    <row r="9" spans="1:35" x14ac:dyDescent="0.3">
      <c r="A9" s="137" t="s">
        <v>374</v>
      </c>
      <c r="B9" s="137" t="s">
        <v>375</v>
      </c>
      <c r="C9" s="138"/>
      <c r="D9" s="138"/>
      <c r="E9" s="138"/>
      <c r="F9" s="139"/>
      <c r="G9" s="138"/>
      <c r="H9" s="138"/>
      <c r="I9" s="140"/>
      <c r="J9" s="141">
        <f>J10+J30</f>
        <v>1476</v>
      </c>
      <c r="K9" s="141">
        <f t="shared" ref="K9:AH9" si="0">K10+K30</f>
        <v>91</v>
      </c>
      <c r="L9" s="141">
        <f t="shared" si="0"/>
        <v>1365</v>
      </c>
      <c r="M9" s="141">
        <f t="shared" si="0"/>
        <v>741</v>
      </c>
      <c r="N9" s="141">
        <f t="shared" si="0"/>
        <v>624</v>
      </c>
      <c r="O9" s="141">
        <f t="shared" si="0"/>
        <v>0</v>
      </c>
      <c r="P9" s="141">
        <f t="shared" si="0"/>
        <v>0</v>
      </c>
      <c r="Q9" s="141">
        <f t="shared" si="0"/>
        <v>8</v>
      </c>
      <c r="R9" s="141">
        <f t="shared" si="0"/>
        <v>12</v>
      </c>
      <c r="S9" s="141">
        <f t="shared" si="0"/>
        <v>23</v>
      </c>
      <c r="T9" s="141">
        <f t="shared" si="0"/>
        <v>391</v>
      </c>
      <c r="U9" s="141">
        <f t="shared" si="0"/>
        <v>26</v>
      </c>
      <c r="V9" s="141">
        <f t="shared" si="0"/>
        <v>572</v>
      </c>
      <c r="W9" s="141">
        <f t="shared" si="0"/>
        <v>0</v>
      </c>
      <c r="X9" s="141">
        <f t="shared" si="0"/>
        <v>0</v>
      </c>
      <c r="Y9" s="141">
        <f t="shared" si="0"/>
        <v>0</v>
      </c>
      <c r="Z9" s="141">
        <f t="shared" si="0"/>
        <v>0</v>
      </c>
      <c r="AA9" s="141">
        <f t="shared" si="0"/>
        <v>0</v>
      </c>
      <c r="AB9" s="141">
        <f t="shared" si="0"/>
        <v>560</v>
      </c>
      <c r="AC9" s="141">
        <f t="shared" si="0"/>
        <v>0</v>
      </c>
      <c r="AD9" s="141">
        <f t="shared" si="0"/>
        <v>16</v>
      </c>
      <c r="AE9" s="141">
        <f t="shared" si="0"/>
        <v>805</v>
      </c>
      <c r="AF9" s="141">
        <f t="shared" si="0"/>
        <v>0</v>
      </c>
      <c r="AG9" s="141">
        <f t="shared" si="0"/>
        <v>23</v>
      </c>
      <c r="AH9" s="141">
        <f t="shared" si="0"/>
        <v>1365</v>
      </c>
      <c r="AI9" s="238"/>
    </row>
    <row r="10" spans="1:35" x14ac:dyDescent="0.3">
      <c r="A10" s="144"/>
      <c r="B10" s="145" t="s">
        <v>376</v>
      </c>
      <c r="C10" s="146"/>
      <c r="D10" s="146"/>
      <c r="E10" s="146"/>
      <c r="F10" s="147"/>
      <c r="G10" s="146"/>
      <c r="H10" s="146"/>
      <c r="I10" s="148"/>
      <c r="J10" s="149">
        <f>SUM(J12:J29)</f>
        <v>1281</v>
      </c>
      <c r="K10" s="149">
        <f t="shared" ref="K10:AH10" si="1">SUM(K12:K29)</f>
        <v>52</v>
      </c>
      <c r="L10" s="149">
        <f t="shared" si="1"/>
        <v>1209</v>
      </c>
      <c r="M10" s="149">
        <f t="shared" si="1"/>
        <v>685</v>
      </c>
      <c r="N10" s="149">
        <f t="shared" si="1"/>
        <v>524</v>
      </c>
      <c r="O10" s="149">
        <f t="shared" si="1"/>
        <v>0</v>
      </c>
      <c r="P10" s="149">
        <f t="shared" si="1"/>
        <v>0</v>
      </c>
      <c r="Q10" s="149">
        <f t="shared" si="1"/>
        <v>8</v>
      </c>
      <c r="R10" s="149">
        <f t="shared" si="1"/>
        <v>12</v>
      </c>
      <c r="S10" s="149">
        <f t="shared" si="1"/>
        <v>23</v>
      </c>
      <c r="T10" s="149">
        <f t="shared" si="1"/>
        <v>391</v>
      </c>
      <c r="U10" s="149">
        <f t="shared" si="1"/>
        <v>26</v>
      </c>
      <c r="V10" s="149">
        <f t="shared" si="1"/>
        <v>572</v>
      </c>
      <c r="W10" s="149">
        <f t="shared" si="1"/>
        <v>0</v>
      </c>
      <c r="X10" s="149">
        <f t="shared" si="1"/>
        <v>0</v>
      </c>
      <c r="Y10" s="149">
        <f t="shared" si="1"/>
        <v>0</v>
      </c>
      <c r="Z10" s="149">
        <f t="shared" si="1"/>
        <v>0</v>
      </c>
      <c r="AA10" s="149">
        <f t="shared" si="1"/>
        <v>0</v>
      </c>
      <c r="AB10" s="149">
        <f t="shared" si="1"/>
        <v>488</v>
      </c>
      <c r="AC10" s="149">
        <f t="shared" si="1"/>
        <v>0</v>
      </c>
      <c r="AD10" s="149">
        <f t="shared" si="1"/>
        <v>0</v>
      </c>
      <c r="AE10" s="149">
        <f t="shared" si="1"/>
        <v>721</v>
      </c>
      <c r="AF10" s="149">
        <f t="shared" si="1"/>
        <v>0</v>
      </c>
      <c r="AG10" s="149">
        <f t="shared" si="1"/>
        <v>0</v>
      </c>
      <c r="AH10" s="149">
        <f t="shared" si="1"/>
        <v>1209</v>
      </c>
      <c r="AI10" s="238"/>
    </row>
    <row r="11" spans="1:35" ht="22.5" customHeight="1" x14ac:dyDescent="0.3">
      <c r="A11" s="155"/>
      <c r="B11" s="156" t="s">
        <v>377</v>
      </c>
      <c r="C11" s="133"/>
      <c r="D11" s="136" t="s">
        <v>40</v>
      </c>
      <c r="E11" s="136"/>
      <c r="F11" s="157"/>
      <c r="G11" s="123"/>
      <c r="H11" s="123"/>
      <c r="I11" s="119"/>
      <c r="J11" s="136"/>
      <c r="K11" s="133"/>
      <c r="L11" s="133"/>
      <c r="M11" s="158"/>
      <c r="N11" s="133"/>
      <c r="O11" s="133"/>
      <c r="P11" s="133"/>
      <c r="Q11" s="133"/>
      <c r="R11" s="127"/>
      <c r="S11" s="159">
        <v>2</v>
      </c>
      <c r="T11" s="133">
        <f t="shared" ref="T11:T14" si="2">$T$5*S11</f>
        <v>34</v>
      </c>
      <c r="U11" s="160">
        <v>2</v>
      </c>
      <c r="V11" s="133">
        <f t="shared" ref="V11:V14" si="3">$V$5*U11</f>
        <v>44</v>
      </c>
      <c r="W11" s="161"/>
      <c r="X11" s="162"/>
      <c r="Y11" s="136"/>
      <c r="Z11" s="136"/>
      <c r="AA11" s="157"/>
      <c r="AB11" s="132"/>
      <c r="AC11" s="136"/>
      <c r="AD11" s="136"/>
      <c r="AE11" s="133"/>
      <c r="AF11" s="136"/>
      <c r="AG11" s="519"/>
      <c r="AH11" s="254"/>
      <c r="AI11" s="386"/>
    </row>
    <row r="12" spans="1:35" ht="12" customHeight="1" x14ac:dyDescent="0.3">
      <c r="A12" s="163" t="s">
        <v>378</v>
      </c>
      <c r="B12" s="163" t="s">
        <v>379</v>
      </c>
      <c r="C12" s="133"/>
      <c r="D12" s="133" t="s">
        <v>67</v>
      </c>
      <c r="E12" s="136"/>
      <c r="F12" s="165" t="s">
        <v>29</v>
      </c>
      <c r="G12" s="123"/>
      <c r="H12" s="123"/>
      <c r="I12" s="119"/>
      <c r="J12" s="136">
        <f t="shared" ref="J12:J35" si="4">SUM(K12,L12,Q12,R12)</f>
        <v>78</v>
      </c>
      <c r="K12" s="133"/>
      <c r="L12" s="133">
        <f t="shared" ref="L12:L29" si="5">SUM(AB12:AG12)</f>
        <v>78</v>
      </c>
      <c r="M12" s="158">
        <f>L12-N12</f>
        <v>38</v>
      </c>
      <c r="N12" s="133">
        <v>40</v>
      </c>
      <c r="O12" s="133"/>
      <c r="P12" s="133"/>
      <c r="Q12" s="133"/>
      <c r="R12" s="127"/>
      <c r="S12" s="159">
        <v>3</v>
      </c>
      <c r="T12" s="133">
        <f t="shared" si="2"/>
        <v>51</v>
      </c>
      <c r="U12" s="160">
        <v>3</v>
      </c>
      <c r="V12" s="133">
        <f t="shared" si="3"/>
        <v>66</v>
      </c>
      <c r="W12" s="161"/>
      <c r="X12" s="133"/>
      <c r="Y12" s="136"/>
      <c r="Z12" s="133"/>
      <c r="AA12" s="157"/>
      <c r="AB12" s="1301">
        <v>32</v>
      </c>
      <c r="AC12" s="136"/>
      <c r="AD12" s="136"/>
      <c r="AE12" s="133">
        <v>46</v>
      </c>
      <c r="AF12" s="136"/>
      <c r="AG12" s="519"/>
      <c r="AH12" s="254">
        <f>AB12+AE12</f>
        <v>78</v>
      </c>
      <c r="AI12" s="1288" t="s">
        <v>1087</v>
      </c>
    </row>
    <row r="13" spans="1:35" ht="12.75" customHeight="1" x14ac:dyDescent="0.3">
      <c r="A13" s="163" t="s">
        <v>381</v>
      </c>
      <c r="B13" s="163" t="s">
        <v>382</v>
      </c>
      <c r="C13" s="133"/>
      <c r="D13" s="133" t="s">
        <v>67</v>
      </c>
      <c r="E13" s="136"/>
      <c r="F13" s="165" t="s">
        <v>29</v>
      </c>
      <c r="G13" s="123"/>
      <c r="H13" s="123"/>
      <c r="I13" s="119"/>
      <c r="J13" s="136">
        <f t="shared" si="4"/>
        <v>116</v>
      </c>
      <c r="K13" s="133"/>
      <c r="L13" s="133">
        <f t="shared" si="5"/>
        <v>116</v>
      </c>
      <c r="M13" s="158">
        <f t="shared" ref="M13:M35" si="6">L13-N13</f>
        <v>116</v>
      </c>
      <c r="N13" s="133"/>
      <c r="O13" s="133"/>
      <c r="P13" s="133"/>
      <c r="Q13" s="133"/>
      <c r="R13" s="127"/>
      <c r="S13" s="159">
        <v>2</v>
      </c>
      <c r="T13" s="133">
        <f t="shared" si="2"/>
        <v>34</v>
      </c>
      <c r="U13" s="160">
        <v>2</v>
      </c>
      <c r="V13" s="133">
        <f t="shared" si="3"/>
        <v>44</v>
      </c>
      <c r="W13" s="161"/>
      <c r="X13" s="133"/>
      <c r="Y13" s="136"/>
      <c r="Z13" s="133"/>
      <c r="AA13" s="157"/>
      <c r="AB13" s="1301">
        <v>0</v>
      </c>
      <c r="AC13" s="136"/>
      <c r="AD13" s="136"/>
      <c r="AE13" s="133">
        <v>116</v>
      </c>
      <c r="AF13" s="136"/>
      <c r="AG13" s="519"/>
      <c r="AH13" s="254">
        <f t="shared" ref="AH13:AH29" si="7">AB13+AE13</f>
        <v>116</v>
      </c>
      <c r="AI13" s="1288" t="s">
        <v>1189</v>
      </c>
    </row>
    <row r="14" spans="1:35" ht="12" customHeight="1" x14ac:dyDescent="0.3">
      <c r="A14" s="163"/>
      <c r="B14" s="156" t="s">
        <v>383</v>
      </c>
      <c r="C14" s="133"/>
      <c r="D14" s="133" t="s">
        <v>67</v>
      </c>
      <c r="E14" s="136"/>
      <c r="F14" s="157"/>
      <c r="G14" s="123"/>
      <c r="H14" s="123"/>
      <c r="I14" s="119"/>
      <c r="J14" s="136"/>
      <c r="K14" s="133"/>
      <c r="L14" s="133"/>
      <c r="M14" s="158"/>
      <c r="N14" s="133"/>
      <c r="O14" s="133"/>
      <c r="P14" s="133"/>
      <c r="Q14" s="133"/>
      <c r="R14" s="127"/>
      <c r="S14" s="159">
        <v>3</v>
      </c>
      <c r="T14" s="133">
        <f t="shared" si="2"/>
        <v>51</v>
      </c>
      <c r="U14" s="160">
        <v>3</v>
      </c>
      <c r="V14" s="133">
        <f t="shared" si="3"/>
        <v>66</v>
      </c>
      <c r="W14" s="161"/>
      <c r="X14" s="133"/>
      <c r="Y14" s="136"/>
      <c r="Z14" s="133"/>
      <c r="AA14" s="157"/>
      <c r="AB14" s="132"/>
      <c r="AC14" s="136"/>
      <c r="AD14" s="136"/>
      <c r="AE14" s="133"/>
      <c r="AF14" s="136"/>
      <c r="AG14" s="519"/>
      <c r="AH14" s="254">
        <f t="shared" si="7"/>
        <v>0</v>
      </c>
      <c r="AI14" s="386"/>
    </row>
    <row r="15" spans="1:35" ht="12" customHeight="1" x14ac:dyDescent="0.3">
      <c r="A15" s="163" t="s">
        <v>384</v>
      </c>
      <c r="B15" s="163" t="s">
        <v>4</v>
      </c>
      <c r="C15" s="133"/>
      <c r="D15" s="133"/>
      <c r="E15" s="136"/>
      <c r="F15" s="165" t="s">
        <v>29</v>
      </c>
      <c r="G15" s="123"/>
      <c r="H15" s="123"/>
      <c r="I15" s="119"/>
      <c r="J15" s="136">
        <f t="shared" si="4"/>
        <v>116</v>
      </c>
      <c r="K15" s="133"/>
      <c r="L15" s="133">
        <f t="shared" si="5"/>
        <v>116</v>
      </c>
      <c r="M15" s="158">
        <f t="shared" si="6"/>
        <v>0</v>
      </c>
      <c r="N15" s="133">
        <v>116</v>
      </c>
      <c r="O15" s="133"/>
      <c r="P15" s="133"/>
      <c r="Q15" s="133"/>
      <c r="R15" s="127"/>
      <c r="S15" s="159"/>
      <c r="T15" s="133"/>
      <c r="U15" s="160"/>
      <c r="V15" s="133"/>
      <c r="W15" s="161"/>
      <c r="X15" s="133"/>
      <c r="Y15" s="136"/>
      <c r="Z15" s="133"/>
      <c r="AA15" s="157"/>
      <c r="AB15" s="1301">
        <v>48</v>
      </c>
      <c r="AC15" s="136"/>
      <c r="AD15" s="136"/>
      <c r="AE15" s="133">
        <v>68</v>
      </c>
      <c r="AF15" s="136"/>
      <c r="AG15" s="519"/>
      <c r="AH15" s="254">
        <f t="shared" si="7"/>
        <v>116</v>
      </c>
      <c r="AI15" s="386" t="s">
        <v>1100</v>
      </c>
    </row>
    <row r="16" spans="1:35" ht="18.75" customHeight="1" x14ac:dyDescent="0.3">
      <c r="A16" s="163"/>
      <c r="B16" s="156" t="s">
        <v>385</v>
      </c>
      <c r="C16" s="136"/>
      <c r="D16" s="133" t="s">
        <v>67</v>
      </c>
      <c r="E16" s="136"/>
      <c r="F16" s="157"/>
      <c r="G16" s="123"/>
      <c r="H16" s="123"/>
      <c r="I16" s="119"/>
      <c r="J16" s="136"/>
      <c r="K16" s="133"/>
      <c r="L16" s="133"/>
      <c r="M16" s="158"/>
      <c r="N16" s="133"/>
      <c r="O16" s="133"/>
      <c r="P16" s="133"/>
      <c r="Q16" s="133"/>
      <c r="R16" s="127"/>
      <c r="S16" s="159">
        <v>2</v>
      </c>
      <c r="T16" s="133">
        <f t="shared" ref="T16:T19" si="8">$T$5*S16</f>
        <v>34</v>
      </c>
      <c r="U16" s="160">
        <v>2</v>
      </c>
      <c r="V16" s="133">
        <f t="shared" ref="V16:V19" si="9">$V$5*U16</f>
        <v>44</v>
      </c>
      <c r="W16" s="161"/>
      <c r="X16" s="133"/>
      <c r="Y16" s="136"/>
      <c r="Z16" s="133"/>
      <c r="AA16" s="157"/>
      <c r="AB16" s="132"/>
      <c r="AC16" s="136"/>
      <c r="AD16" s="136"/>
      <c r="AE16" s="133"/>
      <c r="AF16" s="136"/>
      <c r="AG16" s="519"/>
      <c r="AH16" s="254"/>
      <c r="AI16" s="386"/>
    </row>
    <row r="17" spans="1:35" ht="11.25" customHeight="1" x14ac:dyDescent="0.3">
      <c r="A17" s="163" t="s">
        <v>472</v>
      </c>
      <c r="B17" s="163" t="s">
        <v>350</v>
      </c>
      <c r="C17" s="133"/>
      <c r="D17" s="133" t="s">
        <v>67</v>
      </c>
      <c r="E17" s="136" t="s">
        <v>40</v>
      </c>
      <c r="F17" s="165" t="s">
        <v>40</v>
      </c>
      <c r="G17" s="123"/>
      <c r="H17" s="123"/>
      <c r="I17" s="130"/>
      <c r="J17" s="136">
        <f t="shared" si="4"/>
        <v>270</v>
      </c>
      <c r="K17" s="133">
        <v>26</v>
      </c>
      <c r="L17" s="133">
        <f t="shared" si="5"/>
        <v>234</v>
      </c>
      <c r="M17" s="158">
        <f t="shared" si="6"/>
        <v>166</v>
      </c>
      <c r="N17" s="133">
        <v>68</v>
      </c>
      <c r="O17" s="133"/>
      <c r="P17" s="133"/>
      <c r="Q17" s="133">
        <v>4</v>
      </c>
      <c r="R17" s="127">
        <v>6</v>
      </c>
      <c r="S17" s="159">
        <v>1</v>
      </c>
      <c r="T17" s="133">
        <f t="shared" si="8"/>
        <v>17</v>
      </c>
      <c r="U17" s="160">
        <v>1</v>
      </c>
      <c r="V17" s="133">
        <f t="shared" si="9"/>
        <v>22</v>
      </c>
      <c r="W17" s="161"/>
      <c r="X17" s="133"/>
      <c r="Y17" s="136"/>
      <c r="Z17" s="133"/>
      <c r="AA17" s="157"/>
      <c r="AB17" s="1301">
        <v>116</v>
      </c>
      <c r="AC17" s="136"/>
      <c r="AD17" s="136"/>
      <c r="AE17" s="133">
        <v>118</v>
      </c>
      <c r="AF17" s="136"/>
      <c r="AG17" s="519"/>
      <c r="AH17" s="254">
        <f t="shared" si="7"/>
        <v>234</v>
      </c>
      <c r="AI17" s="1288" t="s">
        <v>1072</v>
      </c>
    </row>
    <row r="18" spans="1:35" ht="11.25" customHeight="1" x14ac:dyDescent="0.3">
      <c r="A18" s="163" t="s">
        <v>473</v>
      </c>
      <c r="B18" s="163" t="s">
        <v>388</v>
      </c>
      <c r="C18" s="133"/>
      <c r="D18" s="133" t="s">
        <v>67</v>
      </c>
      <c r="E18" s="136" t="s">
        <v>40</v>
      </c>
      <c r="F18" s="165" t="s">
        <v>40</v>
      </c>
      <c r="G18" s="123"/>
      <c r="H18" s="123"/>
      <c r="I18" s="119"/>
      <c r="J18" s="136">
        <f t="shared" si="4"/>
        <v>153</v>
      </c>
      <c r="K18" s="133">
        <v>26</v>
      </c>
      <c r="L18" s="133">
        <f t="shared" si="5"/>
        <v>117</v>
      </c>
      <c r="M18" s="158">
        <f t="shared" si="6"/>
        <v>57</v>
      </c>
      <c r="N18" s="133">
        <v>60</v>
      </c>
      <c r="O18" s="133"/>
      <c r="P18" s="133"/>
      <c r="Q18" s="133">
        <v>4</v>
      </c>
      <c r="R18" s="127">
        <v>6</v>
      </c>
      <c r="S18" s="159">
        <v>3</v>
      </c>
      <c r="T18" s="133">
        <f t="shared" si="8"/>
        <v>51</v>
      </c>
      <c r="U18" s="160">
        <v>3</v>
      </c>
      <c r="V18" s="133">
        <f t="shared" si="9"/>
        <v>66</v>
      </c>
      <c r="W18" s="161"/>
      <c r="X18" s="133"/>
      <c r="Y18" s="136"/>
      <c r="Z18" s="133"/>
      <c r="AA18" s="157"/>
      <c r="AB18" s="1301">
        <v>76</v>
      </c>
      <c r="AC18" s="136"/>
      <c r="AD18" s="136"/>
      <c r="AE18" s="133">
        <v>41</v>
      </c>
      <c r="AF18" s="136"/>
      <c r="AG18" s="519"/>
      <c r="AH18" s="254">
        <f t="shared" si="7"/>
        <v>117</v>
      </c>
      <c r="AI18" s="386" t="s">
        <v>1118</v>
      </c>
    </row>
    <row r="19" spans="1:35" ht="11.25" customHeight="1" x14ac:dyDescent="0.3">
      <c r="A19" s="163"/>
      <c r="B19" s="156" t="s">
        <v>389</v>
      </c>
      <c r="C19" s="133" t="s">
        <v>67</v>
      </c>
      <c r="D19" s="133" t="s">
        <v>67</v>
      </c>
      <c r="E19" s="136"/>
      <c r="F19" s="157"/>
      <c r="G19" s="123"/>
      <c r="H19" s="123"/>
      <c r="I19" s="119"/>
      <c r="J19" s="136">
        <f t="shared" si="4"/>
        <v>0</v>
      </c>
      <c r="K19" s="133"/>
      <c r="L19" s="133"/>
      <c r="M19" s="158"/>
      <c r="N19" s="133"/>
      <c r="O19" s="133"/>
      <c r="P19" s="133"/>
      <c r="Q19" s="133"/>
      <c r="R19" s="127"/>
      <c r="S19" s="159">
        <v>3</v>
      </c>
      <c r="T19" s="133">
        <f t="shared" si="8"/>
        <v>51</v>
      </c>
      <c r="U19" s="160">
        <v>3</v>
      </c>
      <c r="V19" s="133">
        <f t="shared" si="9"/>
        <v>66</v>
      </c>
      <c r="W19" s="161"/>
      <c r="X19" s="133"/>
      <c r="Y19" s="136"/>
      <c r="Z19" s="133"/>
      <c r="AA19" s="157"/>
      <c r="AB19" s="132"/>
      <c r="AC19" s="136"/>
      <c r="AD19" s="136"/>
      <c r="AE19" s="133"/>
      <c r="AF19" s="136"/>
      <c r="AG19" s="519"/>
      <c r="AH19" s="254">
        <f t="shared" si="7"/>
        <v>0</v>
      </c>
      <c r="AI19" s="386"/>
    </row>
    <row r="20" spans="1:35" ht="11.25" customHeight="1" x14ac:dyDescent="0.3">
      <c r="A20" s="163" t="s">
        <v>390</v>
      </c>
      <c r="B20" s="163" t="s">
        <v>166</v>
      </c>
      <c r="C20" s="133"/>
      <c r="D20" s="133"/>
      <c r="E20" s="136"/>
      <c r="F20" s="165" t="s">
        <v>29</v>
      </c>
      <c r="G20" s="123"/>
      <c r="H20" s="123"/>
      <c r="I20" s="119"/>
      <c r="J20" s="136">
        <f t="shared" si="4"/>
        <v>116</v>
      </c>
      <c r="K20" s="133"/>
      <c r="L20" s="133">
        <f t="shared" si="5"/>
        <v>116</v>
      </c>
      <c r="M20" s="158">
        <f t="shared" si="6"/>
        <v>80</v>
      </c>
      <c r="N20" s="133">
        <v>36</v>
      </c>
      <c r="O20" s="133"/>
      <c r="P20" s="133"/>
      <c r="Q20" s="133"/>
      <c r="R20" s="127"/>
      <c r="S20" s="159"/>
      <c r="T20" s="133"/>
      <c r="U20" s="160"/>
      <c r="V20" s="133"/>
      <c r="W20" s="161"/>
      <c r="X20" s="133"/>
      <c r="Y20" s="136"/>
      <c r="Z20" s="133"/>
      <c r="AA20" s="157"/>
      <c r="AB20" s="1301">
        <v>48</v>
      </c>
      <c r="AC20" s="136"/>
      <c r="AD20" s="136"/>
      <c r="AE20" s="133">
        <v>68</v>
      </c>
      <c r="AF20" s="136"/>
      <c r="AG20" s="519"/>
      <c r="AH20" s="254">
        <f t="shared" si="7"/>
        <v>116</v>
      </c>
      <c r="AI20" s="386" t="s">
        <v>1134</v>
      </c>
    </row>
    <row r="21" spans="1:35" ht="11.25" customHeight="1" x14ac:dyDescent="0.3">
      <c r="A21" s="163" t="s">
        <v>415</v>
      </c>
      <c r="B21" s="163" t="s">
        <v>392</v>
      </c>
      <c r="C21" s="133"/>
      <c r="D21" s="133"/>
      <c r="E21" s="136"/>
      <c r="F21" s="157" t="s">
        <v>29</v>
      </c>
      <c r="G21" s="123"/>
      <c r="H21" s="123"/>
      <c r="I21" s="119"/>
      <c r="J21" s="136">
        <f t="shared" si="4"/>
        <v>78</v>
      </c>
      <c r="K21" s="133"/>
      <c r="L21" s="133">
        <f t="shared" si="5"/>
        <v>78</v>
      </c>
      <c r="M21" s="158">
        <f t="shared" si="6"/>
        <v>34</v>
      </c>
      <c r="N21" s="133">
        <v>44</v>
      </c>
      <c r="O21" s="133"/>
      <c r="P21" s="133"/>
      <c r="Q21" s="133"/>
      <c r="R21" s="127"/>
      <c r="S21" s="159"/>
      <c r="T21" s="133"/>
      <c r="U21" s="160"/>
      <c r="V21" s="133"/>
      <c r="W21" s="161"/>
      <c r="X21" s="133"/>
      <c r="Y21" s="136"/>
      <c r="Z21" s="133"/>
      <c r="AA21" s="157"/>
      <c r="AB21" s="1301">
        <v>32</v>
      </c>
      <c r="AC21" s="136"/>
      <c r="AD21" s="136"/>
      <c r="AE21" s="133">
        <v>46</v>
      </c>
      <c r="AF21" s="136"/>
      <c r="AG21" s="519"/>
      <c r="AH21" s="254">
        <f t="shared" si="7"/>
        <v>78</v>
      </c>
      <c r="AI21" s="386" t="s">
        <v>1136</v>
      </c>
    </row>
    <row r="22" spans="1:35" ht="11.25" customHeight="1" x14ac:dyDescent="0.3">
      <c r="A22" s="163" t="s">
        <v>416</v>
      </c>
      <c r="B22" s="163" t="s">
        <v>394</v>
      </c>
      <c r="C22" s="133"/>
      <c r="D22" s="133"/>
      <c r="E22" s="136"/>
      <c r="F22" s="157" t="s">
        <v>29</v>
      </c>
      <c r="G22" s="123"/>
      <c r="H22" s="123"/>
      <c r="I22" s="130"/>
      <c r="J22" s="136">
        <f t="shared" si="4"/>
        <v>78</v>
      </c>
      <c r="K22" s="133"/>
      <c r="L22" s="133">
        <f t="shared" si="5"/>
        <v>78</v>
      </c>
      <c r="M22" s="158">
        <f t="shared" si="6"/>
        <v>34</v>
      </c>
      <c r="N22" s="133">
        <v>44</v>
      </c>
      <c r="O22" s="133"/>
      <c r="P22" s="133"/>
      <c r="Q22" s="133"/>
      <c r="R22" s="127"/>
      <c r="S22" s="159"/>
      <c r="T22" s="133"/>
      <c r="U22" s="160"/>
      <c r="V22" s="133"/>
      <c r="W22" s="161"/>
      <c r="X22" s="133"/>
      <c r="Y22" s="136"/>
      <c r="Z22" s="133"/>
      <c r="AA22" s="157"/>
      <c r="AB22" s="1301">
        <v>32</v>
      </c>
      <c r="AC22" s="136"/>
      <c r="AD22" s="136"/>
      <c r="AE22" s="133">
        <v>46</v>
      </c>
      <c r="AF22" s="136"/>
      <c r="AG22" s="519"/>
      <c r="AH22" s="254">
        <f t="shared" si="7"/>
        <v>78</v>
      </c>
      <c r="AI22" s="386" t="s">
        <v>1067</v>
      </c>
    </row>
    <row r="23" spans="1:35" ht="22.5" customHeight="1" x14ac:dyDescent="0.3">
      <c r="A23" s="163"/>
      <c r="B23" s="156" t="s">
        <v>395</v>
      </c>
      <c r="C23" s="133"/>
      <c r="D23" s="133" t="s">
        <v>67</v>
      </c>
      <c r="E23" s="136"/>
      <c r="F23" s="157"/>
      <c r="G23" s="123"/>
      <c r="H23" s="123"/>
      <c r="I23" s="130"/>
      <c r="J23" s="136"/>
      <c r="K23" s="133"/>
      <c r="L23" s="133"/>
      <c r="M23" s="158"/>
      <c r="N23" s="133"/>
      <c r="O23" s="133"/>
      <c r="P23" s="133"/>
      <c r="Q23" s="133"/>
      <c r="R23" s="127"/>
      <c r="S23" s="159">
        <v>2</v>
      </c>
      <c r="T23" s="133">
        <f t="shared" ref="T23:T25" si="10">$T$5*S23</f>
        <v>34</v>
      </c>
      <c r="U23" s="160">
        <v>3</v>
      </c>
      <c r="V23" s="133">
        <f t="shared" ref="V23:V25" si="11">$V$5*U23</f>
        <v>66</v>
      </c>
      <c r="W23" s="161"/>
      <c r="X23" s="133"/>
      <c r="Y23" s="136"/>
      <c r="Z23" s="133"/>
      <c r="AA23" s="157"/>
      <c r="AB23" s="132"/>
      <c r="AC23" s="136"/>
      <c r="AD23" s="136"/>
      <c r="AE23" s="133"/>
      <c r="AF23" s="136"/>
      <c r="AG23" s="519"/>
      <c r="AH23" s="254"/>
      <c r="AI23" s="386"/>
    </row>
    <row r="24" spans="1:35" ht="22.5" customHeight="1" x14ac:dyDescent="0.3">
      <c r="A24" s="163" t="s">
        <v>396</v>
      </c>
      <c r="B24" s="163" t="s">
        <v>397</v>
      </c>
      <c r="C24" s="133"/>
      <c r="D24" s="136" t="s">
        <v>40</v>
      </c>
      <c r="E24" s="136"/>
      <c r="F24" s="136" t="s">
        <v>29</v>
      </c>
      <c r="G24" s="123"/>
      <c r="H24" s="123"/>
      <c r="I24" s="130"/>
      <c r="J24" s="136">
        <f t="shared" si="4"/>
        <v>40</v>
      </c>
      <c r="K24" s="133"/>
      <c r="L24" s="133">
        <f t="shared" si="5"/>
        <v>40</v>
      </c>
      <c r="M24" s="158">
        <f t="shared" si="6"/>
        <v>34</v>
      </c>
      <c r="N24" s="133">
        <v>6</v>
      </c>
      <c r="O24" s="133"/>
      <c r="P24" s="133"/>
      <c r="Q24" s="133"/>
      <c r="R24" s="127"/>
      <c r="S24" s="159">
        <v>2</v>
      </c>
      <c r="T24" s="133">
        <f t="shared" si="10"/>
        <v>34</v>
      </c>
      <c r="U24" s="160">
        <v>3</v>
      </c>
      <c r="V24" s="133">
        <f t="shared" si="11"/>
        <v>66</v>
      </c>
      <c r="W24" s="161"/>
      <c r="X24" s="133"/>
      <c r="Y24" s="136"/>
      <c r="Z24" s="133"/>
      <c r="AA24" s="157"/>
      <c r="AB24" s="132">
        <v>0</v>
      </c>
      <c r="AC24" s="136"/>
      <c r="AD24" s="136"/>
      <c r="AE24" s="133">
        <v>40</v>
      </c>
      <c r="AF24" s="136"/>
      <c r="AG24" s="519"/>
      <c r="AH24" s="254">
        <f t="shared" si="7"/>
        <v>40</v>
      </c>
      <c r="AI24" s="1288" t="s">
        <v>1142</v>
      </c>
    </row>
    <row r="25" spans="1:35" ht="12" customHeight="1" x14ac:dyDescent="0.3">
      <c r="A25" s="163" t="s">
        <v>398</v>
      </c>
      <c r="B25" s="163" t="s">
        <v>356</v>
      </c>
      <c r="C25" s="133"/>
      <c r="D25" s="133" t="s">
        <v>67</v>
      </c>
      <c r="E25" s="136"/>
      <c r="F25" s="136" t="s">
        <v>29</v>
      </c>
      <c r="G25" s="123"/>
      <c r="H25" s="123"/>
      <c r="I25" s="130"/>
      <c r="J25" s="136">
        <f t="shared" si="4"/>
        <v>40</v>
      </c>
      <c r="K25" s="133"/>
      <c r="L25" s="133">
        <f t="shared" si="5"/>
        <v>40</v>
      </c>
      <c r="M25" s="158">
        <f t="shared" si="6"/>
        <v>32</v>
      </c>
      <c r="N25" s="133">
        <v>8</v>
      </c>
      <c r="O25" s="133"/>
      <c r="P25" s="133"/>
      <c r="Q25" s="133"/>
      <c r="R25" s="127"/>
      <c r="S25" s="159">
        <v>2</v>
      </c>
      <c r="T25" s="133">
        <f t="shared" si="10"/>
        <v>34</v>
      </c>
      <c r="U25" s="160">
        <v>3</v>
      </c>
      <c r="V25" s="133">
        <f t="shared" si="11"/>
        <v>66</v>
      </c>
      <c r="W25" s="161"/>
      <c r="X25" s="133"/>
      <c r="Y25" s="136"/>
      <c r="Z25" s="133"/>
      <c r="AA25" s="157"/>
      <c r="AB25" s="1301">
        <v>40</v>
      </c>
      <c r="AC25" s="136"/>
      <c r="AD25" s="136"/>
      <c r="AE25" s="133">
        <v>0</v>
      </c>
      <c r="AF25" s="136"/>
      <c r="AG25" s="519"/>
      <c r="AH25" s="254">
        <f t="shared" si="7"/>
        <v>40</v>
      </c>
      <c r="AI25" s="386" t="s">
        <v>1145</v>
      </c>
    </row>
    <row r="26" spans="1:35" ht="11.25" customHeight="1" x14ac:dyDescent="0.3">
      <c r="A26" s="163" t="s">
        <v>400</v>
      </c>
      <c r="B26" s="163" t="s">
        <v>401</v>
      </c>
      <c r="C26" s="133"/>
      <c r="D26" s="133"/>
      <c r="E26" s="165" t="s">
        <v>29</v>
      </c>
      <c r="F26" s="165"/>
      <c r="G26" s="123"/>
      <c r="H26" s="123"/>
      <c r="I26" s="130"/>
      <c r="J26" s="136">
        <f t="shared" si="4"/>
        <v>40</v>
      </c>
      <c r="K26" s="133"/>
      <c r="L26" s="133">
        <f t="shared" si="5"/>
        <v>40</v>
      </c>
      <c r="M26" s="158">
        <f t="shared" si="6"/>
        <v>30</v>
      </c>
      <c r="N26" s="133">
        <v>10</v>
      </c>
      <c r="O26" s="133"/>
      <c r="P26" s="133"/>
      <c r="Q26" s="133"/>
      <c r="R26" s="127"/>
      <c r="S26" s="159"/>
      <c r="T26" s="133"/>
      <c r="U26" s="160"/>
      <c r="V26" s="133"/>
      <c r="W26" s="135"/>
      <c r="X26" s="133"/>
      <c r="Y26" s="123"/>
      <c r="Z26" s="133"/>
      <c r="AA26" s="127"/>
      <c r="AB26" s="526">
        <v>0</v>
      </c>
      <c r="AC26" s="133"/>
      <c r="AD26" s="133"/>
      <c r="AE26" s="133">
        <v>40</v>
      </c>
      <c r="AF26" s="123"/>
      <c r="AG26" s="521"/>
      <c r="AH26" s="254">
        <f t="shared" si="7"/>
        <v>40</v>
      </c>
      <c r="AI26" s="1288" t="s">
        <v>1143</v>
      </c>
    </row>
    <row r="27" spans="1:35" ht="22.5" customHeight="1" x14ac:dyDescent="0.3">
      <c r="A27" s="163"/>
      <c r="B27" s="156" t="s">
        <v>402</v>
      </c>
      <c r="C27" s="133"/>
      <c r="D27" s="133"/>
      <c r="E27" s="136"/>
      <c r="F27" s="157"/>
      <c r="G27" s="123"/>
      <c r="H27" s="123"/>
      <c r="I27" s="119"/>
      <c r="J27" s="136"/>
      <c r="K27" s="133"/>
      <c r="L27" s="133"/>
      <c r="M27" s="158"/>
      <c r="N27" s="133"/>
      <c r="O27" s="133"/>
      <c r="P27" s="133"/>
      <c r="Q27" s="133"/>
      <c r="R27" s="127"/>
      <c r="S27" s="159"/>
      <c r="T27" s="133"/>
      <c r="U27" s="160"/>
      <c r="V27" s="133"/>
      <c r="W27" s="161"/>
      <c r="X27" s="133"/>
      <c r="Y27" s="133"/>
      <c r="Z27" s="133"/>
      <c r="AA27" s="134"/>
      <c r="AB27" s="132"/>
      <c r="AC27" s="133"/>
      <c r="AD27" s="133"/>
      <c r="AE27" s="133"/>
      <c r="AF27" s="135"/>
      <c r="AG27" s="516"/>
      <c r="AH27" s="254"/>
      <c r="AI27" s="386"/>
    </row>
    <row r="28" spans="1:35" ht="11.25" customHeight="1" x14ac:dyDescent="0.3">
      <c r="A28" s="163" t="s">
        <v>403</v>
      </c>
      <c r="B28" s="163" t="s">
        <v>6</v>
      </c>
      <c r="C28" s="133"/>
      <c r="D28" s="133"/>
      <c r="E28" s="124" t="s">
        <v>29</v>
      </c>
      <c r="F28" s="165" t="s">
        <v>29</v>
      </c>
      <c r="G28" s="123"/>
      <c r="H28" s="123"/>
      <c r="I28" s="119"/>
      <c r="J28" s="136">
        <f t="shared" si="4"/>
        <v>78</v>
      </c>
      <c r="K28" s="133"/>
      <c r="L28" s="133">
        <f t="shared" si="5"/>
        <v>78</v>
      </c>
      <c r="M28" s="158">
        <f t="shared" si="6"/>
        <v>4</v>
      </c>
      <c r="N28" s="133">
        <v>74</v>
      </c>
      <c r="O28" s="133"/>
      <c r="P28" s="133"/>
      <c r="Q28" s="133"/>
      <c r="R28" s="127"/>
      <c r="S28" s="159"/>
      <c r="T28" s="133"/>
      <c r="U28" s="160"/>
      <c r="V28" s="133"/>
      <c r="W28" s="161"/>
      <c r="X28" s="133"/>
      <c r="Y28" s="133"/>
      <c r="Z28" s="133"/>
      <c r="AA28" s="134"/>
      <c r="AB28" s="1301">
        <v>32</v>
      </c>
      <c r="AC28" s="133"/>
      <c r="AD28" s="133"/>
      <c r="AE28" s="133">
        <v>46</v>
      </c>
      <c r="AF28" s="135"/>
      <c r="AG28" s="516"/>
      <c r="AH28" s="254">
        <f t="shared" si="7"/>
        <v>78</v>
      </c>
      <c r="AI28" s="386" t="s">
        <v>1075</v>
      </c>
    </row>
    <row r="29" spans="1:35" ht="11.25" customHeight="1" x14ac:dyDescent="0.3">
      <c r="A29" s="163" t="s">
        <v>404</v>
      </c>
      <c r="B29" s="163" t="s">
        <v>531</v>
      </c>
      <c r="C29" s="133"/>
      <c r="D29" s="133"/>
      <c r="E29" s="124"/>
      <c r="F29" s="165" t="s">
        <v>29</v>
      </c>
      <c r="G29" s="123"/>
      <c r="H29" s="123"/>
      <c r="I29" s="130"/>
      <c r="J29" s="136">
        <f t="shared" si="4"/>
        <v>78</v>
      </c>
      <c r="K29" s="133"/>
      <c r="L29" s="133">
        <f t="shared" si="5"/>
        <v>78</v>
      </c>
      <c r="M29" s="158">
        <f t="shared" si="6"/>
        <v>60</v>
      </c>
      <c r="N29" s="133">
        <v>18</v>
      </c>
      <c r="O29" s="133"/>
      <c r="P29" s="133"/>
      <c r="Q29" s="133"/>
      <c r="R29" s="127"/>
      <c r="S29" s="159"/>
      <c r="T29" s="133"/>
      <c r="U29" s="160"/>
      <c r="V29" s="133"/>
      <c r="W29" s="161"/>
      <c r="X29" s="133"/>
      <c r="Y29" s="133"/>
      <c r="Z29" s="133"/>
      <c r="AA29" s="134"/>
      <c r="AB29" s="1301">
        <v>32</v>
      </c>
      <c r="AC29" s="133"/>
      <c r="AD29" s="133"/>
      <c r="AE29" s="133">
        <v>46</v>
      </c>
      <c r="AF29" s="135"/>
      <c r="AG29" s="516"/>
      <c r="AH29" s="254">
        <f t="shared" si="7"/>
        <v>78</v>
      </c>
      <c r="AI29" s="1288" t="s">
        <v>1114</v>
      </c>
    </row>
    <row r="30" spans="1:35" ht="11.25" customHeight="1" x14ac:dyDescent="0.3">
      <c r="A30" s="167"/>
      <c r="B30" s="145" t="s">
        <v>405</v>
      </c>
      <c r="C30" s="168"/>
      <c r="D30" s="168"/>
      <c r="E30" s="149"/>
      <c r="F30" s="149"/>
      <c r="G30" s="149"/>
      <c r="H30" s="149"/>
      <c r="I30" s="149"/>
      <c r="J30" s="149">
        <f>SUM(J31:J35)</f>
        <v>195</v>
      </c>
      <c r="K30" s="149">
        <f t="shared" ref="K30:AH30" si="12">SUM(K31:K35)</f>
        <v>39</v>
      </c>
      <c r="L30" s="149">
        <f t="shared" si="12"/>
        <v>156</v>
      </c>
      <c r="M30" s="149">
        <f t="shared" si="12"/>
        <v>56</v>
      </c>
      <c r="N30" s="149">
        <f t="shared" si="12"/>
        <v>100</v>
      </c>
      <c r="O30" s="149">
        <f t="shared" si="12"/>
        <v>0</v>
      </c>
      <c r="P30" s="149">
        <f t="shared" si="12"/>
        <v>0</v>
      </c>
      <c r="Q30" s="149">
        <f t="shared" si="12"/>
        <v>0</v>
      </c>
      <c r="R30" s="149">
        <f t="shared" si="12"/>
        <v>0</v>
      </c>
      <c r="S30" s="149">
        <f t="shared" si="12"/>
        <v>0</v>
      </c>
      <c r="T30" s="149">
        <f t="shared" si="12"/>
        <v>0</v>
      </c>
      <c r="U30" s="149">
        <f t="shared" si="12"/>
        <v>0</v>
      </c>
      <c r="V30" s="149">
        <f t="shared" si="12"/>
        <v>0</v>
      </c>
      <c r="W30" s="149">
        <f t="shared" si="12"/>
        <v>0</v>
      </c>
      <c r="X30" s="149">
        <f t="shared" si="12"/>
        <v>0</v>
      </c>
      <c r="Y30" s="149">
        <f t="shared" si="12"/>
        <v>0</v>
      </c>
      <c r="Z30" s="149">
        <f t="shared" si="12"/>
        <v>0</v>
      </c>
      <c r="AA30" s="149">
        <f t="shared" si="12"/>
        <v>0</v>
      </c>
      <c r="AB30" s="149">
        <f t="shared" si="12"/>
        <v>72</v>
      </c>
      <c r="AC30" s="149">
        <f t="shared" si="12"/>
        <v>0</v>
      </c>
      <c r="AD30" s="149">
        <f t="shared" si="12"/>
        <v>16</v>
      </c>
      <c r="AE30" s="149">
        <f t="shared" si="12"/>
        <v>84</v>
      </c>
      <c r="AF30" s="149">
        <f t="shared" si="12"/>
        <v>0</v>
      </c>
      <c r="AG30" s="149">
        <f t="shared" si="12"/>
        <v>23</v>
      </c>
      <c r="AH30" s="149">
        <f t="shared" si="12"/>
        <v>156</v>
      </c>
      <c r="AI30" s="386"/>
    </row>
    <row r="31" spans="1:35" ht="11.25" customHeight="1" x14ac:dyDescent="0.3">
      <c r="A31" s="163" t="s">
        <v>406</v>
      </c>
      <c r="B31" s="163" t="s">
        <v>407</v>
      </c>
      <c r="C31" s="133"/>
      <c r="D31" s="133"/>
      <c r="E31" s="136"/>
      <c r="F31" s="165" t="s">
        <v>399</v>
      </c>
      <c r="G31" s="123"/>
      <c r="H31" s="123"/>
      <c r="I31" s="119"/>
      <c r="J31" s="136">
        <f>K31+L31</f>
        <v>36</v>
      </c>
      <c r="K31" s="133"/>
      <c r="L31" s="133">
        <f t="shared" ref="L31:L34" si="13">SUM(AB31:AG31)</f>
        <v>36</v>
      </c>
      <c r="M31" s="158">
        <f t="shared" ref="M31" si="14">L31-N31</f>
        <v>0</v>
      </c>
      <c r="N31" s="133">
        <v>36</v>
      </c>
      <c r="O31" s="133"/>
      <c r="P31" s="133"/>
      <c r="Q31" s="133"/>
      <c r="R31" s="127"/>
      <c r="S31" s="159"/>
      <c r="T31" s="133"/>
      <c r="U31" s="160"/>
      <c r="V31" s="133"/>
      <c r="W31" s="161"/>
      <c r="X31" s="133"/>
      <c r="Y31" s="133"/>
      <c r="Z31" s="133"/>
      <c r="AA31" s="134"/>
      <c r="AB31" s="1301">
        <v>20</v>
      </c>
      <c r="AC31" s="133"/>
      <c r="AD31" s="133"/>
      <c r="AE31" s="133">
        <v>16</v>
      </c>
      <c r="AF31" s="135"/>
      <c r="AG31" s="516"/>
      <c r="AH31" s="254">
        <f t="shared" ref="AH31:AH34" si="15">AB31+AE31</f>
        <v>36</v>
      </c>
      <c r="AI31" s="1265" t="s">
        <v>1118</v>
      </c>
    </row>
    <row r="32" spans="1:35" ht="11.25" customHeight="1" x14ac:dyDescent="0.3">
      <c r="A32" s="163" t="s">
        <v>408</v>
      </c>
      <c r="B32" s="163" t="s">
        <v>409</v>
      </c>
      <c r="C32" s="133"/>
      <c r="D32" s="133"/>
      <c r="E32" s="136"/>
      <c r="F32" s="165" t="s">
        <v>399</v>
      </c>
      <c r="G32" s="123"/>
      <c r="H32" s="123"/>
      <c r="I32" s="119"/>
      <c r="J32" s="136">
        <f t="shared" ref="J32:J34" si="16">K32+L32</f>
        <v>52</v>
      </c>
      <c r="K32" s="133"/>
      <c r="L32" s="133">
        <f t="shared" si="13"/>
        <v>52</v>
      </c>
      <c r="M32" s="158">
        <v>32</v>
      </c>
      <c r="N32" s="133">
        <v>20</v>
      </c>
      <c r="O32" s="133"/>
      <c r="P32" s="133"/>
      <c r="Q32" s="133"/>
      <c r="R32" s="127"/>
      <c r="S32" s="159"/>
      <c r="T32" s="133"/>
      <c r="U32" s="160"/>
      <c r="V32" s="133"/>
      <c r="W32" s="161"/>
      <c r="X32" s="133"/>
      <c r="Y32" s="133"/>
      <c r="Z32" s="133"/>
      <c r="AA32" s="134"/>
      <c r="AB32" s="1301">
        <v>32</v>
      </c>
      <c r="AC32" s="133"/>
      <c r="AD32" s="133"/>
      <c r="AE32" s="133">
        <v>20</v>
      </c>
      <c r="AF32" s="135"/>
      <c r="AG32" s="516"/>
      <c r="AH32" s="254">
        <f t="shared" si="15"/>
        <v>52</v>
      </c>
      <c r="AI32" s="1265" t="s">
        <v>1104</v>
      </c>
    </row>
    <row r="33" spans="1:35" ht="11.25" customHeight="1" x14ac:dyDescent="0.3">
      <c r="A33" s="163" t="s">
        <v>410</v>
      </c>
      <c r="B33" s="163" t="s">
        <v>411</v>
      </c>
      <c r="C33" s="133"/>
      <c r="D33" s="133"/>
      <c r="E33" s="136"/>
      <c r="F33" s="165" t="s">
        <v>399</v>
      </c>
      <c r="G33" s="123"/>
      <c r="H33" s="123"/>
      <c r="I33" s="119"/>
      <c r="J33" s="136">
        <f t="shared" si="16"/>
        <v>36</v>
      </c>
      <c r="K33" s="133"/>
      <c r="L33" s="133">
        <f t="shared" si="13"/>
        <v>36</v>
      </c>
      <c r="M33" s="158">
        <v>14</v>
      </c>
      <c r="N33" s="133">
        <v>22</v>
      </c>
      <c r="O33" s="133"/>
      <c r="P33" s="133"/>
      <c r="Q33" s="133"/>
      <c r="R33" s="127"/>
      <c r="S33" s="159"/>
      <c r="T33" s="133"/>
      <c r="U33" s="160"/>
      <c r="V33" s="133"/>
      <c r="W33" s="161"/>
      <c r="X33" s="133"/>
      <c r="Y33" s="133"/>
      <c r="Z33" s="133"/>
      <c r="AA33" s="134"/>
      <c r="AB33" s="1301">
        <v>0</v>
      </c>
      <c r="AC33" s="133"/>
      <c r="AD33" s="133"/>
      <c r="AE33" s="133">
        <v>36</v>
      </c>
      <c r="AF33" s="135"/>
      <c r="AG33" s="516"/>
      <c r="AH33" s="254">
        <f t="shared" si="15"/>
        <v>36</v>
      </c>
      <c r="AI33" s="1265" t="s">
        <v>1104</v>
      </c>
    </row>
    <row r="34" spans="1:35" ht="11.25" customHeight="1" x14ac:dyDescent="0.3">
      <c r="A34" s="163" t="s">
        <v>466</v>
      </c>
      <c r="B34" s="163" t="s">
        <v>467</v>
      </c>
      <c r="C34" s="133"/>
      <c r="D34" s="133"/>
      <c r="E34" s="136"/>
      <c r="F34" s="165" t="s">
        <v>399</v>
      </c>
      <c r="G34" s="123"/>
      <c r="H34" s="123"/>
      <c r="I34" s="119"/>
      <c r="J34" s="136">
        <f t="shared" si="16"/>
        <v>32</v>
      </c>
      <c r="K34" s="133"/>
      <c r="L34" s="133">
        <f t="shared" si="13"/>
        <v>32</v>
      </c>
      <c r="M34" s="158">
        <v>10</v>
      </c>
      <c r="N34" s="133">
        <v>22</v>
      </c>
      <c r="O34" s="133"/>
      <c r="P34" s="133"/>
      <c r="Q34" s="133"/>
      <c r="R34" s="127"/>
      <c r="S34" s="159"/>
      <c r="T34" s="133"/>
      <c r="U34" s="160"/>
      <c r="V34" s="133"/>
      <c r="W34" s="161"/>
      <c r="X34" s="133"/>
      <c r="Y34" s="133"/>
      <c r="Z34" s="133"/>
      <c r="AA34" s="134"/>
      <c r="AB34" s="1301">
        <v>20</v>
      </c>
      <c r="AC34" s="133"/>
      <c r="AD34" s="133"/>
      <c r="AE34" s="133">
        <v>12</v>
      </c>
      <c r="AF34" s="135"/>
      <c r="AG34" s="516"/>
      <c r="AH34" s="254">
        <f t="shared" si="15"/>
        <v>32</v>
      </c>
      <c r="AI34" s="386" t="s">
        <v>1117</v>
      </c>
    </row>
    <row r="35" spans="1:35" ht="11.25" customHeight="1" x14ac:dyDescent="0.3">
      <c r="A35" s="163"/>
      <c r="B35" s="156" t="s">
        <v>412</v>
      </c>
      <c r="C35" s="133"/>
      <c r="D35" s="133"/>
      <c r="E35" s="171"/>
      <c r="F35" s="157"/>
      <c r="G35" s="123"/>
      <c r="H35" s="123"/>
      <c r="I35" s="119"/>
      <c r="J35" s="136">
        <f t="shared" si="4"/>
        <v>39</v>
      </c>
      <c r="K35" s="172">
        <v>39</v>
      </c>
      <c r="L35" s="172">
        <f>X35 +Z35</f>
        <v>0</v>
      </c>
      <c r="M35" s="158">
        <f t="shared" si="6"/>
        <v>0</v>
      </c>
      <c r="N35" s="172">
        <v>0</v>
      </c>
      <c r="O35" s="172"/>
      <c r="P35" s="172"/>
      <c r="Q35" s="172"/>
      <c r="R35" s="173"/>
      <c r="S35" s="174"/>
      <c r="T35" s="172"/>
      <c r="U35" s="175"/>
      <c r="V35" s="172"/>
      <c r="W35" s="176"/>
      <c r="X35" s="172"/>
      <c r="Y35" s="172"/>
      <c r="Z35" s="172"/>
      <c r="AA35" s="177"/>
      <c r="AB35" s="178"/>
      <c r="AC35" s="172"/>
      <c r="AD35" s="172">
        <v>16</v>
      </c>
      <c r="AE35" s="172"/>
      <c r="AF35" s="179"/>
      <c r="AG35" s="237">
        <v>23</v>
      </c>
      <c r="AH35" s="255"/>
      <c r="AI35" s="388"/>
    </row>
    <row r="36" spans="1:35" ht="13.5" hidden="1" customHeight="1" x14ac:dyDescent="0.3">
      <c r="A36" s="1827"/>
      <c r="B36" s="1801"/>
      <c r="C36" s="1801"/>
      <c r="D36" s="1801"/>
      <c r="E36" s="1801"/>
      <c r="F36" s="1801"/>
      <c r="G36" s="180"/>
      <c r="H36" s="180"/>
      <c r="I36" s="181"/>
      <c r="J36" s="1821"/>
      <c r="K36" s="1828"/>
      <c r="L36" s="1801"/>
      <c r="M36" s="1801"/>
      <c r="N36" s="1801"/>
      <c r="O36" s="1801"/>
      <c r="P36" s="1801"/>
      <c r="Q36" s="1801"/>
      <c r="R36" s="1802"/>
      <c r="S36" s="182"/>
      <c r="T36" s="133"/>
      <c r="U36" s="135"/>
      <c r="V36" s="133"/>
      <c r="W36" s="161"/>
      <c r="X36" s="1825"/>
      <c r="Y36" s="1802"/>
      <c r="Z36" s="1829"/>
      <c r="AA36" s="1805"/>
      <c r="AB36" s="1825"/>
      <c r="AC36" s="1801"/>
      <c r="AD36" s="1802"/>
      <c r="AE36" s="1829"/>
      <c r="AF36" s="1801"/>
      <c r="AG36" s="1805"/>
      <c r="AH36" s="517"/>
    </row>
    <row r="37" spans="1:35" ht="11.25" hidden="1" customHeight="1" x14ac:dyDescent="0.3">
      <c r="A37" s="1829"/>
      <c r="B37" s="1801"/>
      <c r="C37" s="1801"/>
      <c r="D37" s="1801"/>
      <c r="E37" s="1801"/>
      <c r="F37" s="1801"/>
      <c r="G37" s="518"/>
      <c r="H37" s="184"/>
      <c r="I37" s="181"/>
      <c r="J37" s="1795"/>
      <c r="K37" s="1828"/>
      <c r="L37" s="1801"/>
      <c r="M37" s="1801"/>
      <c r="N37" s="1801"/>
      <c r="O37" s="1801"/>
      <c r="P37" s="1801"/>
      <c r="Q37" s="1801"/>
      <c r="R37" s="1805"/>
      <c r="S37" s="185"/>
      <c r="T37" s="133"/>
      <c r="U37" s="135"/>
      <c r="V37" s="133"/>
      <c r="W37" s="161"/>
      <c r="X37" s="1824"/>
      <c r="Y37" s="1802"/>
      <c r="Z37" s="1829"/>
      <c r="AA37" s="1805"/>
      <c r="AB37" s="1824"/>
      <c r="AC37" s="1801"/>
      <c r="AD37" s="1802"/>
      <c r="AE37" s="1829"/>
      <c r="AF37" s="1801"/>
      <c r="AG37" s="1805"/>
      <c r="AH37" s="517"/>
    </row>
    <row r="38" spans="1:35" ht="11.25" hidden="1" customHeight="1" x14ac:dyDescent="0.3">
      <c r="A38" s="1827"/>
      <c r="B38" s="1801"/>
      <c r="C38" s="1801"/>
      <c r="D38" s="1801"/>
      <c r="E38" s="1801"/>
      <c r="F38" s="1801"/>
      <c r="G38" s="1835"/>
      <c r="H38" s="1802"/>
      <c r="I38" s="181"/>
      <c r="J38" s="1796"/>
      <c r="K38" s="1828"/>
      <c r="L38" s="1801"/>
      <c r="M38" s="1801"/>
      <c r="N38" s="1801"/>
      <c r="O38" s="1801"/>
      <c r="P38" s="1801"/>
      <c r="Q38" s="1801"/>
      <c r="R38" s="1805"/>
      <c r="S38" s="185"/>
      <c r="T38" s="133"/>
      <c r="U38" s="135"/>
      <c r="V38" s="133"/>
      <c r="W38" s="161"/>
      <c r="X38" s="1823"/>
      <c r="Y38" s="1802"/>
      <c r="Z38" s="1823"/>
      <c r="AA38" s="1805"/>
      <c r="AB38" s="1824"/>
      <c r="AC38" s="1801"/>
      <c r="AD38" s="1802"/>
      <c r="AE38" s="1829"/>
      <c r="AF38" s="1801"/>
      <c r="AG38" s="1805"/>
      <c r="AH38" s="517"/>
    </row>
    <row r="39" spans="1:35" ht="24.75" hidden="1" customHeight="1" x14ac:dyDescent="0.3">
      <c r="A39" s="186"/>
      <c r="B39" s="187"/>
      <c r="C39" s="188"/>
      <c r="D39" s="188"/>
      <c r="E39" s="188"/>
      <c r="F39" s="188"/>
      <c r="G39" s="188"/>
      <c r="H39" s="188"/>
      <c r="I39" s="188"/>
      <c r="J39" s="188"/>
      <c r="K39" s="188"/>
      <c r="L39" s="189"/>
      <c r="M39" s="188"/>
      <c r="N39" s="188"/>
      <c r="O39" s="188"/>
      <c r="P39" s="188"/>
      <c r="Q39" s="188"/>
      <c r="R39" s="188"/>
      <c r="S39" s="190"/>
      <c r="T39" s="191"/>
      <c r="U39" s="190"/>
      <c r="V39" s="191"/>
      <c r="W39" s="190" t="e">
        <f>SUM(#REF!,#REF!,#REF!,#REF!,#REF!,#REF!)</f>
        <v>#REF!</v>
      </c>
      <c r="X39" s="190"/>
      <c r="Y39" s="190"/>
      <c r="Z39" s="190"/>
      <c r="AA39" s="190"/>
      <c r="AB39" s="191"/>
      <c r="AC39" s="190" t="e">
        <f>SUM(#REF!,#REF!,#REF!,#REF!,#REF!,#REF!)</f>
        <v>#REF!</v>
      </c>
      <c r="AD39" s="190"/>
      <c r="AE39" s="191"/>
      <c r="AF39" s="190" t="e">
        <f>SUM(#REF!,#REF!,#REF!,#REF!,#REF!,#REF!)</f>
        <v>#REF!</v>
      </c>
      <c r="AG39" s="190"/>
      <c r="AH39" s="190"/>
    </row>
    <row r="40" spans="1:35" ht="11.25" customHeight="1" x14ac:dyDescent="0.3">
      <c r="A40" s="117"/>
      <c r="B40" s="117"/>
      <c r="C40" s="117"/>
      <c r="D40" s="117"/>
      <c r="E40" s="117"/>
      <c r="F40" s="117"/>
      <c r="G40" s="117"/>
      <c r="H40" s="117"/>
      <c r="I40" s="117"/>
      <c r="J40" s="117"/>
      <c r="K40" s="117"/>
      <c r="L40" s="117"/>
      <c r="M40" s="117"/>
      <c r="N40" s="117"/>
      <c r="O40" s="117"/>
      <c r="P40" s="117"/>
      <c r="Q40" s="117"/>
      <c r="R40" s="117"/>
      <c r="S40" s="117"/>
      <c r="T40" s="117"/>
      <c r="U40" s="117"/>
      <c r="V40" s="117"/>
      <c r="W40" s="117"/>
      <c r="X40" s="117"/>
      <c r="Y40" s="117"/>
      <c r="Z40" s="117"/>
      <c r="AA40" s="117"/>
      <c r="AB40" s="117"/>
      <c r="AC40" s="117"/>
      <c r="AD40" s="117"/>
      <c r="AE40" s="117"/>
      <c r="AF40" s="117"/>
      <c r="AG40" s="117"/>
      <c r="AH40" s="117"/>
    </row>
    <row r="41" spans="1:35" ht="11.25" hidden="1" customHeight="1" x14ac:dyDescent="0.3">
      <c r="A41" s="192"/>
      <c r="B41" s="193"/>
      <c r="C41" s="188"/>
      <c r="D41" s="188"/>
      <c r="E41" s="188"/>
      <c r="F41" s="117"/>
      <c r="G41" s="117"/>
      <c r="H41" s="117"/>
      <c r="I41" s="117"/>
      <c r="J41" s="117"/>
      <c r="K41" s="117"/>
      <c r="L41" s="117"/>
      <c r="M41" s="117"/>
      <c r="N41" s="117"/>
      <c r="O41" s="117"/>
      <c r="P41" s="117"/>
      <c r="Q41" s="117"/>
      <c r="R41" s="117"/>
      <c r="S41" s="117"/>
      <c r="T41" s="117"/>
      <c r="U41" s="117"/>
      <c r="V41" s="117"/>
      <c r="W41" s="117"/>
      <c r="X41" s="117"/>
      <c r="Y41" s="117"/>
      <c r="Z41" s="117"/>
      <c r="AA41" s="117"/>
      <c r="AB41" s="117"/>
      <c r="AC41" s="117"/>
      <c r="AD41" s="117"/>
      <c r="AE41" s="117"/>
      <c r="AF41" s="117"/>
      <c r="AG41" s="117"/>
      <c r="AH41" s="117"/>
    </row>
    <row r="42" spans="1:35" ht="11.25" hidden="1" customHeight="1" x14ac:dyDescent="0.3">
      <c r="A42" s="192"/>
      <c r="B42" s="193"/>
      <c r="C42" s="188"/>
      <c r="D42" s="188"/>
      <c r="E42" s="188"/>
      <c r="F42" s="117"/>
      <c r="G42" s="117"/>
      <c r="H42" s="117"/>
      <c r="I42" s="117"/>
      <c r="J42" s="117"/>
      <c r="K42" s="117"/>
      <c r="L42" s="117"/>
      <c r="M42" s="117"/>
      <c r="N42" s="117"/>
      <c r="O42" s="117"/>
      <c r="P42" s="117"/>
      <c r="Q42" s="117"/>
      <c r="R42" s="117"/>
      <c r="S42" s="117"/>
      <c r="T42" s="117"/>
      <c r="U42" s="117"/>
      <c r="V42" s="117"/>
      <c r="W42" s="117"/>
      <c r="X42" s="117"/>
      <c r="Y42" s="117"/>
      <c r="Z42" s="117"/>
      <c r="AA42" s="117"/>
      <c r="AB42" s="117"/>
      <c r="AC42" s="117"/>
      <c r="AD42" s="117"/>
      <c r="AE42" s="117"/>
      <c r="AF42" s="117"/>
      <c r="AG42" s="117"/>
      <c r="AH42" s="117"/>
    </row>
    <row r="43" spans="1:35" ht="11.25" hidden="1" customHeight="1" x14ac:dyDescent="0.3">
      <c r="A43" s="192"/>
      <c r="B43" s="117"/>
      <c r="C43" s="117"/>
      <c r="D43" s="117"/>
      <c r="E43" s="117"/>
      <c r="F43" s="117"/>
      <c r="G43" s="117"/>
      <c r="H43" s="117"/>
      <c r="I43" s="117"/>
      <c r="J43" s="117"/>
      <c r="K43" s="117"/>
      <c r="L43" s="117"/>
      <c r="M43" s="117"/>
      <c r="N43" s="117"/>
      <c r="O43" s="117"/>
      <c r="P43" s="117"/>
      <c r="Q43" s="117"/>
      <c r="R43" s="117"/>
      <c r="S43" s="117"/>
      <c r="T43" s="117"/>
      <c r="U43" s="117"/>
      <c r="V43" s="117"/>
      <c r="W43" s="117"/>
      <c r="X43" s="117"/>
      <c r="Y43" s="117"/>
      <c r="Z43" s="117"/>
      <c r="AA43" s="117"/>
      <c r="AB43" s="117"/>
      <c r="AC43" s="117"/>
      <c r="AD43" s="117"/>
      <c r="AE43" s="117"/>
      <c r="AF43" s="117"/>
      <c r="AG43" s="117"/>
      <c r="AH43" s="117"/>
    </row>
    <row r="44" spans="1:35" ht="11.25" customHeight="1" x14ac:dyDescent="0.3">
      <c r="A44" s="192"/>
      <c r="B44" s="525" t="s">
        <v>413</v>
      </c>
      <c r="C44" s="117"/>
      <c r="D44" s="117"/>
      <c r="E44" s="117"/>
      <c r="F44" s="117"/>
      <c r="G44" s="117"/>
      <c r="H44" s="117"/>
      <c r="I44" s="117"/>
      <c r="J44" s="117"/>
      <c r="K44" s="117"/>
      <c r="L44" s="117"/>
      <c r="M44" s="117"/>
      <c r="N44" s="117"/>
      <c r="O44" s="117"/>
      <c r="P44" s="117"/>
      <c r="Q44" s="117"/>
      <c r="R44" s="117"/>
      <c r="S44" s="117"/>
      <c r="T44" s="117"/>
      <c r="U44" s="117"/>
      <c r="V44" s="117"/>
      <c r="W44" s="117"/>
      <c r="X44" s="117"/>
      <c r="Y44" s="117"/>
      <c r="Z44" s="117"/>
      <c r="AA44" s="117"/>
      <c r="AB44" s="117"/>
      <c r="AC44" s="117"/>
      <c r="AD44" s="117"/>
      <c r="AE44" s="117"/>
      <c r="AF44" s="117"/>
      <c r="AG44" s="117"/>
      <c r="AH44" s="117"/>
    </row>
    <row r="45" spans="1:35" ht="24" customHeight="1" x14ac:dyDescent="0.3">
      <c r="A45" s="192"/>
      <c r="B45" s="1833" t="s">
        <v>414</v>
      </c>
      <c r="C45" s="1834"/>
      <c r="D45" s="1834"/>
      <c r="E45" s="1834"/>
      <c r="F45" s="117"/>
      <c r="G45" s="117"/>
      <c r="H45" s="117"/>
      <c r="I45" s="117"/>
      <c r="J45" s="117"/>
      <c r="K45" s="117"/>
      <c r="L45" s="117"/>
      <c r="M45" s="117"/>
      <c r="N45" s="117"/>
      <c r="O45" s="117"/>
      <c r="P45" s="117"/>
      <c r="Q45" s="117"/>
      <c r="R45" s="117"/>
      <c r="S45" s="117"/>
      <c r="T45" s="117"/>
      <c r="U45" s="117"/>
      <c r="V45" s="117"/>
      <c r="W45" s="117"/>
      <c r="X45" s="117"/>
      <c r="Y45" s="117"/>
      <c r="Z45" s="117"/>
      <c r="AA45" s="117"/>
      <c r="AB45" s="117"/>
      <c r="AC45" s="117"/>
      <c r="AD45" s="117"/>
      <c r="AE45" s="117"/>
      <c r="AF45" s="117"/>
      <c r="AG45" s="117"/>
      <c r="AH45" s="117"/>
    </row>
    <row r="46" spans="1:35" x14ac:dyDescent="0.3">
      <c r="A46" s="192"/>
      <c r="B46" s="117"/>
      <c r="C46" s="117"/>
      <c r="D46" s="117"/>
      <c r="E46" s="117"/>
      <c r="F46" s="117"/>
      <c r="G46" s="117"/>
      <c r="H46" s="117"/>
      <c r="I46" s="117"/>
      <c r="J46" s="117"/>
      <c r="K46" s="117"/>
      <c r="L46" s="117"/>
      <c r="M46" s="117"/>
      <c r="N46" s="117"/>
      <c r="O46" s="117"/>
      <c r="P46" s="117"/>
      <c r="Q46" s="117"/>
      <c r="R46" s="117"/>
      <c r="S46" s="117"/>
      <c r="T46" s="117"/>
      <c r="U46" s="117"/>
      <c r="V46" s="117"/>
      <c r="W46" s="117"/>
      <c r="X46" s="117"/>
      <c r="Y46" s="117"/>
      <c r="Z46" s="117"/>
      <c r="AA46" s="117"/>
      <c r="AB46" s="117"/>
      <c r="AC46" s="117"/>
      <c r="AD46" s="117"/>
      <c r="AE46" s="117"/>
      <c r="AF46" s="117"/>
      <c r="AG46" s="117"/>
      <c r="AH46" s="117"/>
    </row>
    <row r="47" spans="1:35" x14ac:dyDescent="0.3">
      <c r="A47" s="192"/>
      <c r="B47" s="117"/>
      <c r="C47" s="117"/>
      <c r="D47" s="117"/>
      <c r="E47" s="117"/>
      <c r="F47" s="117"/>
      <c r="G47" s="117"/>
      <c r="H47" s="117"/>
      <c r="I47" s="117"/>
      <c r="J47" s="117"/>
      <c r="K47" s="117"/>
      <c r="L47" s="117"/>
      <c r="M47" s="117"/>
      <c r="N47" s="117"/>
      <c r="O47" s="117"/>
      <c r="P47" s="117"/>
      <c r="Q47" s="117"/>
      <c r="R47" s="117"/>
      <c r="S47" s="117"/>
      <c r="T47" s="117"/>
      <c r="U47" s="117"/>
      <c r="V47" s="117"/>
      <c r="W47" s="117"/>
      <c r="X47" s="117"/>
      <c r="Y47" s="117"/>
      <c r="Z47" s="117"/>
      <c r="AA47" s="117"/>
      <c r="AB47" s="117"/>
      <c r="AC47" s="117"/>
      <c r="AD47" s="117"/>
      <c r="AE47" s="117"/>
      <c r="AF47" s="117"/>
      <c r="AG47" s="117"/>
      <c r="AH47" s="117"/>
    </row>
    <row r="48" spans="1:35" x14ac:dyDescent="0.3">
      <c r="A48" s="192"/>
      <c r="B48" s="117"/>
      <c r="C48" s="117"/>
      <c r="D48" s="117"/>
      <c r="E48" s="117"/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7"/>
      <c r="AC48" s="117"/>
      <c r="AD48" s="117"/>
      <c r="AE48" s="117"/>
      <c r="AF48" s="117"/>
      <c r="AG48" s="117"/>
      <c r="AH48" s="117"/>
    </row>
    <row r="49" spans="1:34" x14ac:dyDescent="0.3">
      <c r="A49" s="192"/>
      <c r="B49" s="117"/>
      <c r="C49" s="117"/>
      <c r="D49" s="117"/>
      <c r="E49" s="117"/>
      <c r="F49" s="117"/>
      <c r="G49" s="117"/>
      <c r="H49" s="117"/>
      <c r="I49" s="117"/>
      <c r="J49" s="117"/>
      <c r="K49" s="117"/>
      <c r="L49" s="117"/>
      <c r="M49" s="117"/>
      <c r="N49" s="117"/>
      <c r="O49" s="117"/>
      <c r="P49" s="117"/>
      <c r="Q49" s="117"/>
      <c r="R49" s="117"/>
      <c r="S49" s="117"/>
      <c r="T49" s="117"/>
      <c r="U49" s="117"/>
      <c r="V49" s="117"/>
      <c r="W49" s="117"/>
      <c r="X49" s="117"/>
      <c r="Y49" s="117"/>
      <c r="Z49" s="117"/>
      <c r="AA49" s="117"/>
      <c r="AB49" s="117"/>
      <c r="AC49" s="117"/>
      <c r="AD49" s="117"/>
      <c r="AE49" s="117"/>
      <c r="AF49" s="117"/>
      <c r="AG49" s="117"/>
      <c r="AH49" s="117"/>
    </row>
    <row r="50" spans="1:34" x14ac:dyDescent="0.3">
      <c r="A50" s="192"/>
      <c r="B50" s="117"/>
      <c r="C50" s="117"/>
      <c r="D50" s="117"/>
      <c r="E50" s="117"/>
      <c r="F50" s="117"/>
      <c r="G50" s="117"/>
      <c r="H50" s="117"/>
      <c r="I50" s="117"/>
      <c r="J50" s="117"/>
      <c r="K50" s="117"/>
      <c r="L50" s="117"/>
      <c r="M50" s="117"/>
      <c r="N50" s="117"/>
      <c r="O50" s="117"/>
      <c r="P50" s="117"/>
      <c r="Q50" s="117"/>
      <c r="R50" s="117"/>
      <c r="S50" s="117"/>
      <c r="T50" s="117"/>
      <c r="U50" s="117"/>
      <c r="V50" s="117"/>
      <c r="W50" s="117"/>
      <c r="X50" s="117"/>
      <c r="Y50" s="117"/>
      <c r="Z50" s="117"/>
      <c r="AA50" s="117"/>
      <c r="AB50" s="117"/>
      <c r="AC50" s="117"/>
      <c r="AD50" s="117"/>
      <c r="AE50" s="117"/>
      <c r="AF50" s="117"/>
      <c r="AG50" s="117"/>
      <c r="AH50" s="117"/>
    </row>
    <row r="51" spans="1:34" x14ac:dyDescent="0.3">
      <c r="A51" s="192"/>
      <c r="B51" s="117"/>
      <c r="C51" s="117"/>
      <c r="D51" s="117"/>
      <c r="E51" s="117"/>
      <c r="F51" s="117"/>
      <c r="G51" s="117"/>
      <c r="H51" s="117"/>
      <c r="I51" s="117"/>
      <c r="J51" s="117"/>
      <c r="K51" s="117"/>
      <c r="L51" s="117"/>
      <c r="M51" s="117"/>
      <c r="N51" s="117"/>
      <c r="O51" s="117"/>
      <c r="P51" s="117"/>
      <c r="Q51" s="117"/>
      <c r="R51" s="117"/>
      <c r="S51" s="117"/>
      <c r="T51" s="117"/>
      <c r="U51" s="117"/>
      <c r="V51" s="117"/>
      <c r="W51" s="117"/>
      <c r="X51" s="117"/>
      <c r="Y51" s="117"/>
      <c r="Z51" s="117"/>
      <c r="AA51" s="117"/>
      <c r="AB51" s="117"/>
      <c r="AC51" s="117"/>
      <c r="AD51" s="117"/>
      <c r="AE51" s="117"/>
      <c r="AF51" s="117"/>
      <c r="AG51" s="117"/>
      <c r="AH51" s="117"/>
    </row>
    <row r="52" spans="1:34" x14ac:dyDescent="0.3">
      <c r="A52" s="192"/>
      <c r="B52" s="117"/>
      <c r="C52" s="117"/>
      <c r="D52" s="117"/>
      <c r="E52" s="117"/>
      <c r="F52" s="117"/>
      <c r="G52" s="117"/>
      <c r="H52" s="117"/>
      <c r="I52" s="117"/>
      <c r="J52" s="117"/>
      <c r="K52" s="117"/>
      <c r="L52" s="117"/>
      <c r="M52" s="117"/>
      <c r="N52" s="117"/>
      <c r="O52" s="117"/>
      <c r="P52" s="117"/>
      <c r="Q52" s="117"/>
      <c r="R52" s="117"/>
      <c r="S52" s="117"/>
      <c r="T52" s="117"/>
      <c r="U52" s="117"/>
      <c r="V52" s="117"/>
      <c r="W52" s="117"/>
      <c r="X52" s="117"/>
      <c r="Y52" s="117"/>
      <c r="Z52" s="117"/>
      <c r="AA52" s="117"/>
      <c r="AB52" s="117"/>
      <c r="AC52" s="117"/>
      <c r="AD52" s="117"/>
      <c r="AE52" s="117"/>
      <c r="AF52" s="117"/>
      <c r="AG52" s="117"/>
      <c r="AH52" s="117"/>
    </row>
    <row r="53" spans="1:34" x14ac:dyDescent="0.3">
      <c r="A53" s="192"/>
      <c r="B53" s="117"/>
      <c r="C53" s="117"/>
      <c r="D53" s="117"/>
      <c r="E53" s="117"/>
      <c r="F53" s="117"/>
      <c r="G53" s="117"/>
      <c r="H53" s="117"/>
      <c r="I53" s="117"/>
      <c r="J53" s="117"/>
      <c r="K53" s="117"/>
      <c r="L53" s="117"/>
      <c r="M53" s="117"/>
      <c r="N53" s="117"/>
      <c r="O53" s="117"/>
      <c r="P53" s="117"/>
      <c r="Q53" s="117"/>
      <c r="R53" s="117"/>
      <c r="S53" s="117"/>
      <c r="T53" s="117"/>
      <c r="U53" s="117"/>
      <c r="V53" s="117"/>
      <c r="W53" s="117"/>
      <c r="X53" s="117"/>
      <c r="Y53" s="117"/>
      <c r="Z53" s="117"/>
      <c r="AA53" s="117"/>
      <c r="AB53" s="117"/>
      <c r="AC53" s="117"/>
      <c r="AD53" s="117"/>
      <c r="AE53" s="117"/>
      <c r="AF53" s="117"/>
      <c r="AG53" s="117"/>
      <c r="AH53" s="117"/>
    </row>
    <row r="54" spans="1:34" x14ac:dyDescent="0.3">
      <c r="A54" s="192"/>
      <c r="B54" s="117"/>
      <c r="C54" s="117"/>
      <c r="D54" s="117"/>
      <c r="E54" s="117"/>
      <c r="F54" s="117"/>
      <c r="G54" s="117"/>
      <c r="H54" s="117"/>
      <c r="I54" s="117"/>
      <c r="J54" s="117"/>
      <c r="K54" s="117"/>
      <c r="L54" s="117"/>
      <c r="M54" s="117"/>
      <c r="N54" s="117"/>
      <c r="O54" s="117"/>
      <c r="P54" s="117"/>
      <c r="Q54" s="117"/>
      <c r="R54" s="117"/>
      <c r="S54" s="117"/>
      <c r="T54" s="117"/>
      <c r="U54" s="117"/>
      <c r="V54" s="117"/>
      <c r="W54" s="117"/>
      <c r="X54" s="117"/>
      <c r="Y54" s="117"/>
      <c r="Z54" s="117"/>
      <c r="AA54" s="117"/>
      <c r="AB54" s="117"/>
      <c r="AC54" s="117"/>
      <c r="AD54" s="117"/>
      <c r="AE54" s="117"/>
      <c r="AF54" s="117"/>
      <c r="AG54" s="117"/>
      <c r="AH54" s="117"/>
    </row>
    <row r="55" spans="1:34" x14ac:dyDescent="0.3">
      <c r="A55" s="192"/>
      <c r="B55" s="117"/>
      <c r="C55" s="117"/>
      <c r="D55" s="117"/>
      <c r="E55" s="117"/>
      <c r="F55" s="117"/>
      <c r="G55" s="117"/>
      <c r="H55" s="117"/>
      <c r="I55" s="117"/>
      <c r="J55" s="117"/>
      <c r="K55" s="117"/>
      <c r="L55" s="117"/>
      <c r="M55" s="117"/>
      <c r="N55" s="117"/>
      <c r="O55" s="117"/>
      <c r="P55" s="117"/>
      <c r="Q55" s="117"/>
      <c r="R55" s="117"/>
      <c r="S55" s="117"/>
      <c r="T55" s="117"/>
      <c r="U55" s="117"/>
      <c r="V55" s="117"/>
      <c r="W55" s="117"/>
      <c r="X55" s="117"/>
      <c r="Y55" s="117"/>
      <c r="Z55" s="117"/>
      <c r="AA55" s="117"/>
      <c r="AB55" s="117"/>
      <c r="AC55" s="117"/>
      <c r="AD55" s="117"/>
      <c r="AE55" s="117"/>
      <c r="AF55" s="117"/>
      <c r="AG55" s="117"/>
      <c r="AH55" s="117"/>
    </row>
    <row r="56" spans="1:34" x14ac:dyDescent="0.3">
      <c r="A56" s="192"/>
      <c r="B56" s="117"/>
      <c r="C56" s="117"/>
      <c r="D56" s="117"/>
      <c r="E56" s="117"/>
      <c r="F56" s="117"/>
      <c r="G56" s="117"/>
      <c r="H56" s="117"/>
      <c r="I56" s="117"/>
      <c r="J56" s="117"/>
      <c r="K56" s="117"/>
      <c r="L56" s="117"/>
      <c r="M56" s="117"/>
      <c r="N56" s="117"/>
      <c r="O56" s="117"/>
      <c r="P56" s="117"/>
      <c r="Q56" s="117"/>
      <c r="R56" s="117"/>
      <c r="S56" s="117"/>
      <c r="T56" s="117"/>
      <c r="U56" s="117"/>
      <c r="V56" s="117"/>
      <c r="W56" s="117"/>
      <c r="X56" s="117"/>
      <c r="Y56" s="117"/>
      <c r="Z56" s="117"/>
      <c r="AA56" s="117"/>
      <c r="AB56" s="117"/>
      <c r="AC56" s="117"/>
      <c r="AD56" s="117"/>
      <c r="AE56" s="117"/>
      <c r="AF56" s="117"/>
      <c r="AG56" s="117"/>
      <c r="AH56" s="117"/>
    </row>
    <row r="57" spans="1:34" x14ac:dyDescent="0.3">
      <c r="A57" s="192"/>
      <c r="B57" s="117"/>
      <c r="C57" s="117"/>
      <c r="D57" s="117"/>
      <c r="E57" s="117"/>
      <c r="F57" s="117"/>
      <c r="G57" s="117"/>
      <c r="H57" s="117"/>
      <c r="I57" s="117"/>
      <c r="J57" s="117"/>
      <c r="K57" s="117"/>
      <c r="L57" s="117"/>
      <c r="M57" s="117"/>
      <c r="N57" s="117"/>
      <c r="O57" s="117"/>
      <c r="P57" s="117"/>
      <c r="Q57" s="117"/>
      <c r="R57" s="117"/>
      <c r="S57" s="117"/>
      <c r="T57" s="117"/>
      <c r="U57" s="117"/>
      <c r="V57" s="117"/>
      <c r="W57" s="117"/>
      <c r="X57" s="117"/>
      <c r="Y57" s="117"/>
      <c r="Z57" s="117"/>
      <c r="AA57" s="117"/>
      <c r="AB57" s="117"/>
      <c r="AC57" s="117"/>
      <c r="AD57" s="117"/>
      <c r="AE57" s="117"/>
      <c r="AF57" s="117"/>
      <c r="AG57" s="117"/>
      <c r="AH57" s="117"/>
    </row>
    <row r="58" spans="1:34" x14ac:dyDescent="0.3">
      <c r="A58" s="192"/>
      <c r="B58" s="117"/>
      <c r="C58" s="117"/>
      <c r="D58" s="117"/>
      <c r="E58" s="117"/>
      <c r="F58" s="117"/>
      <c r="G58" s="117"/>
      <c r="H58" s="117"/>
      <c r="I58" s="117"/>
      <c r="J58" s="117"/>
      <c r="K58" s="117"/>
      <c r="L58" s="117"/>
      <c r="M58" s="117"/>
      <c r="N58" s="117"/>
      <c r="O58" s="117"/>
      <c r="P58" s="117"/>
      <c r="Q58" s="117"/>
      <c r="R58" s="117"/>
      <c r="S58" s="117"/>
      <c r="T58" s="117"/>
      <c r="U58" s="117"/>
      <c r="V58" s="117"/>
      <c r="W58" s="117"/>
      <c r="X58" s="117"/>
      <c r="Y58" s="117"/>
      <c r="Z58" s="117"/>
      <c r="AA58" s="117"/>
      <c r="AB58" s="117"/>
      <c r="AC58" s="117"/>
      <c r="AD58" s="117"/>
      <c r="AE58" s="117"/>
      <c r="AF58" s="117"/>
      <c r="AG58" s="117"/>
      <c r="AH58" s="117"/>
    </row>
    <row r="59" spans="1:34" x14ac:dyDescent="0.3">
      <c r="A59" s="192"/>
      <c r="B59" s="117"/>
      <c r="C59" s="117"/>
      <c r="D59" s="117"/>
      <c r="E59" s="117"/>
      <c r="F59" s="117"/>
      <c r="G59" s="117"/>
      <c r="H59" s="117"/>
      <c r="I59" s="117"/>
      <c r="J59" s="117"/>
      <c r="K59" s="117"/>
      <c r="L59" s="117"/>
      <c r="M59" s="117"/>
      <c r="N59" s="117"/>
      <c r="O59" s="117"/>
      <c r="P59" s="117"/>
      <c r="Q59" s="117"/>
      <c r="R59" s="117"/>
      <c r="S59" s="117"/>
      <c r="T59" s="117"/>
      <c r="U59" s="117"/>
      <c r="V59" s="117"/>
      <c r="W59" s="117"/>
      <c r="X59" s="117"/>
      <c r="Y59" s="117"/>
      <c r="Z59" s="117"/>
      <c r="AA59" s="117"/>
      <c r="AB59" s="117"/>
      <c r="AC59" s="117"/>
      <c r="AD59" s="117"/>
      <c r="AE59" s="117"/>
      <c r="AF59" s="117"/>
      <c r="AG59" s="117"/>
      <c r="AH59" s="117"/>
    </row>
    <row r="60" spans="1:34" x14ac:dyDescent="0.3">
      <c r="A60" s="192"/>
      <c r="B60" s="117"/>
      <c r="C60" s="117"/>
      <c r="D60" s="117"/>
      <c r="E60" s="117"/>
      <c r="F60" s="117"/>
      <c r="G60" s="117"/>
      <c r="H60" s="117"/>
      <c r="I60" s="117"/>
      <c r="J60" s="117"/>
      <c r="K60" s="117"/>
      <c r="L60" s="117"/>
      <c r="M60" s="117"/>
      <c r="N60" s="117"/>
      <c r="O60" s="117"/>
      <c r="P60" s="117"/>
      <c r="Q60" s="117"/>
      <c r="R60" s="117"/>
      <c r="S60" s="117"/>
      <c r="T60" s="117"/>
      <c r="U60" s="117"/>
      <c r="V60" s="117"/>
      <c r="W60" s="117"/>
      <c r="X60" s="117"/>
      <c r="Y60" s="117"/>
      <c r="Z60" s="117"/>
      <c r="AA60" s="117"/>
      <c r="AB60" s="117"/>
      <c r="AC60" s="117"/>
      <c r="AD60" s="117"/>
      <c r="AE60" s="117"/>
      <c r="AF60" s="117"/>
      <c r="AG60" s="117"/>
      <c r="AH60" s="117"/>
    </row>
    <row r="61" spans="1:34" x14ac:dyDescent="0.3">
      <c r="A61" s="192"/>
      <c r="B61" s="117"/>
      <c r="C61" s="117"/>
      <c r="D61" s="117"/>
      <c r="E61" s="117"/>
      <c r="F61" s="117"/>
      <c r="G61" s="117"/>
      <c r="H61" s="117"/>
      <c r="I61" s="117"/>
      <c r="J61" s="117"/>
      <c r="K61" s="117"/>
      <c r="L61" s="117"/>
      <c r="M61" s="117"/>
      <c r="N61" s="117"/>
      <c r="O61" s="117"/>
      <c r="P61" s="117"/>
      <c r="Q61" s="117"/>
      <c r="R61" s="117"/>
      <c r="S61" s="117"/>
      <c r="T61" s="117"/>
      <c r="U61" s="117"/>
      <c r="V61" s="117"/>
      <c r="W61" s="117"/>
      <c r="X61" s="117"/>
      <c r="Y61" s="117"/>
      <c r="Z61" s="117"/>
      <c r="AA61" s="117"/>
      <c r="AB61" s="117"/>
      <c r="AC61" s="117"/>
      <c r="AD61" s="117"/>
      <c r="AE61" s="117"/>
      <c r="AF61" s="117"/>
      <c r="AG61" s="117"/>
      <c r="AH61" s="117"/>
    </row>
    <row r="62" spans="1:34" x14ac:dyDescent="0.3">
      <c r="A62" s="192"/>
      <c r="B62" s="117"/>
      <c r="C62" s="117"/>
      <c r="D62" s="117"/>
      <c r="E62" s="117"/>
      <c r="F62" s="117"/>
      <c r="G62" s="117"/>
      <c r="H62" s="117"/>
      <c r="I62" s="117"/>
      <c r="J62" s="117"/>
      <c r="K62" s="117"/>
      <c r="L62" s="117"/>
      <c r="M62" s="117"/>
      <c r="N62" s="117"/>
      <c r="O62" s="117"/>
      <c r="P62" s="117"/>
      <c r="Q62" s="117"/>
      <c r="R62" s="117"/>
      <c r="S62" s="117"/>
      <c r="T62" s="117"/>
      <c r="U62" s="117"/>
      <c r="V62" s="117"/>
      <c r="W62" s="117"/>
      <c r="X62" s="117"/>
      <c r="Y62" s="117"/>
      <c r="Z62" s="117"/>
      <c r="AA62" s="117"/>
      <c r="AB62" s="117"/>
      <c r="AC62" s="117"/>
      <c r="AD62" s="117"/>
      <c r="AE62" s="117"/>
      <c r="AF62" s="117"/>
      <c r="AG62" s="117"/>
      <c r="AH62" s="117"/>
    </row>
    <row r="63" spans="1:34" x14ac:dyDescent="0.3">
      <c r="A63" s="192"/>
      <c r="B63" s="117"/>
      <c r="C63" s="117"/>
      <c r="D63" s="117"/>
      <c r="E63" s="117"/>
      <c r="F63" s="117"/>
      <c r="G63" s="117"/>
      <c r="H63" s="117"/>
      <c r="I63" s="117"/>
      <c r="J63" s="117"/>
      <c r="K63" s="117"/>
      <c r="L63" s="117"/>
      <c r="M63" s="117"/>
      <c r="N63" s="117"/>
      <c r="O63" s="117"/>
      <c r="P63" s="117"/>
      <c r="Q63" s="117"/>
      <c r="R63" s="117"/>
      <c r="S63" s="117"/>
      <c r="T63" s="117"/>
      <c r="U63" s="117"/>
      <c r="V63" s="117"/>
      <c r="W63" s="117"/>
      <c r="X63" s="117"/>
      <c r="Y63" s="117"/>
      <c r="Z63" s="117"/>
      <c r="AA63" s="117"/>
      <c r="AB63" s="117"/>
      <c r="AC63" s="117"/>
      <c r="AD63" s="117"/>
      <c r="AE63" s="117"/>
      <c r="AF63" s="117"/>
      <c r="AG63" s="117"/>
      <c r="AH63" s="117"/>
    </row>
    <row r="64" spans="1:34" x14ac:dyDescent="0.3">
      <c r="A64" s="192"/>
      <c r="B64" s="117"/>
      <c r="C64" s="117"/>
      <c r="D64" s="117"/>
      <c r="E64" s="117"/>
      <c r="F64" s="117"/>
      <c r="G64" s="117"/>
      <c r="H64" s="117"/>
      <c r="I64" s="117"/>
      <c r="J64" s="117"/>
      <c r="K64" s="117"/>
      <c r="L64" s="117"/>
      <c r="M64" s="117"/>
      <c r="N64" s="117"/>
      <c r="O64" s="117"/>
      <c r="P64" s="117"/>
      <c r="Q64" s="117"/>
      <c r="R64" s="117"/>
      <c r="S64" s="117"/>
      <c r="T64" s="117"/>
      <c r="U64" s="117"/>
      <c r="V64" s="117"/>
      <c r="W64" s="117"/>
      <c r="X64" s="117"/>
      <c r="Y64" s="117"/>
      <c r="Z64" s="117"/>
      <c r="AA64" s="117"/>
      <c r="AB64" s="117"/>
      <c r="AC64" s="117"/>
      <c r="AD64" s="117"/>
      <c r="AE64" s="117"/>
      <c r="AF64" s="117"/>
      <c r="AG64" s="117"/>
      <c r="AH64" s="117"/>
    </row>
    <row r="65" spans="1:34" x14ac:dyDescent="0.3">
      <c r="A65" s="192"/>
      <c r="B65" s="117"/>
      <c r="C65" s="117"/>
      <c r="D65" s="117"/>
      <c r="E65" s="117"/>
      <c r="F65" s="117"/>
      <c r="G65" s="117"/>
      <c r="H65" s="117"/>
      <c r="I65" s="117"/>
      <c r="J65" s="117"/>
      <c r="K65" s="117"/>
      <c r="L65" s="117"/>
      <c r="M65" s="117"/>
      <c r="N65" s="117"/>
      <c r="O65" s="117"/>
      <c r="P65" s="117"/>
      <c r="Q65" s="117"/>
      <c r="R65" s="117"/>
      <c r="S65" s="117"/>
      <c r="T65" s="117"/>
      <c r="U65" s="117"/>
      <c r="V65" s="117"/>
      <c r="W65" s="117"/>
      <c r="X65" s="117"/>
      <c r="Y65" s="117"/>
      <c r="Z65" s="117"/>
      <c r="AA65" s="117"/>
      <c r="AB65" s="117"/>
      <c r="AC65" s="117"/>
      <c r="AD65" s="117"/>
      <c r="AE65" s="117"/>
      <c r="AF65" s="117"/>
      <c r="AG65" s="117"/>
      <c r="AH65" s="117"/>
    </row>
    <row r="66" spans="1:34" x14ac:dyDescent="0.3">
      <c r="A66" s="192"/>
      <c r="B66" s="117"/>
      <c r="C66" s="117"/>
      <c r="D66" s="117"/>
      <c r="E66" s="117"/>
      <c r="F66" s="117"/>
      <c r="G66" s="117"/>
      <c r="H66" s="117"/>
      <c r="I66" s="117"/>
      <c r="J66" s="117"/>
      <c r="K66" s="117"/>
      <c r="L66" s="117"/>
      <c r="M66" s="117"/>
      <c r="N66" s="117"/>
      <c r="O66" s="117"/>
      <c r="P66" s="117"/>
      <c r="Q66" s="117"/>
      <c r="R66" s="117"/>
      <c r="S66" s="117"/>
      <c r="T66" s="117"/>
      <c r="U66" s="117"/>
      <c r="V66" s="117"/>
      <c r="W66" s="117"/>
      <c r="X66" s="117"/>
      <c r="Y66" s="117"/>
      <c r="Z66" s="117"/>
      <c r="AA66" s="117"/>
      <c r="AB66" s="117"/>
      <c r="AC66" s="117"/>
      <c r="AD66" s="117"/>
      <c r="AE66" s="117"/>
      <c r="AF66" s="117"/>
      <c r="AG66" s="117"/>
      <c r="AH66" s="117"/>
    </row>
    <row r="67" spans="1:34" x14ac:dyDescent="0.3">
      <c r="A67" s="192"/>
      <c r="B67" s="117"/>
      <c r="C67" s="117"/>
      <c r="D67" s="117"/>
      <c r="E67" s="117"/>
      <c r="F67" s="117"/>
      <c r="G67" s="117"/>
      <c r="H67" s="117"/>
      <c r="I67" s="117"/>
      <c r="J67" s="117"/>
      <c r="K67" s="117"/>
      <c r="L67" s="117"/>
      <c r="M67" s="117"/>
      <c r="N67" s="117"/>
      <c r="O67" s="117"/>
      <c r="P67" s="117"/>
      <c r="Q67" s="117"/>
      <c r="R67" s="117"/>
      <c r="S67" s="117"/>
      <c r="T67" s="117"/>
      <c r="U67" s="117"/>
      <c r="V67" s="117"/>
      <c r="W67" s="117"/>
      <c r="X67" s="117"/>
      <c r="Y67" s="117"/>
      <c r="Z67" s="117"/>
      <c r="AA67" s="117"/>
      <c r="AB67" s="117"/>
      <c r="AC67" s="117"/>
      <c r="AD67" s="117"/>
      <c r="AE67" s="117"/>
      <c r="AF67" s="117"/>
      <c r="AG67" s="117"/>
      <c r="AH67" s="117"/>
    </row>
    <row r="68" spans="1:34" x14ac:dyDescent="0.3">
      <c r="A68" s="192"/>
      <c r="B68" s="117"/>
      <c r="C68" s="117"/>
      <c r="D68" s="117"/>
      <c r="E68" s="117"/>
      <c r="F68" s="117"/>
      <c r="G68" s="117"/>
      <c r="H68" s="117"/>
      <c r="I68" s="117"/>
      <c r="J68" s="117"/>
      <c r="K68" s="117"/>
      <c r="L68" s="117"/>
      <c r="M68" s="117"/>
      <c r="N68" s="117"/>
      <c r="O68" s="117"/>
      <c r="P68" s="117"/>
      <c r="Q68" s="117"/>
      <c r="R68" s="117"/>
      <c r="S68" s="117"/>
      <c r="T68" s="117"/>
      <c r="U68" s="117"/>
      <c r="V68" s="117"/>
      <c r="W68" s="117"/>
      <c r="X68" s="117"/>
      <c r="Y68" s="117"/>
      <c r="Z68" s="117"/>
      <c r="AA68" s="117"/>
      <c r="AB68" s="117"/>
      <c r="AC68" s="117"/>
      <c r="AD68" s="117"/>
      <c r="AE68" s="117"/>
      <c r="AF68" s="117"/>
      <c r="AG68" s="117"/>
      <c r="AH68" s="117"/>
    </row>
    <row r="69" spans="1:34" x14ac:dyDescent="0.3">
      <c r="A69" s="192"/>
      <c r="B69" s="117"/>
      <c r="C69" s="117"/>
      <c r="D69" s="117"/>
      <c r="E69" s="117"/>
      <c r="F69" s="117"/>
      <c r="G69" s="117"/>
      <c r="H69" s="117"/>
      <c r="I69" s="117"/>
      <c r="J69" s="117"/>
      <c r="K69" s="117"/>
      <c r="L69" s="117"/>
      <c r="M69" s="117"/>
      <c r="N69" s="117"/>
      <c r="O69" s="117"/>
      <c r="P69" s="117"/>
      <c r="Q69" s="117"/>
      <c r="R69" s="117"/>
      <c r="S69" s="117"/>
      <c r="T69" s="117"/>
      <c r="U69" s="117"/>
      <c r="V69" s="117"/>
      <c r="W69" s="117"/>
      <c r="X69" s="117"/>
      <c r="Y69" s="117"/>
      <c r="Z69" s="117"/>
      <c r="AA69" s="117"/>
      <c r="AB69" s="117"/>
      <c r="AC69" s="117"/>
      <c r="AD69" s="117"/>
      <c r="AE69" s="117"/>
      <c r="AF69" s="117"/>
      <c r="AG69" s="117"/>
      <c r="AH69" s="117"/>
    </row>
    <row r="70" spans="1:34" x14ac:dyDescent="0.3">
      <c r="A70" s="192"/>
      <c r="B70" s="117"/>
      <c r="C70" s="117"/>
      <c r="D70" s="117"/>
      <c r="E70" s="117"/>
      <c r="F70" s="117"/>
      <c r="G70" s="117"/>
      <c r="H70" s="117"/>
      <c r="I70" s="117"/>
      <c r="J70" s="117"/>
      <c r="K70" s="117"/>
      <c r="L70" s="117"/>
      <c r="M70" s="117"/>
      <c r="N70" s="117"/>
      <c r="O70" s="117"/>
      <c r="P70" s="117"/>
      <c r="Q70" s="117"/>
      <c r="R70" s="117"/>
      <c r="S70" s="117"/>
      <c r="T70" s="117"/>
      <c r="U70" s="117"/>
      <c r="V70" s="117"/>
      <c r="W70" s="117"/>
      <c r="X70" s="117"/>
      <c r="Y70" s="117"/>
      <c r="Z70" s="117"/>
      <c r="AA70" s="117"/>
      <c r="AB70" s="117"/>
      <c r="AC70" s="117"/>
      <c r="AD70" s="117"/>
      <c r="AE70" s="117"/>
      <c r="AF70" s="117"/>
      <c r="AG70" s="117"/>
      <c r="AH70" s="117"/>
    </row>
    <row r="71" spans="1:34" x14ac:dyDescent="0.3">
      <c r="A71" s="192"/>
      <c r="B71" s="117"/>
      <c r="C71" s="117"/>
      <c r="D71" s="117"/>
      <c r="E71" s="117"/>
      <c r="F71" s="117"/>
      <c r="G71" s="117"/>
      <c r="H71" s="117"/>
      <c r="I71" s="117"/>
      <c r="J71" s="117"/>
      <c r="K71" s="117"/>
      <c r="L71" s="117"/>
      <c r="M71" s="117"/>
      <c r="N71" s="117"/>
      <c r="O71" s="117"/>
      <c r="P71" s="117"/>
      <c r="Q71" s="117"/>
      <c r="R71" s="117"/>
      <c r="S71" s="117"/>
      <c r="T71" s="117"/>
      <c r="U71" s="117"/>
      <c r="V71" s="117"/>
      <c r="W71" s="117"/>
      <c r="X71" s="117"/>
      <c r="Y71" s="117"/>
      <c r="Z71" s="117"/>
      <c r="AA71" s="117"/>
      <c r="AB71" s="117"/>
      <c r="AC71" s="117"/>
      <c r="AD71" s="117"/>
      <c r="AE71" s="117"/>
      <c r="AF71" s="117"/>
      <c r="AG71" s="117"/>
      <c r="AH71" s="117"/>
    </row>
    <row r="72" spans="1:34" x14ac:dyDescent="0.3">
      <c r="A72" s="192"/>
      <c r="B72" s="117"/>
      <c r="C72" s="117"/>
      <c r="D72" s="117"/>
      <c r="E72" s="117"/>
      <c r="F72" s="117"/>
      <c r="G72" s="117"/>
      <c r="H72" s="117"/>
      <c r="I72" s="117"/>
      <c r="J72" s="117"/>
      <c r="K72" s="117"/>
      <c r="L72" s="117"/>
      <c r="M72" s="117"/>
      <c r="N72" s="117"/>
      <c r="O72" s="117"/>
      <c r="P72" s="117"/>
      <c r="Q72" s="117"/>
      <c r="R72" s="117"/>
      <c r="S72" s="117"/>
      <c r="T72" s="117"/>
      <c r="U72" s="117"/>
      <c r="V72" s="117"/>
      <c r="W72" s="117"/>
      <c r="X72" s="117"/>
      <c r="Y72" s="117"/>
      <c r="Z72" s="117"/>
      <c r="AA72" s="117"/>
      <c r="AB72" s="117"/>
      <c r="AC72" s="117"/>
      <c r="AD72" s="117"/>
      <c r="AE72" s="117"/>
      <c r="AF72" s="117"/>
      <c r="AG72" s="117"/>
      <c r="AH72" s="117"/>
    </row>
    <row r="73" spans="1:34" x14ac:dyDescent="0.3">
      <c r="A73" s="192"/>
      <c r="B73" s="117"/>
      <c r="C73" s="117"/>
      <c r="D73" s="117"/>
      <c r="E73" s="117"/>
      <c r="F73" s="117"/>
      <c r="G73" s="117"/>
      <c r="H73" s="117"/>
      <c r="I73" s="117"/>
      <c r="J73" s="117"/>
      <c r="K73" s="117"/>
      <c r="L73" s="117"/>
      <c r="M73" s="117"/>
      <c r="N73" s="117"/>
      <c r="O73" s="117"/>
      <c r="P73" s="117"/>
      <c r="Q73" s="117"/>
      <c r="R73" s="117"/>
      <c r="S73" s="117"/>
      <c r="T73" s="117"/>
      <c r="U73" s="117"/>
      <c r="V73" s="117"/>
      <c r="W73" s="117"/>
      <c r="X73" s="117"/>
      <c r="Y73" s="117"/>
      <c r="Z73" s="117"/>
      <c r="AA73" s="117"/>
      <c r="AB73" s="117"/>
      <c r="AC73" s="117"/>
      <c r="AD73" s="117"/>
      <c r="AE73" s="117"/>
      <c r="AF73" s="117"/>
      <c r="AG73" s="117"/>
      <c r="AH73" s="117"/>
    </row>
    <row r="74" spans="1:34" x14ac:dyDescent="0.3">
      <c r="A74" s="192"/>
      <c r="B74" s="117"/>
      <c r="C74" s="117"/>
      <c r="D74" s="117"/>
      <c r="E74" s="117"/>
      <c r="F74" s="117"/>
      <c r="G74" s="117"/>
      <c r="H74" s="117"/>
      <c r="I74" s="117"/>
      <c r="J74" s="117"/>
      <c r="K74" s="117"/>
      <c r="L74" s="117"/>
      <c r="M74" s="117"/>
      <c r="N74" s="117"/>
      <c r="O74" s="117"/>
      <c r="P74" s="117"/>
      <c r="Q74" s="117"/>
      <c r="R74" s="117"/>
      <c r="S74" s="117"/>
      <c r="T74" s="117"/>
      <c r="U74" s="117"/>
      <c r="V74" s="117"/>
      <c r="W74" s="117"/>
      <c r="X74" s="117"/>
      <c r="Y74" s="117"/>
      <c r="Z74" s="117"/>
      <c r="AA74" s="117"/>
      <c r="AB74" s="117"/>
      <c r="AC74" s="117"/>
      <c r="AD74" s="117"/>
      <c r="AE74" s="117"/>
      <c r="AF74" s="117"/>
      <c r="AG74" s="117"/>
      <c r="AH74" s="117"/>
    </row>
    <row r="75" spans="1:34" x14ac:dyDescent="0.3">
      <c r="A75" s="192"/>
      <c r="B75" s="117"/>
      <c r="C75" s="117"/>
      <c r="D75" s="117"/>
      <c r="E75" s="117"/>
      <c r="F75" s="117"/>
      <c r="G75" s="117"/>
      <c r="H75" s="117"/>
      <c r="I75" s="195"/>
      <c r="J75" s="117"/>
      <c r="K75" s="117"/>
      <c r="L75" s="117"/>
      <c r="M75" s="117"/>
      <c r="N75" s="117"/>
      <c r="O75" s="117"/>
      <c r="P75" s="117"/>
      <c r="Q75" s="117"/>
      <c r="R75" s="117"/>
      <c r="S75" s="195"/>
      <c r="T75" s="117"/>
      <c r="U75" s="195"/>
      <c r="V75" s="117"/>
      <c r="W75" s="196"/>
      <c r="X75" s="197"/>
      <c r="Y75" s="197"/>
      <c r="Z75" s="197"/>
      <c r="AA75" s="197"/>
      <c r="AB75" s="188"/>
      <c r="AC75" s="197"/>
      <c r="AD75" s="197"/>
      <c r="AE75" s="188"/>
      <c r="AF75" s="197"/>
      <c r="AG75" s="197"/>
      <c r="AH75" s="197"/>
    </row>
    <row r="76" spans="1:34" x14ac:dyDescent="0.3">
      <c r="A76" s="192"/>
      <c r="B76" s="117"/>
      <c r="C76" s="117"/>
      <c r="D76" s="117"/>
      <c r="E76" s="117"/>
      <c r="F76" s="117"/>
      <c r="G76" s="117"/>
      <c r="H76" s="117"/>
      <c r="I76" s="195"/>
      <c r="J76" s="117"/>
      <c r="K76" s="117"/>
      <c r="L76" s="117"/>
      <c r="M76" s="117"/>
      <c r="N76" s="117"/>
      <c r="O76" s="117"/>
      <c r="P76" s="117"/>
      <c r="Q76" s="117"/>
      <c r="R76" s="117"/>
      <c r="S76" s="195"/>
      <c r="T76" s="117"/>
      <c r="U76" s="195"/>
      <c r="V76" s="117"/>
      <c r="W76" s="196"/>
      <c r="X76" s="197"/>
      <c r="Y76" s="197"/>
      <c r="Z76" s="197"/>
      <c r="AA76" s="197"/>
      <c r="AB76" s="188"/>
      <c r="AC76" s="197"/>
      <c r="AD76" s="197"/>
      <c r="AE76" s="188"/>
      <c r="AF76" s="197"/>
      <c r="AG76" s="197"/>
      <c r="AH76" s="197"/>
    </row>
    <row r="77" spans="1:34" x14ac:dyDescent="0.3">
      <c r="A77" s="192"/>
      <c r="B77" s="117"/>
      <c r="C77" s="117"/>
      <c r="D77" s="117"/>
      <c r="E77" s="117"/>
      <c r="F77" s="117"/>
      <c r="G77" s="117"/>
      <c r="H77" s="117"/>
      <c r="I77" s="195"/>
      <c r="J77" s="117"/>
      <c r="K77" s="117"/>
      <c r="L77" s="117"/>
      <c r="M77" s="117"/>
      <c r="N77" s="117"/>
      <c r="O77" s="117"/>
      <c r="P77" s="117"/>
      <c r="Q77" s="117"/>
      <c r="R77" s="117"/>
      <c r="S77" s="195"/>
      <c r="T77" s="117"/>
      <c r="U77" s="195"/>
      <c r="V77" s="117"/>
      <c r="W77" s="196"/>
      <c r="X77" s="197"/>
      <c r="Y77" s="197"/>
      <c r="Z77" s="197"/>
      <c r="AA77" s="197"/>
      <c r="AB77" s="188"/>
      <c r="AC77" s="197"/>
      <c r="AD77" s="197"/>
      <c r="AE77" s="188"/>
      <c r="AF77" s="197"/>
      <c r="AG77" s="197"/>
      <c r="AH77" s="197"/>
    </row>
    <row r="78" spans="1:34" x14ac:dyDescent="0.3">
      <c r="A78" s="192"/>
      <c r="B78" s="117"/>
      <c r="C78" s="117"/>
      <c r="D78" s="117"/>
      <c r="E78" s="117"/>
      <c r="F78" s="117"/>
      <c r="G78" s="117"/>
      <c r="H78" s="117"/>
      <c r="I78" s="195"/>
      <c r="J78" s="117"/>
      <c r="K78" s="117"/>
      <c r="L78" s="117"/>
      <c r="M78" s="117"/>
      <c r="N78" s="117"/>
      <c r="O78" s="117"/>
      <c r="P78" s="117"/>
      <c r="Q78" s="117"/>
      <c r="R78" s="117"/>
      <c r="S78" s="195"/>
      <c r="T78" s="117"/>
      <c r="U78" s="195"/>
      <c r="V78" s="117"/>
      <c r="W78" s="196"/>
      <c r="X78" s="197"/>
      <c r="Y78" s="197"/>
      <c r="Z78" s="197"/>
      <c r="AA78" s="197"/>
      <c r="AB78" s="188"/>
      <c r="AC78" s="197"/>
      <c r="AD78" s="197"/>
      <c r="AE78" s="188"/>
      <c r="AF78" s="197"/>
      <c r="AG78" s="197"/>
      <c r="AH78" s="197"/>
    </row>
    <row r="79" spans="1:34" x14ac:dyDescent="0.3">
      <c r="A79" s="192"/>
      <c r="B79" s="117"/>
      <c r="C79" s="117"/>
      <c r="D79" s="117"/>
      <c r="E79" s="117"/>
      <c r="F79" s="117"/>
      <c r="G79" s="117"/>
      <c r="H79" s="117"/>
      <c r="I79" s="195"/>
      <c r="J79" s="117"/>
      <c r="K79" s="117"/>
      <c r="L79" s="117"/>
      <c r="M79" s="117"/>
      <c r="N79" s="117"/>
      <c r="O79" s="117"/>
      <c r="P79" s="117"/>
      <c r="Q79" s="117"/>
      <c r="R79" s="117"/>
      <c r="S79" s="195"/>
      <c r="T79" s="117"/>
      <c r="U79" s="195"/>
      <c r="V79" s="117"/>
      <c r="W79" s="196"/>
      <c r="X79" s="197"/>
      <c r="Y79" s="197"/>
      <c r="Z79" s="197"/>
      <c r="AA79" s="197"/>
      <c r="AB79" s="188"/>
      <c r="AC79" s="197"/>
      <c r="AD79" s="197"/>
      <c r="AE79" s="188"/>
      <c r="AF79" s="197"/>
      <c r="AG79" s="197"/>
      <c r="AH79" s="197"/>
    </row>
    <row r="80" spans="1:34" x14ac:dyDescent="0.3">
      <c r="A80" s="192"/>
      <c r="B80" s="117"/>
      <c r="C80" s="117"/>
      <c r="D80" s="117"/>
      <c r="E80" s="117"/>
      <c r="F80" s="117"/>
      <c r="G80" s="117"/>
      <c r="H80" s="117"/>
      <c r="I80" s="195"/>
      <c r="J80" s="117"/>
      <c r="K80" s="117"/>
      <c r="L80" s="117"/>
      <c r="M80" s="117"/>
      <c r="N80" s="117"/>
      <c r="O80" s="117"/>
      <c r="P80" s="117"/>
      <c r="Q80" s="117"/>
      <c r="R80" s="117"/>
      <c r="S80" s="195"/>
      <c r="T80" s="117"/>
      <c r="U80" s="195"/>
      <c r="V80" s="117"/>
      <c r="W80" s="196"/>
      <c r="X80" s="197"/>
      <c r="Y80" s="197"/>
      <c r="Z80" s="197"/>
      <c r="AA80" s="197"/>
      <c r="AB80" s="188"/>
      <c r="AC80" s="197"/>
      <c r="AD80" s="197"/>
      <c r="AE80" s="188"/>
      <c r="AF80" s="197"/>
      <c r="AG80" s="197"/>
      <c r="AH80" s="197"/>
    </row>
    <row r="81" spans="1:34" x14ac:dyDescent="0.3">
      <c r="A81" s="192"/>
      <c r="B81" s="117"/>
      <c r="C81" s="117"/>
      <c r="D81" s="117"/>
      <c r="E81" s="117"/>
      <c r="F81" s="117"/>
      <c r="G81" s="117"/>
      <c r="H81" s="117"/>
      <c r="I81" s="195"/>
      <c r="J81" s="117"/>
      <c r="K81" s="117"/>
      <c r="L81" s="117"/>
      <c r="M81" s="117"/>
      <c r="N81" s="117"/>
      <c r="O81" s="117"/>
      <c r="P81" s="117"/>
      <c r="Q81" s="117"/>
      <c r="R81" s="117"/>
      <c r="S81" s="195"/>
      <c r="T81" s="117"/>
      <c r="U81" s="195"/>
      <c r="V81" s="117"/>
      <c r="W81" s="196"/>
      <c r="X81" s="197"/>
      <c r="Y81" s="197"/>
      <c r="Z81" s="197"/>
      <c r="AA81" s="197"/>
      <c r="AB81" s="188"/>
      <c r="AC81" s="197"/>
      <c r="AD81" s="197"/>
      <c r="AE81" s="188"/>
      <c r="AF81" s="197"/>
      <c r="AG81" s="197"/>
      <c r="AH81" s="197"/>
    </row>
    <row r="82" spans="1:34" x14ac:dyDescent="0.3">
      <c r="A82" s="192"/>
      <c r="B82" s="117"/>
      <c r="C82" s="117"/>
      <c r="D82" s="117"/>
      <c r="E82" s="117"/>
      <c r="F82" s="117"/>
      <c r="G82" s="117"/>
      <c r="H82" s="117"/>
      <c r="I82" s="195"/>
      <c r="J82" s="117"/>
      <c r="K82" s="117"/>
      <c r="L82" s="117"/>
      <c r="M82" s="117"/>
      <c r="N82" s="117"/>
      <c r="O82" s="117"/>
      <c r="P82" s="117"/>
      <c r="Q82" s="117"/>
      <c r="R82" s="117"/>
      <c r="S82" s="195"/>
      <c r="T82" s="117"/>
      <c r="U82" s="195"/>
      <c r="V82" s="117"/>
      <c r="W82" s="196"/>
      <c r="X82" s="197"/>
      <c r="Y82" s="197"/>
      <c r="Z82" s="197"/>
      <c r="AA82" s="197"/>
      <c r="AB82" s="188"/>
      <c r="AC82" s="197"/>
      <c r="AD82" s="197"/>
      <c r="AE82" s="188"/>
      <c r="AF82" s="197"/>
      <c r="AG82" s="197"/>
      <c r="AH82" s="197"/>
    </row>
    <row r="83" spans="1:34" x14ac:dyDescent="0.3">
      <c r="A83" s="192"/>
      <c r="B83" s="117"/>
      <c r="C83" s="117"/>
      <c r="D83" s="117"/>
      <c r="E83" s="117"/>
      <c r="F83" s="117"/>
      <c r="G83" s="117"/>
      <c r="H83" s="117"/>
      <c r="I83" s="195"/>
      <c r="J83" s="117"/>
      <c r="K83" s="117"/>
      <c r="L83" s="117"/>
      <c r="M83" s="117"/>
      <c r="N83" s="117"/>
      <c r="O83" s="117"/>
      <c r="P83" s="117"/>
      <c r="Q83" s="117"/>
      <c r="R83" s="117"/>
      <c r="S83" s="195"/>
      <c r="T83" s="117"/>
      <c r="U83" s="195"/>
      <c r="V83" s="117"/>
      <c r="W83" s="196"/>
      <c r="X83" s="197"/>
      <c r="Y83" s="197"/>
      <c r="Z83" s="197"/>
      <c r="AA83" s="197"/>
      <c r="AB83" s="188"/>
      <c r="AC83" s="197"/>
      <c r="AD83" s="197"/>
      <c r="AE83" s="188"/>
      <c r="AF83" s="197"/>
      <c r="AG83" s="197"/>
      <c r="AH83" s="197"/>
    </row>
    <row r="84" spans="1:34" x14ac:dyDescent="0.3">
      <c r="A84" s="192"/>
      <c r="B84" s="117"/>
      <c r="C84" s="117"/>
      <c r="D84" s="117"/>
      <c r="E84" s="117"/>
      <c r="F84" s="117"/>
      <c r="G84" s="117"/>
      <c r="H84" s="117"/>
      <c r="I84" s="195"/>
      <c r="J84" s="117"/>
      <c r="K84" s="117"/>
      <c r="L84" s="117"/>
      <c r="M84" s="117"/>
      <c r="N84" s="117"/>
      <c r="O84" s="117"/>
      <c r="P84" s="117"/>
      <c r="Q84" s="117"/>
      <c r="R84" s="117"/>
      <c r="S84" s="195"/>
      <c r="T84" s="117"/>
      <c r="U84" s="195"/>
      <c r="V84" s="117"/>
      <c r="W84" s="196"/>
      <c r="X84" s="197"/>
      <c r="Y84" s="197"/>
      <c r="Z84" s="197"/>
      <c r="AA84" s="197"/>
      <c r="AB84" s="188"/>
      <c r="AC84" s="197"/>
      <c r="AD84" s="197"/>
      <c r="AE84" s="188"/>
      <c r="AF84" s="197"/>
      <c r="AG84" s="197"/>
      <c r="AH84" s="197"/>
    </row>
    <row r="85" spans="1:34" x14ac:dyDescent="0.3">
      <c r="A85" s="192"/>
      <c r="B85" s="117"/>
      <c r="C85" s="117"/>
      <c r="D85" s="117"/>
      <c r="E85" s="117"/>
      <c r="F85" s="117"/>
      <c r="G85" s="117"/>
      <c r="H85" s="117"/>
      <c r="I85" s="195"/>
      <c r="J85" s="117"/>
      <c r="K85" s="117"/>
      <c r="L85" s="117"/>
      <c r="M85" s="117"/>
      <c r="N85" s="117"/>
      <c r="O85" s="117"/>
      <c r="P85" s="117"/>
      <c r="Q85" s="117"/>
      <c r="R85" s="117"/>
      <c r="S85" s="195"/>
      <c r="T85" s="117"/>
      <c r="U85" s="195"/>
      <c r="V85" s="117"/>
      <c r="W85" s="196"/>
      <c r="X85" s="197"/>
      <c r="Y85" s="197"/>
      <c r="Z85" s="197"/>
      <c r="AA85" s="197"/>
      <c r="AB85" s="188"/>
      <c r="AC85" s="197"/>
      <c r="AD85" s="197"/>
      <c r="AE85" s="188"/>
      <c r="AF85" s="197"/>
      <c r="AG85" s="197"/>
      <c r="AH85" s="197"/>
    </row>
    <row r="86" spans="1:34" x14ac:dyDescent="0.3">
      <c r="A86" s="192"/>
      <c r="B86" s="117"/>
      <c r="C86" s="117"/>
      <c r="D86" s="117"/>
      <c r="E86" s="117"/>
      <c r="F86" s="117"/>
      <c r="G86" s="117"/>
      <c r="H86" s="117"/>
      <c r="I86" s="195"/>
      <c r="J86" s="117"/>
      <c r="K86" s="117"/>
      <c r="L86" s="117"/>
      <c r="M86" s="117"/>
      <c r="N86" s="117"/>
      <c r="O86" s="117"/>
      <c r="P86" s="117"/>
      <c r="Q86" s="117"/>
      <c r="R86" s="117"/>
      <c r="S86" s="195"/>
      <c r="T86" s="117"/>
      <c r="U86" s="195"/>
      <c r="V86" s="117"/>
      <c r="W86" s="196"/>
      <c r="X86" s="197"/>
      <c r="Y86" s="197"/>
      <c r="Z86" s="197"/>
      <c r="AA86" s="197"/>
      <c r="AB86" s="188"/>
      <c r="AC86" s="197"/>
      <c r="AD86" s="197"/>
      <c r="AE86" s="188"/>
      <c r="AF86" s="197"/>
      <c r="AG86" s="197"/>
      <c r="AH86" s="197"/>
    </row>
    <row r="87" spans="1:34" x14ac:dyDescent="0.3">
      <c r="A87" s="192"/>
      <c r="B87" s="117"/>
      <c r="C87" s="117"/>
      <c r="D87" s="117"/>
      <c r="E87" s="117"/>
      <c r="F87" s="117"/>
      <c r="G87" s="117"/>
      <c r="H87" s="117"/>
      <c r="I87" s="195"/>
      <c r="J87" s="117"/>
      <c r="K87" s="117"/>
      <c r="L87" s="117"/>
      <c r="M87" s="117"/>
      <c r="N87" s="117"/>
      <c r="O87" s="117"/>
      <c r="P87" s="117"/>
      <c r="Q87" s="117"/>
      <c r="R87" s="117"/>
      <c r="S87" s="195"/>
      <c r="T87" s="117"/>
      <c r="U87" s="195"/>
      <c r="V87" s="117"/>
      <c r="W87" s="196"/>
      <c r="X87" s="197"/>
      <c r="Y87" s="197"/>
      <c r="Z87" s="197"/>
      <c r="AA87" s="197"/>
      <c r="AB87" s="188"/>
      <c r="AC87" s="197"/>
      <c r="AD87" s="197"/>
      <c r="AE87" s="188"/>
      <c r="AF87" s="197"/>
      <c r="AG87" s="197"/>
      <c r="AH87" s="197"/>
    </row>
    <row r="88" spans="1:34" x14ac:dyDescent="0.3">
      <c r="A88" s="192"/>
      <c r="B88" s="117"/>
      <c r="C88" s="117"/>
      <c r="D88" s="117"/>
      <c r="E88" s="117"/>
      <c r="F88" s="117"/>
      <c r="G88" s="117"/>
      <c r="H88" s="117"/>
      <c r="I88" s="195"/>
      <c r="J88" s="117"/>
      <c r="K88" s="117"/>
      <c r="L88" s="117"/>
      <c r="M88" s="117"/>
      <c r="N88" s="117"/>
      <c r="O88" s="117"/>
      <c r="P88" s="117"/>
      <c r="Q88" s="117"/>
      <c r="R88" s="117"/>
      <c r="S88" s="195"/>
      <c r="T88" s="117"/>
      <c r="U88" s="195"/>
      <c r="V88" s="117"/>
      <c r="W88" s="196"/>
      <c r="X88" s="197"/>
      <c r="Y88" s="197"/>
      <c r="Z88" s="197"/>
      <c r="AA88" s="197"/>
      <c r="AB88" s="188"/>
      <c r="AC88" s="197"/>
      <c r="AD88" s="197"/>
      <c r="AE88" s="188"/>
      <c r="AF88" s="197"/>
      <c r="AG88" s="197"/>
      <c r="AH88" s="197"/>
    </row>
    <row r="89" spans="1:34" x14ac:dyDescent="0.3">
      <c r="A89" s="192"/>
      <c r="B89" s="117"/>
      <c r="C89" s="117"/>
      <c r="D89" s="117"/>
      <c r="E89" s="117"/>
      <c r="F89" s="117"/>
      <c r="G89" s="117"/>
      <c r="H89" s="117"/>
      <c r="I89" s="195"/>
      <c r="J89" s="117"/>
      <c r="K89" s="117"/>
      <c r="L89" s="117"/>
      <c r="M89" s="117"/>
      <c r="N89" s="117"/>
      <c r="O89" s="117"/>
      <c r="P89" s="117"/>
      <c r="Q89" s="117"/>
      <c r="R89" s="117"/>
      <c r="S89" s="195"/>
      <c r="T89" s="117"/>
      <c r="U89" s="195"/>
      <c r="V89" s="117"/>
      <c r="W89" s="196"/>
      <c r="X89" s="197"/>
      <c r="Y89" s="197"/>
      <c r="Z89" s="197"/>
      <c r="AA89" s="197"/>
      <c r="AB89" s="188"/>
      <c r="AC89" s="197"/>
      <c r="AD89" s="197"/>
      <c r="AE89" s="188"/>
      <c r="AF89" s="197"/>
      <c r="AG89" s="197"/>
      <c r="AH89" s="197"/>
    </row>
    <row r="90" spans="1:34" x14ac:dyDescent="0.3">
      <c r="A90" s="192"/>
      <c r="B90" s="117"/>
      <c r="C90" s="117"/>
      <c r="D90" s="117"/>
      <c r="E90" s="117"/>
      <c r="F90" s="117"/>
      <c r="G90" s="117"/>
      <c r="H90" s="117"/>
      <c r="I90" s="195"/>
      <c r="J90" s="117"/>
      <c r="K90" s="117"/>
      <c r="L90" s="117"/>
      <c r="M90" s="117"/>
      <c r="N90" s="117"/>
      <c r="O90" s="117"/>
      <c r="P90" s="117"/>
      <c r="Q90" s="117"/>
      <c r="R90" s="117"/>
      <c r="S90" s="195"/>
      <c r="T90" s="117"/>
      <c r="U90" s="195"/>
      <c r="V90" s="117"/>
      <c r="W90" s="196"/>
      <c r="X90" s="197"/>
      <c r="Y90" s="197"/>
      <c r="Z90" s="197"/>
      <c r="AA90" s="197"/>
      <c r="AB90" s="188"/>
      <c r="AC90" s="197"/>
      <c r="AD90" s="197"/>
      <c r="AE90" s="188"/>
      <c r="AF90" s="197"/>
      <c r="AG90" s="197"/>
      <c r="AH90" s="197"/>
    </row>
    <row r="91" spans="1:34" x14ac:dyDescent="0.3">
      <c r="A91" s="192"/>
      <c r="B91" s="117"/>
      <c r="C91" s="117"/>
      <c r="D91" s="117"/>
      <c r="E91" s="117"/>
      <c r="F91" s="117"/>
      <c r="G91" s="117"/>
      <c r="H91" s="117"/>
      <c r="I91" s="195"/>
      <c r="J91" s="117"/>
      <c r="K91" s="117"/>
      <c r="L91" s="117"/>
      <c r="M91" s="117"/>
      <c r="N91" s="117"/>
      <c r="O91" s="117"/>
      <c r="P91" s="117"/>
      <c r="Q91" s="117"/>
      <c r="R91" s="117"/>
      <c r="S91" s="195"/>
      <c r="T91" s="117"/>
      <c r="U91" s="195"/>
      <c r="V91" s="117"/>
      <c r="W91" s="196"/>
      <c r="X91" s="197"/>
      <c r="Y91" s="197"/>
      <c r="Z91" s="197"/>
      <c r="AA91" s="197"/>
      <c r="AB91" s="188"/>
      <c r="AC91" s="197"/>
      <c r="AD91" s="197"/>
      <c r="AE91" s="188"/>
      <c r="AF91" s="197"/>
      <c r="AG91" s="197"/>
      <c r="AH91" s="197"/>
    </row>
    <row r="92" spans="1:34" x14ac:dyDescent="0.3">
      <c r="A92" s="192"/>
      <c r="B92" s="117"/>
      <c r="C92" s="117"/>
      <c r="D92" s="117"/>
      <c r="E92" s="117"/>
      <c r="F92" s="117"/>
      <c r="G92" s="117"/>
      <c r="H92" s="117"/>
      <c r="I92" s="195"/>
      <c r="J92" s="117"/>
      <c r="K92" s="117"/>
      <c r="L92" s="117"/>
      <c r="M92" s="117"/>
      <c r="N92" s="117"/>
      <c r="O92" s="117"/>
      <c r="P92" s="117"/>
      <c r="Q92" s="117"/>
      <c r="R92" s="117"/>
      <c r="S92" s="195"/>
      <c r="T92" s="117"/>
      <c r="U92" s="195"/>
      <c r="V92" s="117"/>
      <c r="W92" s="196"/>
      <c r="X92" s="197"/>
      <c r="Y92" s="197"/>
      <c r="Z92" s="197"/>
      <c r="AA92" s="197"/>
      <c r="AB92" s="188"/>
      <c r="AC92" s="197"/>
      <c r="AD92" s="197"/>
      <c r="AE92" s="188"/>
      <c r="AF92" s="197"/>
      <c r="AG92" s="197"/>
      <c r="AH92" s="197"/>
    </row>
    <row r="93" spans="1:34" x14ac:dyDescent="0.3">
      <c r="A93" s="192"/>
      <c r="B93" s="117"/>
      <c r="C93" s="117"/>
      <c r="D93" s="117"/>
      <c r="E93" s="117"/>
      <c r="F93" s="117"/>
      <c r="G93" s="117"/>
      <c r="H93" s="117"/>
      <c r="I93" s="195"/>
      <c r="J93" s="117"/>
      <c r="K93" s="117"/>
      <c r="L93" s="117"/>
      <c r="M93" s="117"/>
      <c r="N93" s="117"/>
      <c r="O93" s="117"/>
      <c r="P93" s="117"/>
      <c r="Q93" s="117"/>
      <c r="R93" s="117"/>
      <c r="S93" s="195"/>
      <c r="T93" s="117"/>
      <c r="U93" s="195"/>
      <c r="V93" s="117"/>
      <c r="W93" s="196"/>
      <c r="X93" s="197"/>
      <c r="Y93" s="197"/>
      <c r="Z93" s="197"/>
      <c r="AA93" s="197"/>
      <c r="AB93" s="188"/>
      <c r="AC93" s="197"/>
      <c r="AD93" s="197"/>
      <c r="AE93" s="188"/>
      <c r="AF93" s="197"/>
      <c r="AG93" s="197"/>
      <c r="AH93" s="197"/>
    </row>
    <row r="94" spans="1:34" x14ac:dyDescent="0.3">
      <c r="A94" s="192"/>
      <c r="B94" s="117"/>
      <c r="C94" s="117"/>
      <c r="D94" s="117"/>
      <c r="E94" s="117"/>
      <c r="F94" s="117"/>
      <c r="G94" s="117"/>
      <c r="H94" s="117"/>
      <c r="I94" s="195"/>
      <c r="J94" s="117"/>
      <c r="K94" s="117"/>
      <c r="L94" s="117"/>
      <c r="M94" s="117"/>
      <c r="N94" s="117"/>
      <c r="O94" s="117"/>
      <c r="P94" s="117"/>
      <c r="Q94" s="117"/>
      <c r="R94" s="117"/>
      <c r="S94" s="195"/>
      <c r="T94" s="117"/>
      <c r="U94" s="195"/>
      <c r="V94" s="117"/>
      <c r="W94" s="196"/>
      <c r="X94" s="197"/>
      <c r="Y94" s="197"/>
      <c r="Z94" s="197"/>
      <c r="AA94" s="197"/>
      <c r="AB94" s="188"/>
      <c r="AC94" s="197"/>
      <c r="AD94" s="197"/>
      <c r="AE94" s="188"/>
      <c r="AF94" s="197"/>
      <c r="AG94" s="197"/>
      <c r="AH94" s="197"/>
    </row>
    <row r="95" spans="1:34" x14ac:dyDescent="0.3">
      <c r="A95" s="192"/>
      <c r="B95" s="117"/>
      <c r="C95" s="117"/>
      <c r="D95" s="117"/>
      <c r="E95" s="117"/>
      <c r="F95" s="117"/>
      <c r="G95" s="117"/>
      <c r="H95" s="117"/>
      <c r="I95" s="195"/>
      <c r="J95" s="117"/>
      <c r="K95" s="117"/>
      <c r="L95" s="117"/>
      <c r="M95" s="117"/>
      <c r="N95" s="117"/>
      <c r="O95" s="117"/>
      <c r="P95" s="117"/>
      <c r="Q95" s="117"/>
      <c r="R95" s="117"/>
      <c r="S95" s="195"/>
      <c r="T95" s="117"/>
      <c r="U95" s="195"/>
      <c r="V95" s="117"/>
      <c r="W95" s="196"/>
      <c r="X95" s="197"/>
      <c r="Y95" s="197"/>
      <c r="Z95" s="197"/>
      <c r="AA95" s="197"/>
      <c r="AB95" s="188"/>
      <c r="AC95" s="197"/>
      <c r="AD95" s="197"/>
      <c r="AE95" s="188"/>
      <c r="AF95" s="197"/>
      <c r="AG95" s="197"/>
      <c r="AH95" s="197"/>
    </row>
    <row r="96" spans="1:34" x14ac:dyDescent="0.3">
      <c r="A96" s="192"/>
      <c r="B96" s="117"/>
      <c r="C96" s="117"/>
      <c r="D96" s="117"/>
      <c r="E96" s="117"/>
      <c r="F96" s="117"/>
      <c r="G96" s="117"/>
      <c r="H96" s="117"/>
      <c r="I96" s="195"/>
      <c r="J96" s="117"/>
      <c r="K96" s="117"/>
      <c r="L96" s="117"/>
      <c r="M96" s="117"/>
      <c r="N96" s="117"/>
      <c r="O96" s="117"/>
      <c r="P96" s="117"/>
      <c r="Q96" s="117"/>
      <c r="R96" s="117"/>
      <c r="S96" s="195"/>
      <c r="T96" s="117"/>
      <c r="U96" s="195"/>
      <c r="V96" s="117"/>
      <c r="W96" s="196"/>
      <c r="X96" s="197"/>
      <c r="Y96" s="197"/>
      <c r="Z96" s="197"/>
      <c r="AA96" s="197"/>
      <c r="AB96" s="188"/>
      <c r="AC96" s="197"/>
      <c r="AD96" s="197"/>
      <c r="AE96" s="188"/>
      <c r="AF96" s="197"/>
      <c r="AG96" s="197"/>
      <c r="AH96" s="197"/>
    </row>
    <row r="97" spans="1:34" x14ac:dyDescent="0.3">
      <c r="A97" s="192"/>
      <c r="B97" s="117"/>
      <c r="C97" s="117"/>
      <c r="D97" s="117"/>
      <c r="E97" s="117"/>
      <c r="F97" s="117"/>
      <c r="G97" s="117"/>
      <c r="H97" s="117"/>
      <c r="I97" s="195"/>
      <c r="J97" s="117"/>
      <c r="K97" s="117"/>
      <c r="L97" s="117"/>
      <c r="M97" s="117"/>
      <c r="N97" s="117"/>
      <c r="O97" s="117"/>
      <c r="P97" s="117"/>
      <c r="Q97" s="117"/>
      <c r="R97" s="117"/>
      <c r="S97" s="195"/>
      <c r="T97" s="117"/>
      <c r="U97" s="195"/>
      <c r="V97" s="117"/>
      <c r="W97" s="196"/>
      <c r="X97" s="197"/>
      <c r="Y97" s="197"/>
      <c r="Z97" s="197"/>
      <c r="AA97" s="197"/>
      <c r="AB97" s="188"/>
      <c r="AC97" s="197"/>
      <c r="AD97" s="197"/>
      <c r="AE97" s="188"/>
      <c r="AF97" s="197"/>
      <c r="AG97" s="197"/>
      <c r="AH97" s="197"/>
    </row>
    <row r="98" spans="1:34" x14ac:dyDescent="0.3">
      <c r="A98" s="192"/>
      <c r="B98" s="117"/>
      <c r="C98" s="117"/>
      <c r="D98" s="117"/>
      <c r="E98" s="117"/>
      <c r="F98" s="117"/>
      <c r="G98" s="117"/>
      <c r="H98" s="117"/>
      <c r="I98" s="195"/>
      <c r="J98" s="117"/>
      <c r="K98" s="117"/>
      <c r="L98" s="117"/>
      <c r="M98" s="117"/>
      <c r="N98" s="117"/>
      <c r="O98" s="117"/>
      <c r="P98" s="117"/>
      <c r="Q98" s="117"/>
      <c r="R98" s="117"/>
      <c r="S98" s="195"/>
      <c r="T98" s="117"/>
      <c r="U98" s="195"/>
      <c r="V98" s="117"/>
      <c r="W98" s="196"/>
      <c r="X98" s="197"/>
      <c r="Y98" s="197"/>
      <c r="Z98" s="197"/>
      <c r="AA98" s="197"/>
      <c r="AB98" s="188"/>
      <c r="AC98" s="197"/>
      <c r="AD98" s="197"/>
      <c r="AE98" s="188"/>
      <c r="AF98" s="197"/>
      <c r="AG98" s="197"/>
      <c r="AH98" s="197"/>
    </row>
    <row r="99" spans="1:34" x14ac:dyDescent="0.3">
      <c r="A99" s="192"/>
      <c r="B99" s="117"/>
      <c r="C99" s="117"/>
      <c r="D99" s="117"/>
      <c r="E99" s="117"/>
      <c r="F99" s="117"/>
      <c r="G99" s="117"/>
      <c r="H99" s="117"/>
      <c r="I99" s="195"/>
      <c r="J99" s="117"/>
      <c r="K99" s="117"/>
      <c r="L99" s="117"/>
      <c r="M99" s="117"/>
      <c r="N99" s="117"/>
      <c r="O99" s="117"/>
      <c r="P99" s="117"/>
      <c r="Q99" s="117"/>
      <c r="R99" s="117"/>
      <c r="S99" s="195"/>
      <c r="T99" s="117"/>
      <c r="U99" s="195"/>
      <c r="V99" s="117"/>
      <c r="W99" s="196"/>
      <c r="X99" s="197"/>
      <c r="Y99" s="197"/>
      <c r="Z99" s="197"/>
      <c r="AA99" s="197"/>
      <c r="AB99" s="188"/>
      <c r="AC99" s="197"/>
      <c r="AD99" s="197"/>
      <c r="AE99" s="188"/>
      <c r="AF99" s="197"/>
      <c r="AG99" s="197"/>
      <c r="AH99" s="197"/>
    </row>
    <row r="100" spans="1:34" x14ac:dyDescent="0.3">
      <c r="A100" s="192"/>
      <c r="B100" s="117"/>
      <c r="C100" s="117"/>
      <c r="D100" s="117"/>
      <c r="E100" s="117"/>
      <c r="F100" s="117"/>
      <c r="G100" s="117"/>
      <c r="H100" s="117"/>
      <c r="I100" s="195"/>
      <c r="J100" s="117"/>
      <c r="K100" s="117"/>
      <c r="L100" s="117"/>
      <c r="M100" s="117"/>
      <c r="N100" s="117"/>
      <c r="O100" s="117"/>
      <c r="P100" s="117"/>
      <c r="Q100" s="117"/>
      <c r="R100" s="117"/>
      <c r="S100" s="195"/>
      <c r="T100" s="117"/>
      <c r="U100" s="195"/>
      <c r="V100" s="117"/>
      <c r="W100" s="196"/>
      <c r="X100" s="197"/>
      <c r="Y100" s="197"/>
      <c r="Z100" s="197"/>
      <c r="AA100" s="197"/>
      <c r="AB100" s="188"/>
      <c r="AC100" s="197"/>
      <c r="AD100" s="197"/>
      <c r="AE100" s="188"/>
      <c r="AF100" s="197"/>
      <c r="AG100" s="197"/>
      <c r="AH100" s="197"/>
    </row>
    <row r="101" spans="1:34" x14ac:dyDescent="0.3">
      <c r="A101" s="192"/>
      <c r="B101" s="117"/>
      <c r="C101" s="117"/>
      <c r="D101" s="117"/>
      <c r="E101" s="117"/>
      <c r="F101" s="117"/>
      <c r="G101" s="117"/>
      <c r="H101" s="117"/>
      <c r="I101" s="195"/>
      <c r="J101" s="117"/>
      <c r="K101" s="117"/>
      <c r="L101" s="117"/>
      <c r="M101" s="117"/>
      <c r="N101" s="117"/>
      <c r="O101" s="117"/>
      <c r="P101" s="117"/>
      <c r="Q101" s="117"/>
      <c r="R101" s="117"/>
      <c r="S101" s="195"/>
      <c r="T101" s="117"/>
      <c r="U101" s="195"/>
      <c r="V101" s="117"/>
      <c r="W101" s="196"/>
      <c r="X101" s="197"/>
      <c r="Y101" s="197"/>
      <c r="Z101" s="197"/>
      <c r="AA101" s="197"/>
      <c r="AB101" s="188"/>
      <c r="AC101" s="197"/>
      <c r="AD101" s="197"/>
      <c r="AE101" s="188"/>
      <c r="AF101" s="197"/>
      <c r="AG101" s="197"/>
      <c r="AH101" s="197"/>
    </row>
    <row r="102" spans="1:34" x14ac:dyDescent="0.3">
      <c r="A102" s="192"/>
      <c r="B102" s="117"/>
      <c r="C102" s="117"/>
      <c r="D102" s="117"/>
      <c r="E102" s="117"/>
      <c r="F102" s="117"/>
      <c r="G102" s="117"/>
      <c r="H102" s="117"/>
      <c r="I102" s="195"/>
      <c r="J102" s="117"/>
      <c r="K102" s="117"/>
      <c r="L102" s="117"/>
      <c r="M102" s="117"/>
      <c r="N102" s="117"/>
      <c r="O102" s="117"/>
      <c r="P102" s="117"/>
      <c r="Q102" s="117"/>
      <c r="R102" s="117"/>
      <c r="S102" s="195"/>
      <c r="T102" s="117"/>
      <c r="U102" s="195"/>
      <c r="V102" s="117"/>
      <c r="W102" s="196"/>
      <c r="X102" s="197"/>
      <c r="Y102" s="197"/>
      <c r="Z102" s="197"/>
      <c r="AA102" s="197"/>
      <c r="AB102" s="188"/>
      <c r="AC102" s="197"/>
      <c r="AD102" s="197"/>
      <c r="AE102" s="188"/>
      <c r="AF102" s="197"/>
      <c r="AG102" s="197"/>
      <c r="AH102" s="197"/>
    </row>
    <row r="103" spans="1:34" x14ac:dyDescent="0.3">
      <c r="A103" s="192"/>
      <c r="B103" s="117"/>
      <c r="C103" s="117"/>
      <c r="D103" s="117"/>
      <c r="E103" s="117"/>
      <c r="F103" s="117"/>
      <c r="G103" s="117"/>
      <c r="H103" s="117"/>
      <c r="I103" s="195"/>
      <c r="J103" s="117"/>
      <c r="K103" s="117"/>
      <c r="L103" s="117"/>
      <c r="M103" s="117"/>
      <c r="N103" s="117"/>
      <c r="O103" s="117"/>
      <c r="P103" s="117"/>
      <c r="Q103" s="117"/>
      <c r="R103" s="117"/>
      <c r="S103" s="195"/>
      <c r="T103" s="117"/>
      <c r="U103" s="195"/>
      <c r="V103" s="117"/>
      <c r="W103" s="196"/>
      <c r="X103" s="197"/>
      <c r="Y103" s="197"/>
      <c r="Z103" s="197"/>
      <c r="AA103" s="197"/>
      <c r="AB103" s="188"/>
      <c r="AC103" s="197"/>
      <c r="AD103" s="197"/>
      <c r="AE103" s="188"/>
      <c r="AF103" s="197"/>
      <c r="AG103" s="197"/>
      <c r="AH103" s="197"/>
    </row>
    <row r="104" spans="1:34" x14ac:dyDescent="0.3">
      <c r="A104" s="192"/>
      <c r="B104" s="117"/>
      <c r="C104" s="117"/>
      <c r="D104" s="117"/>
      <c r="E104" s="117"/>
      <c r="F104" s="117"/>
      <c r="G104" s="117"/>
      <c r="H104" s="117"/>
      <c r="I104" s="195"/>
      <c r="J104" s="117"/>
      <c r="K104" s="117"/>
      <c r="L104" s="117"/>
      <c r="M104" s="117"/>
      <c r="N104" s="117"/>
      <c r="O104" s="117"/>
      <c r="P104" s="117"/>
      <c r="Q104" s="117"/>
      <c r="R104" s="117"/>
      <c r="S104" s="195"/>
      <c r="T104" s="117"/>
      <c r="U104" s="195"/>
      <c r="V104" s="117"/>
      <c r="W104" s="196"/>
      <c r="X104" s="197"/>
      <c r="Y104" s="197"/>
      <c r="Z104" s="197"/>
      <c r="AA104" s="197"/>
      <c r="AB104" s="188"/>
      <c r="AC104" s="197"/>
      <c r="AD104" s="197"/>
      <c r="AE104" s="188"/>
      <c r="AF104" s="197"/>
      <c r="AG104" s="197"/>
      <c r="AH104" s="197"/>
    </row>
    <row r="105" spans="1:34" x14ac:dyDescent="0.3">
      <c r="A105" s="192"/>
      <c r="B105" s="117"/>
      <c r="C105" s="117"/>
      <c r="D105" s="117"/>
      <c r="E105" s="117"/>
      <c r="F105" s="117"/>
      <c r="G105" s="117"/>
      <c r="H105" s="117"/>
      <c r="I105" s="195"/>
      <c r="J105" s="117"/>
      <c r="K105" s="117"/>
      <c r="L105" s="117"/>
      <c r="M105" s="117"/>
      <c r="N105" s="117"/>
      <c r="O105" s="117"/>
      <c r="P105" s="117"/>
      <c r="Q105" s="117"/>
      <c r="R105" s="117"/>
      <c r="S105" s="195"/>
      <c r="T105" s="117"/>
      <c r="U105" s="195"/>
      <c r="V105" s="117"/>
      <c r="W105" s="196"/>
      <c r="X105" s="197"/>
      <c r="Y105" s="197"/>
      <c r="Z105" s="197"/>
      <c r="AA105" s="197"/>
      <c r="AB105" s="188"/>
      <c r="AC105" s="197"/>
      <c r="AD105" s="197"/>
      <c r="AE105" s="188"/>
      <c r="AF105" s="197"/>
      <c r="AG105" s="197"/>
      <c r="AH105" s="197"/>
    </row>
    <row r="106" spans="1:34" x14ac:dyDescent="0.3">
      <c r="A106" s="192"/>
      <c r="B106" s="117"/>
      <c r="C106" s="117"/>
      <c r="D106" s="117"/>
      <c r="E106" s="117"/>
      <c r="F106" s="117"/>
      <c r="G106" s="117"/>
      <c r="H106" s="117"/>
      <c r="I106" s="195"/>
      <c r="J106" s="117"/>
      <c r="K106" s="117"/>
      <c r="L106" s="117"/>
      <c r="M106" s="117"/>
      <c r="N106" s="117"/>
      <c r="O106" s="117"/>
      <c r="P106" s="117"/>
      <c r="Q106" s="117"/>
      <c r="R106" s="117"/>
      <c r="S106" s="195"/>
      <c r="T106" s="117"/>
      <c r="U106" s="195"/>
      <c r="V106" s="117"/>
      <c r="W106" s="196"/>
      <c r="X106" s="197"/>
      <c r="Y106" s="197"/>
      <c r="Z106" s="197"/>
      <c r="AA106" s="197"/>
      <c r="AB106" s="188"/>
      <c r="AC106" s="197"/>
      <c r="AD106" s="197"/>
      <c r="AE106" s="188"/>
      <c r="AF106" s="197"/>
      <c r="AG106" s="197"/>
      <c r="AH106" s="197"/>
    </row>
    <row r="107" spans="1:34" x14ac:dyDescent="0.3">
      <c r="A107" s="192"/>
      <c r="B107" s="117"/>
      <c r="C107" s="117"/>
      <c r="D107" s="117"/>
      <c r="E107" s="117"/>
      <c r="F107" s="117"/>
      <c r="G107" s="117"/>
      <c r="H107" s="117"/>
      <c r="I107" s="195"/>
      <c r="J107" s="117"/>
      <c r="K107" s="117"/>
      <c r="L107" s="117"/>
      <c r="M107" s="117"/>
      <c r="N107" s="117"/>
      <c r="O107" s="117"/>
      <c r="P107" s="117"/>
      <c r="Q107" s="117"/>
      <c r="R107" s="117"/>
      <c r="S107" s="195"/>
      <c r="T107" s="117"/>
      <c r="U107" s="195"/>
      <c r="V107" s="117"/>
      <c r="W107" s="196"/>
      <c r="X107" s="197"/>
      <c r="Y107" s="197"/>
      <c r="Z107" s="197"/>
      <c r="AA107" s="197"/>
      <c r="AB107" s="188"/>
      <c r="AC107" s="197"/>
      <c r="AD107" s="197"/>
      <c r="AE107" s="188"/>
      <c r="AF107" s="197"/>
      <c r="AG107" s="197"/>
      <c r="AH107" s="197"/>
    </row>
    <row r="108" spans="1:34" x14ac:dyDescent="0.3">
      <c r="A108" s="192"/>
      <c r="B108" s="117"/>
      <c r="C108" s="117"/>
      <c r="D108" s="117"/>
      <c r="E108" s="117"/>
      <c r="F108" s="117"/>
      <c r="G108" s="117"/>
      <c r="H108" s="117"/>
      <c r="I108" s="195"/>
      <c r="J108" s="117"/>
      <c r="K108" s="117"/>
      <c r="L108" s="117"/>
      <c r="M108" s="117"/>
      <c r="N108" s="117"/>
      <c r="O108" s="117"/>
      <c r="P108" s="117"/>
      <c r="Q108" s="117"/>
      <c r="R108" s="117"/>
      <c r="S108" s="195"/>
      <c r="T108" s="117"/>
      <c r="U108" s="195"/>
      <c r="V108" s="117"/>
      <c r="W108" s="196"/>
      <c r="X108" s="197"/>
      <c r="Y108" s="197"/>
      <c r="Z108" s="197"/>
      <c r="AA108" s="197"/>
      <c r="AB108" s="188"/>
      <c r="AC108" s="197"/>
      <c r="AD108" s="197"/>
      <c r="AE108" s="188"/>
      <c r="AF108" s="197"/>
      <c r="AG108" s="197"/>
      <c r="AH108" s="197"/>
    </row>
    <row r="109" spans="1:34" x14ac:dyDescent="0.3">
      <c r="A109" s="192"/>
      <c r="B109" s="117"/>
      <c r="C109" s="117"/>
      <c r="D109" s="117"/>
      <c r="E109" s="117"/>
      <c r="F109" s="117"/>
      <c r="G109" s="117"/>
      <c r="H109" s="117"/>
      <c r="I109" s="195"/>
      <c r="J109" s="117"/>
      <c r="K109" s="117"/>
      <c r="L109" s="117"/>
      <c r="M109" s="117"/>
      <c r="N109" s="117"/>
      <c r="O109" s="117"/>
      <c r="P109" s="117"/>
      <c r="Q109" s="117"/>
      <c r="R109" s="117"/>
      <c r="S109" s="195"/>
      <c r="T109" s="117"/>
      <c r="U109" s="195"/>
      <c r="V109" s="117"/>
      <c r="W109" s="196"/>
      <c r="X109" s="197"/>
      <c r="Y109" s="197"/>
      <c r="Z109" s="197"/>
      <c r="AA109" s="197"/>
      <c r="AB109" s="188"/>
      <c r="AC109" s="197"/>
      <c r="AD109" s="197"/>
      <c r="AE109" s="188"/>
      <c r="AF109" s="197"/>
      <c r="AG109" s="197"/>
      <c r="AH109" s="197"/>
    </row>
    <row r="110" spans="1:34" x14ac:dyDescent="0.3">
      <c r="A110" s="192"/>
      <c r="B110" s="117"/>
      <c r="C110" s="117"/>
      <c r="D110" s="117"/>
      <c r="E110" s="117"/>
      <c r="F110" s="117"/>
      <c r="G110" s="117"/>
      <c r="H110" s="117"/>
      <c r="I110" s="195"/>
      <c r="J110" s="117"/>
      <c r="K110" s="117"/>
      <c r="L110" s="117"/>
      <c r="M110" s="117"/>
      <c r="N110" s="117"/>
      <c r="O110" s="117"/>
      <c r="P110" s="117"/>
      <c r="Q110" s="117"/>
      <c r="R110" s="117"/>
      <c r="S110" s="195"/>
      <c r="T110" s="117"/>
      <c r="U110" s="195"/>
      <c r="V110" s="117"/>
      <c r="W110" s="196"/>
      <c r="X110" s="197"/>
      <c r="Y110" s="197"/>
      <c r="Z110" s="197"/>
      <c r="AA110" s="197"/>
      <c r="AB110" s="188"/>
      <c r="AC110" s="197"/>
      <c r="AD110" s="197"/>
      <c r="AE110" s="188"/>
      <c r="AF110" s="197"/>
      <c r="AG110" s="197"/>
      <c r="AH110" s="197"/>
    </row>
    <row r="111" spans="1:34" x14ac:dyDescent="0.3">
      <c r="A111" s="192"/>
      <c r="B111" s="117"/>
      <c r="C111" s="117"/>
      <c r="D111" s="117"/>
      <c r="E111" s="117"/>
      <c r="F111" s="117"/>
      <c r="G111" s="117"/>
      <c r="H111" s="117"/>
      <c r="I111" s="195"/>
      <c r="J111" s="117"/>
      <c r="K111" s="117"/>
      <c r="L111" s="117"/>
      <c r="M111" s="117"/>
      <c r="N111" s="117"/>
      <c r="O111" s="117"/>
      <c r="P111" s="117"/>
      <c r="Q111" s="117"/>
      <c r="R111" s="117"/>
      <c r="S111" s="195"/>
      <c r="T111" s="117"/>
      <c r="U111" s="195"/>
      <c r="V111" s="117"/>
      <c r="W111" s="196"/>
      <c r="X111" s="197"/>
      <c r="Y111" s="197"/>
      <c r="Z111" s="197"/>
      <c r="AA111" s="197"/>
      <c r="AB111" s="188"/>
      <c r="AC111" s="197"/>
      <c r="AD111" s="197"/>
      <c r="AE111" s="188"/>
      <c r="AF111" s="197"/>
      <c r="AG111" s="197"/>
      <c r="AH111" s="197"/>
    </row>
    <row r="112" spans="1:34" x14ac:dyDescent="0.3">
      <c r="A112" s="192"/>
      <c r="B112" s="117"/>
      <c r="C112" s="117"/>
      <c r="D112" s="117"/>
      <c r="E112" s="117"/>
      <c r="F112" s="117"/>
      <c r="G112" s="117"/>
      <c r="H112" s="117"/>
      <c r="I112" s="195"/>
      <c r="J112" s="117"/>
      <c r="K112" s="117"/>
      <c r="L112" s="117"/>
      <c r="M112" s="117"/>
      <c r="N112" s="117"/>
      <c r="O112" s="117"/>
      <c r="P112" s="117"/>
      <c r="Q112" s="117"/>
      <c r="R112" s="117"/>
      <c r="S112" s="195"/>
      <c r="T112" s="117"/>
      <c r="U112" s="195"/>
      <c r="V112" s="117"/>
      <c r="W112" s="196"/>
      <c r="X112" s="197"/>
      <c r="Y112" s="197"/>
      <c r="Z112" s="197"/>
      <c r="AA112" s="197"/>
      <c r="AB112" s="188"/>
      <c r="AC112" s="197"/>
      <c r="AD112" s="197"/>
      <c r="AE112" s="188"/>
      <c r="AF112" s="197"/>
      <c r="AG112" s="197"/>
      <c r="AH112" s="197"/>
    </row>
    <row r="113" spans="1:34" x14ac:dyDescent="0.3">
      <c r="A113" s="192"/>
      <c r="B113" s="117"/>
      <c r="C113" s="117"/>
      <c r="D113" s="117"/>
      <c r="E113" s="117"/>
      <c r="F113" s="117"/>
      <c r="G113" s="117"/>
      <c r="H113" s="117"/>
      <c r="I113" s="195"/>
      <c r="J113" s="117"/>
      <c r="K113" s="117"/>
      <c r="L113" s="117"/>
      <c r="M113" s="117"/>
      <c r="N113" s="117"/>
      <c r="O113" s="117"/>
      <c r="P113" s="117"/>
      <c r="Q113" s="117"/>
      <c r="R113" s="117"/>
      <c r="S113" s="195"/>
      <c r="T113" s="117"/>
      <c r="U113" s="195"/>
      <c r="V113" s="117"/>
      <c r="W113" s="196"/>
      <c r="X113" s="197"/>
      <c r="Y113" s="197"/>
      <c r="Z113" s="197"/>
      <c r="AA113" s="197"/>
      <c r="AB113" s="188"/>
      <c r="AC113" s="197"/>
      <c r="AD113" s="197"/>
      <c r="AE113" s="188"/>
      <c r="AF113" s="197"/>
      <c r="AG113" s="197"/>
      <c r="AH113" s="197"/>
    </row>
    <row r="114" spans="1:34" x14ac:dyDescent="0.3">
      <c r="A114" s="192"/>
      <c r="B114" s="117"/>
      <c r="C114" s="117"/>
      <c r="D114" s="117"/>
      <c r="E114" s="117"/>
      <c r="F114" s="117"/>
      <c r="G114" s="117"/>
      <c r="H114" s="117"/>
      <c r="I114" s="195"/>
      <c r="J114" s="117"/>
      <c r="K114" s="117"/>
      <c r="L114" s="117"/>
      <c r="M114" s="117"/>
      <c r="N114" s="117"/>
      <c r="O114" s="117"/>
      <c r="P114" s="117"/>
      <c r="Q114" s="117"/>
      <c r="R114" s="117"/>
      <c r="S114" s="195"/>
      <c r="T114" s="117"/>
      <c r="U114" s="195"/>
      <c r="V114" s="117"/>
      <c r="W114" s="196"/>
      <c r="X114" s="197"/>
      <c r="Y114" s="197"/>
      <c r="Z114" s="197"/>
      <c r="AA114" s="197"/>
      <c r="AB114" s="188"/>
      <c r="AC114" s="197"/>
      <c r="AD114" s="197"/>
      <c r="AE114" s="188"/>
      <c r="AF114" s="197"/>
      <c r="AG114" s="197"/>
      <c r="AH114" s="197"/>
    </row>
    <row r="115" spans="1:34" x14ac:dyDescent="0.3">
      <c r="A115" s="192"/>
      <c r="B115" s="117"/>
      <c r="C115" s="117"/>
      <c r="D115" s="117"/>
      <c r="E115" s="117"/>
      <c r="F115" s="117"/>
      <c r="G115" s="117"/>
      <c r="H115" s="117"/>
      <c r="I115" s="195"/>
      <c r="J115" s="117"/>
      <c r="K115" s="117"/>
      <c r="L115" s="117"/>
      <c r="M115" s="117"/>
      <c r="N115" s="117"/>
      <c r="O115" s="117"/>
      <c r="P115" s="117"/>
      <c r="Q115" s="117"/>
      <c r="R115" s="117"/>
      <c r="S115" s="195"/>
      <c r="T115" s="117"/>
      <c r="U115" s="195"/>
      <c r="V115" s="117"/>
      <c r="W115" s="196"/>
      <c r="X115" s="197"/>
      <c r="Y115" s="197"/>
      <c r="Z115" s="197"/>
      <c r="AA115" s="197"/>
      <c r="AB115" s="188"/>
      <c r="AC115" s="197"/>
      <c r="AD115" s="197"/>
      <c r="AE115" s="188"/>
      <c r="AF115" s="197"/>
      <c r="AG115" s="197"/>
      <c r="AH115" s="197"/>
    </row>
    <row r="116" spans="1:34" x14ac:dyDescent="0.3">
      <c r="A116" s="192"/>
      <c r="B116" s="117"/>
      <c r="C116" s="117"/>
      <c r="D116" s="117"/>
      <c r="E116" s="117"/>
      <c r="F116" s="117"/>
      <c r="G116" s="117"/>
      <c r="H116" s="117"/>
      <c r="I116" s="195"/>
      <c r="J116" s="117"/>
      <c r="K116" s="117"/>
      <c r="L116" s="117"/>
      <c r="M116" s="117"/>
      <c r="N116" s="117"/>
      <c r="O116" s="117"/>
      <c r="P116" s="117"/>
      <c r="Q116" s="117"/>
      <c r="R116" s="117"/>
      <c r="S116" s="195"/>
      <c r="T116" s="117"/>
      <c r="U116" s="195"/>
      <c r="V116" s="117"/>
      <c r="W116" s="196"/>
      <c r="X116" s="197"/>
      <c r="Y116" s="197"/>
      <c r="Z116" s="197"/>
      <c r="AA116" s="197"/>
      <c r="AB116" s="188"/>
      <c r="AC116" s="197"/>
      <c r="AD116" s="197"/>
      <c r="AE116" s="188"/>
      <c r="AF116" s="197"/>
      <c r="AG116" s="197"/>
      <c r="AH116" s="197"/>
    </row>
    <row r="117" spans="1:34" x14ac:dyDescent="0.3">
      <c r="A117" s="192"/>
      <c r="B117" s="117"/>
      <c r="C117" s="117"/>
      <c r="D117" s="117"/>
      <c r="E117" s="117"/>
      <c r="F117" s="117"/>
      <c r="G117" s="117"/>
      <c r="H117" s="117"/>
      <c r="I117" s="195"/>
      <c r="J117" s="117"/>
      <c r="K117" s="117"/>
      <c r="L117" s="117"/>
      <c r="M117" s="117"/>
      <c r="N117" s="117"/>
      <c r="O117" s="117"/>
      <c r="P117" s="117"/>
      <c r="Q117" s="117"/>
      <c r="R117" s="117"/>
      <c r="S117" s="195"/>
      <c r="T117" s="117"/>
      <c r="U117" s="195"/>
      <c r="V117" s="117"/>
      <c r="W117" s="196"/>
      <c r="X117" s="197"/>
      <c r="Y117" s="197"/>
      <c r="Z117" s="197"/>
      <c r="AA117" s="197"/>
      <c r="AB117" s="188"/>
      <c r="AC117" s="197"/>
      <c r="AD117" s="197"/>
      <c r="AE117" s="188"/>
      <c r="AF117" s="197"/>
      <c r="AG117" s="197"/>
      <c r="AH117" s="197"/>
    </row>
    <row r="118" spans="1:34" x14ac:dyDescent="0.3">
      <c r="A118" s="192"/>
      <c r="B118" s="117"/>
      <c r="C118" s="117"/>
      <c r="D118" s="117"/>
      <c r="E118" s="117"/>
      <c r="F118" s="117"/>
      <c r="G118" s="117"/>
      <c r="H118" s="117"/>
      <c r="I118" s="195"/>
      <c r="J118" s="117"/>
      <c r="K118" s="117"/>
      <c r="L118" s="117"/>
      <c r="M118" s="117"/>
      <c r="N118" s="117"/>
      <c r="O118" s="117"/>
      <c r="P118" s="117"/>
      <c r="Q118" s="117"/>
      <c r="R118" s="117"/>
      <c r="S118" s="195"/>
      <c r="T118" s="117"/>
      <c r="U118" s="195"/>
      <c r="V118" s="117"/>
      <c r="W118" s="196"/>
      <c r="X118" s="197"/>
      <c r="Y118" s="197"/>
      <c r="Z118" s="197"/>
      <c r="AA118" s="197"/>
      <c r="AB118" s="188"/>
      <c r="AC118" s="197"/>
      <c r="AD118" s="197"/>
      <c r="AE118" s="188"/>
      <c r="AF118" s="197"/>
      <c r="AG118" s="197"/>
      <c r="AH118" s="197"/>
    </row>
    <row r="119" spans="1:34" x14ac:dyDescent="0.3">
      <c r="A119" s="192"/>
      <c r="B119" s="117"/>
      <c r="C119" s="117"/>
      <c r="D119" s="117"/>
      <c r="E119" s="117"/>
      <c r="F119" s="117"/>
      <c r="G119" s="117"/>
      <c r="H119" s="117"/>
      <c r="I119" s="195"/>
      <c r="J119" s="117"/>
      <c r="K119" s="117"/>
      <c r="L119" s="117"/>
      <c r="M119" s="117"/>
      <c r="N119" s="117"/>
      <c r="O119" s="117"/>
      <c r="P119" s="117"/>
      <c r="Q119" s="117"/>
      <c r="R119" s="117"/>
      <c r="S119" s="195"/>
      <c r="T119" s="117"/>
      <c r="U119" s="195"/>
      <c r="V119" s="117"/>
      <c r="W119" s="196"/>
      <c r="X119" s="197"/>
      <c r="Y119" s="197"/>
      <c r="Z119" s="197"/>
      <c r="AA119" s="197"/>
      <c r="AB119" s="188"/>
      <c r="AC119" s="197"/>
      <c r="AD119" s="197"/>
      <c r="AE119" s="188"/>
      <c r="AF119" s="197"/>
      <c r="AG119" s="197"/>
      <c r="AH119" s="197"/>
    </row>
    <row r="120" spans="1:34" x14ac:dyDescent="0.3">
      <c r="A120" s="192"/>
      <c r="B120" s="117"/>
      <c r="C120" s="117"/>
      <c r="D120" s="117"/>
      <c r="E120" s="117"/>
      <c r="F120" s="117"/>
      <c r="G120" s="117"/>
      <c r="H120" s="117"/>
      <c r="I120" s="195"/>
      <c r="J120" s="117"/>
      <c r="K120" s="117"/>
      <c r="L120" s="117"/>
      <c r="M120" s="117"/>
      <c r="N120" s="117"/>
      <c r="O120" s="117"/>
      <c r="P120" s="117"/>
      <c r="Q120" s="117"/>
      <c r="R120" s="117"/>
      <c r="S120" s="195"/>
      <c r="T120" s="117"/>
      <c r="U120" s="195"/>
      <c r="V120" s="117"/>
      <c r="W120" s="196"/>
      <c r="X120" s="197"/>
      <c r="Y120" s="197"/>
      <c r="Z120" s="197"/>
      <c r="AA120" s="197"/>
      <c r="AB120" s="188"/>
      <c r="AC120" s="197"/>
      <c r="AD120" s="197"/>
      <c r="AE120" s="188"/>
      <c r="AF120" s="197"/>
      <c r="AG120" s="197"/>
      <c r="AH120" s="197"/>
    </row>
    <row r="121" spans="1:34" x14ac:dyDescent="0.3">
      <c r="A121" s="192"/>
      <c r="B121" s="117"/>
      <c r="C121" s="117"/>
      <c r="D121" s="117"/>
      <c r="E121" s="117"/>
      <c r="F121" s="117"/>
      <c r="G121" s="117"/>
      <c r="H121" s="117"/>
      <c r="I121" s="195"/>
      <c r="J121" s="117"/>
      <c r="K121" s="117"/>
      <c r="L121" s="117"/>
      <c r="M121" s="117"/>
      <c r="N121" s="117"/>
      <c r="O121" s="117"/>
      <c r="P121" s="117"/>
      <c r="Q121" s="117"/>
      <c r="R121" s="117"/>
      <c r="S121" s="195"/>
      <c r="T121" s="117"/>
      <c r="U121" s="195"/>
      <c r="V121" s="117"/>
      <c r="W121" s="196"/>
      <c r="X121" s="197"/>
      <c r="Y121" s="197"/>
      <c r="Z121" s="197"/>
      <c r="AA121" s="197"/>
      <c r="AB121" s="188"/>
      <c r="AC121" s="197"/>
      <c r="AD121" s="197"/>
      <c r="AE121" s="188"/>
      <c r="AF121" s="197"/>
      <c r="AG121" s="197"/>
      <c r="AH121" s="197"/>
    </row>
    <row r="122" spans="1:34" x14ac:dyDescent="0.3">
      <c r="A122" s="192"/>
      <c r="B122" s="117"/>
      <c r="C122" s="117"/>
      <c r="D122" s="117"/>
      <c r="E122" s="117"/>
      <c r="F122" s="117"/>
      <c r="G122" s="117"/>
      <c r="H122" s="117"/>
      <c r="I122" s="195"/>
      <c r="J122" s="117"/>
      <c r="K122" s="117"/>
      <c r="L122" s="117"/>
      <c r="M122" s="117"/>
      <c r="N122" s="117"/>
      <c r="O122" s="117"/>
      <c r="P122" s="117"/>
      <c r="Q122" s="117"/>
      <c r="R122" s="117"/>
      <c r="S122" s="195"/>
      <c r="T122" s="117"/>
      <c r="U122" s="195"/>
      <c r="V122" s="117"/>
      <c r="W122" s="196"/>
      <c r="X122" s="197"/>
      <c r="Y122" s="197"/>
      <c r="Z122" s="197"/>
      <c r="AA122" s="197"/>
      <c r="AB122" s="188"/>
      <c r="AC122" s="197"/>
      <c r="AD122" s="197"/>
      <c r="AE122" s="188"/>
      <c r="AF122" s="197"/>
      <c r="AG122" s="197"/>
      <c r="AH122" s="197"/>
    </row>
    <row r="123" spans="1:34" x14ac:dyDescent="0.3">
      <c r="A123" s="192"/>
      <c r="B123" s="117"/>
      <c r="C123" s="117"/>
      <c r="D123" s="117"/>
      <c r="E123" s="117"/>
      <c r="F123" s="117"/>
      <c r="G123" s="117"/>
      <c r="H123" s="117"/>
      <c r="I123" s="195"/>
      <c r="J123" s="117"/>
      <c r="K123" s="117"/>
      <c r="L123" s="117"/>
      <c r="M123" s="117"/>
      <c r="N123" s="117"/>
      <c r="O123" s="117"/>
      <c r="P123" s="117"/>
      <c r="Q123" s="117"/>
      <c r="R123" s="117"/>
      <c r="S123" s="195"/>
      <c r="T123" s="117"/>
      <c r="U123" s="195"/>
      <c r="V123" s="117"/>
      <c r="W123" s="196"/>
      <c r="X123" s="197"/>
      <c r="Y123" s="197"/>
      <c r="Z123" s="197"/>
      <c r="AA123" s="197"/>
      <c r="AB123" s="188"/>
      <c r="AC123" s="197"/>
      <c r="AD123" s="197"/>
      <c r="AE123" s="188"/>
      <c r="AF123" s="197"/>
      <c r="AG123" s="197"/>
      <c r="AH123" s="197"/>
    </row>
    <row r="124" spans="1:34" x14ac:dyDescent="0.3">
      <c r="A124" s="192"/>
      <c r="B124" s="117"/>
      <c r="C124" s="117"/>
      <c r="D124" s="117"/>
      <c r="E124" s="117"/>
      <c r="F124" s="117"/>
      <c r="G124" s="117"/>
      <c r="H124" s="117"/>
      <c r="I124" s="195"/>
      <c r="J124" s="117"/>
      <c r="K124" s="117"/>
      <c r="L124" s="117"/>
      <c r="M124" s="117"/>
      <c r="N124" s="117"/>
      <c r="O124" s="117"/>
      <c r="P124" s="117"/>
      <c r="Q124" s="117"/>
      <c r="R124" s="117"/>
      <c r="S124" s="195"/>
      <c r="T124" s="117"/>
      <c r="U124" s="195"/>
      <c r="V124" s="117"/>
      <c r="W124" s="196"/>
      <c r="X124" s="197"/>
      <c r="Y124" s="197"/>
      <c r="Z124" s="197"/>
      <c r="AA124" s="197"/>
      <c r="AB124" s="188"/>
      <c r="AC124" s="197"/>
      <c r="AD124" s="197"/>
      <c r="AE124" s="188"/>
      <c r="AF124" s="197"/>
      <c r="AG124" s="197"/>
      <c r="AH124" s="197"/>
    </row>
    <row r="125" spans="1:34" x14ac:dyDescent="0.3">
      <c r="A125" s="192"/>
      <c r="B125" s="117"/>
      <c r="C125" s="117"/>
      <c r="D125" s="117"/>
      <c r="E125" s="117"/>
      <c r="F125" s="117"/>
      <c r="G125" s="117"/>
      <c r="H125" s="117"/>
      <c r="I125" s="195"/>
      <c r="J125" s="117"/>
      <c r="K125" s="117"/>
      <c r="L125" s="117"/>
      <c r="M125" s="117"/>
      <c r="N125" s="117"/>
      <c r="O125" s="117"/>
      <c r="P125" s="117"/>
      <c r="Q125" s="117"/>
      <c r="R125" s="117"/>
      <c r="S125" s="195"/>
      <c r="T125" s="117"/>
      <c r="U125" s="195"/>
      <c r="V125" s="117"/>
      <c r="W125" s="196"/>
      <c r="X125" s="197"/>
      <c r="Y125" s="197"/>
      <c r="Z125" s="197"/>
      <c r="AA125" s="197"/>
      <c r="AB125" s="188"/>
      <c r="AC125" s="197"/>
      <c r="AD125" s="197"/>
      <c r="AE125" s="188"/>
      <c r="AF125" s="197"/>
      <c r="AG125" s="197"/>
      <c r="AH125" s="197"/>
    </row>
    <row r="126" spans="1:34" x14ac:dyDescent="0.3">
      <c r="A126" s="192"/>
      <c r="B126" s="117"/>
      <c r="C126" s="117"/>
      <c r="D126" s="117"/>
      <c r="E126" s="117"/>
      <c r="F126" s="117"/>
      <c r="G126" s="117"/>
      <c r="H126" s="117"/>
      <c r="I126" s="195"/>
      <c r="J126" s="117"/>
      <c r="K126" s="117"/>
      <c r="L126" s="117"/>
      <c r="M126" s="117"/>
      <c r="N126" s="117"/>
      <c r="O126" s="117"/>
      <c r="P126" s="117"/>
      <c r="Q126" s="117"/>
      <c r="R126" s="117"/>
      <c r="S126" s="195"/>
      <c r="T126" s="117"/>
      <c r="U126" s="195"/>
      <c r="V126" s="117"/>
      <c r="W126" s="196"/>
      <c r="X126" s="197"/>
      <c r="Y126" s="197"/>
      <c r="Z126" s="197"/>
      <c r="AA126" s="197"/>
      <c r="AB126" s="188"/>
      <c r="AC126" s="197"/>
      <c r="AD126" s="197"/>
      <c r="AE126" s="188"/>
      <c r="AF126" s="197"/>
      <c r="AG126" s="197"/>
      <c r="AH126" s="197"/>
    </row>
    <row r="127" spans="1:34" x14ac:dyDescent="0.3">
      <c r="A127" s="192"/>
      <c r="B127" s="117"/>
      <c r="C127" s="117"/>
      <c r="D127" s="117"/>
      <c r="E127" s="117"/>
      <c r="F127" s="117"/>
      <c r="G127" s="117"/>
      <c r="H127" s="117"/>
      <c r="I127" s="195"/>
      <c r="J127" s="117"/>
      <c r="K127" s="117"/>
      <c r="L127" s="117"/>
      <c r="M127" s="117"/>
      <c r="N127" s="117"/>
      <c r="O127" s="117"/>
      <c r="P127" s="117"/>
      <c r="Q127" s="117"/>
      <c r="R127" s="117"/>
      <c r="S127" s="195"/>
      <c r="T127" s="117"/>
      <c r="U127" s="195"/>
      <c r="V127" s="117"/>
      <c r="W127" s="196"/>
      <c r="X127" s="197"/>
      <c r="Y127" s="197"/>
      <c r="Z127" s="197"/>
      <c r="AA127" s="197"/>
      <c r="AB127" s="188"/>
      <c r="AC127" s="197"/>
      <c r="AD127" s="197"/>
      <c r="AE127" s="188"/>
      <c r="AF127" s="197"/>
      <c r="AG127" s="197"/>
      <c r="AH127" s="197"/>
    </row>
    <row r="128" spans="1:34" x14ac:dyDescent="0.3">
      <c r="A128" s="192"/>
      <c r="B128" s="117"/>
      <c r="C128" s="117"/>
      <c r="D128" s="117"/>
      <c r="E128" s="117"/>
      <c r="F128" s="117"/>
      <c r="G128" s="117"/>
      <c r="H128" s="117"/>
      <c r="I128" s="195"/>
      <c r="J128" s="117"/>
      <c r="K128" s="117"/>
      <c r="L128" s="117"/>
      <c r="M128" s="117"/>
      <c r="N128" s="117"/>
      <c r="O128" s="117"/>
      <c r="P128" s="117"/>
      <c r="Q128" s="117"/>
      <c r="R128" s="117"/>
      <c r="S128" s="195"/>
      <c r="T128" s="117"/>
      <c r="U128" s="195"/>
      <c r="V128" s="117"/>
      <c r="W128" s="196"/>
      <c r="X128" s="197"/>
      <c r="Y128" s="197"/>
      <c r="Z128" s="197"/>
      <c r="AA128" s="197"/>
      <c r="AB128" s="188"/>
      <c r="AC128" s="197"/>
      <c r="AD128" s="197"/>
      <c r="AE128" s="188"/>
      <c r="AF128" s="197"/>
      <c r="AG128" s="197"/>
      <c r="AH128" s="197"/>
    </row>
    <row r="129" spans="1:34" x14ac:dyDescent="0.3">
      <c r="A129" s="192"/>
      <c r="B129" s="117"/>
      <c r="C129" s="117"/>
      <c r="D129" s="117"/>
      <c r="E129" s="117"/>
      <c r="F129" s="117"/>
      <c r="G129" s="117"/>
      <c r="H129" s="117"/>
      <c r="I129" s="195"/>
      <c r="J129" s="117"/>
      <c r="K129" s="117"/>
      <c r="L129" s="117"/>
      <c r="M129" s="117"/>
      <c r="N129" s="117"/>
      <c r="O129" s="117"/>
      <c r="P129" s="117"/>
      <c r="Q129" s="117"/>
      <c r="R129" s="117"/>
      <c r="S129" s="195"/>
      <c r="T129" s="117"/>
      <c r="U129" s="195"/>
      <c r="V129" s="117"/>
      <c r="W129" s="196"/>
      <c r="X129" s="197"/>
      <c r="Y129" s="197"/>
      <c r="Z129" s="197"/>
      <c r="AA129" s="197"/>
      <c r="AB129" s="188"/>
      <c r="AC129" s="197"/>
      <c r="AD129" s="197"/>
      <c r="AE129" s="188"/>
      <c r="AF129" s="197"/>
      <c r="AG129" s="197"/>
      <c r="AH129" s="197"/>
    </row>
    <row r="130" spans="1:34" x14ac:dyDescent="0.3">
      <c r="A130" s="192"/>
      <c r="B130" s="117"/>
      <c r="C130" s="117"/>
      <c r="D130" s="117"/>
      <c r="E130" s="117"/>
      <c r="F130" s="117"/>
      <c r="G130" s="117"/>
      <c r="H130" s="117"/>
      <c r="I130" s="195"/>
      <c r="J130" s="117"/>
      <c r="K130" s="117"/>
      <c r="L130" s="117"/>
      <c r="M130" s="117"/>
      <c r="N130" s="117"/>
      <c r="O130" s="117"/>
      <c r="P130" s="117"/>
      <c r="Q130" s="117"/>
      <c r="R130" s="117"/>
      <c r="S130" s="195"/>
      <c r="T130" s="117"/>
      <c r="U130" s="195"/>
      <c r="V130" s="117"/>
      <c r="W130" s="196"/>
      <c r="X130" s="197"/>
      <c r="Y130" s="197"/>
      <c r="Z130" s="197"/>
      <c r="AA130" s="197"/>
      <c r="AB130" s="188"/>
      <c r="AC130" s="197"/>
      <c r="AD130" s="197"/>
      <c r="AE130" s="188"/>
      <c r="AF130" s="197"/>
      <c r="AG130" s="197"/>
      <c r="AH130" s="197"/>
    </row>
    <row r="131" spans="1:34" x14ac:dyDescent="0.3">
      <c r="A131" s="192"/>
      <c r="B131" s="117"/>
      <c r="C131" s="117"/>
      <c r="D131" s="117"/>
      <c r="E131" s="117"/>
      <c r="F131" s="117"/>
      <c r="G131" s="117"/>
      <c r="H131" s="117"/>
      <c r="I131" s="195"/>
      <c r="J131" s="117"/>
      <c r="K131" s="117"/>
      <c r="L131" s="117"/>
      <c r="M131" s="117"/>
      <c r="N131" s="117"/>
      <c r="O131" s="117"/>
      <c r="P131" s="117"/>
      <c r="Q131" s="117"/>
      <c r="R131" s="117"/>
      <c r="S131" s="195"/>
      <c r="T131" s="117"/>
      <c r="U131" s="195"/>
      <c r="V131" s="117"/>
      <c r="W131" s="196"/>
      <c r="X131" s="197"/>
      <c r="Y131" s="197"/>
      <c r="Z131" s="197"/>
      <c r="AA131" s="197"/>
      <c r="AB131" s="188"/>
      <c r="AC131" s="197"/>
      <c r="AD131" s="197"/>
      <c r="AE131" s="188"/>
      <c r="AF131" s="197"/>
      <c r="AG131" s="197"/>
      <c r="AH131" s="197"/>
    </row>
    <row r="132" spans="1:34" x14ac:dyDescent="0.3">
      <c r="A132" s="192"/>
      <c r="B132" s="117"/>
      <c r="C132" s="117"/>
      <c r="D132" s="117"/>
      <c r="E132" s="117"/>
      <c r="F132" s="117"/>
      <c r="G132" s="117"/>
      <c r="H132" s="117"/>
      <c r="I132" s="195"/>
      <c r="J132" s="117"/>
      <c r="K132" s="117"/>
      <c r="L132" s="117"/>
      <c r="M132" s="117"/>
      <c r="N132" s="117"/>
      <c r="O132" s="117"/>
      <c r="P132" s="117"/>
      <c r="Q132" s="117"/>
      <c r="R132" s="117"/>
      <c r="S132" s="195"/>
      <c r="T132" s="117"/>
      <c r="U132" s="195"/>
      <c r="V132" s="117"/>
      <c r="W132" s="196"/>
      <c r="X132" s="197"/>
      <c r="Y132" s="197"/>
      <c r="Z132" s="197"/>
      <c r="AA132" s="197"/>
      <c r="AB132" s="188"/>
      <c r="AC132" s="197"/>
      <c r="AD132" s="197"/>
      <c r="AE132" s="188"/>
      <c r="AF132" s="197"/>
      <c r="AG132" s="197"/>
      <c r="AH132" s="197"/>
    </row>
    <row r="133" spans="1:34" x14ac:dyDescent="0.3">
      <c r="A133" s="192"/>
      <c r="B133" s="117"/>
      <c r="C133" s="117"/>
      <c r="D133" s="117"/>
      <c r="E133" s="117"/>
      <c r="F133" s="117"/>
      <c r="G133" s="117"/>
      <c r="H133" s="117"/>
      <c r="I133" s="195"/>
      <c r="J133" s="117"/>
      <c r="K133" s="117"/>
      <c r="L133" s="117"/>
      <c r="M133" s="117"/>
      <c r="N133" s="117"/>
      <c r="O133" s="117"/>
      <c r="P133" s="117"/>
      <c r="Q133" s="117"/>
      <c r="R133" s="117"/>
      <c r="S133" s="195"/>
      <c r="T133" s="117"/>
      <c r="U133" s="195"/>
      <c r="V133" s="117"/>
      <c r="W133" s="196"/>
      <c r="X133" s="197"/>
      <c r="Y133" s="197"/>
      <c r="Z133" s="197"/>
      <c r="AA133" s="197"/>
      <c r="AB133" s="188"/>
      <c r="AC133" s="197"/>
      <c r="AD133" s="197"/>
      <c r="AE133" s="188"/>
      <c r="AF133" s="197"/>
      <c r="AG133" s="197"/>
      <c r="AH133" s="197"/>
    </row>
    <row r="134" spans="1:34" x14ac:dyDescent="0.3">
      <c r="A134" s="192"/>
      <c r="B134" s="117"/>
      <c r="C134" s="117"/>
      <c r="D134" s="117"/>
      <c r="E134" s="117"/>
      <c r="F134" s="117"/>
      <c r="G134" s="117"/>
      <c r="H134" s="117"/>
      <c r="I134" s="195"/>
      <c r="J134" s="117"/>
      <c r="K134" s="117"/>
      <c r="L134" s="117"/>
      <c r="M134" s="117"/>
      <c r="N134" s="117"/>
      <c r="O134" s="117"/>
      <c r="P134" s="117"/>
      <c r="Q134" s="117"/>
      <c r="R134" s="117"/>
      <c r="S134" s="195"/>
      <c r="T134" s="117"/>
      <c r="U134" s="195"/>
      <c r="V134" s="117"/>
      <c r="W134" s="196"/>
      <c r="X134" s="197"/>
      <c r="Y134" s="197"/>
      <c r="Z134" s="197"/>
      <c r="AA134" s="197"/>
      <c r="AB134" s="188"/>
      <c r="AC134" s="197"/>
      <c r="AD134" s="197"/>
      <c r="AE134" s="188"/>
      <c r="AF134" s="197"/>
      <c r="AG134" s="197"/>
      <c r="AH134" s="197"/>
    </row>
    <row r="135" spans="1:34" x14ac:dyDescent="0.3">
      <c r="A135" s="192"/>
      <c r="B135" s="117"/>
      <c r="C135" s="117"/>
      <c r="D135" s="117"/>
      <c r="E135" s="117"/>
      <c r="F135" s="117"/>
      <c r="G135" s="117"/>
      <c r="H135" s="117"/>
      <c r="I135" s="195"/>
      <c r="J135" s="117"/>
      <c r="K135" s="117"/>
      <c r="L135" s="117"/>
      <c r="M135" s="117"/>
      <c r="N135" s="117"/>
      <c r="O135" s="117"/>
      <c r="P135" s="117"/>
      <c r="Q135" s="117"/>
      <c r="R135" s="117"/>
      <c r="S135" s="195"/>
      <c r="T135" s="117"/>
      <c r="U135" s="195"/>
      <c r="V135" s="117"/>
      <c r="W135" s="196"/>
      <c r="X135" s="197"/>
      <c r="Y135" s="197"/>
      <c r="Z135" s="197"/>
      <c r="AA135" s="197"/>
      <c r="AB135" s="188"/>
      <c r="AC135" s="197"/>
      <c r="AD135" s="197"/>
      <c r="AE135" s="188"/>
      <c r="AF135" s="197"/>
      <c r="AG135" s="197"/>
      <c r="AH135" s="197"/>
    </row>
    <row r="136" spans="1:34" x14ac:dyDescent="0.3">
      <c r="A136" s="192"/>
      <c r="B136" s="117"/>
      <c r="C136" s="117"/>
      <c r="D136" s="117"/>
      <c r="E136" s="117"/>
      <c r="F136" s="117"/>
      <c r="G136" s="117"/>
      <c r="H136" s="117"/>
      <c r="I136" s="195"/>
      <c r="J136" s="117"/>
      <c r="K136" s="117"/>
      <c r="L136" s="117"/>
      <c r="M136" s="117"/>
      <c r="N136" s="117"/>
      <c r="O136" s="117"/>
      <c r="P136" s="117"/>
      <c r="Q136" s="117"/>
      <c r="R136" s="117"/>
      <c r="S136" s="195"/>
      <c r="T136" s="117"/>
      <c r="U136" s="195"/>
      <c r="V136" s="117"/>
      <c r="W136" s="196"/>
      <c r="X136" s="197"/>
      <c r="Y136" s="197"/>
      <c r="Z136" s="197"/>
      <c r="AA136" s="197"/>
      <c r="AB136" s="188"/>
      <c r="AC136" s="197"/>
      <c r="AD136" s="197"/>
      <c r="AE136" s="188"/>
      <c r="AF136" s="197"/>
      <c r="AG136" s="197"/>
      <c r="AH136" s="197"/>
    </row>
    <row r="137" spans="1:34" x14ac:dyDescent="0.3">
      <c r="A137" s="192"/>
      <c r="B137" s="117"/>
      <c r="C137" s="117"/>
      <c r="D137" s="117"/>
      <c r="E137" s="117"/>
      <c r="F137" s="117"/>
      <c r="G137" s="117"/>
      <c r="H137" s="117"/>
      <c r="I137" s="195"/>
      <c r="J137" s="117"/>
      <c r="K137" s="117"/>
      <c r="L137" s="117"/>
      <c r="M137" s="117"/>
      <c r="N137" s="117"/>
      <c r="O137" s="117"/>
      <c r="P137" s="117"/>
      <c r="Q137" s="117"/>
      <c r="R137" s="117"/>
      <c r="S137" s="195"/>
      <c r="T137" s="117"/>
      <c r="U137" s="195"/>
      <c r="V137" s="117"/>
      <c r="W137" s="196"/>
      <c r="X137" s="197"/>
      <c r="Y137" s="197"/>
      <c r="Z137" s="197"/>
      <c r="AA137" s="197"/>
      <c r="AB137" s="188"/>
      <c r="AC137" s="197"/>
      <c r="AD137" s="197"/>
      <c r="AE137" s="188"/>
      <c r="AF137" s="197"/>
      <c r="AG137" s="197"/>
      <c r="AH137" s="197"/>
    </row>
    <row r="138" spans="1:34" x14ac:dyDescent="0.3">
      <c r="A138" s="192"/>
      <c r="B138" s="117"/>
      <c r="C138" s="117"/>
      <c r="D138" s="117"/>
      <c r="E138" s="117"/>
      <c r="F138" s="117"/>
      <c r="G138" s="117"/>
      <c r="H138" s="117"/>
      <c r="I138" s="195"/>
      <c r="J138" s="117"/>
      <c r="K138" s="117"/>
      <c r="L138" s="117"/>
      <c r="M138" s="117"/>
      <c r="N138" s="117"/>
      <c r="O138" s="117"/>
      <c r="P138" s="117"/>
      <c r="Q138" s="117"/>
      <c r="R138" s="117"/>
      <c r="S138" s="195"/>
      <c r="T138" s="117"/>
      <c r="U138" s="195"/>
      <c r="V138" s="117"/>
      <c r="W138" s="196"/>
      <c r="X138" s="197"/>
      <c r="Y138" s="197"/>
      <c r="Z138" s="197"/>
      <c r="AA138" s="197"/>
      <c r="AB138" s="188"/>
      <c r="AC138" s="197"/>
      <c r="AD138" s="197"/>
      <c r="AE138" s="188"/>
      <c r="AF138" s="197"/>
      <c r="AG138" s="197"/>
      <c r="AH138" s="197"/>
    </row>
    <row r="139" spans="1:34" x14ac:dyDescent="0.3">
      <c r="A139" s="192"/>
      <c r="B139" s="117"/>
      <c r="C139" s="117"/>
      <c r="D139" s="117"/>
      <c r="E139" s="117"/>
      <c r="F139" s="117"/>
      <c r="G139" s="117"/>
      <c r="H139" s="117"/>
      <c r="I139" s="195"/>
      <c r="J139" s="117"/>
      <c r="K139" s="117"/>
      <c r="L139" s="117"/>
      <c r="M139" s="117"/>
      <c r="N139" s="117"/>
      <c r="O139" s="117"/>
      <c r="P139" s="117"/>
      <c r="Q139" s="117"/>
      <c r="R139" s="117"/>
      <c r="S139" s="195"/>
      <c r="T139" s="117"/>
      <c r="U139" s="195"/>
      <c r="V139" s="117"/>
      <c r="W139" s="196"/>
      <c r="X139" s="197"/>
      <c r="Y139" s="197"/>
      <c r="Z139" s="197"/>
      <c r="AA139" s="197"/>
      <c r="AB139" s="188"/>
      <c r="AC139" s="197"/>
      <c r="AD139" s="197"/>
      <c r="AE139" s="188"/>
      <c r="AF139" s="197"/>
      <c r="AG139" s="197"/>
      <c r="AH139" s="197"/>
    </row>
    <row r="140" spans="1:34" x14ac:dyDescent="0.3">
      <c r="A140" s="192"/>
      <c r="B140" s="117"/>
      <c r="C140" s="117"/>
      <c r="D140" s="117"/>
      <c r="E140" s="117"/>
      <c r="F140" s="117"/>
      <c r="G140" s="117"/>
      <c r="H140" s="117"/>
      <c r="I140" s="195"/>
      <c r="J140" s="117"/>
      <c r="K140" s="117"/>
      <c r="L140" s="117"/>
      <c r="M140" s="117"/>
      <c r="N140" s="117"/>
      <c r="O140" s="117"/>
      <c r="P140" s="117"/>
      <c r="Q140" s="117"/>
      <c r="R140" s="117"/>
      <c r="S140" s="195"/>
      <c r="T140" s="117"/>
      <c r="U140" s="195"/>
      <c r="V140" s="117"/>
      <c r="W140" s="196"/>
      <c r="X140" s="197"/>
      <c r="Y140" s="197"/>
      <c r="Z140" s="197"/>
      <c r="AA140" s="197"/>
      <c r="AB140" s="188"/>
      <c r="AC140" s="197"/>
      <c r="AD140" s="197"/>
      <c r="AE140" s="188"/>
      <c r="AF140" s="197"/>
      <c r="AG140" s="197"/>
      <c r="AH140" s="197"/>
    </row>
    <row r="141" spans="1:34" x14ac:dyDescent="0.3">
      <c r="A141" s="192"/>
      <c r="B141" s="117"/>
      <c r="C141" s="117"/>
      <c r="D141" s="117"/>
      <c r="E141" s="117"/>
      <c r="F141" s="117"/>
      <c r="G141" s="117"/>
      <c r="H141" s="117"/>
      <c r="I141" s="195"/>
      <c r="J141" s="117"/>
      <c r="K141" s="117"/>
      <c r="L141" s="117"/>
      <c r="M141" s="117"/>
      <c r="N141" s="117"/>
      <c r="O141" s="117"/>
      <c r="P141" s="117"/>
      <c r="Q141" s="117"/>
      <c r="R141" s="117"/>
      <c r="S141" s="195"/>
      <c r="T141" s="117"/>
      <c r="U141" s="195"/>
      <c r="V141" s="117"/>
      <c r="W141" s="196"/>
      <c r="X141" s="197"/>
      <c r="Y141" s="197"/>
      <c r="Z141" s="197"/>
      <c r="AA141" s="197"/>
      <c r="AB141" s="188"/>
      <c r="AC141" s="197"/>
      <c r="AD141" s="197"/>
      <c r="AE141" s="188"/>
      <c r="AF141" s="197"/>
      <c r="AG141" s="197"/>
      <c r="AH141" s="197"/>
    </row>
    <row r="142" spans="1:34" x14ac:dyDescent="0.3">
      <c r="A142" s="192"/>
      <c r="B142" s="117"/>
      <c r="C142" s="117"/>
      <c r="D142" s="117"/>
      <c r="E142" s="117"/>
      <c r="F142" s="117"/>
      <c r="G142" s="117"/>
      <c r="H142" s="117"/>
      <c r="I142" s="195"/>
      <c r="J142" s="117"/>
      <c r="K142" s="117"/>
      <c r="L142" s="117"/>
      <c r="M142" s="117"/>
      <c r="N142" s="117"/>
      <c r="O142" s="117"/>
      <c r="P142" s="117"/>
      <c r="Q142" s="117"/>
      <c r="R142" s="117"/>
      <c r="S142" s="195"/>
      <c r="T142" s="117"/>
      <c r="U142" s="195"/>
      <c r="V142" s="117"/>
      <c r="W142" s="196"/>
      <c r="X142" s="197"/>
      <c r="Y142" s="197"/>
      <c r="Z142" s="197"/>
      <c r="AA142" s="197"/>
      <c r="AB142" s="188"/>
      <c r="AC142" s="197"/>
      <c r="AD142" s="197"/>
      <c r="AE142" s="188"/>
      <c r="AF142" s="197"/>
      <c r="AG142" s="197"/>
      <c r="AH142" s="197"/>
    </row>
    <row r="143" spans="1:34" x14ac:dyDescent="0.3">
      <c r="A143" s="192"/>
      <c r="B143" s="117"/>
      <c r="C143" s="117"/>
      <c r="D143" s="117"/>
      <c r="E143" s="117"/>
      <c r="F143" s="117"/>
      <c r="G143" s="117"/>
      <c r="H143" s="117"/>
      <c r="I143" s="195"/>
      <c r="J143" s="117"/>
      <c r="K143" s="117"/>
      <c r="L143" s="117"/>
      <c r="M143" s="117"/>
      <c r="N143" s="117"/>
      <c r="O143" s="117"/>
      <c r="P143" s="117"/>
      <c r="Q143" s="117"/>
      <c r="R143" s="117"/>
      <c r="S143" s="195"/>
      <c r="T143" s="117"/>
      <c r="U143" s="195"/>
      <c r="V143" s="117"/>
      <c r="W143" s="196"/>
      <c r="X143" s="197"/>
      <c r="Y143" s="197"/>
      <c r="Z143" s="197"/>
      <c r="AA143" s="197"/>
      <c r="AB143" s="188"/>
      <c r="AC143" s="197"/>
      <c r="AD143" s="197"/>
      <c r="AE143" s="188"/>
      <c r="AF143" s="197"/>
      <c r="AG143" s="197"/>
      <c r="AH143" s="197"/>
    </row>
    <row r="144" spans="1:34" x14ac:dyDescent="0.3">
      <c r="A144" s="192"/>
      <c r="B144" s="117"/>
      <c r="C144" s="117"/>
      <c r="D144" s="117"/>
      <c r="E144" s="117"/>
      <c r="F144" s="117"/>
      <c r="G144" s="117"/>
      <c r="H144" s="117"/>
      <c r="I144" s="195"/>
      <c r="J144" s="117"/>
      <c r="K144" s="117"/>
      <c r="L144" s="117"/>
      <c r="M144" s="117"/>
      <c r="N144" s="117"/>
      <c r="O144" s="117"/>
      <c r="P144" s="117"/>
      <c r="Q144" s="117"/>
      <c r="R144" s="117"/>
      <c r="S144" s="195"/>
      <c r="T144" s="117"/>
      <c r="U144" s="195"/>
      <c r="V144" s="117"/>
      <c r="W144" s="196"/>
      <c r="X144" s="197"/>
      <c r="Y144" s="197"/>
      <c r="Z144" s="197"/>
      <c r="AA144" s="197"/>
      <c r="AB144" s="188"/>
      <c r="AC144" s="197"/>
      <c r="AD144" s="197"/>
      <c r="AE144" s="188"/>
      <c r="AF144" s="197"/>
      <c r="AG144" s="197"/>
      <c r="AH144" s="197"/>
    </row>
    <row r="145" spans="1:34" x14ac:dyDescent="0.3">
      <c r="A145" s="192"/>
      <c r="B145" s="117"/>
      <c r="C145" s="117"/>
      <c r="D145" s="117"/>
      <c r="E145" s="117"/>
      <c r="F145" s="117"/>
      <c r="G145" s="117"/>
      <c r="H145" s="117"/>
      <c r="I145" s="195"/>
      <c r="J145" s="117"/>
      <c r="K145" s="117"/>
      <c r="L145" s="117"/>
      <c r="M145" s="117"/>
      <c r="N145" s="117"/>
      <c r="O145" s="117"/>
      <c r="P145" s="117"/>
      <c r="Q145" s="117"/>
      <c r="R145" s="117"/>
      <c r="S145" s="195"/>
      <c r="T145" s="117"/>
      <c r="U145" s="195"/>
      <c r="V145" s="117"/>
      <c r="W145" s="196"/>
      <c r="X145" s="197"/>
      <c r="Y145" s="197"/>
      <c r="Z145" s="197"/>
      <c r="AA145" s="197"/>
      <c r="AB145" s="188"/>
      <c r="AC145" s="197"/>
      <c r="AD145" s="197"/>
      <c r="AE145" s="188"/>
      <c r="AF145" s="197"/>
      <c r="AG145" s="197"/>
      <c r="AH145" s="197"/>
    </row>
    <row r="146" spans="1:34" x14ac:dyDescent="0.3">
      <c r="A146" s="192"/>
      <c r="B146" s="117"/>
      <c r="C146" s="117"/>
      <c r="D146" s="117"/>
      <c r="E146" s="117"/>
      <c r="F146" s="117"/>
      <c r="G146" s="117"/>
      <c r="H146" s="117"/>
      <c r="I146" s="195"/>
      <c r="J146" s="117"/>
      <c r="K146" s="117"/>
      <c r="L146" s="117"/>
      <c r="M146" s="117"/>
      <c r="N146" s="117"/>
      <c r="O146" s="117"/>
      <c r="P146" s="117"/>
      <c r="Q146" s="117"/>
      <c r="R146" s="117"/>
      <c r="S146" s="195"/>
      <c r="T146" s="117"/>
      <c r="U146" s="195"/>
      <c r="V146" s="117"/>
      <c r="W146" s="196"/>
      <c r="X146" s="197"/>
      <c r="Y146" s="197"/>
      <c r="Z146" s="197"/>
      <c r="AA146" s="197"/>
      <c r="AB146" s="188"/>
      <c r="AC146" s="197"/>
      <c r="AD146" s="197"/>
      <c r="AE146" s="188"/>
      <c r="AF146" s="197"/>
      <c r="AG146" s="197"/>
      <c r="AH146" s="197"/>
    </row>
    <row r="147" spans="1:34" x14ac:dyDescent="0.3">
      <c r="A147" s="192"/>
      <c r="B147" s="117"/>
      <c r="C147" s="117"/>
      <c r="D147" s="117"/>
      <c r="E147" s="117"/>
      <c r="F147" s="117"/>
      <c r="G147" s="117"/>
      <c r="H147" s="117"/>
      <c r="I147" s="195"/>
      <c r="J147" s="117"/>
      <c r="K147" s="117"/>
      <c r="L147" s="117"/>
      <c r="M147" s="117"/>
      <c r="N147" s="117"/>
      <c r="O147" s="117"/>
      <c r="P147" s="117"/>
      <c r="Q147" s="117"/>
      <c r="R147" s="117"/>
      <c r="S147" s="195"/>
      <c r="T147" s="117"/>
      <c r="U147" s="195"/>
      <c r="V147" s="117"/>
      <c r="W147" s="196"/>
      <c r="X147" s="197"/>
      <c r="Y147" s="197"/>
      <c r="Z147" s="197"/>
      <c r="AA147" s="197"/>
      <c r="AB147" s="188"/>
      <c r="AC147" s="197"/>
      <c r="AD147" s="197"/>
      <c r="AE147" s="188"/>
      <c r="AF147" s="197"/>
      <c r="AG147" s="197"/>
      <c r="AH147" s="197"/>
    </row>
    <row r="148" spans="1:34" x14ac:dyDescent="0.3">
      <c r="A148" s="192"/>
      <c r="B148" s="117"/>
      <c r="C148" s="117"/>
      <c r="D148" s="117"/>
      <c r="E148" s="117"/>
      <c r="F148" s="117"/>
      <c r="G148" s="117"/>
      <c r="H148" s="117"/>
      <c r="I148" s="195"/>
      <c r="J148" s="117"/>
      <c r="K148" s="117"/>
      <c r="L148" s="117"/>
      <c r="M148" s="117"/>
      <c r="N148" s="117"/>
      <c r="O148" s="117"/>
      <c r="P148" s="117"/>
      <c r="Q148" s="117"/>
      <c r="R148" s="117"/>
      <c r="S148" s="195"/>
      <c r="T148" s="117"/>
      <c r="U148" s="195"/>
      <c r="V148" s="117"/>
      <c r="W148" s="196"/>
      <c r="X148" s="197"/>
      <c r="Y148" s="197"/>
      <c r="Z148" s="197"/>
      <c r="AA148" s="197"/>
      <c r="AB148" s="188"/>
      <c r="AC148" s="197"/>
      <c r="AD148" s="197"/>
      <c r="AE148" s="188"/>
      <c r="AF148" s="197"/>
      <c r="AG148" s="197"/>
      <c r="AH148" s="197"/>
    </row>
    <row r="149" spans="1:34" x14ac:dyDescent="0.3">
      <c r="A149" s="192"/>
      <c r="B149" s="117"/>
      <c r="C149" s="117"/>
      <c r="D149" s="117"/>
      <c r="E149" s="117"/>
      <c r="F149" s="117"/>
      <c r="G149" s="117"/>
      <c r="H149" s="117"/>
      <c r="I149" s="195"/>
      <c r="J149" s="117"/>
      <c r="K149" s="117"/>
      <c r="L149" s="117"/>
      <c r="M149" s="117"/>
      <c r="N149" s="117"/>
      <c r="O149" s="117"/>
      <c r="P149" s="117"/>
      <c r="Q149" s="117"/>
      <c r="R149" s="117"/>
      <c r="S149" s="195"/>
      <c r="T149" s="117"/>
      <c r="U149" s="195"/>
      <c r="V149" s="117"/>
      <c r="W149" s="196"/>
      <c r="X149" s="197"/>
      <c r="Y149" s="197"/>
      <c r="Z149" s="197"/>
      <c r="AA149" s="197"/>
      <c r="AB149" s="188"/>
      <c r="AC149" s="197"/>
      <c r="AD149" s="197"/>
      <c r="AE149" s="188"/>
      <c r="AF149" s="197"/>
      <c r="AG149" s="197"/>
      <c r="AH149" s="197"/>
    </row>
    <row r="150" spans="1:34" x14ac:dyDescent="0.3">
      <c r="A150" s="192"/>
      <c r="B150" s="117"/>
      <c r="C150" s="117"/>
      <c r="D150" s="117"/>
      <c r="E150" s="117"/>
      <c r="F150" s="117"/>
      <c r="G150" s="117"/>
      <c r="H150" s="117"/>
      <c r="I150" s="195"/>
      <c r="J150" s="117"/>
      <c r="K150" s="117"/>
      <c r="L150" s="117"/>
      <c r="M150" s="117"/>
      <c r="N150" s="117"/>
      <c r="O150" s="117"/>
      <c r="P150" s="117"/>
      <c r="Q150" s="117"/>
      <c r="R150" s="117"/>
      <c r="S150" s="195"/>
      <c r="T150" s="117"/>
      <c r="U150" s="195"/>
      <c r="V150" s="117"/>
      <c r="W150" s="196"/>
      <c r="X150" s="197"/>
      <c r="Y150" s="197"/>
      <c r="Z150" s="197"/>
      <c r="AA150" s="197"/>
      <c r="AB150" s="188"/>
      <c r="AC150" s="197"/>
      <c r="AD150" s="197"/>
      <c r="AE150" s="188"/>
      <c r="AF150" s="197"/>
      <c r="AG150" s="197"/>
      <c r="AH150" s="197"/>
    </row>
    <row r="151" spans="1:34" x14ac:dyDescent="0.3">
      <c r="A151" s="192"/>
      <c r="B151" s="117"/>
      <c r="C151" s="117"/>
      <c r="D151" s="117"/>
      <c r="E151" s="117"/>
      <c r="F151" s="117"/>
      <c r="G151" s="117"/>
      <c r="H151" s="117"/>
      <c r="I151" s="195"/>
      <c r="J151" s="117"/>
      <c r="K151" s="117"/>
      <c r="L151" s="117"/>
      <c r="M151" s="117"/>
      <c r="N151" s="117"/>
      <c r="O151" s="117"/>
      <c r="P151" s="117"/>
      <c r="Q151" s="117"/>
      <c r="R151" s="117"/>
      <c r="S151" s="195"/>
      <c r="T151" s="117"/>
      <c r="U151" s="195"/>
      <c r="V151" s="117"/>
      <c r="W151" s="196"/>
      <c r="X151" s="197"/>
      <c r="Y151" s="197"/>
      <c r="Z151" s="197"/>
      <c r="AA151" s="197"/>
      <c r="AB151" s="188"/>
      <c r="AC151" s="197"/>
      <c r="AD151" s="197"/>
      <c r="AE151" s="188"/>
      <c r="AF151" s="197"/>
      <c r="AG151" s="197"/>
      <c r="AH151" s="197"/>
    </row>
    <row r="152" spans="1:34" x14ac:dyDescent="0.3">
      <c r="A152" s="192"/>
      <c r="B152" s="117"/>
      <c r="C152" s="117"/>
      <c r="D152" s="117"/>
      <c r="E152" s="117"/>
      <c r="F152" s="117"/>
      <c r="G152" s="117"/>
      <c r="H152" s="117"/>
      <c r="I152" s="195"/>
      <c r="J152" s="117"/>
      <c r="K152" s="117"/>
      <c r="L152" s="117"/>
      <c r="M152" s="117"/>
      <c r="N152" s="117"/>
      <c r="O152" s="117"/>
      <c r="P152" s="117"/>
      <c r="Q152" s="117"/>
      <c r="R152" s="117"/>
      <c r="S152" s="195"/>
      <c r="T152" s="117"/>
      <c r="U152" s="195"/>
      <c r="V152" s="117"/>
      <c r="W152" s="196"/>
      <c r="X152" s="197"/>
      <c r="Y152" s="197"/>
      <c r="Z152" s="197"/>
      <c r="AA152" s="197"/>
      <c r="AB152" s="188"/>
      <c r="AC152" s="197"/>
      <c r="AD152" s="197"/>
      <c r="AE152" s="188"/>
      <c r="AF152" s="197"/>
      <c r="AG152" s="197"/>
      <c r="AH152" s="197"/>
    </row>
    <row r="153" spans="1:34" x14ac:dyDescent="0.3">
      <c r="A153" s="192"/>
      <c r="B153" s="117"/>
      <c r="C153" s="117"/>
      <c r="D153" s="117"/>
      <c r="E153" s="117"/>
      <c r="F153" s="117"/>
      <c r="G153" s="117"/>
      <c r="H153" s="117"/>
      <c r="I153" s="195"/>
      <c r="J153" s="117"/>
      <c r="K153" s="117"/>
      <c r="L153" s="117"/>
      <c r="M153" s="117"/>
      <c r="N153" s="117"/>
      <c r="O153" s="117"/>
      <c r="P153" s="117"/>
      <c r="Q153" s="117"/>
      <c r="R153" s="117"/>
      <c r="S153" s="195"/>
      <c r="T153" s="117"/>
      <c r="U153" s="195"/>
      <c r="V153" s="117"/>
      <c r="W153" s="196"/>
      <c r="X153" s="197"/>
      <c r="Y153" s="197"/>
      <c r="Z153" s="197"/>
      <c r="AA153" s="197"/>
      <c r="AB153" s="188"/>
      <c r="AC153" s="197"/>
      <c r="AD153" s="197"/>
      <c r="AE153" s="188"/>
      <c r="AF153" s="197"/>
      <c r="AG153" s="197"/>
      <c r="AH153" s="197"/>
    </row>
    <row r="154" spans="1:34" x14ac:dyDescent="0.3">
      <c r="A154" s="192"/>
      <c r="B154" s="117"/>
      <c r="C154" s="117"/>
      <c r="D154" s="117"/>
      <c r="E154" s="117"/>
      <c r="F154" s="117"/>
      <c r="G154" s="117"/>
      <c r="H154" s="117"/>
      <c r="I154" s="195"/>
      <c r="J154" s="117"/>
      <c r="K154" s="117"/>
      <c r="L154" s="117"/>
      <c r="M154" s="117"/>
      <c r="N154" s="117"/>
      <c r="O154" s="117"/>
      <c r="P154" s="117"/>
      <c r="Q154" s="117"/>
      <c r="R154" s="117"/>
      <c r="S154" s="195"/>
      <c r="T154" s="117"/>
      <c r="U154" s="195"/>
      <c r="V154" s="117"/>
      <c r="W154" s="196"/>
      <c r="X154" s="197"/>
      <c r="Y154" s="197"/>
      <c r="Z154" s="197"/>
      <c r="AA154" s="197"/>
      <c r="AB154" s="188"/>
      <c r="AC154" s="197"/>
      <c r="AD154" s="197"/>
      <c r="AE154" s="188"/>
      <c r="AF154" s="197"/>
      <c r="AG154" s="197"/>
      <c r="AH154" s="197"/>
    </row>
    <row r="155" spans="1:34" x14ac:dyDescent="0.3">
      <c r="A155" s="192"/>
      <c r="B155" s="117"/>
      <c r="C155" s="117"/>
      <c r="D155" s="117"/>
      <c r="E155" s="117"/>
      <c r="F155" s="117"/>
      <c r="G155" s="117"/>
      <c r="H155" s="117"/>
      <c r="I155" s="195"/>
      <c r="J155" s="117"/>
      <c r="K155" s="117"/>
      <c r="L155" s="117"/>
      <c r="M155" s="117"/>
      <c r="N155" s="117"/>
      <c r="O155" s="117"/>
      <c r="P155" s="117"/>
      <c r="Q155" s="117"/>
      <c r="R155" s="117"/>
      <c r="S155" s="195"/>
      <c r="T155" s="117"/>
      <c r="U155" s="195"/>
      <c r="V155" s="117"/>
      <c r="W155" s="196"/>
      <c r="X155" s="197"/>
      <c r="Y155" s="197"/>
      <c r="Z155" s="197"/>
      <c r="AA155" s="197"/>
      <c r="AB155" s="188"/>
      <c r="AC155" s="197"/>
      <c r="AD155" s="197"/>
      <c r="AE155" s="188"/>
      <c r="AF155" s="197"/>
      <c r="AG155" s="197"/>
      <c r="AH155" s="197"/>
    </row>
    <row r="156" spans="1:34" x14ac:dyDescent="0.3">
      <c r="A156" s="192"/>
      <c r="B156" s="117"/>
      <c r="C156" s="117"/>
      <c r="D156" s="117"/>
      <c r="E156" s="117"/>
      <c r="F156" s="117"/>
      <c r="G156" s="117"/>
      <c r="H156" s="117"/>
      <c r="I156" s="195"/>
      <c r="J156" s="117"/>
      <c r="K156" s="117"/>
      <c r="L156" s="117"/>
      <c r="M156" s="117"/>
      <c r="N156" s="117"/>
      <c r="O156" s="117"/>
      <c r="P156" s="117"/>
      <c r="Q156" s="117"/>
      <c r="R156" s="117"/>
      <c r="S156" s="195"/>
      <c r="T156" s="117"/>
      <c r="U156" s="195"/>
      <c r="V156" s="117"/>
      <c r="W156" s="196"/>
      <c r="X156" s="197"/>
      <c r="Y156" s="197"/>
      <c r="Z156" s="197"/>
      <c r="AA156" s="197"/>
      <c r="AB156" s="188"/>
      <c r="AC156" s="197"/>
      <c r="AD156" s="197"/>
      <c r="AE156" s="188"/>
      <c r="AF156" s="197"/>
      <c r="AG156" s="197"/>
      <c r="AH156" s="197"/>
    </row>
    <row r="157" spans="1:34" x14ac:dyDescent="0.3">
      <c r="A157" s="192"/>
      <c r="B157" s="117"/>
      <c r="C157" s="117"/>
      <c r="D157" s="117"/>
      <c r="E157" s="117"/>
      <c r="F157" s="117"/>
      <c r="G157" s="117"/>
      <c r="H157" s="117"/>
      <c r="I157" s="195"/>
      <c r="J157" s="117"/>
      <c r="K157" s="117"/>
      <c r="L157" s="117"/>
      <c r="M157" s="117"/>
      <c r="N157" s="117"/>
      <c r="O157" s="117"/>
      <c r="P157" s="117"/>
      <c r="Q157" s="117"/>
      <c r="R157" s="117"/>
      <c r="S157" s="195"/>
      <c r="T157" s="117"/>
      <c r="U157" s="195"/>
      <c r="V157" s="117"/>
      <c r="W157" s="196"/>
      <c r="X157" s="197"/>
      <c r="Y157" s="197"/>
      <c r="Z157" s="197"/>
      <c r="AA157" s="197"/>
      <c r="AB157" s="188"/>
      <c r="AC157" s="197"/>
      <c r="AD157" s="197"/>
      <c r="AE157" s="188"/>
      <c r="AF157" s="197"/>
      <c r="AG157" s="197"/>
      <c r="AH157" s="197"/>
    </row>
    <row r="158" spans="1:34" x14ac:dyDescent="0.3">
      <c r="A158" s="192"/>
      <c r="B158" s="117"/>
      <c r="C158" s="117"/>
      <c r="D158" s="117"/>
      <c r="E158" s="117"/>
      <c r="F158" s="117"/>
      <c r="G158" s="117"/>
      <c r="H158" s="117"/>
      <c r="I158" s="195"/>
      <c r="J158" s="117"/>
      <c r="K158" s="117"/>
      <c r="L158" s="117"/>
      <c r="M158" s="117"/>
      <c r="N158" s="117"/>
      <c r="O158" s="117"/>
      <c r="P158" s="117"/>
      <c r="Q158" s="117"/>
      <c r="R158" s="117"/>
      <c r="S158" s="195"/>
      <c r="T158" s="117"/>
      <c r="U158" s="195"/>
      <c r="V158" s="117"/>
      <c r="W158" s="196"/>
      <c r="X158" s="197"/>
      <c r="Y158" s="197"/>
      <c r="Z158" s="197"/>
      <c r="AA158" s="197"/>
      <c r="AB158" s="188"/>
      <c r="AC158" s="197"/>
      <c r="AD158" s="197"/>
      <c r="AE158" s="188"/>
      <c r="AF158" s="197"/>
      <c r="AG158" s="197"/>
      <c r="AH158" s="197"/>
    </row>
    <row r="159" spans="1:34" x14ac:dyDescent="0.3">
      <c r="A159" s="192"/>
      <c r="B159" s="117"/>
      <c r="C159" s="117"/>
      <c r="D159" s="117"/>
      <c r="E159" s="117"/>
      <c r="F159" s="117"/>
      <c r="G159" s="117"/>
      <c r="H159" s="117"/>
      <c r="I159" s="195"/>
      <c r="J159" s="117"/>
      <c r="K159" s="117"/>
      <c r="L159" s="117"/>
      <c r="M159" s="117"/>
      <c r="N159" s="117"/>
      <c r="O159" s="117"/>
      <c r="P159" s="117"/>
      <c r="Q159" s="117"/>
      <c r="R159" s="117"/>
      <c r="S159" s="195"/>
      <c r="T159" s="117"/>
      <c r="U159" s="195"/>
      <c r="V159" s="117"/>
      <c r="W159" s="196"/>
      <c r="X159" s="197"/>
      <c r="Y159" s="197"/>
      <c r="Z159" s="197"/>
      <c r="AA159" s="197"/>
      <c r="AB159" s="188"/>
      <c r="AC159" s="197"/>
      <c r="AD159" s="197"/>
      <c r="AE159" s="188"/>
      <c r="AF159" s="197"/>
      <c r="AG159" s="197"/>
      <c r="AH159" s="197"/>
    </row>
    <row r="160" spans="1:34" x14ac:dyDescent="0.3">
      <c r="A160" s="192"/>
      <c r="B160" s="117"/>
      <c r="C160" s="117"/>
      <c r="D160" s="117"/>
      <c r="E160" s="117"/>
      <c r="F160" s="117"/>
      <c r="G160" s="117"/>
      <c r="H160" s="117"/>
      <c r="I160" s="195"/>
      <c r="J160" s="117"/>
      <c r="K160" s="117"/>
      <c r="L160" s="117"/>
      <c r="M160" s="117"/>
      <c r="N160" s="117"/>
      <c r="O160" s="117"/>
      <c r="P160" s="117"/>
      <c r="Q160" s="117"/>
      <c r="R160" s="117"/>
      <c r="S160" s="195"/>
      <c r="T160" s="117"/>
      <c r="U160" s="195"/>
      <c r="V160" s="117"/>
      <c r="W160" s="196"/>
      <c r="X160" s="197"/>
      <c r="Y160" s="197"/>
      <c r="Z160" s="197"/>
      <c r="AA160" s="197"/>
      <c r="AB160" s="188"/>
      <c r="AC160" s="197"/>
      <c r="AD160" s="197"/>
      <c r="AE160" s="188"/>
      <c r="AF160" s="197"/>
      <c r="AG160" s="197"/>
      <c r="AH160" s="197"/>
    </row>
    <row r="161" spans="1:34" x14ac:dyDescent="0.3">
      <c r="A161" s="192"/>
      <c r="B161" s="117"/>
      <c r="C161" s="117"/>
      <c r="D161" s="117"/>
      <c r="E161" s="117"/>
      <c r="F161" s="117"/>
      <c r="G161" s="117"/>
      <c r="H161" s="117"/>
      <c r="I161" s="195"/>
      <c r="J161" s="117"/>
      <c r="K161" s="117"/>
      <c r="L161" s="117"/>
      <c r="M161" s="117"/>
      <c r="N161" s="117"/>
      <c r="O161" s="117"/>
      <c r="P161" s="117"/>
      <c r="Q161" s="117"/>
      <c r="R161" s="117"/>
      <c r="S161" s="195"/>
      <c r="T161" s="117"/>
      <c r="U161" s="195"/>
      <c r="V161" s="117"/>
      <c r="W161" s="196"/>
      <c r="X161" s="197"/>
      <c r="Y161" s="197"/>
      <c r="Z161" s="197"/>
      <c r="AA161" s="197"/>
      <c r="AB161" s="188"/>
      <c r="AC161" s="197"/>
      <c r="AD161" s="197"/>
      <c r="AE161" s="188"/>
      <c r="AF161" s="197"/>
      <c r="AG161" s="197"/>
      <c r="AH161" s="197"/>
    </row>
    <row r="162" spans="1:34" x14ac:dyDescent="0.3">
      <c r="A162" s="192"/>
      <c r="B162" s="117"/>
      <c r="C162" s="117"/>
      <c r="D162" s="117"/>
      <c r="E162" s="117"/>
      <c r="F162" s="117"/>
      <c r="G162" s="117"/>
      <c r="H162" s="117"/>
      <c r="I162" s="195"/>
      <c r="J162" s="117"/>
      <c r="K162" s="117"/>
      <c r="L162" s="117"/>
      <c r="M162" s="117"/>
      <c r="N162" s="117"/>
      <c r="O162" s="117"/>
      <c r="P162" s="117"/>
      <c r="Q162" s="117"/>
      <c r="R162" s="117"/>
      <c r="S162" s="195"/>
      <c r="T162" s="117"/>
      <c r="U162" s="195"/>
      <c r="V162" s="117"/>
      <c r="W162" s="196"/>
      <c r="X162" s="197"/>
      <c r="Y162" s="197"/>
      <c r="Z162" s="197"/>
      <c r="AA162" s="197"/>
      <c r="AB162" s="188"/>
      <c r="AC162" s="197"/>
      <c r="AD162" s="197"/>
      <c r="AE162" s="188"/>
      <c r="AF162" s="197"/>
      <c r="AG162" s="197"/>
      <c r="AH162" s="197"/>
    </row>
    <row r="163" spans="1:34" x14ac:dyDescent="0.3">
      <c r="A163" s="192"/>
      <c r="B163" s="117"/>
      <c r="C163" s="117"/>
      <c r="D163" s="117"/>
      <c r="E163" s="117"/>
      <c r="F163" s="117"/>
      <c r="G163" s="117"/>
      <c r="H163" s="117"/>
      <c r="I163" s="195"/>
      <c r="J163" s="117"/>
      <c r="K163" s="117"/>
      <c r="L163" s="117"/>
      <c r="M163" s="117"/>
      <c r="N163" s="117"/>
      <c r="O163" s="117"/>
      <c r="P163" s="117"/>
      <c r="Q163" s="117"/>
      <c r="R163" s="117"/>
      <c r="S163" s="195"/>
      <c r="T163" s="117"/>
      <c r="U163" s="195"/>
      <c r="V163" s="117"/>
      <c r="W163" s="196"/>
      <c r="X163" s="197"/>
      <c r="Y163" s="197"/>
      <c r="Z163" s="197"/>
      <c r="AA163" s="197"/>
      <c r="AB163" s="188"/>
      <c r="AC163" s="197"/>
      <c r="AD163" s="197"/>
      <c r="AE163" s="188"/>
      <c r="AF163" s="197"/>
      <c r="AG163" s="197"/>
      <c r="AH163" s="197"/>
    </row>
    <row r="164" spans="1:34" x14ac:dyDescent="0.3">
      <c r="A164" s="192"/>
      <c r="B164" s="117"/>
      <c r="C164" s="117"/>
      <c r="D164" s="117"/>
      <c r="E164" s="117"/>
      <c r="F164" s="117"/>
      <c r="G164" s="117"/>
      <c r="H164" s="117"/>
      <c r="I164" s="195"/>
      <c r="J164" s="117"/>
      <c r="K164" s="117"/>
      <c r="L164" s="117"/>
      <c r="M164" s="117"/>
      <c r="N164" s="117"/>
      <c r="O164" s="117"/>
      <c r="P164" s="117"/>
      <c r="Q164" s="117"/>
      <c r="R164" s="117"/>
      <c r="S164" s="195"/>
      <c r="T164" s="117"/>
      <c r="U164" s="195"/>
      <c r="V164" s="117"/>
      <c r="W164" s="196"/>
      <c r="X164" s="197"/>
      <c r="Y164" s="197"/>
      <c r="Z164" s="197"/>
      <c r="AA164" s="197"/>
      <c r="AB164" s="188"/>
      <c r="AC164" s="197"/>
      <c r="AD164" s="197"/>
      <c r="AE164" s="188"/>
      <c r="AF164" s="197"/>
      <c r="AG164" s="197"/>
      <c r="AH164" s="197"/>
    </row>
    <row r="165" spans="1:34" x14ac:dyDescent="0.3">
      <c r="A165" s="192"/>
      <c r="B165" s="117"/>
      <c r="C165" s="117"/>
      <c r="D165" s="117"/>
      <c r="E165" s="117"/>
      <c r="F165" s="117"/>
      <c r="G165" s="117"/>
      <c r="H165" s="117"/>
      <c r="I165" s="195"/>
      <c r="J165" s="117"/>
      <c r="K165" s="117"/>
      <c r="L165" s="117"/>
      <c r="M165" s="117"/>
      <c r="N165" s="117"/>
      <c r="O165" s="117"/>
      <c r="P165" s="117"/>
      <c r="Q165" s="117"/>
      <c r="R165" s="117"/>
      <c r="S165" s="195"/>
      <c r="T165" s="117"/>
      <c r="U165" s="195"/>
      <c r="V165" s="117"/>
      <c r="W165" s="196"/>
      <c r="X165" s="197"/>
      <c r="Y165" s="197"/>
      <c r="Z165" s="197"/>
      <c r="AA165" s="197"/>
      <c r="AB165" s="188"/>
      <c r="AC165" s="197"/>
      <c r="AD165" s="197"/>
      <c r="AE165" s="188"/>
      <c r="AF165" s="197"/>
      <c r="AG165" s="197"/>
      <c r="AH165" s="197"/>
    </row>
    <row r="166" spans="1:34" x14ac:dyDescent="0.3">
      <c r="A166" s="192"/>
      <c r="B166" s="117"/>
      <c r="C166" s="117"/>
      <c r="D166" s="117"/>
      <c r="E166" s="117"/>
      <c r="F166" s="117"/>
      <c r="G166" s="117"/>
      <c r="H166" s="117"/>
      <c r="I166" s="195"/>
      <c r="J166" s="117"/>
      <c r="K166" s="117"/>
      <c r="L166" s="117"/>
      <c r="M166" s="117"/>
      <c r="N166" s="117"/>
      <c r="O166" s="117"/>
      <c r="P166" s="117"/>
      <c r="Q166" s="117"/>
      <c r="R166" s="117"/>
      <c r="S166" s="195"/>
      <c r="T166" s="117"/>
      <c r="U166" s="195"/>
      <c r="V166" s="117"/>
      <c r="W166" s="196"/>
      <c r="X166" s="197"/>
      <c r="Y166" s="197"/>
      <c r="Z166" s="197"/>
      <c r="AA166" s="197"/>
      <c r="AB166" s="188"/>
      <c r="AC166" s="197"/>
      <c r="AD166" s="197"/>
      <c r="AE166" s="188"/>
      <c r="AF166" s="197"/>
      <c r="AG166" s="197"/>
      <c r="AH166" s="197"/>
    </row>
    <row r="167" spans="1:34" x14ac:dyDescent="0.3">
      <c r="A167" s="192"/>
      <c r="B167" s="117"/>
      <c r="C167" s="117"/>
      <c r="D167" s="117"/>
      <c r="E167" s="117"/>
      <c r="F167" s="117"/>
      <c r="G167" s="117"/>
      <c r="H167" s="117"/>
      <c r="I167" s="195"/>
      <c r="J167" s="117"/>
      <c r="K167" s="117"/>
      <c r="L167" s="117"/>
      <c r="M167" s="117"/>
      <c r="N167" s="117"/>
      <c r="O167" s="117"/>
      <c r="P167" s="117"/>
      <c r="Q167" s="117"/>
      <c r="R167" s="117"/>
      <c r="S167" s="195"/>
      <c r="T167" s="117"/>
      <c r="U167" s="195"/>
      <c r="V167" s="117"/>
      <c r="W167" s="196"/>
      <c r="X167" s="197"/>
      <c r="Y167" s="197"/>
      <c r="Z167" s="197"/>
      <c r="AA167" s="197"/>
      <c r="AB167" s="188"/>
      <c r="AC167" s="197"/>
      <c r="AD167" s="197"/>
      <c r="AE167" s="188"/>
      <c r="AF167" s="197"/>
      <c r="AG167" s="197"/>
      <c r="AH167" s="197"/>
    </row>
    <row r="168" spans="1:34" x14ac:dyDescent="0.3">
      <c r="A168" s="192"/>
      <c r="B168" s="117"/>
      <c r="C168" s="117"/>
      <c r="D168" s="117"/>
      <c r="E168" s="117"/>
      <c r="F168" s="117"/>
      <c r="G168" s="117"/>
      <c r="H168" s="117"/>
      <c r="I168" s="195"/>
      <c r="J168" s="117"/>
      <c r="K168" s="117"/>
      <c r="L168" s="117"/>
      <c r="M168" s="117"/>
      <c r="N168" s="117"/>
      <c r="O168" s="117"/>
      <c r="P168" s="117"/>
      <c r="Q168" s="117"/>
      <c r="R168" s="117"/>
      <c r="S168" s="195"/>
      <c r="T168" s="117"/>
      <c r="U168" s="195"/>
      <c r="V168" s="117"/>
      <c r="W168" s="196"/>
      <c r="X168" s="197"/>
      <c r="Y168" s="197"/>
      <c r="Z168" s="197"/>
      <c r="AA168" s="197"/>
      <c r="AB168" s="188"/>
      <c r="AC168" s="197"/>
      <c r="AD168" s="197"/>
      <c r="AE168" s="188"/>
      <c r="AF168" s="197"/>
      <c r="AG168" s="197"/>
      <c r="AH168" s="197"/>
    </row>
    <row r="169" spans="1:34" x14ac:dyDescent="0.3">
      <c r="A169" s="192"/>
      <c r="B169" s="117"/>
      <c r="C169" s="117"/>
      <c r="D169" s="117"/>
      <c r="E169" s="117"/>
      <c r="F169" s="117"/>
      <c r="G169" s="117"/>
      <c r="H169" s="117"/>
      <c r="I169" s="195"/>
      <c r="J169" s="117"/>
      <c r="K169" s="117"/>
      <c r="L169" s="117"/>
      <c r="M169" s="117"/>
      <c r="N169" s="117"/>
      <c r="O169" s="117"/>
      <c r="P169" s="117"/>
      <c r="Q169" s="117"/>
      <c r="R169" s="117"/>
      <c r="S169" s="195"/>
      <c r="T169" s="117"/>
      <c r="U169" s="195"/>
      <c r="V169" s="117"/>
      <c r="W169" s="196"/>
      <c r="X169" s="197"/>
      <c r="Y169" s="197"/>
      <c r="Z169" s="197"/>
      <c r="AA169" s="197"/>
      <c r="AB169" s="188"/>
      <c r="AC169" s="197"/>
      <c r="AD169" s="197"/>
      <c r="AE169" s="188"/>
      <c r="AF169" s="197"/>
      <c r="AG169" s="197"/>
      <c r="AH169" s="197"/>
    </row>
    <row r="170" spans="1:34" x14ac:dyDescent="0.3">
      <c r="A170" s="192"/>
      <c r="B170" s="117"/>
      <c r="C170" s="117"/>
      <c r="D170" s="117"/>
      <c r="E170" s="117"/>
      <c r="F170" s="117"/>
      <c r="G170" s="117"/>
      <c r="H170" s="117"/>
      <c r="I170" s="195"/>
      <c r="J170" s="117"/>
      <c r="K170" s="117"/>
      <c r="L170" s="117"/>
      <c r="M170" s="117"/>
      <c r="N170" s="117"/>
      <c r="O170" s="117"/>
      <c r="P170" s="117"/>
      <c r="Q170" s="117"/>
      <c r="R170" s="117"/>
      <c r="S170" s="195"/>
      <c r="T170" s="117"/>
      <c r="U170" s="195"/>
      <c r="V170" s="117"/>
      <c r="W170" s="196"/>
      <c r="X170" s="197"/>
      <c r="Y170" s="197"/>
      <c r="Z170" s="197"/>
      <c r="AA170" s="197"/>
      <c r="AB170" s="188"/>
      <c r="AC170" s="197"/>
      <c r="AD170" s="197"/>
      <c r="AE170" s="188"/>
      <c r="AF170" s="197"/>
      <c r="AG170" s="197"/>
      <c r="AH170" s="197"/>
    </row>
    <row r="171" spans="1:34" x14ac:dyDescent="0.3">
      <c r="A171" s="192"/>
      <c r="B171" s="117"/>
      <c r="C171" s="117"/>
      <c r="D171" s="117"/>
      <c r="E171" s="117"/>
      <c r="F171" s="117"/>
      <c r="G171" s="117"/>
      <c r="H171" s="117"/>
      <c r="I171" s="195"/>
      <c r="J171" s="117"/>
      <c r="K171" s="117"/>
      <c r="L171" s="117"/>
      <c r="M171" s="117"/>
      <c r="N171" s="117"/>
      <c r="O171" s="117"/>
      <c r="P171" s="117"/>
      <c r="Q171" s="117"/>
      <c r="R171" s="117"/>
      <c r="S171" s="195"/>
      <c r="T171" s="117"/>
      <c r="U171" s="195"/>
      <c r="V171" s="117"/>
      <c r="W171" s="196"/>
      <c r="X171" s="197"/>
      <c r="Y171" s="197"/>
      <c r="Z171" s="197"/>
      <c r="AA171" s="197"/>
      <c r="AB171" s="188"/>
      <c r="AC171" s="197"/>
      <c r="AD171" s="197"/>
      <c r="AE171" s="188"/>
      <c r="AF171" s="197"/>
      <c r="AG171" s="197"/>
      <c r="AH171" s="197"/>
    </row>
    <row r="172" spans="1:34" x14ac:dyDescent="0.3">
      <c r="A172" s="192"/>
      <c r="B172" s="117"/>
      <c r="C172" s="117"/>
      <c r="D172" s="117"/>
      <c r="E172" s="117"/>
      <c r="F172" s="117"/>
      <c r="G172" s="117"/>
      <c r="H172" s="117"/>
      <c r="I172" s="195"/>
      <c r="J172" s="117"/>
      <c r="K172" s="117"/>
      <c r="L172" s="117"/>
      <c r="M172" s="117"/>
      <c r="N172" s="117"/>
      <c r="O172" s="117"/>
      <c r="P172" s="117"/>
      <c r="Q172" s="117"/>
      <c r="R172" s="117"/>
      <c r="S172" s="195"/>
      <c r="T172" s="117"/>
      <c r="U172" s="195"/>
      <c r="V172" s="117"/>
      <c r="W172" s="196"/>
      <c r="X172" s="197"/>
      <c r="Y172" s="197"/>
      <c r="Z172" s="197"/>
      <c r="AA172" s="197"/>
      <c r="AB172" s="188"/>
      <c r="AC172" s="197"/>
      <c r="AD172" s="197"/>
      <c r="AE172" s="188"/>
      <c r="AF172" s="197"/>
      <c r="AG172" s="197"/>
      <c r="AH172" s="197"/>
    </row>
    <row r="173" spans="1:34" x14ac:dyDescent="0.3">
      <c r="A173" s="192"/>
      <c r="B173" s="117"/>
      <c r="C173" s="117"/>
      <c r="D173" s="117"/>
      <c r="E173" s="117"/>
      <c r="F173" s="117"/>
      <c r="G173" s="117"/>
      <c r="H173" s="117"/>
      <c r="I173" s="195"/>
      <c r="J173" s="117"/>
      <c r="K173" s="117"/>
      <c r="L173" s="117"/>
      <c r="M173" s="117"/>
      <c r="N173" s="117"/>
      <c r="O173" s="117"/>
      <c r="P173" s="117"/>
      <c r="Q173" s="117"/>
      <c r="R173" s="117"/>
      <c r="S173" s="195"/>
      <c r="T173" s="117"/>
      <c r="U173" s="195"/>
      <c r="V173" s="117"/>
      <c r="W173" s="196"/>
      <c r="X173" s="197"/>
      <c r="Y173" s="197"/>
      <c r="Z173" s="197"/>
      <c r="AA173" s="197"/>
      <c r="AB173" s="188"/>
      <c r="AC173" s="197"/>
      <c r="AD173" s="197"/>
      <c r="AE173" s="188"/>
      <c r="AF173" s="197"/>
      <c r="AG173" s="197"/>
      <c r="AH173" s="197"/>
    </row>
    <row r="174" spans="1:34" x14ac:dyDescent="0.3">
      <c r="A174" s="192"/>
      <c r="B174" s="117"/>
      <c r="C174" s="117"/>
      <c r="D174" s="117"/>
      <c r="E174" s="117"/>
      <c r="F174" s="117"/>
      <c r="G174" s="117"/>
      <c r="H174" s="117"/>
      <c r="I174" s="195"/>
      <c r="J174" s="117"/>
      <c r="K174" s="117"/>
      <c r="L174" s="117"/>
      <c r="M174" s="117"/>
      <c r="N174" s="117"/>
      <c r="O174" s="117"/>
      <c r="P174" s="117"/>
      <c r="Q174" s="117"/>
      <c r="R174" s="117"/>
      <c r="S174" s="195"/>
      <c r="T174" s="117"/>
      <c r="U174" s="195"/>
      <c r="V174" s="117"/>
      <c r="W174" s="196"/>
      <c r="X174" s="197"/>
      <c r="Y174" s="197"/>
      <c r="Z174" s="197"/>
      <c r="AA174" s="197"/>
      <c r="AB174" s="188"/>
      <c r="AC174" s="197"/>
      <c r="AD174" s="197"/>
      <c r="AE174" s="188"/>
      <c r="AF174" s="197"/>
      <c r="AG174" s="197"/>
      <c r="AH174" s="197"/>
    </row>
    <row r="175" spans="1:34" x14ac:dyDescent="0.3">
      <c r="A175" s="192"/>
      <c r="B175" s="117"/>
      <c r="C175" s="117"/>
      <c r="D175" s="117"/>
      <c r="E175" s="117"/>
      <c r="F175" s="117"/>
      <c r="G175" s="117"/>
      <c r="H175" s="117"/>
      <c r="I175" s="195"/>
      <c r="J175" s="117"/>
      <c r="K175" s="117"/>
      <c r="L175" s="117"/>
      <c r="M175" s="117"/>
      <c r="N175" s="117"/>
      <c r="O175" s="117"/>
      <c r="P175" s="117"/>
      <c r="Q175" s="117"/>
      <c r="R175" s="117"/>
      <c r="S175" s="195"/>
      <c r="T175" s="117"/>
      <c r="U175" s="195"/>
      <c r="V175" s="117"/>
      <c r="W175" s="196"/>
      <c r="X175" s="197"/>
      <c r="Y175" s="197"/>
      <c r="Z175" s="197"/>
      <c r="AA175" s="197"/>
      <c r="AB175" s="188"/>
      <c r="AC175" s="197"/>
      <c r="AD175" s="197"/>
      <c r="AE175" s="188"/>
      <c r="AF175" s="197"/>
      <c r="AG175" s="197"/>
      <c r="AH175" s="197"/>
    </row>
    <row r="176" spans="1:34" x14ac:dyDescent="0.3">
      <c r="A176" s="192"/>
      <c r="B176" s="117"/>
      <c r="C176" s="117"/>
      <c r="D176" s="117"/>
      <c r="E176" s="117"/>
      <c r="F176" s="117"/>
      <c r="G176" s="117"/>
      <c r="H176" s="117"/>
      <c r="I176" s="195"/>
      <c r="J176" s="117"/>
      <c r="K176" s="117"/>
      <c r="L176" s="117"/>
      <c r="M176" s="117"/>
      <c r="N176" s="117"/>
      <c r="O176" s="117"/>
      <c r="P176" s="117"/>
      <c r="Q176" s="117"/>
      <c r="R176" s="117"/>
      <c r="S176" s="195"/>
      <c r="T176" s="117"/>
      <c r="U176" s="195"/>
      <c r="V176" s="117"/>
      <c r="W176" s="196"/>
      <c r="X176" s="197"/>
      <c r="Y176" s="197"/>
      <c r="Z176" s="197"/>
      <c r="AA176" s="197"/>
      <c r="AB176" s="188"/>
      <c r="AC176" s="197"/>
      <c r="AD176" s="197"/>
      <c r="AE176" s="188"/>
      <c r="AF176" s="197"/>
      <c r="AG176" s="197"/>
      <c r="AH176" s="197"/>
    </row>
    <row r="177" spans="1:34" x14ac:dyDescent="0.3">
      <c r="A177" s="192"/>
      <c r="B177" s="117"/>
      <c r="C177" s="117"/>
      <c r="D177" s="117"/>
      <c r="E177" s="117"/>
      <c r="F177" s="117"/>
      <c r="G177" s="117"/>
      <c r="H177" s="117"/>
      <c r="I177" s="195"/>
      <c r="J177" s="117"/>
      <c r="K177" s="117"/>
      <c r="L177" s="117"/>
      <c r="M177" s="117"/>
      <c r="N177" s="117"/>
      <c r="O177" s="117"/>
      <c r="P177" s="117"/>
      <c r="Q177" s="117"/>
      <c r="R177" s="117"/>
      <c r="S177" s="195"/>
      <c r="T177" s="117"/>
      <c r="U177" s="195"/>
      <c r="V177" s="117"/>
      <c r="W177" s="196"/>
      <c r="X177" s="197"/>
      <c r="Y177" s="197"/>
      <c r="Z177" s="197"/>
      <c r="AA177" s="197"/>
      <c r="AB177" s="188"/>
      <c r="AC177" s="197"/>
      <c r="AD177" s="197"/>
      <c r="AE177" s="188"/>
      <c r="AF177" s="197"/>
      <c r="AG177" s="197"/>
      <c r="AH177" s="197"/>
    </row>
    <row r="178" spans="1:34" x14ac:dyDescent="0.3">
      <c r="A178" s="192"/>
      <c r="B178" s="117"/>
      <c r="C178" s="117"/>
      <c r="D178" s="117"/>
      <c r="E178" s="117"/>
      <c r="F178" s="117"/>
      <c r="G178" s="117"/>
      <c r="H178" s="117"/>
      <c r="I178" s="195"/>
      <c r="J178" s="117"/>
      <c r="K178" s="117"/>
      <c r="L178" s="117"/>
      <c r="M178" s="117"/>
      <c r="N178" s="117"/>
      <c r="O178" s="117"/>
      <c r="P178" s="117"/>
      <c r="Q178" s="117"/>
      <c r="R178" s="117"/>
      <c r="S178" s="195"/>
      <c r="T178" s="117"/>
      <c r="U178" s="195"/>
      <c r="V178" s="117"/>
      <c r="W178" s="196"/>
      <c r="X178" s="197"/>
      <c r="Y178" s="197"/>
      <c r="Z178" s="197"/>
      <c r="AA178" s="197"/>
      <c r="AB178" s="188"/>
      <c r="AC178" s="197"/>
      <c r="AD178" s="197"/>
      <c r="AE178" s="188"/>
      <c r="AF178" s="197"/>
      <c r="AG178" s="197"/>
      <c r="AH178" s="197"/>
    </row>
    <row r="179" spans="1:34" x14ac:dyDescent="0.3">
      <c r="A179" s="192"/>
      <c r="B179" s="117"/>
      <c r="C179" s="117"/>
      <c r="D179" s="117"/>
      <c r="E179" s="117"/>
      <c r="F179" s="117"/>
      <c r="G179" s="117"/>
      <c r="H179" s="117"/>
      <c r="I179" s="195"/>
      <c r="J179" s="117"/>
      <c r="K179" s="117"/>
      <c r="L179" s="117"/>
      <c r="M179" s="117"/>
      <c r="N179" s="117"/>
      <c r="O179" s="117"/>
      <c r="P179" s="117"/>
      <c r="Q179" s="117"/>
      <c r="R179" s="117"/>
      <c r="S179" s="195"/>
      <c r="T179" s="117"/>
      <c r="U179" s="195"/>
      <c r="V179" s="117"/>
      <c r="W179" s="196"/>
      <c r="X179" s="197"/>
      <c r="Y179" s="197"/>
      <c r="Z179" s="197"/>
      <c r="AA179" s="197"/>
      <c r="AB179" s="188"/>
      <c r="AC179" s="197"/>
      <c r="AD179" s="197"/>
      <c r="AE179" s="188"/>
      <c r="AF179" s="197"/>
      <c r="AG179" s="197"/>
      <c r="AH179" s="197"/>
    </row>
    <row r="180" spans="1:34" x14ac:dyDescent="0.3">
      <c r="A180" s="192"/>
      <c r="B180" s="117"/>
      <c r="C180" s="117"/>
      <c r="D180" s="117"/>
      <c r="E180" s="117"/>
      <c r="F180" s="117"/>
      <c r="G180" s="117"/>
      <c r="H180" s="117"/>
      <c r="I180" s="195"/>
      <c r="J180" s="117"/>
      <c r="K180" s="117"/>
      <c r="L180" s="117"/>
      <c r="M180" s="117"/>
      <c r="N180" s="117"/>
      <c r="O180" s="117"/>
      <c r="P180" s="117"/>
      <c r="Q180" s="117"/>
      <c r="R180" s="117"/>
      <c r="S180" s="195"/>
      <c r="T180" s="117"/>
      <c r="U180" s="195"/>
      <c r="V180" s="117"/>
      <c r="W180" s="196"/>
      <c r="X180" s="197"/>
      <c r="Y180" s="197"/>
      <c r="Z180" s="197"/>
      <c r="AA180" s="197"/>
      <c r="AB180" s="188"/>
      <c r="AC180" s="197"/>
      <c r="AD180" s="197"/>
      <c r="AE180" s="188"/>
      <c r="AF180" s="197"/>
      <c r="AG180" s="197"/>
      <c r="AH180" s="197"/>
    </row>
    <row r="181" spans="1:34" x14ac:dyDescent="0.3">
      <c r="A181" s="192"/>
      <c r="B181" s="117"/>
      <c r="C181" s="117"/>
      <c r="D181" s="117"/>
      <c r="E181" s="117"/>
      <c r="F181" s="117"/>
      <c r="G181" s="117"/>
      <c r="H181" s="117"/>
      <c r="I181" s="195"/>
      <c r="J181" s="117"/>
      <c r="K181" s="117"/>
      <c r="L181" s="117"/>
      <c r="M181" s="117"/>
      <c r="N181" s="117"/>
      <c r="O181" s="117"/>
      <c r="P181" s="117"/>
      <c r="Q181" s="117"/>
      <c r="R181" s="117"/>
      <c r="S181" s="195"/>
      <c r="T181" s="117"/>
      <c r="U181" s="195"/>
      <c r="V181" s="117"/>
      <c r="W181" s="196"/>
      <c r="X181" s="197"/>
      <c r="Y181" s="197"/>
      <c r="Z181" s="197"/>
      <c r="AA181" s="197"/>
      <c r="AB181" s="188"/>
      <c r="AC181" s="197"/>
      <c r="AD181" s="197"/>
      <c r="AE181" s="188"/>
      <c r="AF181" s="197"/>
      <c r="AG181" s="197"/>
      <c r="AH181" s="197"/>
    </row>
    <row r="182" spans="1:34" x14ac:dyDescent="0.3">
      <c r="A182" s="192"/>
      <c r="B182" s="117"/>
      <c r="C182" s="117"/>
      <c r="D182" s="117"/>
      <c r="E182" s="117"/>
      <c r="F182" s="117"/>
      <c r="G182" s="117"/>
      <c r="H182" s="117"/>
      <c r="I182" s="195"/>
      <c r="J182" s="117"/>
      <c r="K182" s="117"/>
      <c r="L182" s="117"/>
      <c r="M182" s="117"/>
      <c r="N182" s="117"/>
      <c r="O182" s="117"/>
      <c r="P182" s="117"/>
      <c r="Q182" s="117"/>
      <c r="R182" s="117"/>
      <c r="S182" s="195"/>
      <c r="T182" s="117"/>
      <c r="U182" s="195"/>
      <c r="V182" s="117"/>
      <c r="W182" s="196"/>
      <c r="X182" s="197"/>
      <c r="Y182" s="197"/>
      <c r="Z182" s="197"/>
      <c r="AA182" s="197"/>
      <c r="AB182" s="188"/>
      <c r="AC182" s="197"/>
      <c r="AD182" s="197"/>
      <c r="AE182" s="188"/>
      <c r="AF182" s="197"/>
      <c r="AG182" s="197"/>
      <c r="AH182" s="197"/>
    </row>
    <row r="183" spans="1:34" x14ac:dyDescent="0.3">
      <c r="A183" s="192"/>
      <c r="B183" s="117"/>
      <c r="C183" s="117"/>
      <c r="D183" s="117"/>
      <c r="E183" s="117"/>
      <c r="F183" s="117"/>
      <c r="G183" s="117"/>
      <c r="H183" s="117"/>
      <c r="I183" s="195"/>
      <c r="J183" s="117"/>
      <c r="K183" s="117"/>
      <c r="L183" s="117"/>
      <c r="M183" s="117"/>
      <c r="N183" s="117"/>
      <c r="O183" s="117"/>
      <c r="P183" s="117"/>
      <c r="Q183" s="117"/>
      <c r="R183" s="117"/>
      <c r="S183" s="195"/>
      <c r="T183" s="117"/>
      <c r="U183" s="195"/>
      <c r="V183" s="117"/>
      <c r="W183" s="196"/>
      <c r="X183" s="197"/>
      <c r="Y183" s="197"/>
      <c r="Z183" s="197"/>
      <c r="AA183" s="197"/>
      <c r="AB183" s="188"/>
      <c r="AC183" s="197"/>
      <c r="AD183" s="197"/>
      <c r="AE183" s="188"/>
      <c r="AF183" s="197"/>
      <c r="AG183" s="197"/>
      <c r="AH183" s="197"/>
    </row>
    <row r="184" spans="1:34" x14ac:dyDescent="0.3">
      <c r="A184" s="192"/>
      <c r="B184" s="117"/>
      <c r="C184" s="117"/>
      <c r="D184" s="117"/>
      <c r="E184" s="117"/>
      <c r="F184" s="117"/>
      <c r="G184" s="117"/>
      <c r="H184" s="117"/>
      <c r="I184" s="195"/>
      <c r="J184" s="117"/>
      <c r="K184" s="117"/>
      <c r="L184" s="117"/>
      <c r="M184" s="117"/>
      <c r="N184" s="117"/>
      <c r="O184" s="117"/>
      <c r="P184" s="117"/>
      <c r="Q184" s="117"/>
      <c r="R184" s="117"/>
      <c r="S184" s="195"/>
      <c r="T184" s="117"/>
      <c r="U184" s="195"/>
      <c r="V184" s="117"/>
      <c r="W184" s="196"/>
      <c r="X184" s="197"/>
      <c r="Y184" s="197"/>
      <c r="Z184" s="197"/>
      <c r="AA184" s="197"/>
      <c r="AB184" s="188"/>
      <c r="AC184" s="197"/>
      <c r="AD184" s="197"/>
      <c r="AE184" s="188"/>
      <c r="AF184" s="197"/>
      <c r="AG184" s="197"/>
      <c r="AH184" s="197"/>
    </row>
    <row r="185" spans="1:34" x14ac:dyDescent="0.3">
      <c r="A185" s="192"/>
      <c r="B185" s="117"/>
      <c r="C185" s="117"/>
      <c r="D185" s="117"/>
      <c r="E185" s="117"/>
      <c r="F185" s="117"/>
      <c r="G185" s="117"/>
      <c r="H185" s="117"/>
      <c r="I185" s="195"/>
      <c r="J185" s="117"/>
      <c r="K185" s="117"/>
      <c r="L185" s="117"/>
      <c r="M185" s="117"/>
      <c r="N185" s="117"/>
      <c r="O185" s="117"/>
      <c r="P185" s="117"/>
      <c r="Q185" s="117"/>
      <c r="R185" s="117"/>
      <c r="S185" s="195"/>
      <c r="T185" s="117"/>
      <c r="U185" s="195"/>
      <c r="V185" s="117"/>
      <c r="W185" s="196"/>
      <c r="X185" s="197"/>
      <c r="Y185" s="197"/>
      <c r="Z185" s="197"/>
      <c r="AA185" s="197"/>
      <c r="AB185" s="188"/>
      <c r="AC185" s="197"/>
      <c r="AD185" s="197"/>
      <c r="AE185" s="188"/>
      <c r="AF185" s="197"/>
      <c r="AG185" s="197"/>
      <c r="AH185" s="197"/>
    </row>
    <row r="186" spans="1:34" x14ac:dyDescent="0.3">
      <c r="A186" s="192"/>
      <c r="B186" s="117"/>
      <c r="C186" s="117"/>
      <c r="D186" s="117"/>
      <c r="E186" s="117"/>
      <c r="F186" s="117"/>
      <c r="G186" s="117"/>
      <c r="H186" s="117"/>
      <c r="I186" s="195"/>
      <c r="J186" s="117"/>
      <c r="K186" s="117"/>
      <c r="L186" s="117"/>
      <c r="M186" s="117"/>
      <c r="N186" s="117"/>
      <c r="O186" s="117"/>
      <c r="P186" s="117"/>
      <c r="Q186" s="117"/>
      <c r="R186" s="117"/>
      <c r="S186" s="195"/>
      <c r="T186" s="117"/>
      <c r="U186" s="195"/>
      <c r="V186" s="117"/>
      <c r="W186" s="196"/>
      <c r="X186" s="197"/>
      <c r="Y186" s="197"/>
      <c r="Z186" s="197"/>
      <c r="AA186" s="197"/>
      <c r="AB186" s="188"/>
      <c r="AC186" s="197"/>
      <c r="AD186" s="197"/>
      <c r="AE186" s="188"/>
      <c r="AF186" s="197"/>
      <c r="AG186" s="197"/>
      <c r="AH186" s="197"/>
    </row>
    <row r="187" spans="1:34" x14ac:dyDescent="0.3">
      <c r="A187" s="192"/>
      <c r="B187" s="117"/>
      <c r="C187" s="117"/>
      <c r="D187" s="117"/>
      <c r="E187" s="117"/>
      <c r="F187" s="117"/>
      <c r="G187" s="117"/>
      <c r="H187" s="117"/>
      <c r="I187" s="195"/>
      <c r="J187" s="117"/>
      <c r="K187" s="117"/>
      <c r="L187" s="117"/>
      <c r="M187" s="117"/>
      <c r="N187" s="117"/>
      <c r="O187" s="117"/>
      <c r="P187" s="117"/>
      <c r="Q187" s="117"/>
      <c r="R187" s="117"/>
      <c r="S187" s="195"/>
      <c r="T187" s="117"/>
      <c r="U187" s="195"/>
      <c r="V187" s="117"/>
      <c r="W187" s="196"/>
      <c r="X187" s="197"/>
      <c r="Y187" s="197"/>
      <c r="Z187" s="197"/>
      <c r="AA187" s="197"/>
      <c r="AB187" s="188"/>
      <c r="AC187" s="197"/>
      <c r="AD187" s="197"/>
      <c r="AE187" s="188"/>
      <c r="AF187" s="197"/>
      <c r="AG187" s="197"/>
      <c r="AH187" s="197"/>
    </row>
    <row r="188" spans="1:34" x14ac:dyDescent="0.3">
      <c r="A188" s="192"/>
      <c r="B188" s="117"/>
      <c r="C188" s="117"/>
      <c r="D188" s="117"/>
      <c r="E188" s="117"/>
      <c r="F188" s="117"/>
      <c r="G188" s="117"/>
      <c r="H188" s="117"/>
      <c r="I188" s="195"/>
      <c r="J188" s="117"/>
      <c r="K188" s="117"/>
      <c r="L188" s="117"/>
      <c r="M188" s="117"/>
      <c r="N188" s="117"/>
      <c r="O188" s="117"/>
      <c r="P188" s="117"/>
      <c r="Q188" s="117"/>
      <c r="R188" s="117"/>
      <c r="S188" s="195"/>
      <c r="T188" s="117"/>
      <c r="U188" s="195"/>
      <c r="V188" s="117"/>
      <c r="W188" s="196"/>
      <c r="X188" s="197"/>
      <c r="Y188" s="197"/>
      <c r="Z188" s="197"/>
      <c r="AA188" s="197"/>
      <c r="AB188" s="188"/>
      <c r="AC188" s="197"/>
      <c r="AD188" s="197"/>
      <c r="AE188" s="188"/>
      <c r="AF188" s="197"/>
      <c r="AG188" s="197"/>
      <c r="AH188" s="197"/>
    </row>
    <row r="189" spans="1:34" x14ac:dyDescent="0.3">
      <c r="A189" s="192"/>
      <c r="B189" s="117"/>
      <c r="C189" s="117"/>
      <c r="D189" s="117"/>
      <c r="E189" s="117"/>
      <c r="F189" s="117"/>
      <c r="G189" s="117"/>
      <c r="H189" s="117"/>
      <c r="I189" s="195"/>
      <c r="J189" s="117"/>
      <c r="K189" s="117"/>
      <c r="L189" s="117"/>
      <c r="M189" s="117"/>
      <c r="N189" s="117"/>
      <c r="O189" s="117"/>
      <c r="P189" s="117"/>
      <c r="Q189" s="117"/>
      <c r="R189" s="117"/>
      <c r="S189" s="195"/>
      <c r="T189" s="117"/>
      <c r="U189" s="195"/>
      <c r="V189" s="117"/>
      <c r="W189" s="196"/>
      <c r="X189" s="197"/>
      <c r="Y189" s="197"/>
      <c r="Z189" s="197"/>
      <c r="AA189" s="197"/>
      <c r="AB189" s="188"/>
      <c r="AC189" s="197"/>
      <c r="AD189" s="197"/>
      <c r="AE189" s="188"/>
      <c r="AF189" s="197"/>
      <c r="AG189" s="197"/>
      <c r="AH189" s="197"/>
    </row>
    <row r="190" spans="1:34" x14ac:dyDescent="0.3">
      <c r="A190" s="192"/>
      <c r="B190" s="117"/>
      <c r="C190" s="117"/>
      <c r="D190" s="117"/>
      <c r="E190" s="117"/>
      <c r="F190" s="117"/>
      <c r="G190" s="117"/>
      <c r="H190" s="117"/>
      <c r="I190" s="195"/>
      <c r="J190" s="117"/>
      <c r="K190" s="117"/>
      <c r="L190" s="117"/>
      <c r="M190" s="117"/>
      <c r="N190" s="117"/>
      <c r="O190" s="117"/>
      <c r="P190" s="117"/>
      <c r="Q190" s="117"/>
      <c r="R190" s="117"/>
      <c r="S190" s="195"/>
      <c r="T190" s="117"/>
      <c r="U190" s="195"/>
      <c r="V190" s="117"/>
      <c r="W190" s="196"/>
      <c r="X190" s="197"/>
      <c r="Y190" s="197"/>
      <c r="Z190" s="197"/>
      <c r="AA190" s="197"/>
      <c r="AB190" s="188"/>
      <c r="AC190" s="197"/>
      <c r="AD190" s="197"/>
      <c r="AE190" s="188"/>
      <c r="AF190" s="197"/>
      <c r="AG190" s="197"/>
      <c r="AH190" s="197"/>
    </row>
    <row r="191" spans="1:34" x14ac:dyDescent="0.3">
      <c r="A191" s="192"/>
      <c r="B191" s="117"/>
      <c r="C191" s="117"/>
      <c r="D191" s="117"/>
      <c r="E191" s="117"/>
      <c r="F191" s="117"/>
      <c r="G191" s="117"/>
      <c r="H191" s="117"/>
      <c r="I191" s="195"/>
      <c r="J191" s="117"/>
      <c r="K191" s="117"/>
      <c r="L191" s="117"/>
      <c r="M191" s="117"/>
      <c r="N191" s="117"/>
      <c r="O191" s="117"/>
      <c r="P191" s="117"/>
      <c r="Q191" s="117"/>
      <c r="R191" s="117"/>
      <c r="S191" s="195"/>
      <c r="T191" s="117"/>
      <c r="U191" s="195"/>
      <c r="V191" s="117"/>
      <c r="W191" s="196"/>
      <c r="X191" s="197"/>
      <c r="Y191" s="197"/>
      <c r="Z191" s="197"/>
      <c r="AA191" s="197"/>
      <c r="AB191" s="188"/>
      <c r="AC191" s="197"/>
      <c r="AD191" s="197"/>
      <c r="AE191" s="188"/>
      <c r="AF191" s="197"/>
      <c r="AG191" s="197"/>
      <c r="AH191" s="197"/>
    </row>
    <row r="192" spans="1:34" x14ac:dyDescent="0.3">
      <c r="A192" s="192"/>
      <c r="B192" s="117"/>
      <c r="C192" s="117"/>
      <c r="D192" s="117"/>
      <c r="E192" s="117"/>
      <c r="F192" s="117"/>
      <c r="G192" s="117"/>
      <c r="H192" s="117"/>
      <c r="I192" s="195"/>
      <c r="J192" s="117"/>
      <c r="K192" s="117"/>
      <c r="L192" s="117"/>
      <c r="M192" s="117"/>
      <c r="N192" s="117"/>
      <c r="O192" s="117"/>
      <c r="P192" s="117"/>
      <c r="Q192" s="117"/>
      <c r="R192" s="117"/>
      <c r="S192" s="195"/>
      <c r="T192" s="117"/>
      <c r="U192" s="195"/>
      <c r="V192" s="117"/>
      <c r="W192" s="196"/>
      <c r="X192" s="197"/>
      <c r="Y192" s="197"/>
      <c r="Z192" s="197"/>
      <c r="AA192" s="197"/>
      <c r="AB192" s="188"/>
      <c r="AC192" s="197"/>
      <c r="AD192" s="197"/>
      <c r="AE192" s="188"/>
      <c r="AF192" s="197"/>
      <c r="AG192" s="197"/>
      <c r="AH192" s="197"/>
    </row>
    <row r="193" spans="1:34" x14ac:dyDescent="0.3">
      <c r="A193" s="192"/>
      <c r="B193" s="117"/>
      <c r="C193" s="117"/>
      <c r="D193" s="117"/>
      <c r="E193" s="117"/>
      <c r="F193" s="117"/>
      <c r="G193" s="117"/>
      <c r="H193" s="117"/>
      <c r="I193" s="195"/>
      <c r="J193" s="117"/>
      <c r="K193" s="117"/>
      <c r="L193" s="117"/>
      <c r="M193" s="117"/>
      <c r="N193" s="117"/>
      <c r="O193" s="117"/>
      <c r="P193" s="117"/>
      <c r="Q193" s="117"/>
      <c r="R193" s="117"/>
      <c r="S193" s="195"/>
      <c r="T193" s="117"/>
      <c r="U193" s="195"/>
      <c r="V193" s="117"/>
      <c r="W193" s="196"/>
      <c r="X193" s="197"/>
      <c r="Y193" s="197"/>
      <c r="Z193" s="197"/>
      <c r="AA193" s="197"/>
      <c r="AB193" s="188"/>
      <c r="AC193" s="197"/>
      <c r="AD193" s="197"/>
      <c r="AE193" s="188"/>
      <c r="AF193" s="197"/>
      <c r="AG193" s="197"/>
      <c r="AH193" s="197"/>
    </row>
    <row r="194" spans="1:34" x14ac:dyDescent="0.3">
      <c r="A194" s="192"/>
      <c r="B194" s="117"/>
      <c r="C194" s="117"/>
      <c r="D194" s="117"/>
      <c r="E194" s="117"/>
      <c r="F194" s="117"/>
      <c r="G194" s="117"/>
      <c r="H194" s="117"/>
      <c r="I194" s="195"/>
      <c r="J194" s="117"/>
      <c r="K194" s="117"/>
      <c r="L194" s="117"/>
      <c r="M194" s="117"/>
      <c r="N194" s="117"/>
      <c r="O194" s="117"/>
      <c r="P194" s="117"/>
      <c r="Q194" s="117"/>
      <c r="R194" s="117"/>
      <c r="S194" s="195"/>
      <c r="T194" s="117"/>
      <c r="U194" s="195"/>
      <c r="V194" s="117"/>
      <c r="W194" s="196"/>
      <c r="X194" s="197"/>
      <c r="Y194" s="197"/>
      <c r="Z194" s="197"/>
      <c r="AA194" s="197"/>
      <c r="AB194" s="188"/>
      <c r="AC194" s="197"/>
      <c r="AD194" s="197"/>
      <c r="AE194" s="188"/>
      <c r="AF194" s="197"/>
      <c r="AG194" s="197"/>
      <c r="AH194" s="197"/>
    </row>
    <row r="195" spans="1:34" x14ac:dyDescent="0.3">
      <c r="A195" s="192"/>
      <c r="B195" s="117"/>
      <c r="C195" s="117"/>
      <c r="D195" s="117"/>
      <c r="E195" s="117"/>
      <c r="F195" s="117"/>
      <c r="G195" s="117"/>
      <c r="H195" s="117"/>
      <c r="I195" s="195"/>
      <c r="J195" s="117"/>
      <c r="K195" s="117"/>
      <c r="L195" s="117"/>
      <c r="M195" s="117"/>
      <c r="N195" s="117"/>
      <c r="O195" s="117"/>
      <c r="P195" s="117"/>
      <c r="Q195" s="117"/>
      <c r="R195" s="117"/>
      <c r="S195" s="195"/>
      <c r="T195" s="117"/>
      <c r="U195" s="195"/>
      <c r="V195" s="117"/>
      <c r="W195" s="196"/>
      <c r="X195" s="197"/>
      <c r="Y195" s="197"/>
      <c r="Z195" s="197"/>
      <c r="AA195" s="197"/>
      <c r="AB195" s="188"/>
      <c r="AC195" s="197"/>
      <c r="AD195" s="197"/>
      <c r="AE195" s="188"/>
      <c r="AF195" s="197"/>
      <c r="AG195" s="197"/>
      <c r="AH195" s="197"/>
    </row>
    <row r="196" spans="1:34" x14ac:dyDescent="0.3">
      <c r="A196" s="192"/>
      <c r="B196" s="117"/>
      <c r="C196" s="117"/>
      <c r="D196" s="117"/>
      <c r="E196" s="117"/>
      <c r="F196" s="117"/>
      <c r="G196" s="117"/>
      <c r="H196" s="117"/>
      <c r="I196" s="195"/>
      <c r="J196" s="117"/>
      <c r="K196" s="117"/>
      <c r="L196" s="117"/>
      <c r="M196" s="117"/>
      <c r="N196" s="117"/>
      <c r="O196" s="117"/>
      <c r="P196" s="117"/>
      <c r="Q196" s="117"/>
      <c r="R196" s="117"/>
      <c r="S196" s="195"/>
      <c r="T196" s="117"/>
      <c r="U196" s="195"/>
      <c r="V196" s="117"/>
      <c r="W196" s="196"/>
      <c r="X196" s="197"/>
      <c r="Y196" s="197"/>
      <c r="Z196" s="197"/>
      <c r="AA196" s="197"/>
      <c r="AB196" s="188"/>
      <c r="AC196" s="197"/>
      <c r="AD196" s="197"/>
      <c r="AE196" s="188"/>
      <c r="AF196" s="197"/>
      <c r="AG196" s="197"/>
      <c r="AH196" s="197"/>
    </row>
    <row r="197" spans="1:34" x14ac:dyDescent="0.3">
      <c r="A197" s="192"/>
      <c r="B197" s="117"/>
      <c r="C197" s="117"/>
      <c r="D197" s="117"/>
      <c r="E197" s="117"/>
      <c r="F197" s="117"/>
      <c r="G197" s="117"/>
      <c r="H197" s="117"/>
      <c r="I197" s="195"/>
      <c r="J197" s="117"/>
      <c r="K197" s="117"/>
      <c r="L197" s="117"/>
      <c r="M197" s="117"/>
      <c r="N197" s="117"/>
      <c r="O197" s="117"/>
      <c r="P197" s="117"/>
      <c r="Q197" s="117"/>
      <c r="R197" s="117"/>
      <c r="S197" s="195"/>
      <c r="T197" s="117"/>
      <c r="U197" s="195"/>
      <c r="V197" s="117"/>
      <c r="W197" s="196"/>
      <c r="X197" s="197"/>
      <c r="Y197" s="197"/>
      <c r="Z197" s="197"/>
      <c r="AA197" s="197"/>
      <c r="AB197" s="188"/>
      <c r="AC197" s="197"/>
      <c r="AD197" s="197"/>
      <c r="AE197" s="188"/>
      <c r="AF197" s="197"/>
      <c r="AG197" s="197"/>
      <c r="AH197" s="197"/>
    </row>
    <row r="198" spans="1:34" x14ac:dyDescent="0.3">
      <c r="A198" s="192"/>
      <c r="B198" s="117"/>
      <c r="C198" s="117"/>
      <c r="D198" s="117"/>
      <c r="E198" s="117"/>
      <c r="F198" s="117"/>
      <c r="G198" s="117"/>
      <c r="H198" s="117"/>
      <c r="I198" s="195"/>
      <c r="J198" s="117"/>
      <c r="K198" s="117"/>
      <c r="L198" s="117"/>
      <c r="M198" s="117"/>
      <c r="N198" s="117"/>
      <c r="O198" s="117"/>
      <c r="P198" s="117"/>
      <c r="Q198" s="117"/>
      <c r="R198" s="117"/>
      <c r="S198" s="195"/>
      <c r="T198" s="117"/>
      <c r="U198" s="195"/>
      <c r="V198" s="117"/>
      <c r="W198" s="196"/>
      <c r="X198" s="197"/>
      <c r="Y198" s="197"/>
      <c r="Z198" s="197"/>
      <c r="AA198" s="197"/>
      <c r="AB198" s="188"/>
      <c r="AC198" s="197"/>
      <c r="AD198" s="197"/>
      <c r="AE198" s="188"/>
      <c r="AF198" s="197"/>
      <c r="AG198" s="197"/>
      <c r="AH198" s="197"/>
    </row>
    <row r="199" spans="1:34" x14ac:dyDescent="0.3">
      <c r="A199" s="192"/>
      <c r="B199" s="117"/>
      <c r="C199" s="117"/>
      <c r="D199" s="117"/>
      <c r="E199" s="117"/>
      <c r="F199" s="117"/>
      <c r="G199" s="117"/>
      <c r="H199" s="117"/>
      <c r="I199" s="195"/>
      <c r="J199" s="117"/>
      <c r="K199" s="117"/>
      <c r="L199" s="117"/>
      <c r="M199" s="117"/>
      <c r="N199" s="117"/>
      <c r="O199" s="117"/>
      <c r="P199" s="117"/>
      <c r="Q199" s="117"/>
      <c r="R199" s="117"/>
      <c r="S199" s="195"/>
      <c r="T199" s="117"/>
      <c r="U199" s="195"/>
      <c r="V199" s="117"/>
      <c r="W199" s="196"/>
      <c r="X199" s="197"/>
      <c r="Y199" s="197"/>
      <c r="Z199" s="197"/>
      <c r="AA199" s="197"/>
      <c r="AB199" s="188"/>
      <c r="AC199" s="197"/>
      <c r="AD199" s="197"/>
      <c r="AE199" s="188"/>
      <c r="AF199" s="197"/>
      <c r="AG199" s="197"/>
      <c r="AH199" s="197"/>
    </row>
    <row r="200" spans="1:34" x14ac:dyDescent="0.3">
      <c r="A200" s="192"/>
      <c r="B200" s="117"/>
      <c r="C200" s="117"/>
      <c r="D200" s="117"/>
      <c r="E200" s="117"/>
      <c r="F200" s="117"/>
      <c r="G200" s="117"/>
      <c r="H200" s="117"/>
      <c r="I200" s="195"/>
      <c r="J200" s="117"/>
      <c r="K200" s="117"/>
      <c r="L200" s="117"/>
      <c r="M200" s="117"/>
      <c r="N200" s="117"/>
      <c r="O200" s="117"/>
      <c r="P200" s="117"/>
      <c r="Q200" s="117"/>
      <c r="R200" s="117"/>
      <c r="S200" s="195"/>
      <c r="T200" s="117"/>
      <c r="U200" s="195"/>
      <c r="V200" s="117"/>
      <c r="W200" s="196"/>
      <c r="X200" s="197"/>
      <c r="Y200" s="197"/>
      <c r="Z200" s="197"/>
      <c r="AA200" s="197"/>
      <c r="AB200" s="188"/>
      <c r="AC200" s="197"/>
      <c r="AD200" s="197"/>
      <c r="AE200" s="188"/>
      <c r="AF200" s="197"/>
      <c r="AG200" s="197"/>
      <c r="AH200" s="197"/>
    </row>
    <row r="201" spans="1:34" x14ac:dyDescent="0.3">
      <c r="A201" s="192"/>
      <c r="B201" s="117"/>
      <c r="C201" s="117"/>
      <c r="D201" s="117"/>
      <c r="E201" s="117"/>
      <c r="F201" s="117"/>
      <c r="G201" s="117"/>
      <c r="H201" s="117"/>
      <c r="I201" s="195"/>
      <c r="J201" s="117"/>
      <c r="K201" s="117"/>
      <c r="L201" s="117"/>
      <c r="M201" s="117"/>
      <c r="N201" s="117"/>
      <c r="O201" s="117"/>
      <c r="P201" s="117"/>
      <c r="Q201" s="117"/>
      <c r="R201" s="117"/>
      <c r="S201" s="195"/>
      <c r="T201" s="117"/>
      <c r="U201" s="195"/>
      <c r="V201" s="117"/>
      <c r="W201" s="196"/>
      <c r="X201" s="197"/>
      <c r="Y201" s="197"/>
      <c r="Z201" s="197"/>
      <c r="AA201" s="197"/>
      <c r="AB201" s="188"/>
      <c r="AC201" s="197"/>
      <c r="AD201" s="197"/>
      <c r="AE201" s="188"/>
      <c r="AF201" s="197"/>
      <c r="AG201" s="197"/>
      <c r="AH201" s="197"/>
    </row>
    <row r="202" spans="1:34" x14ac:dyDescent="0.3">
      <c r="A202" s="192"/>
      <c r="B202" s="117"/>
      <c r="C202" s="117"/>
      <c r="D202" s="117"/>
      <c r="E202" s="117"/>
      <c r="F202" s="117"/>
      <c r="G202" s="117"/>
      <c r="H202" s="117"/>
      <c r="I202" s="195"/>
      <c r="J202" s="117"/>
      <c r="K202" s="117"/>
      <c r="L202" s="117"/>
      <c r="M202" s="117"/>
      <c r="N202" s="117"/>
      <c r="O202" s="117"/>
      <c r="P202" s="117"/>
      <c r="Q202" s="117"/>
      <c r="R202" s="117"/>
      <c r="S202" s="195"/>
      <c r="T202" s="117"/>
      <c r="U202" s="195"/>
      <c r="V202" s="117"/>
      <c r="W202" s="196"/>
      <c r="X202" s="197"/>
      <c r="Y202" s="197"/>
      <c r="Z202" s="197"/>
      <c r="AA202" s="197"/>
      <c r="AB202" s="188"/>
      <c r="AC202" s="197"/>
      <c r="AD202" s="197"/>
      <c r="AE202" s="188"/>
      <c r="AF202" s="197"/>
      <c r="AG202" s="197"/>
      <c r="AH202" s="197"/>
    </row>
    <row r="203" spans="1:34" x14ac:dyDescent="0.3">
      <c r="A203" s="192"/>
      <c r="B203" s="117"/>
      <c r="C203" s="117"/>
      <c r="D203" s="117"/>
      <c r="E203" s="117"/>
      <c r="F203" s="117"/>
      <c r="G203" s="117"/>
      <c r="H203" s="117"/>
      <c r="I203" s="195"/>
      <c r="J203" s="117"/>
      <c r="K203" s="117"/>
      <c r="L203" s="117"/>
      <c r="M203" s="117"/>
      <c r="N203" s="117"/>
      <c r="O203" s="117"/>
      <c r="P203" s="117"/>
      <c r="Q203" s="117"/>
      <c r="R203" s="117"/>
      <c r="S203" s="195"/>
      <c r="T203" s="117"/>
      <c r="U203" s="195"/>
      <c r="V203" s="117"/>
      <c r="W203" s="196"/>
      <c r="X203" s="197"/>
      <c r="Y203" s="197"/>
      <c r="Z203" s="197"/>
      <c r="AA203" s="197"/>
      <c r="AB203" s="188"/>
      <c r="AC203" s="197"/>
      <c r="AD203" s="197"/>
      <c r="AE203" s="188"/>
      <c r="AF203" s="197"/>
      <c r="AG203" s="197"/>
      <c r="AH203" s="197"/>
    </row>
    <row r="204" spans="1:34" x14ac:dyDescent="0.3">
      <c r="A204" s="192"/>
      <c r="B204" s="117"/>
      <c r="C204" s="117"/>
      <c r="D204" s="117"/>
      <c r="E204" s="117"/>
      <c r="F204" s="117"/>
      <c r="G204" s="117"/>
      <c r="H204" s="117"/>
      <c r="I204" s="195"/>
      <c r="J204" s="117"/>
      <c r="K204" s="117"/>
      <c r="L204" s="117"/>
      <c r="M204" s="117"/>
      <c r="N204" s="117"/>
      <c r="O204" s="117"/>
      <c r="P204" s="117"/>
      <c r="Q204" s="117"/>
      <c r="R204" s="117"/>
      <c r="S204" s="195"/>
      <c r="T204" s="117"/>
      <c r="U204" s="195"/>
      <c r="V204" s="117"/>
      <c r="W204" s="196"/>
      <c r="X204" s="197"/>
      <c r="Y204" s="197"/>
      <c r="Z204" s="197"/>
      <c r="AA204" s="197"/>
      <c r="AB204" s="188"/>
      <c r="AC204" s="197"/>
      <c r="AD204" s="197"/>
      <c r="AE204" s="188"/>
      <c r="AF204" s="197"/>
      <c r="AG204" s="197"/>
      <c r="AH204" s="197"/>
    </row>
    <row r="205" spans="1:34" x14ac:dyDescent="0.3">
      <c r="A205" s="192"/>
      <c r="B205" s="117"/>
      <c r="C205" s="117"/>
      <c r="D205" s="117"/>
      <c r="E205" s="117"/>
      <c r="F205" s="117"/>
      <c r="G205" s="117"/>
      <c r="H205" s="117"/>
      <c r="I205" s="195"/>
      <c r="J205" s="117"/>
      <c r="K205" s="117"/>
      <c r="L205" s="117"/>
      <c r="M205" s="117"/>
      <c r="N205" s="117"/>
      <c r="O205" s="117"/>
      <c r="P205" s="117"/>
      <c r="Q205" s="117"/>
      <c r="R205" s="117"/>
      <c r="S205" s="195"/>
      <c r="T205" s="117"/>
      <c r="U205" s="195"/>
      <c r="V205" s="117"/>
      <c r="W205" s="196"/>
      <c r="X205" s="197"/>
      <c r="Y205" s="197"/>
      <c r="Z205" s="197"/>
      <c r="AA205" s="197"/>
      <c r="AB205" s="188"/>
      <c r="AC205" s="197"/>
      <c r="AD205" s="197"/>
      <c r="AE205" s="188"/>
      <c r="AF205" s="197"/>
      <c r="AG205" s="197"/>
      <c r="AH205" s="197"/>
    </row>
    <row r="206" spans="1:34" x14ac:dyDescent="0.3">
      <c r="A206" s="192"/>
      <c r="B206" s="117"/>
      <c r="C206" s="117"/>
      <c r="D206" s="117"/>
      <c r="E206" s="117"/>
      <c r="F206" s="117"/>
      <c r="G206" s="117"/>
      <c r="H206" s="117"/>
      <c r="I206" s="195"/>
      <c r="J206" s="117"/>
      <c r="K206" s="117"/>
      <c r="L206" s="117"/>
      <c r="M206" s="117"/>
      <c r="N206" s="117"/>
      <c r="O206" s="117"/>
      <c r="P206" s="117"/>
      <c r="Q206" s="117"/>
      <c r="R206" s="117"/>
      <c r="S206" s="195"/>
      <c r="T206" s="117"/>
      <c r="U206" s="195"/>
      <c r="V206" s="117"/>
      <c r="W206" s="196"/>
      <c r="X206" s="197"/>
      <c r="Y206" s="197"/>
      <c r="Z206" s="197"/>
      <c r="AA206" s="197"/>
      <c r="AB206" s="188"/>
      <c r="AC206" s="197"/>
      <c r="AD206" s="197"/>
      <c r="AE206" s="188"/>
      <c r="AF206" s="197"/>
      <c r="AG206" s="197"/>
      <c r="AH206" s="197"/>
    </row>
    <row r="207" spans="1:34" x14ac:dyDescent="0.3">
      <c r="A207" s="192"/>
      <c r="B207" s="117"/>
      <c r="C207" s="117"/>
      <c r="D207" s="117"/>
      <c r="E207" s="117"/>
      <c r="F207" s="117"/>
      <c r="G207" s="117"/>
      <c r="H207" s="117"/>
      <c r="I207" s="195"/>
      <c r="J207" s="117"/>
      <c r="K207" s="117"/>
      <c r="L207" s="117"/>
      <c r="M207" s="117"/>
      <c r="N207" s="117"/>
      <c r="O207" s="117"/>
      <c r="P207" s="117"/>
      <c r="Q207" s="117"/>
      <c r="R207" s="117"/>
      <c r="S207" s="195"/>
      <c r="T207" s="117"/>
      <c r="U207" s="195"/>
      <c r="V207" s="117"/>
      <c r="W207" s="196"/>
      <c r="X207" s="197"/>
      <c r="Y207" s="197"/>
      <c r="Z207" s="197"/>
      <c r="AA207" s="197"/>
      <c r="AB207" s="188"/>
      <c r="AC207" s="197"/>
      <c r="AD207" s="197"/>
      <c r="AE207" s="188"/>
      <c r="AF207" s="197"/>
      <c r="AG207" s="197"/>
      <c r="AH207" s="197"/>
    </row>
    <row r="208" spans="1:34" x14ac:dyDescent="0.3">
      <c r="A208" s="192"/>
      <c r="B208" s="117"/>
      <c r="C208" s="117"/>
      <c r="D208" s="117"/>
      <c r="E208" s="117"/>
      <c r="F208" s="117"/>
      <c r="G208" s="117"/>
      <c r="H208" s="117"/>
      <c r="I208" s="195"/>
      <c r="J208" s="117"/>
      <c r="K208" s="117"/>
      <c r="L208" s="117"/>
      <c r="M208" s="117"/>
      <c r="N208" s="117"/>
      <c r="O208" s="117"/>
      <c r="P208" s="117"/>
      <c r="Q208" s="117"/>
      <c r="R208" s="117"/>
      <c r="S208" s="195"/>
      <c r="T208" s="117"/>
      <c r="U208" s="195"/>
      <c r="V208" s="117"/>
      <c r="W208" s="196"/>
      <c r="X208" s="197"/>
      <c r="Y208" s="197"/>
      <c r="Z208" s="197"/>
      <c r="AA208" s="197"/>
      <c r="AB208" s="188"/>
      <c r="AC208" s="197"/>
      <c r="AD208" s="197"/>
      <c r="AE208" s="188"/>
      <c r="AF208" s="197"/>
      <c r="AG208" s="197"/>
      <c r="AH208" s="197"/>
    </row>
    <row r="209" spans="1:34" x14ac:dyDescent="0.3">
      <c r="A209" s="192"/>
      <c r="B209" s="117"/>
      <c r="C209" s="117"/>
      <c r="D209" s="117"/>
      <c r="E209" s="117"/>
      <c r="F209" s="117"/>
      <c r="G209" s="117"/>
      <c r="H209" s="117"/>
      <c r="I209" s="195"/>
      <c r="J209" s="117"/>
      <c r="K209" s="117"/>
      <c r="L209" s="117"/>
      <c r="M209" s="117"/>
      <c r="N209" s="117"/>
      <c r="O209" s="117"/>
      <c r="P209" s="117"/>
      <c r="Q209" s="117"/>
      <c r="R209" s="117"/>
      <c r="S209" s="195"/>
      <c r="T209" s="117"/>
      <c r="U209" s="195"/>
      <c r="V209" s="117"/>
      <c r="W209" s="196"/>
      <c r="X209" s="197"/>
      <c r="Y209" s="197"/>
      <c r="Z209" s="197"/>
      <c r="AA209" s="197"/>
      <c r="AB209" s="188"/>
      <c r="AC209" s="197"/>
      <c r="AD209" s="197"/>
      <c r="AE209" s="188"/>
      <c r="AF209" s="197"/>
      <c r="AG209" s="197"/>
      <c r="AH209" s="197"/>
    </row>
    <row r="210" spans="1:34" x14ac:dyDescent="0.3">
      <c r="A210" s="192"/>
      <c r="B210" s="117"/>
      <c r="C210" s="117"/>
      <c r="D210" s="117"/>
      <c r="E210" s="117"/>
      <c r="F210" s="117"/>
      <c r="G210" s="117"/>
      <c r="H210" s="117"/>
      <c r="I210" s="195"/>
      <c r="J210" s="117"/>
      <c r="K210" s="117"/>
      <c r="L210" s="117"/>
      <c r="M210" s="117"/>
      <c r="N210" s="117"/>
      <c r="O210" s="117"/>
      <c r="P210" s="117"/>
      <c r="Q210" s="117"/>
      <c r="R210" s="117"/>
      <c r="S210" s="195"/>
      <c r="T210" s="117"/>
      <c r="U210" s="195"/>
      <c r="V210" s="117"/>
      <c r="W210" s="196"/>
      <c r="X210" s="197"/>
      <c r="Y210" s="197"/>
      <c r="Z210" s="197"/>
      <c r="AA210" s="197"/>
      <c r="AB210" s="188"/>
      <c r="AC210" s="197"/>
      <c r="AD210" s="197"/>
      <c r="AE210" s="188"/>
      <c r="AF210" s="197"/>
      <c r="AG210" s="197"/>
      <c r="AH210" s="197"/>
    </row>
    <row r="211" spans="1:34" x14ac:dyDescent="0.3">
      <c r="A211" s="192"/>
      <c r="B211" s="117"/>
      <c r="C211" s="117"/>
      <c r="D211" s="117"/>
      <c r="E211" s="117"/>
      <c r="F211" s="117"/>
      <c r="G211" s="117"/>
      <c r="H211" s="117"/>
      <c r="I211" s="195"/>
      <c r="J211" s="117"/>
      <c r="K211" s="117"/>
      <c r="L211" s="117"/>
      <c r="M211" s="117"/>
      <c r="N211" s="117"/>
      <c r="O211" s="117"/>
      <c r="P211" s="117"/>
      <c r="Q211" s="117"/>
      <c r="R211" s="117"/>
      <c r="S211" s="195"/>
      <c r="T211" s="117"/>
      <c r="U211" s="195"/>
      <c r="V211" s="117"/>
      <c r="W211" s="196"/>
      <c r="X211" s="197"/>
      <c r="Y211" s="197"/>
      <c r="Z211" s="197"/>
      <c r="AA211" s="197"/>
      <c r="AB211" s="188"/>
      <c r="AC211" s="197"/>
      <c r="AD211" s="197"/>
      <c r="AE211" s="188"/>
      <c r="AF211" s="197"/>
      <c r="AG211" s="197"/>
      <c r="AH211" s="197"/>
    </row>
    <row r="212" spans="1:34" x14ac:dyDescent="0.3">
      <c r="A212" s="192"/>
      <c r="B212" s="117"/>
      <c r="C212" s="117"/>
      <c r="D212" s="117"/>
      <c r="E212" s="117"/>
      <c r="F212" s="117"/>
      <c r="G212" s="117"/>
      <c r="H212" s="117"/>
      <c r="I212" s="195"/>
      <c r="J212" s="117"/>
      <c r="K212" s="117"/>
      <c r="L212" s="117"/>
      <c r="M212" s="117"/>
      <c r="N212" s="117"/>
      <c r="O212" s="117"/>
      <c r="P212" s="117"/>
      <c r="Q212" s="117"/>
      <c r="R212" s="117"/>
      <c r="S212" s="195"/>
      <c r="T212" s="117"/>
      <c r="U212" s="195"/>
      <c r="V212" s="117"/>
      <c r="W212" s="196"/>
      <c r="X212" s="197"/>
      <c r="Y212" s="197"/>
      <c r="Z212" s="197"/>
      <c r="AA212" s="197"/>
      <c r="AB212" s="188"/>
      <c r="AC212" s="197"/>
      <c r="AD212" s="197"/>
      <c r="AE212" s="188"/>
      <c r="AF212" s="197"/>
      <c r="AG212" s="197"/>
      <c r="AH212" s="197"/>
    </row>
    <row r="213" spans="1:34" x14ac:dyDescent="0.3">
      <c r="A213" s="192"/>
      <c r="B213" s="117"/>
      <c r="C213" s="117"/>
      <c r="D213" s="117"/>
      <c r="E213" s="117"/>
      <c r="F213" s="117"/>
      <c r="G213" s="117"/>
      <c r="H213" s="117"/>
      <c r="I213" s="195"/>
      <c r="J213" s="117"/>
      <c r="K213" s="117"/>
      <c r="L213" s="117"/>
      <c r="M213" s="117"/>
      <c r="N213" s="117"/>
      <c r="O213" s="117"/>
      <c r="P213" s="117"/>
      <c r="Q213" s="117"/>
      <c r="R213" s="117"/>
      <c r="S213" s="195"/>
      <c r="T213" s="117"/>
      <c r="U213" s="195"/>
      <c r="V213" s="117"/>
      <c r="W213" s="196"/>
      <c r="X213" s="197"/>
      <c r="Y213" s="197"/>
      <c r="Z213" s="197"/>
      <c r="AA213" s="197"/>
      <c r="AB213" s="188"/>
      <c r="AC213" s="197"/>
      <c r="AD213" s="197"/>
      <c r="AE213" s="188"/>
      <c r="AF213" s="197"/>
      <c r="AG213" s="197"/>
      <c r="AH213" s="197"/>
    </row>
    <row r="214" spans="1:34" x14ac:dyDescent="0.3">
      <c r="A214" s="192"/>
      <c r="B214" s="117"/>
      <c r="C214" s="117"/>
      <c r="D214" s="117"/>
      <c r="E214" s="117"/>
      <c r="F214" s="117"/>
      <c r="G214" s="117"/>
      <c r="H214" s="117"/>
      <c r="I214" s="195"/>
      <c r="J214" s="117"/>
      <c r="K214" s="117"/>
      <c r="L214" s="117"/>
      <c r="M214" s="117"/>
      <c r="N214" s="117"/>
      <c r="O214" s="117"/>
      <c r="P214" s="117"/>
      <c r="Q214" s="117"/>
      <c r="R214" s="117"/>
      <c r="S214" s="195"/>
      <c r="T214" s="117"/>
      <c r="U214" s="195"/>
      <c r="V214" s="117"/>
      <c r="W214" s="196"/>
      <c r="X214" s="197"/>
      <c r="Y214" s="197"/>
      <c r="Z214" s="197"/>
      <c r="AA214" s="197"/>
      <c r="AB214" s="188"/>
      <c r="AC214" s="197"/>
      <c r="AD214" s="197"/>
      <c r="AE214" s="188"/>
      <c r="AF214" s="197"/>
      <c r="AG214" s="197"/>
      <c r="AH214" s="197"/>
    </row>
    <row r="215" spans="1:34" x14ac:dyDescent="0.3">
      <c r="A215" s="192"/>
      <c r="B215" s="117"/>
      <c r="C215" s="117"/>
      <c r="D215" s="117"/>
      <c r="E215" s="117"/>
      <c r="F215" s="117"/>
      <c r="G215" s="117"/>
      <c r="H215" s="117"/>
      <c r="I215" s="195"/>
      <c r="J215" s="117"/>
      <c r="K215" s="117"/>
      <c r="L215" s="117"/>
      <c r="M215" s="117"/>
      <c r="N215" s="117"/>
      <c r="O215" s="117"/>
      <c r="P215" s="117"/>
      <c r="Q215" s="117"/>
      <c r="R215" s="117"/>
      <c r="S215" s="195"/>
      <c r="T215" s="117"/>
      <c r="U215" s="195"/>
      <c r="V215" s="117"/>
      <c r="W215" s="196"/>
      <c r="X215" s="197"/>
      <c r="Y215" s="197"/>
      <c r="Z215" s="197"/>
      <c r="AA215" s="197"/>
      <c r="AB215" s="188"/>
      <c r="AC215" s="197"/>
      <c r="AD215" s="197"/>
      <c r="AE215" s="188"/>
      <c r="AF215" s="197"/>
      <c r="AG215" s="197"/>
      <c r="AH215" s="197"/>
    </row>
    <row r="216" spans="1:34" x14ac:dyDescent="0.3">
      <c r="A216" s="192"/>
      <c r="B216" s="117"/>
      <c r="C216" s="117"/>
      <c r="D216" s="117"/>
      <c r="E216" s="117"/>
      <c r="F216" s="117"/>
      <c r="G216" s="117"/>
      <c r="H216" s="117"/>
      <c r="I216" s="195"/>
      <c r="J216" s="117"/>
      <c r="K216" s="117"/>
      <c r="L216" s="117"/>
      <c r="M216" s="117"/>
      <c r="N216" s="117"/>
      <c r="O216" s="117"/>
      <c r="P216" s="117"/>
      <c r="Q216" s="117"/>
      <c r="R216" s="117"/>
      <c r="S216" s="195"/>
      <c r="T216" s="117"/>
      <c r="U216" s="195"/>
      <c r="V216" s="117"/>
      <c r="W216" s="196"/>
      <c r="X216" s="197"/>
      <c r="Y216" s="197"/>
      <c r="Z216" s="197"/>
      <c r="AA216" s="197"/>
      <c r="AB216" s="188"/>
      <c r="AC216" s="197"/>
      <c r="AD216" s="197"/>
      <c r="AE216" s="188"/>
      <c r="AF216" s="197"/>
      <c r="AG216" s="197"/>
      <c r="AH216" s="197"/>
    </row>
    <row r="217" spans="1:34" x14ac:dyDescent="0.3">
      <c r="A217" s="192"/>
      <c r="B217" s="117"/>
      <c r="C217" s="117"/>
      <c r="D217" s="117"/>
      <c r="E217" s="117"/>
      <c r="F217" s="117"/>
      <c r="G217" s="117"/>
      <c r="H217" s="117"/>
      <c r="I217" s="195"/>
      <c r="J217" s="117"/>
      <c r="K217" s="117"/>
      <c r="L217" s="117"/>
      <c r="M217" s="117"/>
      <c r="N217" s="117"/>
      <c r="O217" s="117"/>
      <c r="P217" s="117"/>
      <c r="Q217" s="117"/>
      <c r="R217" s="117"/>
      <c r="S217" s="195"/>
      <c r="T217" s="117"/>
      <c r="U217" s="195"/>
      <c r="V217" s="117"/>
      <c r="W217" s="196"/>
      <c r="X217" s="197"/>
      <c r="Y217" s="197"/>
      <c r="Z217" s="197"/>
      <c r="AA217" s="197"/>
      <c r="AB217" s="188"/>
      <c r="AC217" s="197"/>
      <c r="AD217" s="197"/>
      <c r="AE217" s="188"/>
      <c r="AF217" s="197"/>
      <c r="AG217" s="197"/>
      <c r="AH217" s="197"/>
    </row>
    <row r="218" spans="1:34" x14ac:dyDescent="0.3">
      <c r="A218" s="192"/>
      <c r="B218" s="117"/>
      <c r="C218" s="117"/>
      <c r="D218" s="117"/>
      <c r="E218" s="117"/>
      <c r="F218" s="117"/>
      <c r="G218" s="117"/>
      <c r="H218" s="117"/>
      <c r="I218" s="195"/>
      <c r="J218" s="117"/>
      <c r="K218" s="117"/>
      <c r="L218" s="117"/>
      <c r="M218" s="117"/>
      <c r="N218" s="117"/>
      <c r="O218" s="117"/>
      <c r="P218" s="117"/>
      <c r="Q218" s="117"/>
      <c r="R218" s="117"/>
      <c r="S218" s="195"/>
      <c r="T218" s="117"/>
      <c r="U218" s="195"/>
      <c r="V218" s="117"/>
      <c r="W218" s="196"/>
      <c r="X218" s="197"/>
      <c r="Y218" s="197"/>
      <c r="Z218" s="197"/>
      <c r="AA218" s="197"/>
      <c r="AB218" s="188"/>
      <c r="AC218" s="197"/>
      <c r="AD218" s="197"/>
      <c r="AE218" s="188"/>
      <c r="AF218" s="197"/>
      <c r="AG218" s="197"/>
      <c r="AH218" s="197"/>
    </row>
    <row r="219" spans="1:34" x14ac:dyDescent="0.3">
      <c r="A219" s="192"/>
      <c r="B219" s="117"/>
      <c r="C219" s="117"/>
      <c r="D219" s="117"/>
      <c r="E219" s="117"/>
      <c r="F219" s="117"/>
      <c r="G219" s="117"/>
      <c r="H219" s="117"/>
      <c r="I219" s="195"/>
      <c r="J219" s="117"/>
      <c r="K219" s="117"/>
      <c r="L219" s="117"/>
      <c r="M219" s="117"/>
      <c r="N219" s="117"/>
      <c r="O219" s="117"/>
      <c r="P219" s="117"/>
      <c r="Q219" s="117"/>
      <c r="R219" s="117"/>
      <c r="S219" s="195"/>
      <c r="T219" s="117"/>
      <c r="U219" s="195"/>
      <c r="V219" s="117"/>
      <c r="W219" s="196"/>
      <c r="X219" s="197"/>
      <c r="Y219" s="197"/>
      <c r="Z219" s="197"/>
      <c r="AA219" s="197"/>
      <c r="AB219" s="188"/>
      <c r="AC219" s="197"/>
      <c r="AD219" s="197"/>
      <c r="AE219" s="188"/>
      <c r="AF219" s="197"/>
      <c r="AG219" s="197"/>
      <c r="AH219" s="197"/>
    </row>
    <row r="220" spans="1:34" x14ac:dyDescent="0.3">
      <c r="A220" s="192"/>
      <c r="B220" s="117"/>
      <c r="C220" s="117"/>
      <c r="D220" s="117"/>
      <c r="E220" s="117"/>
      <c r="F220" s="117"/>
      <c r="G220" s="117"/>
      <c r="H220" s="117"/>
      <c r="I220" s="195"/>
      <c r="J220" s="117"/>
      <c r="K220" s="117"/>
      <c r="L220" s="117"/>
      <c r="M220" s="117"/>
      <c r="N220" s="117"/>
      <c r="O220" s="117"/>
      <c r="P220" s="117"/>
      <c r="Q220" s="117"/>
      <c r="R220" s="117"/>
      <c r="S220" s="195"/>
      <c r="T220" s="117"/>
      <c r="U220" s="195"/>
      <c r="V220" s="117"/>
      <c r="W220" s="196"/>
      <c r="X220" s="197"/>
      <c r="Y220" s="197"/>
      <c r="Z220" s="197"/>
      <c r="AA220" s="197"/>
      <c r="AB220" s="188"/>
      <c r="AC220" s="197"/>
      <c r="AD220" s="197"/>
      <c r="AE220" s="188"/>
      <c r="AF220" s="197"/>
      <c r="AG220" s="197"/>
      <c r="AH220" s="197"/>
    </row>
    <row r="221" spans="1:34" x14ac:dyDescent="0.3">
      <c r="A221" s="192"/>
      <c r="B221" s="117"/>
      <c r="C221" s="117"/>
      <c r="D221" s="117"/>
      <c r="E221" s="117"/>
      <c r="F221" s="117"/>
      <c r="G221" s="117"/>
      <c r="H221" s="117"/>
      <c r="I221" s="195"/>
      <c r="J221" s="117"/>
      <c r="K221" s="117"/>
      <c r="L221" s="117"/>
      <c r="M221" s="117"/>
      <c r="N221" s="117"/>
      <c r="O221" s="117"/>
      <c r="P221" s="117"/>
      <c r="Q221" s="117"/>
      <c r="R221" s="117"/>
      <c r="S221" s="195"/>
      <c r="T221" s="117"/>
      <c r="U221" s="195"/>
      <c r="V221" s="117"/>
      <c r="W221" s="196"/>
      <c r="X221" s="197"/>
      <c r="Y221" s="197"/>
      <c r="Z221" s="197"/>
      <c r="AA221" s="197"/>
      <c r="AB221" s="188"/>
      <c r="AC221" s="197"/>
      <c r="AD221" s="197"/>
      <c r="AE221" s="188"/>
      <c r="AF221" s="197"/>
      <c r="AG221" s="197"/>
      <c r="AH221" s="197"/>
    </row>
    <row r="222" spans="1:34" x14ac:dyDescent="0.3">
      <c r="A222" s="192"/>
      <c r="B222" s="117"/>
      <c r="C222" s="117"/>
      <c r="D222" s="117"/>
      <c r="E222" s="117"/>
      <c r="F222" s="117"/>
      <c r="G222" s="117"/>
      <c r="H222" s="117"/>
      <c r="I222" s="195"/>
      <c r="J222" s="117"/>
      <c r="K222" s="117"/>
      <c r="L222" s="117"/>
      <c r="M222" s="117"/>
      <c r="N222" s="117"/>
      <c r="O222" s="117"/>
      <c r="P222" s="117"/>
      <c r="Q222" s="117"/>
      <c r="R222" s="117"/>
      <c r="S222" s="195"/>
      <c r="T222" s="117"/>
      <c r="U222" s="195"/>
      <c r="V222" s="117"/>
      <c r="W222" s="196"/>
      <c r="X222" s="197"/>
      <c r="Y222" s="197"/>
      <c r="Z222" s="197"/>
      <c r="AA222" s="197"/>
      <c r="AB222" s="188"/>
      <c r="AC222" s="197"/>
      <c r="AD222" s="197"/>
      <c r="AE222" s="188"/>
      <c r="AF222" s="197"/>
      <c r="AG222" s="197"/>
      <c r="AH222" s="197"/>
    </row>
    <row r="223" spans="1:34" x14ac:dyDescent="0.3">
      <c r="A223" s="192"/>
      <c r="B223" s="117"/>
      <c r="C223" s="117"/>
      <c r="D223" s="117"/>
      <c r="E223" s="117"/>
      <c r="F223" s="117"/>
      <c r="G223" s="117"/>
      <c r="H223" s="117"/>
      <c r="I223" s="195"/>
      <c r="J223" s="117"/>
      <c r="K223" s="117"/>
      <c r="L223" s="117"/>
      <c r="M223" s="117"/>
      <c r="N223" s="117"/>
      <c r="O223" s="117"/>
      <c r="P223" s="117"/>
      <c r="Q223" s="117"/>
      <c r="R223" s="117"/>
      <c r="S223" s="195"/>
      <c r="T223" s="117"/>
      <c r="U223" s="195"/>
      <c r="V223" s="117"/>
      <c r="W223" s="196"/>
      <c r="X223" s="197"/>
      <c r="Y223" s="197"/>
      <c r="Z223" s="197"/>
      <c r="AA223" s="197"/>
      <c r="AB223" s="188"/>
      <c r="AC223" s="197"/>
      <c r="AD223" s="197"/>
      <c r="AE223" s="188"/>
      <c r="AF223" s="197"/>
      <c r="AG223" s="197"/>
      <c r="AH223" s="197"/>
    </row>
    <row r="224" spans="1:34" x14ac:dyDescent="0.3">
      <c r="A224" s="192"/>
      <c r="B224" s="117"/>
      <c r="C224" s="117"/>
      <c r="D224" s="117"/>
      <c r="E224" s="117"/>
      <c r="F224" s="117"/>
      <c r="G224" s="117"/>
      <c r="H224" s="117"/>
      <c r="I224" s="195"/>
      <c r="J224" s="117"/>
      <c r="K224" s="117"/>
      <c r="L224" s="117"/>
      <c r="M224" s="117"/>
      <c r="N224" s="117"/>
      <c r="O224" s="117"/>
      <c r="P224" s="117"/>
      <c r="Q224" s="117"/>
      <c r="R224" s="117"/>
      <c r="S224" s="195"/>
      <c r="T224" s="117"/>
      <c r="U224" s="195"/>
      <c r="V224" s="117"/>
      <c r="W224" s="196"/>
      <c r="X224" s="197"/>
      <c r="Y224" s="197"/>
      <c r="Z224" s="197"/>
      <c r="AA224" s="197"/>
      <c r="AB224" s="188"/>
      <c r="AC224" s="197"/>
      <c r="AD224" s="197"/>
      <c r="AE224" s="188"/>
      <c r="AF224" s="197"/>
      <c r="AG224" s="197"/>
      <c r="AH224" s="197"/>
    </row>
    <row r="225" spans="1:34" x14ac:dyDescent="0.3">
      <c r="A225" s="192"/>
      <c r="B225" s="117"/>
      <c r="C225" s="117"/>
      <c r="D225" s="117"/>
      <c r="E225" s="117"/>
      <c r="F225" s="117"/>
      <c r="G225" s="117"/>
      <c r="H225" s="117"/>
      <c r="I225" s="195"/>
      <c r="J225" s="117"/>
      <c r="K225" s="117"/>
      <c r="L225" s="117"/>
      <c r="M225" s="117"/>
      <c r="N225" s="117"/>
      <c r="O225" s="117"/>
      <c r="P225" s="117"/>
      <c r="Q225" s="117"/>
      <c r="R225" s="117"/>
      <c r="S225" s="195"/>
      <c r="T225" s="117"/>
      <c r="U225" s="195"/>
      <c r="V225" s="117"/>
      <c r="W225" s="196"/>
      <c r="X225" s="197"/>
      <c r="Y225" s="197"/>
      <c r="Z225" s="197"/>
      <c r="AA225" s="197"/>
      <c r="AB225" s="188"/>
      <c r="AC225" s="197"/>
      <c r="AD225" s="197"/>
      <c r="AE225" s="188"/>
      <c r="AF225" s="197"/>
      <c r="AG225" s="197"/>
      <c r="AH225" s="197"/>
    </row>
    <row r="226" spans="1:34" x14ac:dyDescent="0.3">
      <c r="A226" s="192"/>
      <c r="B226" s="117"/>
      <c r="C226" s="117"/>
      <c r="D226" s="117"/>
      <c r="E226" s="117"/>
      <c r="F226" s="117"/>
      <c r="G226" s="117"/>
      <c r="H226" s="117"/>
      <c r="I226" s="195"/>
      <c r="J226" s="117"/>
      <c r="K226" s="117"/>
      <c r="L226" s="117"/>
      <c r="M226" s="117"/>
      <c r="N226" s="117"/>
      <c r="O226" s="117"/>
      <c r="P226" s="117"/>
      <c r="Q226" s="117"/>
      <c r="R226" s="117"/>
      <c r="S226" s="195"/>
      <c r="T226" s="117"/>
      <c r="U226" s="195"/>
      <c r="V226" s="117"/>
      <c r="W226" s="196"/>
      <c r="X226" s="197"/>
      <c r="Y226" s="197"/>
      <c r="Z226" s="197"/>
      <c r="AA226" s="197"/>
      <c r="AB226" s="188"/>
      <c r="AC226" s="197"/>
      <c r="AD226" s="197"/>
      <c r="AE226" s="188"/>
      <c r="AF226" s="197"/>
      <c r="AG226" s="197"/>
      <c r="AH226" s="197"/>
    </row>
    <row r="227" spans="1:34" x14ac:dyDescent="0.3">
      <c r="A227" s="192"/>
      <c r="B227" s="117"/>
      <c r="C227" s="117"/>
      <c r="D227" s="117"/>
      <c r="E227" s="117"/>
      <c r="F227" s="117"/>
      <c r="G227" s="117"/>
      <c r="H227" s="117"/>
      <c r="I227" s="195"/>
      <c r="J227" s="117"/>
      <c r="K227" s="117"/>
      <c r="L227" s="117"/>
      <c r="M227" s="117"/>
      <c r="N227" s="117"/>
      <c r="O227" s="117"/>
      <c r="P227" s="117"/>
      <c r="Q227" s="117"/>
      <c r="R227" s="117"/>
      <c r="S227" s="195"/>
      <c r="T227" s="117"/>
      <c r="U227" s="195"/>
      <c r="V227" s="117"/>
      <c r="W227" s="196"/>
      <c r="X227" s="197"/>
      <c r="Y227" s="197"/>
      <c r="Z227" s="197"/>
      <c r="AA227" s="197"/>
      <c r="AB227" s="188"/>
      <c r="AC227" s="197"/>
      <c r="AD227" s="197"/>
      <c r="AE227" s="188"/>
      <c r="AF227" s="197"/>
      <c r="AG227" s="197"/>
      <c r="AH227" s="197"/>
    </row>
    <row r="228" spans="1:34" x14ac:dyDescent="0.3">
      <c r="A228" s="192"/>
      <c r="B228" s="117"/>
      <c r="C228" s="117"/>
      <c r="D228" s="117"/>
      <c r="E228" s="117"/>
      <c r="F228" s="117"/>
      <c r="G228" s="117"/>
      <c r="H228" s="117"/>
      <c r="I228" s="195"/>
      <c r="J228" s="117"/>
      <c r="K228" s="117"/>
      <c r="L228" s="117"/>
      <c r="M228" s="117"/>
      <c r="N228" s="117"/>
      <c r="O228" s="117"/>
      <c r="P228" s="117"/>
      <c r="Q228" s="117"/>
      <c r="R228" s="117"/>
      <c r="S228" s="195"/>
      <c r="T228" s="117"/>
      <c r="U228" s="195"/>
      <c r="V228" s="117"/>
      <c r="W228" s="196"/>
      <c r="X228" s="197"/>
      <c r="Y228" s="197"/>
      <c r="Z228" s="197"/>
      <c r="AA228" s="197"/>
      <c r="AB228" s="188"/>
      <c r="AC228" s="197"/>
      <c r="AD228" s="197"/>
      <c r="AE228" s="188"/>
      <c r="AF228" s="197"/>
      <c r="AG228" s="197"/>
      <c r="AH228" s="197"/>
    </row>
    <row r="229" spans="1:34" x14ac:dyDescent="0.3">
      <c r="A229" s="192"/>
      <c r="B229" s="117"/>
      <c r="C229" s="117"/>
      <c r="D229" s="117"/>
      <c r="E229" s="117"/>
      <c r="F229" s="117"/>
      <c r="G229" s="117"/>
      <c r="H229" s="117"/>
      <c r="I229" s="195"/>
      <c r="J229" s="117"/>
      <c r="K229" s="117"/>
      <c r="L229" s="117"/>
      <c r="M229" s="117"/>
      <c r="N229" s="117"/>
      <c r="O229" s="117"/>
      <c r="P229" s="117"/>
      <c r="Q229" s="117"/>
      <c r="R229" s="117"/>
      <c r="S229" s="195"/>
      <c r="T229" s="117"/>
      <c r="U229" s="195"/>
      <c r="V229" s="117"/>
      <c r="W229" s="196"/>
      <c r="X229" s="197"/>
      <c r="Y229" s="197"/>
      <c r="Z229" s="197"/>
      <c r="AA229" s="197"/>
      <c r="AB229" s="188"/>
      <c r="AC229" s="197"/>
      <c r="AD229" s="197"/>
      <c r="AE229" s="188"/>
      <c r="AF229" s="197"/>
      <c r="AG229" s="197"/>
      <c r="AH229" s="197"/>
    </row>
    <row r="230" spans="1:34" x14ac:dyDescent="0.3">
      <c r="A230" s="192"/>
      <c r="B230" s="117"/>
      <c r="C230" s="117"/>
      <c r="D230" s="117"/>
      <c r="E230" s="117"/>
      <c r="F230" s="117"/>
      <c r="G230" s="117"/>
      <c r="H230" s="117"/>
      <c r="I230" s="195"/>
      <c r="J230" s="117"/>
      <c r="K230" s="117"/>
      <c r="L230" s="117"/>
      <c r="M230" s="117"/>
      <c r="N230" s="117"/>
      <c r="O230" s="117"/>
      <c r="P230" s="117"/>
      <c r="Q230" s="117"/>
      <c r="R230" s="117"/>
      <c r="S230" s="195"/>
      <c r="T230" s="117"/>
      <c r="U230" s="195"/>
      <c r="V230" s="117"/>
      <c r="W230" s="196"/>
      <c r="X230" s="197"/>
      <c r="Y230" s="197"/>
      <c r="Z230" s="197"/>
      <c r="AA230" s="197"/>
      <c r="AB230" s="188"/>
      <c r="AC230" s="197"/>
      <c r="AD230" s="197"/>
      <c r="AE230" s="188"/>
      <c r="AF230" s="197"/>
      <c r="AG230" s="197"/>
      <c r="AH230" s="197"/>
    </row>
    <row r="231" spans="1:34" x14ac:dyDescent="0.3">
      <c r="A231" s="192"/>
      <c r="B231" s="117"/>
      <c r="C231" s="117"/>
      <c r="D231" s="117"/>
      <c r="E231" s="117"/>
      <c r="F231" s="117"/>
      <c r="G231" s="117"/>
      <c r="H231" s="117"/>
      <c r="I231" s="195"/>
      <c r="J231" s="117"/>
      <c r="K231" s="117"/>
      <c r="L231" s="117"/>
      <c r="M231" s="117"/>
      <c r="N231" s="117"/>
      <c r="O231" s="117"/>
      <c r="P231" s="117"/>
      <c r="Q231" s="117"/>
      <c r="R231" s="117"/>
      <c r="S231" s="195"/>
      <c r="T231" s="117"/>
      <c r="U231" s="195"/>
      <c r="V231" s="117"/>
      <c r="W231" s="196"/>
      <c r="X231" s="197"/>
      <c r="Y231" s="197"/>
      <c r="Z231" s="197"/>
      <c r="AA231" s="197"/>
      <c r="AB231" s="188"/>
      <c r="AC231" s="197"/>
      <c r="AD231" s="197"/>
      <c r="AE231" s="188"/>
      <c r="AF231" s="197"/>
      <c r="AG231" s="197"/>
      <c r="AH231" s="197"/>
    </row>
    <row r="232" spans="1:34" x14ac:dyDescent="0.3">
      <c r="A232" s="192"/>
      <c r="B232" s="117"/>
      <c r="C232" s="117"/>
      <c r="D232" s="117"/>
      <c r="E232" s="117"/>
      <c r="F232" s="117"/>
      <c r="G232" s="117"/>
      <c r="H232" s="117"/>
      <c r="I232" s="195"/>
      <c r="J232" s="117"/>
      <c r="K232" s="117"/>
      <c r="L232" s="117"/>
      <c r="M232" s="117"/>
      <c r="N232" s="117"/>
      <c r="O232" s="117"/>
      <c r="P232" s="117"/>
      <c r="Q232" s="117"/>
      <c r="R232" s="117"/>
      <c r="S232" s="195"/>
      <c r="T232" s="117"/>
      <c r="U232" s="195"/>
      <c r="V232" s="117"/>
      <c r="W232" s="196"/>
      <c r="X232" s="197"/>
      <c r="Y232" s="197"/>
      <c r="Z232" s="197"/>
      <c r="AA232" s="197"/>
      <c r="AB232" s="188"/>
      <c r="AC232" s="197"/>
      <c r="AD232" s="197"/>
      <c r="AE232" s="188"/>
      <c r="AF232" s="197"/>
      <c r="AG232" s="197"/>
      <c r="AH232" s="197"/>
    </row>
    <row r="233" spans="1:34" x14ac:dyDescent="0.3">
      <c r="A233" s="192"/>
      <c r="B233" s="117"/>
      <c r="C233" s="117"/>
      <c r="D233" s="117"/>
      <c r="E233" s="117"/>
      <c r="F233" s="117"/>
      <c r="G233" s="117"/>
      <c r="H233" s="117"/>
      <c r="I233" s="195"/>
      <c r="J233" s="117"/>
      <c r="K233" s="117"/>
      <c r="L233" s="117"/>
      <c r="M233" s="117"/>
      <c r="N233" s="117"/>
      <c r="O233" s="117"/>
      <c r="P233" s="117"/>
      <c r="Q233" s="117"/>
      <c r="R233" s="117"/>
      <c r="S233" s="195"/>
      <c r="T233" s="117"/>
      <c r="U233" s="195"/>
      <c r="V233" s="117"/>
      <c r="W233" s="196"/>
      <c r="X233" s="197"/>
      <c r="Y233" s="197"/>
      <c r="Z233" s="197"/>
      <c r="AA233" s="197"/>
      <c r="AB233" s="188"/>
      <c r="AC233" s="197"/>
      <c r="AD233" s="197"/>
      <c r="AE233" s="188"/>
      <c r="AF233" s="197"/>
      <c r="AG233" s="197"/>
      <c r="AH233" s="197"/>
    </row>
    <row r="234" spans="1:34" x14ac:dyDescent="0.3">
      <c r="A234" s="192"/>
      <c r="B234" s="117"/>
      <c r="C234" s="117"/>
      <c r="D234" s="117"/>
      <c r="E234" s="117"/>
      <c r="F234" s="117"/>
      <c r="G234" s="117"/>
      <c r="H234" s="117"/>
      <c r="I234" s="195"/>
      <c r="J234" s="117"/>
      <c r="K234" s="117"/>
      <c r="L234" s="117"/>
      <c r="M234" s="117"/>
      <c r="N234" s="117"/>
      <c r="O234" s="117"/>
      <c r="P234" s="117"/>
      <c r="Q234" s="117"/>
      <c r="R234" s="117"/>
      <c r="S234" s="195"/>
      <c r="T234" s="117"/>
      <c r="U234" s="195"/>
      <c r="V234" s="117"/>
      <c r="W234" s="196"/>
      <c r="X234" s="197"/>
      <c r="Y234" s="197"/>
      <c r="Z234" s="197"/>
      <c r="AA234" s="197"/>
      <c r="AB234" s="188"/>
      <c r="AC234" s="197"/>
      <c r="AD234" s="197"/>
      <c r="AE234" s="188"/>
      <c r="AF234" s="197"/>
      <c r="AG234" s="197"/>
      <c r="AH234" s="197"/>
    </row>
    <row r="235" spans="1:34" x14ac:dyDescent="0.3">
      <c r="A235" s="192"/>
      <c r="B235" s="117"/>
      <c r="C235" s="117"/>
      <c r="D235" s="117"/>
      <c r="E235" s="117"/>
      <c r="F235" s="117"/>
      <c r="G235" s="117"/>
      <c r="H235" s="117"/>
      <c r="I235" s="195"/>
      <c r="J235" s="117"/>
      <c r="K235" s="117"/>
      <c r="L235" s="117"/>
      <c r="M235" s="117"/>
      <c r="N235" s="117"/>
      <c r="O235" s="117"/>
      <c r="P235" s="117"/>
      <c r="Q235" s="117"/>
      <c r="R235" s="117"/>
      <c r="S235" s="195"/>
      <c r="T235" s="117"/>
      <c r="U235" s="195"/>
      <c r="V235" s="117"/>
      <c r="W235" s="196"/>
      <c r="X235" s="197"/>
      <c r="Y235" s="197"/>
      <c r="Z235" s="197"/>
      <c r="AA235" s="197"/>
      <c r="AB235" s="188"/>
      <c r="AC235" s="197"/>
      <c r="AD235" s="197"/>
      <c r="AE235" s="188"/>
      <c r="AF235" s="197"/>
      <c r="AG235" s="197"/>
      <c r="AH235" s="197"/>
    </row>
    <row r="236" spans="1:34" x14ac:dyDescent="0.3">
      <c r="A236" s="192"/>
      <c r="B236" s="117"/>
      <c r="C236" s="117"/>
      <c r="D236" s="117"/>
      <c r="E236" s="117"/>
      <c r="F236" s="117"/>
      <c r="G236" s="117"/>
      <c r="H236" s="117"/>
      <c r="I236" s="195"/>
      <c r="J236" s="117"/>
      <c r="K236" s="117"/>
      <c r="L236" s="117"/>
      <c r="M236" s="117"/>
      <c r="N236" s="117"/>
      <c r="O236" s="117"/>
      <c r="P236" s="117"/>
      <c r="Q236" s="117"/>
      <c r="R236" s="117"/>
      <c r="S236" s="195"/>
      <c r="T236" s="117"/>
      <c r="U236" s="195"/>
      <c r="V236" s="117"/>
      <c r="W236" s="196"/>
      <c r="X236" s="197"/>
      <c r="Y236" s="197"/>
      <c r="Z236" s="197"/>
      <c r="AA236" s="197"/>
      <c r="AB236" s="188"/>
      <c r="AC236" s="197"/>
      <c r="AD236" s="197"/>
      <c r="AE236" s="188"/>
      <c r="AF236" s="197"/>
      <c r="AG236" s="197"/>
      <c r="AH236" s="197"/>
    </row>
    <row r="237" spans="1:34" x14ac:dyDescent="0.3">
      <c r="A237" s="192"/>
      <c r="B237" s="117"/>
      <c r="C237" s="117"/>
      <c r="D237" s="117"/>
      <c r="E237" s="117"/>
      <c r="F237" s="117"/>
      <c r="G237" s="117"/>
      <c r="H237" s="117"/>
      <c r="I237" s="195"/>
      <c r="J237" s="117"/>
      <c r="K237" s="117"/>
      <c r="L237" s="117"/>
      <c r="M237" s="117"/>
      <c r="N237" s="117"/>
      <c r="O237" s="117"/>
      <c r="P237" s="117"/>
      <c r="Q237" s="117"/>
      <c r="R237" s="117"/>
      <c r="S237" s="195"/>
      <c r="T237" s="117"/>
      <c r="U237" s="195"/>
      <c r="V237" s="117"/>
      <c r="W237" s="196"/>
      <c r="X237" s="197"/>
      <c r="Y237" s="197"/>
      <c r="Z237" s="197"/>
      <c r="AA237" s="197"/>
      <c r="AB237" s="188"/>
      <c r="AC237" s="197"/>
      <c r="AD237" s="197"/>
      <c r="AE237" s="188"/>
      <c r="AF237" s="197"/>
      <c r="AG237" s="197"/>
      <c r="AH237" s="197"/>
    </row>
    <row r="238" spans="1:34" x14ac:dyDescent="0.3">
      <c r="A238" s="192"/>
      <c r="B238" s="117"/>
      <c r="C238" s="117"/>
      <c r="D238" s="117"/>
      <c r="E238" s="117"/>
      <c r="F238" s="117"/>
      <c r="G238" s="117"/>
      <c r="H238" s="117"/>
      <c r="I238" s="195"/>
      <c r="J238" s="117"/>
      <c r="K238" s="117"/>
      <c r="L238" s="117"/>
      <c r="M238" s="117"/>
      <c r="N238" s="117"/>
      <c r="O238" s="117"/>
      <c r="P238" s="117"/>
      <c r="Q238" s="117"/>
      <c r="R238" s="117"/>
      <c r="S238" s="195"/>
      <c r="T238" s="117"/>
      <c r="U238" s="195"/>
      <c r="V238" s="117"/>
      <c r="W238" s="196"/>
      <c r="X238" s="197"/>
      <c r="Y238" s="197"/>
      <c r="Z238" s="197"/>
      <c r="AA238" s="197"/>
      <c r="AB238" s="188"/>
      <c r="AC238" s="197"/>
      <c r="AD238" s="197"/>
      <c r="AE238" s="188"/>
      <c r="AF238" s="197"/>
      <c r="AG238" s="197"/>
      <c r="AH238" s="197"/>
    </row>
    <row r="239" spans="1:34" x14ac:dyDescent="0.3">
      <c r="A239" s="192"/>
      <c r="B239" s="117"/>
      <c r="C239" s="117"/>
      <c r="D239" s="117"/>
      <c r="E239" s="117"/>
      <c r="F239" s="117"/>
      <c r="G239" s="117"/>
      <c r="H239" s="117"/>
      <c r="I239" s="195"/>
      <c r="J239" s="117"/>
      <c r="K239" s="117"/>
      <c r="L239" s="117"/>
      <c r="M239" s="117"/>
      <c r="N239" s="117"/>
      <c r="O239" s="117"/>
      <c r="P239" s="117"/>
      <c r="Q239" s="117"/>
      <c r="R239" s="117"/>
      <c r="S239" s="195"/>
      <c r="T239" s="117"/>
      <c r="U239" s="195"/>
      <c r="V239" s="117"/>
      <c r="W239" s="196"/>
      <c r="X239" s="197"/>
      <c r="Y239" s="197"/>
      <c r="Z239" s="197"/>
      <c r="AA239" s="197"/>
      <c r="AB239" s="188"/>
      <c r="AC239" s="197"/>
      <c r="AD239" s="197"/>
      <c r="AE239" s="188"/>
      <c r="AF239" s="197"/>
      <c r="AG239" s="197"/>
      <c r="AH239" s="197"/>
    </row>
    <row r="240" spans="1:34" x14ac:dyDescent="0.3">
      <c r="A240" s="192"/>
      <c r="B240" s="117"/>
      <c r="C240" s="117"/>
      <c r="D240" s="117"/>
      <c r="E240" s="117"/>
      <c r="F240" s="117"/>
      <c r="G240" s="117"/>
      <c r="H240" s="117"/>
      <c r="I240" s="195"/>
      <c r="J240" s="117"/>
      <c r="K240" s="117"/>
      <c r="L240" s="117"/>
      <c r="M240" s="117"/>
      <c r="N240" s="117"/>
      <c r="O240" s="117"/>
      <c r="P240" s="117"/>
      <c r="Q240" s="117"/>
      <c r="R240" s="117"/>
      <c r="S240" s="195"/>
      <c r="T240" s="117"/>
      <c r="U240" s="195"/>
      <c r="V240" s="117"/>
      <c r="W240" s="196"/>
      <c r="X240" s="197"/>
      <c r="Y240" s="197"/>
      <c r="Z240" s="197"/>
      <c r="AA240" s="197"/>
      <c r="AB240" s="188"/>
      <c r="AC240" s="197"/>
      <c r="AD240" s="197"/>
      <c r="AE240" s="188"/>
      <c r="AF240" s="197"/>
      <c r="AG240" s="197"/>
      <c r="AH240" s="197"/>
    </row>
    <row r="241" spans="1:34" x14ac:dyDescent="0.3">
      <c r="A241" s="192"/>
      <c r="B241" s="117"/>
      <c r="C241" s="117"/>
      <c r="D241" s="117"/>
      <c r="E241" s="117"/>
      <c r="F241" s="117"/>
      <c r="G241" s="117"/>
      <c r="H241" s="117"/>
      <c r="I241" s="195"/>
      <c r="J241" s="117"/>
      <c r="K241" s="117"/>
      <c r="L241" s="117"/>
      <c r="M241" s="117"/>
      <c r="N241" s="117"/>
      <c r="O241" s="117"/>
      <c r="P241" s="117"/>
      <c r="Q241" s="117"/>
      <c r="R241" s="117"/>
      <c r="S241" s="195"/>
      <c r="T241" s="117"/>
      <c r="U241" s="195"/>
      <c r="V241" s="117"/>
      <c r="W241" s="196"/>
      <c r="X241" s="197"/>
      <c r="Y241" s="197"/>
      <c r="Z241" s="197"/>
      <c r="AA241" s="197"/>
      <c r="AB241" s="188"/>
      <c r="AC241" s="197"/>
      <c r="AD241" s="197"/>
      <c r="AE241" s="188"/>
      <c r="AF241" s="197"/>
      <c r="AG241" s="197"/>
      <c r="AH241" s="197"/>
    </row>
    <row r="242" spans="1:34" x14ac:dyDescent="0.3">
      <c r="A242" s="192"/>
      <c r="B242" s="117"/>
      <c r="C242" s="117"/>
      <c r="D242" s="117"/>
      <c r="E242" s="117"/>
      <c r="F242" s="117"/>
      <c r="G242" s="117"/>
      <c r="H242" s="117"/>
      <c r="I242" s="195"/>
      <c r="J242" s="117"/>
      <c r="K242" s="117"/>
      <c r="L242" s="117"/>
      <c r="M242" s="117"/>
      <c r="N242" s="117"/>
      <c r="O242" s="117"/>
      <c r="P242" s="117"/>
      <c r="Q242" s="117"/>
      <c r="R242" s="117"/>
      <c r="S242" s="195"/>
      <c r="T242" s="117"/>
      <c r="U242" s="195"/>
      <c r="V242" s="117"/>
      <c r="W242" s="196"/>
      <c r="X242" s="197"/>
      <c r="Y242" s="197"/>
      <c r="Z242" s="197"/>
      <c r="AA242" s="197"/>
      <c r="AB242" s="188"/>
      <c r="AC242" s="197"/>
      <c r="AD242" s="197"/>
      <c r="AE242" s="188"/>
      <c r="AF242" s="197"/>
      <c r="AG242" s="197"/>
      <c r="AH242" s="197"/>
    </row>
    <row r="243" spans="1:34" x14ac:dyDescent="0.3">
      <c r="A243" s="192"/>
      <c r="B243" s="117"/>
      <c r="C243" s="117"/>
      <c r="D243" s="117"/>
      <c r="E243" s="117"/>
      <c r="F243" s="117"/>
      <c r="G243" s="117"/>
      <c r="H243" s="117"/>
      <c r="I243" s="195"/>
      <c r="J243" s="117"/>
      <c r="K243" s="117"/>
      <c r="L243" s="117"/>
      <c r="M243" s="117"/>
      <c r="N243" s="117"/>
      <c r="O243" s="117"/>
      <c r="P243" s="117"/>
      <c r="Q243" s="117"/>
      <c r="R243" s="117"/>
      <c r="S243" s="195"/>
      <c r="T243" s="117"/>
      <c r="U243" s="195"/>
      <c r="V243" s="117"/>
      <c r="W243" s="196"/>
      <c r="X243" s="197"/>
      <c r="Y243" s="197"/>
      <c r="Z243" s="197"/>
      <c r="AA243" s="197"/>
      <c r="AB243" s="188"/>
      <c r="AC243" s="197"/>
      <c r="AD243" s="197"/>
      <c r="AE243" s="188"/>
      <c r="AF243" s="197"/>
      <c r="AG243" s="197"/>
      <c r="AH243" s="197"/>
    </row>
    <row r="244" spans="1:34" x14ac:dyDescent="0.3">
      <c r="A244" s="192"/>
      <c r="B244" s="117"/>
      <c r="C244" s="117"/>
      <c r="D244" s="117"/>
      <c r="E244" s="117"/>
      <c r="F244" s="117"/>
      <c r="G244" s="117"/>
      <c r="H244" s="117"/>
      <c r="I244" s="195"/>
      <c r="J244" s="117"/>
      <c r="K244" s="117"/>
      <c r="L244" s="117"/>
      <c r="M244" s="117"/>
      <c r="N244" s="117"/>
      <c r="O244" s="117"/>
      <c r="P244" s="117"/>
      <c r="Q244" s="117"/>
      <c r="R244" s="117"/>
      <c r="S244" s="195"/>
      <c r="T244" s="117"/>
      <c r="U244" s="195"/>
      <c r="V244" s="117"/>
      <c r="W244" s="196"/>
      <c r="X244" s="197"/>
      <c r="Y244" s="197"/>
      <c r="Z244" s="197"/>
      <c r="AA244" s="197"/>
      <c r="AB244" s="188"/>
      <c r="AC244" s="197"/>
      <c r="AD244" s="197"/>
      <c r="AE244" s="188"/>
      <c r="AF244" s="197"/>
      <c r="AG244" s="197"/>
      <c r="AH244" s="197"/>
    </row>
    <row r="245" spans="1:34" x14ac:dyDescent="0.3">
      <c r="A245" s="192"/>
      <c r="B245" s="117"/>
      <c r="C245" s="117"/>
      <c r="D245" s="117"/>
      <c r="E245" s="117"/>
      <c r="F245" s="117"/>
      <c r="G245" s="117"/>
      <c r="H245" s="117"/>
      <c r="I245" s="195"/>
      <c r="J245" s="117"/>
      <c r="K245" s="117"/>
      <c r="L245" s="117"/>
      <c r="M245" s="117"/>
      <c r="N245" s="117"/>
      <c r="O245" s="117"/>
      <c r="P245" s="117"/>
      <c r="Q245" s="117"/>
      <c r="R245" s="117"/>
      <c r="S245" s="195"/>
      <c r="T245" s="117"/>
      <c r="U245" s="195"/>
      <c r="V245" s="117"/>
      <c r="W245" s="196"/>
      <c r="X245" s="197"/>
      <c r="Y245" s="197"/>
      <c r="Z245" s="197"/>
      <c r="AA245" s="197"/>
      <c r="AB245" s="188"/>
      <c r="AC245" s="197"/>
      <c r="AD245" s="197"/>
      <c r="AE245" s="188"/>
      <c r="AF245" s="197"/>
      <c r="AG245" s="197"/>
      <c r="AH245" s="197"/>
    </row>
  </sheetData>
  <mergeCells count="64">
    <mergeCell ref="AI1:AI8"/>
    <mergeCell ref="AH1:AH8"/>
    <mergeCell ref="AB37:AD37"/>
    <mergeCell ref="AE37:AG37"/>
    <mergeCell ref="AE38:AG38"/>
    <mergeCell ref="AE36:AG36"/>
    <mergeCell ref="B45:E45"/>
    <mergeCell ref="A38:F38"/>
    <mergeCell ref="G38:H38"/>
    <mergeCell ref="K38:R38"/>
    <mergeCell ref="X38:Y38"/>
    <mergeCell ref="Z38:AA38"/>
    <mergeCell ref="AB38:AD38"/>
    <mergeCell ref="AB36:AD36"/>
    <mergeCell ref="A1:A7"/>
    <mergeCell ref="B1:B7"/>
    <mergeCell ref="K2:K7"/>
    <mergeCell ref="A36:F36"/>
    <mergeCell ref="J36:J38"/>
    <mergeCell ref="K36:R36"/>
    <mergeCell ref="X36:Y36"/>
    <mergeCell ref="Z36:AA36"/>
    <mergeCell ref="A37:F37"/>
    <mergeCell ref="K37:R37"/>
    <mergeCell ref="X37:Y37"/>
    <mergeCell ref="Z37:AA37"/>
    <mergeCell ref="T1:AG1"/>
    <mergeCell ref="J2:J7"/>
    <mergeCell ref="X7:Y7"/>
    <mergeCell ref="Z7:AA7"/>
    <mergeCell ref="AB7:AD7"/>
    <mergeCell ref="AE7:AG7"/>
    <mergeCell ref="AB4:AD4"/>
    <mergeCell ref="AE4:AG4"/>
    <mergeCell ref="AB5:AD5"/>
    <mergeCell ref="AE5:AG5"/>
    <mergeCell ref="Q3:Q7"/>
    <mergeCell ref="X3:Y3"/>
    <mergeCell ref="Z3:AA3"/>
    <mergeCell ref="AB3:AD3"/>
    <mergeCell ref="AE3:AG3"/>
    <mergeCell ref="L4:L7"/>
    <mergeCell ref="L2:Q2"/>
    <mergeCell ref="C6:H6"/>
    <mergeCell ref="X6:Y6"/>
    <mergeCell ref="Z6:AA6"/>
    <mergeCell ref="AB6:AD6"/>
    <mergeCell ref="AE6:AG6"/>
    <mergeCell ref="M5:M7"/>
    <mergeCell ref="N5:N7"/>
    <mergeCell ref="O5:O7"/>
    <mergeCell ref="X5:Y5"/>
    <mergeCell ref="Z5:AA5"/>
    <mergeCell ref="C1:H5"/>
    <mergeCell ref="J1:R1"/>
    <mergeCell ref="X2:AA2"/>
    <mergeCell ref="AB2:AG2"/>
    <mergeCell ref="L3:O3"/>
    <mergeCell ref="P3:P7"/>
    <mergeCell ref="R2:R7"/>
    <mergeCell ref="T2:V2"/>
    <mergeCell ref="M4:O4"/>
    <mergeCell ref="X4:Y4"/>
    <mergeCell ref="Z4:AA4"/>
  </mergeCells>
  <conditionalFormatting sqref="A36:A38 C11:D29 C35:D35 G36:K37 G38:X38 K2:L3 K4:M4 K5:O8 O11:Q16 O17:P18 O19:Q23 O24:P24 O25:Q29 O35:Q35 P3:Q3 S1:T1 S2:X8 S11:AH11 S12:W29 S35:W35 S36:X36 S37:W37 Y8:AG8 Y27:Y29 Y35 Z3:Z7 Z36:Z37 AA12:AH12 AA27:AG29 AA35:AH35 AB2:AB7 AB36:AB38 AE4:AE7 AE36:AE38 M13:M29 K13:L20 K12:M12 A1:J1 A2:I8 G11:N11 G12:J20 G21:L29 AA13:AG25 AH13:AH29 G35:M35 G9:AH10">
    <cfRule type="cellIs" dxfId="171" priority="14" operator="equal">
      <formula>0</formula>
    </cfRule>
  </conditionalFormatting>
  <conditionalFormatting sqref="A9:F10">
    <cfRule type="cellIs" dxfId="170" priority="15" operator="equal">
      <formula>0</formula>
    </cfRule>
  </conditionalFormatting>
  <conditionalFormatting sqref="A19:A29">
    <cfRule type="cellIs" dxfId="169" priority="16" operator="equal">
      <formula>0</formula>
    </cfRule>
  </conditionalFormatting>
  <conditionalFormatting sqref="A11">
    <cfRule type="cellIs" dxfId="168" priority="17" operator="equal">
      <formula>0</formula>
    </cfRule>
  </conditionalFormatting>
  <conditionalFormatting sqref="A12:A13">
    <cfRule type="cellIs" dxfId="167" priority="18" operator="equal">
      <formula>0</formula>
    </cfRule>
  </conditionalFormatting>
  <conditionalFormatting sqref="A14 A16">
    <cfRule type="cellIs" dxfId="166" priority="19" operator="equal">
      <formula>0</formula>
    </cfRule>
  </conditionalFormatting>
  <conditionalFormatting sqref="A17:A18">
    <cfRule type="cellIs" dxfId="165" priority="20" operator="equal">
      <formula>0</formula>
    </cfRule>
  </conditionalFormatting>
  <conditionalFormatting sqref="A35">
    <cfRule type="cellIs" dxfId="164" priority="21" operator="equal">
      <formula>0</formula>
    </cfRule>
  </conditionalFormatting>
  <conditionalFormatting sqref="B11:B13">
    <cfRule type="cellIs" dxfId="163" priority="22" operator="equal">
      <formula>0</formula>
    </cfRule>
  </conditionalFormatting>
  <conditionalFormatting sqref="B26">
    <cfRule type="cellIs" dxfId="162" priority="23" operator="equal">
      <formula>0</formula>
    </cfRule>
  </conditionalFormatting>
  <conditionalFormatting sqref="B35">
    <cfRule type="cellIs" dxfId="161" priority="24" operator="equal">
      <formula>0</formula>
    </cfRule>
  </conditionalFormatting>
  <conditionalFormatting sqref="B23">
    <cfRule type="cellIs" dxfId="160" priority="25" operator="equal">
      <formula>0</formula>
    </cfRule>
  </conditionalFormatting>
  <conditionalFormatting sqref="B24">
    <cfRule type="cellIs" dxfId="159" priority="26" operator="equal">
      <formula>0</formula>
    </cfRule>
  </conditionalFormatting>
  <conditionalFormatting sqref="B25">
    <cfRule type="cellIs" dxfId="158" priority="27" operator="equal">
      <formula>0</formula>
    </cfRule>
  </conditionalFormatting>
  <conditionalFormatting sqref="Y12:Y25">
    <cfRule type="cellIs" dxfId="157" priority="28" operator="equal">
      <formula>0</formula>
    </cfRule>
  </conditionalFormatting>
  <conditionalFormatting sqref="X12:X17">
    <cfRule type="cellIs" dxfId="156" priority="29" operator="equal">
      <formula>0</formula>
    </cfRule>
  </conditionalFormatting>
  <conditionalFormatting sqref="X19:X22">
    <cfRule type="cellIs" dxfId="155" priority="30" operator="equal">
      <formula>0</formula>
    </cfRule>
  </conditionalFormatting>
  <conditionalFormatting sqref="X18">
    <cfRule type="cellIs" dxfId="154" priority="31" operator="equal">
      <formula>0</formula>
    </cfRule>
  </conditionalFormatting>
  <conditionalFormatting sqref="X25">
    <cfRule type="cellIs" dxfId="153" priority="32" operator="equal">
      <formula>0</formula>
    </cfRule>
  </conditionalFormatting>
  <conditionalFormatting sqref="X23">
    <cfRule type="cellIs" dxfId="152" priority="33" operator="equal">
      <formula>0</formula>
    </cfRule>
  </conditionalFormatting>
  <conditionalFormatting sqref="X24">
    <cfRule type="cellIs" dxfId="151" priority="34" operator="equal">
      <formula>0</formula>
    </cfRule>
  </conditionalFormatting>
  <conditionalFormatting sqref="X27:X29">
    <cfRule type="cellIs" dxfId="150" priority="35" operator="equal">
      <formula>0</formula>
    </cfRule>
  </conditionalFormatting>
  <conditionalFormatting sqref="X26">
    <cfRule type="cellIs" dxfId="149" priority="36" operator="equal">
      <formula>0</formula>
    </cfRule>
  </conditionalFormatting>
  <conditionalFormatting sqref="X35">
    <cfRule type="cellIs" dxfId="148" priority="37" operator="equal">
      <formula>0</formula>
    </cfRule>
  </conditionalFormatting>
  <conditionalFormatting sqref="Z12:Z17">
    <cfRule type="cellIs" dxfId="147" priority="38" operator="equal">
      <formula>0</formula>
    </cfRule>
  </conditionalFormatting>
  <conditionalFormatting sqref="Z19:Z22">
    <cfRule type="cellIs" dxfId="146" priority="39" operator="equal">
      <formula>0</formula>
    </cfRule>
  </conditionalFormatting>
  <conditionalFormatting sqref="Z18">
    <cfRule type="cellIs" dxfId="145" priority="40" operator="equal">
      <formula>0</formula>
    </cfRule>
  </conditionalFormatting>
  <conditionalFormatting sqref="Z25">
    <cfRule type="cellIs" dxfId="144" priority="41" operator="equal">
      <formula>0</formula>
    </cfRule>
  </conditionalFormatting>
  <conditionalFormatting sqref="Z23">
    <cfRule type="cellIs" dxfId="143" priority="42" operator="equal">
      <formula>0</formula>
    </cfRule>
  </conditionalFormatting>
  <conditionalFormatting sqref="Z24">
    <cfRule type="cellIs" dxfId="142" priority="43" operator="equal">
      <formula>0</formula>
    </cfRule>
  </conditionalFormatting>
  <conditionalFormatting sqref="Z27:Z29">
    <cfRule type="cellIs" dxfId="141" priority="44" operator="equal">
      <formula>0</formula>
    </cfRule>
  </conditionalFormatting>
  <conditionalFormatting sqref="Z26">
    <cfRule type="cellIs" dxfId="140" priority="45" operator="equal">
      <formula>0</formula>
    </cfRule>
  </conditionalFormatting>
  <conditionalFormatting sqref="Z35">
    <cfRule type="cellIs" dxfId="139" priority="46" operator="equal">
      <formula>0</formula>
    </cfRule>
  </conditionalFormatting>
  <conditionalFormatting sqref="N12:N17">
    <cfRule type="cellIs" dxfId="138" priority="47" operator="equal">
      <formula>0</formula>
    </cfRule>
  </conditionalFormatting>
  <conditionalFormatting sqref="N19:N21">
    <cfRule type="cellIs" dxfId="137" priority="48" operator="equal">
      <formula>0</formula>
    </cfRule>
  </conditionalFormatting>
  <conditionalFormatting sqref="N18">
    <cfRule type="cellIs" dxfId="136" priority="49" operator="equal">
      <formula>0</formula>
    </cfRule>
  </conditionalFormatting>
  <conditionalFormatting sqref="N25">
    <cfRule type="cellIs" dxfId="135" priority="50" operator="equal">
      <formula>0</formula>
    </cfRule>
  </conditionalFormatting>
  <conditionalFormatting sqref="N23">
    <cfRule type="cellIs" dxfId="134" priority="51" operator="equal">
      <formula>0</formula>
    </cfRule>
  </conditionalFormatting>
  <conditionalFormatting sqref="N24">
    <cfRule type="cellIs" dxfId="133" priority="52" operator="equal">
      <formula>0</formula>
    </cfRule>
  </conditionalFormatting>
  <conditionalFormatting sqref="N27:N29">
    <cfRule type="cellIs" dxfId="132" priority="53" operator="equal">
      <formula>0</formula>
    </cfRule>
  </conditionalFormatting>
  <conditionalFormatting sqref="N35">
    <cfRule type="cellIs" dxfId="131" priority="54" operator="equal">
      <formula>0</formula>
    </cfRule>
  </conditionalFormatting>
  <conditionalFormatting sqref="E11:F11">
    <cfRule type="cellIs" dxfId="130" priority="55" operator="equal">
      <formula>0</formula>
    </cfRule>
  </conditionalFormatting>
  <conditionalFormatting sqref="E12:E13 E14:F14 E15 E16:F16 E17">
    <cfRule type="cellIs" dxfId="129" priority="56" operator="equal">
      <formula>0</formula>
    </cfRule>
  </conditionalFormatting>
  <conditionalFormatting sqref="E19:F19 E20 E21:F22">
    <cfRule type="cellIs" dxfId="128" priority="57" operator="equal">
      <formula>0</formula>
    </cfRule>
  </conditionalFormatting>
  <conditionalFormatting sqref="E18">
    <cfRule type="cellIs" dxfId="127" priority="58" operator="equal">
      <formula>0</formula>
    </cfRule>
  </conditionalFormatting>
  <conditionalFormatting sqref="E23:F23">
    <cfRule type="cellIs" dxfId="126" priority="59" operator="equal">
      <formula>0</formula>
    </cfRule>
  </conditionalFormatting>
  <conditionalFormatting sqref="E24:F25">
    <cfRule type="cellIs" dxfId="125" priority="60" operator="equal">
      <formula>0</formula>
    </cfRule>
  </conditionalFormatting>
  <conditionalFormatting sqref="E27:F27">
    <cfRule type="cellIs" dxfId="124" priority="61" operator="equal">
      <formula>0</formula>
    </cfRule>
  </conditionalFormatting>
  <conditionalFormatting sqref="E35:F35">
    <cfRule type="cellIs" dxfId="123" priority="62" operator="equal">
      <formula>0</formula>
    </cfRule>
  </conditionalFormatting>
  <conditionalFormatting sqref="Q24">
    <cfRule type="cellIs" dxfId="122" priority="63" operator="equal">
      <formula>0</formula>
    </cfRule>
  </conditionalFormatting>
  <conditionalFormatting sqref="A15">
    <cfRule type="cellIs" dxfId="121" priority="64" operator="equal">
      <formula>0</formula>
    </cfRule>
  </conditionalFormatting>
  <conditionalFormatting sqref="B17">
    <cfRule type="cellIs" dxfId="120" priority="65" operator="equal">
      <formula>0</formula>
    </cfRule>
  </conditionalFormatting>
  <conditionalFormatting sqref="B14:B15">
    <cfRule type="cellIs" dxfId="119" priority="66" operator="equal">
      <formula>0</formula>
    </cfRule>
  </conditionalFormatting>
  <conditionalFormatting sqref="B16">
    <cfRule type="cellIs" dxfId="118" priority="67" operator="equal">
      <formula>0</formula>
    </cfRule>
  </conditionalFormatting>
  <conditionalFormatting sqref="B23">
    <cfRule type="cellIs" dxfId="117" priority="68" operator="equal">
      <formula>0</formula>
    </cfRule>
  </conditionalFormatting>
  <conditionalFormatting sqref="B18">
    <cfRule type="cellIs" dxfId="116" priority="69" operator="equal">
      <formula>0</formula>
    </cfRule>
  </conditionalFormatting>
  <conditionalFormatting sqref="B19">
    <cfRule type="cellIs" dxfId="115" priority="70" operator="equal">
      <formula>0</formula>
    </cfRule>
  </conditionalFormatting>
  <conditionalFormatting sqref="B20:B22">
    <cfRule type="cellIs" dxfId="114" priority="71" operator="equal">
      <formula>0</formula>
    </cfRule>
  </conditionalFormatting>
  <conditionalFormatting sqref="B24:B26">
    <cfRule type="cellIs" dxfId="113" priority="72" operator="equal">
      <formula>0</formula>
    </cfRule>
  </conditionalFormatting>
  <conditionalFormatting sqref="B28:B29">
    <cfRule type="cellIs" dxfId="112" priority="73" operator="equal">
      <formula>0</formula>
    </cfRule>
  </conditionalFormatting>
  <conditionalFormatting sqref="B27">
    <cfRule type="cellIs" dxfId="111" priority="74" operator="equal">
      <formula>0</formula>
    </cfRule>
  </conditionalFormatting>
  <conditionalFormatting sqref="Q17:Q18">
    <cfRule type="cellIs" dxfId="110" priority="75" operator="equal">
      <formula>0</formula>
    </cfRule>
  </conditionalFormatting>
  <conditionalFormatting sqref="B44">
    <cfRule type="cellIs" dxfId="109" priority="76" operator="equal">
      <formula>0</formula>
    </cfRule>
  </conditionalFormatting>
  <conditionalFormatting sqref="F12:F13">
    <cfRule type="cellIs" dxfId="108" priority="77" operator="equal">
      <formula>0</formula>
    </cfRule>
  </conditionalFormatting>
  <conditionalFormatting sqref="F17:F18">
    <cfRule type="cellIs" dxfId="107" priority="78" operator="equal">
      <formula>0</formula>
    </cfRule>
  </conditionalFormatting>
  <conditionalFormatting sqref="F20">
    <cfRule type="cellIs" dxfId="106" priority="79" operator="equal">
      <formula>0</formula>
    </cfRule>
  </conditionalFormatting>
  <conditionalFormatting sqref="E26:F26">
    <cfRule type="cellIs" dxfId="105" priority="80" operator="equal">
      <formula>0</formula>
    </cfRule>
  </conditionalFormatting>
  <conditionalFormatting sqref="E29">
    <cfRule type="cellIs" dxfId="104" priority="81" operator="equal">
      <formula>0</formula>
    </cfRule>
  </conditionalFormatting>
  <conditionalFormatting sqref="F28:F29">
    <cfRule type="cellIs" dxfId="103" priority="82" operator="equal">
      <formula>0</formula>
    </cfRule>
  </conditionalFormatting>
  <conditionalFormatting sqref="E28">
    <cfRule type="cellIs" dxfId="102" priority="83" operator="equal">
      <formula>0</formula>
    </cfRule>
  </conditionalFormatting>
  <conditionalFormatting sqref="B45">
    <cfRule type="cellIs" dxfId="101" priority="84" operator="equal">
      <formula>0</formula>
    </cfRule>
  </conditionalFormatting>
  <conditionalFormatting sqref="N22">
    <cfRule type="cellIs" dxfId="100" priority="85" operator="equal">
      <formula>0</formula>
    </cfRule>
  </conditionalFormatting>
  <conditionalFormatting sqref="N26">
    <cfRule type="cellIs" dxfId="99" priority="86" operator="equal">
      <formula>0</formula>
    </cfRule>
  </conditionalFormatting>
  <conditionalFormatting sqref="A31:E31 C32:D34 O32:Q34 S31:AG31 S32:W34 Y32:Y34 AA32:AG34 N31:Q31 A33:A34 G31:M34 AH31:AH34">
    <cfRule type="cellIs" dxfId="98" priority="3" operator="equal">
      <formula>0</formula>
    </cfRule>
  </conditionalFormatting>
  <conditionalFormatting sqref="X31:X34">
    <cfRule type="cellIs" dxfId="97" priority="4" operator="equal">
      <formula>0</formula>
    </cfRule>
  </conditionalFormatting>
  <conditionalFormatting sqref="Z31:Z34">
    <cfRule type="cellIs" dxfId="96" priority="5" operator="equal">
      <formula>0</formula>
    </cfRule>
  </conditionalFormatting>
  <conditionalFormatting sqref="N31:N34">
    <cfRule type="cellIs" dxfId="95" priority="6" operator="equal">
      <formula>0</formula>
    </cfRule>
  </conditionalFormatting>
  <conditionalFormatting sqref="E31:E34">
    <cfRule type="cellIs" dxfId="94" priority="7" operator="equal">
      <formula>0</formula>
    </cfRule>
  </conditionalFormatting>
  <conditionalFormatting sqref="B32:B34">
    <cfRule type="cellIs" dxfId="93" priority="8" operator="equal">
      <formula>0</formula>
    </cfRule>
  </conditionalFormatting>
  <conditionalFormatting sqref="A32">
    <cfRule type="cellIs" dxfId="92" priority="9" operator="equal">
      <formula>0</formula>
    </cfRule>
  </conditionalFormatting>
  <conditionalFormatting sqref="C30:D30">
    <cfRule type="cellIs" dxfId="91" priority="10" operator="equal">
      <formula>0</formula>
    </cfRule>
  </conditionalFormatting>
  <conditionalFormatting sqref="A30">
    <cfRule type="cellIs" dxfId="90" priority="11" operator="equal">
      <formula>0</formula>
    </cfRule>
  </conditionalFormatting>
  <conditionalFormatting sqref="B30">
    <cfRule type="cellIs" dxfId="89" priority="12" operator="equal">
      <formula>0</formula>
    </cfRule>
  </conditionalFormatting>
  <conditionalFormatting sqref="F31:F34">
    <cfRule type="cellIs" dxfId="88" priority="13" operator="equal">
      <formula>0</formula>
    </cfRule>
  </conditionalFormatting>
  <conditionalFormatting sqref="E30:AH30">
    <cfRule type="cellIs" dxfId="87" priority="2" operator="equal">
      <formula>0</formula>
    </cfRule>
  </conditionalFormatting>
  <conditionalFormatting sqref="F15">
    <cfRule type="cellIs" dxfId="86" priority="1" operator="equal">
      <formula>0</formula>
    </cfRule>
  </conditionalFormatting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AI245"/>
  <sheetViews>
    <sheetView topLeftCell="A7" zoomScale="130" zoomScaleNormal="130" workbookViewId="0">
      <selection activeCell="AJ20" sqref="AJ20"/>
    </sheetView>
  </sheetViews>
  <sheetFormatPr defaultColWidth="14.44140625" defaultRowHeight="14.4" x14ac:dyDescent="0.3"/>
  <cols>
    <col min="1" max="1" width="9.44140625" style="523" customWidth="1"/>
    <col min="2" max="2" width="34.5546875" style="523" customWidth="1"/>
    <col min="3" max="4" width="2.6640625" style="523" hidden="1" customWidth="1"/>
    <col min="5" max="5" width="3.44140625" style="523" customWidth="1"/>
    <col min="6" max="6" width="4" style="523" customWidth="1"/>
    <col min="7" max="8" width="2.6640625" style="523" hidden="1" customWidth="1"/>
    <col min="9" max="9" width="5" style="523" hidden="1" customWidth="1"/>
    <col min="10" max="10" width="5.109375" style="523" customWidth="1"/>
    <col min="11" max="13" width="4.88671875" style="523" customWidth="1"/>
    <col min="14" max="15" width="4.6640625" style="523" customWidth="1"/>
    <col min="16" max="16" width="5" style="523" customWidth="1"/>
    <col min="17" max="18" width="4.6640625" style="523" customWidth="1"/>
    <col min="19" max="19" width="5" style="523" hidden="1" customWidth="1"/>
    <col min="20" max="20" width="4.109375" style="523" hidden="1" customWidth="1"/>
    <col min="21" max="21" width="4.88671875" style="523" hidden="1" customWidth="1"/>
    <col min="22" max="22" width="3.88671875" style="523" hidden="1" customWidth="1"/>
    <col min="23" max="23" width="5.44140625" style="523" hidden="1" customWidth="1"/>
    <col min="24" max="25" width="4.5546875" style="523" hidden="1" customWidth="1"/>
    <col min="26" max="26" width="5" style="523" hidden="1" customWidth="1"/>
    <col min="27" max="27" width="4.5546875" style="523" hidden="1" customWidth="1"/>
    <col min="28" max="28" width="5.33203125" style="523" customWidth="1"/>
    <col min="29" max="29" width="1.33203125" style="523" hidden="1" customWidth="1"/>
    <col min="30" max="30" width="5.109375" style="523" customWidth="1"/>
    <col min="31" max="31" width="4.6640625" style="523" customWidth="1"/>
    <col min="32" max="32" width="4.88671875" style="523" hidden="1" customWidth="1"/>
    <col min="33" max="33" width="4.88671875" style="523" customWidth="1"/>
    <col min="34" max="34" width="7.109375" style="523" customWidth="1"/>
    <col min="35" max="35" width="23.88671875" style="523" customWidth="1"/>
    <col min="36" max="16384" width="14.44140625" style="523"/>
  </cols>
  <sheetData>
    <row r="1" spans="1:35" ht="36.75" customHeight="1" x14ac:dyDescent="0.3">
      <c r="A1" s="1826" t="s">
        <v>45</v>
      </c>
      <c r="B1" s="1826" t="s">
        <v>173</v>
      </c>
      <c r="C1" s="1812" t="s">
        <v>174</v>
      </c>
      <c r="D1" s="1813"/>
      <c r="E1" s="1813"/>
      <c r="F1" s="1813"/>
      <c r="G1" s="1813"/>
      <c r="H1" s="1814"/>
      <c r="I1" s="119"/>
      <c r="J1" s="1804" t="s">
        <v>175</v>
      </c>
      <c r="K1" s="1801"/>
      <c r="L1" s="1801"/>
      <c r="M1" s="1801"/>
      <c r="N1" s="1801"/>
      <c r="O1" s="1801"/>
      <c r="P1" s="1801"/>
      <c r="Q1" s="1801"/>
      <c r="R1" s="1802"/>
      <c r="S1" s="199"/>
      <c r="T1" s="1830" t="s">
        <v>176</v>
      </c>
      <c r="U1" s="1831"/>
      <c r="V1" s="1831"/>
      <c r="W1" s="1831"/>
      <c r="X1" s="1831"/>
      <c r="Y1" s="1831"/>
      <c r="Z1" s="1831"/>
      <c r="AA1" s="1831"/>
      <c r="AB1" s="1831"/>
      <c r="AC1" s="1831"/>
      <c r="AD1" s="1831"/>
      <c r="AE1" s="1831"/>
      <c r="AF1" s="1831"/>
      <c r="AG1" s="1832"/>
      <c r="AH1" s="1910" t="s">
        <v>161</v>
      </c>
      <c r="AI1" s="1911" t="s">
        <v>159</v>
      </c>
    </row>
    <row r="2" spans="1:35" ht="15" customHeight="1" x14ac:dyDescent="0.3">
      <c r="A2" s="1795"/>
      <c r="B2" s="1795"/>
      <c r="C2" s="1815"/>
      <c r="D2" s="1816"/>
      <c r="E2" s="1816"/>
      <c r="F2" s="1816"/>
      <c r="G2" s="1816"/>
      <c r="H2" s="1817"/>
      <c r="I2" s="119"/>
      <c r="J2" s="1821" t="s">
        <v>98</v>
      </c>
      <c r="K2" s="1794" t="s">
        <v>177</v>
      </c>
      <c r="L2" s="1804" t="s">
        <v>179</v>
      </c>
      <c r="M2" s="1801"/>
      <c r="N2" s="1801"/>
      <c r="O2" s="1801"/>
      <c r="P2" s="1801"/>
      <c r="Q2" s="1801"/>
      <c r="R2" s="1794" t="s">
        <v>180</v>
      </c>
      <c r="S2" s="121"/>
      <c r="T2" s="1797" t="s">
        <v>181</v>
      </c>
      <c r="U2" s="1798"/>
      <c r="V2" s="1799"/>
      <c r="W2" s="200"/>
      <c r="X2" s="1819" t="s">
        <v>181</v>
      </c>
      <c r="Y2" s="1798"/>
      <c r="Z2" s="1798"/>
      <c r="AA2" s="1820"/>
      <c r="AB2" s="1819" t="s">
        <v>181</v>
      </c>
      <c r="AC2" s="1798"/>
      <c r="AD2" s="1798"/>
      <c r="AE2" s="1798"/>
      <c r="AF2" s="1798"/>
      <c r="AG2" s="1798"/>
      <c r="AH2" s="1910"/>
      <c r="AI2" s="1911"/>
    </row>
    <row r="3" spans="1:35" x14ac:dyDescent="0.3">
      <c r="A3" s="1795"/>
      <c r="B3" s="1795"/>
      <c r="C3" s="1815"/>
      <c r="D3" s="1816"/>
      <c r="E3" s="1816"/>
      <c r="F3" s="1816"/>
      <c r="G3" s="1816"/>
      <c r="H3" s="1817"/>
      <c r="I3" s="119"/>
      <c r="J3" s="1795"/>
      <c r="K3" s="1795"/>
      <c r="L3" s="1800" t="s">
        <v>182</v>
      </c>
      <c r="M3" s="1801"/>
      <c r="N3" s="1801"/>
      <c r="O3" s="1802"/>
      <c r="P3" s="1794" t="s">
        <v>183</v>
      </c>
      <c r="Q3" s="1822" t="s">
        <v>370</v>
      </c>
      <c r="R3" s="1795"/>
      <c r="S3" s="121"/>
      <c r="T3" s="123"/>
      <c r="U3" s="123"/>
      <c r="V3" s="123"/>
      <c r="W3" s="522"/>
      <c r="X3" s="1810"/>
      <c r="Y3" s="1802"/>
      <c r="Z3" s="1811"/>
      <c r="AA3" s="1805"/>
      <c r="AB3" s="1803"/>
      <c r="AC3" s="1801"/>
      <c r="AD3" s="1802"/>
      <c r="AE3" s="1804"/>
      <c r="AF3" s="1801"/>
      <c r="AG3" s="1801"/>
      <c r="AH3" s="1910"/>
      <c r="AI3" s="1911"/>
    </row>
    <row r="4" spans="1:35" x14ac:dyDescent="0.3">
      <c r="A4" s="1795"/>
      <c r="B4" s="1795"/>
      <c r="C4" s="1815"/>
      <c r="D4" s="1816"/>
      <c r="E4" s="1816"/>
      <c r="F4" s="1816"/>
      <c r="G4" s="1816"/>
      <c r="H4" s="1817"/>
      <c r="I4" s="119"/>
      <c r="J4" s="1795"/>
      <c r="K4" s="1795"/>
      <c r="L4" s="1794" t="s">
        <v>186</v>
      </c>
      <c r="M4" s="1800" t="s">
        <v>187</v>
      </c>
      <c r="N4" s="1801"/>
      <c r="O4" s="1802"/>
      <c r="P4" s="1795"/>
      <c r="Q4" s="1815"/>
      <c r="R4" s="1795"/>
      <c r="S4" s="121"/>
      <c r="T4" s="123" t="s">
        <v>184</v>
      </c>
      <c r="U4" s="121"/>
      <c r="V4" s="123" t="s">
        <v>185</v>
      </c>
      <c r="W4" s="522"/>
      <c r="X4" s="1803" t="s">
        <v>371</v>
      </c>
      <c r="Y4" s="1802"/>
      <c r="Z4" s="1804" t="s">
        <v>372</v>
      </c>
      <c r="AA4" s="1805"/>
      <c r="AB4" s="1803" t="s">
        <v>371</v>
      </c>
      <c r="AC4" s="1801"/>
      <c r="AD4" s="1802"/>
      <c r="AE4" s="1804" t="s">
        <v>372</v>
      </c>
      <c r="AF4" s="1801"/>
      <c r="AG4" s="1801"/>
      <c r="AH4" s="1910"/>
      <c r="AI4" s="1911"/>
    </row>
    <row r="5" spans="1:35" x14ac:dyDescent="0.3">
      <c r="A5" s="1795"/>
      <c r="B5" s="1795"/>
      <c r="C5" s="1818"/>
      <c r="D5" s="1798"/>
      <c r="E5" s="1798"/>
      <c r="F5" s="1798"/>
      <c r="G5" s="1798"/>
      <c r="H5" s="1799"/>
      <c r="I5" s="119"/>
      <c r="J5" s="1795"/>
      <c r="K5" s="1795"/>
      <c r="L5" s="1795"/>
      <c r="M5" s="1794" t="s">
        <v>188</v>
      </c>
      <c r="N5" s="1794" t="s">
        <v>189</v>
      </c>
      <c r="O5" s="1794" t="s">
        <v>190</v>
      </c>
      <c r="P5" s="1795"/>
      <c r="Q5" s="1815"/>
      <c r="R5" s="1795"/>
      <c r="S5" s="119"/>
      <c r="T5" s="124">
        <v>17</v>
      </c>
      <c r="U5" s="125"/>
      <c r="V5" s="124">
        <v>22</v>
      </c>
      <c r="W5" s="522"/>
      <c r="X5" s="1810">
        <v>17</v>
      </c>
      <c r="Y5" s="1802"/>
      <c r="Z5" s="1811">
        <v>22</v>
      </c>
      <c r="AA5" s="1805"/>
      <c r="AB5" s="1810">
        <v>16</v>
      </c>
      <c r="AC5" s="1801"/>
      <c r="AD5" s="1802"/>
      <c r="AE5" s="1811">
        <v>23</v>
      </c>
      <c r="AF5" s="1801"/>
      <c r="AG5" s="1801"/>
      <c r="AH5" s="1910"/>
      <c r="AI5" s="1911"/>
    </row>
    <row r="6" spans="1:35" x14ac:dyDescent="0.3">
      <c r="A6" s="1795"/>
      <c r="B6" s="1795"/>
      <c r="C6" s="1804" t="s">
        <v>149</v>
      </c>
      <c r="D6" s="1801"/>
      <c r="E6" s="1801"/>
      <c r="F6" s="1801"/>
      <c r="G6" s="1801"/>
      <c r="H6" s="1802"/>
      <c r="I6" s="119"/>
      <c r="J6" s="1795"/>
      <c r="K6" s="1795"/>
      <c r="L6" s="1795"/>
      <c r="M6" s="1795"/>
      <c r="N6" s="1795"/>
      <c r="O6" s="1795"/>
      <c r="P6" s="1795"/>
      <c r="Q6" s="1815"/>
      <c r="R6" s="1795"/>
      <c r="S6" s="119"/>
      <c r="T6" s="125"/>
      <c r="U6" s="125"/>
      <c r="V6" s="125"/>
      <c r="W6" s="522"/>
      <c r="X6" s="1806"/>
      <c r="Y6" s="1802"/>
      <c r="Z6" s="1807"/>
      <c r="AA6" s="1805"/>
      <c r="AB6" s="1808"/>
      <c r="AC6" s="1801"/>
      <c r="AD6" s="1802"/>
      <c r="AE6" s="1809"/>
      <c r="AF6" s="1801"/>
      <c r="AG6" s="1801"/>
      <c r="AH6" s="1910"/>
      <c r="AI6" s="1911"/>
    </row>
    <row r="7" spans="1:35" x14ac:dyDescent="0.3">
      <c r="A7" s="1796"/>
      <c r="B7" s="1796"/>
      <c r="C7" s="123">
        <v>1</v>
      </c>
      <c r="D7" s="123">
        <v>2</v>
      </c>
      <c r="E7" s="123">
        <v>1</v>
      </c>
      <c r="F7" s="521">
        <v>2</v>
      </c>
      <c r="G7" s="123">
        <v>5</v>
      </c>
      <c r="H7" s="123">
        <v>6</v>
      </c>
      <c r="I7" s="119"/>
      <c r="J7" s="1796"/>
      <c r="K7" s="1796"/>
      <c r="L7" s="1796"/>
      <c r="M7" s="1796"/>
      <c r="N7" s="1796"/>
      <c r="O7" s="1796"/>
      <c r="P7" s="1796"/>
      <c r="Q7" s="1818"/>
      <c r="R7" s="1796"/>
      <c r="S7" s="119"/>
      <c r="T7" s="128" t="s">
        <v>192</v>
      </c>
      <c r="U7" s="125"/>
      <c r="V7" s="128" t="s">
        <v>192</v>
      </c>
      <c r="W7" s="522"/>
      <c r="X7" s="1808" t="s">
        <v>192</v>
      </c>
      <c r="Y7" s="1802"/>
      <c r="Z7" s="1809" t="s">
        <v>373</v>
      </c>
      <c r="AA7" s="1805"/>
      <c r="AB7" s="1808" t="s">
        <v>192</v>
      </c>
      <c r="AC7" s="1801"/>
      <c r="AD7" s="1802"/>
      <c r="AE7" s="1809" t="s">
        <v>192</v>
      </c>
      <c r="AF7" s="1801"/>
      <c r="AG7" s="1801"/>
      <c r="AH7" s="1910"/>
      <c r="AI7" s="1911"/>
    </row>
    <row r="8" spans="1:35" ht="36" x14ac:dyDescent="0.3">
      <c r="A8" s="123"/>
      <c r="B8" s="123"/>
      <c r="C8" s="123"/>
      <c r="D8" s="123"/>
      <c r="E8" s="123"/>
      <c r="F8" s="127"/>
      <c r="G8" s="123"/>
      <c r="H8" s="123"/>
      <c r="I8" s="119"/>
      <c r="J8" s="129"/>
      <c r="K8" s="130"/>
      <c r="L8" s="130"/>
      <c r="M8" s="130"/>
      <c r="N8" s="131"/>
      <c r="O8" s="130"/>
      <c r="P8" s="130"/>
      <c r="Q8" s="130"/>
      <c r="R8" s="130"/>
      <c r="S8" s="119"/>
      <c r="T8" s="128"/>
      <c r="U8" s="125"/>
      <c r="V8" s="128"/>
      <c r="W8" s="522"/>
      <c r="X8" s="132" t="s">
        <v>193</v>
      </c>
      <c r="Y8" s="133" t="s">
        <v>194</v>
      </c>
      <c r="Z8" s="133" t="s">
        <v>193</v>
      </c>
      <c r="AA8" s="134" t="s">
        <v>194</v>
      </c>
      <c r="AB8" s="132" t="s">
        <v>193</v>
      </c>
      <c r="AC8" s="133" t="s">
        <v>194</v>
      </c>
      <c r="AD8" s="133" t="s">
        <v>194</v>
      </c>
      <c r="AE8" s="133" t="s">
        <v>193</v>
      </c>
      <c r="AF8" s="135"/>
      <c r="AG8" s="516" t="s">
        <v>194</v>
      </c>
      <c r="AH8" s="1910"/>
      <c r="AI8" s="1911"/>
    </row>
    <row r="9" spans="1:35" x14ac:dyDescent="0.3">
      <c r="A9" s="137" t="s">
        <v>374</v>
      </c>
      <c r="B9" s="137" t="s">
        <v>375</v>
      </c>
      <c r="C9" s="138"/>
      <c r="D9" s="138"/>
      <c r="E9" s="138"/>
      <c r="F9" s="139"/>
      <c r="G9" s="138"/>
      <c r="H9" s="138"/>
      <c r="I9" s="140"/>
      <c r="J9" s="141">
        <f>J10+J30</f>
        <v>1476</v>
      </c>
      <c r="K9" s="141">
        <f t="shared" ref="K9:AH9" si="0">K10+K30</f>
        <v>91</v>
      </c>
      <c r="L9" s="141">
        <f t="shared" si="0"/>
        <v>1365</v>
      </c>
      <c r="M9" s="141">
        <f t="shared" si="0"/>
        <v>741</v>
      </c>
      <c r="N9" s="141">
        <f t="shared" si="0"/>
        <v>624</v>
      </c>
      <c r="O9" s="141">
        <f t="shared" si="0"/>
        <v>0</v>
      </c>
      <c r="P9" s="141">
        <f t="shared" si="0"/>
        <v>0</v>
      </c>
      <c r="Q9" s="141">
        <f t="shared" si="0"/>
        <v>8</v>
      </c>
      <c r="R9" s="141">
        <f t="shared" si="0"/>
        <v>12</v>
      </c>
      <c r="S9" s="141">
        <f t="shared" si="0"/>
        <v>23</v>
      </c>
      <c r="T9" s="141">
        <f t="shared" si="0"/>
        <v>391</v>
      </c>
      <c r="U9" s="141">
        <f t="shared" si="0"/>
        <v>26</v>
      </c>
      <c r="V9" s="141">
        <f t="shared" si="0"/>
        <v>572</v>
      </c>
      <c r="W9" s="141">
        <f t="shared" si="0"/>
        <v>0</v>
      </c>
      <c r="X9" s="141">
        <f t="shared" si="0"/>
        <v>0</v>
      </c>
      <c r="Y9" s="141">
        <f t="shared" si="0"/>
        <v>0</v>
      </c>
      <c r="Z9" s="141">
        <f t="shared" si="0"/>
        <v>0</v>
      </c>
      <c r="AA9" s="141">
        <f t="shared" si="0"/>
        <v>0</v>
      </c>
      <c r="AB9" s="141">
        <f t="shared" si="0"/>
        <v>560</v>
      </c>
      <c r="AC9" s="141">
        <f t="shared" si="0"/>
        <v>0</v>
      </c>
      <c r="AD9" s="141">
        <f t="shared" si="0"/>
        <v>16</v>
      </c>
      <c r="AE9" s="141">
        <f t="shared" si="0"/>
        <v>805</v>
      </c>
      <c r="AF9" s="141">
        <f t="shared" si="0"/>
        <v>0</v>
      </c>
      <c r="AG9" s="141">
        <f t="shared" si="0"/>
        <v>23</v>
      </c>
      <c r="AH9" s="141">
        <f t="shared" si="0"/>
        <v>1365</v>
      </c>
      <c r="AI9" s="238"/>
    </row>
    <row r="10" spans="1:35" x14ac:dyDescent="0.3">
      <c r="A10" s="144"/>
      <c r="B10" s="145" t="s">
        <v>376</v>
      </c>
      <c r="C10" s="146"/>
      <c r="D10" s="146"/>
      <c r="E10" s="146"/>
      <c r="F10" s="147"/>
      <c r="G10" s="146"/>
      <c r="H10" s="146"/>
      <c r="I10" s="148"/>
      <c r="J10" s="149">
        <f>SUM(J12:J29)</f>
        <v>1281</v>
      </c>
      <c r="K10" s="149">
        <f t="shared" ref="K10:AH10" si="1">SUM(K12:K29)</f>
        <v>52</v>
      </c>
      <c r="L10" s="149">
        <f t="shared" si="1"/>
        <v>1209</v>
      </c>
      <c r="M10" s="149">
        <f t="shared" si="1"/>
        <v>685</v>
      </c>
      <c r="N10" s="149">
        <f t="shared" si="1"/>
        <v>524</v>
      </c>
      <c r="O10" s="149">
        <f t="shared" si="1"/>
        <v>0</v>
      </c>
      <c r="P10" s="149">
        <f t="shared" si="1"/>
        <v>0</v>
      </c>
      <c r="Q10" s="149">
        <f t="shared" si="1"/>
        <v>8</v>
      </c>
      <c r="R10" s="149">
        <f t="shared" si="1"/>
        <v>12</v>
      </c>
      <c r="S10" s="149">
        <f t="shared" si="1"/>
        <v>23</v>
      </c>
      <c r="T10" s="149">
        <f t="shared" si="1"/>
        <v>391</v>
      </c>
      <c r="U10" s="149">
        <f t="shared" si="1"/>
        <v>26</v>
      </c>
      <c r="V10" s="149">
        <f t="shared" si="1"/>
        <v>572</v>
      </c>
      <c r="W10" s="149">
        <f t="shared" si="1"/>
        <v>0</v>
      </c>
      <c r="X10" s="149">
        <f t="shared" si="1"/>
        <v>0</v>
      </c>
      <c r="Y10" s="149">
        <f t="shared" si="1"/>
        <v>0</v>
      </c>
      <c r="Z10" s="149">
        <f t="shared" si="1"/>
        <v>0</v>
      </c>
      <c r="AA10" s="149">
        <f t="shared" si="1"/>
        <v>0</v>
      </c>
      <c r="AB10" s="149">
        <f t="shared" si="1"/>
        <v>488</v>
      </c>
      <c r="AC10" s="149">
        <f t="shared" si="1"/>
        <v>0</v>
      </c>
      <c r="AD10" s="149">
        <f t="shared" si="1"/>
        <v>0</v>
      </c>
      <c r="AE10" s="149">
        <f t="shared" si="1"/>
        <v>721</v>
      </c>
      <c r="AF10" s="149">
        <f t="shared" si="1"/>
        <v>0</v>
      </c>
      <c r="AG10" s="149">
        <f t="shared" si="1"/>
        <v>0</v>
      </c>
      <c r="AH10" s="149">
        <f t="shared" si="1"/>
        <v>1209</v>
      </c>
      <c r="AI10" s="238"/>
    </row>
    <row r="11" spans="1:35" ht="22.5" customHeight="1" x14ac:dyDescent="0.3">
      <c r="A11" s="155"/>
      <c r="B11" s="156" t="s">
        <v>377</v>
      </c>
      <c r="C11" s="133"/>
      <c r="D11" s="136" t="s">
        <v>40</v>
      </c>
      <c r="E11" s="136"/>
      <c r="F11" s="157"/>
      <c r="G11" s="123"/>
      <c r="H11" s="123"/>
      <c r="I11" s="119"/>
      <c r="J11" s="136"/>
      <c r="K11" s="133"/>
      <c r="L11" s="133"/>
      <c r="M11" s="158"/>
      <c r="N11" s="133"/>
      <c r="O11" s="133"/>
      <c r="P11" s="133"/>
      <c r="Q11" s="133"/>
      <c r="R11" s="127"/>
      <c r="S11" s="159">
        <v>2</v>
      </c>
      <c r="T11" s="133">
        <f t="shared" ref="T11:T14" si="2">$T$5*S11</f>
        <v>34</v>
      </c>
      <c r="U11" s="160">
        <v>2</v>
      </c>
      <c r="V11" s="133">
        <f t="shared" ref="V11:V14" si="3">$V$5*U11</f>
        <v>44</v>
      </c>
      <c r="W11" s="161"/>
      <c r="X11" s="162"/>
      <c r="Y11" s="136"/>
      <c r="Z11" s="136"/>
      <c r="AA11" s="157"/>
      <c r="AB11" s="132"/>
      <c r="AC11" s="136"/>
      <c r="AD11" s="136"/>
      <c r="AE11" s="133"/>
      <c r="AF11" s="136"/>
      <c r="AG11" s="519"/>
      <c r="AH11" s="254"/>
      <c r="AI11" s="386"/>
    </row>
    <row r="12" spans="1:35" ht="12" customHeight="1" x14ac:dyDescent="0.3">
      <c r="A12" s="163" t="s">
        <v>378</v>
      </c>
      <c r="B12" s="163" t="s">
        <v>379</v>
      </c>
      <c r="C12" s="133"/>
      <c r="D12" s="133" t="s">
        <v>67</v>
      </c>
      <c r="E12" s="136"/>
      <c r="F12" s="165" t="s">
        <v>29</v>
      </c>
      <c r="G12" s="123"/>
      <c r="H12" s="123"/>
      <c r="I12" s="119"/>
      <c r="J12" s="136">
        <f t="shared" ref="J12:J35" si="4">SUM(K12,L12,Q12,R12)</f>
        <v>78</v>
      </c>
      <c r="K12" s="133"/>
      <c r="L12" s="133">
        <f t="shared" ref="L12:L29" si="5">SUM(AB12:AG12)</f>
        <v>78</v>
      </c>
      <c r="M12" s="158">
        <f>L12-N12</f>
        <v>38</v>
      </c>
      <c r="N12" s="133">
        <v>40</v>
      </c>
      <c r="O12" s="133"/>
      <c r="P12" s="133"/>
      <c r="Q12" s="133"/>
      <c r="R12" s="127"/>
      <c r="S12" s="159">
        <v>3</v>
      </c>
      <c r="T12" s="133">
        <f t="shared" si="2"/>
        <v>51</v>
      </c>
      <c r="U12" s="160">
        <v>3</v>
      </c>
      <c r="V12" s="133">
        <f t="shared" si="3"/>
        <v>66</v>
      </c>
      <c r="W12" s="161"/>
      <c r="X12" s="133"/>
      <c r="Y12" s="136"/>
      <c r="Z12" s="133"/>
      <c r="AA12" s="157"/>
      <c r="AB12" s="1301">
        <v>32</v>
      </c>
      <c r="AC12" s="136"/>
      <c r="AD12" s="136"/>
      <c r="AE12" s="133">
        <v>46</v>
      </c>
      <c r="AF12" s="136"/>
      <c r="AG12" s="519"/>
      <c r="AH12" s="254">
        <f>AB12+AE12</f>
        <v>78</v>
      </c>
      <c r="AI12" s="1288" t="s">
        <v>1190</v>
      </c>
    </row>
    <row r="13" spans="1:35" ht="12.75" customHeight="1" x14ac:dyDescent="0.3">
      <c r="A13" s="163" t="s">
        <v>381</v>
      </c>
      <c r="B13" s="163" t="s">
        <v>382</v>
      </c>
      <c r="C13" s="133"/>
      <c r="D13" s="133" t="s">
        <v>67</v>
      </c>
      <c r="E13" s="136"/>
      <c r="F13" s="165" t="s">
        <v>29</v>
      </c>
      <c r="G13" s="123"/>
      <c r="H13" s="123"/>
      <c r="I13" s="119"/>
      <c r="J13" s="136">
        <f t="shared" si="4"/>
        <v>116</v>
      </c>
      <c r="K13" s="133"/>
      <c r="L13" s="133">
        <f t="shared" si="5"/>
        <v>116</v>
      </c>
      <c r="M13" s="158">
        <f t="shared" ref="M13:M35" si="6">L13-N13</f>
        <v>116</v>
      </c>
      <c r="N13" s="133"/>
      <c r="O13" s="133"/>
      <c r="P13" s="133"/>
      <c r="Q13" s="133"/>
      <c r="R13" s="127"/>
      <c r="S13" s="159">
        <v>2</v>
      </c>
      <c r="T13" s="133">
        <f t="shared" si="2"/>
        <v>34</v>
      </c>
      <c r="U13" s="160">
        <v>2</v>
      </c>
      <c r="V13" s="133">
        <f t="shared" si="3"/>
        <v>44</v>
      </c>
      <c r="W13" s="161"/>
      <c r="X13" s="133"/>
      <c r="Y13" s="136"/>
      <c r="Z13" s="133"/>
      <c r="AA13" s="157"/>
      <c r="AB13" s="1301">
        <v>48</v>
      </c>
      <c r="AC13" s="136"/>
      <c r="AD13" s="136"/>
      <c r="AE13" s="133">
        <v>68</v>
      </c>
      <c r="AF13" s="136"/>
      <c r="AG13" s="519"/>
      <c r="AH13" s="254">
        <f t="shared" ref="AH13:AH29" si="7">AB13+AE13</f>
        <v>116</v>
      </c>
      <c r="AI13" s="1288" t="s">
        <v>1191</v>
      </c>
    </row>
    <row r="14" spans="1:35" ht="12" customHeight="1" x14ac:dyDescent="0.3">
      <c r="A14" s="163"/>
      <c r="B14" s="156" t="s">
        <v>383</v>
      </c>
      <c r="C14" s="133"/>
      <c r="D14" s="133" t="s">
        <v>67</v>
      </c>
      <c r="E14" s="136"/>
      <c r="F14" s="157"/>
      <c r="G14" s="123"/>
      <c r="H14" s="123"/>
      <c r="I14" s="119"/>
      <c r="J14" s="136"/>
      <c r="K14" s="133"/>
      <c r="L14" s="133"/>
      <c r="M14" s="158"/>
      <c r="N14" s="133"/>
      <c r="O14" s="133"/>
      <c r="P14" s="133"/>
      <c r="Q14" s="133"/>
      <c r="R14" s="127"/>
      <c r="S14" s="159">
        <v>3</v>
      </c>
      <c r="T14" s="133">
        <f t="shared" si="2"/>
        <v>51</v>
      </c>
      <c r="U14" s="160">
        <v>3</v>
      </c>
      <c r="V14" s="133">
        <f t="shared" si="3"/>
        <v>66</v>
      </c>
      <c r="W14" s="161"/>
      <c r="X14" s="133"/>
      <c r="Y14" s="136"/>
      <c r="Z14" s="133"/>
      <c r="AA14" s="157"/>
      <c r="AB14" s="132"/>
      <c r="AC14" s="136"/>
      <c r="AD14" s="136"/>
      <c r="AE14" s="133"/>
      <c r="AF14" s="136"/>
      <c r="AG14" s="519"/>
      <c r="AH14" s="254">
        <f t="shared" si="7"/>
        <v>0</v>
      </c>
      <c r="AI14" s="386"/>
    </row>
    <row r="15" spans="1:35" ht="12" customHeight="1" x14ac:dyDescent="0.3">
      <c r="A15" s="163" t="s">
        <v>384</v>
      </c>
      <c r="B15" s="163" t="s">
        <v>4</v>
      </c>
      <c r="C15" s="133"/>
      <c r="D15" s="133"/>
      <c r="E15" s="136"/>
      <c r="F15" s="165" t="s">
        <v>29</v>
      </c>
      <c r="G15" s="123"/>
      <c r="H15" s="123"/>
      <c r="I15" s="119"/>
      <c r="J15" s="136">
        <f t="shared" si="4"/>
        <v>116</v>
      </c>
      <c r="K15" s="133"/>
      <c r="L15" s="133">
        <f t="shared" si="5"/>
        <v>116</v>
      </c>
      <c r="M15" s="158">
        <f t="shared" si="6"/>
        <v>0</v>
      </c>
      <c r="N15" s="133">
        <v>116</v>
      </c>
      <c r="O15" s="133"/>
      <c r="P15" s="133"/>
      <c r="Q15" s="133"/>
      <c r="R15" s="127"/>
      <c r="S15" s="159"/>
      <c r="T15" s="133"/>
      <c r="U15" s="160"/>
      <c r="V15" s="133"/>
      <c r="W15" s="161"/>
      <c r="X15" s="133"/>
      <c r="Y15" s="136"/>
      <c r="Z15" s="133"/>
      <c r="AA15" s="157"/>
      <c r="AB15" s="1301">
        <v>48</v>
      </c>
      <c r="AC15" s="136"/>
      <c r="AD15" s="136"/>
      <c r="AE15" s="133">
        <v>68</v>
      </c>
      <c r="AF15" s="136"/>
      <c r="AG15" s="519"/>
      <c r="AH15" s="254">
        <f t="shared" si="7"/>
        <v>116</v>
      </c>
      <c r="AI15" s="386" t="s">
        <v>1100</v>
      </c>
    </row>
    <row r="16" spans="1:35" ht="18.75" customHeight="1" x14ac:dyDescent="0.3">
      <c r="A16" s="163"/>
      <c r="B16" s="156" t="s">
        <v>385</v>
      </c>
      <c r="C16" s="136"/>
      <c r="D16" s="133" t="s">
        <v>67</v>
      </c>
      <c r="E16" s="136"/>
      <c r="F16" s="157"/>
      <c r="G16" s="123"/>
      <c r="H16" s="123"/>
      <c r="I16" s="119"/>
      <c r="J16" s="136"/>
      <c r="K16" s="133"/>
      <c r="L16" s="133"/>
      <c r="M16" s="158"/>
      <c r="N16" s="133"/>
      <c r="O16" s="133"/>
      <c r="P16" s="133"/>
      <c r="Q16" s="133"/>
      <c r="R16" s="127"/>
      <c r="S16" s="159">
        <v>2</v>
      </c>
      <c r="T16" s="133">
        <f t="shared" ref="T16:T19" si="8">$T$5*S16</f>
        <v>34</v>
      </c>
      <c r="U16" s="160">
        <v>2</v>
      </c>
      <c r="V16" s="133">
        <f t="shared" ref="V16:V19" si="9">$V$5*U16</f>
        <v>44</v>
      </c>
      <c r="W16" s="161"/>
      <c r="X16" s="133"/>
      <c r="Y16" s="136"/>
      <c r="Z16" s="133"/>
      <c r="AA16" s="157"/>
      <c r="AB16" s="132"/>
      <c r="AC16" s="136"/>
      <c r="AD16" s="136"/>
      <c r="AE16" s="133"/>
      <c r="AF16" s="136"/>
      <c r="AG16" s="519"/>
      <c r="AH16" s="254"/>
      <c r="AI16" s="386"/>
    </row>
    <row r="17" spans="1:35" ht="11.25" customHeight="1" x14ac:dyDescent="0.3">
      <c r="A17" s="163" t="s">
        <v>472</v>
      </c>
      <c r="B17" s="163" t="s">
        <v>350</v>
      </c>
      <c r="C17" s="133"/>
      <c r="D17" s="133" t="s">
        <v>67</v>
      </c>
      <c r="E17" s="136" t="s">
        <v>40</v>
      </c>
      <c r="F17" s="165" t="s">
        <v>40</v>
      </c>
      <c r="G17" s="123"/>
      <c r="H17" s="123"/>
      <c r="I17" s="130"/>
      <c r="J17" s="136">
        <f t="shared" si="4"/>
        <v>270</v>
      </c>
      <c r="K17" s="133">
        <v>26</v>
      </c>
      <c r="L17" s="133">
        <f t="shared" si="5"/>
        <v>234</v>
      </c>
      <c r="M17" s="158">
        <f t="shared" si="6"/>
        <v>166</v>
      </c>
      <c r="N17" s="133">
        <v>68</v>
      </c>
      <c r="O17" s="133"/>
      <c r="P17" s="133"/>
      <c r="Q17" s="133">
        <v>4</v>
      </c>
      <c r="R17" s="127">
        <v>6</v>
      </c>
      <c r="S17" s="159">
        <v>1</v>
      </c>
      <c r="T17" s="133">
        <f t="shared" si="8"/>
        <v>17</v>
      </c>
      <c r="U17" s="160">
        <v>1</v>
      </c>
      <c r="V17" s="133">
        <f t="shared" si="9"/>
        <v>22</v>
      </c>
      <c r="W17" s="161"/>
      <c r="X17" s="133"/>
      <c r="Y17" s="136"/>
      <c r="Z17" s="133"/>
      <c r="AA17" s="157"/>
      <c r="AB17" s="1301">
        <v>96</v>
      </c>
      <c r="AC17" s="136"/>
      <c r="AD17" s="136"/>
      <c r="AE17" s="133">
        <v>138</v>
      </c>
      <c r="AF17" s="136"/>
      <c r="AG17" s="519"/>
      <c r="AH17" s="254">
        <f t="shared" si="7"/>
        <v>234</v>
      </c>
      <c r="AI17" s="1288" t="s">
        <v>1072</v>
      </c>
    </row>
    <row r="18" spans="1:35" ht="11.25" customHeight="1" x14ac:dyDescent="0.3">
      <c r="A18" s="163" t="s">
        <v>473</v>
      </c>
      <c r="B18" s="163" t="s">
        <v>388</v>
      </c>
      <c r="C18" s="133"/>
      <c r="D18" s="133" t="s">
        <v>67</v>
      </c>
      <c r="E18" s="136" t="s">
        <v>40</v>
      </c>
      <c r="F18" s="165" t="s">
        <v>40</v>
      </c>
      <c r="G18" s="123"/>
      <c r="H18" s="123"/>
      <c r="I18" s="119"/>
      <c r="J18" s="136">
        <f t="shared" si="4"/>
        <v>153</v>
      </c>
      <c r="K18" s="133">
        <v>26</v>
      </c>
      <c r="L18" s="133">
        <f t="shared" si="5"/>
        <v>117</v>
      </c>
      <c r="M18" s="158">
        <f t="shared" si="6"/>
        <v>57</v>
      </c>
      <c r="N18" s="133">
        <v>60</v>
      </c>
      <c r="O18" s="133"/>
      <c r="P18" s="133"/>
      <c r="Q18" s="133">
        <v>4</v>
      </c>
      <c r="R18" s="127">
        <v>6</v>
      </c>
      <c r="S18" s="159">
        <v>3</v>
      </c>
      <c r="T18" s="133">
        <f t="shared" si="8"/>
        <v>51</v>
      </c>
      <c r="U18" s="160">
        <v>3</v>
      </c>
      <c r="V18" s="133">
        <f t="shared" si="9"/>
        <v>66</v>
      </c>
      <c r="W18" s="161"/>
      <c r="X18" s="133"/>
      <c r="Y18" s="136"/>
      <c r="Z18" s="133"/>
      <c r="AA18" s="157"/>
      <c r="AB18" s="1301">
        <v>48</v>
      </c>
      <c r="AC18" s="136"/>
      <c r="AD18" s="136"/>
      <c r="AE18" s="133">
        <v>69</v>
      </c>
      <c r="AF18" s="136"/>
      <c r="AG18" s="519"/>
      <c r="AH18" s="254">
        <f t="shared" si="7"/>
        <v>117</v>
      </c>
      <c r="AI18" s="386" t="s">
        <v>1118</v>
      </c>
    </row>
    <row r="19" spans="1:35" ht="11.25" customHeight="1" x14ac:dyDescent="0.3">
      <c r="A19" s="163"/>
      <c r="B19" s="156" t="s">
        <v>389</v>
      </c>
      <c r="C19" s="133" t="s">
        <v>67</v>
      </c>
      <c r="D19" s="133" t="s">
        <v>67</v>
      </c>
      <c r="E19" s="136"/>
      <c r="F19" s="157"/>
      <c r="G19" s="123"/>
      <c r="H19" s="123"/>
      <c r="I19" s="119"/>
      <c r="J19" s="136">
        <f t="shared" si="4"/>
        <v>0</v>
      </c>
      <c r="K19" s="133"/>
      <c r="L19" s="133"/>
      <c r="M19" s="158"/>
      <c r="N19" s="133"/>
      <c r="O19" s="133"/>
      <c r="P19" s="133"/>
      <c r="Q19" s="133"/>
      <c r="R19" s="127"/>
      <c r="S19" s="159">
        <v>3</v>
      </c>
      <c r="T19" s="133">
        <f t="shared" si="8"/>
        <v>51</v>
      </c>
      <c r="U19" s="160">
        <v>3</v>
      </c>
      <c r="V19" s="133">
        <f t="shared" si="9"/>
        <v>66</v>
      </c>
      <c r="W19" s="161"/>
      <c r="X19" s="133"/>
      <c r="Y19" s="136"/>
      <c r="Z19" s="133"/>
      <c r="AA19" s="157"/>
      <c r="AB19" s="132"/>
      <c r="AC19" s="136"/>
      <c r="AD19" s="136"/>
      <c r="AE19" s="133"/>
      <c r="AF19" s="136"/>
      <c r="AG19" s="519"/>
      <c r="AH19" s="254">
        <f t="shared" si="7"/>
        <v>0</v>
      </c>
      <c r="AI19" s="386"/>
    </row>
    <row r="20" spans="1:35" ht="11.25" customHeight="1" x14ac:dyDescent="0.3">
      <c r="A20" s="163" t="s">
        <v>390</v>
      </c>
      <c r="B20" s="163" t="s">
        <v>166</v>
      </c>
      <c r="C20" s="133"/>
      <c r="D20" s="133"/>
      <c r="E20" s="136"/>
      <c r="F20" s="165" t="s">
        <v>29</v>
      </c>
      <c r="G20" s="123"/>
      <c r="H20" s="123"/>
      <c r="I20" s="119"/>
      <c r="J20" s="136">
        <f t="shared" si="4"/>
        <v>116</v>
      </c>
      <c r="K20" s="133"/>
      <c r="L20" s="133">
        <f t="shared" si="5"/>
        <v>116</v>
      </c>
      <c r="M20" s="158">
        <f t="shared" si="6"/>
        <v>80</v>
      </c>
      <c r="N20" s="133">
        <v>36</v>
      </c>
      <c r="O20" s="133"/>
      <c r="P20" s="133"/>
      <c r="Q20" s="133"/>
      <c r="R20" s="127"/>
      <c r="S20" s="159"/>
      <c r="T20" s="133"/>
      <c r="U20" s="160"/>
      <c r="V20" s="133"/>
      <c r="W20" s="161"/>
      <c r="X20" s="133"/>
      <c r="Y20" s="136"/>
      <c r="Z20" s="133"/>
      <c r="AA20" s="157"/>
      <c r="AB20" s="1301">
        <v>48</v>
      </c>
      <c r="AC20" s="136"/>
      <c r="AD20" s="136"/>
      <c r="AE20" s="133">
        <v>68</v>
      </c>
      <c r="AF20" s="136"/>
      <c r="AG20" s="519"/>
      <c r="AH20" s="254">
        <f t="shared" si="7"/>
        <v>116</v>
      </c>
      <c r="AI20" s="386" t="s">
        <v>1134</v>
      </c>
    </row>
    <row r="21" spans="1:35" ht="11.25" customHeight="1" x14ac:dyDescent="0.3">
      <c r="A21" s="163" t="s">
        <v>415</v>
      </c>
      <c r="B21" s="163" t="s">
        <v>392</v>
      </c>
      <c r="C21" s="133"/>
      <c r="D21" s="133"/>
      <c r="E21" s="136"/>
      <c r="F21" s="157" t="s">
        <v>29</v>
      </c>
      <c r="G21" s="123"/>
      <c r="H21" s="123"/>
      <c r="I21" s="119"/>
      <c r="J21" s="136">
        <f t="shared" si="4"/>
        <v>78</v>
      </c>
      <c r="K21" s="133"/>
      <c r="L21" s="133">
        <f t="shared" si="5"/>
        <v>78</v>
      </c>
      <c r="M21" s="158">
        <f t="shared" si="6"/>
        <v>34</v>
      </c>
      <c r="N21" s="133">
        <v>44</v>
      </c>
      <c r="O21" s="133"/>
      <c r="P21" s="133"/>
      <c r="Q21" s="133"/>
      <c r="R21" s="127"/>
      <c r="S21" s="159"/>
      <c r="T21" s="133"/>
      <c r="U21" s="160"/>
      <c r="V21" s="133"/>
      <c r="W21" s="161"/>
      <c r="X21" s="133"/>
      <c r="Y21" s="136"/>
      <c r="Z21" s="133"/>
      <c r="AA21" s="157"/>
      <c r="AB21" s="1301">
        <v>32</v>
      </c>
      <c r="AC21" s="136"/>
      <c r="AD21" s="136"/>
      <c r="AE21" s="133">
        <v>46</v>
      </c>
      <c r="AF21" s="136"/>
      <c r="AG21" s="519"/>
      <c r="AH21" s="254">
        <f t="shared" si="7"/>
        <v>78</v>
      </c>
      <c r="AI21" s="386" t="s">
        <v>1136</v>
      </c>
    </row>
    <row r="22" spans="1:35" ht="11.25" customHeight="1" x14ac:dyDescent="0.3">
      <c r="A22" s="163" t="s">
        <v>416</v>
      </c>
      <c r="B22" s="163" t="s">
        <v>394</v>
      </c>
      <c r="C22" s="133"/>
      <c r="D22" s="133"/>
      <c r="E22" s="136"/>
      <c r="F22" s="157" t="s">
        <v>29</v>
      </c>
      <c r="G22" s="123"/>
      <c r="H22" s="123"/>
      <c r="I22" s="130"/>
      <c r="J22" s="136">
        <f t="shared" si="4"/>
        <v>78</v>
      </c>
      <c r="K22" s="133"/>
      <c r="L22" s="133">
        <f t="shared" si="5"/>
        <v>78</v>
      </c>
      <c r="M22" s="158">
        <f t="shared" si="6"/>
        <v>34</v>
      </c>
      <c r="N22" s="133">
        <v>44</v>
      </c>
      <c r="O22" s="133"/>
      <c r="P22" s="133"/>
      <c r="Q22" s="133"/>
      <c r="R22" s="127"/>
      <c r="S22" s="159"/>
      <c r="T22" s="133"/>
      <c r="U22" s="160"/>
      <c r="V22" s="133"/>
      <c r="W22" s="161"/>
      <c r="X22" s="133"/>
      <c r="Y22" s="136"/>
      <c r="Z22" s="133"/>
      <c r="AA22" s="157"/>
      <c r="AB22" s="1301">
        <v>32</v>
      </c>
      <c r="AC22" s="136"/>
      <c r="AD22" s="136"/>
      <c r="AE22" s="133">
        <v>46</v>
      </c>
      <c r="AF22" s="136"/>
      <c r="AG22" s="519"/>
      <c r="AH22" s="254">
        <f t="shared" si="7"/>
        <v>78</v>
      </c>
      <c r="AI22" s="386" t="s">
        <v>1067</v>
      </c>
    </row>
    <row r="23" spans="1:35" ht="22.5" customHeight="1" x14ac:dyDescent="0.3">
      <c r="A23" s="163"/>
      <c r="B23" s="156" t="s">
        <v>395</v>
      </c>
      <c r="C23" s="133"/>
      <c r="D23" s="133" t="s">
        <v>67</v>
      </c>
      <c r="E23" s="136"/>
      <c r="F23" s="157"/>
      <c r="G23" s="123"/>
      <c r="H23" s="123"/>
      <c r="I23" s="130"/>
      <c r="J23" s="136"/>
      <c r="K23" s="133"/>
      <c r="L23" s="133"/>
      <c r="M23" s="158"/>
      <c r="N23" s="133"/>
      <c r="O23" s="133"/>
      <c r="P23" s="133"/>
      <c r="Q23" s="133"/>
      <c r="R23" s="127"/>
      <c r="S23" s="159">
        <v>2</v>
      </c>
      <c r="T23" s="133">
        <f t="shared" ref="T23:T25" si="10">$T$5*S23</f>
        <v>34</v>
      </c>
      <c r="U23" s="160">
        <v>3</v>
      </c>
      <c r="V23" s="133">
        <f t="shared" ref="V23:V25" si="11">$V$5*U23</f>
        <v>66</v>
      </c>
      <c r="W23" s="161"/>
      <c r="X23" s="133"/>
      <c r="Y23" s="136"/>
      <c r="Z23" s="133"/>
      <c r="AA23" s="157"/>
      <c r="AB23" s="132"/>
      <c r="AC23" s="136"/>
      <c r="AD23" s="136"/>
      <c r="AE23" s="133"/>
      <c r="AF23" s="136"/>
      <c r="AG23" s="519"/>
      <c r="AH23" s="254"/>
      <c r="AI23" s="386"/>
    </row>
    <row r="24" spans="1:35" ht="22.5" customHeight="1" x14ac:dyDescent="0.3">
      <c r="A24" s="163" t="s">
        <v>396</v>
      </c>
      <c r="B24" s="163" t="s">
        <v>397</v>
      </c>
      <c r="C24" s="133"/>
      <c r="D24" s="136" t="s">
        <v>40</v>
      </c>
      <c r="E24" s="136"/>
      <c r="F24" s="136" t="s">
        <v>29</v>
      </c>
      <c r="G24" s="123"/>
      <c r="H24" s="123"/>
      <c r="I24" s="130"/>
      <c r="J24" s="136">
        <f t="shared" si="4"/>
        <v>40</v>
      </c>
      <c r="K24" s="133"/>
      <c r="L24" s="133">
        <f t="shared" si="5"/>
        <v>40</v>
      </c>
      <c r="M24" s="158">
        <f t="shared" si="6"/>
        <v>34</v>
      </c>
      <c r="N24" s="133">
        <v>6</v>
      </c>
      <c r="O24" s="133"/>
      <c r="P24" s="133"/>
      <c r="Q24" s="133"/>
      <c r="R24" s="127"/>
      <c r="S24" s="159">
        <v>2</v>
      </c>
      <c r="T24" s="133">
        <f t="shared" si="10"/>
        <v>34</v>
      </c>
      <c r="U24" s="160">
        <v>3</v>
      </c>
      <c r="V24" s="133">
        <f t="shared" si="11"/>
        <v>66</v>
      </c>
      <c r="W24" s="161"/>
      <c r="X24" s="133"/>
      <c r="Y24" s="136"/>
      <c r="Z24" s="133"/>
      <c r="AA24" s="157"/>
      <c r="AB24" s="132">
        <v>0</v>
      </c>
      <c r="AC24" s="136"/>
      <c r="AD24" s="136"/>
      <c r="AE24" s="133">
        <v>40</v>
      </c>
      <c r="AF24" s="136"/>
      <c r="AG24" s="519"/>
      <c r="AH24" s="254">
        <f t="shared" si="7"/>
        <v>40</v>
      </c>
      <c r="AI24" s="1288" t="s">
        <v>1142</v>
      </c>
    </row>
    <row r="25" spans="1:35" ht="12" customHeight="1" x14ac:dyDescent="0.3">
      <c r="A25" s="163" t="s">
        <v>398</v>
      </c>
      <c r="B25" s="163" t="s">
        <v>356</v>
      </c>
      <c r="C25" s="133"/>
      <c r="D25" s="133" t="s">
        <v>67</v>
      </c>
      <c r="E25" s="136"/>
      <c r="F25" s="136" t="s">
        <v>29</v>
      </c>
      <c r="G25" s="123"/>
      <c r="H25" s="123"/>
      <c r="I25" s="130"/>
      <c r="J25" s="136">
        <f t="shared" si="4"/>
        <v>40</v>
      </c>
      <c r="K25" s="133"/>
      <c r="L25" s="133">
        <f t="shared" si="5"/>
        <v>40</v>
      </c>
      <c r="M25" s="158">
        <f t="shared" si="6"/>
        <v>32</v>
      </c>
      <c r="N25" s="133">
        <v>8</v>
      </c>
      <c r="O25" s="133"/>
      <c r="P25" s="133"/>
      <c r="Q25" s="133"/>
      <c r="R25" s="127"/>
      <c r="S25" s="159">
        <v>2</v>
      </c>
      <c r="T25" s="133">
        <f t="shared" si="10"/>
        <v>34</v>
      </c>
      <c r="U25" s="160">
        <v>3</v>
      </c>
      <c r="V25" s="133">
        <f t="shared" si="11"/>
        <v>66</v>
      </c>
      <c r="W25" s="161"/>
      <c r="X25" s="133"/>
      <c r="Y25" s="136"/>
      <c r="Z25" s="133"/>
      <c r="AA25" s="157"/>
      <c r="AB25" s="1301">
        <v>40</v>
      </c>
      <c r="AC25" s="136"/>
      <c r="AD25" s="136"/>
      <c r="AE25" s="133">
        <v>0</v>
      </c>
      <c r="AF25" s="136"/>
      <c r="AG25" s="519"/>
      <c r="AH25" s="254">
        <f t="shared" si="7"/>
        <v>40</v>
      </c>
      <c r="AI25" s="386" t="s">
        <v>1145</v>
      </c>
    </row>
    <row r="26" spans="1:35" ht="11.25" customHeight="1" x14ac:dyDescent="0.3">
      <c r="A26" s="163" t="s">
        <v>400</v>
      </c>
      <c r="B26" s="163" t="s">
        <v>401</v>
      </c>
      <c r="C26" s="133"/>
      <c r="D26" s="133"/>
      <c r="E26" s="165" t="s">
        <v>29</v>
      </c>
      <c r="F26" s="165"/>
      <c r="G26" s="123"/>
      <c r="H26" s="123"/>
      <c r="I26" s="130"/>
      <c r="J26" s="136">
        <f t="shared" si="4"/>
        <v>40</v>
      </c>
      <c r="K26" s="133"/>
      <c r="L26" s="133">
        <f t="shared" si="5"/>
        <v>40</v>
      </c>
      <c r="M26" s="158">
        <f t="shared" si="6"/>
        <v>30</v>
      </c>
      <c r="N26" s="133">
        <v>10</v>
      </c>
      <c r="O26" s="133"/>
      <c r="P26" s="133"/>
      <c r="Q26" s="133"/>
      <c r="R26" s="127"/>
      <c r="S26" s="159"/>
      <c r="T26" s="133"/>
      <c r="U26" s="160"/>
      <c r="V26" s="133"/>
      <c r="W26" s="135"/>
      <c r="X26" s="133"/>
      <c r="Y26" s="123"/>
      <c r="Z26" s="133"/>
      <c r="AA26" s="127"/>
      <c r="AB26" s="526">
        <v>0</v>
      </c>
      <c r="AC26" s="133"/>
      <c r="AD26" s="133"/>
      <c r="AE26" s="133">
        <v>40</v>
      </c>
      <c r="AF26" s="123"/>
      <c r="AG26" s="521"/>
      <c r="AH26" s="254">
        <f t="shared" si="7"/>
        <v>40</v>
      </c>
      <c r="AI26" s="1288" t="s">
        <v>1143</v>
      </c>
    </row>
    <row r="27" spans="1:35" ht="22.5" customHeight="1" x14ac:dyDescent="0.3">
      <c r="A27" s="163"/>
      <c r="B27" s="156" t="s">
        <v>402</v>
      </c>
      <c r="C27" s="133"/>
      <c r="D27" s="133"/>
      <c r="E27" s="136"/>
      <c r="F27" s="157"/>
      <c r="G27" s="123"/>
      <c r="H27" s="123"/>
      <c r="I27" s="119"/>
      <c r="J27" s="136"/>
      <c r="K27" s="133"/>
      <c r="L27" s="133"/>
      <c r="M27" s="158"/>
      <c r="N27" s="133"/>
      <c r="O27" s="133"/>
      <c r="P27" s="133"/>
      <c r="Q27" s="133"/>
      <c r="R27" s="127"/>
      <c r="S27" s="159"/>
      <c r="T27" s="133"/>
      <c r="U27" s="160"/>
      <c r="V27" s="133"/>
      <c r="W27" s="161"/>
      <c r="X27" s="133"/>
      <c r="Y27" s="133"/>
      <c r="Z27" s="133"/>
      <c r="AA27" s="134"/>
      <c r="AB27" s="132"/>
      <c r="AC27" s="133"/>
      <c r="AD27" s="133"/>
      <c r="AE27" s="133"/>
      <c r="AF27" s="135"/>
      <c r="AG27" s="516"/>
      <c r="AH27" s="254"/>
      <c r="AI27" s="386"/>
    </row>
    <row r="28" spans="1:35" ht="11.25" customHeight="1" x14ac:dyDescent="0.3">
      <c r="A28" s="163" t="s">
        <v>403</v>
      </c>
      <c r="B28" s="163" t="s">
        <v>6</v>
      </c>
      <c r="C28" s="133"/>
      <c r="D28" s="133"/>
      <c r="E28" s="124" t="s">
        <v>29</v>
      </c>
      <c r="F28" s="165" t="s">
        <v>29</v>
      </c>
      <c r="G28" s="123"/>
      <c r="H28" s="123"/>
      <c r="I28" s="119"/>
      <c r="J28" s="136">
        <f t="shared" si="4"/>
        <v>78</v>
      </c>
      <c r="K28" s="133"/>
      <c r="L28" s="133">
        <f t="shared" si="5"/>
        <v>78</v>
      </c>
      <c r="M28" s="158">
        <f t="shared" si="6"/>
        <v>4</v>
      </c>
      <c r="N28" s="133">
        <v>74</v>
      </c>
      <c r="O28" s="133"/>
      <c r="P28" s="133"/>
      <c r="Q28" s="133"/>
      <c r="R28" s="127"/>
      <c r="S28" s="159"/>
      <c r="T28" s="133"/>
      <c r="U28" s="160"/>
      <c r="V28" s="133"/>
      <c r="W28" s="161"/>
      <c r="X28" s="133"/>
      <c r="Y28" s="133"/>
      <c r="Z28" s="133"/>
      <c r="AA28" s="134"/>
      <c r="AB28" s="1301">
        <v>32</v>
      </c>
      <c r="AC28" s="133"/>
      <c r="AD28" s="133"/>
      <c r="AE28" s="133">
        <v>46</v>
      </c>
      <c r="AF28" s="135"/>
      <c r="AG28" s="516"/>
      <c r="AH28" s="254">
        <f t="shared" si="7"/>
        <v>78</v>
      </c>
      <c r="AI28" s="386" t="s">
        <v>1141</v>
      </c>
    </row>
    <row r="29" spans="1:35" ht="11.25" customHeight="1" x14ac:dyDescent="0.3">
      <c r="A29" s="163" t="s">
        <v>404</v>
      </c>
      <c r="B29" s="163" t="s">
        <v>531</v>
      </c>
      <c r="C29" s="133"/>
      <c r="D29" s="133"/>
      <c r="E29" s="124"/>
      <c r="F29" s="165" t="s">
        <v>29</v>
      </c>
      <c r="G29" s="123"/>
      <c r="H29" s="123"/>
      <c r="I29" s="130"/>
      <c r="J29" s="136">
        <f t="shared" si="4"/>
        <v>78</v>
      </c>
      <c r="K29" s="133"/>
      <c r="L29" s="133">
        <f t="shared" si="5"/>
        <v>78</v>
      </c>
      <c r="M29" s="158">
        <f t="shared" si="6"/>
        <v>60</v>
      </c>
      <c r="N29" s="133">
        <v>18</v>
      </c>
      <c r="O29" s="133"/>
      <c r="P29" s="133"/>
      <c r="Q29" s="133"/>
      <c r="R29" s="127"/>
      <c r="S29" s="159"/>
      <c r="T29" s="133"/>
      <c r="U29" s="160"/>
      <c r="V29" s="133"/>
      <c r="W29" s="161"/>
      <c r="X29" s="133"/>
      <c r="Y29" s="133"/>
      <c r="Z29" s="133"/>
      <c r="AA29" s="134"/>
      <c r="AB29" s="1301">
        <v>32</v>
      </c>
      <c r="AC29" s="133"/>
      <c r="AD29" s="133"/>
      <c r="AE29" s="133">
        <v>46</v>
      </c>
      <c r="AF29" s="135"/>
      <c r="AG29" s="516"/>
      <c r="AH29" s="254">
        <f t="shared" si="7"/>
        <v>78</v>
      </c>
      <c r="AI29" s="1288" t="s">
        <v>1114</v>
      </c>
    </row>
    <row r="30" spans="1:35" ht="11.25" customHeight="1" x14ac:dyDescent="0.3">
      <c r="A30" s="167"/>
      <c r="B30" s="145" t="s">
        <v>405</v>
      </c>
      <c r="C30" s="168"/>
      <c r="D30" s="168"/>
      <c r="E30" s="149"/>
      <c r="F30" s="149"/>
      <c r="G30" s="149"/>
      <c r="H30" s="149"/>
      <c r="I30" s="149"/>
      <c r="J30" s="149">
        <f>SUM(J31:J35)</f>
        <v>195</v>
      </c>
      <c r="K30" s="149">
        <f t="shared" ref="K30:AH30" si="12">SUM(K31:K35)</f>
        <v>39</v>
      </c>
      <c r="L30" s="149">
        <f t="shared" si="12"/>
        <v>156</v>
      </c>
      <c r="M30" s="149">
        <f t="shared" si="12"/>
        <v>56</v>
      </c>
      <c r="N30" s="149">
        <f t="shared" si="12"/>
        <v>100</v>
      </c>
      <c r="O30" s="149">
        <f t="shared" si="12"/>
        <v>0</v>
      </c>
      <c r="P30" s="149">
        <f t="shared" si="12"/>
        <v>0</v>
      </c>
      <c r="Q30" s="149">
        <f t="shared" si="12"/>
        <v>0</v>
      </c>
      <c r="R30" s="149">
        <f t="shared" si="12"/>
        <v>0</v>
      </c>
      <c r="S30" s="149">
        <f t="shared" si="12"/>
        <v>0</v>
      </c>
      <c r="T30" s="149">
        <f t="shared" si="12"/>
        <v>0</v>
      </c>
      <c r="U30" s="149">
        <f t="shared" si="12"/>
        <v>0</v>
      </c>
      <c r="V30" s="149">
        <f t="shared" si="12"/>
        <v>0</v>
      </c>
      <c r="W30" s="149">
        <f t="shared" si="12"/>
        <v>0</v>
      </c>
      <c r="X30" s="149">
        <f t="shared" si="12"/>
        <v>0</v>
      </c>
      <c r="Y30" s="149">
        <f t="shared" si="12"/>
        <v>0</v>
      </c>
      <c r="Z30" s="149">
        <f t="shared" si="12"/>
        <v>0</v>
      </c>
      <c r="AA30" s="149">
        <f t="shared" si="12"/>
        <v>0</v>
      </c>
      <c r="AB30" s="149">
        <f t="shared" si="12"/>
        <v>72</v>
      </c>
      <c r="AC30" s="149">
        <f t="shared" si="12"/>
        <v>0</v>
      </c>
      <c r="AD30" s="149">
        <f t="shared" si="12"/>
        <v>16</v>
      </c>
      <c r="AE30" s="149">
        <f t="shared" si="12"/>
        <v>84</v>
      </c>
      <c r="AF30" s="149">
        <f t="shared" si="12"/>
        <v>0</v>
      </c>
      <c r="AG30" s="149">
        <f t="shared" si="12"/>
        <v>23</v>
      </c>
      <c r="AH30" s="149">
        <f t="shared" si="12"/>
        <v>156</v>
      </c>
      <c r="AI30" s="386"/>
    </row>
    <row r="31" spans="1:35" ht="11.25" customHeight="1" x14ac:dyDescent="0.3">
      <c r="A31" s="163" t="s">
        <v>406</v>
      </c>
      <c r="B31" s="163" t="s">
        <v>407</v>
      </c>
      <c r="C31" s="133"/>
      <c r="D31" s="133"/>
      <c r="E31" s="136"/>
      <c r="F31" s="165" t="s">
        <v>399</v>
      </c>
      <c r="G31" s="123"/>
      <c r="H31" s="123"/>
      <c r="I31" s="119"/>
      <c r="J31" s="136">
        <f>K31+L31</f>
        <v>36</v>
      </c>
      <c r="K31" s="133"/>
      <c r="L31" s="133">
        <f t="shared" ref="L31:L34" si="13">SUM(AB31:AG31)</f>
        <v>36</v>
      </c>
      <c r="M31" s="158">
        <f t="shared" ref="M31" si="14">L31-N31</f>
        <v>0</v>
      </c>
      <c r="N31" s="133">
        <v>36</v>
      </c>
      <c r="O31" s="133"/>
      <c r="P31" s="133"/>
      <c r="Q31" s="133"/>
      <c r="R31" s="127"/>
      <c r="S31" s="159"/>
      <c r="T31" s="133"/>
      <c r="U31" s="160"/>
      <c r="V31" s="133"/>
      <c r="W31" s="161"/>
      <c r="X31" s="133"/>
      <c r="Y31" s="133"/>
      <c r="Z31" s="133"/>
      <c r="AA31" s="134"/>
      <c r="AB31" s="1301">
        <v>20</v>
      </c>
      <c r="AC31" s="133"/>
      <c r="AD31" s="133"/>
      <c r="AE31" s="133">
        <v>16</v>
      </c>
      <c r="AF31" s="135"/>
      <c r="AG31" s="516"/>
      <c r="AH31" s="254">
        <f t="shared" ref="AH31:AH34" si="15">AB31+AE31</f>
        <v>36</v>
      </c>
      <c r="AI31" s="1288" t="s">
        <v>1114</v>
      </c>
    </row>
    <row r="32" spans="1:35" ht="11.25" customHeight="1" x14ac:dyDescent="0.3">
      <c r="A32" s="163" t="s">
        <v>408</v>
      </c>
      <c r="B32" s="163" t="s">
        <v>409</v>
      </c>
      <c r="C32" s="133"/>
      <c r="D32" s="133"/>
      <c r="E32" s="136"/>
      <c r="F32" s="165" t="s">
        <v>399</v>
      </c>
      <c r="G32" s="123"/>
      <c r="H32" s="123"/>
      <c r="I32" s="119"/>
      <c r="J32" s="136">
        <f t="shared" ref="J32:J34" si="16">K32+L32</f>
        <v>52</v>
      </c>
      <c r="K32" s="133"/>
      <c r="L32" s="133">
        <f t="shared" si="13"/>
        <v>52</v>
      </c>
      <c r="M32" s="158">
        <v>32</v>
      </c>
      <c r="N32" s="133">
        <v>20</v>
      </c>
      <c r="O32" s="133"/>
      <c r="P32" s="133"/>
      <c r="Q32" s="133"/>
      <c r="R32" s="127"/>
      <c r="S32" s="159"/>
      <c r="T32" s="133"/>
      <c r="U32" s="160"/>
      <c r="V32" s="133"/>
      <c r="W32" s="161"/>
      <c r="X32" s="133"/>
      <c r="Y32" s="133"/>
      <c r="Z32" s="133"/>
      <c r="AA32" s="134"/>
      <c r="AB32" s="1301">
        <v>32</v>
      </c>
      <c r="AC32" s="133"/>
      <c r="AD32" s="133"/>
      <c r="AE32" s="133">
        <v>20</v>
      </c>
      <c r="AF32" s="135"/>
      <c r="AG32" s="516"/>
      <c r="AH32" s="254">
        <f t="shared" si="15"/>
        <v>52</v>
      </c>
      <c r="AI32" s="1265" t="s">
        <v>1104</v>
      </c>
    </row>
    <row r="33" spans="1:35" ht="11.25" customHeight="1" x14ac:dyDescent="0.3">
      <c r="A33" s="163" t="s">
        <v>410</v>
      </c>
      <c r="B33" s="163" t="s">
        <v>411</v>
      </c>
      <c r="C33" s="133"/>
      <c r="D33" s="133"/>
      <c r="E33" s="136"/>
      <c r="F33" s="165" t="s">
        <v>399</v>
      </c>
      <c r="G33" s="123"/>
      <c r="H33" s="123"/>
      <c r="I33" s="119"/>
      <c r="J33" s="136">
        <f t="shared" si="16"/>
        <v>36</v>
      </c>
      <c r="K33" s="133"/>
      <c r="L33" s="133">
        <f t="shared" si="13"/>
        <v>36</v>
      </c>
      <c r="M33" s="158">
        <v>14</v>
      </c>
      <c r="N33" s="133">
        <v>22</v>
      </c>
      <c r="O33" s="133"/>
      <c r="P33" s="133"/>
      <c r="Q33" s="133"/>
      <c r="R33" s="127"/>
      <c r="S33" s="159"/>
      <c r="T33" s="133"/>
      <c r="U33" s="160"/>
      <c r="V33" s="133"/>
      <c r="W33" s="161"/>
      <c r="X33" s="133"/>
      <c r="Y33" s="133"/>
      <c r="Z33" s="133"/>
      <c r="AA33" s="134"/>
      <c r="AB33" s="132">
        <v>0</v>
      </c>
      <c r="AC33" s="133"/>
      <c r="AD33" s="133"/>
      <c r="AE33" s="133">
        <v>36</v>
      </c>
      <c r="AF33" s="135"/>
      <c r="AG33" s="516"/>
      <c r="AH33" s="254">
        <f t="shared" si="15"/>
        <v>36</v>
      </c>
      <c r="AI33" s="1265" t="s">
        <v>1104</v>
      </c>
    </row>
    <row r="34" spans="1:35" ht="11.25" customHeight="1" x14ac:dyDescent="0.3">
      <c r="A34" s="163" t="s">
        <v>466</v>
      </c>
      <c r="B34" s="163" t="s">
        <v>467</v>
      </c>
      <c r="C34" s="133"/>
      <c r="D34" s="133"/>
      <c r="E34" s="136"/>
      <c r="F34" s="165" t="s">
        <v>399</v>
      </c>
      <c r="G34" s="123"/>
      <c r="H34" s="123"/>
      <c r="I34" s="119"/>
      <c r="J34" s="136">
        <f t="shared" si="16"/>
        <v>32</v>
      </c>
      <c r="K34" s="133"/>
      <c r="L34" s="133">
        <f t="shared" si="13"/>
        <v>32</v>
      </c>
      <c r="M34" s="158">
        <v>10</v>
      </c>
      <c r="N34" s="133">
        <v>22</v>
      </c>
      <c r="O34" s="133"/>
      <c r="P34" s="133"/>
      <c r="Q34" s="133"/>
      <c r="R34" s="127"/>
      <c r="S34" s="159"/>
      <c r="T34" s="133"/>
      <c r="U34" s="160"/>
      <c r="V34" s="133"/>
      <c r="W34" s="161"/>
      <c r="X34" s="133"/>
      <c r="Y34" s="133"/>
      <c r="Z34" s="133"/>
      <c r="AA34" s="134"/>
      <c r="AB34" s="1301">
        <v>20</v>
      </c>
      <c r="AC34" s="133"/>
      <c r="AD34" s="133"/>
      <c r="AE34" s="133">
        <v>12</v>
      </c>
      <c r="AF34" s="135"/>
      <c r="AG34" s="516"/>
      <c r="AH34" s="254">
        <f t="shared" si="15"/>
        <v>32</v>
      </c>
      <c r="AI34" s="386" t="s">
        <v>1117</v>
      </c>
    </row>
    <row r="35" spans="1:35" ht="11.25" customHeight="1" x14ac:dyDescent="0.3">
      <c r="A35" s="163"/>
      <c r="B35" s="156" t="s">
        <v>412</v>
      </c>
      <c r="C35" s="133"/>
      <c r="D35" s="133"/>
      <c r="E35" s="171"/>
      <c r="F35" s="157"/>
      <c r="G35" s="123"/>
      <c r="H35" s="123"/>
      <c r="I35" s="119"/>
      <c r="J35" s="136">
        <f t="shared" si="4"/>
        <v>39</v>
      </c>
      <c r="K35" s="172">
        <v>39</v>
      </c>
      <c r="L35" s="172">
        <f>X35 +Z35</f>
        <v>0</v>
      </c>
      <c r="M35" s="158">
        <f t="shared" si="6"/>
        <v>0</v>
      </c>
      <c r="N35" s="172">
        <v>0</v>
      </c>
      <c r="O35" s="172"/>
      <c r="P35" s="172"/>
      <c r="Q35" s="172"/>
      <c r="R35" s="173"/>
      <c r="S35" s="174"/>
      <c r="T35" s="172"/>
      <c r="U35" s="175"/>
      <c r="V35" s="172"/>
      <c r="W35" s="176"/>
      <c r="X35" s="172"/>
      <c r="Y35" s="172"/>
      <c r="Z35" s="172"/>
      <c r="AA35" s="177"/>
      <c r="AB35" s="178"/>
      <c r="AC35" s="172"/>
      <c r="AD35" s="172">
        <v>16</v>
      </c>
      <c r="AE35" s="172"/>
      <c r="AF35" s="179"/>
      <c r="AG35" s="237">
        <v>23</v>
      </c>
      <c r="AH35" s="255"/>
      <c r="AI35" s="388"/>
    </row>
    <row r="36" spans="1:35" ht="13.5" hidden="1" customHeight="1" x14ac:dyDescent="0.3">
      <c r="A36" s="1827"/>
      <c r="B36" s="1801"/>
      <c r="C36" s="1801"/>
      <c r="D36" s="1801"/>
      <c r="E36" s="1801"/>
      <c r="F36" s="1801"/>
      <c r="G36" s="180"/>
      <c r="H36" s="180"/>
      <c r="I36" s="181"/>
      <c r="J36" s="1821"/>
      <c r="K36" s="1828"/>
      <c r="L36" s="1801"/>
      <c r="M36" s="1801"/>
      <c r="N36" s="1801"/>
      <c r="O36" s="1801"/>
      <c r="P36" s="1801"/>
      <c r="Q36" s="1801"/>
      <c r="R36" s="1802"/>
      <c r="S36" s="182"/>
      <c r="T36" s="133"/>
      <c r="U36" s="135"/>
      <c r="V36" s="133"/>
      <c r="W36" s="161"/>
      <c r="X36" s="1825"/>
      <c r="Y36" s="1802"/>
      <c r="Z36" s="1829"/>
      <c r="AA36" s="1805"/>
      <c r="AB36" s="1825"/>
      <c r="AC36" s="1801"/>
      <c r="AD36" s="1802"/>
      <c r="AE36" s="1829"/>
      <c r="AF36" s="1801"/>
      <c r="AG36" s="1805"/>
      <c r="AH36" s="517"/>
    </row>
    <row r="37" spans="1:35" ht="11.25" hidden="1" customHeight="1" x14ac:dyDescent="0.3">
      <c r="A37" s="1829"/>
      <c r="B37" s="1801"/>
      <c r="C37" s="1801"/>
      <c r="D37" s="1801"/>
      <c r="E37" s="1801"/>
      <c r="F37" s="1801"/>
      <c r="G37" s="518"/>
      <c r="H37" s="184"/>
      <c r="I37" s="181"/>
      <c r="J37" s="1795"/>
      <c r="K37" s="1828"/>
      <c r="L37" s="1801"/>
      <c r="M37" s="1801"/>
      <c r="N37" s="1801"/>
      <c r="O37" s="1801"/>
      <c r="P37" s="1801"/>
      <c r="Q37" s="1801"/>
      <c r="R37" s="1805"/>
      <c r="S37" s="185"/>
      <c r="T37" s="133"/>
      <c r="U37" s="135"/>
      <c r="V37" s="133"/>
      <c r="W37" s="161"/>
      <c r="X37" s="1824"/>
      <c r="Y37" s="1802"/>
      <c r="Z37" s="1829"/>
      <c r="AA37" s="1805"/>
      <c r="AB37" s="1824"/>
      <c r="AC37" s="1801"/>
      <c r="AD37" s="1802"/>
      <c r="AE37" s="1829"/>
      <c r="AF37" s="1801"/>
      <c r="AG37" s="1805"/>
      <c r="AH37" s="517"/>
    </row>
    <row r="38" spans="1:35" ht="11.25" hidden="1" customHeight="1" x14ac:dyDescent="0.3">
      <c r="A38" s="1827"/>
      <c r="B38" s="1801"/>
      <c r="C38" s="1801"/>
      <c r="D38" s="1801"/>
      <c r="E38" s="1801"/>
      <c r="F38" s="1801"/>
      <c r="G38" s="1835"/>
      <c r="H38" s="1802"/>
      <c r="I38" s="181"/>
      <c r="J38" s="1796"/>
      <c r="K38" s="1828"/>
      <c r="L38" s="1801"/>
      <c r="M38" s="1801"/>
      <c r="N38" s="1801"/>
      <c r="O38" s="1801"/>
      <c r="P38" s="1801"/>
      <c r="Q38" s="1801"/>
      <c r="R38" s="1805"/>
      <c r="S38" s="185"/>
      <c r="T38" s="133"/>
      <c r="U38" s="135"/>
      <c r="V38" s="133"/>
      <c r="W38" s="161"/>
      <c r="X38" s="1823"/>
      <c r="Y38" s="1802"/>
      <c r="Z38" s="1823"/>
      <c r="AA38" s="1805"/>
      <c r="AB38" s="1824"/>
      <c r="AC38" s="1801"/>
      <c r="AD38" s="1802"/>
      <c r="AE38" s="1829"/>
      <c r="AF38" s="1801"/>
      <c r="AG38" s="1805"/>
      <c r="AH38" s="517"/>
    </row>
    <row r="39" spans="1:35" ht="24.75" hidden="1" customHeight="1" x14ac:dyDescent="0.3">
      <c r="A39" s="186"/>
      <c r="B39" s="187"/>
      <c r="C39" s="188"/>
      <c r="D39" s="188"/>
      <c r="E39" s="188"/>
      <c r="F39" s="188"/>
      <c r="G39" s="188"/>
      <c r="H39" s="188"/>
      <c r="I39" s="188"/>
      <c r="J39" s="188"/>
      <c r="K39" s="188"/>
      <c r="L39" s="189"/>
      <c r="M39" s="188"/>
      <c r="N39" s="188"/>
      <c r="O39" s="188"/>
      <c r="P39" s="188"/>
      <c r="Q39" s="188"/>
      <c r="R39" s="188"/>
      <c r="S39" s="190"/>
      <c r="T39" s="191"/>
      <c r="U39" s="190"/>
      <c r="V39" s="191"/>
      <c r="W39" s="190" t="e">
        <f>SUM(#REF!,#REF!,#REF!,#REF!,#REF!,#REF!)</f>
        <v>#REF!</v>
      </c>
      <c r="X39" s="190"/>
      <c r="Y39" s="190"/>
      <c r="Z39" s="190"/>
      <c r="AA39" s="190"/>
      <c r="AB39" s="191"/>
      <c r="AC39" s="190" t="e">
        <f>SUM(#REF!,#REF!,#REF!,#REF!,#REF!,#REF!)</f>
        <v>#REF!</v>
      </c>
      <c r="AD39" s="190"/>
      <c r="AE39" s="191"/>
      <c r="AF39" s="190" t="e">
        <f>SUM(#REF!,#REF!,#REF!,#REF!,#REF!,#REF!)</f>
        <v>#REF!</v>
      </c>
      <c r="AG39" s="190"/>
      <c r="AH39" s="190"/>
    </row>
    <row r="40" spans="1:35" ht="11.25" customHeight="1" x14ac:dyDescent="0.3">
      <c r="A40" s="117"/>
      <c r="B40" s="117"/>
      <c r="C40" s="117"/>
      <c r="D40" s="117"/>
      <c r="E40" s="117"/>
      <c r="F40" s="117"/>
      <c r="G40" s="117"/>
      <c r="H40" s="117"/>
      <c r="I40" s="117"/>
      <c r="J40" s="117"/>
      <c r="K40" s="117"/>
      <c r="L40" s="117"/>
      <c r="M40" s="117"/>
      <c r="N40" s="117"/>
      <c r="O40" s="117"/>
      <c r="P40" s="117"/>
      <c r="Q40" s="117"/>
      <c r="R40" s="117"/>
      <c r="S40" s="117"/>
      <c r="T40" s="117"/>
      <c r="U40" s="117"/>
      <c r="V40" s="117"/>
      <c r="W40" s="117"/>
      <c r="X40" s="117"/>
      <c r="Y40" s="117"/>
      <c r="Z40" s="117"/>
      <c r="AA40" s="117"/>
      <c r="AB40" s="117"/>
      <c r="AC40" s="117"/>
      <c r="AD40" s="117"/>
      <c r="AE40" s="117"/>
      <c r="AF40" s="117"/>
      <c r="AG40" s="117"/>
      <c r="AH40" s="117"/>
    </row>
    <row r="41" spans="1:35" ht="11.25" hidden="1" customHeight="1" x14ac:dyDescent="0.3">
      <c r="A41" s="192"/>
      <c r="B41" s="193"/>
      <c r="C41" s="188"/>
      <c r="D41" s="188"/>
      <c r="E41" s="188"/>
      <c r="F41" s="117"/>
      <c r="G41" s="117"/>
      <c r="H41" s="117"/>
      <c r="I41" s="117"/>
      <c r="J41" s="117"/>
      <c r="K41" s="117"/>
      <c r="L41" s="117"/>
      <c r="M41" s="117"/>
      <c r="N41" s="117"/>
      <c r="O41" s="117"/>
      <c r="P41" s="117"/>
      <c r="Q41" s="117"/>
      <c r="R41" s="117"/>
      <c r="S41" s="117"/>
      <c r="T41" s="117"/>
      <c r="U41" s="117"/>
      <c r="V41" s="117"/>
      <c r="W41" s="117"/>
      <c r="X41" s="117"/>
      <c r="Y41" s="117"/>
      <c r="Z41" s="117"/>
      <c r="AA41" s="117"/>
      <c r="AB41" s="117"/>
      <c r="AC41" s="117"/>
      <c r="AD41" s="117"/>
      <c r="AE41" s="117"/>
      <c r="AF41" s="117"/>
      <c r="AG41" s="117"/>
      <c r="AH41" s="117"/>
    </row>
    <row r="42" spans="1:35" ht="11.25" hidden="1" customHeight="1" x14ac:dyDescent="0.3">
      <c r="A42" s="192"/>
      <c r="B42" s="193"/>
      <c r="C42" s="188"/>
      <c r="D42" s="188"/>
      <c r="E42" s="188"/>
      <c r="F42" s="117"/>
      <c r="G42" s="117"/>
      <c r="H42" s="117"/>
      <c r="I42" s="117"/>
      <c r="J42" s="117"/>
      <c r="K42" s="117"/>
      <c r="L42" s="117"/>
      <c r="M42" s="117"/>
      <c r="N42" s="117"/>
      <c r="O42" s="117"/>
      <c r="P42" s="117"/>
      <c r="Q42" s="117"/>
      <c r="R42" s="117"/>
      <c r="S42" s="117"/>
      <c r="T42" s="117"/>
      <c r="U42" s="117"/>
      <c r="V42" s="117"/>
      <c r="W42" s="117"/>
      <c r="X42" s="117"/>
      <c r="Y42" s="117"/>
      <c r="Z42" s="117"/>
      <c r="AA42" s="117"/>
      <c r="AB42" s="117"/>
      <c r="AC42" s="117"/>
      <c r="AD42" s="117"/>
      <c r="AE42" s="117"/>
      <c r="AF42" s="117"/>
      <c r="AG42" s="117"/>
      <c r="AH42" s="117"/>
    </row>
    <row r="43" spans="1:35" ht="11.25" hidden="1" customHeight="1" x14ac:dyDescent="0.3">
      <c r="A43" s="192"/>
      <c r="B43" s="117"/>
      <c r="C43" s="117"/>
      <c r="D43" s="117"/>
      <c r="E43" s="117"/>
      <c r="F43" s="117"/>
      <c r="G43" s="117"/>
      <c r="H43" s="117"/>
      <c r="I43" s="117"/>
      <c r="J43" s="117"/>
      <c r="K43" s="117"/>
      <c r="L43" s="117"/>
      <c r="M43" s="117"/>
      <c r="N43" s="117"/>
      <c r="O43" s="117"/>
      <c r="P43" s="117"/>
      <c r="Q43" s="117"/>
      <c r="R43" s="117"/>
      <c r="S43" s="117"/>
      <c r="T43" s="117"/>
      <c r="U43" s="117"/>
      <c r="V43" s="117"/>
      <c r="W43" s="117"/>
      <c r="X43" s="117"/>
      <c r="Y43" s="117"/>
      <c r="Z43" s="117"/>
      <c r="AA43" s="117"/>
      <c r="AB43" s="117"/>
      <c r="AC43" s="117"/>
      <c r="AD43" s="117"/>
      <c r="AE43" s="117"/>
      <c r="AF43" s="117"/>
      <c r="AG43" s="117"/>
      <c r="AH43" s="117"/>
    </row>
    <row r="44" spans="1:35" ht="11.25" customHeight="1" x14ac:dyDescent="0.3">
      <c r="A44" s="192"/>
      <c r="B44" s="525" t="s">
        <v>413</v>
      </c>
      <c r="C44" s="117"/>
      <c r="D44" s="117"/>
      <c r="E44" s="117"/>
      <c r="F44" s="117"/>
      <c r="G44" s="117"/>
      <c r="H44" s="117"/>
      <c r="I44" s="117"/>
      <c r="J44" s="117"/>
      <c r="K44" s="117"/>
      <c r="L44" s="117"/>
      <c r="M44" s="117"/>
      <c r="N44" s="117"/>
      <c r="O44" s="117"/>
      <c r="P44" s="117"/>
      <c r="Q44" s="117"/>
      <c r="R44" s="117"/>
      <c r="S44" s="117"/>
      <c r="T44" s="117"/>
      <c r="U44" s="117"/>
      <c r="V44" s="117"/>
      <c r="W44" s="117"/>
      <c r="X44" s="117"/>
      <c r="Y44" s="117"/>
      <c r="Z44" s="117"/>
      <c r="AA44" s="117"/>
      <c r="AB44" s="117"/>
      <c r="AC44" s="117"/>
      <c r="AD44" s="117"/>
      <c r="AE44" s="117"/>
      <c r="AF44" s="117"/>
      <c r="AG44" s="117"/>
      <c r="AH44" s="117"/>
    </row>
    <row r="45" spans="1:35" ht="24" customHeight="1" x14ac:dyDescent="0.3">
      <c r="A45" s="192"/>
      <c r="B45" s="1833" t="s">
        <v>414</v>
      </c>
      <c r="C45" s="1834"/>
      <c r="D45" s="1834"/>
      <c r="E45" s="1834"/>
      <c r="F45" s="117"/>
      <c r="G45" s="117"/>
      <c r="H45" s="117"/>
      <c r="I45" s="117"/>
      <c r="J45" s="117"/>
      <c r="K45" s="117"/>
      <c r="L45" s="117"/>
      <c r="M45" s="117"/>
      <c r="N45" s="117"/>
      <c r="O45" s="117"/>
      <c r="P45" s="117"/>
      <c r="Q45" s="117"/>
      <c r="R45" s="117"/>
      <c r="S45" s="117"/>
      <c r="T45" s="117"/>
      <c r="U45" s="117"/>
      <c r="V45" s="117"/>
      <c r="W45" s="117"/>
      <c r="X45" s="117"/>
      <c r="Y45" s="117"/>
      <c r="Z45" s="117"/>
      <c r="AA45" s="117"/>
      <c r="AB45" s="117"/>
      <c r="AC45" s="117"/>
      <c r="AD45" s="117"/>
      <c r="AE45" s="117"/>
      <c r="AF45" s="117"/>
      <c r="AG45" s="117"/>
      <c r="AH45" s="117"/>
    </row>
    <row r="46" spans="1:35" x14ac:dyDescent="0.3">
      <c r="A46" s="192"/>
      <c r="B46" s="117"/>
      <c r="C46" s="117"/>
      <c r="D46" s="117"/>
      <c r="E46" s="117"/>
      <c r="F46" s="117"/>
      <c r="G46" s="117"/>
      <c r="H46" s="117"/>
      <c r="I46" s="117"/>
      <c r="J46" s="117"/>
      <c r="K46" s="117"/>
      <c r="L46" s="117"/>
      <c r="M46" s="117"/>
      <c r="N46" s="117"/>
      <c r="O46" s="117"/>
      <c r="P46" s="117"/>
      <c r="Q46" s="117"/>
      <c r="R46" s="117"/>
      <c r="S46" s="117"/>
      <c r="T46" s="117"/>
      <c r="U46" s="117"/>
      <c r="V46" s="117"/>
      <c r="W46" s="117"/>
      <c r="X46" s="117"/>
      <c r="Y46" s="117"/>
      <c r="Z46" s="117"/>
      <c r="AA46" s="117"/>
      <c r="AB46" s="117"/>
      <c r="AC46" s="117"/>
      <c r="AD46" s="117"/>
      <c r="AE46" s="117"/>
      <c r="AF46" s="117"/>
      <c r="AG46" s="117"/>
      <c r="AH46" s="117"/>
    </row>
    <row r="47" spans="1:35" x14ac:dyDescent="0.3">
      <c r="A47" s="192"/>
      <c r="B47" s="117"/>
      <c r="C47" s="117"/>
      <c r="D47" s="117"/>
      <c r="E47" s="117"/>
      <c r="F47" s="117"/>
      <c r="G47" s="117"/>
      <c r="H47" s="117"/>
      <c r="I47" s="117"/>
      <c r="J47" s="117"/>
      <c r="K47" s="117"/>
      <c r="L47" s="117"/>
      <c r="M47" s="117"/>
      <c r="N47" s="117"/>
      <c r="O47" s="117"/>
      <c r="P47" s="117"/>
      <c r="Q47" s="117"/>
      <c r="R47" s="117"/>
      <c r="S47" s="117"/>
      <c r="T47" s="117"/>
      <c r="U47" s="117"/>
      <c r="V47" s="117"/>
      <c r="W47" s="117"/>
      <c r="X47" s="117"/>
      <c r="Y47" s="117"/>
      <c r="Z47" s="117"/>
      <c r="AA47" s="117"/>
      <c r="AB47" s="117"/>
      <c r="AC47" s="117"/>
      <c r="AD47" s="117"/>
      <c r="AE47" s="117"/>
      <c r="AF47" s="117"/>
      <c r="AG47" s="117"/>
      <c r="AH47" s="117"/>
    </row>
    <row r="48" spans="1:35" x14ac:dyDescent="0.3">
      <c r="A48" s="192"/>
      <c r="B48" s="117"/>
      <c r="C48" s="117"/>
      <c r="D48" s="117"/>
      <c r="E48" s="117"/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7"/>
      <c r="AC48" s="117"/>
      <c r="AD48" s="117"/>
      <c r="AE48" s="117"/>
      <c r="AF48" s="117"/>
      <c r="AG48" s="117"/>
      <c r="AH48" s="117"/>
    </row>
    <row r="49" spans="1:34" x14ac:dyDescent="0.3">
      <c r="A49" s="192"/>
      <c r="B49" s="117"/>
      <c r="C49" s="117"/>
      <c r="D49" s="117"/>
      <c r="E49" s="117"/>
      <c r="F49" s="117"/>
      <c r="G49" s="117"/>
      <c r="H49" s="117"/>
      <c r="I49" s="117"/>
      <c r="J49" s="117"/>
      <c r="K49" s="117"/>
      <c r="L49" s="117"/>
      <c r="M49" s="117"/>
      <c r="N49" s="117"/>
      <c r="O49" s="117"/>
      <c r="P49" s="117"/>
      <c r="Q49" s="117"/>
      <c r="R49" s="117"/>
      <c r="S49" s="117"/>
      <c r="T49" s="117"/>
      <c r="U49" s="117"/>
      <c r="V49" s="117"/>
      <c r="W49" s="117"/>
      <c r="X49" s="117"/>
      <c r="Y49" s="117"/>
      <c r="Z49" s="117"/>
      <c r="AA49" s="117"/>
      <c r="AB49" s="117"/>
      <c r="AC49" s="117"/>
      <c r="AD49" s="117"/>
      <c r="AE49" s="117"/>
      <c r="AF49" s="117"/>
      <c r="AG49" s="117"/>
      <c r="AH49" s="117"/>
    </row>
    <row r="50" spans="1:34" x14ac:dyDescent="0.3">
      <c r="A50" s="192"/>
      <c r="B50" s="117"/>
      <c r="C50" s="117"/>
      <c r="D50" s="117"/>
      <c r="E50" s="117"/>
      <c r="F50" s="117"/>
      <c r="G50" s="117"/>
      <c r="H50" s="117"/>
      <c r="I50" s="117"/>
      <c r="J50" s="117"/>
      <c r="K50" s="117"/>
      <c r="L50" s="117"/>
      <c r="M50" s="117"/>
      <c r="N50" s="117"/>
      <c r="O50" s="117"/>
      <c r="P50" s="117"/>
      <c r="Q50" s="117"/>
      <c r="R50" s="117"/>
      <c r="S50" s="117"/>
      <c r="T50" s="117"/>
      <c r="U50" s="117"/>
      <c r="V50" s="117"/>
      <c r="W50" s="117"/>
      <c r="X50" s="117"/>
      <c r="Y50" s="117"/>
      <c r="Z50" s="117"/>
      <c r="AA50" s="117"/>
      <c r="AB50" s="117"/>
      <c r="AC50" s="117"/>
      <c r="AD50" s="117"/>
      <c r="AE50" s="117"/>
      <c r="AF50" s="117"/>
      <c r="AG50" s="117"/>
      <c r="AH50" s="117"/>
    </row>
    <row r="51" spans="1:34" x14ac:dyDescent="0.3">
      <c r="A51" s="192"/>
      <c r="B51" s="117"/>
      <c r="C51" s="117"/>
      <c r="D51" s="117"/>
      <c r="E51" s="117"/>
      <c r="F51" s="117"/>
      <c r="G51" s="117"/>
      <c r="H51" s="117"/>
      <c r="I51" s="117"/>
      <c r="J51" s="117"/>
      <c r="K51" s="117"/>
      <c r="L51" s="117"/>
      <c r="M51" s="117"/>
      <c r="N51" s="117"/>
      <c r="O51" s="117"/>
      <c r="P51" s="117"/>
      <c r="Q51" s="117"/>
      <c r="R51" s="117"/>
      <c r="S51" s="117"/>
      <c r="T51" s="117"/>
      <c r="U51" s="117"/>
      <c r="V51" s="117"/>
      <c r="W51" s="117"/>
      <c r="X51" s="117"/>
      <c r="Y51" s="117"/>
      <c r="Z51" s="117"/>
      <c r="AA51" s="117"/>
      <c r="AB51" s="117"/>
      <c r="AC51" s="117"/>
      <c r="AD51" s="117"/>
      <c r="AE51" s="117"/>
      <c r="AF51" s="117"/>
      <c r="AG51" s="117"/>
      <c r="AH51" s="117"/>
    </row>
    <row r="52" spans="1:34" x14ac:dyDescent="0.3">
      <c r="A52" s="192"/>
      <c r="B52" s="117"/>
      <c r="C52" s="117"/>
      <c r="D52" s="117"/>
      <c r="E52" s="117"/>
      <c r="F52" s="117"/>
      <c r="G52" s="117"/>
      <c r="H52" s="117"/>
      <c r="I52" s="117"/>
      <c r="J52" s="117"/>
      <c r="K52" s="117"/>
      <c r="L52" s="117"/>
      <c r="M52" s="117"/>
      <c r="N52" s="117"/>
      <c r="O52" s="117"/>
      <c r="P52" s="117"/>
      <c r="Q52" s="117"/>
      <c r="R52" s="117"/>
      <c r="S52" s="117"/>
      <c r="T52" s="117"/>
      <c r="U52" s="117"/>
      <c r="V52" s="117"/>
      <c r="W52" s="117"/>
      <c r="X52" s="117"/>
      <c r="Y52" s="117"/>
      <c r="Z52" s="117"/>
      <c r="AA52" s="117"/>
      <c r="AB52" s="117"/>
      <c r="AC52" s="117"/>
      <c r="AD52" s="117"/>
      <c r="AE52" s="117"/>
      <c r="AF52" s="117"/>
      <c r="AG52" s="117"/>
      <c r="AH52" s="117"/>
    </row>
    <row r="53" spans="1:34" x14ac:dyDescent="0.3">
      <c r="A53" s="192"/>
      <c r="B53" s="117"/>
      <c r="C53" s="117"/>
      <c r="D53" s="117"/>
      <c r="E53" s="117"/>
      <c r="F53" s="117"/>
      <c r="G53" s="117"/>
      <c r="H53" s="117"/>
      <c r="I53" s="117"/>
      <c r="J53" s="117"/>
      <c r="K53" s="117"/>
      <c r="L53" s="117"/>
      <c r="M53" s="117"/>
      <c r="N53" s="117"/>
      <c r="O53" s="117"/>
      <c r="P53" s="117"/>
      <c r="Q53" s="117"/>
      <c r="R53" s="117"/>
      <c r="S53" s="117"/>
      <c r="T53" s="117"/>
      <c r="U53" s="117"/>
      <c r="V53" s="117"/>
      <c r="W53" s="117"/>
      <c r="X53" s="117"/>
      <c r="Y53" s="117"/>
      <c r="Z53" s="117"/>
      <c r="AA53" s="117"/>
      <c r="AB53" s="117"/>
      <c r="AC53" s="117"/>
      <c r="AD53" s="117"/>
      <c r="AE53" s="117"/>
      <c r="AF53" s="117"/>
      <c r="AG53" s="117"/>
      <c r="AH53" s="117"/>
    </row>
    <row r="54" spans="1:34" x14ac:dyDescent="0.3">
      <c r="A54" s="192"/>
      <c r="B54" s="117"/>
      <c r="C54" s="117"/>
      <c r="D54" s="117"/>
      <c r="E54" s="117"/>
      <c r="F54" s="117"/>
      <c r="G54" s="117"/>
      <c r="H54" s="117"/>
      <c r="I54" s="117"/>
      <c r="J54" s="117"/>
      <c r="K54" s="117"/>
      <c r="L54" s="117"/>
      <c r="M54" s="117"/>
      <c r="N54" s="117"/>
      <c r="O54" s="117"/>
      <c r="P54" s="117"/>
      <c r="Q54" s="117"/>
      <c r="R54" s="117"/>
      <c r="S54" s="117"/>
      <c r="T54" s="117"/>
      <c r="U54" s="117"/>
      <c r="V54" s="117"/>
      <c r="W54" s="117"/>
      <c r="X54" s="117"/>
      <c r="Y54" s="117"/>
      <c r="Z54" s="117"/>
      <c r="AA54" s="117"/>
      <c r="AB54" s="117"/>
      <c r="AC54" s="117"/>
      <c r="AD54" s="117"/>
      <c r="AE54" s="117"/>
      <c r="AF54" s="117"/>
      <c r="AG54" s="117"/>
      <c r="AH54" s="117"/>
    </row>
    <row r="55" spans="1:34" x14ac:dyDescent="0.3">
      <c r="A55" s="192"/>
      <c r="B55" s="117"/>
      <c r="C55" s="117"/>
      <c r="D55" s="117"/>
      <c r="E55" s="117"/>
      <c r="F55" s="117"/>
      <c r="G55" s="117"/>
      <c r="H55" s="117"/>
      <c r="I55" s="117"/>
      <c r="J55" s="117"/>
      <c r="K55" s="117"/>
      <c r="L55" s="117"/>
      <c r="M55" s="117"/>
      <c r="N55" s="117"/>
      <c r="O55" s="117"/>
      <c r="P55" s="117"/>
      <c r="Q55" s="117"/>
      <c r="R55" s="117"/>
      <c r="S55" s="117"/>
      <c r="T55" s="117"/>
      <c r="U55" s="117"/>
      <c r="V55" s="117"/>
      <c r="W55" s="117"/>
      <c r="X55" s="117"/>
      <c r="Y55" s="117"/>
      <c r="Z55" s="117"/>
      <c r="AA55" s="117"/>
      <c r="AB55" s="117"/>
      <c r="AC55" s="117"/>
      <c r="AD55" s="117"/>
      <c r="AE55" s="117"/>
      <c r="AF55" s="117"/>
      <c r="AG55" s="117"/>
      <c r="AH55" s="117"/>
    </row>
    <row r="56" spans="1:34" x14ac:dyDescent="0.3">
      <c r="A56" s="192"/>
      <c r="B56" s="117"/>
      <c r="C56" s="117"/>
      <c r="D56" s="117"/>
      <c r="E56" s="117"/>
      <c r="F56" s="117"/>
      <c r="G56" s="117"/>
      <c r="H56" s="117"/>
      <c r="I56" s="117"/>
      <c r="J56" s="117"/>
      <c r="K56" s="117"/>
      <c r="L56" s="117"/>
      <c r="M56" s="117"/>
      <c r="N56" s="117"/>
      <c r="O56" s="117"/>
      <c r="P56" s="117"/>
      <c r="Q56" s="117"/>
      <c r="R56" s="117"/>
      <c r="S56" s="117"/>
      <c r="T56" s="117"/>
      <c r="U56" s="117"/>
      <c r="V56" s="117"/>
      <c r="W56" s="117"/>
      <c r="X56" s="117"/>
      <c r="Y56" s="117"/>
      <c r="Z56" s="117"/>
      <c r="AA56" s="117"/>
      <c r="AB56" s="117"/>
      <c r="AC56" s="117"/>
      <c r="AD56" s="117"/>
      <c r="AE56" s="117"/>
      <c r="AF56" s="117"/>
      <c r="AG56" s="117"/>
      <c r="AH56" s="117"/>
    </row>
    <row r="57" spans="1:34" x14ac:dyDescent="0.3">
      <c r="A57" s="192"/>
      <c r="B57" s="117"/>
      <c r="C57" s="117"/>
      <c r="D57" s="117"/>
      <c r="E57" s="117"/>
      <c r="F57" s="117"/>
      <c r="G57" s="117"/>
      <c r="H57" s="117"/>
      <c r="I57" s="117"/>
      <c r="J57" s="117"/>
      <c r="K57" s="117"/>
      <c r="L57" s="117"/>
      <c r="M57" s="117"/>
      <c r="N57" s="117"/>
      <c r="O57" s="117"/>
      <c r="P57" s="117"/>
      <c r="Q57" s="117"/>
      <c r="R57" s="117"/>
      <c r="S57" s="117"/>
      <c r="T57" s="117"/>
      <c r="U57" s="117"/>
      <c r="V57" s="117"/>
      <c r="W57" s="117"/>
      <c r="X57" s="117"/>
      <c r="Y57" s="117"/>
      <c r="Z57" s="117"/>
      <c r="AA57" s="117"/>
      <c r="AB57" s="117"/>
      <c r="AC57" s="117"/>
      <c r="AD57" s="117"/>
      <c r="AE57" s="117"/>
      <c r="AF57" s="117"/>
      <c r="AG57" s="117"/>
      <c r="AH57" s="117"/>
    </row>
    <row r="58" spans="1:34" x14ac:dyDescent="0.3">
      <c r="A58" s="192"/>
      <c r="B58" s="117"/>
      <c r="C58" s="117"/>
      <c r="D58" s="117"/>
      <c r="E58" s="117"/>
      <c r="F58" s="117"/>
      <c r="G58" s="117"/>
      <c r="H58" s="117"/>
      <c r="I58" s="117"/>
      <c r="J58" s="117"/>
      <c r="K58" s="117"/>
      <c r="L58" s="117"/>
      <c r="M58" s="117"/>
      <c r="N58" s="117"/>
      <c r="O58" s="117"/>
      <c r="P58" s="117"/>
      <c r="Q58" s="117"/>
      <c r="R58" s="117"/>
      <c r="S58" s="117"/>
      <c r="T58" s="117"/>
      <c r="U58" s="117"/>
      <c r="V58" s="117"/>
      <c r="W58" s="117"/>
      <c r="X58" s="117"/>
      <c r="Y58" s="117"/>
      <c r="Z58" s="117"/>
      <c r="AA58" s="117"/>
      <c r="AB58" s="117"/>
      <c r="AC58" s="117"/>
      <c r="AD58" s="117"/>
      <c r="AE58" s="117"/>
      <c r="AF58" s="117"/>
      <c r="AG58" s="117"/>
      <c r="AH58" s="117"/>
    </row>
    <row r="59" spans="1:34" x14ac:dyDescent="0.3">
      <c r="A59" s="192"/>
      <c r="B59" s="117"/>
      <c r="C59" s="117"/>
      <c r="D59" s="117"/>
      <c r="E59" s="117"/>
      <c r="F59" s="117"/>
      <c r="G59" s="117"/>
      <c r="H59" s="117"/>
      <c r="I59" s="117"/>
      <c r="J59" s="117"/>
      <c r="K59" s="117"/>
      <c r="L59" s="117"/>
      <c r="M59" s="117"/>
      <c r="N59" s="117"/>
      <c r="O59" s="117"/>
      <c r="P59" s="117"/>
      <c r="Q59" s="117"/>
      <c r="R59" s="117"/>
      <c r="S59" s="117"/>
      <c r="T59" s="117"/>
      <c r="U59" s="117"/>
      <c r="V59" s="117"/>
      <c r="W59" s="117"/>
      <c r="X59" s="117"/>
      <c r="Y59" s="117"/>
      <c r="Z59" s="117"/>
      <c r="AA59" s="117"/>
      <c r="AB59" s="117"/>
      <c r="AC59" s="117"/>
      <c r="AD59" s="117"/>
      <c r="AE59" s="117"/>
      <c r="AF59" s="117"/>
      <c r="AG59" s="117"/>
      <c r="AH59" s="117"/>
    </row>
    <row r="60" spans="1:34" x14ac:dyDescent="0.3">
      <c r="A60" s="192"/>
      <c r="B60" s="117"/>
      <c r="C60" s="117"/>
      <c r="D60" s="117"/>
      <c r="E60" s="117"/>
      <c r="F60" s="117"/>
      <c r="G60" s="117"/>
      <c r="H60" s="117"/>
      <c r="I60" s="117"/>
      <c r="J60" s="117"/>
      <c r="K60" s="117"/>
      <c r="L60" s="117"/>
      <c r="M60" s="117"/>
      <c r="N60" s="117"/>
      <c r="O60" s="117"/>
      <c r="P60" s="117"/>
      <c r="Q60" s="117"/>
      <c r="R60" s="117"/>
      <c r="S60" s="117"/>
      <c r="T60" s="117"/>
      <c r="U60" s="117"/>
      <c r="V60" s="117"/>
      <c r="W60" s="117"/>
      <c r="X60" s="117"/>
      <c r="Y60" s="117"/>
      <c r="Z60" s="117"/>
      <c r="AA60" s="117"/>
      <c r="AB60" s="117"/>
      <c r="AC60" s="117"/>
      <c r="AD60" s="117"/>
      <c r="AE60" s="117"/>
      <c r="AF60" s="117"/>
      <c r="AG60" s="117"/>
      <c r="AH60" s="117"/>
    </row>
    <row r="61" spans="1:34" x14ac:dyDescent="0.3">
      <c r="A61" s="192"/>
      <c r="B61" s="117"/>
      <c r="C61" s="117"/>
      <c r="D61" s="117"/>
      <c r="E61" s="117"/>
      <c r="F61" s="117"/>
      <c r="G61" s="117"/>
      <c r="H61" s="117"/>
      <c r="I61" s="117"/>
      <c r="J61" s="117"/>
      <c r="K61" s="117"/>
      <c r="L61" s="117"/>
      <c r="M61" s="117"/>
      <c r="N61" s="117"/>
      <c r="O61" s="117"/>
      <c r="P61" s="117"/>
      <c r="Q61" s="117"/>
      <c r="R61" s="117"/>
      <c r="S61" s="117"/>
      <c r="T61" s="117"/>
      <c r="U61" s="117"/>
      <c r="V61" s="117"/>
      <c r="W61" s="117"/>
      <c r="X61" s="117"/>
      <c r="Y61" s="117"/>
      <c r="Z61" s="117"/>
      <c r="AA61" s="117"/>
      <c r="AB61" s="117"/>
      <c r="AC61" s="117"/>
      <c r="AD61" s="117"/>
      <c r="AE61" s="117"/>
      <c r="AF61" s="117"/>
      <c r="AG61" s="117"/>
      <c r="AH61" s="117"/>
    </row>
    <row r="62" spans="1:34" x14ac:dyDescent="0.3">
      <c r="A62" s="192"/>
      <c r="B62" s="117"/>
      <c r="C62" s="117"/>
      <c r="D62" s="117"/>
      <c r="E62" s="117"/>
      <c r="F62" s="117"/>
      <c r="G62" s="117"/>
      <c r="H62" s="117"/>
      <c r="I62" s="117"/>
      <c r="J62" s="117"/>
      <c r="K62" s="117"/>
      <c r="L62" s="117"/>
      <c r="M62" s="117"/>
      <c r="N62" s="117"/>
      <c r="O62" s="117"/>
      <c r="P62" s="117"/>
      <c r="Q62" s="117"/>
      <c r="R62" s="117"/>
      <c r="S62" s="117"/>
      <c r="T62" s="117"/>
      <c r="U62" s="117"/>
      <c r="V62" s="117"/>
      <c r="W62" s="117"/>
      <c r="X62" s="117"/>
      <c r="Y62" s="117"/>
      <c r="Z62" s="117"/>
      <c r="AA62" s="117"/>
      <c r="AB62" s="117"/>
      <c r="AC62" s="117"/>
      <c r="AD62" s="117"/>
      <c r="AE62" s="117"/>
      <c r="AF62" s="117"/>
      <c r="AG62" s="117"/>
      <c r="AH62" s="117"/>
    </row>
    <row r="63" spans="1:34" x14ac:dyDescent="0.3">
      <c r="A63" s="192"/>
      <c r="B63" s="117"/>
      <c r="C63" s="117"/>
      <c r="D63" s="117"/>
      <c r="E63" s="117"/>
      <c r="F63" s="117"/>
      <c r="G63" s="117"/>
      <c r="H63" s="117"/>
      <c r="I63" s="117"/>
      <c r="J63" s="117"/>
      <c r="K63" s="117"/>
      <c r="L63" s="117"/>
      <c r="M63" s="117"/>
      <c r="N63" s="117"/>
      <c r="O63" s="117"/>
      <c r="P63" s="117"/>
      <c r="Q63" s="117"/>
      <c r="R63" s="117"/>
      <c r="S63" s="117"/>
      <c r="T63" s="117"/>
      <c r="U63" s="117"/>
      <c r="V63" s="117"/>
      <c r="W63" s="117"/>
      <c r="X63" s="117"/>
      <c r="Y63" s="117"/>
      <c r="Z63" s="117"/>
      <c r="AA63" s="117"/>
      <c r="AB63" s="117"/>
      <c r="AC63" s="117"/>
      <c r="AD63" s="117"/>
      <c r="AE63" s="117"/>
      <c r="AF63" s="117"/>
      <c r="AG63" s="117"/>
      <c r="AH63" s="117"/>
    </row>
    <row r="64" spans="1:34" x14ac:dyDescent="0.3">
      <c r="A64" s="192"/>
      <c r="B64" s="117"/>
      <c r="C64" s="117"/>
      <c r="D64" s="117"/>
      <c r="E64" s="117"/>
      <c r="F64" s="117"/>
      <c r="G64" s="117"/>
      <c r="H64" s="117"/>
      <c r="I64" s="117"/>
      <c r="J64" s="117"/>
      <c r="K64" s="117"/>
      <c r="L64" s="117"/>
      <c r="M64" s="117"/>
      <c r="N64" s="117"/>
      <c r="O64" s="117"/>
      <c r="P64" s="117"/>
      <c r="Q64" s="117"/>
      <c r="R64" s="117"/>
      <c r="S64" s="117"/>
      <c r="T64" s="117"/>
      <c r="U64" s="117"/>
      <c r="V64" s="117"/>
      <c r="W64" s="117"/>
      <c r="X64" s="117"/>
      <c r="Y64" s="117"/>
      <c r="Z64" s="117"/>
      <c r="AA64" s="117"/>
      <c r="AB64" s="117"/>
      <c r="AC64" s="117"/>
      <c r="AD64" s="117"/>
      <c r="AE64" s="117"/>
      <c r="AF64" s="117"/>
      <c r="AG64" s="117"/>
      <c r="AH64" s="117"/>
    </row>
    <row r="65" spans="1:34" x14ac:dyDescent="0.3">
      <c r="A65" s="192"/>
      <c r="B65" s="117"/>
      <c r="C65" s="117"/>
      <c r="D65" s="117"/>
      <c r="E65" s="117"/>
      <c r="F65" s="117"/>
      <c r="G65" s="117"/>
      <c r="H65" s="117"/>
      <c r="I65" s="117"/>
      <c r="J65" s="117"/>
      <c r="K65" s="117"/>
      <c r="L65" s="117"/>
      <c r="M65" s="117"/>
      <c r="N65" s="117"/>
      <c r="O65" s="117"/>
      <c r="P65" s="117"/>
      <c r="Q65" s="117"/>
      <c r="R65" s="117"/>
      <c r="S65" s="117"/>
      <c r="T65" s="117"/>
      <c r="U65" s="117"/>
      <c r="V65" s="117"/>
      <c r="W65" s="117"/>
      <c r="X65" s="117"/>
      <c r="Y65" s="117"/>
      <c r="Z65" s="117"/>
      <c r="AA65" s="117"/>
      <c r="AB65" s="117"/>
      <c r="AC65" s="117"/>
      <c r="AD65" s="117"/>
      <c r="AE65" s="117"/>
      <c r="AF65" s="117"/>
      <c r="AG65" s="117"/>
      <c r="AH65" s="117"/>
    </row>
    <row r="66" spans="1:34" x14ac:dyDescent="0.3">
      <c r="A66" s="192"/>
      <c r="B66" s="117"/>
      <c r="C66" s="117"/>
      <c r="D66" s="117"/>
      <c r="E66" s="117"/>
      <c r="F66" s="117"/>
      <c r="G66" s="117"/>
      <c r="H66" s="117"/>
      <c r="I66" s="117"/>
      <c r="J66" s="117"/>
      <c r="K66" s="117"/>
      <c r="L66" s="117"/>
      <c r="M66" s="117"/>
      <c r="N66" s="117"/>
      <c r="O66" s="117"/>
      <c r="P66" s="117"/>
      <c r="Q66" s="117"/>
      <c r="R66" s="117"/>
      <c r="S66" s="117"/>
      <c r="T66" s="117"/>
      <c r="U66" s="117"/>
      <c r="V66" s="117"/>
      <c r="W66" s="117"/>
      <c r="X66" s="117"/>
      <c r="Y66" s="117"/>
      <c r="Z66" s="117"/>
      <c r="AA66" s="117"/>
      <c r="AB66" s="117"/>
      <c r="AC66" s="117"/>
      <c r="AD66" s="117"/>
      <c r="AE66" s="117"/>
      <c r="AF66" s="117"/>
      <c r="AG66" s="117"/>
      <c r="AH66" s="117"/>
    </row>
    <row r="67" spans="1:34" x14ac:dyDescent="0.3">
      <c r="A67" s="192"/>
      <c r="B67" s="117"/>
      <c r="C67" s="117"/>
      <c r="D67" s="117"/>
      <c r="E67" s="117"/>
      <c r="F67" s="117"/>
      <c r="G67" s="117"/>
      <c r="H67" s="117"/>
      <c r="I67" s="117"/>
      <c r="J67" s="117"/>
      <c r="K67" s="117"/>
      <c r="L67" s="117"/>
      <c r="M67" s="117"/>
      <c r="N67" s="117"/>
      <c r="O67" s="117"/>
      <c r="P67" s="117"/>
      <c r="Q67" s="117"/>
      <c r="R67" s="117"/>
      <c r="S67" s="117"/>
      <c r="T67" s="117"/>
      <c r="U67" s="117"/>
      <c r="V67" s="117"/>
      <c r="W67" s="117"/>
      <c r="X67" s="117"/>
      <c r="Y67" s="117"/>
      <c r="Z67" s="117"/>
      <c r="AA67" s="117"/>
      <c r="AB67" s="117"/>
      <c r="AC67" s="117"/>
      <c r="AD67" s="117"/>
      <c r="AE67" s="117"/>
      <c r="AF67" s="117"/>
      <c r="AG67" s="117"/>
      <c r="AH67" s="117"/>
    </row>
    <row r="68" spans="1:34" x14ac:dyDescent="0.3">
      <c r="A68" s="192"/>
      <c r="B68" s="117"/>
      <c r="C68" s="117"/>
      <c r="D68" s="117"/>
      <c r="E68" s="117"/>
      <c r="F68" s="117"/>
      <c r="G68" s="117"/>
      <c r="H68" s="117"/>
      <c r="I68" s="117"/>
      <c r="J68" s="117"/>
      <c r="K68" s="117"/>
      <c r="L68" s="117"/>
      <c r="M68" s="117"/>
      <c r="N68" s="117"/>
      <c r="O68" s="117"/>
      <c r="P68" s="117"/>
      <c r="Q68" s="117"/>
      <c r="R68" s="117"/>
      <c r="S68" s="117"/>
      <c r="T68" s="117"/>
      <c r="U68" s="117"/>
      <c r="V68" s="117"/>
      <c r="W68" s="117"/>
      <c r="X68" s="117"/>
      <c r="Y68" s="117"/>
      <c r="Z68" s="117"/>
      <c r="AA68" s="117"/>
      <c r="AB68" s="117"/>
      <c r="AC68" s="117"/>
      <c r="AD68" s="117"/>
      <c r="AE68" s="117"/>
      <c r="AF68" s="117"/>
      <c r="AG68" s="117"/>
      <c r="AH68" s="117"/>
    </row>
    <row r="69" spans="1:34" x14ac:dyDescent="0.3">
      <c r="A69" s="192"/>
      <c r="B69" s="117"/>
      <c r="C69" s="117"/>
      <c r="D69" s="117"/>
      <c r="E69" s="117"/>
      <c r="F69" s="117"/>
      <c r="G69" s="117"/>
      <c r="H69" s="117"/>
      <c r="I69" s="117"/>
      <c r="J69" s="117"/>
      <c r="K69" s="117"/>
      <c r="L69" s="117"/>
      <c r="M69" s="117"/>
      <c r="N69" s="117"/>
      <c r="O69" s="117"/>
      <c r="P69" s="117"/>
      <c r="Q69" s="117"/>
      <c r="R69" s="117"/>
      <c r="S69" s="117"/>
      <c r="T69" s="117"/>
      <c r="U69" s="117"/>
      <c r="V69" s="117"/>
      <c r="W69" s="117"/>
      <c r="X69" s="117"/>
      <c r="Y69" s="117"/>
      <c r="Z69" s="117"/>
      <c r="AA69" s="117"/>
      <c r="AB69" s="117"/>
      <c r="AC69" s="117"/>
      <c r="AD69" s="117"/>
      <c r="AE69" s="117"/>
      <c r="AF69" s="117"/>
      <c r="AG69" s="117"/>
      <c r="AH69" s="117"/>
    </row>
    <row r="70" spans="1:34" x14ac:dyDescent="0.3">
      <c r="A70" s="192"/>
      <c r="B70" s="117"/>
      <c r="C70" s="117"/>
      <c r="D70" s="117"/>
      <c r="E70" s="117"/>
      <c r="F70" s="117"/>
      <c r="G70" s="117"/>
      <c r="H70" s="117"/>
      <c r="I70" s="117"/>
      <c r="J70" s="117"/>
      <c r="K70" s="117"/>
      <c r="L70" s="117"/>
      <c r="M70" s="117"/>
      <c r="N70" s="117"/>
      <c r="O70" s="117"/>
      <c r="P70" s="117"/>
      <c r="Q70" s="117"/>
      <c r="R70" s="117"/>
      <c r="S70" s="117"/>
      <c r="T70" s="117"/>
      <c r="U70" s="117"/>
      <c r="V70" s="117"/>
      <c r="W70" s="117"/>
      <c r="X70" s="117"/>
      <c r="Y70" s="117"/>
      <c r="Z70" s="117"/>
      <c r="AA70" s="117"/>
      <c r="AB70" s="117"/>
      <c r="AC70" s="117"/>
      <c r="AD70" s="117"/>
      <c r="AE70" s="117"/>
      <c r="AF70" s="117"/>
      <c r="AG70" s="117"/>
      <c r="AH70" s="117"/>
    </row>
    <row r="71" spans="1:34" x14ac:dyDescent="0.3">
      <c r="A71" s="192"/>
      <c r="B71" s="117"/>
      <c r="C71" s="117"/>
      <c r="D71" s="117"/>
      <c r="E71" s="117"/>
      <c r="F71" s="117"/>
      <c r="G71" s="117"/>
      <c r="H71" s="117"/>
      <c r="I71" s="117"/>
      <c r="J71" s="117"/>
      <c r="K71" s="117"/>
      <c r="L71" s="117"/>
      <c r="M71" s="117"/>
      <c r="N71" s="117"/>
      <c r="O71" s="117"/>
      <c r="P71" s="117"/>
      <c r="Q71" s="117"/>
      <c r="R71" s="117"/>
      <c r="S71" s="117"/>
      <c r="T71" s="117"/>
      <c r="U71" s="117"/>
      <c r="V71" s="117"/>
      <c r="W71" s="117"/>
      <c r="X71" s="117"/>
      <c r="Y71" s="117"/>
      <c r="Z71" s="117"/>
      <c r="AA71" s="117"/>
      <c r="AB71" s="117"/>
      <c r="AC71" s="117"/>
      <c r="AD71" s="117"/>
      <c r="AE71" s="117"/>
      <c r="AF71" s="117"/>
      <c r="AG71" s="117"/>
      <c r="AH71" s="117"/>
    </row>
    <row r="72" spans="1:34" x14ac:dyDescent="0.3">
      <c r="A72" s="192"/>
      <c r="B72" s="117"/>
      <c r="C72" s="117"/>
      <c r="D72" s="117"/>
      <c r="E72" s="117"/>
      <c r="F72" s="117"/>
      <c r="G72" s="117"/>
      <c r="H72" s="117"/>
      <c r="I72" s="117"/>
      <c r="J72" s="117"/>
      <c r="K72" s="117"/>
      <c r="L72" s="117"/>
      <c r="M72" s="117"/>
      <c r="N72" s="117"/>
      <c r="O72" s="117"/>
      <c r="P72" s="117"/>
      <c r="Q72" s="117"/>
      <c r="R72" s="117"/>
      <c r="S72" s="117"/>
      <c r="T72" s="117"/>
      <c r="U72" s="117"/>
      <c r="V72" s="117"/>
      <c r="W72" s="117"/>
      <c r="X72" s="117"/>
      <c r="Y72" s="117"/>
      <c r="Z72" s="117"/>
      <c r="AA72" s="117"/>
      <c r="AB72" s="117"/>
      <c r="AC72" s="117"/>
      <c r="AD72" s="117"/>
      <c r="AE72" s="117"/>
      <c r="AF72" s="117"/>
      <c r="AG72" s="117"/>
      <c r="AH72" s="117"/>
    </row>
    <row r="73" spans="1:34" x14ac:dyDescent="0.3">
      <c r="A73" s="192"/>
      <c r="B73" s="117"/>
      <c r="C73" s="117"/>
      <c r="D73" s="117"/>
      <c r="E73" s="117"/>
      <c r="F73" s="117"/>
      <c r="G73" s="117"/>
      <c r="H73" s="117"/>
      <c r="I73" s="117"/>
      <c r="J73" s="117"/>
      <c r="K73" s="117"/>
      <c r="L73" s="117"/>
      <c r="M73" s="117"/>
      <c r="N73" s="117"/>
      <c r="O73" s="117"/>
      <c r="P73" s="117"/>
      <c r="Q73" s="117"/>
      <c r="R73" s="117"/>
      <c r="S73" s="117"/>
      <c r="T73" s="117"/>
      <c r="U73" s="117"/>
      <c r="V73" s="117"/>
      <c r="W73" s="117"/>
      <c r="X73" s="117"/>
      <c r="Y73" s="117"/>
      <c r="Z73" s="117"/>
      <c r="AA73" s="117"/>
      <c r="AB73" s="117"/>
      <c r="AC73" s="117"/>
      <c r="AD73" s="117"/>
      <c r="AE73" s="117"/>
      <c r="AF73" s="117"/>
      <c r="AG73" s="117"/>
      <c r="AH73" s="117"/>
    </row>
    <row r="74" spans="1:34" x14ac:dyDescent="0.3">
      <c r="A74" s="192"/>
      <c r="B74" s="117"/>
      <c r="C74" s="117"/>
      <c r="D74" s="117"/>
      <c r="E74" s="117"/>
      <c r="F74" s="117"/>
      <c r="G74" s="117"/>
      <c r="H74" s="117"/>
      <c r="I74" s="117"/>
      <c r="J74" s="117"/>
      <c r="K74" s="117"/>
      <c r="L74" s="117"/>
      <c r="M74" s="117"/>
      <c r="N74" s="117"/>
      <c r="O74" s="117"/>
      <c r="P74" s="117"/>
      <c r="Q74" s="117"/>
      <c r="R74" s="117"/>
      <c r="S74" s="117"/>
      <c r="T74" s="117"/>
      <c r="U74" s="117"/>
      <c r="V74" s="117"/>
      <c r="W74" s="117"/>
      <c r="X74" s="117"/>
      <c r="Y74" s="117"/>
      <c r="Z74" s="117"/>
      <c r="AA74" s="117"/>
      <c r="AB74" s="117"/>
      <c r="AC74" s="117"/>
      <c r="AD74" s="117"/>
      <c r="AE74" s="117"/>
      <c r="AF74" s="117"/>
      <c r="AG74" s="117"/>
      <c r="AH74" s="117"/>
    </row>
    <row r="75" spans="1:34" x14ac:dyDescent="0.3">
      <c r="A75" s="192"/>
      <c r="B75" s="117"/>
      <c r="C75" s="117"/>
      <c r="D75" s="117"/>
      <c r="E75" s="117"/>
      <c r="F75" s="117"/>
      <c r="G75" s="117"/>
      <c r="H75" s="117"/>
      <c r="I75" s="195"/>
      <c r="J75" s="117"/>
      <c r="K75" s="117"/>
      <c r="L75" s="117"/>
      <c r="M75" s="117"/>
      <c r="N75" s="117"/>
      <c r="O75" s="117"/>
      <c r="P75" s="117"/>
      <c r="Q75" s="117"/>
      <c r="R75" s="117"/>
      <c r="S75" s="195"/>
      <c r="T75" s="117"/>
      <c r="U75" s="195"/>
      <c r="V75" s="117"/>
      <c r="W75" s="196"/>
      <c r="X75" s="197"/>
      <c r="Y75" s="197"/>
      <c r="Z75" s="197"/>
      <c r="AA75" s="197"/>
      <c r="AB75" s="188"/>
      <c r="AC75" s="197"/>
      <c r="AD75" s="197"/>
      <c r="AE75" s="188"/>
      <c r="AF75" s="197"/>
      <c r="AG75" s="197"/>
      <c r="AH75" s="197"/>
    </row>
    <row r="76" spans="1:34" x14ac:dyDescent="0.3">
      <c r="A76" s="192"/>
      <c r="B76" s="117"/>
      <c r="C76" s="117"/>
      <c r="D76" s="117"/>
      <c r="E76" s="117"/>
      <c r="F76" s="117"/>
      <c r="G76" s="117"/>
      <c r="H76" s="117"/>
      <c r="I76" s="195"/>
      <c r="J76" s="117"/>
      <c r="K76" s="117"/>
      <c r="L76" s="117"/>
      <c r="M76" s="117"/>
      <c r="N76" s="117"/>
      <c r="O76" s="117"/>
      <c r="P76" s="117"/>
      <c r="Q76" s="117"/>
      <c r="R76" s="117"/>
      <c r="S76" s="195"/>
      <c r="T76" s="117"/>
      <c r="U76" s="195"/>
      <c r="V76" s="117"/>
      <c r="W76" s="196"/>
      <c r="X76" s="197"/>
      <c r="Y76" s="197"/>
      <c r="Z76" s="197"/>
      <c r="AA76" s="197"/>
      <c r="AB76" s="188"/>
      <c r="AC76" s="197"/>
      <c r="AD76" s="197"/>
      <c r="AE76" s="188"/>
      <c r="AF76" s="197"/>
      <c r="AG76" s="197"/>
      <c r="AH76" s="197"/>
    </row>
    <row r="77" spans="1:34" x14ac:dyDescent="0.3">
      <c r="A77" s="192"/>
      <c r="B77" s="117"/>
      <c r="C77" s="117"/>
      <c r="D77" s="117"/>
      <c r="E77" s="117"/>
      <c r="F77" s="117"/>
      <c r="G77" s="117"/>
      <c r="H77" s="117"/>
      <c r="I77" s="195"/>
      <c r="J77" s="117"/>
      <c r="K77" s="117"/>
      <c r="L77" s="117"/>
      <c r="M77" s="117"/>
      <c r="N77" s="117"/>
      <c r="O77" s="117"/>
      <c r="P77" s="117"/>
      <c r="Q77" s="117"/>
      <c r="R77" s="117"/>
      <c r="S77" s="195"/>
      <c r="T77" s="117"/>
      <c r="U77" s="195"/>
      <c r="V77" s="117"/>
      <c r="W77" s="196"/>
      <c r="X77" s="197"/>
      <c r="Y77" s="197"/>
      <c r="Z77" s="197"/>
      <c r="AA77" s="197"/>
      <c r="AB77" s="188"/>
      <c r="AC77" s="197"/>
      <c r="AD77" s="197"/>
      <c r="AE77" s="188"/>
      <c r="AF77" s="197"/>
      <c r="AG77" s="197"/>
      <c r="AH77" s="197"/>
    </row>
    <row r="78" spans="1:34" x14ac:dyDescent="0.3">
      <c r="A78" s="192"/>
      <c r="B78" s="117"/>
      <c r="C78" s="117"/>
      <c r="D78" s="117"/>
      <c r="E78" s="117"/>
      <c r="F78" s="117"/>
      <c r="G78" s="117"/>
      <c r="H78" s="117"/>
      <c r="I78" s="195"/>
      <c r="J78" s="117"/>
      <c r="K78" s="117"/>
      <c r="L78" s="117"/>
      <c r="M78" s="117"/>
      <c r="N78" s="117"/>
      <c r="O78" s="117"/>
      <c r="P78" s="117"/>
      <c r="Q78" s="117"/>
      <c r="R78" s="117"/>
      <c r="S78" s="195"/>
      <c r="T78" s="117"/>
      <c r="U78" s="195"/>
      <c r="V78" s="117"/>
      <c r="W78" s="196"/>
      <c r="X78" s="197"/>
      <c r="Y78" s="197"/>
      <c r="Z78" s="197"/>
      <c r="AA78" s="197"/>
      <c r="AB78" s="188"/>
      <c r="AC78" s="197"/>
      <c r="AD78" s="197"/>
      <c r="AE78" s="188"/>
      <c r="AF78" s="197"/>
      <c r="AG78" s="197"/>
      <c r="AH78" s="197"/>
    </row>
    <row r="79" spans="1:34" x14ac:dyDescent="0.3">
      <c r="A79" s="192"/>
      <c r="B79" s="117"/>
      <c r="C79" s="117"/>
      <c r="D79" s="117"/>
      <c r="E79" s="117"/>
      <c r="F79" s="117"/>
      <c r="G79" s="117"/>
      <c r="H79" s="117"/>
      <c r="I79" s="195"/>
      <c r="J79" s="117"/>
      <c r="K79" s="117"/>
      <c r="L79" s="117"/>
      <c r="M79" s="117"/>
      <c r="N79" s="117"/>
      <c r="O79" s="117"/>
      <c r="P79" s="117"/>
      <c r="Q79" s="117"/>
      <c r="R79" s="117"/>
      <c r="S79" s="195"/>
      <c r="T79" s="117"/>
      <c r="U79" s="195"/>
      <c r="V79" s="117"/>
      <c r="W79" s="196"/>
      <c r="X79" s="197"/>
      <c r="Y79" s="197"/>
      <c r="Z79" s="197"/>
      <c r="AA79" s="197"/>
      <c r="AB79" s="188"/>
      <c r="AC79" s="197"/>
      <c r="AD79" s="197"/>
      <c r="AE79" s="188"/>
      <c r="AF79" s="197"/>
      <c r="AG79" s="197"/>
      <c r="AH79" s="197"/>
    </row>
    <row r="80" spans="1:34" x14ac:dyDescent="0.3">
      <c r="A80" s="192"/>
      <c r="B80" s="117"/>
      <c r="C80" s="117"/>
      <c r="D80" s="117"/>
      <c r="E80" s="117"/>
      <c r="F80" s="117"/>
      <c r="G80" s="117"/>
      <c r="H80" s="117"/>
      <c r="I80" s="195"/>
      <c r="J80" s="117"/>
      <c r="K80" s="117"/>
      <c r="L80" s="117"/>
      <c r="M80" s="117"/>
      <c r="N80" s="117"/>
      <c r="O80" s="117"/>
      <c r="P80" s="117"/>
      <c r="Q80" s="117"/>
      <c r="R80" s="117"/>
      <c r="S80" s="195"/>
      <c r="T80" s="117"/>
      <c r="U80" s="195"/>
      <c r="V80" s="117"/>
      <c r="W80" s="196"/>
      <c r="X80" s="197"/>
      <c r="Y80" s="197"/>
      <c r="Z80" s="197"/>
      <c r="AA80" s="197"/>
      <c r="AB80" s="188"/>
      <c r="AC80" s="197"/>
      <c r="AD80" s="197"/>
      <c r="AE80" s="188"/>
      <c r="AF80" s="197"/>
      <c r="AG80" s="197"/>
      <c r="AH80" s="197"/>
    </row>
    <row r="81" spans="1:34" x14ac:dyDescent="0.3">
      <c r="A81" s="192"/>
      <c r="B81" s="117"/>
      <c r="C81" s="117"/>
      <c r="D81" s="117"/>
      <c r="E81" s="117"/>
      <c r="F81" s="117"/>
      <c r="G81" s="117"/>
      <c r="H81" s="117"/>
      <c r="I81" s="195"/>
      <c r="J81" s="117"/>
      <c r="K81" s="117"/>
      <c r="L81" s="117"/>
      <c r="M81" s="117"/>
      <c r="N81" s="117"/>
      <c r="O81" s="117"/>
      <c r="P81" s="117"/>
      <c r="Q81" s="117"/>
      <c r="R81" s="117"/>
      <c r="S81" s="195"/>
      <c r="T81" s="117"/>
      <c r="U81" s="195"/>
      <c r="V81" s="117"/>
      <c r="W81" s="196"/>
      <c r="X81" s="197"/>
      <c r="Y81" s="197"/>
      <c r="Z81" s="197"/>
      <c r="AA81" s="197"/>
      <c r="AB81" s="188"/>
      <c r="AC81" s="197"/>
      <c r="AD81" s="197"/>
      <c r="AE81" s="188"/>
      <c r="AF81" s="197"/>
      <c r="AG81" s="197"/>
      <c r="AH81" s="197"/>
    </row>
    <row r="82" spans="1:34" x14ac:dyDescent="0.3">
      <c r="A82" s="192"/>
      <c r="B82" s="117"/>
      <c r="C82" s="117"/>
      <c r="D82" s="117"/>
      <c r="E82" s="117"/>
      <c r="F82" s="117"/>
      <c r="G82" s="117"/>
      <c r="H82" s="117"/>
      <c r="I82" s="195"/>
      <c r="J82" s="117"/>
      <c r="K82" s="117"/>
      <c r="L82" s="117"/>
      <c r="M82" s="117"/>
      <c r="N82" s="117"/>
      <c r="O82" s="117"/>
      <c r="P82" s="117"/>
      <c r="Q82" s="117"/>
      <c r="R82" s="117"/>
      <c r="S82" s="195"/>
      <c r="T82" s="117"/>
      <c r="U82" s="195"/>
      <c r="V82" s="117"/>
      <c r="W82" s="196"/>
      <c r="X82" s="197"/>
      <c r="Y82" s="197"/>
      <c r="Z82" s="197"/>
      <c r="AA82" s="197"/>
      <c r="AB82" s="188"/>
      <c r="AC82" s="197"/>
      <c r="AD82" s="197"/>
      <c r="AE82" s="188"/>
      <c r="AF82" s="197"/>
      <c r="AG82" s="197"/>
      <c r="AH82" s="197"/>
    </row>
    <row r="83" spans="1:34" x14ac:dyDescent="0.3">
      <c r="A83" s="192"/>
      <c r="B83" s="117"/>
      <c r="C83" s="117"/>
      <c r="D83" s="117"/>
      <c r="E83" s="117"/>
      <c r="F83" s="117"/>
      <c r="G83" s="117"/>
      <c r="H83" s="117"/>
      <c r="I83" s="195"/>
      <c r="J83" s="117"/>
      <c r="K83" s="117"/>
      <c r="L83" s="117"/>
      <c r="M83" s="117"/>
      <c r="N83" s="117"/>
      <c r="O83" s="117"/>
      <c r="P83" s="117"/>
      <c r="Q83" s="117"/>
      <c r="R83" s="117"/>
      <c r="S83" s="195"/>
      <c r="T83" s="117"/>
      <c r="U83" s="195"/>
      <c r="V83" s="117"/>
      <c r="W83" s="196"/>
      <c r="X83" s="197"/>
      <c r="Y83" s="197"/>
      <c r="Z83" s="197"/>
      <c r="AA83" s="197"/>
      <c r="AB83" s="188"/>
      <c r="AC83" s="197"/>
      <c r="AD83" s="197"/>
      <c r="AE83" s="188"/>
      <c r="AF83" s="197"/>
      <c r="AG83" s="197"/>
      <c r="AH83" s="197"/>
    </row>
    <row r="84" spans="1:34" x14ac:dyDescent="0.3">
      <c r="A84" s="192"/>
      <c r="B84" s="117"/>
      <c r="C84" s="117"/>
      <c r="D84" s="117"/>
      <c r="E84" s="117"/>
      <c r="F84" s="117"/>
      <c r="G84" s="117"/>
      <c r="H84" s="117"/>
      <c r="I84" s="195"/>
      <c r="J84" s="117"/>
      <c r="K84" s="117"/>
      <c r="L84" s="117"/>
      <c r="M84" s="117"/>
      <c r="N84" s="117"/>
      <c r="O84" s="117"/>
      <c r="P84" s="117"/>
      <c r="Q84" s="117"/>
      <c r="R84" s="117"/>
      <c r="S84" s="195"/>
      <c r="T84" s="117"/>
      <c r="U84" s="195"/>
      <c r="V84" s="117"/>
      <c r="W84" s="196"/>
      <c r="X84" s="197"/>
      <c r="Y84" s="197"/>
      <c r="Z84" s="197"/>
      <c r="AA84" s="197"/>
      <c r="AB84" s="188"/>
      <c r="AC84" s="197"/>
      <c r="AD84" s="197"/>
      <c r="AE84" s="188"/>
      <c r="AF84" s="197"/>
      <c r="AG84" s="197"/>
      <c r="AH84" s="197"/>
    </row>
    <row r="85" spans="1:34" x14ac:dyDescent="0.3">
      <c r="A85" s="192"/>
      <c r="B85" s="117"/>
      <c r="C85" s="117"/>
      <c r="D85" s="117"/>
      <c r="E85" s="117"/>
      <c r="F85" s="117"/>
      <c r="G85" s="117"/>
      <c r="H85" s="117"/>
      <c r="I85" s="195"/>
      <c r="J85" s="117"/>
      <c r="K85" s="117"/>
      <c r="L85" s="117"/>
      <c r="M85" s="117"/>
      <c r="N85" s="117"/>
      <c r="O85" s="117"/>
      <c r="P85" s="117"/>
      <c r="Q85" s="117"/>
      <c r="R85" s="117"/>
      <c r="S85" s="195"/>
      <c r="T85" s="117"/>
      <c r="U85" s="195"/>
      <c r="V85" s="117"/>
      <c r="W85" s="196"/>
      <c r="X85" s="197"/>
      <c r="Y85" s="197"/>
      <c r="Z85" s="197"/>
      <c r="AA85" s="197"/>
      <c r="AB85" s="188"/>
      <c r="AC85" s="197"/>
      <c r="AD85" s="197"/>
      <c r="AE85" s="188"/>
      <c r="AF85" s="197"/>
      <c r="AG85" s="197"/>
      <c r="AH85" s="197"/>
    </row>
    <row r="86" spans="1:34" x14ac:dyDescent="0.3">
      <c r="A86" s="192"/>
      <c r="B86" s="117"/>
      <c r="C86" s="117"/>
      <c r="D86" s="117"/>
      <c r="E86" s="117"/>
      <c r="F86" s="117"/>
      <c r="G86" s="117"/>
      <c r="H86" s="117"/>
      <c r="I86" s="195"/>
      <c r="J86" s="117"/>
      <c r="K86" s="117"/>
      <c r="L86" s="117"/>
      <c r="M86" s="117"/>
      <c r="N86" s="117"/>
      <c r="O86" s="117"/>
      <c r="P86" s="117"/>
      <c r="Q86" s="117"/>
      <c r="R86" s="117"/>
      <c r="S86" s="195"/>
      <c r="T86" s="117"/>
      <c r="U86" s="195"/>
      <c r="V86" s="117"/>
      <c r="W86" s="196"/>
      <c r="X86" s="197"/>
      <c r="Y86" s="197"/>
      <c r="Z86" s="197"/>
      <c r="AA86" s="197"/>
      <c r="AB86" s="188"/>
      <c r="AC86" s="197"/>
      <c r="AD86" s="197"/>
      <c r="AE86" s="188"/>
      <c r="AF86" s="197"/>
      <c r="AG86" s="197"/>
      <c r="AH86" s="197"/>
    </row>
    <row r="87" spans="1:34" x14ac:dyDescent="0.3">
      <c r="A87" s="192"/>
      <c r="B87" s="117"/>
      <c r="C87" s="117"/>
      <c r="D87" s="117"/>
      <c r="E87" s="117"/>
      <c r="F87" s="117"/>
      <c r="G87" s="117"/>
      <c r="H87" s="117"/>
      <c r="I87" s="195"/>
      <c r="J87" s="117"/>
      <c r="K87" s="117"/>
      <c r="L87" s="117"/>
      <c r="M87" s="117"/>
      <c r="N87" s="117"/>
      <c r="O87" s="117"/>
      <c r="P87" s="117"/>
      <c r="Q87" s="117"/>
      <c r="R87" s="117"/>
      <c r="S87" s="195"/>
      <c r="T87" s="117"/>
      <c r="U87" s="195"/>
      <c r="V87" s="117"/>
      <c r="W87" s="196"/>
      <c r="X87" s="197"/>
      <c r="Y87" s="197"/>
      <c r="Z87" s="197"/>
      <c r="AA87" s="197"/>
      <c r="AB87" s="188"/>
      <c r="AC87" s="197"/>
      <c r="AD87" s="197"/>
      <c r="AE87" s="188"/>
      <c r="AF87" s="197"/>
      <c r="AG87" s="197"/>
      <c r="AH87" s="197"/>
    </row>
    <row r="88" spans="1:34" x14ac:dyDescent="0.3">
      <c r="A88" s="192"/>
      <c r="B88" s="117"/>
      <c r="C88" s="117"/>
      <c r="D88" s="117"/>
      <c r="E88" s="117"/>
      <c r="F88" s="117"/>
      <c r="G88" s="117"/>
      <c r="H88" s="117"/>
      <c r="I88" s="195"/>
      <c r="J88" s="117"/>
      <c r="K88" s="117"/>
      <c r="L88" s="117"/>
      <c r="M88" s="117"/>
      <c r="N88" s="117"/>
      <c r="O88" s="117"/>
      <c r="P88" s="117"/>
      <c r="Q88" s="117"/>
      <c r="R88" s="117"/>
      <c r="S88" s="195"/>
      <c r="T88" s="117"/>
      <c r="U88" s="195"/>
      <c r="V88" s="117"/>
      <c r="W88" s="196"/>
      <c r="X88" s="197"/>
      <c r="Y88" s="197"/>
      <c r="Z88" s="197"/>
      <c r="AA88" s="197"/>
      <c r="AB88" s="188"/>
      <c r="AC88" s="197"/>
      <c r="AD88" s="197"/>
      <c r="AE88" s="188"/>
      <c r="AF88" s="197"/>
      <c r="AG88" s="197"/>
      <c r="AH88" s="197"/>
    </row>
    <row r="89" spans="1:34" x14ac:dyDescent="0.3">
      <c r="A89" s="192"/>
      <c r="B89" s="117"/>
      <c r="C89" s="117"/>
      <c r="D89" s="117"/>
      <c r="E89" s="117"/>
      <c r="F89" s="117"/>
      <c r="G89" s="117"/>
      <c r="H89" s="117"/>
      <c r="I89" s="195"/>
      <c r="J89" s="117"/>
      <c r="K89" s="117"/>
      <c r="L89" s="117"/>
      <c r="M89" s="117"/>
      <c r="N89" s="117"/>
      <c r="O89" s="117"/>
      <c r="P89" s="117"/>
      <c r="Q89" s="117"/>
      <c r="R89" s="117"/>
      <c r="S89" s="195"/>
      <c r="T89" s="117"/>
      <c r="U89" s="195"/>
      <c r="V89" s="117"/>
      <c r="W89" s="196"/>
      <c r="X89" s="197"/>
      <c r="Y89" s="197"/>
      <c r="Z89" s="197"/>
      <c r="AA89" s="197"/>
      <c r="AB89" s="188"/>
      <c r="AC89" s="197"/>
      <c r="AD89" s="197"/>
      <c r="AE89" s="188"/>
      <c r="AF89" s="197"/>
      <c r="AG89" s="197"/>
      <c r="AH89" s="197"/>
    </row>
    <row r="90" spans="1:34" x14ac:dyDescent="0.3">
      <c r="A90" s="192"/>
      <c r="B90" s="117"/>
      <c r="C90" s="117"/>
      <c r="D90" s="117"/>
      <c r="E90" s="117"/>
      <c r="F90" s="117"/>
      <c r="G90" s="117"/>
      <c r="H90" s="117"/>
      <c r="I90" s="195"/>
      <c r="J90" s="117"/>
      <c r="K90" s="117"/>
      <c r="L90" s="117"/>
      <c r="M90" s="117"/>
      <c r="N90" s="117"/>
      <c r="O90" s="117"/>
      <c r="P90" s="117"/>
      <c r="Q90" s="117"/>
      <c r="R90" s="117"/>
      <c r="S90" s="195"/>
      <c r="T90" s="117"/>
      <c r="U90" s="195"/>
      <c r="V90" s="117"/>
      <c r="W90" s="196"/>
      <c r="X90" s="197"/>
      <c r="Y90" s="197"/>
      <c r="Z90" s="197"/>
      <c r="AA90" s="197"/>
      <c r="AB90" s="188"/>
      <c r="AC90" s="197"/>
      <c r="AD90" s="197"/>
      <c r="AE90" s="188"/>
      <c r="AF90" s="197"/>
      <c r="AG90" s="197"/>
      <c r="AH90" s="197"/>
    </row>
    <row r="91" spans="1:34" x14ac:dyDescent="0.3">
      <c r="A91" s="192"/>
      <c r="B91" s="117"/>
      <c r="C91" s="117"/>
      <c r="D91" s="117"/>
      <c r="E91" s="117"/>
      <c r="F91" s="117"/>
      <c r="G91" s="117"/>
      <c r="H91" s="117"/>
      <c r="I91" s="195"/>
      <c r="J91" s="117"/>
      <c r="K91" s="117"/>
      <c r="L91" s="117"/>
      <c r="M91" s="117"/>
      <c r="N91" s="117"/>
      <c r="O91" s="117"/>
      <c r="P91" s="117"/>
      <c r="Q91" s="117"/>
      <c r="R91" s="117"/>
      <c r="S91" s="195"/>
      <c r="T91" s="117"/>
      <c r="U91" s="195"/>
      <c r="V91" s="117"/>
      <c r="W91" s="196"/>
      <c r="X91" s="197"/>
      <c r="Y91" s="197"/>
      <c r="Z91" s="197"/>
      <c r="AA91" s="197"/>
      <c r="AB91" s="188"/>
      <c r="AC91" s="197"/>
      <c r="AD91" s="197"/>
      <c r="AE91" s="188"/>
      <c r="AF91" s="197"/>
      <c r="AG91" s="197"/>
      <c r="AH91" s="197"/>
    </row>
    <row r="92" spans="1:34" x14ac:dyDescent="0.3">
      <c r="A92" s="192"/>
      <c r="B92" s="117"/>
      <c r="C92" s="117"/>
      <c r="D92" s="117"/>
      <c r="E92" s="117"/>
      <c r="F92" s="117"/>
      <c r="G92" s="117"/>
      <c r="H92" s="117"/>
      <c r="I92" s="195"/>
      <c r="J92" s="117"/>
      <c r="K92" s="117"/>
      <c r="L92" s="117"/>
      <c r="M92" s="117"/>
      <c r="N92" s="117"/>
      <c r="O92" s="117"/>
      <c r="P92" s="117"/>
      <c r="Q92" s="117"/>
      <c r="R92" s="117"/>
      <c r="S92" s="195"/>
      <c r="T92" s="117"/>
      <c r="U92" s="195"/>
      <c r="V92" s="117"/>
      <c r="W92" s="196"/>
      <c r="X92" s="197"/>
      <c r="Y92" s="197"/>
      <c r="Z92" s="197"/>
      <c r="AA92" s="197"/>
      <c r="AB92" s="188"/>
      <c r="AC92" s="197"/>
      <c r="AD92" s="197"/>
      <c r="AE92" s="188"/>
      <c r="AF92" s="197"/>
      <c r="AG92" s="197"/>
      <c r="AH92" s="197"/>
    </row>
    <row r="93" spans="1:34" x14ac:dyDescent="0.3">
      <c r="A93" s="192"/>
      <c r="B93" s="117"/>
      <c r="C93" s="117"/>
      <c r="D93" s="117"/>
      <c r="E93" s="117"/>
      <c r="F93" s="117"/>
      <c r="G93" s="117"/>
      <c r="H93" s="117"/>
      <c r="I93" s="195"/>
      <c r="J93" s="117"/>
      <c r="K93" s="117"/>
      <c r="L93" s="117"/>
      <c r="M93" s="117"/>
      <c r="N93" s="117"/>
      <c r="O93" s="117"/>
      <c r="P93" s="117"/>
      <c r="Q93" s="117"/>
      <c r="R93" s="117"/>
      <c r="S93" s="195"/>
      <c r="T93" s="117"/>
      <c r="U93" s="195"/>
      <c r="V93" s="117"/>
      <c r="W93" s="196"/>
      <c r="X93" s="197"/>
      <c r="Y93" s="197"/>
      <c r="Z93" s="197"/>
      <c r="AA93" s="197"/>
      <c r="AB93" s="188"/>
      <c r="AC93" s="197"/>
      <c r="AD93" s="197"/>
      <c r="AE93" s="188"/>
      <c r="AF93" s="197"/>
      <c r="AG93" s="197"/>
      <c r="AH93" s="197"/>
    </row>
    <row r="94" spans="1:34" x14ac:dyDescent="0.3">
      <c r="A94" s="192"/>
      <c r="B94" s="117"/>
      <c r="C94" s="117"/>
      <c r="D94" s="117"/>
      <c r="E94" s="117"/>
      <c r="F94" s="117"/>
      <c r="G94" s="117"/>
      <c r="H94" s="117"/>
      <c r="I94" s="195"/>
      <c r="J94" s="117"/>
      <c r="K94" s="117"/>
      <c r="L94" s="117"/>
      <c r="M94" s="117"/>
      <c r="N94" s="117"/>
      <c r="O94" s="117"/>
      <c r="P94" s="117"/>
      <c r="Q94" s="117"/>
      <c r="R94" s="117"/>
      <c r="S94" s="195"/>
      <c r="T94" s="117"/>
      <c r="U94" s="195"/>
      <c r="V94" s="117"/>
      <c r="W94" s="196"/>
      <c r="X94" s="197"/>
      <c r="Y94" s="197"/>
      <c r="Z94" s="197"/>
      <c r="AA94" s="197"/>
      <c r="AB94" s="188"/>
      <c r="AC94" s="197"/>
      <c r="AD94" s="197"/>
      <c r="AE94" s="188"/>
      <c r="AF94" s="197"/>
      <c r="AG94" s="197"/>
      <c r="AH94" s="197"/>
    </row>
    <row r="95" spans="1:34" x14ac:dyDescent="0.3">
      <c r="A95" s="192"/>
      <c r="B95" s="117"/>
      <c r="C95" s="117"/>
      <c r="D95" s="117"/>
      <c r="E95" s="117"/>
      <c r="F95" s="117"/>
      <c r="G95" s="117"/>
      <c r="H95" s="117"/>
      <c r="I95" s="195"/>
      <c r="J95" s="117"/>
      <c r="K95" s="117"/>
      <c r="L95" s="117"/>
      <c r="M95" s="117"/>
      <c r="N95" s="117"/>
      <c r="O95" s="117"/>
      <c r="P95" s="117"/>
      <c r="Q95" s="117"/>
      <c r="R95" s="117"/>
      <c r="S95" s="195"/>
      <c r="T95" s="117"/>
      <c r="U95" s="195"/>
      <c r="V95" s="117"/>
      <c r="W95" s="196"/>
      <c r="X95" s="197"/>
      <c r="Y95" s="197"/>
      <c r="Z95" s="197"/>
      <c r="AA95" s="197"/>
      <c r="AB95" s="188"/>
      <c r="AC95" s="197"/>
      <c r="AD95" s="197"/>
      <c r="AE95" s="188"/>
      <c r="AF95" s="197"/>
      <c r="AG95" s="197"/>
      <c r="AH95" s="197"/>
    </row>
    <row r="96" spans="1:34" x14ac:dyDescent="0.3">
      <c r="A96" s="192"/>
      <c r="B96" s="117"/>
      <c r="C96" s="117"/>
      <c r="D96" s="117"/>
      <c r="E96" s="117"/>
      <c r="F96" s="117"/>
      <c r="G96" s="117"/>
      <c r="H96" s="117"/>
      <c r="I96" s="195"/>
      <c r="J96" s="117"/>
      <c r="K96" s="117"/>
      <c r="L96" s="117"/>
      <c r="M96" s="117"/>
      <c r="N96" s="117"/>
      <c r="O96" s="117"/>
      <c r="P96" s="117"/>
      <c r="Q96" s="117"/>
      <c r="R96" s="117"/>
      <c r="S96" s="195"/>
      <c r="T96" s="117"/>
      <c r="U96" s="195"/>
      <c r="V96" s="117"/>
      <c r="W96" s="196"/>
      <c r="X96" s="197"/>
      <c r="Y96" s="197"/>
      <c r="Z96" s="197"/>
      <c r="AA96" s="197"/>
      <c r="AB96" s="188"/>
      <c r="AC96" s="197"/>
      <c r="AD96" s="197"/>
      <c r="AE96" s="188"/>
      <c r="AF96" s="197"/>
      <c r="AG96" s="197"/>
      <c r="AH96" s="197"/>
    </row>
    <row r="97" spans="1:34" x14ac:dyDescent="0.3">
      <c r="A97" s="192"/>
      <c r="B97" s="117"/>
      <c r="C97" s="117"/>
      <c r="D97" s="117"/>
      <c r="E97" s="117"/>
      <c r="F97" s="117"/>
      <c r="G97" s="117"/>
      <c r="H97" s="117"/>
      <c r="I97" s="195"/>
      <c r="J97" s="117"/>
      <c r="K97" s="117"/>
      <c r="L97" s="117"/>
      <c r="M97" s="117"/>
      <c r="N97" s="117"/>
      <c r="O97" s="117"/>
      <c r="P97" s="117"/>
      <c r="Q97" s="117"/>
      <c r="R97" s="117"/>
      <c r="S97" s="195"/>
      <c r="T97" s="117"/>
      <c r="U97" s="195"/>
      <c r="V97" s="117"/>
      <c r="W97" s="196"/>
      <c r="X97" s="197"/>
      <c r="Y97" s="197"/>
      <c r="Z97" s="197"/>
      <c r="AA97" s="197"/>
      <c r="AB97" s="188"/>
      <c r="AC97" s="197"/>
      <c r="AD97" s="197"/>
      <c r="AE97" s="188"/>
      <c r="AF97" s="197"/>
      <c r="AG97" s="197"/>
      <c r="AH97" s="197"/>
    </row>
    <row r="98" spans="1:34" x14ac:dyDescent="0.3">
      <c r="A98" s="192"/>
      <c r="B98" s="117"/>
      <c r="C98" s="117"/>
      <c r="D98" s="117"/>
      <c r="E98" s="117"/>
      <c r="F98" s="117"/>
      <c r="G98" s="117"/>
      <c r="H98" s="117"/>
      <c r="I98" s="195"/>
      <c r="J98" s="117"/>
      <c r="K98" s="117"/>
      <c r="L98" s="117"/>
      <c r="M98" s="117"/>
      <c r="N98" s="117"/>
      <c r="O98" s="117"/>
      <c r="P98" s="117"/>
      <c r="Q98" s="117"/>
      <c r="R98" s="117"/>
      <c r="S98" s="195"/>
      <c r="T98" s="117"/>
      <c r="U98" s="195"/>
      <c r="V98" s="117"/>
      <c r="W98" s="196"/>
      <c r="X98" s="197"/>
      <c r="Y98" s="197"/>
      <c r="Z98" s="197"/>
      <c r="AA98" s="197"/>
      <c r="AB98" s="188"/>
      <c r="AC98" s="197"/>
      <c r="AD98" s="197"/>
      <c r="AE98" s="188"/>
      <c r="AF98" s="197"/>
      <c r="AG98" s="197"/>
      <c r="AH98" s="197"/>
    </row>
    <row r="99" spans="1:34" x14ac:dyDescent="0.3">
      <c r="A99" s="192"/>
      <c r="B99" s="117"/>
      <c r="C99" s="117"/>
      <c r="D99" s="117"/>
      <c r="E99" s="117"/>
      <c r="F99" s="117"/>
      <c r="G99" s="117"/>
      <c r="H99" s="117"/>
      <c r="I99" s="195"/>
      <c r="J99" s="117"/>
      <c r="K99" s="117"/>
      <c r="L99" s="117"/>
      <c r="M99" s="117"/>
      <c r="N99" s="117"/>
      <c r="O99" s="117"/>
      <c r="P99" s="117"/>
      <c r="Q99" s="117"/>
      <c r="R99" s="117"/>
      <c r="S99" s="195"/>
      <c r="T99" s="117"/>
      <c r="U99" s="195"/>
      <c r="V99" s="117"/>
      <c r="W99" s="196"/>
      <c r="X99" s="197"/>
      <c r="Y99" s="197"/>
      <c r="Z99" s="197"/>
      <c r="AA99" s="197"/>
      <c r="AB99" s="188"/>
      <c r="AC99" s="197"/>
      <c r="AD99" s="197"/>
      <c r="AE99" s="188"/>
      <c r="AF99" s="197"/>
      <c r="AG99" s="197"/>
      <c r="AH99" s="197"/>
    </row>
    <row r="100" spans="1:34" x14ac:dyDescent="0.3">
      <c r="A100" s="192"/>
      <c r="B100" s="117"/>
      <c r="C100" s="117"/>
      <c r="D100" s="117"/>
      <c r="E100" s="117"/>
      <c r="F100" s="117"/>
      <c r="G100" s="117"/>
      <c r="H100" s="117"/>
      <c r="I100" s="195"/>
      <c r="J100" s="117"/>
      <c r="K100" s="117"/>
      <c r="L100" s="117"/>
      <c r="M100" s="117"/>
      <c r="N100" s="117"/>
      <c r="O100" s="117"/>
      <c r="P100" s="117"/>
      <c r="Q100" s="117"/>
      <c r="R100" s="117"/>
      <c r="S100" s="195"/>
      <c r="T100" s="117"/>
      <c r="U100" s="195"/>
      <c r="V100" s="117"/>
      <c r="W100" s="196"/>
      <c r="X100" s="197"/>
      <c r="Y100" s="197"/>
      <c r="Z100" s="197"/>
      <c r="AA100" s="197"/>
      <c r="AB100" s="188"/>
      <c r="AC100" s="197"/>
      <c r="AD100" s="197"/>
      <c r="AE100" s="188"/>
      <c r="AF100" s="197"/>
      <c r="AG100" s="197"/>
      <c r="AH100" s="197"/>
    </row>
    <row r="101" spans="1:34" x14ac:dyDescent="0.3">
      <c r="A101" s="192"/>
      <c r="B101" s="117"/>
      <c r="C101" s="117"/>
      <c r="D101" s="117"/>
      <c r="E101" s="117"/>
      <c r="F101" s="117"/>
      <c r="G101" s="117"/>
      <c r="H101" s="117"/>
      <c r="I101" s="195"/>
      <c r="J101" s="117"/>
      <c r="K101" s="117"/>
      <c r="L101" s="117"/>
      <c r="M101" s="117"/>
      <c r="N101" s="117"/>
      <c r="O101" s="117"/>
      <c r="P101" s="117"/>
      <c r="Q101" s="117"/>
      <c r="R101" s="117"/>
      <c r="S101" s="195"/>
      <c r="T101" s="117"/>
      <c r="U101" s="195"/>
      <c r="V101" s="117"/>
      <c r="W101" s="196"/>
      <c r="X101" s="197"/>
      <c r="Y101" s="197"/>
      <c r="Z101" s="197"/>
      <c r="AA101" s="197"/>
      <c r="AB101" s="188"/>
      <c r="AC101" s="197"/>
      <c r="AD101" s="197"/>
      <c r="AE101" s="188"/>
      <c r="AF101" s="197"/>
      <c r="AG101" s="197"/>
      <c r="AH101" s="197"/>
    </row>
    <row r="102" spans="1:34" x14ac:dyDescent="0.3">
      <c r="A102" s="192"/>
      <c r="B102" s="117"/>
      <c r="C102" s="117"/>
      <c r="D102" s="117"/>
      <c r="E102" s="117"/>
      <c r="F102" s="117"/>
      <c r="G102" s="117"/>
      <c r="H102" s="117"/>
      <c r="I102" s="195"/>
      <c r="J102" s="117"/>
      <c r="K102" s="117"/>
      <c r="L102" s="117"/>
      <c r="M102" s="117"/>
      <c r="N102" s="117"/>
      <c r="O102" s="117"/>
      <c r="P102" s="117"/>
      <c r="Q102" s="117"/>
      <c r="R102" s="117"/>
      <c r="S102" s="195"/>
      <c r="T102" s="117"/>
      <c r="U102" s="195"/>
      <c r="V102" s="117"/>
      <c r="W102" s="196"/>
      <c r="X102" s="197"/>
      <c r="Y102" s="197"/>
      <c r="Z102" s="197"/>
      <c r="AA102" s="197"/>
      <c r="AB102" s="188"/>
      <c r="AC102" s="197"/>
      <c r="AD102" s="197"/>
      <c r="AE102" s="188"/>
      <c r="AF102" s="197"/>
      <c r="AG102" s="197"/>
      <c r="AH102" s="197"/>
    </row>
    <row r="103" spans="1:34" x14ac:dyDescent="0.3">
      <c r="A103" s="192"/>
      <c r="B103" s="117"/>
      <c r="C103" s="117"/>
      <c r="D103" s="117"/>
      <c r="E103" s="117"/>
      <c r="F103" s="117"/>
      <c r="G103" s="117"/>
      <c r="H103" s="117"/>
      <c r="I103" s="195"/>
      <c r="J103" s="117"/>
      <c r="K103" s="117"/>
      <c r="L103" s="117"/>
      <c r="M103" s="117"/>
      <c r="N103" s="117"/>
      <c r="O103" s="117"/>
      <c r="P103" s="117"/>
      <c r="Q103" s="117"/>
      <c r="R103" s="117"/>
      <c r="S103" s="195"/>
      <c r="T103" s="117"/>
      <c r="U103" s="195"/>
      <c r="V103" s="117"/>
      <c r="W103" s="196"/>
      <c r="X103" s="197"/>
      <c r="Y103" s="197"/>
      <c r="Z103" s="197"/>
      <c r="AA103" s="197"/>
      <c r="AB103" s="188"/>
      <c r="AC103" s="197"/>
      <c r="AD103" s="197"/>
      <c r="AE103" s="188"/>
      <c r="AF103" s="197"/>
      <c r="AG103" s="197"/>
      <c r="AH103" s="197"/>
    </row>
    <row r="104" spans="1:34" x14ac:dyDescent="0.3">
      <c r="A104" s="192"/>
      <c r="B104" s="117"/>
      <c r="C104" s="117"/>
      <c r="D104" s="117"/>
      <c r="E104" s="117"/>
      <c r="F104" s="117"/>
      <c r="G104" s="117"/>
      <c r="H104" s="117"/>
      <c r="I104" s="195"/>
      <c r="J104" s="117"/>
      <c r="K104" s="117"/>
      <c r="L104" s="117"/>
      <c r="M104" s="117"/>
      <c r="N104" s="117"/>
      <c r="O104" s="117"/>
      <c r="P104" s="117"/>
      <c r="Q104" s="117"/>
      <c r="R104" s="117"/>
      <c r="S104" s="195"/>
      <c r="T104" s="117"/>
      <c r="U104" s="195"/>
      <c r="V104" s="117"/>
      <c r="W104" s="196"/>
      <c r="X104" s="197"/>
      <c r="Y104" s="197"/>
      <c r="Z104" s="197"/>
      <c r="AA104" s="197"/>
      <c r="AB104" s="188"/>
      <c r="AC104" s="197"/>
      <c r="AD104" s="197"/>
      <c r="AE104" s="188"/>
      <c r="AF104" s="197"/>
      <c r="AG104" s="197"/>
      <c r="AH104" s="197"/>
    </row>
    <row r="105" spans="1:34" x14ac:dyDescent="0.3">
      <c r="A105" s="192"/>
      <c r="B105" s="117"/>
      <c r="C105" s="117"/>
      <c r="D105" s="117"/>
      <c r="E105" s="117"/>
      <c r="F105" s="117"/>
      <c r="G105" s="117"/>
      <c r="H105" s="117"/>
      <c r="I105" s="195"/>
      <c r="J105" s="117"/>
      <c r="K105" s="117"/>
      <c r="L105" s="117"/>
      <c r="M105" s="117"/>
      <c r="N105" s="117"/>
      <c r="O105" s="117"/>
      <c r="P105" s="117"/>
      <c r="Q105" s="117"/>
      <c r="R105" s="117"/>
      <c r="S105" s="195"/>
      <c r="T105" s="117"/>
      <c r="U105" s="195"/>
      <c r="V105" s="117"/>
      <c r="W105" s="196"/>
      <c r="X105" s="197"/>
      <c r="Y105" s="197"/>
      <c r="Z105" s="197"/>
      <c r="AA105" s="197"/>
      <c r="AB105" s="188"/>
      <c r="AC105" s="197"/>
      <c r="AD105" s="197"/>
      <c r="AE105" s="188"/>
      <c r="AF105" s="197"/>
      <c r="AG105" s="197"/>
      <c r="AH105" s="197"/>
    </row>
    <row r="106" spans="1:34" x14ac:dyDescent="0.3">
      <c r="A106" s="192"/>
      <c r="B106" s="117"/>
      <c r="C106" s="117"/>
      <c r="D106" s="117"/>
      <c r="E106" s="117"/>
      <c r="F106" s="117"/>
      <c r="G106" s="117"/>
      <c r="H106" s="117"/>
      <c r="I106" s="195"/>
      <c r="J106" s="117"/>
      <c r="K106" s="117"/>
      <c r="L106" s="117"/>
      <c r="M106" s="117"/>
      <c r="N106" s="117"/>
      <c r="O106" s="117"/>
      <c r="P106" s="117"/>
      <c r="Q106" s="117"/>
      <c r="R106" s="117"/>
      <c r="S106" s="195"/>
      <c r="T106" s="117"/>
      <c r="U106" s="195"/>
      <c r="V106" s="117"/>
      <c r="W106" s="196"/>
      <c r="X106" s="197"/>
      <c r="Y106" s="197"/>
      <c r="Z106" s="197"/>
      <c r="AA106" s="197"/>
      <c r="AB106" s="188"/>
      <c r="AC106" s="197"/>
      <c r="AD106" s="197"/>
      <c r="AE106" s="188"/>
      <c r="AF106" s="197"/>
      <c r="AG106" s="197"/>
      <c r="AH106" s="197"/>
    </row>
    <row r="107" spans="1:34" x14ac:dyDescent="0.3">
      <c r="A107" s="192"/>
      <c r="B107" s="117"/>
      <c r="C107" s="117"/>
      <c r="D107" s="117"/>
      <c r="E107" s="117"/>
      <c r="F107" s="117"/>
      <c r="G107" s="117"/>
      <c r="H107" s="117"/>
      <c r="I107" s="195"/>
      <c r="J107" s="117"/>
      <c r="K107" s="117"/>
      <c r="L107" s="117"/>
      <c r="M107" s="117"/>
      <c r="N107" s="117"/>
      <c r="O107" s="117"/>
      <c r="P107" s="117"/>
      <c r="Q107" s="117"/>
      <c r="R107" s="117"/>
      <c r="S107" s="195"/>
      <c r="T107" s="117"/>
      <c r="U107" s="195"/>
      <c r="V107" s="117"/>
      <c r="W107" s="196"/>
      <c r="X107" s="197"/>
      <c r="Y107" s="197"/>
      <c r="Z107" s="197"/>
      <c r="AA107" s="197"/>
      <c r="AB107" s="188"/>
      <c r="AC107" s="197"/>
      <c r="AD107" s="197"/>
      <c r="AE107" s="188"/>
      <c r="AF107" s="197"/>
      <c r="AG107" s="197"/>
      <c r="AH107" s="197"/>
    </row>
    <row r="108" spans="1:34" x14ac:dyDescent="0.3">
      <c r="A108" s="192"/>
      <c r="B108" s="117"/>
      <c r="C108" s="117"/>
      <c r="D108" s="117"/>
      <c r="E108" s="117"/>
      <c r="F108" s="117"/>
      <c r="G108" s="117"/>
      <c r="H108" s="117"/>
      <c r="I108" s="195"/>
      <c r="J108" s="117"/>
      <c r="K108" s="117"/>
      <c r="L108" s="117"/>
      <c r="M108" s="117"/>
      <c r="N108" s="117"/>
      <c r="O108" s="117"/>
      <c r="P108" s="117"/>
      <c r="Q108" s="117"/>
      <c r="R108" s="117"/>
      <c r="S108" s="195"/>
      <c r="T108" s="117"/>
      <c r="U108" s="195"/>
      <c r="V108" s="117"/>
      <c r="W108" s="196"/>
      <c r="X108" s="197"/>
      <c r="Y108" s="197"/>
      <c r="Z108" s="197"/>
      <c r="AA108" s="197"/>
      <c r="AB108" s="188"/>
      <c r="AC108" s="197"/>
      <c r="AD108" s="197"/>
      <c r="AE108" s="188"/>
      <c r="AF108" s="197"/>
      <c r="AG108" s="197"/>
      <c r="AH108" s="197"/>
    </row>
    <row r="109" spans="1:34" x14ac:dyDescent="0.3">
      <c r="A109" s="192"/>
      <c r="B109" s="117"/>
      <c r="C109" s="117"/>
      <c r="D109" s="117"/>
      <c r="E109" s="117"/>
      <c r="F109" s="117"/>
      <c r="G109" s="117"/>
      <c r="H109" s="117"/>
      <c r="I109" s="195"/>
      <c r="J109" s="117"/>
      <c r="K109" s="117"/>
      <c r="L109" s="117"/>
      <c r="M109" s="117"/>
      <c r="N109" s="117"/>
      <c r="O109" s="117"/>
      <c r="P109" s="117"/>
      <c r="Q109" s="117"/>
      <c r="R109" s="117"/>
      <c r="S109" s="195"/>
      <c r="T109" s="117"/>
      <c r="U109" s="195"/>
      <c r="V109" s="117"/>
      <c r="W109" s="196"/>
      <c r="X109" s="197"/>
      <c r="Y109" s="197"/>
      <c r="Z109" s="197"/>
      <c r="AA109" s="197"/>
      <c r="AB109" s="188"/>
      <c r="AC109" s="197"/>
      <c r="AD109" s="197"/>
      <c r="AE109" s="188"/>
      <c r="AF109" s="197"/>
      <c r="AG109" s="197"/>
      <c r="AH109" s="197"/>
    </row>
    <row r="110" spans="1:34" x14ac:dyDescent="0.3">
      <c r="A110" s="192"/>
      <c r="B110" s="117"/>
      <c r="C110" s="117"/>
      <c r="D110" s="117"/>
      <c r="E110" s="117"/>
      <c r="F110" s="117"/>
      <c r="G110" s="117"/>
      <c r="H110" s="117"/>
      <c r="I110" s="195"/>
      <c r="J110" s="117"/>
      <c r="K110" s="117"/>
      <c r="L110" s="117"/>
      <c r="M110" s="117"/>
      <c r="N110" s="117"/>
      <c r="O110" s="117"/>
      <c r="P110" s="117"/>
      <c r="Q110" s="117"/>
      <c r="R110" s="117"/>
      <c r="S110" s="195"/>
      <c r="T110" s="117"/>
      <c r="U110" s="195"/>
      <c r="V110" s="117"/>
      <c r="W110" s="196"/>
      <c r="X110" s="197"/>
      <c r="Y110" s="197"/>
      <c r="Z110" s="197"/>
      <c r="AA110" s="197"/>
      <c r="AB110" s="188"/>
      <c r="AC110" s="197"/>
      <c r="AD110" s="197"/>
      <c r="AE110" s="188"/>
      <c r="AF110" s="197"/>
      <c r="AG110" s="197"/>
      <c r="AH110" s="197"/>
    </row>
    <row r="111" spans="1:34" x14ac:dyDescent="0.3">
      <c r="A111" s="192"/>
      <c r="B111" s="117"/>
      <c r="C111" s="117"/>
      <c r="D111" s="117"/>
      <c r="E111" s="117"/>
      <c r="F111" s="117"/>
      <c r="G111" s="117"/>
      <c r="H111" s="117"/>
      <c r="I111" s="195"/>
      <c r="J111" s="117"/>
      <c r="K111" s="117"/>
      <c r="L111" s="117"/>
      <c r="M111" s="117"/>
      <c r="N111" s="117"/>
      <c r="O111" s="117"/>
      <c r="P111" s="117"/>
      <c r="Q111" s="117"/>
      <c r="R111" s="117"/>
      <c r="S111" s="195"/>
      <c r="T111" s="117"/>
      <c r="U111" s="195"/>
      <c r="V111" s="117"/>
      <c r="W111" s="196"/>
      <c r="X111" s="197"/>
      <c r="Y111" s="197"/>
      <c r="Z111" s="197"/>
      <c r="AA111" s="197"/>
      <c r="AB111" s="188"/>
      <c r="AC111" s="197"/>
      <c r="AD111" s="197"/>
      <c r="AE111" s="188"/>
      <c r="AF111" s="197"/>
      <c r="AG111" s="197"/>
      <c r="AH111" s="197"/>
    </row>
    <row r="112" spans="1:34" x14ac:dyDescent="0.3">
      <c r="A112" s="192"/>
      <c r="B112" s="117"/>
      <c r="C112" s="117"/>
      <c r="D112" s="117"/>
      <c r="E112" s="117"/>
      <c r="F112" s="117"/>
      <c r="G112" s="117"/>
      <c r="H112" s="117"/>
      <c r="I112" s="195"/>
      <c r="J112" s="117"/>
      <c r="K112" s="117"/>
      <c r="L112" s="117"/>
      <c r="M112" s="117"/>
      <c r="N112" s="117"/>
      <c r="O112" s="117"/>
      <c r="P112" s="117"/>
      <c r="Q112" s="117"/>
      <c r="R112" s="117"/>
      <c r="S112" s="195"/>
      <c r="T112" s="117"/>
      <c r="U112" s="195"/>
      <c r="V112" s="117"/>
      <c r="W112" s="196"/>
      <c r="X112" s="197"/>
      <c r="Y112" s="197"/>
      <c r="Z112" s="197"/>
      <c r="AA112" s="197"/>
      <c r="AB112" s="188"/>
      <c r="AC112" s="197"/>
      <c r="AD112" s="197"/>
      <c r="AE112" s="188"/>
      <c r="AF112" s="197"/>
      <c r="AG112" s="197"/>
      <c r="AH112" s="197"/>
    </row>
    <row r="113" spans="1:34" x14ac:dyDescent="0.3">
      <c r="A113" s="192"/>
      <c r="B113" s="117"/>
      <c r="C113" s="117"/>
      <c r="D113" s="117"/>
      <c r="E113" s="117"/>
      <c r="F113" s="117"/>
      <c r="G113" s="117"/>
      <c r="H113" s="117"/>
      <c r="I113" s="195"/>
      <c r="J113" s="117"/>
      <c r="K113" s="117"/>
      <c r="L113" s="117"/>
      <c r="M113" s="117"/>
      <c r="N113" s="117"/>
      <c r="O113" s="117"/>
      <c r="P113" s="117"/>
      <c r="Q113" s="117"/>
      <c r="R113" s="117"/>
      <c r="S113" s="195"/>
      <c r="T113" s="117"/>
      <c r="U113" s="195"/>
      <c r="V113" s="117"/>
      <c r="W113" s="196"/>
      <c r="X113" s="197"/>
      <c r="Y113" s="197"/>
      <c r="Z113" s="197"/>
      <c r="AA113" s="197"/>
      <c r="AB113" s="188"/>
      <c r="AC113" s="197"/>
      <c r="AD113" s="197"/>
      <c r="AE113" s="188"/>
      <c r="AF113" s="197"/>
      <c r="AG113" s="197"/>
      <c r="AH113" s="197"/>
    </row>
    <row r="114" spans="1:34" x14ac:dyDescent="0.3">
      <c r="A114" s="192"/>
      <c r="B114" s="117"/>
      <c r="C114" s="117"/>
      <c r="D114" s="117"/>
      <c r="E114" s="117"/>
      <c r="F114" s="117"/>
      <c r="G114" s="117"/>
      <c r="H114" s="117"/>
      <c r="I114" s="195"/>
      <c r="J114" s="117"/>
      <c r="K114" s="117"/>
      <c r="L114" s="117"/>
      <c r="M114" s="117"/>
      <c r="N114" s="117"/>
      <c r="O114" s="117"/>
      <c r="P114" s="117"/>
      <c r="Q114" s="117"/>
      <c r="R114" s="117"/>
      <c r="S114" s="195"/>
      <c r="T114" s="117"/>
      <c r="U114" s="195"/>
      <c r="V114" s="117"/>
      <c r="W114" s="196"/>
      <c r="X114" s="197"/>
      <c r="Y114" s="197"/>
      <c r="Z114" s="197"/>
      <c r="AA114" s="197"/>
      <c r="AB114" s="188"/>
      <c r="AC114" s="197"/>
      <c r="AD114" s="197"/>
      <c r="AE114" s="188"/>
      <c r="AF114" s="197"/>
      <c r="AG114" s="197"/>
      <c r="AH114" s="197"/>
    </row>
    <row r="115" spans="1:34" x14ac:dyDescent="0.3">
      <c r="A115" s="192"/>
      <c r="B115" s="117"/>
      <c r="C115" s="117"/>
      <c r="D115" s="117"/>
      <c r="E115" s="117"/>
      <c r="F115" s="117"/>
      <c r="G115" s="117"/>
      <c r="H115" s="117"/>
      <c r="I115" s="195"/>
      <c r="J115" s="117"/>
      <c r="K115" s="117"/>
      <c r="L115" s="117"/>
      <c r="M115" s="117"/>
      <c r="N115" s="117"/>
      <c r="O115" s="117"/>
      <c r="P115" s="117"/>
      <c r="Q115" s="117"/>
      <c r="R115" s="117"/>
      <c r="S115" s="195"/>
      <c r="T115" s="117"/>
      <c r="U115" s="195"/>
      <c r="V115" s="117"/>
      <c r="W115" s="196"/>
      <c r="X115" s="197"/>
      <c r="Y115" s="197"/>
      <c r="Z115" s="197"/>
      <c r="AA115" s="197"/>
      <c r="AB115" s="188"/>
      <c r="AC115" s="197"/>
      <c r="AD115" s="197"/>
      <c r="AE115" s="188"/>
      <c r="AF115" s="197"/>
      <c r="AG115" s="197"/>
      <c r="AH115" s="197"/>
    </row>
    <row r="116" spans="1:34" x14ac:dyDescent="0.3">
      <c r="A116" s="192"/>
      <c r="B116" s="117"/>
      <c r="C116" s="117"/>
      <c r="D116" s="117"/>
      <c r="E116" s="117"/>
      <c r="F116" s="117"/>
      <c r="G116" s="117"/>
      <c r="H116" s="117"/>
      <c r="I116" s="195"/>
      <c r="J116" s="117"/>
      <c r="K116" s="117"/>
      <c r="L116" s="117"/>
      <c r="M116" s="117"/>
      <c r="N116" s="117"/>
      <c r="O116" s="117"/>
      <c r="P116" s="117"/>
      <c r="Q116" s="117"/>
      <c r="R116" s="117"/>
      <c r="S116" s="195"/>
      <c r="T116" s="117"/>
      <c r="U116" s="195"/>
      <c r="V116" s="117"/>
      <c r="W116" s="196"/>
      <c r="X116" s="197"/>
      <c r="Y116" s="197"/>
      <c r="Z116" s="197"/>
      <c r="AA116" s="197"/>
      <c r="AB116" s="188"/>
      <c r="AC116" s="197"/>
      <c r="AD116" s="197"/>
      <c r="AE116" s="188"/>
      <c r="AF116" s="197"/>
      <c r="AG116" s="197"/>
      <c r="AH116" s="197"/>
    </row>
    <row r="117" spans="1:34" x14ac:dyDescent="0.3">
      <c r="A117" s="192"/>
      <c r="B117" s="117"/>
      <c r="C117" s="117"/>
      <c r="D117" s="117"/>
      <c r="E117" s="117"/>
      <c r="F117" s="117"/>
      <c r="G117" s="117"/>
      <c r="H117" s="117"/>
      <c r="I117" s="195"/>
      <c r="J117" s="117"/>
      <c r="K117" s="117"/>
      <c r="L117" s="117"/>
      <c r="M117" s="117"/>
      <c r="N117" s="117"/>
      <c r="O117" s="117"/>
      <c r="P117" s="117"/>
      <c r="Q117" s="117"/>
      <c r="R117" s="117"/>
      <c r="S117" s="195"/>
      <c r="T117" s="117"/>
      <c r="U117" s="195"/>
      <c r="V117" s="117"/>
      <c r="W117" s="196"/>
      <c r="X117" s="197"/>
      <c r="Y117" s="197"/>
      <c r="Z117" s="197"/>
      <c r="AA117" s="197"/>
      <c r="AB117" s="188"/>
      <c r="AC117" s="197"/>
      <c r="AD117" s="197"/>
      <c r="AE117" s="188"/>
      <c r="AF117" s="197"/>
      <c r="AG117" s="197"/>
      <c r="AH117" s="197"/>
    </row>
    <row r="118" spans="1:34" x14ac:dyDescent="0.3">
      <c r="A118" s="192"/>
      <c r="B118" s="117"/>
      <c r="C118" s="117"/>
      <c r="D118" s="117"/>
      <c r="E118" s="117"/>
      <c r="F118" s="117"/>
      <c r="G118" s="117"/>
      <c r="H118" s="117"/>
      <c r="I118" s="195"/>
      <c r="J118" s="117"/>
      <c r="K118" s="117"/>
      <c r="L118" s="117"/>
      <c r="M118" s="117"/>
      <c r="N118" s="117"/>
      <c r="O118" s="117"/>
      <c r="P118" s="117"/>
      <c r="Q118" s="117"/>
      <c r="R118" s="117"/>
      <c r="S118" s="195"/>
      <c r="T118" s="117"/>
      <c r="U118" s="195"/>
      <c r="V118" s="117"/>
      <c r="W118" s="196"/>
      <c r="X118" s="197"/>
      <c r="Y118" s="197"/>
      <c r="Z118" s="197"/>
      <c r="AA118" s="197"/>
      <c r="AB118" s="188"/>
      <c r="AC118" s="197"/>
      <c r="AD118" s="197"/>
      <c r="AE118" s="188"/>
      <c r="AF118" s="197"/>
      <c r="AG118" s="197"/>
      <c r="AH118" s="197"/>
    </row>
    <row r="119" spans="1:34" x14ac:dyDescent="0.3">
      <c r="A119" s="192"/>
      <c r="B119" s="117"/>
      <c r="C119" s="117"/>
      <c r="D119" s="117"/>
      <c r="E119" s="117"/>
      <c r="F119" s="117"/>
      <c r="G119" s="117"/>
      <c r="H119" s="117"/>
      <c r="I119" s="195"/>
      <c r="J119" s="117"/>
      <c r="K119" s="117"/>
      <c r="L119" s="117"/>
      <c r="M119" s="117"/>
      <c r="N119" s="117"/>
      <c r="O119" s="117"/>
      <c r="P119" s="117"/>
      <c r="Q119" s="117"/>
      <c r="R119" s="117"/>
      <c r="S119" s="195"/>
      <c r="T119" s="117"/>
      <c r="U119" s="195"/>
      <c r="V119" s="117"/>
      <c r="W119" s="196"/>
      <c r="X119" s="197"/>
      <c r="Y119" s="197"/>
      <c r="Z119" s="197"/>
      <c r="AA119" s="197"/>
      <c r="AB119" s="188"/>
      <c r="AC119" s="197"/>
      <c r="AD119" s="197"/>
      <c r="AE119" s="188"/>
      <c r="AF119" s="197"/>
      <c r="AG119" s="197"/>
      <c r="AH119" s="197"/>
    </row>
    <row r="120" spans="1:34" x14ac:dyDescent="0.3">
      <c r="A120" s="192"/>
      <c r="B120" s="117"/>
      <c r="C120" s="117"/>
      <c r="D120" s="117"/>
      <c r="E120" s="117"/>
      <c r="F120" s="117"/>
      <c r="G120" s="117"/>
      <c r="H120" s="117"/>
      <c r="I120" s="195"/>
      <c r="J120" s="117"/>
      <c r="K120" s="117"/>
      <c r="L120" s="117"/>
      <c r="M120" s="117"/>
      <c r="N120" s="117"/>
      <c r="O120" s="117"/>
      <c r="P120" s="117"/>
      <c r="Q120" s="117"/>
      <c r="R120" s="117"/>
      <c r="S120" s="195"/>
      <c r="T120" s="117"/>
      <c r="U120" s="195"/>
      <c r="V120" s="117"/>
      <c r="W120" s="196"/>
      <c r="X120" s="197"/>
      <c r="Y120" s="197"/>
      <c r="Z120" s="197"/>
      <c r="AA120" s="197"/>
      <c r="AB120" s="188"/>
      <c r="AC120" s="197"/>
      <c r="AD120" s="197"/>
      <c r="AE120" s="188"/>
      <c r="AF120" s="197"/>
      <c r="AG120" s="197"/>
      <c r="AH120" s="197"/>
    </row>
    <row r="121" spans="1:34" x14ac:dyDescent="0.3">
      <c r="A121" s="192"/>
      <c r="B121" s="117"/>
      <c r="C121" s="117"/>
      <c r="D121" s="117"/>
      <c r="E121" s="117"/>
      <c r="F121" s="117"/>
      <c r="G121" s="117"/>
      <c r="H121" s="117"/>
      <c r="I121" s="195"/>
      <c r="J121" s="117"/>
      <c r="K121" s="117"/>
      <c r="L121" s="117"/>
      <c r="M121" s="117"/>
      <c r="N121" s="117"/>
      <c r="O121" s="117"/>
      <c r="P121" s="117"/>
      <c r="Q121" s="117"/>
      <c r="R121" s="117"/>
      <c r="S121" s="195"/>
      <c r="T121" s="117"/>
      <c r="U121" s="195"/>
      <c r="V121" s="117"/>
      <c r="W121" s="196"/>
      <c r="X121" s="197"/>
      <c r="Y121" s="197"/>
      <c r="Z121" s="197"/>
      <c r="AA121" s="197"/>
      <c r="AB121" s="188"/>
      <c r="AC121" s="197"/>
      <c r="AD121" s="197"/>
      <c r="AE121" s="188"/>
      <c r="AF121" s="197"/>
      <c r="AG121" s="197"/>
      <c r="AH121" s="197"/>
    </row>
    <row r="122" spans="1:34" x14ac:dyDescent="0.3">
      <c r="A122" s="192"/>
      <c r="B122" s="117"/>
      <c r="C122" s="117"/>
      <c r="D122" s="117"/>
      <c r="E122" s="117"/>
      <c r="F122" s="117"/>
      <c r="G122" s="117"/>
      <c r="H122" s="117"/>
      <c r="I122" s="195"/>
      <c r="J122" s="117"/>
      <c r="K122" s="117"/>
      <c r="L122" s="117"/>
      <c r="M122" s="117"/>
      <c r="N122" s="117"/>
      <c r="O122" s="117"/>
      <c r="P122" s="117"/>
      <c r="Q122" s="117"/>
      <c r="R122" s="117"/>
      <c r="S122" s="195"/>
      <c r="T122" s="117"/>
      <c r="U122" s="195"/>
      <c r="V122" s="117"/>
      <c r="W122" s="196"/>
      <c r="X122" s="197"/>
      <c r="Y122" s="197"/>
      <c r="Z122" s="197"/>
      <c r="AA122" s="197"/>
      <c r="AB122" s="188"/>
      <c r="AC122" s="197"/>
      <c r="AD122" s="197"/>
      <c r="AE122" s="188"/>
      <c r="AF122" s="197"/>
      <c r="AG122" s="197"/>
      <c r="AH122" s="197"/>
    </row>
    <row r="123" spans="1:34" x14ac:dyDescent="0.3">
      <c r="A123" s="192"/>
      <c r="B123" s="117"/>
      <c r="C123" s="117"/>
      <c r="D123" s="117"/>
      <c r="E123" s="117"/>
      <c r="F123" s="117"/>
      <c r="G123" s="117"/>
      <c r="H123" s="117"/>
      <c r="I123" s="195"/>
      <c r="J123" s="117"/>
      <c r="K123" s="117"/>
      <c r="L123" s="117"/>
      <c r="M123" s="117"/>
      <c r="N123" s="117"/>
      <c r="O123" s="117"/>
      <c r="P123" s="117"/>
      <c r="Q123" s="117"/>
      <c r="R123" s="117"/>
      <c r="S123" s="195"/>
      <c r="T123" s="117"/>
      <c r="U123" s="195"/>
      <c r="V123" s="117"/>
      <c r="W123" s="196"/>
      <c r="X123" s="197"/>
      <c r="Y123" s="197"/>
      <c r="Z123" s="197"/>
      <c r="AA123" s="197"/>
      <c r="AB123" s="188"/>
      <c r="AC123" s="197"/>
      <c r="AD123" s="197"/>
      <c r="AE123" s="188"/>
      <c r="AF123" s="197"/>
      <c r="AG123" s="197"/>
      <c r="AH123" s="197"/>
    </row>
    <row r="124" spans="1:34" x14ac:dyDescent="0.3">
      <c r="A124" s="192"/>
      <c r="B124" s="117"/>
      <c r="C124" s="117"/>
      <c r="D124" s="117"/>
      <c r="E124" s="117"/>
      <c r="F124" s="117"/>
      <c r="G124" s="117"/>
      <c r="H124" s="117"/>
      <c r="I124" s="195"/>
      <c r="J124" s="117"/>
      <c r="K124" s="117"/>
      <c r="L124" s="117"/>
      <c r="M124" s="117"/>
      <c r="N124" s="117"/>
      <c r="O124" s="117"/>
      <c r="P124" s="117"/>
      <c r="Q124" s="117"/>
      <c r="R124" s="117"/>
      <c r="S124" s="195"/>
      <c r="T124" s="117"/>
      <c r="U124" s="195"/>
      <c r="V124" s="117"/>
      <c r="W124" s="196"/>
      <c r="X124" s="197"/>
      <c r="Y124" s="197"/>
      <c r="Z124" s="197"/>
      <c r="AA124" s="197"/>
      <c r="AB124" s="188"/>
      <c r="AC124" s="197"/>
      <c r="AD124" s="197"/>
      <c r="AE124" s="188"/>
      <c r="AF124" s="197"/>
      <c r="AG124" s="197"/>
      <c r="AH124" s="197"/>
    </row>
    <row r="125" spans="1:34" x14ac:dyDescent="0.3">
      <c r="A125" s="192"/>
      <c r="B125" s="117"/>
      <c r="C125" s="117"/>
      <c r="D125" s="117"/>
      <c r="E125" s="117"/>
      <c r="F125" s="117"/>
      <c r="G125" s="117"/>
      <c r="H125" s="117"/>
      <c r="I125" s="195"/>
      <c r="J125" s="117"/>
      <c r="K125" s="117"/>
      <c r="L125" s="117"/>
      <c r="M125" s="117"/>
      <c r="N125" s="117"/>
      <c r="O125" s="117"/>
      <c r="P125" s="117"/>
      <c r="Q125" s="117"/>
      <c r="R125" s="117"/>
      <c r="S125" s="195"/>
      <c r="T125" s="117"/>
      <c r="U125" s="195"/>
      <c r="V125" s="117"/>
      <c r="W125" s="196"/>
      <c r="X125" s="197"/>
      <c r="Y125" s="197"/>
      <c r="Z125" s="197"/>
      <c r="AA125" s="197"/>
      <c r="AB125" s="188"/>
      <c r="AC125" s="197"/>
      <c r="AD125" s="197"/>
      <c r="AE125" s="188"/>
      <c r="AF125" s="197"/>
      <c r="AG125" s="197"/>
      <c r="AH125" s="197"/>
    </row>
    <row r="126" spans="1:34" x14ac:dyDescent="0.3">
      <c r="A126" s="192"/>
      <c r="B126" s="117"/>
      <c r="C126" s="117"/>
      <c r="D126" s="117"/>
      <c r="E126" s="117"/>
      <c r="F126" s="117"/>
      <c r="G126" s="117"/>
      <c r="H126" s="117"/>
      <c r="I126" s="195"/>
      <c r="J126" s="117"/>
      <c r="K126" s="117"/>
      <c r="L126" s="117"/>
      <c r="M126" s="117"/>
      <c r="N126" s="117"/>
      <c r="O126" s="117"/>
      <c r="P126" s="117"/>
      <c r="Q126" s="117"/>
      <c r="R126" s="117"/>
      <c r="S126" s="195"/>
      <c r="T126" s="117"/>
      <c r="U126" s="195"/>
      <c r="V126" s="117"/>
      <c r="W126" s="196"/>
      <c r="X126" s="197"/>
      <c r="Y126" s="197"/>
      <c r="Z126" s="197"/>
      <c r="AA126" s="197"/>
      <c r="AB126" s="188"/>
      <c r="AC126" s="197"/>
      <c r="AD126" s="197"/>
      <c r="AE126" s="188"/>
      <c r="AF126" s="197"/>
      <c r="AG126" s="197"/>
      <c r="AH126" s="197"/>
    </row>
    <row r="127" spans="1:34" x14ac:dyDescent="0.3">
      <c r="A127" s="192"/>
      <c r="B127" s="117"/>
      <c r="C127" s="117"/>
      <c r="D127" s="117"/>
      <c r="E127" s="117"/>
      <c r="F127" s="117"/>
      <c r="G127" s="117"/>
      <c r="H127" s="117"/>
      <c r="I127" s="195"/>
      <c r="J127" s="117"/>
      <c r="K127" s="117"/>
      <c r="L127" s="117"/>
      <c r="M127" s="117"/>
      <c r="N127" s="117"/>
      <c r="O127" s="117"/>
      <c r="P127" s="117"/>
      <c r="Q127" s="117"/>
      <c r="R127" s="117"/>
      <c r="S127" s="195"/>
      <c r="T127" s="117"/>
      <c r="U127" s="195"/>
      <c r="V127" s="117"/>
      <c r="W127" s="196"/>
      <c r="X127" s="197"/>
      <c r="Y127" s="197"/>
      <c r="Z127" s="197"/>
      <c r="AA127" s="197"/>
      <c r="AB127" s="188"/>
      <c r="AC127" s="197"/>
      <c r="AD127" s="197"/>
      <c r="AE127" s="188"/>
      <c r="AF127" s="197"/>
      <c r="AG127" s="197"/>
      <c r="AH127" s="197"/>
    </row>
    <row r="128" spans="1:34" x14ac:dyDescent="0.3">
      <c r="A128" s="192"/>
      <c r="B128" s="117"/>
      <c r="C128" s="117"/>
      <c r="D128" s="117"/>
      <c r="E128" s="117"/>
      <c r="F128" s="117"/>
      <c r="G128" s="117"/>
      <c r="H128" s="117"/>
      <c r="I128" s="195"/>
      <c r="J128" s="117"/>
      <c r="K128" s="117"/>
      <c r="L128" s="117"/>
      <c r="M128" s="117"/>
      <c r="N128" s="117"/>
      <c r="O128" s="117"/>
      <c r="P128" s="117"/>
      <c r="Q128" s="117"/>
      <c r="R128" s="117"/>
      <c r="S128" s="195"/>
      <c r="T128" s="117"/>
      <c r="U128" s="195"/>
      <c r="V128" s="117"/>
      <c r="W128" s="196"/>
      <c r="X128" s="197"/>
      <c r="Y128" s="197"/>
      <c r="Z128" s="197"/>
      <c r="AA128" s="197"/>
      <c r="AB128" s="188"/>
      <c r="AC128" s="197"/>
      <c r="AD128" s="197"/>
      <c r="AE128" s="188"/>
      <c r="AF128" s="197"/>
      <c r="AG128" s="197"/>
      <c r="AH128" s="197"/>
    </row>
    <row r="129" spans="1:34" x14ac:dyDescent="0.3">
      <c r="A129" s="192"/>
      <c r="B129" s="117"/>
      <c r="C129" s="117"/>
      <c r="D129" s="117"/>
      <c r="E129" s="117"/>
      <c r="F129" s="117"/>
      <c r="G129" s="117"/>
      <c r="H129" s="117"/>
      <c r="I129" s="195"/>
      <c r="J129" s="117"/>
      <c r="K129" s="117"/>
      <c r="L129" s="117"/>
      <c r="M129" s="117"/>
      <c r="N129" s="117"/>
      <c r="O129" s="117"/>
      <c r="P129" s="117"/>
      <c r="Q129" s="117"/>
      <c r="R129" s="117"/>
      <c r="S129" s="195"/>
      <c r="T129" s="117"/>
      <c r="U129" s="195"/>
      <c r="V129" s="117"/>
      <c r="W129" s="196"/>
      <c r="X129" s="197"/>
      <c r="Y129" s="197"/>
      <c r="Z129" s="197"/>
      <c r="AA129" s="197"/>
      <c r="AB129" s="188"/>
      <c r="AC129" s="197"/>
      <c r="AD129" s="197"/>
      <c r="AE129" s="188"/>
      <c r="AF129" s="197"/>
      <c r="AG129" s="197"/>
      <c r="AH129" s="197"/>
    </row>
    <row r="130" spans="1:34" x14ac:dyDescent="0.3">
      <c r="A130" s="192"/>
      <c r="B130" s="117"/>
      <c r="C130" s="117"/>
      <c r="D130" s="117"/>
      <c r="E130" s="117"/>
      <c r="F130" s="117"/>
      <c r="G130" s="117"/>
      <c r="H130" s="117"/>
      <c r="I130" s="195"/>
      <c r="J130" s="117"/>
      <c r="K130" s="117"/>
      <c r="L130" s="117"/>
      <c r="M130" s="117"/>
      <c r="N130" s="117"/>
      <c r="O130" s="117"/>
      <c r="P130" s="117"/>
      <c r="Q130" s="117"/>
      <c r="R130" s="117"/>
      <c r="S130" s="195"/>
      <c r="T130" s="117"/>
      <c r="U130" s="195"/>
      <c r="V130" s="117"/>
      <c r="W130" s="196"/>
      <c r="X130" s="197"/>
      <c r="Y130" s="197"/>
      <c r="Z130" s="197"/>
      <c r="AA130" s="197"/>
      <c r="AB130" s="188"/>
      <c r="AC130" s="197"/>
      <c r="AD130" s="197"/>
      <c r="AE130" s="188"/>
      <c r="AF130" s="197"/>
      <c r="AG130" s="197"/>
      <c r="AH130" s="197"/>
    </row>
    <row r="131" spans="1:34" x14ac:dyDescent="0.3">
      <c r="A131" s="192"/>
      <c r="B131" s="117"/>
      <c r="C131" s="117"/>
      <c r="D131" s="117"/>
      <c r="E131" s="117"/>
      <c r="F131" s="117"/>
      <c r="G131" s="117"/>
      <c r="H131" s="117"/>
      <c r="I131" s="195"/>
      <c r="J131" s="117"/>
      <c r="K131" s="117"/>
      <c r="L131" s="117"/>
      <c r="M131" s="117"/>
      <c r="N131" s="117"/>
      <c r="O131" s="117"/>
      <c r="P131" s="117"/>
      <c r="Q131" s="117"/>
      <c r="R131" s="117"/>
      <c r="S131" s="195"/>
      <c r="T131" s="117"/>
      <c r="U131" s="195"/>
      <c r="V131" s="117"/>
      <c r="W131" s="196"/>
      <c r="X131" s="197"/>
      <c r="Y131" s="197"/>
      <c r="Z131" s="197"/>
      <c r="AA131" s="197"/>
      <c r="AB131" s="188"/>
      <c r="AC131" s="197"/>
      <c r="AD131" s="197"/>
      <c r="AE131" s="188"/>
      <c r="AF131" s="197"/>
      <c r="AG131" s="197"/>
      <c r="AH131" s="197"/>
    </row>
    <row r="132" spans="1:34" x14ac:dyDescent="0.3">
      <c r="A132" s="192"/>
      <c r="B132" s="117"/>
      <c r="C132" s="117"/>
      <c r="D132" s="117"/>
      <c r="E132" s="117"/>
      <c r="F132" s="117"/>
      <c r="G132" s="117"/>
      <c r="H132" s="117"/>
      <c r="I132" s="195"/>
      <c r="J132" s="117"/>
      <c r="K132" s="117"/>
      <c r="L132" s="117"/>
      <c r="M132" s="117"/>
      <c r="N132" s="117"/>
      <c r="O132" s="117"/>
      <c r="P132" s="117"/>
      <c r="Q132" s="117"/>
      <c r="R132" s="117"/>
      <c r="S132" s="195"/>
      <c r="T132" s="117"/>
      <c r="U132" s="195"/>
      <c r="V132" s="117"/>
      <c r="W132" s="196"/>
      <c r="X132" s="197"/>
      <c r="Y132" s="197"/>
      <c r="Z132" s="197"/>
      <c r="AA132" s="197"/>
      <c r="AB132" s="188"/>
      <c r="AC132" s="197"/>
      <c r="AD132" s="197"/>
      <c r="AE132" s="188"/>
      <c r="AF132" s="197"/>
      <c r="AG132" s="197"/>
      <c r="AH132" s="197"/>
    </row>
    <row r="133" spans="1:34" x14ac:dyDescent="0.3">
      <c r="A133" s="192"/>
      <c r="B133" s="117"/>
      <c r="C133" s="117"/>
      <c r="D133" s="117"/>
      <c r="E133" s="117"/>
      <c r="F133" s="117"/>
      <c r="G133" s="117"/>
      <c r="H133" s="117"/>
      <c r="I133" s="195"/>
      <c r="J133" s="117"/>
      <c r="K133" s="117"/>
      <c r="L133" s="117"/>
      <c r="M133" s="117"/>
      <c r="N133" s="117"/>
      <c r="O133" s="117"/>
      <c r="P133" s="117"/>
      <c r="Q133" s="117"/>
      <c r="R133" s="117"/>
      <c r="S133" s="195"/>
      <c r="T133" s="117"/>
      <c r="U133" s="195"/>
      <c r="V133" s="117"/>
      <c r="W133" s="196"/>
      <c r="X133" s="197"/>
      <c r="Y133" s="197"/>
      <c r="Z133" s="197"/>
      <c r="AA133" s="197"/>
      <c r="AB133" s="188"/>
      <c r="AC133" s="197"/>
      <c r="AD133" s="197"/>
      <c r="AE133" s="188"/>
      <c r="AF133" s="197"/>
      <c r="AG133" s="197"/>
      <c r="AH133" s="197"/>
    </row>
    <row r="134" spans="1:34" x14ac:dyDescent="0.3">
      <c r="A134" s="192"/>
      <c r="B134" s="117"/>
      <c r="C134" s="117"/>
      <c r="D134" s="117"/>
      <c r="E134" s="117"/>
      <c r="F134" s="117"/>
      <c r="G134" s="117"/>
      <c r="H134" s="117"/>
      <c r="I134" s="195"/>
      <c r="J134" s="117"/>
      <c r="K134" s="117"/>
      <c r="L134" s="117"/>
      <c r="M134" s="117"/>
      <c r="N134" s="117"/>
      <c r="O134" s="117"/>
      <c r="P134" s="117"/>
      <c r="Q134" s="117"/>
      <c r="R134" s="117"/>
      <c r="S134" s="195"/>
      <c r="T134" s="117"/>
      <c r="U134" s="195"/>
      <c r="V134" s="117"/>
      <c r="W134" s="196"/>
      <c r="X134" s="197"/>
      <c r="Y134" s="197"/>
      <c r="Z134" s="197"/>
      <c r="AA134" s="197"/>
      <c r="AB134" s="188"/>
      <c r="AC134" s="197"/>
      <c r="AD134" s="197"/>
      <c r="AE134" s="188"/>
      <c r="AF134" s="197"/>
      <c r="AG134" s="197"/>
      <c r="AH134" s="197"/>
    </row>
    <row r="135" spans="1:34" x14ac:dyDescent="0.3">
      <c r="A135" s="192"/>
      <c r="B135" s="117"/>
      <c r="C135" s="117"/>
      <c r="D135" s="117"/>
      <c r="E135" s="117"/>
      <c r="F135" s="117"/>
      <c r="G135" s="117"/>
      <c r="H135" s="117"/>
      <c r="I135" s="195"/>
      <c r="J135" s="117"/>
      <c r="K135" s="117"/>
      <c r="L135" s="117"/>
      <c r="M135" s="117"/>
      <c r="N135" s="117"/>
      <c r="O135" s="117"/>
      <c r="P135" s="117"/>
      <c r="Q135" s="117"/>
      <c r="R135" s="117"/>
      <c r="S135" s="195"/>
      <c r="T135" s="117"/>
      <c r="U135" s="195"/>
      <c r="V135" s="117"/>
      <c r="W135" s="196"/>
      <c r="X135" s="197"/>
      <c r="Y135" s="197"/>
      <c r="Z135" s="197"/>
      <c r="AA135" s="197"/>
      <c r="AB135" s="188"/>
      <c r="AC135" s="197"/>
      <c r="AD135" s="197"/>
      <c r="AE135" s="188"/>
      <c r="AF135" s="197"/>
      <c r="AG135" s="197"/>
      <c r="AH135" s="197"/>
    </row>
    <row r="136" spans="1:34" x14ac:dyDescent="0.3">
      <c r="A136" s="192"/>
      <c r="B136" s="117"/>
      <c r="C136" s="117"/>
      <c r="D136" s="117"/>
      <c r="E136" s="117"/>
      <c r="F136" s="117"/>
      <c r="G136" s="117"/>
      <c r="H136" s="117"/>
      <c r="I136" s="195"/>
      <c r="J136" s="117"/>
      <c r="K136" s="117"/>
      <c r="L136" s="117"/>
      <c r="M136" s="117"/>
      <c r="N136" s="117"/>
      <c r="O136" s="117"/>
      <c r="P136" s="117"/>
      <c r="Q136" s="117"/>
      <c r="R136" s="117"/>
      <c r="S136" s="195"/>
      <c r="T136" s="117"/>
      <c r="U136" s="195"/>
      <c r="V136" s="117"/>
      <c r="W136" s="196"/>
      <c r="X136" s="197"/>
      <c r="Y136" s="197"/>
      <c r="Z136" s="197"/>
      <c r="AA136" s="197"/>
      <c r="AB136" s="188"/>
      <c r="AC136" s="197"/>
      <c r="AD136" s="197"/>
      <c r="AE136" s="188"/>
      <c r="AF136" s="197"/>
      <c r="AG136" s="197"/>
      <c r="AH136" s="197"/>
    </row>
    <row r="137" spans="1:34" x14ac:dyDescent="0.3">
      <c r="A137" s="192"/>
      <c r="B137" s="117"/>
      <c r="C137" s="117"/>
      <c r="D137" s="117"/>
      <c r="E137" s="117"/>
      <c r="F137" s="117"/>
      <c r="G137" s="117"/>
      <c r="H137" s="117"/>
      <c r="I137" s="195"/>
      <c r="J137" s="117"/>
      <c r="K137" s="117"/>
      <c r="L137" s="117"/>
      <c r="M137" s="117"/>
      <c r="N137" s="117"/>
      <c r="O137" s="117"/>
      <c r="P137" s="117"/>
      <c r="Q137" s="117"/>
      <c r="R137" s="117"/>
      <c r="S137" s="195"/>
      <c r="T137" s="117"/>
      <c r="U137" s="195"/>
      <c r="V137" s="117"/>
      <c r="W137" s="196"/>
      <c r="X137" s="197"/>
      <c r="Y137" s="197"/>
      <c r="Z137" s="197"/>
      <c r="AA137" s="197"/>
      <c r="AB137" s="188"/>
      <c r="AC137" s="197"/>
      <c r="AD137" s="197"/>
      <c r="AE137" s="188"/>
      <c r="AF137" s="197"/>
      <c r="AG137" s="197"/>
      <c r="AH137" s="197"/>
    </row>
    <row r="138" spans="1:34" x14ac:dyDescent="0.3">
      <c r="A138" s="192"/>
      <c r="B138" s="117"/>
      <c r="C138" s="117"/>
      <c r="D138" s="117"/>
      <c r="E138" s="117"/>
      <c r="F138" s="117"/>
      <c r="G138" s="117"/>
      <c r="H138" s="117"/>
      <c r="I138" s="195"/>
      <c r="J138" s="117"/>
      <c r="K138" s="117"/>
      <c r="L138" s="117"/>
      <c r="M138" s="117"/>
      <c r="N138" s="117"/>
      <c r="O138" s="117"/>
      <c r="P138" s="117"/>
      <c r="Q138" s="117"/>
      <c r="R138" s="117"/>
      <c r="S138" s="195"/>
      <c r="T138" s="117"/>
      <c r="U138" s="195"/>
      <c r="V138" s="117"/>
      <c r="W138" s="196"/>
      <c r="X138" s="197"/>
      <c r="Y138" s="197"/>
      <c r="Z138" s="197"/>
      <c r="AA138" s="197"/>
      <c r="AB138" s="188"/>
      <c r="AC138" s="197"/>
      <c r="AD138" s="197"/>
      <c r="AE138" s="188"/>
      <c r="AF138" s="197"/>
      <c r="AG138" s="197"/>
      <c r="AH138" s="197"/>
    </row>
    <row r="139" spans="1:34" x14ac:dyDescent="0.3">
      <c r="A139" s="192"/>
      <c r="B139" s="117"/>
      <c r="C139" s="117"/>
      <c r="D139" s="117"/>
      <c r="E139" s="117"/>
      <c r="F139" s="117"/>
      <c r="G139" s="117"/>
      <c r="H139" s="117"/>
      <c r="I139" s="195"/>
      <c r="J139" s="117"/>
      <c r="K139" s="117"/>
      <c r="L139" s="117"/>
      <c r="M139" s="117"/>
      <c r="N139" s="117"/>
      <c r="O139" s="117"/>
      <c r="P139" s="117"/>
      <c r="Q139" s="117"/>
      <c r="R139" s="117"/>
      <c r="S139" s="195"/>
      <c r="T139" s="117"/>
      <c r="U139" s="195"/>
      <c r="V139" s="117"/>
      <c r="W139" s="196"/>
      <c r="X139" s="197"/>
      <c r="Y139" s="197"/>
      <c r="Z139" s="197"/>
      <c r="AA139" s="197"/>
      <c r="AB139" s="188"/>
      <c r="AC139" s="197"/>
      <c r="AD139" s="197"/>
      <c r="AE139" s="188"/>
      <c r="AF139" s="197"/>
      <c r="AG139" s="197"/>
      <c r="AH139" s="197"/>
    </row>
    <row r="140" spans="1:34" x14ac:dyDescent="0.3">
      <c r="A140" s="192"/>
      <c r="B140" s="117"/>
      <c r="C140" s="117"/>
      <c r="D140" s="117"/>
      <c r="E140" s="117"/>
      <c r="F140" s="117"/>
      <c r="G140" s="117"/>
      <c r="H140" s="117"/>
      <c r="I140" s="195"/>
      <c r="J140" s="117"/>
      <c r="K140" s="117"/>
      <c r="L140" s="117"/>
      <c r="M140" s="117"/>
      <c r="N140" s="117"/>
      <c r="O140" s="117"/>
      <c r="P140" s="117"/>
      <c r="Q140" s="117"/>
      <c r="R140" s="117"/>
      <c r="S140" s="195"/>
      <c r="T140" s="117"/>
      <c r="U140" s="195"/>
      <c r="V140" s="117"/>
      <c r="W140" s="196"/>
      <c r="X140" s="197"/>
      <c r="Y140" s="197"/>
      <c r="Z140" s="197"/>
      <c r="AA140" s="197"/>
      <c r="AB140" s="188"/>
      <c r="AC140" s="197"/>
      <c r="AD140" s="197"/>
      <c r="AE140" s="188"/>
      <c r="AF140" s="197"/>
      <c r="AG140" s="197"/>
      <c r="AH140" s="197"/>
    </row>
    <row r="141" spans="1:34" x14ac:dyDescent="0.3">
      <c r="A141" s="192"/>
      <c r="B141" s="117"/>
      <c r="C141" s="117"/>
      <c r="D141" s="117"/>
      <c r="E141" s="117"/>
      <c r="F141" s="117"/>
      <c r="G141" s="117"/>
      <c r="H141" s="117"/>
      <c r="I141" s="195"/>
      <c r="J141" s="117"/>
      <c r="K141" s="117"/>
      <c r="L141" s="117"/>
      <c r="M141" s="117"/>
      <c r="N141" s="117"/>
      <c r="O141" s="117"/>
      <c r="P141" s="117"/>
      <c r="Q141" s="117"/>
      <c r="R141" s="117"/>
      <c r="S141" s="195"/>
      <c r="T141" s="117"/>
      <c r="U141" s="195"/>
      <c r="V141" s="117"/>
      <c r="W141" s="196"/>
      <c r="X141" s="197"/>
      <c r="Y141" s="197"/>
      <c r="Z141" s="197"/>
      <c r="AA141" s="197"/>
      <c r="AB141" s="188"/>
      <c r="AC141" s="197"/>
      <c r="AD141" s="197"/>
      <c r="AE141" s="188"/>
      <c r="AF141" s="197"/>
      <c r="AG141" s="197"/>
      <c r="AH141" s="197"/>
    </row>
    <row r="142" spans="1:34" x14ac:dyDescent="0.3">
      <c r="A142" s="192"/>
      <c r="B142" s="117"/>
      <c r="C142" s="117"/>
      <c r="D142" s="117"/>
      <c r="E142" s="117"/>
      <c r="F142" s="117"/>
      <c r="G142" s="117"/>
      <c r="H142" s="117"/>
      <c r="I142" s="195"/>
      <c r="J142" s="117"/>
      <c r="K142" s="117"/>
      <c r="L142" s="117"/>
      <c r="M142" s="117"/>
      <c r="N142" s="117"/>
      <c r="O142" s="117"/>
      <c r="P142" s="117"/>
      <c r="Q142" s="117"/>
      <c r="R142" s="117"/>
      <c r="S142" s="195"/>
      <c r="T142" s="117"/>
      <c r="U142" s="195"/>
      <c r="V142" s="117"/>
      <c r="W142" s="196"/>
      <c r="X142" s="197"/>
      <c r="Y142" s="197"/>
      <c r="Z142" s="197"/>
      <c r="AA142" s="197"/>
      <c r="AB142" s="188"/>
      <c r="AC142" s="197"/>
      <c r="AD142" s="197"/>
      <c r="AE142" s="188"/>
      <c r="AF142" s="197"/>
      <c r="AG142" s="197"/>
      <c r="AH142" s="197"/>
    </row>
    <row r="143" spans="1:34" x14ac:dyDescent="0.3">
      <c r="A143" s="192"/>
      <c r="B143" s="117"/>
      <c r="C143" s="117"/>
      <c r="D143" s="117"/>
      <c r="E143" s="117"/>
      <c r="F143" s="117"/>
      <c r="G143" s="117"/>
      <c r="H143" s="117"/>
      <c r="I143" s="195"/>
      <c r="J143" s="117"/>
      <c r="K143" s="117"/>
      <c r="L143" s="117"/>
      <c r="M143" s="117"/>
      <c r="N143" s="117"/>
      <c r="O143" s="117"/>
      <c r="P143" s="117"/>
      <c r="Q143" s="117"/>
      <c r="R143" s="117"/>
      <c r="S143" s="195"/>
      <c r="T143" s="117"/>
      <c r="U143" s="195"/>
      <c r="V143" s="117"/>
      <c r="W143" s="196"/>
      <c r="X143" s="197"/>
      <c r="Y143" s="197"/>
      <c r="Z143" s="197"/>
      <c r="AA143" s="197"/>
      <c r="AB143" s="188"/>
      <c r="AC143" s="197"/>
      <c r="AD143" s="197"/>
      <c r="AE143" s="188"/>
      <c r="AF143" s="197"/>
      <c r="AG143" s="197"/>
      <c r="AH143" s="197"/>
    </row>
    <row r="144" spans="1:34" x14ac:dyDescent="0.3">
      <c r="A144" s="192"/>
      <c r="B144" s="117"/>
      <c r="C144" s="117"/>
      <c r="D144" s="117"/>
      <c r="E144" s="117"/>
      <c r="F144" s="117"/>
      <c r="G144" s="117"/>
      <c r="H144" s="117"/>
      <c r="I144" s="195"/>
      <c r="J144" s="117"/>
      <c r="K144" s="117"/>
      <c r="L144" s="117"/>
      <c r="M144" s="117"/>
      <c r="N144" s="117"/>
      <c r="O144" s="117"/>
      <c r="P144" s="117"/>
      <c r="Q144" s="117"/>
      <c r="R144" s="117"/>
      <c r="S144" s="195"/>
      <c r="T144" s="117"/>
      <c r="U144" s="195"/>
      <c r="V144" s="117"/>
      <c r="W144" s="196"/>
      <c r="X144" s="197"/>
      <c r="Y144" s="197"/>
      <c r="Z144" s="197"/>
      <c r="AA144" s="197"/>
      <c r="AB144" s="188"/>
      <c r="AC144" s="197"/>
      <c r="AD144" s="197"/>
      <c r="AE144" s="188"/>
      <c r="AF144" s="197"/>
      <c r="AG144" s="197"/>
      <c r="AH144" s="197"/>
    </row>
    <row r="145" spans="1:34" x14ac:dyDescent="0.3">
      <c r="A145" s="192"/>
      <c r="B145" s="117"/>
      <c r="C145" s="117"/>
      <c r="D145" s="117"/>
      <c r="E145" s="117"/>
      <c r="F145" s="117"/>
      <c r="G145" s="117"/>
      <c r="H145" s="117"/>
      <c r="I145" s="195"/>
      <c r="J145" s="117"/>
      <c r="K145" s="117"/>
      <c r="L145" s="117"/>
      <c r="M145" s="117"/>
      <c r="N145" s="117"/>
      <c r="O145" s="117"/>
      <c r="P145" s="117"/>
      <c r="Q145" s="117"/>
      <c r="R145" s="117"/>
      <c r="S145" s="195"/>
      <c r="T145" s="117"/>
      <c r="U145" s="195"/>
      <c r="V145" s="117"/>
      <c r="W145" s="196"/>
      <c r="X145" s="197"/>
      <c r="Y145" s="197"/>
      <c r="Z145" s="197"/>
      <c r="AA145" s="197"/>
      <c r="AB145" s="188"/>
      <c r="AC145" s="197"/>
      <c r="AD145" s="197"/>
      <c r="AE145" s="188"/>
      <c r="AF145" s="197"/>
      <c r="AG145" s="197"/>
      <c r="AH145" s="197"/>
    </row>
    <row r="146" spans="1:34" x14ac:dyDescent="0.3">
      <c r="A146" s="192"/>
      <c r="B146" s="117"/>
      <c r="C146" s="117"/>
      <c r="D146" s="117"/>
      <c r="E146" s="117"/>
      <c r="F146" s="117"/>
      <c r="G146" s="117"/>
      <c r="H146" s="117"/>
      <c r="I146" s="195"/>
      <c r="J146" s="117"/>
      <c r="K146" s="117"/>
      <c r="L146" s="117"/>
      <c r="M146" s="117"/>
      <c r="N146" s="117"/>
      <c r="O146" s="117"/>
      <c r="P146" s="117"/>
      <c r="Q146" s="117"/>
      <c r="R146" s="117"/>
      <c r="S146" s="195"/>
      <c r="T146" s="117"/>
      <c r="U146" s="195"/>
      <c r="V146" s="117"/>
      <c r="W146" s="196"/>
      <c r="X146" s="197"/>
      <c r="Y146" s="197"/>
      <c r="Z146" s="197"/>
      <c r="AA146" s="197"/>
      <c r="AB146" s="188"/>
      <c r="AC146" s="197"/>
      <c r="AD146" s="197"/>
      <c r="AE146" s="188"/>
      <c r="AF146" s="197"/>
      <c r="AG146" s="197"/>
      <c r="AH146" s="197"/>
    </row>
    <row r="147" spans="1:34" x14ac:dyDescent="0.3">
      <c r="A147" s="192"/>
      <c r="B147" s="117"/>
      <c r="C147" s="117"/>
      <c r="D147" s="117"/>
      <c r="E147" s="117"/>
      <c r="F147" s="117"/>
      <c r="G147" s="117"/>
      <c r="H147" s="117"/>
      <c r="I147" s="195"/>
      <c r="J147" s="117"/>
      <c r="K147" s="117"/>
      <c r="L147" s="117"/>
      <c r="M147" s="117"/>
      <c r="N147" s="117"/>
      <c r="O147" s="117"/>
      <c r="P147" s="117"/>
      <c r="Q147" s="117"/>
      <c r="R147" s="117"/>
      <c r="S147" s="195"/>
      <c r="T147" s="117"/>
      <c r="U147" s="195"/>
      <c r="V147" s="117"/>
      <c r="W147" s="196"/>
      <c r="X147" s="197"/>
      <c r="Y147" s="197"/>
      <c r="Z147" s="197"/>
      <c r="AA147" s="197"/>
      <c r="AB147" s="188"/>
      <c r="AC147" s="197"/>
      <c r="AD147" s="197"/>
      <c r="AE147" s="188"/>
      <c r="AF147" s="197"/>
      <c r="AG147" s="197"/>
      <c r="AH147" s="197"/>
    </row>
    <row r="148" spans="1:34" x14ac:dyDescent="0.3">
      <c r="A148" s="192"/>
      <c r="B148" s="117"/>
      <c r="C148" s="117"/>
      <c r="D148" s="117"/>
      <c r="E148" s="117"/>
      <c r="F148" s="117"/>
      <c r="G148" s="117"/>
      <c r="H148" s="117"/>
      <c r="I148" s="195"/>
      <c r="J148" s="117"/>
      <c r="K148" s="117"/>
      <c r="L148" s="117"/>
      <c r="M148" s="117"/>
      <c r="N148" s="117"/>
      <c r="O148" s="117"/>
      <c r="P148" s="117"/>
      <c r="Q148" s="117"/>
      <c r="R148" s="117"/>
      <c r="S148" s="195"/>
      <c r="T148" s="117"/>
      <c r="U148" s="195"/>
      <c r="V148" s="117"/>
      <c r="W148" s="196"/>
      <c r="X148" s="197"/>
      <c r="Y148" s="197"/>
      <c r="Z148" s="197"/>
      <c r="AA148" s="197"/>
      <c r="AB148" s="188"/>
      <c r="AC148" s="197"/>
      <c r="AD148" s="197"/>
      <c r="AE148" s="188"/>
      <c r="AF148" s="197"/>
      <c r="AG148" s="197"/>
      <c r="AH148" s="197"/>
    </row>
    <row r="149" spans="1:34" x14ac:dyDescent="0.3">
      <c r="A149" s="192"/>
      <c r="B149" s="117"/>
      <c r="C149" s="117"/>
      <c r="D149" s="117"/>
      <c r="E149" s="117"/>
      <c r="F149" s="117"/>
      <c r="G149" s="117"/>
      <c r="H149" s="117"/>
      <c r="I149" s="195"/>
      <c r="J149" s="117"/>
      <c r="K149" s="117"/>
      <c r="L149" s="117"/>
      <c r="M149" s="117"/>
      <c r="N149" s="117"/>
      <c r="O149" s="117"/>
      <c r="P149" s="117"/>
      <c r="Q149" s="117"/>
      <c r="R149" s="117"/>
      <c r="S149" s="195"/>
      <c r="T149" s="117"/>
      <c r="U149" s="195"/>
      <c r="V149" s="117"/>
      <c r="W149" s="196"/>
      <c r="X149" s="197"/>
      <c r="Y149" s="197"/>
      <c r="Z149" s="197"/>
      <c r="AA149" s="197"/>
      <c r="AB149" s="188"/>
      <c r="AC149" s="197"/>
      <c r="AD149" s="197"/>
      <c r="AE149" s="188"/>
      <c r="AF149" s="197"/>
      <c r="AG149" s="197"/>
      <c r="AH149" s="197"/>
    </row>
    <row r="150" spans="1:34" x14ac:dyDescent="0.3">
      <c r="A150" s="192"/>
      <c r="B150" s="117"/>
      <c r="C150" s="117"/>
      <c r="D150" s="117"/>
      <c r="E150" s="117"/>
      <c r="F150" s="117"/>
      <c r="G150" s="117"/>
      <c r="H150" s="117"/>
      <c r="I150" s="195"/>
      <c r="J150" s="117"/>
      <c r="K150" s="117"/>
      <c r="L150" s="117"/>
      <c r="M150" s="117"/>
      <c r="N150" s="117"/>
      <c r="O150" s="117"/>
      <c r="P150" s="117"/>
      <c r="Q150" s="117"/>
      <c r="R150" s="117"/>
      <c r="S150" s="195"/>
      <c r="T150" s="117"/>
      <c r="U150" s="195"/>
      <c r="V150" s="117"/>
      <c r="W150" s="196"/>
      <c r="X150" s="197"/>
      <c r="Y150" s="197"/>
      <c r="Z150" s="197"/>
      <c r="AA150" s="197"/>
      <c r="AB150" s="188"/>
      <c r="AC150" s="197"/>
      <c r="AD150" s="197"/>
      <c r="AE150" s="188"/>
      <c r="AF150" s="197"/>
      <c r="AG150" s="197"/>
      <c r="AH150" s="197"/>
    </row>
    <row r="151" spans="1:34" x14ac:dyDescent="0.3">
      <c r="A151" s="192"/>
      <c r="B151" s="117"/>
      <c r="C151" s="117"/>
      <c r="D151" s="117"/>
      <c r="E151" s="117"/>
      <c r="F151" s="117"/>
      <c r="G151" s="117"/>
      <c r="H151" s="117"/>
      <c r="I151" s="195"/>
      <c r="J151" s="117"/>
      <c r="K151" s="117"/>
      <c r="L151" s="117"/>
      <c r="M151" s="117"/>
      <c r="N151" s="117"/>
      <c r="O151" s="117"/>
      <c r="P151" s="117"/>
      <c r="Q151" s="117"/>
      <c r="R151" s="117"/>
      <c r="S151" s="195"/>
      <c r="T151" s="117"/>
      <c r="U151" s="195"/>
      <c r="V151" s="117"/>
      <c r="W151" s="196"/>
      <c r="X151" s="197"/>
      <c r="Y151" s="197"/>
      <c r="Z151" s="197"/>
      <c r="AA151" s="197"/>
      <c r="AB151" s="188"/>
      <c r="AC151" s="197"/>
      <c r="AD151" s="197"/>
      <c r="AE151" s="188"/>
      <c r="AF151" s="197"/>
      <c r="AG151" s="197"/>
      <c r="AH151" s="197"/>
    </row>
    <row r="152" spans="1:34" x14ac:dyDescent="0.3">
      <c r="A152" s="192"/>
      <c r="B152" s="117"/>
      <c r="C152" s="117"/>
      <c r="D152" s="117"/>
      <c r="E152" s="117"/>
      <c r="F152" s="117"/>
      <c r="G152" s="117"/>
      <c r="H152" s="117"/>
      <c r="I152" s="195"/>
      <c r="J152" s="117"/>
      <c r="K152" s="117"/>
      <c r="L152" s="117"/>
      <c r="M152" s="117"/>
      <c r="N152" s="117"/>
      <c r="O152" s="117"/>
      <c r="P152" s="117"/>
      <c r="Q152" s="117"/>
      <c r="R152" s="117"/>
      <c r="S152" s="195"/>
      <c r="T152" s="117"/>
      <c r="U152" s="195"/>
      <c r="V152" s="117"/>
      <c r="W152" s="196"/>
      <c r="X152" s="197"/>
      <c r="Y152" s="197"/>
      <c r="Z152" s="197"/>
      <c r="AA152" s="197"/>
      <c r="AB152" s="188"/>
      <c r="AC152" s="197"/>
      <c r="AD152" s="197"/>
      <c r="AE152" s="188"/>
      <c r="AF152" s="197"/>
      <c r="AG152" s="197"/>
      <c r="AH152" s="197"/>
    </row>
    <row r="153" spans="1:34" x14ac:dyDescent="0.3">
      <c r="A153" s="192"/>
      <c r="B153" s="117"/>
      <c r="C153" s="117"/>
      <c r="D153" s="117"/>
      <c r="E153" s="117"/>
      <c r="F153" s="117"/>
      <c r="G153" s="117"/>
      <c r="H153" s="117"/>
      <c r="I153" s="195"/>
      <c r="J153" s="117"/>
      <c r="K153" s="117"/>
      <c r="L153" s="117"/>
      <c r="M153" s="117"/>
      <c r="N153" s="117"/>
      <c r="O153" s="117"/>
      <c r="P153" s="117"/>
      <c r="Q153" s="117"/>
      <c r="R153" s="117"/>
      <c r="S153" s="195"/>
      <c r="T153" s="117"/>
      <c r="U153" s="195"/>
      <c r="V153" s="117"/>
      <c r="W153" s="196"/>
      <c r="X153" s="197"/>
      <c r="Y153" s="197"/>
      <c r="Z153" s="197"/>
      <c r="AA153" s="197"/>
      <c r="AB153" s="188"/>
      <c r="AC153" s="197"/>
      <c r="AD153" s="197"/>
      <c r="AE153" s="188"/>
      <c r="AF153" s="197"/>
      <c r="AG153" s="197"/>
      <c r="AH153" s="197"/>
    </row>
    <row r="154" spans="1:34" x14ac:dyDescent="0.3">
      <c r="A154" s="192"/>
      <c r="B154" s="117"/>
      <c r="C154" s="117"/>
      <c r="D154" s="117"/>
      <c r="E154" s="117"/>
      <c r="F154" s="117"/>
      <c r="G154" s="117"/>
      <c r="H154" s="117"/>
      <c r="I154" s="195"/>
      <c r="J154" s="117"/>
      <c r="K154" s="117"/>
      <c r="L154" s="117"/>
      <c r="M154" s="117"/>
      <c r="N154" s="117"/>
      <c r="O154" s="117"/>
      <c r="P154" s="117"/>
      <c r="Q154" s="117"/>
      <c r="R154" s="117"/>
      <c r="S154" s="195"/>
      <c r="T154" s="117"/>
      <c r="U154" s="195"/>
      <c r="V154" s="117"/>
      <c r="W154" s="196"/>
      <c r="X154" s="197"/>
      <c r="Y154" s="197"/>
      <c r="Z154" s="197"/>
      <c r="AA154" s="197"/>
      <c r="AB154" s="188"/>
      <c r="AC154" s="197"/>
      <c r="AD154" s="197"/>
      <c r="AE154" s="188"/>
      <c r="AF154" s="197"/>
      <c r="AG154" s="197"/>
      <c r="AH154" s="197"/>
    </row>
    <row r="155" spans="1:34" x14ac:dyDescent="0.3">
      <c r="A155" s="192"/>
      <c r="B155" s="117"/>
      <c r="C155" s="117"/>
      <c r="D155" s="117"/>
      <c r="E155" s="117"/>
      <c r="F155" s="117"/>
      <c r="G155" s="117"/>
      <c r="H155" s="117"/>
      <c r="I155" s="195"/>
      <c r="J155" s="117"/>
      <c r="K155" s="117"/>
      <c r="L155" s="117"/>
      <c r="M155" s="117"/>
      <c r="N155" s="117"/>
      <c r="O155" s="117"/>
      <c r="P155" s="117"/>
      <c r="Q155" s="117"/>
      <c r="R155" s="117"/>
      <c r="S155" s="195"/>
      <c r="T155" s="117"/>
      <c r="U155" s="195"/>
      <c r="V155" s="117"/>
      <c r="W155" s="196"/>
      <c r="X155" s="197"/>
      <c r="Y155" s="197"/>
      <c r="Z155" s="197"/>
      <c r="AA155" s="197"/>
      <c r="AB155" s="188"/>
      <c r="AC155" s="197"/>
      <c r="AD155" s="197"/>
      <c r="AE155" s="188"/>
      <c r="AF155" s="197"/>
      <c r="AG155" s="197"/>
      <c r="AH155" s="197"/>
    </row>
    <row r="156" spans="1:34" x14ac:dyDescent="0.3">
      <c r="A156" s="192"/>
      <c r="B156" s="117"/>
      <c r="C156" s="117"/>
      <c r="D156" s="117"/>
      <c r="E156" s="117"/>
      <c r="F156" s="117"/>
      <c r="G156" s="117"/>
      <c r="H156" s="117"/>
      <c r="I156" s="195"/>
      <c r="J156" s="117"/>
      <c r="K156" s="117"/>
      <c r="L156" s="117"/>
      <c r="M156" s="117"/>
      <c r="N156" s="117"/>
      <c r="O156" s="117"/>
      <c r="P156" s="117"/>
      <c r="Q156" s="117"/>
      <c r="R156" s="117"/>
      <c r="S156" s="195"/>
      <c r="T156" s="117"/>
      <c r="U156" s="195"/>
      <c r="V156" s="117"/>
      <c r="W156" s="196"/>
      <c r="X156" s="197"/>
      <c r="Y156" s="197"/>
      <c r="Z156" s="197"/>
      <c r="AA156" s="197"/>
      <c r="AB156" s="188"/>
      <c r="AC156" s="197"/>
      <c r="AD156" s="197"/>
      <c r="AE156" s="188"/>
      <c r="AF156" s="197"/>
      <c r="AG156" s="197"/>
      <c r="AH156" s="197"/>
    </row>
    <row r="157" spans="1:34" x14ac:dyDescent="0.3">
      <c r="A157" s="192"/>
      <c r="B157" s="117"/>
      <c r="C157" s="117"/>
      <c r="D157" s="117"/>
      <c r="E157" s="117"/>
      <c r="F157" s="117"/>
      <c r="G157" s="117"/>
      <c r="H157" s="117"/>
      <c r="I157" s="195"/>
      <c r="J157" s="117"/>
      <c r="K157" s="117"/>
      <c r="L157" s="117"/>
      <c r="M157" s="117"/>
      <c r="N157" s="117"/>
      <c r="O157" s="117"/>
      <c r="P157" s="117"/>
      <c r="Q157" s="117"/>
      <c r="R157" s="117"/>
      <c r="S157" s="195"/>
      <c r="T157" s="117"/>
      <c r="U157" s="195"/>
      <c r="V157" s="117"/>
      <c r="W157" s="196"/>
      <c r="X157" s="197"/>
      <c r="Y157" s="197"/>
      <c r="Z157" s="197"/>
      <c r="AA157" s="197"/>
      <c r="AB157" s="188"/>
      <c r="AC157" s="197"/>
      <c r="AD157" s="197"/>
      <c r="AE157" s="188"/>
      <c r="AF157" s="197"/>
      <c r="AG157" s="197"/>
      <c r="AH157" s="197"/>
    </row>
    <row r="158" spans="1:34" x14ac:dyDescent="0.3">
      <c r="A158" s="192"/>
      <c r="B158" s="117"/>
      <c r="C158" s="117"/>
      <c r="D158" s="117"/>
      <c r="E158" s="117"/>
      <c r="F158" s="117"/>
      <c r="G158" s="117"/>
      <c r="H158" s="117"/>
      <c r="I158" s="195"/>
      <c r="J158" s="117"/>
      <c r="K158" s="117"/>
      <c r="L158" s="117"/>
      <c r="M158" s="117"/>
      <c r="N158" s="117"/>
      <c r="O158" s="117"/>
      <c r="P158" s="117"/>
      <c r="Q158" s="117"/>
      <c r="R158" s="117"/>
      <c r="S158" s="195"/>
      <c r="T158" s="117"/>
      <c r="U158" s="195"/>
      <c r="V158" s="117"/>
      <c r="W158" s="196"/>
      <c r="X158" s="197"/>
      <c r="Y158" s="197"/>
      <c r="Z158" s="197"/>
      <c r="AA158" s="197"/>
      <c r="AB158" s="188"/>
      <c r="AC158" s="197"/>
      <c r="AD158" s="197"/>
      <c r="AE158" s="188"/>
      <c r="AF158" s="197"/>
      <c r="AG158" s="197"/>
      <c r="AH158" s="197"/>
    </row>
    <row r="159" spans="1:34" x14ac:dyDescent="0.3">
      <c r="A159" s="192"/>
      <c r="B159" s="117"/>
      <c r="C159" s="117"/>
      <c r="D159" s="117"/>
      <c r="E159" s="117"/>
      <c r="F159" s="117"/>
      <c r="G159" s="117"/>
      <c r="H159" s="117"/>
      <c r="I159" s="195"/>
      <c r="J159" s="117"/>
      <c r="K159" s="117"/>
      <c r="L159" s="117"/>
      <c r="M159" s="117"/>
      <c r="N159" s="117"/>
      <c r="O159" s="117"/>
      <c r="P159" s="117"/>
      <c r="Q159" s="117"/>
      <c r="R159" s="117"/>
      <c r="S159" s="195"/>
      <c r="T159" s="117"/>
      <c r="U159" s="195"/>
      <c r="V159" s="117"/>
      <c r="W159" s="196"/>
      <c r="X159" s="197"/>
      <c r="Y159" s="197"/>
      <c r="Z159" s="197"/>
      <c r="AA159" s="197"/>
      <c r="AB159" s="188"/>
      <c r="AC159" s="197"/>
      <c r="AD159" s="197"/>
      <c r="AE159" s="188"/>
      <c r="AF159" s="197"/>
      <c r="AG159" s="197"/>
      <c r="AH159" s="197"/>
    </row>
    <row r="160" spans="1:34" x14ac:dyDescent="0.3">
      <c r="A160" s="192"/>
      <c r="B160" s="117"/>
      <c r="C160" s="117"/>
      <c r="D160" s="117"/>
      <c r="E160" s="117"/>
      <c r="F160" s="117"/>
      <c r="G160" s="117"/>
      <c r="H160" s="117"/>
      <c r="I160" s="195"/>
      <c r="J160" s="117"/>
      <c r="K160" s="117"/>
      <c r="L160" s="117"/>
      <c r="M160" s="117"/>
      <c r="N160" s="117"/>
      <c r="O160" s="117"/>
      <c r="P160" s="117"/>
      <c r="Q160" s="117"/>
      <c r="R160" s="117"/>
      <c r="S160" s="195"/>
      <c r="T160" s="117"/>
      <c r="U160" s="195"/>
      <c r="V160" s="117"/>
      <c r="W160" s="196"/>
      <c r="X160" s="197"/>
      <c r="Y160" s="197"/>
      <c r="Z160" s="197"/>
      <c r="AA160" s="197"/>
      <c r="AB160" s="188"/>
      <c r="AC160" s="197"/>
      <c r="AD160" s="197"/>
      <c r="AE160" s="188"/>
      <c r="AF160" s="197"/>
      <c r="AG160" s="197"/>
      <c r="AH160" s="197"/>
    </row>
    <row r="161" spans="1:34" x14ac:dyDescent="0.3">
      <c r="A161" s="192"/>
      <c r="B161" s="117"/>
      <c r="C161" s="117"/>
      <c r="D161" s="117"/>
      <c r="E161" s="117"/>
      <c r="F161" s="117"/>
      <c r="G161" s="117"/>
      <c r="H161" s="117"/>
      <c r="I161" s="195"/>
      <c r="J161" s="117"/>
      <c r="K161" s="117"/>
      <c r="L161" s="117"/>
      <c r="M161" s="117"/>
      <c r="N161" s="117"/>
      <c r="O161" s="117"/>
      <c r="P161" s="117"/>
      <c r="Q161" s="117"/>
      <c r="R161" s="117"/>
      <c r="S161" s="195"/>
      <c r="T161" s="117"/>
      <c r="U161" s="195"/>
      <c r="V161" s="117"/>
      <c r="W161" s="196"/>
      <c r="X161" s="197"/>
      <c r="Y161" s="197"/>
      <c r="Z161" s="197"/>
      <c r="AA161" s="197"/>
      <c r="AB161" s="188"/>
      <c r="AC161" s="197"/>
      <c r="AD161" s="197"/>
      <c r="AE161" s="188"/>
      <c r="AF161" s="197"/>
      <c r="AG161" s="197"/>
      <c r="AH161" s="197"/>
    </row>
    <row r="162" spans="1:34" x14ac:dyDescent="0.3">
      <c r="A162" s="192"/>
      <c r="B162" s="117"/>
      <c r="C162" s="117"/>
      <c r="D162" s="117"/>
      <c r="E162" s="117"/>
      <c r="F162" s="117"/>
      <c r="G162" s="117"/>
      <c r="H162" s="117"/>
      <c r="I162" s="195"/>
      <c r="J162" s="117"/>
      <c r="K162" s="117"/>
      <c r="L162" s="117"/>
      <c r="M162" s="117"/>
      <c r="N162" s="117"/>
      <c r="O162" s="117"/>
      <c r="P162" s="117"/>
      <c r="Q162" s="117"/>
      <c r="R162" s="117"/>
      <c r="S162" s="195"/>
      <c r="T162" s="117"/>
      <c r="U162" s="195"/>
      <c r="V162" s="117"/>
      <c r="W162" s="196"/>
      <c r="X162" s="197"/>
      <c r="Y162" s="197"/>
      <c r="Z162" s="197"/>
      <c r="AA162" s="197"/>
      <c r="AB162" s="188"/>
      <c r="AC162" s="197"/>
      <c r="AD162" s="197"/>
      <c r="AE162" s="188"/>
      <c r="AF162" s="197"/>
      <c r="AG162" s="197"/>
      <c r="AH162" s="197"/>
    </row>
    <row r="163" spans="1:34" x14ac:dyDescent="0.3">
      <c r="A163" s="192"/>
      <c r="B163" s="117"/>
      <c r="C163" s="117"/>
      <c r="D163" s="117"/>
      <c r="E163" s="117"/>
      <c r="F163" s="117"/>
      <c r="G163" s="117"/>
      <c r="H163" s="117"/>
      <c r="I163" s="195"/>
      <c r="J163" s="117"/>
      <c r="K163" s="117"/>
      <c r="L163" s="117"/>
      <c r="M163" s="117"/>
      <c r="N163" s="117"/>
      <c r="O163" s="117"/>
      <c r="P163" s="117"/>
      <c r="Q163" s="117"/>
      <c r="R163" s="117"/>
      <c r="S163" s="195"/>
      <c r="T163" s="117"/>
      <c r="U163" s="195"/>
      <c r="V163" s="117"/>
      <c r="W163" s="196"/>
      <c r="X163" s="197"/>
      <c r="Y163" s="197"/>
      <c r="Z163" s="197"/>
      <c r="AA163" s="197"/>
      <c r="AB163" s="188"/>
      <c r="AC163" s="197"/>
      <c r="AD163" s="197"/>
      <c r="AE163" s="188"/>
      <c r="AF163" s="197"/>
      <c r="AG163" s="197"/>
      <c r="AH163" s="197"/>
    </row>
    <row r="164" spans="1:34" x14ac:dyDescent="0.3">
      <c r="A164" s="192"/>
      <c r="B164" s="117"/>
      <c r="C164" s="117"/>
      <c r="D164" s="117"/>
      <c r="E164" s="117"/>
      <c r="F164" s="117"/>
      <c r="G164" s="117"/>
      <c r="H164" s="117"/>
      <c r="I164" s="195"/>
      <c r="J164" s="117"/>
      <c r="K164" s="117"/>
      <c r="L164" s="117"/>
      <c r="M164" s="117"/>
      <c r="N164" s="117"/>
      <c r="O164" s="117"/>
      <c r="P164" s="117"/>
      <c r="Q164" s="117"/>
      <c r="R164" s="117"/>
      <c r="S164" s="195"/>
      <c r="T164" s="117"/>
      <c r="U164" s="195"/>
      <c r="V164" s="117"/>
      <c r="W164" s="196"/>
      <c r="X164" s="197"/>
      <c r="Y164" s="197"/>
      <c r="Z164" s="197"/>
      <c r="AA164" s="197"/>
      <c r="AB164" s="188"/>
      <c r="AC164" s="197"/>
      <c r="AD164" s="197"/>
      <c r="AE164" s="188"/>
      <c r="AF164" s="197"/>
      <c r="AG164" s="197"/>
      <c r="AH164" s="197"/>
    </row>
    <row r="165" spans="1:34" x14ac:dyDescent="0.3">
      <c r="A165" s="192"/>
      <c r="B165" s="117"/>
      <c r="C165" s="117"/>
      <c r="D165" s="117"/>
      <c r="E165" s="117"/>
      <c r="F165" s="117"/>
      <c r="G165" s="117"/>
      <c r="H165" s="117"/>
      <c r="I165" s="195"/>
      <c r="J165" s="117"/>
      <c r="K165" s="117"/>
      <c r="L165" s="117"/>
      <c r="M165" s="117"/>
      <c r="N165" s="117"/>
      <c r="O165" s="117"/>
      <c r="P165" s="117"/>
      <c r="Q165" s="117"/>
      <c r="R165" s="117"/>
      <c r="S165" s="195"/>
      <c r="T165" s="117"/>
      <c r="U165" s="195"/>
      <c r="V165" s="117"/>
      <c r="W165" s="196"/>
      <c r="X165" s="197"/>
      <c r="Y165" s="197"/>
      <c r="Z165" s="197"/>
      <c r="AA165" s="197"/>
      <c r="AB165" s="188"/>
      <c r="AC165" s="197"/>
      <c r="AD165" s="197"/>
      <c r="AE165" s="188"/>
      <c r="AF165" s="197"/>
      <c r="AG165" s="197"/>
      <c r="AH165" s="197"/>
    </row>
    <row r="166" spans="1:34" x14ac:dyDescent="0.3">
      <c r="A166" s="192"/>
      <c r="B166" s="117"/>
      <c r="C166" s="117"/>
      <c r="D166" s="117"/>
      <c r="E166" s="117"/>
      <c r="F166" s="117"/>
      <c r="G166" s="117"/>
      <c r="H166" s="117"/>
      <c r="I166" s="195"/>
      <c r="J166" s="117"/>
      <c r="K166" s="117"/>
      <c r="L166" s="117"/>
      <c r="M166" s="117"/>
      <c r="N166" s="117"/>
      <c r="O166" s="117"/>
      <c r="P166" s="117"/>
      <c r="Q166" s="117"/>
      <c r="R166" s="117"/>
      <c r="S166" s="195"/>
      <c r="T166" s="117"/>
      <c r="U166" s="195"/>
      <c r="V166" s="117"/>
      <c r="W166" s="196"/>
      <c r="X166" s="197"/>
      <c r="Y166" s="197"/>
      <c r="Z166" s="197"/>
      <c r="AA166" s="197"/>
      <c r="AB166" s="188"/>
      <c r="AC166" s="197"/>
      <c r="AD166" s="197"/>
      <c r="AE166" s="188"/>
      <c r="AF166" s="197"/>
      <c r="AG166" s="197"/>
      <c r="AH166" s="197"/>
    </row>
    <row r="167" spans="1:34" x14ac:dyDescent="0.3">
      <c r="A167" s="192"/>
      <c r="B167" s="117"/>
      <c r="C167" s="117"/>
      <c r="D167" s="117"/>
      <c r="E167" s="117"/>
      <c r="F167" s="117"/>
      <c r="G167" s="117"/>
      <c r="H167" s="117"/>
      <c r="I167" s="195"/>
      <c r="J167" s="117"/>
      <c r="K167" s="117"/>
      <c r="L167" s="117"/>
      <c r="M167" s="117"/>
      <c r="N167" s="117"/>
      <c r="O167" s="117"/>
      <c r="P167" s="117"/>
      <c r="Q167" s="117"/>
      <c r="R167" s="117"/>
      <c r="S167" s="195"/>
      <c r="T167" s="117"/>
      <c r="U167" s="195"/>
      <c r="V167" s="117"/>
      <c r="W167" s="196"/>
      <c r="X167" s="197"/>
      <c r="Y167" s="197"/>
      <c r="Z167" s="197"/>
      <c r="AA167" s="197"/>
      <c r="AB167" s="188"/>
      <c r="AC167" s="197"/>
      <c r="AD167" s="197"/>
      <c r="AE167" s="188"/>
      <c r="AF167" s="197"/>
      <c r="AG167" s="197"/>
      <c r="AH167" s="197"/>
    </row>
    <row r="168" spans="1:34" x14ac:dyDescent="0.3">
      <c r="A168" s="192"/>
      <c r="B168" s="117"/>
      <c r="C168" s="117"/>
      <c r="D168" s="117"/>
      <c r="E168" s="117"/>
      <c r="F168" s="117"/>
      <c r="G168" s="117"/>
      <c r="H168" s="117"/>
      <c r="I168" s="195"/>
      <c r="J168" s="117"/>
      <c r="K168" s="117"/>
      <c r="L168" s="117"/>
      <c r="M168" s="117"/>
      <c r="N168" s="117"/>
      <c r="O168" s="117"/>
      <c r="P168" s="117"/>
      <c r="Q168" s="117"/>
      <c r="R168" s="117"/>
      <c r="S168" s="195"/>
      <c r="T168" s="117"/>
      <c r="U168" s="195"/>
      <c r="V168" s="117"/>
      <c r="W168" s="196"/>
      <c r="X168" s="197"/>
      <c r="Y168" s="197"/>
      <c r="Z168" s="197"/>
      <c r="AA168" s="197"/>
      <c r="AB168" s="188"/>
      <c r="AC168" s="197"/>
      <c r="AD168" s="197"/>
      <c r="AE168" s="188"/>
      <c r="AF168" s="197"/>
      <c r="AG168" s="197"/>
      <c r="AH168" s="197"/>
    </row>
    <row r="169" spans="1:34" x14ac:dyDescent="0.3">
      <c r="A169" s="192"/>
      <c r="B169" s="117"/>
      <c r="C169" s="117"/>
      <c r="D169" s="117"/>
      <c r="E169" s="117"/>
      <c r="F169" s="117"/>
      <c r="G169" s="117"/>
      <c r="H169" s="117"/>
      <c r="I169" s="195"/>
      <c r="J169" s="117"/>
      <c r="K169" s="117"/>
      <c r="L169" s="117"/>
      <c r="M169" s="117"/>
      <c r="N169" s="117"/>
      <c r="O169" s="117"/>
      <c r="P169" s="117"/>
      <c r="Q169" s="117"/>
      <c r="R169" s="117"/>
      <c r="S169" s="195"/>
      <c r="T169" s="117"/>
      <c r="U169" s="195"/>
      <c r="V169" s="117"/>
      <c r="W169" s="196"/>
      <c r="X169" s="197"/>
      <c r="Y169" s="197"/>
      <c r="Z169" s="197"/>
      <c r="AA169" s="197"/>
      <c r="AB169" s="188"/>
      <c r="AC169" s="197"/>
      <c r="AD169" s="197"/>
      <c r="AE169" s="188"/>
      <c r="AF169" s="197"/>
      <c r="AG169" s="197"/>
      <c r="AH169" s="197"/>
    </row>
    <row r="170" spans="1:34" x14ac:dyDescent="0.3">
      <c r="A170" s="192"/>
      <c r="B170" s="117"/>
      <c r="C170" s="117"/>
      <c r="D170" s="117"/>
      <c r="E170" s="117"/>
      <c r="F170" s="117"/>
      <c r="G170" s="117"/>
      <c r="H170" s="117"/>
      <c r="I170" s="195"/>
      <c r="J170" s="117"/>
      <c r="K170" s="117"/>
      <c r="L170" s="117"/>
      <c r="M170" s="117"/>
      <c r="N170" s="117"/>
      <c r="O170" s="117"/>
      <c r="P170" s="117"/>
      <c r="Q170" s="117"/>
      <c r="R170" s="117"/>
      <c r="S170" s="195"/>
      <c r="T170" s="117"/>
      <c r="U170" s="195"/>
      <c r="V170" s="117"/>
      <c r="W170" s="196"/>
      <c r="X170" s="197"/>
      <c r="Y170" s="197"/>
      <c r="Z170" s="197"/>
      <c r="AA170" s="197"/>
      <c r="AB170" s="188"/>
      <c r="AC170" s="197"/>
      <c r="AD170" s="197"/>
      <c r="AE170" s="188"/>
      <c r="AF170" s="197"/>
      <c r="AG170" s="197"/>
      <c r="AH170" s="197"/>
    </row>
    <row r="171" spans="1:34" x14ac:dyDescent="0.3">
      <c r="A171" s="192"/>
      <c r="B171" s="117"/>
      <c r="C171" s="117"/>
      <c r="D171" s="117"/>
      <c r="E171" s="117"/>
      <c r="F171" s="117"/>
      <c r="G171" s="117"/>
      <c r="H171" s="117"/>
      <c r="I171" s="195"/>
      <c r="J171" s="117"/>
      <c r="K171" s="117"/>
      <c r="L171" s="117"/>
      <c r="M171" s="117"/>
      <c r="N171" s="117"/>
      <c r="O171" s="117"/>
      <c r="P171" s="117"/>
      <c r="Q171" s="117"/>
      <c r="R171" s="117"/>
      <c r="S171" s="195"/>
      <c r="T171" s="117"/>
      <c r="U171" s="195"/>
      <c r="V171" s="117"/>
      <c r="W171" s="196"/>
      <c r="X171" s="197"/>
      <c r="Y171" s="197"/>
      <c r="Z171" s="197"/>
      <c r="AA171" s="197"/>
      <c r="AB171" s="188"/>
      <c r="AC171" s="197"/>
      <c r="AD171" s="197"/>
      <c r="AE171" s="188"/>
      <c r="AF171" s="197"/>
      <c r="AG171" s="197"/>
      <c r="AH171" s="197"/>
    </row>
    <row r="172" spans="1:34" x14ac:dyDescent="0.3">
      <c r="A172" s="192"/>
      <c r="B172" s="117"/>
      <c r="C172" s="117"/>
      <c r="D172" s="117"/>
      <c r="E172" s="117"/>
      <c r="F172" s="117"/>
      <c r="G172" s="117"/>
      <c r="H172" s="117"/>
      <c r="I172" s="195"/>
      <c r="J172" s="117"/>
      <c r="K172" s="117"/>
      <c r="L172" s="117"/>
      <c r="M172" s="117"/>
      <c r="N172" s="117"/>
      <c r="O172" s="117"/>
      <c r="P172" s="117"/>
      <c r="Q172" s="117"/>
      <c r="R172" s="117"/>
      <c r="S172" s="195"/>
      <c r="T172" s="117"/>
      <c r="U172" s="195"/>
      <c r="V172" s="117"/>
      <c r="W172" s="196"/>
      <c r="X172" s="197"/>
      <c r="Y172" s="197"/>
      <c r="Z172" s="197"/>
      <c r="AA172" s="197"/>
      <c r="AB172" s="188"/>
      <c r="AC172" s="197"/>
      <c r="AD172" s="197"/>
      <c r="AE172" s="188"/>
      <c r="AF172" s="197"/>
      <c r="AG172" s="197"/>
      <c r="AH172" s="197"/>
    </row>
    <row r="173" spans="1:34" x14ac:dyDescent="0.3">
      <c r="A173" s="192"/>
      <c r="B173" s="117"/>
      <c r="C173" s="117"/>
      <c r="D173" s="117"/>
      <c r="E173" s="117"/>
      <c r="F173" s="117"/>
      <c r="G173" s="117"/>
      <c r="H173" s="117"/>
      <c r="I173" s="195"/>
      <c r="J173" s="117"/>
      <c r="K173" s="117"/>
      <c r="L173" s="117"/>
      <c r="M173" s="117"/>
      <c r="N173" s="117"/>
      <c r="O173" s="117"/>
      <c r="P173" s="117"/>
      <c r="Q173" s="117"/>
      <c r="R173" s="117"/>
      <c r="S173" s="195"/>
      <c r="T173" s="117"/>
      <c r="U173" s="195"/>
      <c r="V173" s="117"/>
      <c r="W173" s="196"/>
      <c r="X173" s="197"/>
      <c r="Y173" s="197"/>
      <c r="Z173" s="197"/>
      <c r="AA173" s="197"/>
      <c r="AB173" s="188"/>
      <c r="AC173" s="197"/>
      <c r="AD173" s="197"/>
      <c r="AE173" s="188"/>
      <c r="AF173" s="197"/>
      <c r="AG173" s="197"/>
      <c r="AH173" s="197"/>
    </row>
    <row r="174" spans="1:34" x14ac:dyDescent="0.3">
      <c r="A174" s="192"/>
      <c r="B174" s="117"/>
      <c r="C174" s="117"/>
      <c r="D174" s="117"/>
      <c r="E174" s="117"/>
      <c r="F174" s="117"/>
      <c r="G174" s="117"/>
      <c r="H174" s="117"/>
      <c r="I174" s="195"/>
      <c r="J174" s="117"/>
      <c r="K174" s="117"/>
      <c r="L174" s="117"/>
      <c r="M174" s="117"/>
      <c r="N174" s="117"/>
      <c r="O174" s="117"/>
      <c r="P174" s="117"/>
      <c r="Q174" s="117"/>
      <c r="R174" s="117"/>
      <c r="S174" s="195"/>
      <c r="T174" s="117"/>
      <c r="U174" s="195"/>
      <c r="V174" s="117"/>
      <c r="W174" s="196"/>
      <c r="X174" s="197"/>
      <c r="Y174" s="197"/>
      <c r="Z174" s="197"/>
      <c r="AA174" s="197"/>
      <c r="AB174" s="188"/>
      <c r="AC174" s="197"/>
      <c r="AD174" s="197"/>
      <c r="AE174" s="188"/>
      <c r="AF174" s="197"/>
      <c r="AG174" s="197"/>
      <c r="AH174" s="197"/>
    </row>
    <row r="175" spans="1:34" x14ac:dyDescent="0.3">
      <c r="A175" s="192"/>
      <c r="B175" s="117"/>
      <c r="C175" s="117"/>
      <c r="D175" s="117"/>
      <c r="E175" s="117"/>
      <c r="F175" s="117"/>
      <c r="G175" s="117"/>
      <c r="H175" s="117"/>
      <c r="I175" s="195"/>
      <c r="J175" s="117"/>
      <c r="K175" s="117"/>
      <c r="L175" s="117"/>
      <c r="M175" s="117"/>
      <c r="N175" s="117"/>
      <c r="O175" s="117"/>
      <c r="P175" s="117"/>
      <c r="Q175" s="117"/>
      <c r="R175" s="117"/>
      <c r="S175" s="195"/>
      <c r="T175" s="117"/>
      <c r="U175" s="195"/>
      <c r="V175" s="117"/>
      <c r="W175" s="196"/>
      <c r="X175" s="197"/>
      <c r="Y175" s="197"/>
      <c r="Z175" s="197"/>
      <c r="AA175" s="197"/>
      <c r="AB175" s="188"/>
      <c r="AC175" s="197"/>
      <c r="AD175" s="197"/>
      <c r="AE175" s="188"/>
      <c r="AF175" s="197"/>
      <c r="AG175" s="197"/>
      <c r="AH175" s="197"/>
    </row>
    <row r="176" spans="1:34" x14ac:dyDescent="0.3">
      <c r="A176" s="192"/>
      <c r="B176" s="117"/>
      <c r="C176" s="117"/>
      <c r="D176" s="117"/>
      <c r="E176" s="117"/>
      <c r="F176" s="117"/>
      <c r="G176" s="117"/>
      <c r="H176" s="117"/>
      <c r="I176" s="195"/>
      <c r="J176" s="117"/>
      <c r="K176" s="117"/>
      <c r="L176" s="117"/>
      <c r="M176" s="117"/>
      <c r="N176" s="117"/>
      <c r="O176" s="117"/>
      <c r="P176" s="117"/>
      <c r="Q176" s="117"/>
      <c r="R176" s="117"/>
      <c r="S176" s="195"/>
      <c r="T176" s="117"/>
      <c r="U176" s="195"/>
      <c r="V176" s="117"/>
      <c r="W176" s="196"/>
      <c r="X176" s="197"/>
      <c r="Y176" s="197"/>
      <c r="Z176" s="197"/>
      <c r="AA176" s="197"/>
      <c r="AB176" s="188"/>
      <c r="AC176" s="197"/>
      <c r="AD176" s="197"/>
      <c r="AE176" s="188"/>
      <c r="AF176" s="197"/>
      <c r="AG176" s="197"/>
      <c r="AH176" s="197"/>
    </row>
    <row r="177" spans="1:34" x14ac:dyDescent="0.3">
      <c r="A177" s="192"/>
      <c r="B177" s="117"/>
      <c r="C177" s="117"/>
      <c r="D177" s="117"/>
      <c r="E177" s="117"/>
      <c r="F177" s="117"/>
      <c r="G177" s="117"/>
      <c r="H177" s="117"/>
      <c r="I177" s="195"/>
      <c r="J177" s="117"/>
      <c r="K177" s="117"/>
      <c r="L177" s="117"/>
      <c r="M177" s="117"/>
      <c r="N177" s="117"/>
      <c r="O177" s="117"/>
      <c r="P177" s="117"/>
      <c r="Q177" s="117"/>
      <c r="R177" s="117"/>
      <c r="S177" s="195"/>
      <c r="T177" s="117"/>
      <c r="U177" s="195"/>
      <c r="V177" s="117"/>
      <c r="W177" s="196"/>
      <c r="X177" s="197"/>
      <c r="Y177" s="197"/>
      <c r="Z177" s="197"/>
      <c r="AA177" s="197"/>
      <c r="AB177" s="188"/>
      <c r="AC177" s="197"/>
      <c r="AD177" s="197"/>
      <c r="AE177" s="188"/>
      <c r="AF177" s="197"/>
      <c r="AG177" s="197"/>
      <c r="AH177" s="197"/>
    </row>
    <row r="178" spans="1:34" x14ac:dyDescent="0.3">
      <c r="A178" s="192"/>
      <c r="B178" s="117"/>
      <c r="C178" s="117"/>
      <c r="D178" s="117"/>
      <c r="E178" s="117"/>
      <c r="F178" s="117"/>
      <c r="G178" s="117"/>
      <c r="H178" s="117"/>
      <c r="I178" s="195"/>
      <c r="J178" s="117"/>
      <c r="K178" s="117"/>
      <c r="L178" s="117"/>
      <c r="M178" s="117"/>
      <c r="N178" s="117"/>
      <c r="O178" s="117"/>
      <c r="P178" s="117"/>
      <c r="Q178" s="117"/>
      <c r="R178" s="117"/>
      <c r="S178" s="195"/>
      <c r="T178" s="117"/>
      <c r="U178" s="195"/>
      <c r="V178" s="117"/>
      <c r="W178" s="196"/>
      <c r="X178" s="197"/>
      <c r="Y178" s="197"/>
      <c r="Z178" s="197"/>
      <c r="AA178" s="197"/>
      <c r="AB178" s="188"/>
      <c r="AC178" s="197"/>
      <c r="AD178" s="197"/>
      <c r="AE178" s="188"/>
      <c r="AF178" s="197"/>
      <c r="AG178" s="197"/>
      <c r="AH178" s="197"/>
    </row>
    <row r="179" spans="1:34" x14ac:dyDescent="0.3">
      <c r="A179" s="192"/>
      <c r="B179" s="117"/>
      <c r="C179" s="117"/>
      <c r="D179" s="117"/>
      <c r="E179" s="117"/>
      <c r="F179" s="117"/>
      <c r="G179" s="117"/>
      <c r="H179" s="117"/>
      <c r="I179" s="195"/>
      <c r="J179" s="117"/>
      <c r="K179" s="117"/>
      <c r="L179" s="117"/>
      <c r="M179" s="117"/>
      <c r="N179" s="117"/>
      <c r="O179" s="117"/>
      <c r="P179" s="117"/>
      <c r="Q179" s="117"/>
      <c r="R179" s="117"/>
      <c r="S179" s="195"/>
      <c r="T179" s="117"/>
      <c r="U179" s="195"/>
      <c r="V179" s="117"/>
      <c r="W179" s="196"/>
      <c r="X179" s="197"/>
      <c r="Y179" s="197"/>
      <c r="Z179" s="197"/>
      <c r="AA179" s="197"/>
      <c r="AB179" s="188"/>
      <c r="AC179" s="197"/>
      <c r="AD179" s="197"/>
      <c r="AE179" s="188"/>
      <c r="AF179" s="197"/>
      <c r="AG179" s="197"/>
      <c r="AH179" s="197"/>
    </row>
    <row r="180" spans="1:34" x14ac:dyDescent="0.3">
      <c r="A180" s="192"/>
      <c r="B180" s="117"/>
      <c r="C180" s="117"/>
      <c r="D180" s="117"/>
      <c r="E180" s="117"/>
      <c r="F180" s="117"/>
      <c r="G180" s="117"/>
      <c r="H180" s="117"/>
      <c r="I180" s="195"/>
      <c r="J180" s="117"/>
      <c r="K180" s="117"/>
      <c r="L180" s="117"/>
      <c r="M180" s="117"/>
      <c r="N180" s="117"/>
      <c r="O180" s="117"/>
      <c r="P180" s="117"/>
      <c r="Q180" s="117"/>
      <c r="R180" s="117"/>
      <c r="S180" s="195"/>
      <c r="T180" s="117"/>
      <c r="U180" s="195"/>
      <c r="V180" s="117"/>
      <c r="W180" s="196"/>
      <c r="X180" s="197"/>
      <c r="Y180" s="197"/>
      <c r="Z180" s="197"/>
      <c r="AA180" s="197"/>
      <c r="AB180" s="188"/>
      <c r="AC180" s="197"/>
      <c r="AD180" s="197"/>
      <c r="AE180" s="188"/>
      <c r="AF180" s="197"/>
      <c r="AG180" s="197"/>
      <c r="AH180" s="197"/>
    </row>
    <row r="181" spans="1:34" x14ac:dyDescent="0.3">
      <c r="A181" s="192"/>
      <c r="B181" s="117"/>
      <c r="C181" s="117"/>
      <c r="D181" s="117"/>
      <c r="E181" s="117"/>
      <c r="F181" s="117"/>
      <c r="G181" s="117"/>
      <c r="H181" s="117"/>
      <c r="I181" s="195"/>
      <c r="J181" s="117"/>
      <c r="K181" s="117"/>
      <c r="L181" s="117"/>
      <c r="M181" s="117"/>
      <c r="N181" s="117"/>
      <c r="O181" s="117"/>
      <c r="P181" s="117"/>
      <c r="Q181" s="117"/>
      <c r="R181" s="117"/>
      <c r="S181" s="195"/>
      <c r="T181" s="117"/>
      <c r="U181" s="195"/>
      <c r="V181" s="117"/>
      <c r="W181" s="196"/>
      <c r="X181" s="197"/>
      <c r="Y181" s="197"/>
      <c r="Z181" s="197"/>
      <c r="AA181" s="197"/>
      <c r="AB181" s="188"/>
      <c r="AC181" s="197"/>
      <c r="AD181" s="197"/>
      <c r="AE181" s="188"/>
      <c r="AF181" s="197"/>
      <c r="AG181" s="197"/>
      <c r="AH181" s="197"/>
    </row>
    <row r="182" spans="1:34" x14ac:dyDescent="0.3">
      <c r="A182" s="192"/>
      <c r="B182" s="117"/>
      <c r="C182" s="117"/>
      <c r="D182" s="117"/>
      <c r="E182" s="117"/>
      <c r="F182" s="117"/>
      <c r="G182" s="117"/>
      <c r="H182" s="117"/>
      <c r="I182" s="195"/>
      <c r="J182" s="117"/>
      <c r="K182" s="117"/>
      <c r="L182" s="117"/>
      <c r="M182" s="117"/>
      <c r="N182" s="117"/>
      <c r="O182" s="117"/>
      <c r="P182" s="117"/>
      <c r="Q182" s="117"/>
      <c r="R182" s="117"/>
      <c r="S182" s="195"/>
      <c r="T182" s="117"/>
      <c r="U182" s="195"/>
      <c r="V182" s="117"/>
      <c r="W182" s="196"/>
      <c r="X182" s="197"/>
      <c r="Y182" s="197"/>
      <c r="Z182" s="197"/>
      <c r="AA182" s="197"/>
      <c r="AB182" s="188"/>
      <c r="AC182" s="197"/>
      <c r="AD182" s="197"/>
      <c r="AE182" s="188"/>
      <c r="AF182" s="197"/>
      <c r="AG182" s="197"/>
      <c r="AH182" s="197"/>
    </row>
    <row r="183" spans="1:34" x14ac:dyDescent="0.3">
      <c r="A183" s="192"/>
      <c r="B183" s="117"/>
      <c r="C183" s="117"/>
      <c r="D183" s="117"/>
      <c r="E183" s="117"/>
      <c r="F183" s="117"/>
      <c r="G183" s="117"/>
      <c r="H183" s="117"/>
      <c r="I183" s="195"/>
      <c r="J183" s="117"/>
      <c r="K183" s="117"/>
      <c r="L183" s="117"/>
      <c r="M183" s="117"/>
      <c r="N183" s="117"/>
      <c r="O183" s="117"/>
      <c r="P183" s="117"/>
      <c r="Q183" s="117"/>
      <c r="R183" s="117"/>
      <c r="S183" s="195"/>
      <c r="T183" s="117"/>
      <c r="U183" s="195"/>
      <c r="V183" s="117"/>
      <c r="W183" s="196"/>
      <c r="X183" s="197"/>
      <c r="Y183" s="197"/>
      <c r="Z183" s="197"/>
      <c r="AA183" s="197"/>
      <c r="AB183" s="188"/>
      <c r="AC183" s="197"/>
      <c r="AD183" s="197"/>
      <c r="AE183" s="188"/>
      <c r="AF183" s="197"/>
      <c r="AG183" s="197"/>
      <c r="AH183" s="197"/>
    </row>
    <row r="184" spans="1:34" x14ac:dyDescent="0.3">
      <c r="A184" s="192"/>
      <c r="B184" s="117"/>
      <c r="C184" s="117"/>
      <c r="D184" s="117"/>
      <c r="E184" s="117"/>
      <c r="F184" s="117"/>
      <c r="G184" s="117"/>
      <c r="H184" s="117"/>
      <c r="I184" s="195"/>
      <c r="J184" s="117"/>
      <c r="K184" s="117"/>
      <c r="L184" s="117"/>
      <c r="M184" s="117"/>
      <c r="N184" s="117"/>
      <c r="O184" s="117"/>
      <c r="P184" s="117"/>
      <c r="Q184" s="117"/>
      <c r="R184" s="117"/>
      <c r="S184" s="195"/>
      <c r="T184" s="117"/>
      <c r="U184" s="195"/>
      <c r="V184" s="117"/>
      <c r="W184" s="196"/>
      <c r="X184" s="197"/>
      <c r="Y184" s="197"/>
      <c r="Z184" s="197"/>
      <c r="AA184" s="197"/>
      <c r="AB184" s="188"/>
      <c r="AC184" s="197"/>
      <c r="AD184" s="197"/>
      <c r="AE184" s="188"/>
      <c r="AF184" s="197"/>
      <c r="AG184" s="197"/>
      <c r="AH184" s="197"/>
    </row>
    <row r="185" spans="1:34" x14ac:dyDescent="0.3">
      <c r="A185" s="192"/>
      <c r="B185" s="117"/>
      <c r="C185" s="117"/>
      <c r="D185" s="117"/>
      <c r="E185" s="117"/>
      <c r="F185" s="117"/>
      <c r="G185" s="117"/>
      <c r="H185" s="117"/>
      <c r="I185" s="195"/>
      <c r="J185" s="117"/>
      <c r="K185" s="117"/>
      <c r="L185" s="117"/>
      <c r="M185" s="117"/>
      <c r="N185" s="117"/>
      <c r="O185" s="117"/>
      <c r="P185" s="117"/>
      <c r="Q185" s="117"/>
      <c r="R185" s="117"/>
      <c r="S185" s="195"/>
      <c r="T185" s="117"/>
      <c r="U185" s="195"/>
      <c r="V185" s="117"/>
      <c r="W185" s="196"/>
      <c r="X185" s="197"/>
      <c r="Y185" s="197"/>
      <c r="Z185" s="197"/>
      <c r="AA185" s="197"/>
      <c r="AB185" s="188"/>
      <c r="AC185" s="197"/>
      <c r="AD185" s="197"/>
      <c r="AE185" s="188"/>
      <c r="AF185" s="197"/>
      <c r="AG185" s="197"/>
      <c r="AH185" s="197"/>
    </row>
    <row r="186" spans="1:34" x14ac:dyDescent="0.3">
      <c r="A186" s="192"/>
      <c r="B186" s="117"/>
      <c r="C186" s="117"/>
      <c r="D186" s="117"/>
      <c r="E186" s="117"/>
      <c r="F186" s="117"/>
      <c r="G186" s="117"/>
      <c r="H186" s="117"/>
      <c r="I186" s="195"/>
      <c r="J186" s="117"/>
      <c r="K186" s="117"/>
      <c r="L186" s="117"/>
      <c r="M186" s="117"/>
      <c r="N186" s="117"/>
      <c r="O186" s="117"/>
      <c r="P186" s="117"/>
      <c r="Q186" s="117"/>
      <c r="R186" s="117"/>
      <c r="S186" s="195"/>
      <c r="T186" s="117"/>
      <c r="U186" s="195"/>
      <c r="V186" s="117"/>
      <c r="W186" s="196"/>
      <c r="X186" s="197"/>
      <c r="Y186" s="197"/>
      <c r="Z186" s="197"/>
      <c r="AA186" s="197"/>
      <c r="AB186" s="188"/>
      <c r="AC186" s="197"/>
      <c r="AD186" s="197"/>
      <c r="AE186" s="188"/>
      <c r="AF186" s="197"/>
      <c r="AG186" s="197"/>
      <c r="AH186" s="197"/>
    </row>
    <row r="187" spans="1:34" x14ac:dyDescent="0.3">
      <c r="A187" s="192"/>
      <c r="B187" s="117"/>
      <c r="C187" s="117"/>
      <c r="D187" s="117"/>
      <c r="E187" s="117"/>
      <c r="F187" s="117"/>
      <c r="G187" s="117"/>
      <c r="H187" s="117"/>
      <c r="I187" s="195"/>
      <c r="J187" s="117"/>
      <c r="K187" s="117"/>
      <c r="L187" s="117"/>
      <c r="M187" s="117"/>
      <c r="N187" s="117"/>
      <c r="O187" s="117"/>
      <c r="P187" s="117"/>
      <c r="Q187" s="117"/>
      <c r="R187" s="117"/>
      <c r="S187" s="195"/>
      <c r="T187" s="117"/>
      <c r="U187" s="195"/>
      <c r="V187" s="117"/>
      <c r="W187" s="196"/>
      <c r="X187" s="197"/>
      <c r="Y187" s="197"/>
      <c r="Z187" s="197"/>
      <c r="AA187" s="197"/>
      <c r="AB187" s="188"/>
      <c r="AC187" s="197"/>
      <c r="AD187" s="197"/>
      <c r="AE187" s="188"/>
      <c r="AF187" s="197"/>
      <c r="AG187" s="197"/>
      <c r="AH187" s="197"/>
    </row>
    <row r="188" spans="1:34" x14ac:dyDescent="0.3">
      <c r="A188" s="192"/>
      <c r="B188" s="117"/>
      <c r="C188" s="117"/>
      <c r="D188" s="117"/>
      <c r="E188" s="117"/>
      <c r="F188" s="117"/>
      <c r="G188" s="117"/>
      <c r="H188" s="117"/>
      <c r="I188" s="195"/>
      <c r="J188" s="117"/>
      <c r="K188" s="117"/>
      <c r="L188" s="117"/>
      <c r="M188" s="117"/>
      <c r="N188" s="117"/>
      <c r="O188" s="117"/>
      <c r="P188" s="117"/>
      <c r="Q188" s="117"/>
      <c r="R188" s="117"/>
      <c r="S188" s="195"/>
      <c r="T188" s="117"/>
      <c r="U188" s="195"/>
      <c r="V188" s="117"/>
      <c r="W188" s="196"/>
      <c r="X188" s="197"/>
      <c r="Y188" s="197"/>
      <c r="Z188" s="197"/>
      <c r="AA188" s="197"/>
      <c r="AB188" s="188"/>
      <c r="AC188" s="197"/>
      <c r="AD188" s="197"/>
      <c r="AE188" s="188"/>
      <c r="AF188" s="197"/>
      <c r="AG188" s="197"/>
      <c r="AH188" s="197"/>
    </row>
    <row r="189" spans="1:34" x14ac:dyDescent="0.3">
      <c r="A189" s="192"/>
      <c r="B189" s="117"/>
      <c r="C189" s="117"/>
      <c r="D189" s="117"/>
      <c r="E189" s="117"/>
      <c r="F189" s="117"/>
      <c r="G189" s="117"/>
      <c r="H189" s="117"/>
      <c r="I189" s="195"/>
      <c r="J189" s="117"/>
      <c r="K189" s="117"/>
      <c r="L189" s="117"/>
      <c r="M189" s="117"/>
      <c r="N189" s="117"/>
      <c r="O189" s="117"/>
      <c r="P189" s="117"/>
      <c r="Q189" s="117"/>
      <c r="R189" s="117"/>
      <c r="S189" s="195"/>
      <c r="T189" s="117"/>
      <c r="U189" s="195"/>
      <c r="V189" s="117"/>
      <c r="W189" s="196"/>
      <c r="X189" s="197"/>
      <c r="Y189" s="197"/>
      <c r="Z189" s="197"/>
      <c r="AA189" s="197"/>
      <c r="AB189" s="188"/>
      <c r="AC189" s="197"/>
      <c r="AD189" s="197"/>
      <c r="AE189" s="188"/>
      <c r="AF189" s="197"/>
      <c r="AG189" s="197"/>
      <c r="AH189" s="197"/>
    </row>
    <row r="190" spans="1:34" x14ac:dyDescent="0.3">
      <c r="A190" s="192"/>
      <c r="B190" s="117"/>
      <c r="C190" s="117"/>
      <c r="D190" s="117"/>
      <c r="E190" s="117"/>
      <c r="F190" s="117"/>
      <c r="G190" s="117"/>
      <c r="H190" s="117"/>
      <c r="I190" s="195"/>
      <c r="J190" s="117"/>
      <c r="K190" s="117"/>
      <c r="L190" s="117"/>
      <c r="M190" s="117"/>
      <c r="N190" s="117"/>
      <c r="O190" s="117"/>
      <c r="P190" s="117"/>
      <c r="Q190" s="117"/>
      <c r="R190" s="117"/>
      <c r="S190" s="195"/>
      <c r="T190" s="117"/>
      <c r="U190" s="195"/>
      <c r="V190" s="117"/>
      <c r="W190" s="196"/>
      <c r="X190" s="197"/>
      <c r="Y190" s="197"/>
      <c r="Z190" s="197"/>
      <c r="AA190" s="197"/>
      <c r="AB190" s="188"/>
      <c r="AC190" s="197"/>
      <c r="AD190" s="197"/>
      <c r="AE190" s="188"/>
      <c r="AF190" s="197"/>
      <c r="AG190" s="197"/>
      <c r="AH190" s="197"/>
    </row>
    <row r="191" spans="1:34" x14ac:dyDescent="0.3">
      <c r="A191" s="192"/>
      <c r="B191" s="117"/>
      <c r="C191" s="117"/>
      <c r="D191" s="117"/>
      <c r="E191" s="117"/>
      <c r="F191" s="117"/>
      <c r="G191" s="117"/>
      <c r="H191" s="117"/>
      <c r="I191" s="195"/>
      <c r="J191" s="117"/>
      <c r="K191" s="117"/>
      <c r="L191" s="117"/>
      <c r="M191" s="117"/>
      <c r="N191" s="117"/>
      <c r="O191" s="117"/>
      <c r="P191" s="117"/>
      <c r="Q191" s="117"/>
      <c r="R191" s="117"/>
      <c r="S191" s="195"/>
      <c r="T191" s="117"/>
      <c r="U191" s="195"/>
      <c r="V191" s="117"/>
      <c r="W191" s="196"/>
      <c r="X191" s="197"/>
      <c r="Y191" s="197"/>
      <c r="Z191" s="197"/>
      <c r="AA191" s="197"/>
      <c r="AB191" s="188"/>
      <c r="AC191" s="197"/>
      <c r="AD191" s="197"/>
      <c r="AE191" s="188"/>
      <c r="AF191" s="197"/>
      <c r="AG191" s="197"/>
      <c r="AH191" s="197"/>
    </row>
    <row r="192" spans="1:34" x14ac:dyDescent="0.3">
      <c r="A192" s="192"/>
      <c r="B192" s="117"/>
      <c r="C192" s="117"/>
      <c r="D192" s="117"/>
      <c r="E192" s="117"/>
      <c r="F192" s="117"/>
      <c r="G192" s="117"/>
      <c r="H192" s="117"/>
      <c r="I192" s="195"/>
      <c r="J192" s="117"/>
      <c r="K192" s="117"/>
      <c r="L192" s="117"/>
      <c r="M192" s="117"/>
      <c r="N192" s="117"/>
      <c r="O192" s="117"/>
      <c r="P192" s="117"/>
      <c r="Q192" s="117"/>
      <c r="R192" s="117"/>
      <c r="S192" s="195"/>
      <c r="T192" s="117"/>
      <c r="U192" s="195"/>
      <c r="V192" s="117"/>
      <c r="W192" s="196"/>
      <c r="X192" s="197"/>
      <c r="Y192" s="197"/>
      <c r="Z192" s="197"/>
      <c r="AA192" s="197"/>
      <c r="AB192" s="188"/>
      <c r="AC192" s="197"/>
      <c r="AD192" s="197"/>
      <c r="AE192" s="188"/>
      <c r="AF192" s="197"/>
      <c r="AG192" s="197"/>
      <c r="AH192" s="197"/>
    </row>
    <row r="193" spans="1:34" x14ac:dyDescent="0.3">
      <c r="A193" s="192"/>
      <c r="B193" s="117"/>
      <c r="C193" s="117"/>
      <c r="D193" s="117"/>
      <c r="E193" s="117"/>
      <c r="F193" s="117"/>
      <c r="G193" s="117"/>
      <c r="H193" s="117"/>
      <c r="I193" s="195"/>
      <c r="J193" s="117"/>
      <c r="K193" s="117"/>
      <c r="L193" s="117"/>
      <c r="M193" s="117"/>
      <c r="N193" s="117"/>
      <c r="O193" s="117"/>
      <c r="P193" s="117"/>
      <c r="Q193" s="117"/>
      <c r="R193" s="117"/>
      <c r="S193" s="195"/>
      <c r="T193" s="117"/>
      <c r="U193" s="195"/>
      <c r="V193" s="117"/>
      <c r="W193" s="196"/>
      <c r="X193" s="197"/>
      <c r="Y193" s="197"/>
      <c r="Z193" s="197"/>
      <c r="AA193" s="197"/>
      <c r="AB193" s="188"/>
      <c r="AC193" s="197"/>
      <c r="AD193" s="197"/>
      <c r="AE193" s="188"/>
      <c r="AF193" s="197"/>
      <c r="AG193" s="197"/>
      <c r="AH193" s="197"/>
    </row>
    <row r="194" spans="1:34" x14ac:dyDescent="0.3">
      <c r="A194" s="192"/>
      <c r="B194" s="117"/>
      <c r="C194" s="117"/>
      <c r="D194" s="117"/>
      <c r="E194" s="117"/>
      <c r="F194" s="117"/>
      <c r="G194" s="117"/>
      <c r="H194" s="117"/>
      <c r="I194" s="195"/>
      <c r="J194" s="117"/>
      <c r="K194" s="117"/>
      <c r="L194" s="117"/>
      <c r="M194" s="117"/>
      <c r="N194" s="117"/>
      <c r="O194" s="117"/>
      <c r="P194" s="117"/>
      <c r="Q194" s="117"/>
      <c r="R194" s="117"/>
      <c r="S194" s="195"/>
      <c r="T194" s="117"/>
      <c r="U194" s="195"/>
      <c r="V194" s="117"/>
      <c r="W194" s="196"/>
      <c r="X194" s="197"/>
      <c r="Y194" s="197"/>
      <c r="Z194" s="197"/>
      <c r="AA194" s="197"/>
      <c r="AB194" s="188"/>
      <c r="AC194" s="197"/>
      <c r="AD194" s="197"/>
      <c r="AE194" s="188"/>
      <c r="AF194" s="197"/>
      <c r="AG194" s="197"/>
      <c r="AH194" s="197"/>
    </row>
    <row r="195" spans="1:34" x14ac:dyDescent="0.3">
      <c r="A195" s="192"/>
      <c r="B195" s="117"/>
      <c r="C195" s="117"/>
      <c r="D195" s="117"/>
      <c r="E195" s="117"/>
      <c r="F195" s="117"/>
      <c r="G195" s="117"/>
      <c r="H195" s="117"/>
      <c r="I195" s="195"/>
      <c r="J195" s="117"/>
      <c r="K195" s="117"/>
      <c r="L195" s="117"/>
      <c r="M195" s="117"/>
      <c r="N195" s="117"/>
      <c r="O195" s="117"/>
      <c r="P195" s="117"/>
      <c r="Q195" s="117"/>
      <c r="R195" s="117"/>
      <c r="S195" s="195"/>
      <c r="T195" s="117"/>
      <c r="U195" s="195"/>
      <c r="V195" s="117"/>
      <c r="W195" s="196"/>
      <c r="X195" s="197"/>
      <c r="Y195" s="197"/>
      <c r="Z195" s="197"/>
      <c r="AA195" s="197"/>
      <c r="AB195" s="188"/>
      <c r="AC195" s="197"/>
      <c r="AD195" s="197"/>
      <c r="AE195" s="188"/>
      <c r="AF195" s="197"/>
      <c r="AG195" s="197"/>
      <c r="AH195" s="197"/>
    </row>
    <row r="196" spans="1:34" x14ac:dyDescent="0.3">
      <c r="A196" s="192"/>
      <c r="B196" s="117"/>
      <c r="C196" s="117"/>
      <c r="D196" s="117"/>
      <c r="E196" s="117"/>
      <c r="F196" s="117"/>
      <c r="G196" s="117"/>
      <c r="H196" s="117"/>
      <c r="I196" s="195"/>
      <c r="J196" s="117"/>
      <c r="K196" s="117"/>
      <c r="L196" s="117"/>
      <c r="M196" s="117"/>
      <c r="N196" s="117"/>
      <c r="O196" s="117"/>
      <c r="P196" s="117"/>
      <c r="Q196" s="117"/>
      <c r="R196" s="117"/>
      <c r="S196" s="195"/>
      <c r="T196" s="117"/>
      <c r="U196" s="195"/>
      <c r="V196" s="117"/>
      <c r="W196" s="196"/>
      <c r="X196" s="197"/>
      <c r="Y196" s="197"/>
      <c r="Z196" s="197"/>
      <c r="AA196" s="197"/>
      <c r="AB196" s="188"/>
      <c r="AC196" s="197"/>
      <c r="AD196" s="197"/>
      <c r="AE196" s="188"/>
      <c r="AF196" s="197"/>
      <c r="AG196" s="197"/>
      <c r="AH196" s="197"/>
    </row>
    <row r="197" spans="1:34" x14ac:dyDescent="0.3">
      <c r="A197" s="192"/>
      <c r="B197" s="117"/>
      <c r="C197" s="117"/>
      <c r="D197" s="117"/>
      <c r="E197" s="117"/>
      <c r="F197" s="117"/>
      <c r="G197" s="117"/>
      <c r="H197" s="117"/>
      <c r="I197" s="195"/>
      <c r="J197" s="117"/>
      <c r="K197" s="117"/>
      <c r="L197" s="117"/>
      <c r="M197" s="117"/>
      <c r="N197" s="117"/>
      <c r="O197" s="117"/>
      <c r="P197" s="117"/>
      <c r="Q197" s="117"/>
      <c r="R197" s="117"/>
      <c r="S197" s="195"/>
      <c r="T197" s="117"/>
      <c r="U197" s="195"/>
      <c r="V197" s="117"/>
      <c r="W197" s="196"/>
      <c r="X197" s="197"/>
      <c r="Y197" s="197"/>
      <c r="Z197" s="197"/>
      <c r="AA197" s="197"/>
      <c r="AB197" s="188"/>
      <c r="AC197" s="197"/>
      <c r="AD197" s="197"/>
      <c r="AE197" s="188"/>
      <c r="AF197" s="197"/>
      <c r="AG197" s="197"/>
      <c r="AH197" s="197"/>
    </row>
    <row r="198" spans="1:34" x14ac:dyDescent="0.3">
      <c r="A198" s="192"/>
      <c r="B198" s="117"/>
      <c r="C198" s="117"/>
      <c r="D198" s="117"/>
      <c r="E198" s="117"/>
      <c r="F198" s="117"/>
      <c r="G198" s="117"/>
      <c r="H198" s="117"/>
      <c r="I198" s="195"/>
      <c r="J198" s="117"/>
      <c r="K198" s="117"/>
      <c r="L198" s="117"/>
      <c r="M198" s="117"/>
      <c r="N198" s="117"/>
      <c r="O198" s="117"/>
      <c r="P198" s="117"/>
      <c r="Q198" s="117"/>
      <c r="R198" s="117"/>
      <c r="S198" s="195"/>
      <c r="T198" s="117"/>
      <c r="U198" s="195"/>
      <c r="V198" s="117"/>
      <c r="W198" s="196"/>
      <c r="X198" s="197"/>
      <c r="Y198" s="197"/>
      <c r="Z198" s="197"/>
      <c r="AA198" s="197"/>
      <c r="AB198" s="188"/>
      <c r="AC198" s="197"/>
      <c r="AD198" s="197"/>
      <c r="AE198" s="188"/>
      <c r="AF198" s="197"/>
      <c r="AG198" s="197"/>
      <c r="AH198" s="197"/>
    </row>
    <row r="199" spans="1:34" x14ac:dyDescent="0.3">
      <c r="A199" s="192"/>
      <c r="B199" s="117"/>
      <c r="C199" s="117"/>
      <c r="D199" s="117"/>
      <c r="E199" s="117"/>
      <c r="F199" s="117"/>
      <c r="G199" s="117"/>
      <c r="H199" s="117"/>
      <c r="I199" s="195"/>
      <c r="J199" s="117"/>
      <c r="K199" s="117"/>
      <c r="L199" s="117"/>
      <c r="M199" s="117"/>
      <c r="N199" s="117"/>
      <c r="O199" s="117"/>
      <c r="P199" s="117"/>
      <c r="Q199" s="117"/>
      <c r="R199" s="117"/>
      <c r="S199" s="195"/>
      <c r="T199" s="117"/>
      <c r="U199" s="195"/>
      <c r="V199" s="117"/>
      <c r="W199" s="196"/>
      <c r="X199" s="197"/>
      <c r="Y199" s="197"/>
      <c r="Z199" s="197"/>
      <c r="AA199" s="197"/>
      <c r="AB199" s="188"/>
      <c r="AC199" s="197"/>
      <c r="AD199" s="197"/>
      <c r="AE199" s="188"/>
      <c r="AF199" s="197"/>
      <c r="AG199" s="197"/>
      <c r="AH199" s="197"/>
    </row>
    <row r="200" spans="1:34" x14ac:dyDescent="0.3">
      <c r="A200" s="192"/>
      <c r="B200" s="117"/>
      <c r="C200" s="117"/>
      <c r="D200" s="117"/>
      <c r="E200" s="117"/>
      <c r="F200" s="117"/>
      <c r="G200" s="117"/>
      <c r="H200" s="117"/>
      <c r="I200" s="195"/>
      <c r="J200" s="117"/>
      <c r="K200" s="117"/>
      <c r="L200" s="117"/>
      <c r="M200" s="117"/>
      <c r="N200" s="117"/>
      <c r="O200" s="117"/>
      <c r="P200" s="117"/>
      <c r="Q200" s="117"/>
      <c r="R200" s="117"/>
      <c r="S200" s="195"/>
      <c r="T200" s="117"/>
      <c r="U200" s="195"/>
      <c r="V200" s="117"/>
      <c r="W200" s="196"/>
      <c r="X200" s="197"/>
      <c r="Y200" s="197"/>
      <c r="Z200" s="197"/>
      <c r="AA200" s="197"/>
      <c r="AB200" s="188"/>
      <c r="AC200" s="197"/>
      <c r="AD200" s="197"/>
      <c r="AE200" s="188"/>
      <c r="AF200" s="197"/>
      <c r="AG200" s="197"/>
      <c r="AH200" s="197"/>
    </row>
    <row r="201" spans="1:34" x14ac:dyDescent="0.3">
      <c r="A201" s="192"/>
      <c r="B201" s="117"/>
      <c r="C201" s="117"/>
      <c r="D201" s="117"/>
      <c r="E201" s="117"/>
      <c r="F201" s="117"/>
      <c r="G201" s="117"/>
      <c r="H201" s="117"/>
      <c r="I201" s="195"/>
      <c r="J201" s="117"/>
      <c r="K201" s="117"/>
      <c r="L201" s="117"/>
      <c r="M201" s="117"/>
      <c r="N201" s="117"/>
      <c r="O201" s="117"/>
      <c r="P201" s="117"/>
      <c r="Q201" s="117"/>
      <c r="R201" s="117"/>
      <c r="S201" s="195"/>
      <c r="T201" s="117"/>
      <c r="U201" s="195"/>
      <c r="V201" s="117"/>
      <c r="W201" s="196"/>
      <c r="X201" s="197"/>
      <c r="Y201" s="197"/>
      <c r="Z201" s="197"/>
      <c r="AA201" s="197"/>
      <c r="AB201" s="188"/>
      <c r="AC201" s="197"/>
      <c r="AD201" s="197"/>
      <c r="AE201" s="188"/>
      <c r="AF201" s="197"/>
      <c r="AG201" s="197"/>
      <c r="AH201" s="197"/>
    </row>
    <row r="202" spans="1:34" x14ac:dyDescent="0.3">
      <c r="A202" s="192"/>
      <c r="B202" s="117"/>
      <c r="C202" s="117"/>
      <c r="D202" s="117"/>
      <c r="E202" s="117"/>
      <c r="F202" s="117"/>
      <c r="G202" s="117"/>
      <c r="H202" s="117"/>
      <c r="I202" s="195"/>
      <c r="J202" s="117"/>
      <c r="K202" s="117"/>
      <c r="L202" s="117"/>
      <c r="M202" s="117"/>
      <c r="N202" s="117"/>
      <c r="O202" s="117"/>
      <c r="P202" s="117"/>
      <c r="Q202" s="117"/>
      <c r="R202" s="117"/>
      <c r="S202" s="195"/>
      <c r="T202" s="117"/>
      <c r="U202" s="195"/>
      <c r="V202" s="117"/>
      <c r="W202" s="196"/>
      <c r="X202" s="197"/>
      <c r="Y202" s="197"/>
      <c r="Z202" s="197"/>
      <c r="AA202" s="197"/>
      <c r="AB202" s="188"/>
      <c r="AC202" s="197"/>
      <c r="AD202" s="197"/>
      <c r="AE202" s="188"/>
      <c r="AF202" s="197"/>
      <c r="AG202" s="197"/>
      <c r="AH202" s="197"/>
    </row>
    <row r="203" spans="1:34" x14ac:dyDescent="0.3">
      <c r="A203" s="192"/>
      <c r="B203" s="117"/>
      <c r="C203" s="117"/>
      <c r="D203" s="117"/>
      <c r="E203" s="117"/>
      <c r="F203" s="117"/>
      <c r="G203" s="117"/>
      <c r="H203" s="117"/>
      <c r="I203" s="195"/>
      <c r="J203" s="117"/>
      <c r="K203" s="117"/>
      <c r="L203" s="117"/>
      <c r="M203" s="117"/>
      <c r="N203" s="117"/>
      <c r="O203" s="117"/>
      <c r="P203" s="117"/>
      <c r="Q203" s="117"/>
      <c r="R203" s="117"/>
      <c r="S203" s="195"/>
      <c r="T203" s="117"/>
      <c r="U203" s="195"/>
      <c r="V203" s="117"/>
      <c r="W203" s="196"/>
      <c r="X203" s="197"/>
      <c r="Y203" s="197"/>
      <c r="Z203" s="197"/>
      <c r="AA203" s="197"/>
      <c r="AB203" s="188"/>
      <c r="AC203" s="197"/>
      <c r="AD203" s="197"/>
      <c r="AE203" s="188"/>
      <c r="AF203" s="197"/>
      <c r="AG203" s="197"/>
      <c r="AH203" s="197"/>
    </row>
    <row r="204" spans="1:34" x14ac:dyDescent="0.3">
      <c r="A204" s="192"/>
      <c r="B204" s="117"/>
      <c r="C204" s="117"/>
      <c r="D204" s="117"/>
      <c r="E204" s="117"/>
      <c r="F204" s="117"/>
      <c r="G204" s="117"/>
      <c r="H204" s="117"/>
      <c r="I204" s="195"/>
      <c r="J204" s="117"/>
      <c r="K204" s="117"/>
      <c r="L204" s="117"/>
      <c r="M204" s="117"/>
      <c r="N204" s="117"/>
      <c r="O204" s="117"/>
      <c r="P204" s="117"/>
      <c r="Q204" s="117"/>
      <c r="R204" s="117"/>
      <c r="S204" s="195"/>
      <c r="T204" s="117"/>
      <c r="U204" s="195"/>
      <c r="V204" s="117"/>
      <c r="W204" s="196"/>
      <c r="X204" s="197"/>
      <c r="Y204" s="197"/>
      <c r="Z204" s="197"/>
      <c r="AA204" s="197"/>
      <c r="AB204" s="188"/>
      <c r="AC204" s="197"/>
      <c r="AD204" s="197"/>
      <c r="AE204" s="188"/>
      <c r="AF204" s="197"/>
      <c r="AG204" s="197"/>
      <c r="AH204" s="197"/>
    </row>
    <row r="205" spans="1:34" x14ac:dyDescent="0.3">
      <c r="A205" s="192"/>
      <c r="B205" s="117"/>
      <c r="C205" s="117"/>
      <c r="D205" s="117"/>
      <c r="E205" s="117"/>
      <c r="F205" s="117"/>
      <c r="G205" s="117"/>
      <c r="H205" s="117"/>
      <c r="I205" s="195"/>
      <c r="J205" s="117"/>
      <c r="K205" s="117"/>
      <c r="L205" s="117"/>
      <c r="M205" s="117"/>
      <c r="N205" s="117"/>
      <c r="O205" s="117"/>
      <c r="P205" s="117"/>
      <c r="Q205" s="117"/>
      <c r="R205" s="117"/>
      <c r="S205" s="195"/>
      <c r="T205" s="117"/>
      <c r="U205" s="195"/>
      <c r="V205" s="117"/>
      <c r="W205" s="196"/>
      <c r="X205" s="197"/>
      <c r="Y205" s="197"/>
      <c r="Z205" s="197"/>
      <c r="AA205" s="197"/>
      <c r="AB205" s="188"/>
      <c r="AC205" s="197"/>
      <c r="AD205" s="197"/>
      <c r="AE205" s="188"/>
      <c r="AF205" s="197"/>
      <c r="AG205" s="197"/>
      <c r="AH205" s="197"/>
    </row>
    <row r="206" spans="1:34" x14ac:dyDescent="0.3">
      <c r="A206" s="192"/>
      <c r="B206" s="117"/>
      <c r="C206" s="117"/>
      <c r="D206" s="117"/>
      <c r="E206" s="117"/>
      <c r="F206" s="117"/>
      <c r="G206" s="117"/>
      <c r="H206" s="117"/>
      <c r="I206" s="195"/>
      <c r="J206" s="117"/>
      <c r="K206" s="117"/>
      <c r="L206" s="117"/>
      <c r="M206" s="117"/>
      <c r="N206" s="117"/>
      <c r="O206" s="117"/>
      <c r="P206" s="117"/>
      <c r="Q206" s="117"/>
      <c r="R206" s="117"/>
      <c r="S206" s="195"/>
      <c r="T206" s="117"/>
      <c r="U206" s="195"/>
      <c r="V206" s="117"/>
      <c r="W206" s="196"/>
      <c r="X206" s="197"/>
      <c r="Y206" s="197"/>
      <c r="Z206" s="197"/>
      <c r="AA206" s="197"/>
      <c r="AB206" s="188"/>
      <c r="AC206" s="197"/>
      <c r="AD206" s="197"/>
      <c r="AE206" s="188"/>
      <c r="AF206" s="197"/>
      <c r="AG206" s="197"/>
      <c r="AH206" s="197"/>
    </row>
    <row r="207" spans="1:34" x14ac:dyDescent="0.3">
      <c r="A207" s="192"/>
      <c r="B207" s="117"/>
      <c r="C207" s="117"/>
      <c r="D207" s="117"/>
      <c r="E207" s="117"/>
      <c r="F207" s="117"/>
      <c r="G207" s="117"/>
      <c r="H207" s="117"/>
      <c r="I207" s="195"/>
      <c r="J207" s="117"/>
      <c r="K207" s="117"/>
      <c r="L207" s="117"/>
      <c r="M207" s="117"/>
      <c r="N207" s="117"/>
      <c r="O207" s="117"/>
      <c r="P207" s="117"/>
      <c r="Q207" s="117"/>
      <c r="R207" s="117"/>
      <c r="S207" s="195"/>
      <c r="T207" s="117"/>
      <c r="U207" s="195"/>
      <c r="V207" s="117"/>
      <c r="W207" s="196"/>
      <c r="X207" s="197"/>
      <c r="Y207" s="197"/>
      <c r="Z207" s="197"/>
      <c r="AA207" s="197"/>
      <c r="AB207" s="188"/>
      <c r="AC207" s="197"/>
      <c r="AD207" s="197"/>
      <c r="AE207" s="188"/>
      <c r="AF207" s="197"/>
      <c r="AG207" s="197"/>
      <c r="AH207" s="197"/>
    </row>
    <row r="208" spans="1:34" x14ac:dyDescent="0.3">
      <c r="A208" s="192"/>
      <c r="B208" s="117"/>
      <c r="C208" s="117"/>
      <c r="D208" s="117"/>
      <c r="E208" s="117"/>
      <c r="F208" s="117"/>
      <c r="G208" s="117"/>
      <c r="H208" s="117"/>
      <c r="I208" s="195"/>
      <c r="J208" s="117"/>
      <c r="K208" s="117"/>
      <c r="L208" s="117"/>
      <c r="M208" s="117"/>
      <c r="N208" s="117"/>
      <c r="O208" s="117"/>
      <c r="P208" s="117"/>
      <c r="Q208" s="117"/>
      <c r="R208" s="117"/>
      <c r="S208" s="195"/>
      <c r="T208" s="117"/>
      <c r="U208" s="195"/>
      <c r="V208" s="117"/>
      <c r="W208" s="196"/>
      <c r="X208" s="197"/>
      <c r="Y208" s="197"/>
      <c r="Z208" s="197"/>
      <c r="AA208" s="197"/>
      <c r="AB208" s="188"/>
      <c r="AC208" s="197"/>
      <c r="AD208" s="197"/>
      <c r="AE208" s="188"/>
      <c r="AF208" s="197"/>
      <c r="AG208" s="197"/>
      <c r="AH208" s="197"/>
    </row>
    <row r="209" spans="1:34" x14ac:dyDescent="0.3">
      <c r="A209" s="192"/>
      <c r="B209" s="117"/>
      <c r="C209" s="117"/>
      <c r="D209" s="117"/>
      <c r="E209" s="117"/>
      <c r="F209" s="117"/>
      <c r="G209" s="117"/>
      <c r="H209" s="117"/>
      <c r="I209" s="195"/>
      <c r="J209" s="117"/>
      <c r="K209" s="117"/>
      <c r="L209" s="117"/>
      <c r="M209" s="117"/>
      <c r="N209" s="117"/>
      <c r="O209" s="117"/>
      <c r="P209" s="117"/>
      <c r="Q209" s="117"/>
      <c r="R209" s="117"/>
      <c r="S209" s="195"/>
      <c r="T209" s="117"/>
      <c r="U209" s="195"/>
      <c r="V209" s="117"/>
      <c r="W209" s="196"/>
      <c r="X209" s="197"/>
      <c r="Y209" s="197"/>
      <c r="Z209" s="197"/>
      <c r="AA209" s="197"/>
      <c r="AB209" s="188"/>
      <c r="AC209" s="197"/>
      <c r="AD209" s="197"/>
      <c r="AE209" s="188"/>
      <c r="AF209" s="197"/>
      <c r="AG209" s="197"/>
      <c r="AH209" s="197"/>
    </row>
    <row r="210" spans="1:34" x14ac:dyDescent="0.3">
      <c r="A210" s="192"/>
      <c r="B210" s="117"/>
      <c r="C210" s="117"/>
      <c r="D210" s="117"/>
      <c r="E210" s="117"/>
      <c r="F210" s="117"/>
      <c r="G210" s="117"/>
      <c r="H210" s="117"/>
      <c r="I210" s="195"/>
      <c r="J210" s="117"/>
      <c r="K210" s="117"/>
      <c r="L210" s="117"/>
      <c r="M210" s="117"/>
      <c r="N210" s="117"/>
      <c r="O210" s="117"/>
      <c r="P210" s="117"/>
      <c r="Q210" s="117"/>
      <c r="R210" s="117"/>
      <c r="S210" s="195"/>
      <c r="T210" s="117"/>
      <c r="U210" s="195"/>
      <c r="V210" s="117"/>
      <c r="W210" s="196"/>
      <c r="X210" s="197"/>
      <c r="Y210" s="197"/>
      <c r="Z210" s="197"/>
      <c r="AA210" s="197"/>
      <c r="AB210" s="188"/>
      <c r="AC210" s="197"/>
      <c r="AD210" s="197"/>
      <c r="AE210" s="188"/>
      <c r="AF210" s="197"/>
      <c r="AG210" s="197"/>
      <c r="AH210" s="197"/>
    </row>
    <row r="211" spans="1:34" x14ac:dyDescent="0.3">
      <c r="A211" s="192"/>
      <c r="B211" s="117"/>
      <c r="C211" s="117"/>
      <c r="D211" s="117"/>
      <c r="E211" s="117"/>
      <c r="F211" s="117"/>
      <c r="G211" s="117"/>
      <c r="H211" s="117"/>
      <c r="I211" s="195"/>
      <c r="J211" s="117"/>
      <c r="K211" s="117"/>
      <c r="L211" s="117"/>
      <c r="M211" s="117"/>
      <c r="N211" s="117"/>
      <c r="O211" s="117"/>
      <c r="P211" s="117"/>
      <c r="Q211" s="117"/>
      <c r="R211" s="117"/>
      <c r="S211" s="195"/>
      <c r="T211" s="117"/>
      <c r="U211" s="195"/>
      <c r="V211" s="117"/>
      <c r="W211" s="196"/>
      <c r="X211" s="197"/>
      <c r="Y211" s="197"/>
      <c r="Z211" s="197"/>
      <c r="AA211" s="197"/>
      <c r="AB211" s="188"/>
      <c r="AC211" s="197"/>
      <c r="AD211" s="197"/>
      <c r="AE211" s="188"/>
      <c r="AF211" s="197"/>
      <c r="AG211" s="197"/>
      <c r="AH211" s="197"/>
    </row>
    <row r="212" spans="1:34" x14ac:dyDescent="0.3">
      <c r="A212" s="192"/>
      <c r="B212" s="117"/>
      <c r="C212" s="117"/>
      <c r="D212" s="117"/>
      <c r="E212" s="117"/>
      <c r="F212" s="117"/>
      <c r="G212" s="117"/>
      <c r="H212" s="117"/>
      <c r="I212" s="195"/>
      <c r="J212" s="117"/>
      <c r="K212" s="117"/>
      <c r="L212" s="117"/>
      <c r="M212" s="117"/>
      <c r="N212" s="117"/>
      <c r="O212" s="117"/>
      <c r="P212" s="117"/>
      <c r="Q212" s="117"/>
      <c r="R212" s="117"/>
      <c r="S212" s="195"/>
      <c r="T212" s="117"/>
      <c r="U212" s="195"/>
      <c r="V212" s="117"/>
      <c r="W212" s="196"/>
      <c r="X212" s="197"/>
      <c r="Y212" s="197"/>
      <c r="Z212" s="197"/>
      <c r="AA212" s="197"/>
      <c r="AB212" s="188"/>
      <c r="AC212" s="197"/>
      <c r="AD212" s="197"/>
      <c r="AE212" s="188"/>
      <c r="AF212" s="197"/>
      <c r="AG212" s="197"/>
      <c r="AH212" s="197"/>
    </row>
    <row r="213" spans="1:34" x14ac:dyDescent="0.3">
      <c r="A213" s="192"/>
      <c r="B213" s="117"/>
      <c r="C213" s="117"/>
      <c r="D213" s="117"/>
      <c r="E213" s="117"/>
      <c r="F213" s="117"/>
      <c r="G213" s="117"/>
      <c r="H213" s="117"/>
      <c r="I213" s="195"/>
      <c r="J213" s="117"/>
      <c r="K213" s="117"/>
      <c r="L213" s="117"/>
      <c r="M213" s="117"/>
      <c r="N213" s="117"/>
      <c r="O213" s="117"/>
      <c r="P213" s="117"/>
      <c r="Q213" s="117"/>
      <c r="R213" s="117"/>
      <c r="S213" s="195"/>
      <c r="T213" s="117"/>
      <c r="U213" s="195"/>
      <c r="V213" s="117"/>
      <c r="W213" s="196"/>
      <c r="X213" s="197"/>
      <c r="Y213" s="197"/>
      <c r="Z213" s="197"/>
      <c r="AA213" s="197"/>
      <c r="AB213" s="188"/>
      <c r="AC213" s="197"/>
      <c r="AD213" s="197"/>
      <c r="AE213" s="188"/>
      <c r="AF213" s="197"/>
      <c r="AG213" s="197"/>
      <c r="AH213" s="197"/>
    </row>
    <row r="214" spans="1:34" x14ac:dyDescent="0.3">
      <c r="A214" s="192"/>
      <c r="B214" s="117"/>
      <c r="C214" s="117"/>
      <c r="D214" s="117"/>
      <c r="E214" s="117"/>
      <c r="F214" s="117"/>
      <c r="G214" s="117"/>
      <c r="H214" s="117"/>
      <c r="I214" s="195"/>
      <c r="J214" s="117"/>
      <c r="K214" s="117"/>
      <c r="L214" s="117"/>
      <c r="M214" s="117"/>
      <c r="N214" s="117"/>
      <c r="O214" s="117"/>
      <c r="P214" s="117"/>
      <c r="Q214" s="117"/>
      <c r="R214" s="117"/>
      <c r="S214" s="195"/>
      <c r="T214" s="117"/>
      <c r="U214" s="195"/>
      <c r="V214" s="117"/>
      <c r="W214" s="196"/>
      <c r="X214" s="197"/>
      <c r="Y214" s="197"/>
      <c r="Z214" s="197"/>
      <c r="AA214" s="197"/>
      <c r="AB214" s="188"/>
      <c r="AC214" s="197"/>
      <c r="AD214" s="197"/>
      <c r="AE214" s="188"/>
      <c r="AF214" s="197"/>
      <c r="AG214" s="197"/>
      <c r="AH214" s="197"/>
    </row>
    <row r="215" spans="1:34" x14ac:dyDescent="0.3">
      <c r="A215" s="192"/>
      <c r="B215" s="117"/>
      <c r="C215" s="117"/>
      <c r="D215" s="117"/>
      <c r="E215" s="117"/>
      <c r="F215" s="117"/>
      <c r="G215" s="117"/>
      <c r="H215" s="117"/>
      <c r="I215" s="195"/>
      <c r="J215" s="117"/>
      <c r="K215" s="117"/>
      <c r="L215" s="117"/>
      <c r="M215" s="117"/>
      <c r="N215" s="117"/>
      <c r="O215" s="117"/>
      <c r="P215" s="117"/>
      <c r="Q215" s="117"/>
      <c r="R215" s="117"/>
      <c r="S215" s="195"/>
      <c r="T215" s="117"/>
      <c r="U215" s="195"/>
      <c r="V215" s="117"/>
      <c r="W215" s="196"/>
      <c r="X215" s="197"/>
      <c r="Y215" s="197"/>
      <c r="Z215" s="197"/>
      <c r="AA215" s="197"/>
      <c r="AB215" s="188"/>
      <c r="AC215" s="197"/>
      <c r="AD215" s="197"/>
      <c r="AE215" s="188"/>
      <c r="AF215" s="197"/>
      <c r="AG215" s="197"/>
      <c r="AH215" s="197"/>
    </row>
    <row r="216" spans="1:34" x14ac:dyDescent="0.3">
      <c r="A216" s="192"/>
      <c r="B216" s="117"/>
      <c r="C216" s="117"/>
      <c r="D216" s="117"/>
      <c r="E216" s="117"/>
      <c r="F216" s="117"/>
      <c r="G216" s="117"/>
      <c r="H216" s="117"/>
      <c r="I216" s="195"/>
      <c r="J216" s="117"/>
      <c r="K216" s="117"/>
      <c r="L216" s="117"/>
      <c r="M216" s="117"/>
      <c r="N216" s="117"/>
      <c r="O216" s="117"/>
      <c r="P216" s="117"/>
      <c r="Q216" s="117"/>
      <c r="R216" s="117"/>
      <c r="S216" s="195"/>
      <c r="T216" s="117"/>
      <c r="U216" s="195"/>
      <c r="V216" s="117"/>
      <c r="W216" s="196"/>
      <c r="X216" s="197"/>
      <c r="Y216" s="197"/>
      <c r="Z216" s="197"/>
      <c r="AA216" s="197"/>
      <c r="AB216" s="188"/>
      <c r="AC216" s="197"/>
      <c r="AD216" s="197"/>
      <c r="AE216" s="188"/>
      <c r="AF216" s="197"/>
      <c r="AG216" s="197"/>
      <c r="AH216" s="197"/>
    </row>
    <row r="217" spans="1:34" x14ac:dyDescent="0.3">
      <c r="A217" s="192"/>
      <c r="B217" s="117"/>
      <c r="C217" s="117"/>
      <c r="D217" s="117"/>
      <c r="E217" s="117"/>
      <c r="F217" s="117"/>
      <c r="G217" s="117"/>
      <c r="H217" s="117"/>
      <c r="I217" s="195"/>
      <c r="J217" s="117"/>
      <c r="K217" s="117"/>
      <c r="L217" s="117"/>
      <c r="M217" s="117"/>
      <c r="N217" s="117"/>
      <c r="O217" s="117"/>
      <c r="P217" s="117"/>
      <c r="Q217" s="117"/>
      <c r="R217" s="117"/>
      <c r="S217" s="195"/>
      <c r="T217" s="117"/>
      <c r="U217" s="195"/>
      <c r="V217" s="117"/>
      <c r="W217" s="196"/>
      <c r="X217" s="197"/>
      <c r="Y217" s="197"/>
      <c r="Z217" s="197"/>
      <c r="AA217" s="197"/>
      <c r="AB217" s="188"/>
      <c r="AC217" s="197"/>
      <c r="AD217" s="197"/>
      <c r="AE217" s="188"/>
      <c r="AF217" s="197"/>
      <c r="AG217" s="197"/>
      <c r="AH217" s="197"/>
    </row>
    <row r="218" spans="1:34" x14ac:dyDescent="0.3">
      <c r="A218" s="192"/>
      <c r="B218" s="117"/>
      <c r="C218" s="117"/>
      <c r="D218" s="117"/>
      <c r="E218" s="117"/>
      <c r="F218" s="117"/>
      <c r="G218" s="117"/>
      <c r="H218" s="117"/>
      <c r="I218" s="195"/>
      <c r="J218" s="117"/>
      <c r="K218" s="117"/>
      <c r="L218" s="117"/>
      <c r="M218" s="117"/>
      <c r="N218" s="117"/>
      <c r="O218" s="117"/>
      <c r="P218" s="117"/>
      <c r="Q218" s="117"/>
      <c r="R218" s="117"/>
      <c r="S218" s="195"/>
      <c r="T218" s="117"/>
      <c r="U218" s="195"/>
      <c r="V218" s="117"/>
      <c r="W218" s="196"/>
      <c r="X218" s="197"/>
      <c r="Y218" s="197"/>
      <c r="Z218" s="197"/>
      <c r="AA218" s="197"/>
      <c r="AB218" s="188"/>
      <c r="AC218" s="197"/>
      <c r="AD218" s="197"/>
      <c r="AE218" s="188"/>
      <c r="AF218" s="197"/>
      <c r="AG218" s="197"/>
      <c r="AH218" s="197"/>
    </row>
    <row r="219" spans="1:34" x14ac:dyDescent="0.3">
      <c r="A219" s="192"/>
      <c r="B219" s="117"/>
      <c r="C219" s="117"/>
      <c r="D219" s="117"/>
      <c r="E219" s="117"/>
      <c r="F219" s="117"/>
      <c r="G219" s="117"/>
      <c r="H219" s="117"/>
      <c r="I219" s="195"/>
      <c r="J219" s="117"/>
      <c r="K219" s="117"/>
      <c r="L219" s="117"/>
      <c r="M219" s="117"/>
      <c r="N219" s="117"/>
      <c r="O219" s="117"/>
      <c r="P219" s="117"/>
      <c r="Q219" s="117"/>
      <c r="R219" s="117"/>
      <c r="S219" s="195"/>
      <c r="T219" s="117"/>
      <c r="U219" s="195"/>
      <c r="V219" s="117"/>
      <c r="W219" s="196"/>
      <c r="X219" s="197"/>
      <c r="Y219" s="197"/>
      <c r="Z219" s="197"/>
      <c r="AA219" s="197"/>
      <c r="AB219" s="188"/>
      <c r="AC219" s="197"/>
      <c r="AD219" s="197"/>
      <c r="AE219" s="188"/>
      <c r="AF219" s="197"/>
      <c r="AG219" s="197"/>
      <c r="AH219" s="197"/>
    </row>
    <row r="220" spans="1:34" x14ac:dyDescent="0.3">
      <c r="A220" s="192"/>
      <c r="B220" s="117"/>
      <c r="C220" s="117"/>
      <c r="D220" s="117"/>
      <c r="E220" s="117"/>
      <c r="F220" s="117"/>
      <c r="G220" s="117"/>
      <c r="H220" s="117"/>
      <c r="I220" s="195"/>
      <c r="J220" s="117"/>
      <c r="K220" s="117"/>
      <c r="L220" s="117"/>
      <c r="M220" s="117"/>
      <c r="N220" s="117"/>
      <c r="O220" s="117"/>
      <c r="P220" s="117"/>
      <c r="Q220" s="117"/>
      <c r="R220" s="117"/>
      <c r="S220" s="195"/>
      <c r="T220" s="117"/>
      <c r="U220" s="195"/>
      <c r="V220" s="117"/>
      <c r="W220" s="196"/>
      <c r="X220" s="197"/>
      <c r="Y220" s="197"/>
      <c r="Z220" s="197"/>
      <c r="AA220" s="197"/>
      <c r="AB220" s="188"/>
      <c r="AC220" s="197"/>
      <c r="AD220" s="197"/>
      <c r="AE220" s="188"/>
      <c r="AF220" s="197"/>
      <c r="AG220" s="197"/>
      <c r="AH220" s="197"/>
    </row>
    <row r="221" spans="1:34" x14ac:dyDescent="0.3">
      <c r="A221" s="192"/>
      <c r="B221" s="117"/>
      <c r="C221" s="117"/>
      <c r="D221" s="117"/>
      <c r="E221" s="117"/>
      <c r="F221" s="117"/>
      <c r="G221" s="117"/>
      <c r="H221" s="117"/>
      <c r="I221" s="195"/>
      <c r="J221" s="117"/>
      <c r="K221" s="117"/>
      <c r="L221" s="117"/>
      <c r="M221" s="117"/>
      <c r="N221" s="117"/>
      <c r="O221" s="117"/>
      <c r="P221" s="117"/>
      <c r="Q221" s="117"/>
      <c r="R221" s="117"/>
      <c r="S221" s="195"/>
      <c r="T221" s="117"/>
      <c r="U221" s="195"/>
      <c r="V221" s="117"/>
      <c r="W221" s="196"/>
      <c r="X221" s="197"/>
      <c r="Y221" s="197"/>
      <c r="Z221" s="197"/>
      <c r="AA221" s="197"/>
      <c r="AB221" s="188"/>
      <c r="AC221" s="197"/>
      <c r="AD221" s="197"/>
      <c r="AE221" s="188"/>
      <c r="AF221" s="197"/>
      <c r="AG221" s="197"/>
      <c r="AH221" s="197"/>
    </row>
    <row r="222" spans="1:34" x14ac:dyDescent="0.3">
      <c r="A222" s="192"/>
      <c r="B222" s="117"/>
      <c r="C222" s="117"/>
      <c r="D222" s="117"/>
      <c r="E222" s="117"/>
      <c r="F222" s="117"/>
      <c r="G222" s="117"/>
      <c r="H222" s="117"/>
      <c r="I222" s="195"/>
      <c r="J222" s="117"/>
      <c r="K222" s="117"/>
      <c r="L222" s="117"/>
      <c r="M222" s="117"/>
      <c r="N222" s="117"/>
      <c r="O222" s="117"/>
      <c r="P222" s="117"/>
      <c r="Q222" s="117"/>
      <c r="R222" s="117"/>
      <c r="S222" s="195"/>
      <c r="T222" s="117"/>
      <c r="U222" s="195"/>
      <c r="V222" s="117"/>
      <c r="W222" s="196"/>
      <c r="X222" s="197"/>
      <c r="Y222" s="197"/>
      <c r="Z222" s="197"/>
      <c r="AA222" s="197"/>
      <c r="AB222" s="188"/>
      <c r="AC222" s="197"/>
      <c r="AD222" s="197"/>
      <c r="AE222" s="188"/>
      <c r="AF222" s="197"/>
      <c r="AG222" s="197"/>
      <c r="AH222" s="197"/>
    </row>
    <row r="223" spans="1:34" x14ac:dyDescent="0.3">
      <c r="A223" s="192"/>
      <c r="B223" s="117"/>
      <c r="C223" s="117"/>
      <c r="D223" s="117"/>
      <c r="E223" s="117"/>
      <c r="F223" s="117"/>
      <c r="G223" s="117"/>
      <c r="H223" s="117"/>
      <c r="I223" s="195"/>
      <c r="J223" s="117"/>
      <c r="K223" s="117"/>
      <c r="L223" s="117"/>
      <c r="M223" s="117"/>
      <c r="N223" s="117"/>
      <c r="O223" s="117"/>
      <c r="P223" s="117"/>
      <c r="Q223" s="117"/>
      <c r="R223" s="117"/>
      <c r="S223" s="195"/>
      <c r="T223" s="117"/>
      <c r="U223" s="195"/>
      <c r="V223" s="117"/>
      <c r="W223" s="196"/>
      <c r="X223" s="197"/>
      <c r="Y223" s="197"/>
      <c r="Z223" s="197"/>
      <c r="AA223" s="197"/>
      <c r="AB223" s="188"/>
      <c r="AC223" s="197"/>
      <c r="AD223" s="197"/>
      <c r="AE223" s="188"/>
      <c r="AF223" s="197"/>
      <c r="AG223" s="197"/>
      <c r="AH223" s="197"/>
    </row>
    <row r="224" spans="1:34" x14ac:dyDescent="0.3">
      <c r="A224" s="192"/>
      <c r="B224" s="117"/>
      <c r="C224" s="117"/>
      <c r="D224" s="117"/>
      <c r="E224" s="117"/>
      <c r="F224" s="117"/>
      <c r="G224" s="117"/>
      <c r="H224" s="117"/>
      <c r="I224" s="195"/>
      <c r="J224" s="117"/>
      <c r="K224" s="117"/>
      <c r="L224" s="117"/>
      <c r="M224" s="117"/>
      <c r="N224" s="117"/>
      <c r="O224" s="117"/>
      <c r="P224" s="117"/>
      <c r="Q224" s="117"/>
      <c r="R224" s="117"/>
      <c r="S224" s="195"/>
      <c r="T224" s="117"/>
      <c r="U224" s="195"/>
      <c r="V224" s="117"/>
      <c r="W224" s="196"/>
      <c r="X224" s="197"/>
      <c r="Y224" s="197"/>
      <c r="Z224" s="197"/>
      <c r="AA224" s="197"/>
      <c r="AB224" s="188"/>
      <c r="AC224" s="197"/>
      <c r="AD224" s="197"/>
      <c r="AE224" s="188"/>
      <c r="AF224" s="197"/>
      <c r="AG224" s="197"/>
      <c r="AH224" s="197"/>
    </row>
    <row r="225" spans="1:34" x14ac:dyDescent="0.3">
      <c r="A225" s="192"/>
      <c r="B225" s="117"/>
      <c r="C225" s="117"/>
      <c r="D225" s="117"/>
      <c r="E225" s="117"/>
      <c r="F225" s="117"/>
      <c r="G225" s="117"/>
      <c r="H225" s="117"/>
      <c r="I225" s="195"/>
      <c r="J225" s="117"/>
      <c r="K225" s="117"/>
      <c r="L225" s="117"/>
      <c r="M225" s="117"/>
      <c r="N225" s="117"/>
      <c r="O225" s="117"/>
      <c r="P225" s="117"/>
      <c r="Q225" s="117"/>
      <c r="R225" s="117"/>
      <c r="S225" s="195"/>
      <c r="T225" s="117"/>
      <c r="U225" s="195"/>
      <c r="V225" s="117"/>
      <c r="W225" s="196"/>
      <c r="X225" s="197"/>
      <c r="Y225" s="197"/>
      <c r="Z225" s="197"/>
      <c r="AA225" s="197"/>
      <c r="AB225" s="188"/>
      <c r="AC225" s="197"/>
      <c r="AD225" s="197"/>
      <c r="AE225" s="188"/>
      <c r="AF225" s="197"/>
      <c r="AG225" s="197"/>
      <c r="AH225" s="197"/>
    </row>
    <row r="226" spans="1:34" x14ac:dyDescent="0.3">
      <c r="A226" s="192"/>
      <c r="B226" s="117"/>
      <c r="C226" s="117"/>
      <c r="D226" s="117"/>
      <c r="E226" s="117"/>
      <c r="F226" s="117"/>
      <c r="G226" s="117"/>
      <c r="H226" s="117"/>
      <c r="I226" s="195"/>
      <c r="J226" s="117"/>
      <c r="K226" s="117"/>
      <c r="L226" s="117"/>
      <c r="M226" s="117"/>
      <c r="N226" s="117"/>
      <c r="O226" s="117"/>
      <c r="P226" s="117"/>
      <c r="Q226" s="117"/>
      <c r="R226" s="117"/>
      <c r="S226" s="195"/>
      <c r="T226" s="117"/>
      <c r="U226" s="195"/>
      <c r="V226" s="117"/>
      <c r="W226" s="196"/>
      <c r="X226" s="197"/>
      <c r="Y226" s="197"/>
      <c r="Z226" s="197"/>
      <c r="AA226" s="197"/>
      <c r="AB226" s="188"/>
      <c r="AC226" s="197"/>
      <c r="AD226" s="197"/>
      <c r="AE226" s="188"/>
      <c r="AF226" s="197"/>
      <c r="AG226" s="197"/>
      <c r="AH226" s="197"/>
    </row>
    <row r="227" spans="1:34" x14ac:dyDescent="0.3">
      <c r="A227" s="192"/>
      <c r="B227" s="117"/>
      <c r="C227" s="117"/>
      <c r="D227" s="117"/>
      <c r="E227" s="117"/>
      <c r="F227" s="117"/>
      <c r="G227" s="117"/>
      <c r="H227" s="117"/>
      <c r="I227" s="195"/>
      <c r="J227" s="117"/>
      <c r="K227" s="117"/>
      <c r="L227" s="117"/>
      <c r="M227" s="117"/>
      <c r="N227" s="117"/>
      <c r="O227" s="117"/>
      <c r="P227" s="117"/>
      <c r="Q227" s="117"/>
      <c r="R227" s="117"/>
      <c r="S227" s="195"/>
      <c r="T227" s="117"/>
      <c r="U227" s="195"/>
      <c r="V227" s="117"/>
      <c r="W227" s="196"/>
      <c r="X227" s="197"/>
      <c r="Y227" s="197"/>
      <c r="Z227" s="197"/>
      <c r="AA227" s="197"/>
      <c r="AB227" s="188"/>
      <c r="AC227" s="197"/>
      <c r="AD227" s="197"/>
      <c r="AE227" s="188"/>
      <c r="AF227" s="197"/>
      <c r="AG227" s="197"/>
      <c r="AH227" s="197"/>
    </row>
    <row r="228" spans="1:34" x14ac:dyDescent="0.3">
      <c r="A228" s="192"/>
      <c r="B228" s="117"/>
      <c r="C228" s="117"/>
      <c r="D228" s="117"/>
      <c r="E228" s="117"/>
      <c r="F228" s="117"/>
      <c r="G228" s="117"/>
      <c r="H228" s="117"/>
      <c r="I228" s="195"/>
      <c r="J228" s="117"/>
      <c r="K228" s="117"/>
      <c r="L228" s="117"/>
      <c r="M228" s="117"/>
      <c r="N228" s="117"/>
      <c r="O228" s="117"/>
      <c r="P228" s="117"/>
      <c r="Q228" s="117"/>
      <c r="R228" s="117"/>
      <c r="S228" s="195"/>
      <c r="T228" s="117"/>
      <c r="U228" s="195"/>
      <c r="V228" s="117"/>
      <c r="W228" s="196"/>
      <c r="X228" s="197"/>
      <c r="Y228" s="197"/>
      <c r="Z228" s="197"/>
      <c r="AA228" s="197"/>
      <c r="AB228" s="188"/>
      <c r="AC228" s="197"/>
      <c r="AD228" s="197"/>
      <c r="AE228" s="188"/>
      <c r="AF228" s="197"/>
      <c r="AG228" s="197"/>
      <c r="AH228" s="197"/>
    </row>
    <row r="229" spans="1:34" x14ac:dyDescent="0.3">
      <c r="A229" s="192"/>
      <c r="B229" s="117"/>
      <c r="C229" s="117"/>
      <c r="D229" s="117"/>
      <c r="E229" s="117"/>
      <c r="F229" s="117"/>
      <c r="G229" s="117"/>
      <c r="H229" s="117"/>
      <c r="I229" s="195"/>
      <c r="J229" s="117"/>
      <c r="K229" s="117"/>
      <c r="L229" s="117"/>
      <c r="M229" s="117"/>
      <c r="N229" s="117"/>
      <c r="O229" s="117"/>
      <c r="P229" s="117"/>
      <c r="Q229" s="117"/>
      <c r="R229" s="117"/>
      <c r="S229" s="195"/>
      <c r="T229" s="117"/>
      <c r="U229" s="195"/>
      <c r="V229" s="117"/>
      <c r="W229" s="196"/>
      <c r="X229" s="197"/>
      <c r="Y229" s="197"/>
      <c r="Z229" s="197"/>
      <c r="AA229" s="197"/>
      <c r="AB229" s="188"/>
      <c r="AC229" s="197"/>
      <c r="AD229" s="197"/>
      <c r="AE229" s="188"/>
      <c r="AF229" s="197"/>
      <c r="AG229" s="197"/>
      <c r="AH229" s="197"/>
    </row>
    <row r="230" spans="1:34" x14ac:dyDescent="0.3">
      <c r="A230" s="192"/>
      <c r="B230" s="117"/>
      <c r="C230" s="117"/>
      <c r="D230" s="117"/>
      <c r="E230" s="117"/>
      <c r="F230" s="117"/>
      <c r="G230" s="117"/>
      <c r="H230" s="117"/>
      <c r="I230" s="195"/>
      <c r="J230" s="117"/>
      <c r="K230" s="117"/>
      <c r="L230" s="117"/>
      <c r="M230" s="117"/>
      <c r="N230" s="117"/>
      <c r="O230" s="117"/>
      <c r="P230" s="117"/>
      <c r="Q230" s="117"/>
      <c r="R230" s="117"/>
      <c r="S230" s="195"/>
      <c r="T230" s="117"/>
      <c r="U230" s="195"/>
      <c r="V230" s="117"/>
      <c r="W230" s="196"/>
      <c r="X230" s="197"/>
      <c r="Y230" s="197"/>
      <c r="Z230" s="197"/>
      <c r="AA230" s="197"/>
      <c r="AB230" s="188"/>
      <c r="AC230" s="197"/>
      <c r="AD230" s="197"/>
      <c r="AE230" s="188"/>
      <c r="AF230" s="197"/>
      <c r="AG230" s="197"/>
      <c r="AH230" s="197"/>
    </row>
    <row r="231" spans="1:34" x14ac:dyDescent="0.3">
      <c r="A231" s="192"/>
      <c r="B231" s="117"/>
      <c r="C231" s="117"/>
      <c r="D231" s="117"/>
      <c r="E231" s="117"/>
      <c r="F231" s="117"/>
      <c r="G231" s="117"/>
      <c r="H231" s="117"/>
      <c r="I231" s="195"/>
      <c r="J231" s="117"/>
      <c r="K231" s="117"/>
      <c r="L231" s="117"/>
      <c r="M231" s="117"/>
      <c r="N231" s="117"/>
      <c r="O231" s="117"/>
      <c r="P231" s="117"/>
      <c r="Q231" s="117"/>
      <c r="R231" s="117"/>
      <c r="S231" s="195"/>
      <c r="T231" s="117"/>
      <c r="U231" s="195"/>
      <c r="V231" s="117"/>
      <c r="W231" s="196"/>
      <c r="X231" s="197"/>
      <c r="Y231" s="197"/>
      <c r="Z231" s="197"/>
      <c r="AA231" s="197"/>
      <c r="AB231" s="188"/>
      <c r="AC231" s="197"/>
      <c r="AD231" s="197"/>
      <c r="AE231" s="188"/>
      <c r="AF231" s="197"/>
      <c r="AG231" s="197"/>
      <c r="AH231" s="197"/>
    </row>
    <row r="232" spans="1:34" x14ac:dyDescent="0.3">
      <c r="A232" s="192"/>
      <c r="B232" s="117"/>
      <c r="C232" s="117"/>
      <c r="D232" s="117"/>
      <c r="E232" s="117"/>
      <c r="F232" s="117"/>
      <c r="G232" s="117"/>
      <c r="H232" s="117"/>
      <c r="I232" s="195"/>
      <c r="J232" s="117"/>
      <c r="K232" s="117"/>
      <c r="L232" s="117"/>
      <c r="M232" s="117"/>
      <c r="N232" s="117"/>
      <c r="O232" s="117"/>
      <c r="P232" s="117"/>
      <c r="Q232" s="117"/>
      <c r="R232" s="117"/>
      <c r="S232" s="195"/>
      <c r="T232" s="117"/>
      <c r="U232" s="195"/>
      <c r="V232" s="117"/>
      <c r="W232" s="196"/>
      <c r="X232" s="197"/>
      <c r="Y232" s="197"/>
      <c r="Z232" s="197"/>
      <c r="AA232" s="197"/>
      <c r="AB232" s="188"/>
      <c r="AC232" s="197"/>
      <c r="AD232" s="197"/>
      <c r="AE232" s="188"/>
      <c r="AF232" s="197"/>
      <c r="AG232" s="197"/>
      <c r="AH232" s="197"/>
    </row>
    <row r="233" spans="1:34" x14ac:dyDescent="0.3">
      <c r="A233" s="192"/>
      <c r="B233" s="117"/>
      <c r="C233" s="117"/>
      <c r="D233" s="117"/>
      <c r="E233" s="117"/>
      <c r="F233" s="117"/>
      <c r="G233" s="117"/>
      <c r="H233" s="117"/>
      <c r="I233" s="195"/>
      <c r="J233" s="117"/>
      <c r="K233" s="117"/>
      <c r="L233" s="117"/>
      <c r="M233" s="117"/>
      <c r="N233" s="117"/>
      <c r="O233" s="117"/>
      <c r="P233" s="117"/>
      <c r="Q233" s="117"/>
      <c r="R233" s="117"/>
      <c r="S233" s="195"/>
      <c r="T233" s="117"/>
      <c r="U233" s="195"/>
      <c r="V233" s="117"/>
      <c r="W233" s="196"/>
      <c r="X233" s="197"/>
      <c r="Y233" s="197"/>
      <c r="Z233" s="197"/>
      <c r="AA233" s="197"/>
      <c r="AB233" s="188"/>
      <c r="AC233" s="197"/>
      <c r="AD233" s="197"/>
      <c r="AE233" s="188"/>
      <c r="AF233" s="197"/>
      <c r="AG233" s="197"/>
      <c r="AH233" s="197"/>
    </row>
    <row r="234" spans="1:34" x14ac:dyDescent="0.3">
      <c r="A234" s="192"/>
      <c r="B234" s="117"/>
      <c r="C234" s="117"/>
      <c r="D234" s="117"/>
      <c r="E234" s="117"/>
      <c r="F234" s="117"/>
      <c r="G234" s="117"/>
      <c r="H234" s="117"/>
      <c r="I234" s="195"/>
      <c r="J234" s="117"/>
      <c r="K234" s="117"/>
      <c r="L234" s="117"/>
      <c r="M234" s="117"/>
      <c r="N234" s="117"/>
      <c r="O234" s="117"/>
      <c r="P234" s="117"/>
      <c r="Q234" s="117"/>
      <c r="R234" s="117"/>
      <c r="S234" s="195"/>
      <c r="T234" s="117"/>
      <c r="U234" s="195"/>
      <c r="V234" s="117"/>
      <c r="W234" s="196"/>
      <c r="X234" s="197"/>
      <c r="Y234" s="197"/>
      <c r="Z234" s="197"/>
      <c r="AA234" s="197"/>
      <c r="AB234" s="188"/>
      <c r="AC234" s="197"/>
      <c r="AD234" s="197"/>
      <c r="AE234" s="188"/>
      <c r="AF234" s="197"/>
      <c r="AG234" s="197"/>
      <c r="AH234" s="197"/>
    </row>
    <row r="235" spans="1:34" x14ac:dyDescent="0.3">
      <c r="A235" s="192"/>
      <c r="B235" s="117"/>
      <c r="C235" s="117"/>
      <c r="D235" s="117"/>
      <c r="E235" s="117"/>
      <c r="F235" s="117"/>
      <c r="G235" s="117"/>
      <c r="H235" s="117"/>
      <c r="I235" s="195"/>
      <c r="J235" s="117"/>
      <c r="K235" s="117"/>
      <c r="L235" s="117"/>
      <c r="M235" s="117"/>
      <c r="N235" s="117"/>
      <c r="O235" s="117"/>
      <c r="P235" s="117"/>
      <c r="Q235" s="117"/>
      <c r="R235" s="117"/>
      <c r="S235" s="195"/>
      <c r="T235" s="117"/>
      <c r="U235" s="195"/>
      <c r="V235" s="117"/>
      <c r="W235" s="196"/>
      <c r="X235" s="197"/>
      <c r="Y235" s="197"/>
      <c r="Z235" s="197"/>
      <c r="AA235" s="197"/>
      <c r="AB235" s="188"/>
      <c r="AC235" s="197"/>
      <c r="AD235" s="197"/>
      <c r="AE235" s="188"/>
      <c r="AF235" s="197"/>
      <c r="AG235" s="197"/>
      <c r="AH235" s="197"/>
    </row>
    <row r="236" spans="1:34" x14ac:dyDescent="0.3">
      <c r="A236" s="192"/>
      <c r="B236" s="117"/>
      <c r="C236" s="117"/>
      <c r="D236" s="117"/>
      <c r="E236" s="117"/>
      <c r="F236" s="117"/>
      <c r="G236" s="117"/>
      <c r="H236" s="117"/>
      <c r="I236" s="195"/>
      <c r="J236" s="117"/>
      <c r="K236" s="117"/>
      <c r="L236" s="117"/>
      <c r="M236" s="117"/>
      <c r="N236" s="117"/>
      <c r="O236" s="117"/>
      <c r="P236" s="117"/>
      <c r="Q236" s="117"/>
      <c r="R236" s="117"/>
      <c r="S236" s="195"/>
      <c r="T236" s="117"/>
      <c r="U236" s="195"/>
      <c r="V236" s="117"/>
      <c r="W236" s="196"/>
      <c r="X236" s="197"/>
      <c r="Y236" s="197"/>
      <c r="Z236" s="197"/>
      <c r="AA236" s="197"/>
      <c r="AB236" s="188"/>
      <c r="AC236" s="197"/>
      <c r="AD236" s="197"/>
      <c r="AE236" s="188"/>
      <c r="AF236" s="197"/>
      <c r="AG236" s="197"/>
      <c r="AH236" s="197"/>
    </row>
    <row r="237" spans="1:34" x14ac:dyDescent="0.3">
      <c r="A237" s="192"/>
      <c r="B237" s="117"/>
      <c r="C237" s="117"/>
      <c r="D237" s="117"/>
      <c r="E237" s="117"/>
      <c r="F237" s="117"/>
      <c r="G237" s="117"/>
      <c r="H237" s="117"/>
      <c r="I237" s="195"/>
      <c r="J237" s="117"/>
      <c r="K237" s="117"/>
      <c r="L237" s="117"/>
      <c r="M237" s="117"/>
      <c r="N237" s="117"/>
      <c r="O237" s="117"/>
      <c r="P237" s="117"/>
      <c r="Q237" s="117"/>
      <c r="R237" s="117"/>
      <c r="S237" s="195"/>
      <c r="T237" s="117"/>
      <c r="U237" s="195"/>
      <c r="V237" s="117"/>
      <c r="W237" s="196"/>
      <c r="X237" s="197"/>
      <c r="Y237" s="197"/>
      <c r="Z237" s="197"/>
      <c r="AA237" s="197"/>
      <c r="AB237" s="188"/>
      <c r="AC237" s="197"/>
      <c r="AD237" s="197"/>
      <c r="AE237" s="188"/>
      <c r="AF237" s="197"/>
      <c r="AG237" s="197"/>
      <c r="AH237" s="197"/>
    </row>
    <row r="238" spans="1:34" x14ac:dyDescent="0.3">
      <c r="A238" s="192"/>
      <c r="B238" s="117"/>
      <c r="C238" s="117"/>
      <c r="D238" s="117"/>
      <c r="E238" s="117"/>
      <c r="F238" s="117"/>
      <c r="G238" s="117"/>
      <c r="H238" s="117"/>
      <c r="I238" s="195"/>
      <c r="J238" s="117"/>
      <c r="K238" s="117"/>
      <c r="L238" s="117"/>
      <c r="M238" s="117"/>
      <c r="N238" s="117"/>
      <c r="O238" s="117"/>
      <c r="P238" s="117"/>
      <c r="Q238" s="117"/>
      <c r="R238" s="117"/>
      <c r="S238" s="195"/>
      <c r="T238" s="117"/>
      <c r="U238" s="195"/>
      <c r="V238" s="117"/>
      <c r="W238" s="196"/>
      <c r="X238" s="197"/>
      <c r="Y238" s="197"/>
      <c r="Z238" s="197"/>
      <c r="AA238" s="197"/>
      <c r="AB238" s="188"/>
      <c r="AC238" s="197"/>
      <c r="AD238" s="197"/>
      <c r="AE238" s="188"/>
      <c r="AF238" s="197"/>
      <c r="AG238" s="197"/>
      <c r="AH238" s="197"/>
    </row>
    <row r="239" spans="1:34" x14ac:dyDescent="0.3">
      <c r="A239" s="192"/>
      <c r="B239" s="117"/>
      <c r="C239" s="117"/>
      <c r="D239" s="117"/>
      <c r="E239" s="117"/>
      <c r="F239" s="117"/>
      <c r="G239" s="117"/>
      <c r="H239" s="117"/>
      <c r="I239" s="195"/>
      <c r="J239" s="117"/>
      <c r="K239" s="117"/>
      <c r="L239" s="117"/>
      <c r="M239" s="117"/>
      <c r="N239" s="117"/>
      <c r="O239" s="117"/>
      <c r="P239" s="117"/>
      <c r="Q239" s="117"/>
      <c r="R239" s="117"/>
      <c r="S239" s="195"/>
      <c r="T239" s="117"/>
      <c r="U239" s="195"/>
      <c r="V239" s="117"/>
      <c r="W239" s="196"/>
      <c r="X239" s="197"/>
      <c r="Y239" s="197"/>
      <c r="Z239" s="197"/>
      <c r="AA239" s="197"/>
      <c r="AB239" s="188"/>
      <c r="AC239" s="197"/>
      <c r="AD239" s="197"/>
      <c r="AE239" s="188"/>
      <c r="AF239" s="197"/>
      <c r="AG239" s="197"/>
      <c r="AH239" s="197"/>
    </row>
    <row r="240" spans="1:34" x14ac:dyDescent="0.3">
      <c r="A240" s="192"/>
      <c r="B240" s="117"/>
      <c r="C240" s="117"/>
      <c r="D240" s="117"/>
      <c r="E240" s="117"/>
      <c r="F240" s="117"/>
      <c r="G240" s="117"/>
      <c r="H240" s="117"/>
      <c r="I240" s="195"/>
      <c r="J240" s="117"/>
      <c r="K240" s="117"/>
      <c r="L240" s="117"/>
      <c r="M240" s="117"/>
      <c r="N240" s="117"/>
      <c r="O240" s="117"/>
      <c r="P240" s="117"/>
      <c r="Q240" s="117"/>
      <c r="R240" s="117"/>
      <c r="S240" s="195"/>
      <c r="T240" s="117"/>
      <c r="U240" s="195"/>
      <c r="V240" s="117"/>
      <c r="W240" s="196"/>
      <c r="X240" s="197"/>
      <c r="Y240" s="197"/>
      <c r="Z240" s="197"/>
      <c r="AA240" s="197"/>
      <c r="AB240" s="188"/>
      <c r="AC240" s="197"/>
      <c r="AD240" s="197"/>
      <c r="AE240" s="188"/>
      <c r="AF240" s="197"/>
      <c r="AG240" s="197"/>
      <c r="AH240" s="197"/>
    </row>
    <row r="241" spans="1:34" x14ac:dyDescent="0.3">
      <c r="A241" s="192"/>
      <c r="B241" s="117"/>
      <c r="C241" s="117"/>
      <c r="D241" s="117"/>
      <c r="E241" s="117"/>
      <c r="F241" s="117"/>
      <c r="G241" s="117"/>
      <c r="H241" s="117"/>
      <c r="I241" s="195"/>
      <c r="J241" s="117"/>
      <c r="K241" s="117"/>
      <c r="L241" s="117"/>
      <c r="M241" s="117"/>
      <c r="N241" s="117"/>
      <c r="O241" s="117"/>
      <c r="P241" s="117"/>
      <c r="Q241" s="117"/>
      <c r="R241" s="117"/>
      <c r="S241" s="195"/>
      <c r="T241" s="117"/>
      <c r="U241" s="195"/>
      <c r="V241" s="117"/>
      <c r="W241" s="196"/>
      <c r="X241" s="197"/>
      <c r="Y241" s="197"/>
      <c r="Z241" s="197"/>
      <c r="AA241" s="197"/>
      <c r="AB241" s="188"/>
      <c r="AC241" s="197"/>
      <c r="AD241" s="197"/>
      <c r="AE241" s="188"/>
      <c r="AF241" s="197"/>
      <c r="AG241" s="197"/>
      <c r="AH241" s="197"/>
    </row>
    <row r="242" spans="1:34" x14ac:dyDescent="0.3">
      <c r="A242" s="192"/>
      <c r="B242" s="117"/>
      <c r="C242" s="117"/>
      <c r="D242" s="117"/>
      <c r="E242" s="117"/>
      <c r="F242" s="117"/>
      <c r="G242" s="117"/>
      <c r="H242" s="117"/>
      <c r="I242" s="195"/>
      <c r="J242" s="117"/>
      <c r="K242" s="117"/>
      <c r="L242" s="117"/>
      <c r="M242" s="117"/>
      <c r="N242" s="117"/>
      <c r="O242" s="117"/>
      <c r="P242" s="117"/>
      <c r="Q242" s="117"/>
      <c r="R242" s="117"/>
      <c r="S242" s="195"/>
      <c r="T242" s="117"/>
      <c r="U242" s="195"/>
      <c r="V242" s="117"/>
      <c r="W242" s="196"/>
      <c r="X242" s="197"/>
      <c r="Y242" s="197"/>
      <c r="Z242" s="197"/>
      <c r="AA242" s="197"/>
      <c r="AB242" s="188"/>
      <c r="AC242" s="197"/>
      <c r="AD242" s="197"/>
      <c r="AE242" s="188"/>
      <c r="AF242" s="197"/>
      <c r="AG242" s="197"/>
      <c r="AH242" s="197"/>
    </row>
    <row r="243" spans="1:34" x14ac:dyDescent="0.3">
      <c r="A243" s="192"/>
      <c r="B243" s="117"/>
      <c r="C243" s="117"/>
      <c r="D243" s="117"/>
      <c r="E243" s="117"/>
      <c r="F243" s="117"/>
      <c r="G243" s="117"/>
      <c r="H243" s="117"/>
      <c r="I243" s="195"/>
      <c r="J243" s="117"/>
      <c r="K243" s="117"/>
      <c r="L243" s="117"/>
      <c r="M243" s="117"/>
      <c r="N243" s="117"/>
      <c r="O243" s="117"/>
      <c r="P243" s="117"/>
      <c r="Q243" s="117"/>
      <c r="R243" s="117"/>
      <c r="S243" s="195"/>
      <c r="T243" s="117"/>
      <c r="U243" s="195"/>
      <c r="V243" s="117"/>
      <c r="W243" s="196"/>
      <c r="X243" s="197"/>
      <c r="Y243" s="197"/>
      <c r="Z243" s="197"/>
      <c r="AA243" s="197"/>
      <c r="AB243" s="188"/>
      <c r="AC243" s="197"/>
      <c r="AD243" s="197"/>
      <c r="AE243" s="188"/>
      <c r="AF243" s="197"/>
      <c r="AG243" s="197"/>
      <c r="AH243" s="197"/>
    </row>
    <row r="244" spans="1:34" x14ac:dyDescent="0.3">
      <c r="A244" s="192"/>
      <c r="B244" s="117"/>
      <c r="C244" s="117"/>
      <c r="D244" s="117"/>
      <c r="E244" s="117"/>
      <c r="F244" s="117"/>
      <c r="G244" s="117"/>
      <c r="H244" s="117"/>
      <c r="I244" s="195"/>
      <c r="J244" s="117"/>
      <c r="K244" s="117"/>
      <c r="L244" s="117"/>
      <c r="M244" s="117"/>
      <c r="N244" s="117"/>
      <c r="O244" s="117"/>
      <c r="P244" s="117"/>
      <c r="Q244" s="117"/>
      <c r="R244" s="117"/>
      <c r="S244" s="195"/>
      <c r="T244" s="117"/>
      <c r="U244" s="195"/>
      <c r="V244" s="117"/>
      <c r="W244" s="196"/>
      <c r="X244" s="197"/>
      <c r="Y244" s="197"/>
      <c r="Z244" s="197"/>
      <c r="AA244" s="197"/>
      <c r="AB244" s="188"/>
      <c r="AC244" s="197"/>
      <c r="AD244" s="197"/>
      <c r="AE244" s="188"/>
      <c r="AF244" s="197"/>
      <c r="AG244" s="197"/>
      <c r="AH244" s="197"/>
    </row>
    <row r="245" spans="1:34" x14ac:dyDescent="0.3">
      <c r="A245" s="192"/>
      <c r="B245" s="117"/>
      <c r="C245" s="117"/>
      <c r="D245" s="117"/>
      <c r="E245" s="117"/>
      <c r="F245" s="117"/>
      <c r="G245" s="117"/>
      <c r="H245" s="117"/>
      <c r="I245" s="195"/>
      <c r="J245" s="117"/>
      <c r="K245" s="117"/>
      <c r="L245" s="117"/>
      <c r="M245" s="117"/>
      <c r="N245" s="117"/>
      <c r="O245" s="117"/>
      <c r="P245" s="117"/>
      <c r="Q245" s="117"/>
      <c r="R245" s="117"/>
      <c r="S245" s="195"/>
      <c r="T245" s="117"/>
      <c r="U245" s="195"/>
      <c r="V245" s="117"/>
      <c r="W245" s="196"/>
      <c r="X245" s="197"/>
      <c r="Y245" s="197"/>
      <c r="Z245" s="197"/>
      <c r="AA245" s="197"/>
      <c r="AB245" s="188"/>
      <c r="AC245" s="197"/>
      <c r="AD245" s="197"/>
      <c r="AE245" s="188"/>
      <c r="AF245" s="197"/>
      <c r="AG245" s="197"/>
      <c r="AH245" s="197"/>
    </row>
  </sheetData>
  <mergeCells count="64">
    <mergeCell ref="AE38:AG38"/>
    <mergeCell ref="B45:E45"/>
    <mergeCell ref="A38:F38"/>
    <mergeCell ref="G38:H38"/>
    <mergeCell ref="K38:R38"/>
    <mergeCell ref="X38:Y38"/>
    <mergeCell ref="Z38:AA38"/>
    <mergeCell ref="AB38:AD38"/>
    <mergeCell ref="AB36:AD36"/>
    <mergeCell ref="A1:A7"/>
    <mergeCell ref="B1:B7"/>
    <mergeCell ref="AE36:AG36"/>
    <mergeCell ref="A37:F37"/>
    <mergeCell ref="K37:R37"/>
    <mergeCell ref="X37:Y37"/>
    <mergeCell ref="Z37:AA37"/>
    <mergeCell ref="AB37:AD37"/>
    <mergeCell ref="AE37:AG37"/>
    <mergeCell ref="A36:F36"/>
    <mergeCell ref="J36:J38"/>
    <mergeCell ref="K36:R36"/>
    <mergeCell ref="X36:Y36"/>
    <mergeCell ref="Z36:AA36"/>
    <mergeCell ref="C1:H5"/>
    <mergeCell ref="Z7:AA7"/>
    <mergeCell ref="AB7:AD7"/>
    <mergeCell ref="AE7:AG7"/>
    <mergeCell ref="C6:H6"/>
    <mergeCell ref="X6:Y6"/>
    <mergeCell ref="Z6:AA6"/>
    <mergeCell ref="AB6:AD6"/>
    <mergeCell ref="AE6:AG6"/>
    <mergeCell ref="AE3:AG3"/>
    <mergeCell ref="L4:L7"/>
    <mergeCell ref="M4:O4"/>
    <mergeCell ref="X4:Y4"/>
    <mergeCell ref="Z4:AA4"/>
    <mergeCell ref="AB4:AD4"/>
    <mergeCell ref="AE4:AG4"/>
    <mergeCell ref="M5:M7"/>
    <mergeCell ref="N5:N7"/>
    <mergeCell ref="O5:O7"/>
    <mergeCell ref="AB3:AD3"/>
    <mergeCell ref="X5:Y5"/>
    <mergeCell ref="Z5:AA5"/>
    <mergeCell ref="AB5:AD5"/>
    <mergeCell ref="AE5:AG5"/>
    <mergeCell ref="X7:Y7"/>
    <mergeCell ref="AI1:AI8"/>
    <mergeCell ref="J2:J7"/>
    <mergeCell ref="K2:K7"/>
    <mergeCell ref="L2:Q2"/>
    <mergeCell ref="R2:R7"/>
    <mergeCell ref="T2:V2"/>
    <mergeCell ref="X2:AA2"/>
    <mergeCell ref="AB2:AG2"/>
    <mergeCell ref="L3:O3"/>
    <mergeCell ref="P3:P7"/>
    <mergeCell ref="J1:R1"/>
    <mergeCell ref="T1:AG1"/>
    <mergeCell ref="AH1:AH8"/>
    <mergeCell ref="Q3:Q7"/>
    <mergeCell ref="X3:Y3"/>
    <mergeCell ref="Z3:AA3"/>
  </mergeCells>
  <conditionalFormatting sqref="A36:A38 C11:D29 C35:D35 G36:K37 G38:X38 K2:L3 K4:M4 K5:O8 O11:Q16 O17:P18 O19:Q23 O24:P24 O25:Q29 O35:Q35 P3:Q3 S1:T1 S2:X8 S11:AH11 S12:W29 S35:W35 S36:X36 S37:W37 Y8:AG8 Y27:Y29 Y35 Z3:Z7 Z36:Z37 AA12:AH12 AA27:AG29 AA35:AH35 AB2:AB7 AB36:AB38 AE4:AE7 AE36:AE38 M13:M29 K13:L20 K12:M12 A1:J1 A2:I8 G11:N11 G12:J20 G21:L29 AA13:AG25 AH13:AH29 G35:M35 G9:AH10">
    <cfRule type="cellIs" dxfId="85" priority="14" operator="equal">
      <formula>0</formula>
    </cfRule>
  </conditionalFormatting>
  <conditionalFormatting sqref="A9:F10">
    <cfRule type="cellIs" dxfId="84" priority="15" operator="equal">
      <formula>0</formula>
    </cfRule>
  </conditionalFormatting>
  <conditionalFormatting sqref="A19:A29">
    <cfRule type="cellIs" dxfId="83" priority="16" operator="equal">
      <formula>0</formula>
    </cfRule>
  </conditionalFormatting>
  <conditionalFormatting sqref="A11">
    <cfRule type="cellIs" dxfId="82" priority="17" operator="equal">
      <formula>0</formula>
    </cfRule>
  </conditionalFormatting>
  <conditionalFormatting sqref="A12:A13">
    <cfRule type="cellIs" dxfId="81" priority="18" operator="equal">
      <formula>0</formula>
    </cfRule>
  </conditionalFormatting>
  <conditionalFormatting sqref="A14 A16">
    <cfRule type="cellIs" dxfId="80" priority="19" operator="equal">
      <formula>0</formula>
    </cfRule>
  </conditionalFormatting>
  <conditionalFormatting sqref="A17:A18">
    <cfRule type="cellIs" dxfId="79" priority="20" operator="equal">
      <formula>0</formula>
    </cfRule>
  </conditionalFormatting>
  <conditionalFormatting sqref="A35">
    <cfRule type="cellIs" dxfId="78" priority="21" operator="equal">
      <formula>0</formula>
    </cfRule>
  </conditionalFormatting>
  <conditionalFormatting sqref="B11:B13">
    <cfRule type="cellIs" dxfId="77" priority="22" operator="equal">
      <formula>0</formula>
    </cfRule>
  </conditionalFormatting>
  <conditionalFormatting sqref="B26">
    <cfRule type="cellIs" dxfId="76" priority="23" operator="equal">
      <formula>0</formula>
    </cfRule>
  </conditionalFormatting>
  <conditionalFormatting sqref="B35">
    <cfRule type="cellIs" dxfId="75" priority="24" operator="equal">
      <formula>0</formula>
    </cfRule>
  </conditionalFormatting>
  <conditionalFormatting sqref="B23">
    <cfRule type="cellIs" dxfId="74" priority="25" operator="equal">
      <formula>0</formula>
    </cfRule>
  </conditionalFormatting>
  <conditionalFormatting sqref="B24">
    <cfRule type="cellIs" dxfId="73" priority="26" operator="equal">
      <formula>0</formula>
    </cfRule>
  </conditionalFormatting>
  <conditionalFormatting sqref="B25">
    <cfRule type="cellIs" dxfId="72" priority="27" operator="equal">
      <formula>0</formula>
    </cfRule>
  </conditionalFormatting>
  <conditionalFormatting sqref="Y12:Y25">
    <cfRule type="cellIs" dxfId="71" priority="28" operator="equal">
      <formula>0</formula>
    </cfRule>
  </conditionalFormatting>
  <conditionalFormatting sqref="X12:X17">
    <cfRule type="cellIs" dxfId="70" priority="29" operator="equal">
      <formula>0</formula>
    </cfRule>
  </conditionalFormatting>
  <conditionalFormatting sqref="X19:X22">
    <cfRule type="cellIs" dxfId="69" priority="30" operator="equal">
      <formula>0</formula>
    </cfRule>
  </conditionalFormatting>
  <conditionalFormatting sqref="X18">
    <cfRule type="cellIs" dxfId="68" priority="31" operator="equal">
      <formula>0</formula>
    </cfRule>
  </conditionalFormatting>
  <conditionalFormatting sqref="X25">
    <cfRule type="cellIs" dxfId="67" priority="32" operator="equal">
      <formula>0</formula>
    </cfRule>
  </conditionalFormatting>
  <conditionalFormatting sqref="X23">
    <cfRule type="cellIs" dxfId="66" priority="33" operator="equal">
      <formula>0</formula>
    </cfRule>
  </conditionalFormatting>
  <conditionalFormatting sqref="X24">
    <cfRule type="cellIs" dxfId="65" priority="34" operator="equal">
      <formula>0</formula>
    </cfRule>
  </conditionalFormatting>
  <conditionalFormatting sqref="X27:X29">
    <cfRule type="cellIs" dxfId="64" priority="35" operator="equal">
      <formula>0</formula>
    </cfRule>
  </conditionalFormatting>
  <conditionalFormatting sqref="X26">
    <cfRule type="cellIs" dxfId="63" priority="36" operator="equal">
      <formula>0</formula>
    </cfRule>
  </conditionalFormatting>
  <conditionalFormatting sqref="X35">
    <cfRule type="cellIs" dxfId="62" priority="37" operator="equal">
      <formula>0</formula>
    </cfRule>
  </conditionalFormatting>
  <conditionalFormatting sqref="Z12:Z17">
    <cfRule type="cellIs" dxfId="61" priority="38" operator="equal">
      <formula>0</formula>
    </cfRule>
  </conditionalFormatting>
  <conditionalFormatting sqref="Z19:Z22">
    <cfRule type="cellIs" dxfId="60" priority="39" operator="equal">
      <formula>0</formula>
    </cfRule>
  </conditionalFormatting>
  <conditionalFormatting sqref="Z18">
    <cfRule type="cellIs" dxfId="59" priority="40" operator="equal">
      <formula>0</formula>
    </cfRule>
  </conditionalFormatting>
  <conditionalFormatting sqref="Z25">
    <cfRule type="cellIs" dxfId="58" priority="41" operator="equal">
      <formula>0</formula>
    </cfRule>
  </conditionalFormatting>
  <conditionalFormatting sqref="Z23">
    <cfRule type="cellIs" dxfId="57" priority="42" operator="equal">
      <formula>0</formula>
    </cfRule>
  </conditionalFormatting>
  <conditionalFormatting sqref="Z24">
    <cfRule type="cellIs" dxfId="56" priority="43" operator="equal">
      <formula>0</formula>
    </cfRule>
  </conditionalFormatting>
  <conditionalFormatting sqref="Z27:Z29">
    <cfRule type="cellIs" dxfId="55" priority="44" operator="equal">
      <formula>0</formula>
    </cfRule>
  </conditionalFormatting>
  <conditionalFormatting sqref="Z26">
    <cfRule type="cellIs" dxfId="54" priority="45" operator="equal">
      <formula>0</formula>
    </cfRule>
  </conditionalFormatting>
  <conditionalFormatting sqref="Z35">
    <cfRule type="cellIs" dxfId="53" priority="46" operator="equal">
      <formula>0</formula>
    </cfRule>
  </conditionalFormatting>
  <conditionalFormatting sqref="N12:N17">
    <cfRule type="cellIs" dxfId="52" priority="47" operator="equal">
      <formula>0</formula>
    </cfRule>
  </conditionalFormatting>
  <conditionalFormatting sqref="N19:N21">
    <cfRule type="cellIs" dxfId="51" priority="48" operator="equal">
      <formula>0</formula>
    </cfRule>
  </conditionalFormatting>
  <conditionalFormatting sqref="N18">
    <cfRule type="cellIs" dxfId="50" priority="49" operator="equal">
      <formula>0</formula>
    </cfRule>
  </conditionalFormatting>
  <conditionalFormatting sqref="N25">
    <cfRule type="cellIs" dxfId="49" priority="50" operator="equal">
      <formula>0</formula>
    </cfRule>
  </conditionalFormatting>
  <conditionalFormatting sqref="N23">
    <cfRule type="cellIs" dxfId="48" priority="51" operator="equal">
      <formula>0</formula>
    </cfRule>
  </conditionalFormatting>
  <conditionalFormatting sqref="N24">
    <cfRule type="cellIs" dxfId="47" priority="52" operator="equal">
      <formula>0</formula>
    </cfRule>
  </conditionalFormatting>
  <conditionalFormatting sqref="N27:N29">
    <cfRule type="cellIs" dxfId="46" priority="53" operator="equal">
      <formula>0</formula>
    </cfRule>
  </conditionalFormatting>
  <conditionalFormatting sqref="N35">
    <cfRule type="cellIs" dxfId="45" priority="54" operator="equal">
      <formula>0</formula>
    </cfRule>
  </conditionalFormatting>
  <conditionalFormatting sqref="E11:F11">
    <cfRule type="cellIs" dxfId="44" priority="55" operator="equal">
      <formula>0</formula>
    </cfRule>
  </conditionalFormatting>
  <conditionalFormatting sqref="E12:E13 E14:F14 E15 E16:F16 E17">
    <cfRule type="cellIs" dxfId="43" priority="56" operator="equal">
      <formula>0</formula>
    </cfRule>
  </conditionalFormatting>
  <conditionalFormatting sqref="E19:F19 E20 E21:F22">
    <cfRule type="cellIs" dxfId="42" priority="57" operator="equal">
      <formula>0</formula>
    </cfRule>
  </conditionalFormatting>
  <conditionalFormatting sqref="E18">
    <cfRule type="cellIs" dxfId="41" priority="58" operator="equal">
      <formula>0</formula>
    </cfRule>
  </conditionalFormatting>
  <conditionalFormatting sqref="E23:F23">
    <cfRule type="cellIs" dxfId="40" priority="59" operator="equal">
      <formula>0</formula>
    </cfRule>
  </conditionalFormatting>
  <conditionalFormatting sqref="E24:F25">
    <cfRule type="cellIs" dxfId="39" priority="60" operator="equal">
      <formula>0</formula>
    </cfRule>
  </conditionalFormatting>
  <conditionalFormatting sqref="E27:F27">
    <cfRule type="cellIs" dxfId="38" priority="61" operator="equal">
      <formula>0</formula>
    </cfRule>
  </conditionalFormatting>
  <conditionalFormatting sqref="E35:F35">
    <cfRule type="cellIs" dxfId="37" priority="62" operator="equal">
      <formula>0</formula>
    </cfRule>
  </conditionalFormatting>
  <conditionalFormatting sqref="Q24">
    <cfRule type="cellIs" dxfId="36" priority="63" operator="equal">
      <formula>0</formula>
    </cfRule>
  </conditionalFormatting>
  <conditionalFormatting sqref="A15">
    <cfRule type="cellIs" dxfId="35" priority="64" operator="equal">
      <formula>0</formula>
    </cfRule>
  </conditionalFormatting>
  <conditionalFormatting sqref="B17">
    <cfRule type="cellIs" dxfId="34" priority="65" operator="equal">
      <formula>0</formula>
    </cfRule>
  </conditionalFormatting>
  <conditionalFormatting sqref="B14:B15">
    <cfRule type="cellIs" dxfId="33" priority="66" operator="equal">
      <formula>0</formula>
    </cfRule>
  </conditionalFormatting>
  <conditionalFormatting sqref="B16">
    <cfRule type="cellIs" dxfId="32" priority="67" operator="equal">
      <formula>0</formula>
    </cfRule>
  </conditionalFormatting>
  <conditionalFormatting sqref="B23">
    <cfRule type="cellIs" dxfId="31" priority="68" operator="equal">
      <formula>0</formula>
    </cfRule>
  </conditionalFormatting>
  <conditionalFormatting sqref="B18">
    <cfRule type="cellIs" dxfId="30" priority="69" operator="equal">
      <formula>0</formula>
    </cfRule>
  </conditionalFormatting>
  <conditionalFormatting sqref="B19">
    <cfRule type="cellIs" dxfId="29" priority="70" operator="equal">
      <formula>0</formula>
    </cfRule>
  </conditionalFormatting>
  <conditionalFormatting sqref="B20:B22">
    <cfRule type="cellIs" dxfId="28" priority="71" operator="equal">
      <formula>0</formula>
    </cfRule>
  </conditionalFormatting>
  <conditionalFormatting sqref="B24:B26">
    <cfRule type="cellIs" dxfId="27" priority="72" operator="equal">
      <formula>0</formula>
    </cfRule>
  </conditionalFormatting>
  <conditionalFormatting sqref="B28:B29">
    <cfRule type="cellIs" dxfId="26" priority="73" operator="equal">
      <formula>0</formula>
    </cfRule>
  </conditionalFormatting>
  <conditionalFormatting sqref="B27">
    <cfRule type="cellIs" dxfId="25" priority="74" operator="equal">
      <formula>0</formula>
    </cfRule>
  </conditionalFormatting>
  <conditionalFormatting sqref="Q17:Q18">
    <cfRule type="cellIs" dxfId="24" priority="75" operator="equal">
      <formula>0</formula>
    </cfRule>
  </conditionalFormatting>
  <conditionalFormatting sqref="B44">
    <cfRule type="cellIs" dxfId="23" priority="76" operator="equal">
      <formula>0</formula>
    </cfRule>
  </conditionalFormatting>
  <conditionalFormatting sqref="F12:F13">
    <cfRule type="cellIs" dxfId="22" priority="77" operator="equal">
      <formula>0</formula>
    </cfRule>
  </conditionalFormatting>
  <conditionalFormatting sqref="F17:F18">
    <cfRule type="cellIs" dxfId="21" priority="78" operator="equal">
      <formula>0</formula>
    </cfRule>
  </conditionalFormatting>
  <conditionalFormatting sqref="F20">
    <cfRule type="cellIs" dxfId="20" priority="79" operator="equal">
      <formula>0</formula>
    </cfRule>
  </conditionalFormatting>
  <conditionalFormatting sqref="E26:F26">
    <cfRule type="cellIs" dxfId="19" priority="80" operator="equal">
      <formula>0</formula>
    </cfRule>
  </conditionalFormatting>
  <conditionalFormatting sqref="E29">
    <cfRule type="cellIs" dxfId="18" priority="81" operator="equal">
      <formula>0</formula>
    </cfRule>
  </conditionalFormatting>
  <conditionalFormatting sqref="F28:F29">
    <cfRule type="cellIs" dxfId="17" priority="82" operator="equal">
      <formula>0</formula>
    </cfRule>
  </conditionalFormatting>
  <conditionalFormatting sqref="E28">
    <cfRule type="cellIs" dxfId="16" priority="83" operator="equal">
      <formula>0</formula>
    </cfRule>
  </conditionalFormatting>
  <conditionalFormatting sqref="B45">
    <cfRule type="cellIs" dxfId="15" priority="84" operator="equal">
      <formula>0</formula>
    </cfRule>
  </conditionalFormatting>
  <conditionalFormatting sqref="N22">
    <cfRule type="cellIs" dxfId="14" priority="85" operator="equal">
      <formula>0</formula>
    </cfRule>
  </conditionalFormatting>
  <conditionalFormatting sqref="N26">
    <cfRule type="cellIs" dxfId="13" priority="86" operator="equal">
      <formula>0</formula>
    </cfRule>
  </conditionalFormatting>
  <conditionalFormatting sqref="A31:E31 C32:D34 O32:Q34 S31:AG31 S32:W34 Y32:Y34 AA32:AG34 N31:Q31 A33:A34 G31:M34 AH31:AH34">
    <cfRule type="cellIs" dxfId="12" priority="3" operator="equal">
      <formula>0</formula>
    </cfRule>
  </conditionalFormatting>
  <conditionalFormatting sqref="X31:X34">
    <cfRule type="cellIs" dxfId="11" priority="4" operator="equal">
      <formula>0</formula>
    </cfRule>
  </conditionalFormatting>
  <conditionalFormatting sqref="Z31:Z34">
    <cfRule type="cellIs" dxfId="10" priority="5" operator="equal">
      <formula>0</formula>
    </cfRule>
  </conditionalFormatting>
  <conditionalFormatting sqref="N31:N34">
    <cfRule type="cellIs" dxfId="9" priority="6" operator="equal">
      <formula>0</formula>
    </cfRule>
  </conditionalFormatting>
  <conditionalFormatting sqref="E31:E34">
    <cfRule type="cellIs" dxfId="8" priority="7" operator="equal">
      <formula>0</formula>
    </cfRule>
  </conditionalFormatting>
  <conditionalFormatting sqref="B32:B34">
    <cfRule type="cellIs" dxfId="7" priority="8" operator="equal">
      <formula>0</formula>
    </cfRule>
  </conditionalFormatting>
  <conditionalFormatting sqref="A32">
    <cfRule type="cellIs" dxfId="6" priority="9" operator="equal">
      <formula>0</formula>
    </cfRule>
  </conditionalFormatting>
  <conditionalFormatting sqref="C30:D30">
    <cfRule type="cellIs" dxfId="5" priority="10" operator="equal">
      <formula>0</formula>
    </cfRule>
  </conditionalFormatting>
  <conditionalFormatting sqref="A30">
    <cfRule type="cellIs" dxfId="4" priority="11" operator="equal">
      <formula>0</formula>
    </cfRule>
  </conditionalFormatting>
  <conditionalFormatting sqref="B30">
    <cfRule type="cellIs" dxfId="3" priority="12" operator="equal">
      <formula>0</formula>
    </cfRule>
  </conditionalFormatting>
  <conditionalFormatting sqref="F31:F34">
    <cfRule type="cellIs" dxfId="2" priority="13" operator="equal">
      <formula>0</formula>
    </cfRule>
  </conditionalFormatting>
  <conditionalFormatting sqref="E30:AH30">
    <cfRule type="cellIs" dxfId="1" priority="2" operator="equal">
      <formula>0</formula>
    </cfRule>
  </conditionalFormatting>
  <conditionalFormatting sqref="F15">
    <cfRule type="cellIs" dxfId="0" priority="1" operator="equal">
      <formula>0</formula>
    </cfRule>
  </conditionalFormatting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4D14E3-5815-4006-ABD9-FEDFF0A61A9F}">
  <sheetPr>
    <pageSetUpPr fitToPage="1"/>
  </sheetPr>
  <dimension ref="A1:L45"/>
  <sheetViews>
    <sheetView tabSelected="1" zoomScale="130" zoomScaleNormal="130" workbookViewId="0">
      <selection sqref="A1:A4"/>
    </sheetView>
  </sheetViews>
  <sheetFormatPr defaultColWidth="9.109375" defaultRowHeight="13.8" x14ac:dyDescent="0.25"/>
  <cols>
    <col min="1" max="1" width="11.88671875" style="1918" customWidth="1"/>
    <col min="2" max="2" width="51" style="1918" customWidth="1"/>
    <col min="3" max="3" width="5" style="1918" customWidth="1"/>
    <col min="4" max="4" width="5.6640625" style="1918" customWidth="1"/>
    <col min="5" max="5" width="6.109375" style="1918" customWidth="1"/>
    <col min="6" max="6" width="7.33203125" style="1918" customWidth="1"/>
    <col min="7" max="7" width="6.88671875" style="1918" customWidth="1"/>
    <col min="8" max="8" width="8" style="1918" customWidth="1"/>
    <col min="9" max="9" width="7.6640625" style="1918" customWidth="1"/>
    <col min="10" max="10" width="8.109375" style="1918" customWidth="1"/>
    <col min="11" max="11" width="9.109375" style="1959"/>
    <col min="12" max="12" width="34.88671875" style="1918" customWidth="1"/>
    <col min="13" max="16384" width="9.109375" style="1918"/>
  </cols>
  <sheetData>
    <row r="1" spans="1:12" ht="58.5" customHeight="1" x14ac:dyDescent="0.25">
      <c r="A1" s="1912" t="s">
        <v>45</v>
      </c>
      <c r="B1" s="1912" t="s">
        <v>1192</v>
      </c>
      <c r="C1" s="1913" t="s">
        <v>174</v>
      </c>
      <c r="D1" s="1913"/>
      <c r="E1" s="1913"/>
      <c r="F1" s="1913" t="s">
        <v>1193</v>
      </c>
      <c r="G1" s="1913"/>
      <c r="H1" s="1913"/>
      <c r="I1" s="1914" t="s">
        <v>1194</v>
      </c>
      <c r="J1" s="1915"/>
      <c r="K1" s="1916"/>
      <c r="L1" s="1917"/>
    </row>
    <row r="2" spans="1:12" ht="15" customHeight="1" x14ac:dyDescent="0.25">
      <c r="A2" s="1912"/>
      <c r="B2" s="1912"/>
      <c r="C2" s="1919" t="s">
        <v>764</v>
      </c>
      <c r="D2" s="1919" t="s">
        <v>763</v>
      </c>
      <c r="E2" s="1919" t="s">
        <v>762</v>
      </c>
      <c r="F2" s="1920" t="s">
        <v>1195</v>
      </c>
      <c r="G2" s="1920"/>
      <c r="H2" s="1920"/>
      <c r="I2" s="1920" t="s">
        <v>769</v>
      </c>
      <c r="J2" s="1920"/>
      <c r="K2" s="1921" t="s">
        <v>147</v>
      </c>
      <c r="L2" s="1922"/>
    </row>
    <row r="3" spans="1:12" ht="15" customHeight="1" x14ac:dyDescent="0.25">
      <c r="A3" s="1912"/>
      <c r="B3" s="1912"/>
      <c r="C3" s="1919"/>
      <c r="D3" s="1919"/>
      <c r="E3" s="1919"/>
      <c r="F3" s="1923" t="s">
        <v>147</v>
      </c>
      <c r="G3" s="1924" t="s">
        <v>1196</v>
      </c>
      <c r="H3" s="1924"/>
      <c r="I3" s="1925" t="s">
        <v>371</v>
      </c>
      <c r="J3" s="1925" t="s">
        <v>372</v>
      </c>
      <c r="K3" s="1926"/>
      <c r="L3" s="1922"/>
    </row>
    <row r="4" spans="1:12" ht="69.75" customHeight="1" x14ac:dyDescent="0.25">
      <c r="A4" s="1912"/>
      <c r="B4" s="1912"/>
      <c r="C4" s="1919"/>
      <c r="D4" s="1919"/>
      <c r="E4" s="1919"/>
      <c r="F4" s="1923"/>
      <c r="G4" s="1927" t="s">
        <v>1197</v>
      </c>
      <c r="H4" s="1927" t="s">
        <v>1198</v>
      </c>
      <c r="I4" s="1928" t="s">
        <v>1199</v>
      </c>
      <c r="J4" s="1928" t="s">
        <v>1200</v>
      </c>
      <c r="K4" s="1929"/>
      <c r="L4" s="1930"/>
    </row>
    <row r="5" spans="1:12" x14ac:dyDescent="0.25">
      <c r="A5" s="1931" t="s">
        <v>1201</v>
      </c>
      <c r="B5" s="1931" t="s">
        <v>375</v>
      </c>
      <c r="C5" s="1932"/>
      <c r="D5" s="1932"/>
      <c r="E5" s="1933"/>
      <c r="F5" s="1934">
        <v>1476</v>
      </c>
      <c r="G5" s="1935">
        <f>G6</f>
        <v>1149</v>
      </c>
      <c r="H5" s="1935">
        <f>H6</f>
        <v>263</v>
      </c>
      <c r="I5" s="1935">
        <f>I6</f>
        <v>384</v>
      </c>
      <c r="J5" s="1935">
        <f>J6</f>
        <v>496</v>
      </c>
      <c r="K5" s="1936">
        <f>I5+J5</f>
        <v>880</v>
      </c>
      <c r="L5" s="1937"/>
    </row>
    <row r="6" spans="1:12" x14ac:dyDescent="0.25">
      <c r="A6" s="1932" t="s">
        <v>1202</v>
      </c>
      <c r="B6" s="1938" t="s">
        <v>1203</v>
      </c>
      <c r="C6" s="1932"/>
      <c r="D6" s="1933"/>
      <c r="E6" s="1932"/>
      <c r="F6" s="1934">
        <v>1476</v>
      </c>
      <c r="G6" s="1934">
        <f>G7+G8+G9+G10+G11+G12+G13+G14+G15+G16+G17+G18+G19</f>
        <v>1149</v>
      </c>
      <c r="H6" s="1934">
        <f>H9+H11+H13+H14+H15+H16+H17+H18+H19</f>
        <v>263</v>
      </c>
      <c r="I6" s="1934">
        <f>I7+I8+I9+I10+I11+I12+I13+I14+I15+I16+I17+I18+I19</f>
        <v>384</v>
      </c>
      <c r="J6" s="1934">
        <f>J7+J8+J9+J10+J11+J12+J13+J14+J15+J16+J17+J18+J19+J22</f>
        <v>496</v>
      </c>
      <c r="K6" s="1936">
        <f t="shared" ref="K6:K45" si="0">I6+J6</f>
        <v>880</v>
      </c>
      <c r="L6" s="1937"/>
    </row>
    <row r="7" spans="1:12" x14ac:dyDescent="0.25">
      <c r="A7" s="1939" t="s">
        <v>1204</v>
      </c>
      <c r="B7" s="1940" t="s">
        <v>379</v>
      </c>
      <c r="C7" s="1932"/>
      <c r="D7" s="1933"/>
      <c r="E7" s="1932">
        <v>3</v>
      </c>
      <c r="F7" s="1941">
        <f>G7+H7</f>
        <v>72</v>
      </c>
      <c r="G7" s="1941">
        <v>72</v>
      </c>
      <c r="H7" s="1941">
        <v>0</v>
      </c>
      <c r="I7" s="1942">
        <v>24</v>
      </c>
      <c r="J7" s="1943">
        <v>24</v>
      </c>
      <c r="K7" s="1936">
        <f t="shared" si="0"/>
        <v>48</v>
      </c>
      <c r="L7" s="1944" t="s">
        <v>1205</v>
      </c>
    </row>
    <row r="8" spans="1:12" x14ac:dyDescent="0.25">
      <c r="A8" s="1939" t="s">
        <v>1206</v>
      </c>
      <c r="B8" s="1940" t="s">
        <v>382</v>
      </c>
      <c r="C8" s="1932"/>
      <c r="D8" s="1933"/>
      <c r="E8" s="1932">
        <v>4</v>
      </c>
      <c r="F8" s="1941">
        <f t="shared" ref="F8:F19" si="1">G8+H8</f>
        <v>108</v>
      </c>
      <c r="G8" s="1941">
        <v>108</v>
      </c>
      <c r="H8" s="1941">
        <v>0</v>
      </c>
      <c r="I8" s="1942">
        <v>36</v>
      </c>
      <c r="J8" s="1943">
        <v>36</v>
      </c>
      <c r="K8" s="1936">
        <f t="shared" si="0"/>
        <v>72</v>
      </c>
      <c r="L8" s="1944" t="s">
        <v>1205</v>
      </c>
    </row>
    <row r="9" spans="1:12" x14ac:dyDescent="0.25">
      <c r="A9" s="1939" t="s">
        <v>1207</v>
      </c>
      <c r="B9" s="1940" t="s">
        <v>166</v>
      </c>
      <c r="C9" s="1932"/>
      <c r="D9" s="1932">
        <v>4</v>
      </c>
      <c r="E9" s="1932"/>
      <c r="F9" s="1941">
        <f t="shared" si="1"/>
        <v>136</v>
      </c>
      <c r="G9" s="1941">
        <v>94</v>
      </c>
      <c r="H9" s="1941">
        <v>42</v>
      </c>
      <c r="I9" s="1942">
        <v>24</v>
      </c>
      <c r="J9" s="1943">
        <v>38</v>
      </c>
      <c r="K9" s="1936">
        <f t="shared" si="0"/>
        <v>62</v>
      </c>
      <c r="L9" s="1944" t="s">
        <v>1208</v>
      </c>
    </row>
    <row r="10" spans="1:12" hidden="1" x14ac:dyDescent="0.25">
      <c r="A10" s="1939" t="s">
        <v>1209</v>
      </c>
      <c r="B10" s="1940" t="s">
        <v>392</v>
      </c>
      <c r="C10" s="1932"/>
      <c r="D10" s="1932">
        <v>4</v>
      </c>
      <c r="E10" s="1932"/>
      <c r="F10" s="1941">
        <f t="shared" si="1"/>
        <v>72</v>
      </c>
      <c r="G10" s="1941">
        <v>72</v>
      </c>
      <c r="H10" s="1941">
        <v>0</v>
      </c>
      <c r="I10" s="1943">
        <v>0</v>
      </c>
      <c r="J10" s="1943">
        <v>0</v>
      </c>
      <c r="K10" s="1936">
        <f t="shared" si="0"/>
        <v>0</v>
      </c>
      <c r="L10" s="1937"/>
    </row>
    <row r="11" spans="1:12" hidden="1" x14ac:dyDescent="0.25">
      <c r="A11" s="1939" t="s">
        <v>1210</v>
      </c>
      <c r="B11" s="1940" t="s">
        <v>394</v>
      </c>
      <c r="C11" s="1932">
        <v>4</v>
      </c>
      <c r="D11" s="1932"/>
      <c r="E11" s="1932"/>
      <c r="F11" s="1941">
        <f t="shared" si="1"/>
        <v>72</v>
      </c>
      <c r="G11" s="1941">
        <v>70</v>
      </c>
      <c r="H11" s="1941">
        <v>2</v>
      </c>
      <c r="I11" s="1943">
        <v>0</v>
      </c>
      <c r="J11" s="1943">
        <v>0</v>
      </c>
      <c r="K11" s="1936">
        <f t="shared" si="0"/>
        <v>0</v>
      </c>
      <c r="L11" s="1937"/>
    </row>
    <row r="12" spans="1:12" x14ac:dyDescent="0.25">
      <c r="A12" s="1939" t="s">
        <v>1211</v>
      </c>
      <c r="B12" s="1940" t="s">
        <v>4</v>
      </c>
      <c r="C12" s="1932"/>
      <c r="D12" s="1932">
        <v>3</v>
      </c>
      <c r="E12" s="1932"/>
      <c r="F12" s="1941">
        <f t="shared" si="1"/>
        <v>72</v>
      </c>
      <c r="G12" s="1941">
        <v>72</v>
      </c>
      <c r="H12" s="1941">
        <v>0</v>
      </c>
      <c r="I12" s="1943">
        <v>0</v>
      </c>
      <c r="J12" s="1943">
        <v>36</v>
      </c>
      <c r="K12" s="1936">
        <f t="shared" si="0"/>
        <v>36</v>
      </c>
      <c r="L12" s="1944" t="s">
        <v>1212</v>
      </c>
    </row>
    <row r="13" spans="1:12" x14ac:dyDescent="0.25">
      <c r="A13" s="1939" t="s">
        <v>1213</v>
      </c>
      <c r="B13" s="1945" t="s">
        <v>350</v>
      </c>
      <c r="C13" s="1932"/>
      <c r="D13" s="1932"/>
      <c r="E13" s="1932">
        <v>3</v>
      </c>
      <c r="F13" s="1941">
        <f t="shared" si="1"/>
        <v>308</v>
      </c>
      <c r="G13" s="1941">
        <v>272</v>
      </c>
      <c r="H13" s="1941">
        <v>36</v>
      </c>
      <c r="I13" s="1946">
        <v>74</v>
      </c>
      <c r="J13" s="1943">
        <v>110</v>
      </c>
      <c r="K13" s="1936">
        <f t="shared" si="0"/>
        <v>184</v>
      </c>
      <c r="L13" s="1944" t="s">
        <v>1214</v>
      </c>
    </row>
    <row r="14" spans="1:12" x14ac:dyDescent="0.25">
      <c r="A14" s="1939" t="s">
        <v>1215</v>
      </c>
      <c r="B14" s="1940" t="s">
        <v>806</v>
      </c>
      <c r="C14" s="1932"/>
      <c r="D14" s="1932">
        <v>2</v>
      </c>
      <c r="E14" s="1932"/>
      <c r="F14" s="1941">
        <f t="shared" si="1"/>
        <v>108</v>
      </c>
      <c r="G14" s="1941">
        <v>60</v>
      </c>
      <c r="H14" s="1941">
        <v>48</v>
      </c>
      <c r="I14" s="1942">
        <v>58</v>
      </c>
      <c r="J14" s="1943">
        <v>50</v>
      </c>
      <c r="K14" s="1936">
        <f t="shared" si="0"/>
        <v>108</v>
      </c>
      <c r="L14" s="1944" t="s">
        <v>1216</v>
      </c>
    </row>
    <row r="15" spans="1:12" x14ac:dyDescent="0.25">
      <c r="A15" s="1939" t="s">
        <v>1217</v>
      </c>
      <c r="B15" s="1940" t="s">
        <v>6</v>
      </c>
      <c r="C15" s="1932"/>
      <c r="D15" s="1932">
        <v>2</v>
      </c>
      <c r="E15" s="1932"/>
      <c r="F15" s="1941">
        <f t="shared" si="1"/>
        <v>72</v>
      </c>
      <c r="G15" s="1941">
        <v>5</v>
      </c>
      <c r="H15" s="1941">
        <v>67</v>
      </c>
      <c r="I15" s="1942">
        <v>36</v>
      </c>
      <c r="J15" s="1943">
        <v>36</v>
      </c>
      <c r="K15" s="1936">
        <f t="shared" si="0"/>
        <v>72</v>
      </c>
      <c r="L15" s="1944" t="s">
        <v>1218</v>
      </c>
    </row>
    <row r="16" spans="1:12" x14ac:dyDescent="0.25">
      <c r="A16" s="1939" t="s">
        <v>1219</v>
      </c>
      <c r="B16" s="1940" t="s">
        <v>1220</v>
      </c>
      <c r="C16" s="1932">
        <v>2</v>
      </c>
      <c r="D16" s="1932"/>
      <c r="E16" s="1932"/>
      <c r="F16" s="1941">
        <f t="shared" si="1"/>
        <v>68</v>
      </c>
      <c r="G16" s="1941">
        <v>48</v>
      </c>
      <c r="H16" s="1941">
        <v>20</v>
      </c>
      <c r="I16" s="1942">
        <v>34</v>
      </c>
      <c r="J16" s="1943">
        <v>34</v>
      </c>
      <c r="K16" s="1936">
        <f t="shared" si="0"/>
        <v>68</v>
      </c>
      <c r="L16" s="1944" t="s">
        <v>1221</v>
      </c>
    </row>
    <row r="17" spans="1:12" x14ac:dyDescent="0.25">
      <c r="A17" s="1939" t="s">
        <v>1222</v>
      </c>
      <c r="B17" s="1940" t="s">
        <v>397</v>
      </c>
      <c r="C17" s="1932"/>
      <c r="D17" s="1932"/>
      <c r="E17" s="1932">
        <v>3</v>
      </c>
      <c r="F17" s="1941">
        <f t="shared" si="1"/>
        <v>180</v>
      </c>
      <c r="G17" s="1941">
        <v>144</v>
      </c>
      <c r="H17" s="1941">
        <v>36</v>
      </c>
      <c r="I17" s="1942">
        <v>60</v>
      </c>
      <c r="J17" s="1943">
        <v>62</v>
      </c>
      <c r="K17" s="1936">
        <f t="shared" si="0"/>
        <v>122</v>
      </c>
      <c r="L17" s="1944" t="s">
        <v>1223</v>
      </c>
    </row>
    <row r="18" spans="1:12" x14ac:dyDescent="0.25">
      <c r="A18" s="1939" t="s">
        <v>1224</v>
      </c>
      <c r="B18" s="1940" t="s">
        <v>356</v>
      </c>
      <c r="C18" s="1932"/>
      <c r="D18" s="1932">
        <v>2</v>
      </c>
      <c r="E18" s="1932"/>
      <c r="F18" s="1941">
        <f t="shared" si="1"/>
        <v>72</v>
      </c>
      <c r="G18" s="1941">
        <v>67</v>
      </c>
      <c r="H18" s="1941">
        <v>5</v>
      </c>
      <c r="I18" s="1942">
        <v>38</v>
      </c>
      <c r="J18" s="1943">
        <v>34</v>
      </c>
      <c r="K18" s="1936">
        <f t="shared" si="0"/>
        <v>72</v>
      </c>
      <c r="L18" s="1944" t="s">
        <v>1225</v>
      </c>
    </row>
    <row r="19" spans="1:12" ht="17.25" customHeight="1" x14ac:dyDescent="0.25">
      <c r="A19" s="1939" t="s">
        <v>1226</v>
      </c>
      <c r="B19" s="1940" t="s">
        <v>401</v>
      </c>
      <c r="C19" s="1932"/>
      <c r="D19" s="1933">
        <v>4</v>
      </c>
      <c r="E19" s="1932"/>
      <c r="F19" s="1941">
        <f t="shared" si="1"/>
        <v>72</v>
      </c>
      <c r="G19" s="1941">
        <v>65</v>
      </c>
      <c r="H19" s="1941">
        <v>7</v>
      </c>
      <c r="I19" s="1943">
        <v>0</v>
      </c>
      <c r="J19" s="1943">
        <v>36</v>
      </c>
      <c r="K19" s="1936">
        <f t="shared" si="0"/>
        <v>36</v>
      </c>
      <c r="L19" s="1944" t="s">
        <v>1225</v>
      </c>
    </row>
    <row r="20" spans="1:12" ht="17.25" customHeight="1" x14ac:dyDescent="0.25">
      <c r="A20" s="1939" t="s">
        <v>1227</v>
      </c>
      <c r="B20" s="1940" t="s">
        <v>1228</v>
      </c>
      <c r="C20" s="1932"/>
      <c r="D20" s="1932"/>
      <c r="E20" s="1932"/>
      <c r="F20" s="1941">
        <v>32</v>
      </c>
      <c r="G20" s="1941"/>
      <c r="H20" s="1941"/>
      <c r="I20" s="1943"/>
      <c r="J20" s="1943">
        <v>32</v>
      </c>
      <c r="K20" s="1936">
        <f t="shared" si="0"/>
        <v>32</v>
      </c>
      <c r="L20" s="1944" t="s">
        <v>1229</v>
      </c>
    </row>
    <row r="21" spans="1:12" s="1951" customFormat="1" ht="17.25" customHeight="1" x14ac:dyDescent="0.25">
      <c r="A21" s="1947" t="s">
        <v>807</v>
      </c>
      <c r="B21" s="1948" t="s">
        <v>808</v>
      </c>
      <c r="C21" s="1932"/>
      <c r="D21" s="1932"/>
      <c r="E21" s="1932"/>
      <c r="F21" s="1934">
        <v>32</v>
      </c>
      <c r="G21" s="1934">
        <v>6</v>
      </c>
      <c r="H21" s="1934">
        <v>26</v>
      </c>
      <c r="I21" s="1949">
        <v>32</v>
      </c>
      <c r="J21" s="1949">
        <v>0</v>
      </c>
      <c r="K21" s="1936">
        <v>32</v>
      </c>
      <c r="L21" s="1950"/>
    </row>
    <row r="22" spans="1:12" x14ac:dyDescent="0.25">
      <c r="A22" s="1939" t="s">
        <v>809</v>
      </c>
      <c r="B22" s="1940" t="s">
        <v>1230</v>
      </c>
      <c r="C22" s="1932"/>
      <c r="D22" s="1932"/>
      <c r="E22" s="1932"/>
      <c r="F22" s="1941">
        <v>32</v>
      </c>
      <c r="G22" s="1941">
        <v>6</v>
      </c>
      <c r="H22" s="1941">
        <v>26</v>
      </c>
      <c r="I22" s="1942">
        <v>32</v>
      </c>
      <c r="J22" s="1943">
        <v>0</v>
      </c>
      <c r="K22" s="1936">
        <f t="shared" si="0"/>
        <v>32</v>
      </c>
      <c r="L22" s="1944" t="s">
        <v>1231</v>
      </c>
    </row>
    <row r="23" spans="1:12" x14ac:dyDescent="0.25">
      <c r="A23" s="1947" t="s">
        <v>1000</v>
      </c>
      <c r="B23" s="1948" t="s">
        <v>1232</v>
      </c>
      <c r="C23" s="1932"/>
      <c r="D23" s="1932"/>
      <c r="E23" s="1932"/>
      <c r="F23" s="1934">
        <v>1440</v>
      </c>
      <c r="G23" s="1934">
        <f>G24+G34</f>
        <v>326</v>
      </c>
      <c r="H23" s="1934">
        <f>H24+H31+H34</f>
        <v>338</v>
      </c>
      <c r="I23" s="1949">
        <f>I24+I31+I34</f>
        <v>196</v>
      </c>
      <c r="J23" s="1949">
        <f>J24+J34</f>
        <v>336</v>
      </c>
      <c r="K23" s="1936">
        <f t="shared" si="0"/>
        <v>532</v>
      </c>
      <c r="L23" s="1937"/>
    </row>
    <row r="24" spans="1:12" x14ac:dyDescent="0.25">
      <c r="A24" s="1947" t="s">
        <v>195</v>
      </c>
      <c r="B24" s="1948" t="s">
        <v>1233</v>
      </c>
      <c r="C24" s="1952"/>
      <c r="D24" s="1952"/>
      <c r="E24" s="1952"/>
      <c r="F24" s="1934">
        <v>288</v>
      </c>
      <c r="G24" s="1934">
        <f>G25+G27+G29+G30</f>
        <v>114</v>
      </c>
      <c r="H24" s="1934">
        <f>H25+H26+H27+H28+H29+H30</f>
        <v>174</v>
      </c>
      <c r="I24" s="1934">
        <f>I29</f>
        <v>20</v>
      </c>
      <c r="J24" s="1934">
        <f>J25+J29</f>
        <v>36</v>
      </c>
      <c r="K24" s="1936">
        <f t="shared" si="0"/>
        <v>56</v>
      </c>
      <c r="L24" s="1937"/>
    </row>
    <row r="25" spans="1:12" ht="14.25" customHeight="1" x14ac:dyDescent="0.25">
      <c r="A25" s="1952" t="s">
        <v>197</v>
      </c>
      <c r="B25" s="1953" t="s">
        <v>198</v>
      </c>
      <c r="C25" s="1932"/>
      <c r="D25" s="1932">
        <v>3</v>
      </c>
      <c r="E25" s="1952"/>
      <c r="F25" s="1941">
        <f>G25+H25</f>
        <v>68</v>
      </c>
      <c r="G25" s="1941">
        <v>50</v>
      </c>
      <c r="H25" s="1941">
        <v>18</v>
      </c>
      <c r="I25" s="1952">
        <v>0</v>
      </c>
      <c r="J25" s="1952">
        <v>36</v>
      </c>
      <c r="K25" s="1936">
        <f t="shared" si="0"/>
        <v>36</v>
      </c>
      <c r="L25" s="1937" t="s">
        <v>1208</v>
      </c>
    </row>
    <row r="26" spans="1:12" hidden="1" x14ac:dyDescent="0.25">
      <c r="A26" s="1952" t="s">
        <v>199</v>
      </c>
      <c r="B26" s="1953" t="s">
        <v>68</v>
      </c>
      <c r="C26" s="1932">
        <v>4</v>
      </c>
      <c r="D26" s="1952"/>
      <c r="E26" s="1952"/>
      <c r="F26" s="1941">
        <f>G26+H26</f>
        <v>54</v>
      </c>
      <c r="G26" s="1941">
        <v>0</v>
      </c>
      <c r="H26" s="1941">
        <v>54</v>
      </c>
      <c r="I26" s="1952">
        <v>0</v>
      </c>
      <c r="J26" s="1952">
        <v>0</v>
      </c>
      <c r="K26" s="1936">
        <f t="shared" si="0"/>
        <v>0</v>
      </c>
      <c r="L26" s="1937"/>
    </row>
    <row r="27" spans="1:12" hidden="1" x14ac:dyDescent="0.25">
      <c r="A27" s="1952" t="s">
        <v>513</v>
      </c>
      <c r="B27" s="1953" t="s">
        <v>124</v>
      </c>
      <c r="C27" s="1932">
        <v>4</v>
      </c>
      <c r="D27" s="1952"/>
      <c r="E27" s="1952"/>
      <c r="F27" s="1941">
        <v>54</v>
      </c>
      <c r="G27" s="1941">
        <v>30</v>
      </c>
      <c r="H27" s="1941">
        <v>24</v>
      </c>
      <c r="I27" s="1952">
        <v>0</v>
      </c>
      <c r="J27" s="1952">
        <v>0</v>
      </c>
      <c r="K27" s="1936">
        <f t="shared" si="0"/>
        <v>0</v>
      </c>
      <c r="L27" s="1937"/>
    </row>
    <row r="28" spans="1:12" hidden="1" x14ac:dyDescent="0.25">
      <c r="A28" s="1952" t="s">
        <v>200</v>
      </c>
      <c r="B28" s="1953" t="s">
        <v>6</v>
      </c>
      <c r="C28" s="1954"/>
      <c r="D28" s="1954" t="s">
        <v>1234</v>
      </c>
      <c r="E28" s="1954"/>
      <c r="F28" s="1941">
        <v>54</v>
      </c>
      <c r="G28" s="1941">
        <v>0</v>
      </c>
      <c r="H28" s="1941">
        <v>54</v>
      </c>
      <c r="I28" s="1952">
        <v>0</v>
      </c>
      <c r="J28" s="1952">
        <v>0</v>
      </c>
      <c r="K28" s="1936">
        <f t="shared" si="0"/>
        <v>0</v>
      </c>
      <c r="L28" s="1937"/>
    </row>
    <row r="29" spans="1:12" x14ac:dyDescent="0.25">
      <c r="A29" s="1952" t="s">
        <v>202</v>
      </c>
      <c r="B29" s="1953" t="s">
        <v>411</v>
      </c>
      <c r="C29" s="1954" t="s">
        <v>1234</v>
      </c>
      <c r="D29" s="1954"/>
      <c r="E29" s="1954"/>
      <c r="F29" s="1941">
        <v>34</v>
      </c>
      <c r="G29" s="1941">
        <v>20</v>
      </c>
      <c r="H29" s="1941">
        <v>14</v>
      </c>
      <c r="I29" s="1955">
        <v>20</v>
      </c>
      <c r="J29" s="1952">
        <v>0</v>
      </c>
      <c r="K29" s="1936">
        <f t="shared" si="0"/>
        <v>20</v>
      </c>
      <c r="L29" s="1944" t="s">
        <v>1235</v>
      </c>
    </row>
    <row r="30" spans="1:12" hidden="1" x14ac:dyDescent="0.25">
      <c r="A30" s="1952" t="s">
        <v>204</v>
      </c>
      <c r="B30" s="1953" t="s">
        <v>205</v>
      </c>
      <c r="C30" s="1932">
        <v>4</v>
      </c>
      <c r="D30" s="1952"/>
      <c r="E30" s="1932"/>
      <c r="F30" s="1941">
        <v>24</v>
      </c>
      <c r="G30" s="1941">
        <v>14</v>
      </c>
      <c r="H30" s="1941">
        <v>10</v>
      </c>
      <c r="I30" s="1952">
        <v>0</v>
      </c>
      <c r="J30" s="1952">
        <v>0</v>
      </c>
      <c r="K30" s="1936">
        <f t="shared" si="0"/>
        <v>0</v>
      </c>
      <c r="L30" s="1937"/>
    </row>
    <row r="31" spans="1:12" x14ac:dyDescent="0.25">
      <c r="A31" s="1932" t="s">
        <v>10</v>
      </c>
      <c r="B31" s="1938" t="s">
        <v>70</v>
      </c>
      <c r="C31" s="1952"/>
      <c r="D31" s="1932"/>
      <c r="E31" s="1932"/>
      <c r="F31" s="1934">
        <v>82</v>
      </c>
      <c r="G31" s="1934">
        <f>G32+G33</f>
        <v>26</v>
      </c>
      <c r="H31" s="1934">
        <f>H32+H33</f>
        <v>56</v>
      </c>
      <c r="I31" s="1934">
        <f>I32+I33</f>
        <v>46</v>
      </c>
      <c r="J31" s="1934">
        <v>0</v>
      </c>
      <c r="K31" s="1936">
        <f t="shared" si="0"/>
        <v>46</v>
      </c>
      <c r="L31" s="1937"/>
    </row>
    <row r="32" spans="1:12" x14ac:dyDescent="0.25">
      <c r="A32" s="1952" t="s">
        <v>117</v>
      </c>
      <c r="B32" s="1953" t="s">
        <v>1236</v>
      </c>
      <c r="C32" s="1932">
        <v>1</v>
      </c>
      <c r="D32" s="1932"/>
      <c r="E32" s="1932"/>
      <c r="F32" s="1941">
        <f>G32+H32</f>
        <v>46</v>
      </c>
      <c r="G32" s="1941">
        <v>10</v>
      </c>
      <c r="H32" s="1941">
        <v>36</v>
      </c>
      <c r="I32" s="1955">
        <v>46</v>
      </c>
      <c r="J32" s="1952">
        <v>0</v>
      </c>
      <c r="K32" s="1936">
        <f t="shared" si="0"/>
        <v>46</v>
      </c>
      <c r="L32" s="1944" t="s">
        <v>1237</v>
      </c>
    </row>
    <row r="33" spans="1:12" hidden="1" x14ac:dyDescent="0.25">
      <c r="A33" s="1952" t="s">
        <v>12</v>
      </c>
      <c r="B33" s="1953" t="s">
        <v>1238</v>
      </c>
      <c r="C33" s="1932">
        <v>4</v>
      </c>
      <c r="D33" s="1952"/>
      <c r="E33" s="1952"/>
      <c r="F33" s="1941">
        <f>G33+H33</f>
        <v>36</v>
      </c>
      <c r="G33" s="1941">
        <v>16</v>
      </c>
      <c r="H33" s="1941">
        <v>20</v>
      </c>
      <c r="I33" s="1952">
        <v>0</v>
      </c>
      <c r="J33" s="1952">
        <v>0</v>
      </c>
      <c r="K33" s="1936">
        <f t="shared" si="0"/>
        <v>0</v>
      </c>
      <c r="L33" s="1937"/>
    </row>
    <row r="34" spans="1:12" ht="14.25" customHeight="1" x14ac:dyDescent="0.25">
      <c r="A34" s="1932" t="s">
        <v>1239</v>
      </c>
      <c r="B34" s="1938" t="s">
        <v>9</v>
      </c>
      <c r="C34" s="1952"/>
      <c r="D34" s="1952"/>
      <c r="E34" s="1952"/>
      <c r="F34" s="1934">
        <f>F35+F39</f>
        <v>1070</v>
      </c>
      <c r="G34" s="1934">
        <f>G35+G39</f>
        <v>212</v>
      </c>
      <c r="H34" s="1934">
        <f>H35+H39</f>
        <v>108</v>
      </c>
      <c r="I34" s="1934">
        <f>I35</f>
        <v>130</v>
      </c>
      <c r="J34" s="1934">
        <f>J35+J39</f>
        <v>300</v>
      </c>
      <c r="K34" s="1936">
        <f t="shared" si="0"/>
        <v>430</v>
      </c>
      <c r="L34" s="1937"/>
    </row>
    <row r="35" spans="1:12" ht="57" customHeight="1" x14ac:dyDescent="0.25">
      <c r="A35" s="1932" t="s">
        <v>153</v>
      </c>
      <c r="B35" s="1938" t="s">
        <v>1240</v>
      </c>
      <c r="C35" s="1952"/>
      <c r="D35" s="1952"/>
      <c r="E35" s="1952"/>
      <c r="F35" s="1934">
        <f>F36+F37+F38</f>
        <v>486</v>
      </c>
      <c r="G35" s="1934">
        <f t="shared" ref="G35:H35" si="2">G36+G37+G38</f>
        <v>116</v>
      </c>
      <c r="H35" s="1934">
        <f t="shared" si="2"/>
        <v>40</v>
      </c>
      <c r="I35" s="1934">
        <f>I36+I37</f>
        <v>130</v>
      </c>
      <c r="J35" s="1934">
        <f>J36+J37+J38</f>
        <v>260</v>
      </c>
      <c r="K35" s="1936">
        <f t="shared" si="0"/>
        <v>390</v>
      </c>
      <c r="L35" s="1937"/>
    </row>
    <row r="36" spans="1:12" ht="41.4" x14ac:dyDescent="0.25">
      <c r="A36" s="1952" t="s">
        <v>155</v>
      </c>
      <c r="B36" s="1953" t="s">
        <v>1241</v>
      </c>
      <c r="C36" s="1952"/>
      <c r="D36" s="1952"/>
      <c r="E36" s="1956">
        <v>2</v>
      </c>
      <c r="F36" s="1941">
        <v>156</v>
      </c>
      <c r="G36" s="1952">
        <v>116</v>
      </c>
      <c r="H36" s="1952">
        <v>40</v>
      </c>
      <c r="I36" s="1955">
        <v>58</v>
      </c>
      <c r="J36" s="1952">
        <v>98</v>
      </c>
      <c r="K36" s="1936">
        <f t="shared" si="0"/>
        <v>156</v>
      </c>
      <c r="L36" s="1944" t="s">
        <v>1237</v>
      </c>
    </row>
    <row r="37" spans="1:12" x14ac:dyDescent="0.25">
      <c r="A37" s="1952" t="s">
        <v>157</v>
      </c>
      <c r="B37" s="1953" t="s">
        <v>43</v>
      </c>
      <c r="C37" s="1952"/>
      <c r="D37" s="1952"/>
      <c r="E37" s="1957"/>
      <c r="F37" s="1941">
        <v>144</v>
      </c>
      <c r="G37" s="1952">
        <v>0</v>
      </c>
      <c r="H37" s="1952">
        <v>0</v>
      </c>
      <c r="I37" s="1952">
        <v>72</v>
      </c>
      <c r="J37" s="1952">
        <v>72</v>
      </c>
      <c r="K37" s="1936">
        <f t="shared" si="0"/>
        <v>144</v>
      </c>
      <c r="L37" s="1958" t="s">
        <v>1242</v>
      </c>
    </row>
    <row r="38" spans="1:12" ht="13.5" customHeight="1" x14ac:dyDescent="0.25">
      <c r="A38" s="1952" t="s">
        <v>281</v>
      </c>
      <c r="B38" s="1953" t="s">
        <v>73</v>
      </c>
      <c r="C38" s="1952"/>
      <c r="D38" s="1952"/>
      <c r="E38" s="1957"/>
      <c r="F38" s="1941">
        <v>186</v>
      </c>
      <c r="G38" s="1952">
        <v>0</v>
      </c>
      <c r="H38" s="1952">
        <v>0</v>
      </c>
      <c r="I38" s="1952">
        <v>0</v>
      </c>
      <c r="J38" s="1952">
        <v>90</v>
      </c>
      <c r="K38" s="1936">
        <f t="shared" si="0"/>
        <v>90</v>
      </c>
      <c r="L38" s="1958" t="s">
        <v>1242</v>
      </c>
    </row>
    <row r="39" spans="1:12" ht="41.4" x14ac:dyDescent="0.25">
      <c r="A39" s="1932" t="s">
        <v>30</v>
      </c>
      <c r="B39" s="1938" t="s">
        <v>1243</v>
      </c>
      <c r="C39" s="1952"/>
      <c r="D39" s="1952"/>
      <c r="E39" s="1957"/>
      <c r="F39" s="1934">
        <f>F40+F41+F42+F43</f>
        <v>584</v>
      </c>
      <c r="G39" s="1934">
        <f>G40+G41</f>
        <v>96</v>
      </c>
      <c r="H39" s="1934">
        <f>H40+H41</f>
        <v>68</v>
      </c>
      <c r="I39" s="1934">
        <f>I40+I42+I43</f>
        <v>0</v>
      </c>
      <c r="J39" s="1934">
        <f>J40+J42+J43</f>
        <v>40</v>
      </c>
      <c r="K39" s="1936">
        <f t="shared" si="0"/>
        <v>40</v>
      </c>
      <c r="L39" s="1937"/>
    </row>
    <row r="40" spans="1:12" x14ac:dyDescent="0.25">
      <c r="A40" s="1952" t="s">
        <v>246</v>
      </c>
      <c r="B40" s="1953" t="s">
        <v>1244</v>
      </c>
      <c r="C40" s="1952"/>
      <c r="D40" s="1952"/>
      <c r="E40" s="1933">
        <v>4</v>
      </c>
      <c r="F40" s="1941">
        <v>104</v>
      </c>
      <c r="G40" s="1952">
        <v>60</v>
      </c>
      <c r="H40" s="1952">
        <v>44</v>
      </c>
      <c r="I40" s="1952">
        <v>0</v>
      </c>
      <c r="J40" s="1952">
        <v>40</v>
      </c>
      <c r="K40" s="1936">
        <f t="shared" si="0"/>
        <v>40</v>
      </c>
      <c r="L40" s="1944" t="s">
        <v>1237</v>
      </c>
    </row>
    <row r="41" spans="1:12" hidden="1" x14ac:dyDescent="0.25">
      <c r="A41" s="1952" t="s">
        <v>129</v>
      </c>
      <c r="B41" s="1953" t="s">
        <v>1245</v>
      </c>
      <c r="C41" s="1952"/>
      <c r="D41" s="1952"/>
      <c r="E41" s="1933">
        <v>4</v>
      </c>
      <c r="F41" s="1941">
        <v>60</v>
      </c>
      <c r="G41" s="1952">
        <v>36</v>
      </c>
      <c r="H41" s="1952">
        <v>24</v>
      </c>
      <c r="I41" s="1952">
        <v>0</v>
      </c>
      <c r="J41" s="1952">
        <v>0</v>
      </c>
      <c r="K41" s="1936">
        <f t="shared" si="0"/>
        <v>0</v>
      </c>
      <c r="L41" s="1937"/>
    </row>
    <row r="42" spans="1:12" hidden="1" x14ac:dyDescent="0.25">
      <c r="A42" s="1952" t="s">
        <v>131</v>
      </c>
      <c r="B42" s="1953" t="s">
        <v>43</v>
      </c>
      <c r="C42" s="1952"/>
      <c r="D42" s="1952"/>
      <c r="E42" s="1957"/>
      <c r="F42" s="1941">
        <v>180</v>
      </c>
      <c r="G42" s="1952">
        <v>0</v>
      </c>
      <c r="H42" s="1952">
        <v>0</v>
      </c>
      <c r="I42" s="1952">
        <v>0</v>
      </c>
      <c r="J42" s="1952">
        <v>0</v>
      </c>
      <c r="K42" s="1936">
        <f t="shared" si="0"/>
        <v>0</v>
      </c>
      <c r="L42" s="1937"/>
    </row>
    <row r="43" spans="1:12" ht="16.5" hidden="1" customHeight="1" x14ac:dyDescent="0.25">
      <c r="A43" s="1952" t="s">
        <v>32</v>
      </c>
      <c r="B43" s="1953" t="s">
        <v>73</v>
      </c>
      <c r="C43" s="1952"/>
      <c r="D43" s="1952"/>
      <c r="E43" s="1957"/>
      <c r="F43" s="1941">
        <v>240</v>
      </c>
      <c r="G43" s="1952">
        <v>0</v>
      </c>
      <c r="H43" s="1952">
        <v>0</v>
      </c>
      <c r="I43" s="1952">
        <v>0</v>
      </c>
      <c r="J43" s="1952">
        <v>0</v>
      </c>
      <c r="K43" s="1936">
        <f t="shared" si="0"/>
        <v>0</v>
      </c>
      <c r="L43" s="1937"/>
    </row>
    <row r="44" spans="1:12" ht="14.25" hidden="1" customHeight="1" x14ac:dyDescent="0.25">
      <c r="A44" s="1952"/>
      <c r="B44" s="1938" t="s">
        <v>527</v>
      </c>
      <c r="C44" s="1952"/>
      <c r="D44" s="1952"/>
      <c r="E44" s="1957"/>
      <c r="F44" s="1934">
        <v>36</v>
      </c>
      <c r="G44" s="1952"/>
      <c r="H44" s="1952"/>
      <c r="I44" s="1952"/>
      <c r="J44" s="1952"/>
      <c r="K44" s="1936">
        <f t="shared" si="0"/>
        <v>0</v>
      </c>
      <c r="L44" s="1937"/>
    </row>
    <row r="45" spans="1:12" ht="27" customHeight="1" x14ac:dyDescent="0.25">
      <c r="A45" s="1932"/>
      <c r="B45" s="1938" t="s">
        <v>97</v>
      </c>
      <c r="C45" s="1932"/>
      <c r="D45" s="1932"/>
      <c r="E45" s="1932"/>
      <c r="F45" s="1934">
        <f>F44+F23+F6</f>
        <v>2952</v>
      </c>
      <c r="G45" s="1934">
        <f>G23+G6</f>
        <v>1475</v>
      </c>
      <c r="H45" s="1934">
        <f>H23+H6</f>
        <v>601</v>
      </c>
      <c r="I45" s="1934">
        <f>I23+I6</f>
        <v>580</v>
      </c>
      <c r="J45" s="1934">
        <f>J23+J6</f>
        <v>832</v>
      </c>
      <c r="K45" s="1936">
        <f t="shared" si="0"/>
        <v>1412</v>
      </c>
      <c r="L45" s="1937"/>
    </row>
  </sheetData>
  <mergeCells count="14">
    <mergeCell ref="I2:J2"/>
    <mergeCell ref="K2:K4"/>
    <mergeCell ref="F3:F4"/>
    <mergeCell ref="G3:H3"/>
    <mergeCell ref="A1:A4"/>
    <mergeCell ref="B1:B4"/>
    <mergeCell ref="C1:E1"/>
    <mergeCell ref="F1:H1"/>
    <mergeCell ref="I1:K1"/>
    <mergeCell ref="L1:L4"/>
    <mergeCell ref="C2:C4"/>
    <mergeCell ref="D2:D4"/>
    <mergeCell ref="E2:E4"/>
    <mergeCell ref="F2:H2"/>
  </mergeCells>
  <printOptions horizontalCentered="1"/>
  <pageMargins left="0.11811023622047245" right="3.937007874015748E-2" top="7.874015748031496E-2" bottom="7.874015748031496E-2" header="0.31496062992125984" footer="0.31496062992125984"/>
  <pageSetup paperSize="9" scale="81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CBC6E0-27E2-4F69-A545-BF5E4C173F8F}">
  <sheetPr>
    <pageSetUpPr fitToPage="1"/>
  </sheetPr>
  <dimension ref="A1:L43"/>
  <sheetViews>
    <sheetView workbookViewId="0">
      <selection activeCell="I15" sqref="I15"/>
    </sheetView>
  </sheetViews>
  <sheetFormatPr defaultColWidth="9.109375" defaultRowHeight="13.8" x14ac:dyDescent="0.25"/>
  <cols>
    <col min="1" max="1" width="11.88671875" style="1918" customWidth="1"/>
    <col min="2" max="2" width="51" style="1918" customWidth="1"/>
    <col min="3" max="3" width="5" style="1918" customWidth="1"/>
    <col min="4" max="4" width="5.6640625" style="1918" customWidth="1"/>
    <col min="5" max="5" width="6.109375" style="1918" customWidth="1"/>
    <col min="6" max="6" width="7.33203125" style="1918" customWidth="1"/>
    <col min="7" max="7" width="6.88671875" style="1918" customWidth="1"/>
    <col min="8" max="8" width="8" style="1918" customWidth="1"/>
    <col min="9" max="9" width="7.88671875" style="1918" customWidth="1"/>
    <col min="10" max="10" width="8.44140625" style="1918" customWidth="1"/>
    <col min="11" max="11" width="9.109375" style="1951"/>
    <col min="12" max="12" width="35.5546875" style="1918" customWidth="1"/>
    <col min="13" max="16384" width="9.109375" style="1918"/>
  </cols>
  <sheetData>
    <row r="1" spans="1:12" ht="56.25" customHeight="1" x14ac:dyDescent="0.25">
      <c r="A1" s="1912" t="s">
        <v>45</v>
      </c>
      <c r="B1" s="1912" t="s">
        <v>1192</v>
      </c>
      <c r="C1" s="1913" t="s">
        <v>174</v>
      </c>
      <c r="D1" s="1913"/>
      <c r="E1" s="1913"/>
      <c r="F1" s="1913" t="s">
        <v>1193</v>
      </c>
      <c r="G1" s="1913"/>
      <c r="H1" s="1913"/>
      <c r="I1" s="1914" t="s">
        <v>1194</v>
      </c>
      <c r="J1" s="1915"/>
      <c r="K1" s="1916"/>
      <c r="L1" s="1917"/>
    </row>
    <row r="2" spans="1:12" ht="15" customHeight="1" x14ac:dyDescent="0.25">
      <c r="A2" s="1912"/>
      <c r="B2" s="1912"/>
      <c r="C2" s="1919" t="s">
        <v>764</v>
      </c>
      <c r="D2" s="1919" t="s">
        <v>763</v>
      </c>
      <c r="E2" s="1919" t="s">
        <v>762</v>
      </c>
      <c r="F2" s="1920" t="s">
        <v>1195</v>
      </c>
      <c r="G2" s="1920"/>
      <c r="H2" s="1920"/>
      <c r="I2" s="1920" t="s">
        <v>318</v>
      </c>
      <c r="J2" s="1920"/>
      <c r="K2" s="1921" t="s">
        <v>147</v>
      </c>
      <c r="L2" s="1922"/>
    </row>
    <row r="3" spans="1:12" ht="15" customHeight="1" x14ac:dyDescent="0.25">
      <c r="A3" s="1912"/>
      <c r="B3" s="1912"/>
      <c r="C3" s="1919"/>
      <c r="D3" s="1919"/>
      <c r="E3" s="1919"/>
      <c r="F3" s="1923" t="s">
        <v>147</v>
      </c>
      <c r="G3" s="1924" t="s">
        <v>1196</v>
      </c>
      <c r="H3" s="1924"/>
      <c r="I3" s="1925" t="s">
        <v>164</v>
      </c>
      <c r="J3" s="1925" t="s">
        <v>165</v>
      </c>
      <c r="K3" s="1926"/>
      <c r="L3" s="1922"/>
    </row>
    <row r="4" spans="1:12" ht="69.75" customHeight="1" x14ac:dyDescent="0.25">
      <c r="A4" s="1912"/>
      <c r="B4" s="1912"/>
      <c r="C4" s="1919"/>
      <c r="D4" s="1919"/>
      <c r="E4" s="1919"/>
      <c r="F4" s="1923"/>
      <c r="G4" s="1927" t="s">
        <v>1197</v>
      </c>
      <c r="H4" s="1927" t="s">
        <v>1198</v>
      </c>
      <c r="I4" s="1928" t="s">
        <v>1199</v>
      </c>
      <c r="J4" s="1928" t="s">
        <v>1200</v>
      </c>
      <c r="K4" s="1929"/>
      <c r="L4" s="1930"/>
    </row>
    <row r="5" spans="1:12" x14ac:dyDescent="0.25">
      <c r="A5" s="1931" t="s">
        <v>1201</v>
      </c>
      <c r="B5" s="1931" t="s">
        <v>375</v>
      </c>
      <c r="C5" s="1932"/>
      <c r="D5" s="1932"/>
      <c r="E5" s="1933"/>
      <c r="F5" s="1934">
        <v>1476</v>
      </c>
      <c r="G5" s="1935">
        <f>G6</f>
        <v>1175</v>
      </c>
      <c r="H5" s="1935">
        <f>H6</f>
        <v>269</v>
      </c>
      <c r="I5" s="1935">
        <f>I6</f>
        <v>314</v>
      </c>
      <c r="J5" s="1935">
        <f>J6</f>
        <v>218</v>
      </c>
      <c r="K5" s="1936">
        <f>I5+J5</f>
        <v>532</v>
      </c>
      <c r="L5" s="1937"/>
    </row>
    <row r="6" spans="1:12" x14ac:dyDescent="0.25">
      <c r="A6" s="1932" t="s">
        <v>1202</v>
      </c>
      <c r="B6" s="1938" t="s">
        <v>1203</v>
      </c>
      <c r="C6" s="1932"/>
      <c r="D6" s="1933"/>
      <c r="E6" s="1932"/>
      <c r="F6" s="1934">
        <v>1476</v>
      </c>
      <c r="G6" s="1934">
        <f>G7+G8+G9+G10+G11+G12+G13+G14+G15+G16+G17+G18+G19</f>
        <v>1175</v>
      </c>
      <c r="H6" s="1934">
        <f>H9+H11+H13+H14+H15+H16+H17+H18+H19</f>
        <v>269</v>
      </c>
      <c r="I6" s="1934">
        <f>I7+I8+I9+I10+I11+I12+I13+I14+I15+I16+I17+I18+I19</f>
        <v>314</v>
      </c>
      <c r="J6" s="1934">
        <f>J7+J8+J9+J10+J11+J19</f>
        <v>218</v>
      </c>
      <c r="K6" s="1936">
        <f t="shared" ref="K6:K43" si="0">I6+J6</f>
        <v>532</v>
      </c>
      <c r="L6" s="1937"/>
    </row>
    <row r="7" spans="1:12" x14ac:dyDescent="0.25">
      <c r="A7" s="1939" t="s">
        <v>1204</v>
      </c>
      <c r="B7" s="1940" t="s">
        <v>379</v>
      </c>
      <c r="C7" s="1932"/>
      <c r="D7" s="1933"/>
      <c r="E7" s="1932">
        <v>3</v>
      </c>
      <c r="F7" s="1941">
        <f t="shared" ref="F7:F19" si="1">G7+H7</f>
        <v>72</v>
      </c>
      <c r="G7" s="1941">
        <v>72</v>
      </c>
      <c r="H7" s="1941">
        <v>0</v>
      </c>
      <c r="I7" s="1942">
        <v>24</v>
      </c>
      <c r="J7" s="1943">
        <v>0</v>
      </c>
      <c r="K7" s="1936">
        <f t="shared" si="0"/>
        <v>24</v>
      </c>
      <c r="L7" s="1944" t="s">
        <v>1205</v>
      </c>
    </row>
    <row r="8" spans="1:12" x14ac:dyDescent="0.25">
      <c r="A8" s="1939" t="s">
        <v>1206</v>
      </c>
      <c r="B8" s="1940" t="s">
        <v>382</v>
      </c>
      <c r="C8" s="1932"/>
      <c r="D8" s="1933"/>
      <c r="E8" s="1932">
        <v>4</v>
      </c>
      <c r="F8" s="1941">
        <f t="shared" si="1"/>
        <v>108</v>
      </c>
      <c r="G8" s="1941">
        <v>108</v>
      </c>
      <c r="H8" s="1941">
        <v>0</v>
      </c>
      <c r="I8" s="1942">
        <v>24</v>
      </c>
      <c r="J8" s="1943">
        <v>12</v>
      </c>
      <c r="K8" s="1936">
        <f t="shared" si="0"/>
        <v>36</v>
      </c>
      <c r="L8" s="1944" t="s">
        <v>1205</v>
      </c>
    </row>
    <row r="9" spans="1:12" x14ac:dyDescent="0.25">
      <c r="A9" s="1939" t="s">
        <v>1207</v>
      </c>
      <c r="B9" s="1960" t="s">
        <v>166</v>
      </c>
      <c r="C9" s="1932"/>
      <c r="D9" s="1932">
        <v>4</v>
      </c>
      <c r="E9" s="1932"/>
      <c r="F9" s="1941">
        <f t="shared" si="1"/>
        <v>136</v>
      </c>
      <c r="G9" s="1941">
        <v>94</v>
      </c>
      <c r="H9" s="1941">
        <v>42</v>
      </c>
      <c r="I9" s="1942">
        <v>30</v>
      </c>
      <c r="J9" s="1943">
        <v>44</v>
      </c>
      <c r="K9" s="1936">
        <f t="shared" si="0"/>
        <v>74</v>
      </c>
      <c r="L9" s="1944" t="s">
        <v>1229</v>
      </c>
    </row>
    <row r="10" spans="1:12" x14ac:dyDescent="0.25">
      <c r="A10" s="1939" t="s">
        <v>1209</v>
      </c>
      <c r="B10" s="1940" t="s">
        <v>392</v>
      </c>
      <c r="C10" s="1932"/>
      <c r="D10" s="1932">
        <v>4</v>
      </c>
      <c r="E10" s="1932"/>
      <c r="F10" s="1941">
        <f t="shared" si="1"/>
        <v>72</v>
      </c>
      <c r="G10" s="1941">
        <v>72</v>
      </c>
      <c r="H10" s="1941">
        <v>0</v>
      </c>
      <c r="I10" s="1943">
        <v>0</v>
      </c>
      <c r="J10" s="1943">
        <v>72</v>
      </c>
      <c r="K10" s="1936">
        <f t="shared" si="0"/>
        <v>72</v>
      </c>
      <c r="L10" s="1944" t="s">
        <v>1229</v>
      </c>
    </row>
    <row r="11" spans="1:12" x14ac:dyDescent="0.25">
      <c r="A11" s="1939" t="s">
        <v>1210</v>
      </c>
      <c r="B11" s="1940" t="s">
        <v>394</v>
      </c>
      <c r="C11" s="1932">
        <v>4</v>
      </c>
      <c r="D11" s="1932"/>
      <c r="E11" s="1932"/>
      <c r="F11" s="1941">
        <f t="shared" si="1"/>
        <v>72</v>
      </c>
      <c r="G11" s="1941">
        <v>70</v>
      </c>
      <c r="H11" s="1941">
        <v>2</v>
      </c>
      <c r="I11" s="1943">
        <v>0</v>
      </c>
      <c r="J11" s="1943">
        <v>72</v>
      </c>
      <c r="K11" s="1936">
        <f t="shared" si="0"/>
        <v>72</v>
      </c>
      <c r="L11" s="1944" t="s">
        <v>1221</v>
      </c>
    </row>
    <row r="12" spans="1:12" x14ac:dyDescent="0.25">
      <c r="A12" s="1939" t="s">
        <v>1211</v>
      </c>
      <c r="B12" s="1940" t="s">
        <v>4</v>
      </c>
      <c r="C12" s="1932"/>
      <c r="D12" s="1932">
        <v>3</v>
      </c>
      <c r="E12" s="1932"/>
      <c r="F12" s="1941">
        <f t="shared" si="1"/>
        <v>72</v>
      </c>
      <c r="G12" s="1941">
        <v>72</v>
      </c>
      <c r="H12" s="1941">
        <v>0</v>
      </c>
      <c r="I12" s="1942">
        <v>36</v>
      </c>
      <c r="J12" s="1943">
        <v>0</v>
      </c>
      <c r="K12" s="1936">
        <f t="shared" si="0"/>
        <v>36</v>
      </c>
      <c r="L12" s="1944" t="s">
        <v>1212</v>
      </c>
    </row>
    <row r="13" spans="1:12" x14ac:dyDescent="0.25">
      <c r="A13" s="1939" t="s">
        <v>1213</v>
      </c>
      <c r="B13" s="1945" t="s">
        <v>350</v>
      </c>
      <c r="C13" s="1932"/>
      <c r="D13" s="1932"/>
      <c r="E13" s="1932">
        <v>3</v>
      </c>
      <c r="F13" s="1941">
        <f t="shared" si="1"/>
        <v>340</v>
      </c>
      <c r="G13" s="1941">
        <v>298</v>
      </c>
      <c r="H13" s="1941">
        <v>42</v>
      </c>
      <c r="I13" s="1942">
        <v>124</v>
      </c>
      <c r="J13" s="1943">
        <v>0</v>
      </c>
      <c r="K13" s="1936">
        <f t="shared" si="0"/>
        <v>124</v>
      </c>
      <c r="L13" s="1944" t="s">
        <v>1130</v>
      </c>
    </row>
    <row r="14" spans="1:12" hidden="1" x14ac:dyDescent="0.25">
      <c r="A14" s="1939" t="s">
        <v>1215</v>
      </c>
      <c r="B14" s="1940" t="s">
        <v>806</v>
      </c>
      <c r="C14" s="1932"/>
      <c r="D14" s="1932">
        <v>2</v>
      </c>
      <c r="E14" s="1932"/>
      <c r="F14" s="1941">
        <f t="shared" si="1"/>
        <v>108</v>
      </c>
      <c r="G14" s="1941">
        <v>60</v>
      </c>
      <c r="H14" s="1941">
        <v>48</v>
      </c>
      <c r="I14" s="1943">
        <v>0</v>
      </c>
      <c r="J14" s="1943">
        <v>0</v>
      </c>
      <c r="K14" s="1936">
        <f t="shared" si="0"/>
        <v>0</v>
      </c>
      <c r="L14" s="1937"/>
    </row>
    <row r="15" spans="1:12" hidden="1" x14ac:dyDescent="0.25">
      <c r="A15" s="1939" t="s">
        <v>1217</v>
      </c>
      <c r="B15" s="1940" t="s">
        <v>6</v>
      </c>
      <c r="C15" s="1932"/>
      <c r="D15" s="1932">
        <v>2</v>
      </c>
      <c r="E15" s="1932"/>
      <c r="F15" s="1941">
        <f t="shared" si="1"/>
        <v>72</v>
      </c>
      <c r="G15" s="1941">
        <v>5</v>
      </c>
      <c r="H15" s="1941">
        <v>67</v>
      </c>
      <c r="I15" s="1943">
        <v>0</v>
      </c>
      <c r="J15" s="1943">
        <v>0</v>
      </c>
      <c r="K15" s="1936">
        <f t="shared" si="0"/>
        <v>0</v>
      </c>
      <c r="L15" s="1937"/>
    </row>
    <row r="16" spans="1:12" hidden="1" x14ac:dyDescent="0.25">
      <c r="A16" s="1939" t="s">
        <v>1219</v>
      </c>
      <c r="B16" s="1940" t="s">
        <v>1246</v>
      </c>
      <c r="C16" s="1932">
        <v>2</v>
      </c>
      <c r="D16" s="1932"/>
      <c r="E16" s="1932"/>
      <c r="F16" s="1941">
        <f t="shared" si="1"/>
        <v>68</v>
      </c>
      <c r="G16" s="1941">
        <v>48</v>
      </c>
      <c r="H16" s="1941">
        <v>20</v>
      </c>
      <c r="I16" s="1943">
        <v>0</v>
      </c>
      <c r="J16" s="1943">
        <v>0</v>
      </c>
      <c r="K16" s="1936">
        <f t="shared" si="0"/>
        <v>0</v>
      </c>
      <c r="L16" s="1937"/>
    </row>
    <row r="17" spans="1:12" x14ac:dyDescent="0.25">
      <c r="A17" s="1939" t="s">
        <v>1222</v>
      </c>
      <c r="B17" s="1940" t="s">
        <v>397</v>
      </c>
      <c r="C17" s="1932"/>
      <c r="D17" s="1932"/>
      <c r="E17" s="1932">
        <v>3</v>
      </c>
      <c r="F17" s="1941">
        <f t="shared" si="1"/>
        <v>180</v>
      </c>
      <c r="G17" s="1941">
        <v>144</v>
      </c>
      <c r="H17" s="1941">
        <v>36</v>
      </c>
      <c r="I17" s="1942">
        <v>58</v>
      </c>
      <c r="J17" s="1943">
        <v>0</v>
      </c>
      <c r="K17" s="1936">
        <f t="shared" si="0"/>
        <v>58</v>
      </c>
      <c r="L17" s="1944" t="s">
        <v>1223</v>
      </c>
    </row>
    <row r="18" spans="1:12" hidden="1" x14ac:dyDescent="0.25">
      <c r="A18" s="1939" t="s">
        <v>1224</v>
      </c>
      <c r="B18" s="1940" t="s">
        <v>356</v>
      </c>
      <c r="C18" s="1932"/>
      <c r="D18" s="1932">
        <v>2</v>
      </c>
      <c r="E18" s="1932"/>
      <c r="F18" s="1941">
        <f t="shared" si="1"/>
        <v>72</v>
      </c>
      <c r="G18" s="1941">
        <v>67</v>
      </c>
      <c r="H18" s="1941">
        <v>5</v>
      </c>
      <c r="I18" s="1943">
        <v>0</v>
      </c>
      <c r="J18" s="1943">
        <v>0</v>
      </c>
      <c r="K18" s="1936">
        <f t="shared" si="0"/>
        <v>0</v>
      </c>
      <c r="L18" s="1937"/>
    </row>
    <row r="19" spans="1:12" ht="17.25" customHeight="1" x14ac:dyDescent="0.25">
      <c r="A19" s="1939" t="s">
        <v>1226</v>
      </c>
      <c r="B19" s="1940" t="s">
        <v>401</v>
      </c>
      <c r="C19" s="1932"/>
      <c r="D19" s="1933">
        <v>4</v>
      </c>
      <c r="E19" s="1932"/>
      <c r="F19" s="1941">
        <f t="shared" si="1"/>
        <v>72</v>
      </c>
      <c r="G19" s="1941">
        <v>65</v>
      </c>
      <c r="H19" s="1941">
        <v>7</v>
      </c>
      <c r="I19" s="1942">
        <v>18</v>
      </c>
      <c r="J19" s="1943">
        <v>18</v>
      </c>
      <c r="K19" s="1936">
        <f t="shared" si="0"/>
        <v>36</v>
      </c>
      <c r="L19" s="1944" t="s">
        <v>1225</v>
      </c>
    </row>
    <row r="20" spans="1:12" x14ac:dyDescent="0.25">
      <c r="A20" s="1939" t="s">
        <v>1227</v>
      </c>
      <c r="B20" s="1940" t="s">
        <v>1228</v>
      </c>
      <c r="C20" s="1932"/>
      <c r="D20" s="1932"/>
      <c r="E20" s="1932"/>
      <c r="F20" s="1941">
        <v>32</v>
      </c>
      <c r="G20" s="1941"/>
      <c r="H20" s="1941"/>
      <c r="I20" s="1943"/>
      <c r="J20" s="1943"/>
      <c r="K20" s="1936">
        <f t="shared" si="0"/>
        <v>0</v>
      </c>
      <c r="L20" s="1937"/>
    </row>
    <row r="21" spans="1:12" x14ac:dyDescent="0.25">
      <c r="A21" s="1947" t="s">
        <v>1000</v>
      </c>
      <c r="B21" s="1948" t="s">
        <v>1232</v>
      </c>
      <c r="C21" s="1932"/>
      <c r="D21" s="1932"/>
      <c r="E21" s="1932"/>
      <c r="F21" s="1934">
        <v>1440</v>
      </c>
      <c r="G21" s="1934">
        <f>G22+G32</f>
        <v>326</v>
      </c>
      <c r="H21" s="1934">
        <f>H22+H29+H32</f>
        <v>338</v>
      </c>
      <c r="I21" s="1949">
        <f>I22+I32</f>
        <v>298</v>
      </c>
      <c r="J21" s="1949">
        <f>J22+J29+J32</f>
        <v>610</v>
      </c>
      <c r="K21" s="1936">
        <f t="shared" si="0"/>
        <v>908</v>
      </c>
      <c r="L21" s="1937"/>
    </row>
    <row r="22" spans="1:12" x14ac:dyDescent="0.25">
      <c r="A22" s="1947" t="s">
        <v>195</v>
      </c>
      <c r="B22" s="1948" t="s">
        <v>1233</v>
      </c>
      <c r="C22" s="1952"/>
      <c r="D22" s="1952"/>
      <c r="E22" s="1952"/>
      <c r="F22" s="1934">
        <v>288</v>
      </c>
      <c r="G22" s="1934">
        <f>G23+G25+G27+G28</f>
        <v>114</v>
      </c>
      <c r="H22" s="1934">
        <f>H23+H24+H25+H26+H27+H28</f>
        <v>174</v>
      </c>
      <c r="I22" s="1934">
        <f>I23+I25+I26</f>
        <v>86</v>
      </c>
      <c r="J22" s="1934">
        <f>J23+J24+J25+J26+J27+J28</f>
        <v>146</v>
      </c>
      <c r="K22" s="1936">
        <f t="shared" si="0"/>
        <v>232</v>
      </c>
      <c r="L22" s="1937"/>
    </row>
    <row r="23" spans="1:12" ht="14.25" customHeight="1" x14ac:dyDescent="0.25">
      <c r="A23" s="1952" t="s">
        <v>197</v>
      </c>
      <c r="B23" s="1953" t="s">
        <v>198</v>
      </c>
      <c r="C23" s="1932"/>
      <c r="D23" s="1932">
        <v>3</v>
      </c>
      <c r="E23" s="1952"/>
      <c r="F23" s="1941">
        <f>G23+H23</f>
        <v>68</v>
      </c>
      <c r="G23" s="1941">
        <v>50</v>
      </c>
      <c r="H23" s="1941">
        <v>18</v>
      </c>
      <c r="I23" s="1955">
        <v>32</v>
      </c>
      <c r="J23" s="1952">
        <v>0</v>
      </c>
      <c r="K23" s="1936">
        <f t="shared" si="0"/>
        <v>32</v>
      </c>
      <c r="L23" s="1944" t="s">
        <v>1247</v>
      </c>
    </row>
    <row r="24" spans="1:12" x14ac:dyDescent="0.25">
      <c r="A24" s="1952" t="s">
        <v>199</v>
      </c>
      <c r="B24" s="1953" t="s">
        <v>68</v>
      </c>
      <c r="C24" s="1932">
        <v>4</v>
      </c>
      <c r="D24" s="1952"/>
      <c r="E24" s="1952"/>
      <c r="F24" s="1941">
        <f>G24+H24</f>
        <v>54</v>
      </c>
      <c r="G24" s="1941">
        <v>0</v>
      </c>
      <c r="H24" s="1941">
        <v>54</v>
      </c>
      <c r="I24" s="1952">
        <v>0</v>
      </c>
      <c r="J24" s="1952">
        <v>54</v>
      </c>
      <c r="K24" s="1936">
        <f t="shared" si="0"/>
        <v>54</v>
      </c>
      <c r="L24" s="1944" t="s">
        <v>1212</v>
      </c>
    </row>
    <row r="25" spans="1:12" x14ac:dyDescent="0.25">
      <c r="A25" s="1952" t="s">
        <v>513</v>
      </c>
      <c r="B25" s="1953" t="s">
        <v>124</v>
      </c>
      <c r="C25" s="1932">
        <v>4</v>
      </c>
      <c r="D25" s="1952"/>
      <c r="E25" s="1952"/>
      <c r="F25" s="1941">
        <v>54</v>
      </c>
      <c r="G25" s="1941">
        <v>30</v>
      </c>
      <c r="H25" s="1941">
        <v>24</v>
      </c>
      <c r="I25" s="1955">
        <v>30</v>
      </c>
      <c r="J25" s="1952">
        <v>24</v>
      </c>
      <c r="K25" s="1936">
        <f t="shared" si="0"/>
        <v>54</v>
      </c>
      <c r="L25" s="1944" t="s">
        <v>1221</v>
      </c>
    </row>
    <row r="26" spans="1:12" x14ac:dyDescent="0.25">
      <c r="A26" s="1952" t="s">
        <v>200</v>
      </c>
      <c r="B26" s="1953" t="s">
        <v>6</v>
      </c>
      <c r="C26" s="1954"/>
      <c r="D26" s="1954" t="s">
        <v>1234</v>
      </c>
      <c r="E26" s="1954"/>
      <c r="F26" s="1941">
        <v>54</v>
      </c>
      <c r="G26" s="1941"/>
      <c r="H26" s="1941">
        <v>54</v>
      </c>
      <c r="I26" s="1955">
        <v>24</v>
      </c>
      <c r="J26" s="1952">
        <v>30</v>
      </c>
      <c r="K26" s="1936">
        <f t="shared" si="0"/>
        <v>54</v>
      </c>
      <c r="L26" s="1944" t="s">
        <v>1218</v>
      </c>
    </row>
    <row r="27" spans="1:12" x14ac:dyDescent="0.25">
      <c r="A27" s="1952" t="s">
        <v>202</v>
      </c>
      <c r="B27" s="1953" t="s">
        <v>411</v>
      </c>
      <c r="C27" s="1954" t="s">
        <v>1234</v>
      </c>
      <c r="D27" s="1954"/>
      <c r="E27" s="1954"/>
      <c r="F27" s="1941">
        <v>34</v>
      </c>
      <c r="G27" s="1941">
        <v>20</v>
      </c>
      <c r="H27" s="1941">
        <v>14</v>
      </c>
      <c r="I27" s="1952">
        <v>0</v>
      </c>
      <c r="J27" s="1952">
        <v>14</v>
      </c>
      <c r="K27" s="1936">
        <f t="shared" si="0"/>
        <v>14</v>
      </c>
      <c r="L27" s="1944" t="s">
        <v>1235</v>
      </c>
    </row>
    <row r="28" spans="1:12" x14ac:dyDescent="0.25">
      <c r="A28" s="1952" t="s">
        <v>204</v>
      </c>
      <c r="B28" s="1953" t="s">
        <v>205</v>
      </c>
      <c r="C28" s="1932">
        <v>4</v>
      </c>
      <c r="D28" s="1952"/>
      <c r="E28" s="1932"/>
      <c r="F28" s="1941">
        <v>24</v>
      </c>
      <c r="G28" s="1941">
        <v>14</v>
      </c>
      <c r="H28" s="1941">
        <v>10</v>
      </c>
      <c r="I28" s="1952">
        <v>0</v>
      </c>
      <c r="J28" s="1952">
        <v>24</v>
      </c>
      <c r="K28" s="1936">
        <f t="shared" si="0"/>
        <v>24</v>
      </c>
      <c r="L28" s="1944" t="s">
        <v>1237</v>
      </c>
    </row>
    <row r="29" spans="1:12" x14ac:dyDescent="0.25">
      <c r="A29" s="1932" t="s">
        <v>10</v>
      </c>
      <c r="B29" s="1938" t="s">
        <v>70</v>
      </c>
      <c r="C29" s="1952"/>
      <c r="D29" s="1932"/>
      <c r="E29" s="1932"/>
      <c r="F29" s="1934">
        <f>G29+H29</f>
        <v>82</v>
      </c>
      <c r="G29" s="1934">
        <f>G30+G31</f>
        <v>26</v>
      </c>
      <c r="H29" s="1934">
        <f>H30+H31</f>
        <v>56</v>
      </c>
      <c r="I29" s="1934">
        <v>0</v>
      </c>
      <c r="J29" s="1934">
        <f>J30+J31</f>
        <v>36</v>
      </c>
      <c r="K29" s="1936">
        <f t="shared" si="0"/>
        <v>36</v>
      </c>
      <c r="L29" s="1937"/>
    </row>
    <row r="30" spans="1:12" hidden="1" x14ac:dyDescent="0.25">
      <c r="A30" s="1952" t="s">
        <v>117</v>
      </c>
      <c r="B30" s="1953" t="s">
        <v>1236</v>
      </c>
      <c r="C30" s="1932">
        <v>1</v>
      </c>
      <c r="D30" s="1932"/>
      <c r="E30" s="1932"/>
      <c r="F30" s="1941">
        <f>G30+H30</f>
        <v>46</v>
      </c>
      <c r="G30" s="1941">
        <v>10</v>
      </c>
      <c r="H30" s="1941">
        <v>36</v>
      </c>
      <c r="I30" s="1952">
        <v>0</v>
      </c>
      <c r="J30" s="1952">
        <v>0</v>
      </c>
      <c r="K30" s="1936">
        <f t="shared" si="0"/>
        <v>0</v>
      </c>
      <c r="L30" s="1937"/>
    </row>
    <row r="31" spans="1:12" x14ac:dyDescent="0.25">
      <c r="A31" s="1952" t="s">
        <v>12</v>
      </c>
      <c r="B31" s="1953" t="s">
        <v>1238</v>
      </c>
      <c r="C31" s="1932">
        <v>4</v>
      </c>
      <c r="D31" s="1952"/>
      <c r="E31" s="1952"/>
      <c r="F31" s="1941">
        <f>G31+H31</f>
        <v>36</v>
      </c>
      <c r="G31" s="1941">
        <v>16</v>
      </c>
      <c r="H31" s="1941">
        <v>20</v>
      </c>
      <c r="I31" s="1952">
        <v>0</v>
      </c>
      <c r="J31" s="1952">
        <v>36</v>
      </c>
      <c r="K31" s="1936">
        <f t="shared" si="0"/>
        <v>36</v>
      </c>
      <c r="L31" s="1944" t="s">
        <v>1237</v>
      </c>
    </row>
    <row r="32" spans="1:12" ht="14.25" customHeight="1" x14ac:dyDescent="0.25">
      <c r="A32" s="1932" t="s">
        <v>1239</v>
      </c>
      <c r="B32" s="1938" t="s">
        <v>9</v>
      </c>
      <c r="C32" s="1952"/>
      <c r="D32" s="1952"/>
      <c r="E32" s="1952"/>
      <c r="F32" s="1934">
        <f>F33+F37</f>
        <v>1070</v>
      </c>
      <c r="G32" s="1934">
        <f>G33+G37</f>
        <v>212</v>
      </c>
      <c r="H32" s="1934">
        <f>H33+H37</f>
        <v>108</v>
      </c>
      <c r="I32" s="1934">
        <f>I33+I37</f>
        <v>212</v>
      </c>
      <c r="J32" s="1934">
        <f>J37</f>
        <v>428</v>
      </c>
      <c r="K32" s="1936">
        <f t="shared" si="0"/>
        <v>640</v>
      </c>
      <c r="L32" s="1937"/>
    </row>
    <row r="33" spans="1:12" ht="57" customHeight="1" x14ac:dyDescent="0.25">
      <c r="A33" s="1932" t="s">
        <v>153</v>
      </c>
      <c r="B33" s="1938" t="s">
        <v>1240</v>
      </c>
      <c r="C33" s="1952"/>
      <c r="D33" s="1952"/>
      <c r="E33" s="1952"/>
      <c r="F33" s="1934">
        <f>F34+F35+F36</f>
        <v>486</v>
      </c>
      <c r="G33" s="1934">
        <f>G34+G35+G36</f>
        <v>116</v>
      </c>
      <c r="H33" s="1934">
        <f>H34+H35+H36</f>
        <v>40</v>
      </c>
      <c r="I33" s="1934">
        <f>I34+I35+I36</f>
        <v>96</v>
      </c>
      <c r="J33" s="1941">
        <f>J34+J35+J36</f>
        <v>0</v>
      </c>
      <c r="K33" s="1936">
        <f t="shared" si="0"/>
        <v>96</v>
      </c>
      <c r="L33" s="1937"/>
    </row>
    <row r="34" spans="1:12" ht="41.4" hidden="1" x14ac:dyDescent="0.25">
      <c r="A34" s="1952" t="s">
        <v>155</v>
      </c>
      <c r="B34" s="1953" t="s">
        <v>1241</v>
      </c>
      <c r="C34" s="1952"/>
      <c r="D34" s="1952"/>
      <c r="E34" s="1956">
        <v>2</v>
      </c>
      <c r="F34" s="1941">
        <v>156</v>
      </c>
      <c r="G34" s="1952">
        <v>116</v>
      </c>
      <c r="H34" s="1952">
        <v>40</v>
      </c>
      <c r="I34" s="1952">
        <v>0</v>
      </c>
      <c r="J34" s="1952">
        <v>0</v>
      </c>
      <c r="K34" s="1936">
        <f t="shared" si="0"/>
        <v>0</v>
      </c>
      <c r="L34" s="1937"/>
    </row>
    <row r="35" spans="1:12" hidden="1" x14ac:dyDescent="0.25">
      <c r="A35" s="1952" t="s">
        <v>157</v>
      </c>
      <c r="B35" s="1953" t="s">
        <v>43</v>
      </c>
      <c r="C35" s="1952"/>
      <c r="D35" s="1952"/>
      <c r="E35" s="1957"/>
      <c r="F35" s="1941">
        <v>144</v>
      </c>
      <c r="G35" s="1952">
        <v>0</v>
      </c>
      <c r="H35" s="1952">
        <v>0</v>
      </c>
      <c r="I35" s="1952">
        <v>0</v>
      </c>
      <c r="J35" s="1952">
        <v>0</v>
      </c>
      <c r="K35" s="1936">
        <f t="shared" si="0"/>
        <v>0</v>
      </c>
      <c r="L35" s="1937"/>
    </row>
    <row r="36" spans="1:12" hidden="1" x14ac:dyDescent="0.25">
      <c r="A36" s="1952" t="s">
        <v>281</v>
      </c>
      <c r="B36" s="1953" t="s">
        <v>73</v>
      </c>
      <c r="C36" s="1952"/>
      <c r="D36" s="1952"/>
      <c r="E36" s="1957"/>
      <c r="F36" s="1941">
        <v>186</v>
      </c>
      <c r="G36" s="1952">
        <v>0</v>
      </c>
      <c r="H36" s="1952">
        <v>0</v>
      </c>
      <c r="I36" s="1952">
        <v>96</v>
      </c>
      <c r="J36" s="1952">
        <v>0</v>
      </c>
      <c r="K36" s="1936">
        <f t="shared" si="0"/>
        <v>96</v>
      </c>
      <c r="L36" s="1937"/>
    </row>
    <row r="37" spans="1:12" ht="41.4" x14ac:dyDescent="0.25">
      <c r="A37" s="1932" t="s">
        <v>30</v>
      </c>
      <c r="B37" s="1938" t="s">
        <v>1243</v>
      </c>
      <c r="C37" s="1952"/>
      <c r="D37" s="1952"/>
      <c r="E37" s="1957"/>
      <c r="F37" s="1934">
        <f>F38+F39+F40+F41</f>
        <v>584</v>
      </c>
      <c r="G37" s="1934">
        <f>G38+G39</f>
        <v>96</v>
      </c>
      <c r="H37" s="1934">
        <f>H38+H39</f>
        <v>68</v>
      </c>
      <c r="I37" s="1934">
        <f>I38+I39+I40</f>
        <v>116</v>
      </c>
      <c r="J37" s="1934">
        <f>J38+J39+J40+J41</f>
        <v>428</v>
      </c>
      <c r="K37" s="1936">
        <f t="shared" si="0"/>
        <v>544</v>
      </c>
      <c r="L37" s="1937"/>
    </row>
    <row r="38" spans="1:12" x14ac:dyDescent="0.25">
      <c r="A38" s="1952" t="s">
        <v>246</v>
      </c>
      <c r="B38" s="1953" t="s">
        <v>1244</v>
      </c>
      <c r="C38" s="1952"/>
      <c r="D38" s="1952"/>
      <c r="E38" s="1933">
        <v>4</v>
      </c>
      <c r="F38" s="1941">
        <v>104</v>
      </c>
      <c r="G38" s="1952">
        <v>60</v>
      </c>
      <c r="H38" s="1952">
        <v>44</v>
      </c>
      <c r="I38" s="1952">
        <v>0</v>
      </c>
      <c r="J38" s="1952">
        <v>64</v>
      </c>
      <c r="K38" s="1936">
        <f t="shared" si="0"/>
        <v>64</v>
      </c>
      <c r="L38" s="1944" t="s">
        <v>1237</v>
      </c>
    </row>
    <row r="39" spans="1:12" x14ac:dyDescent="0.25">
      <c r="A39" s="1952" t="s">
        <v>129</v>
      </c>
      <c r="B39" s="1953" t="s">
        <v>1245</v>
      </c>
      <c r="C39" s="1952"/>
      <c r="D39" s="1952"/>
      <c r="E39" s="1933">
        <v>4</v>
      </c>
      <c r="F39" s="1941">
        <v>60</v>
      </c>
      <c r="G39" s="1952">
        <v>36</v>
      </c>
      <c r="H39" s="1952">
        <v>24</v>
      </c>
      <c r="I39" s="1955">
        <v>26</v>
      </c>
      <c r="J39" s="1952">
        <v>34</v>
      </c>
      <c r="K39" s="1936">
        <f t="shared" si="0"/>
        <v>60</v>
      </c>
      <c r="L39" s="1944" t="s">
        <v>1237</v>
      </c>
    </row>
    <row r="40" spans="1:12" x14ac:dyDescent="0.25">
      <c r="A40" s="1952" t="s">
        <v>131</v>
      </c>
      <c r="B40" s="1953" t="s">
        <v>43</v>
      </c>
      <c r="C40" s="1952"/>
      <c r="D40" s="1952"/>
      <c r="E40" s="1957"/>
      <c r="F40" s="1941">
        <v>180</v>
      </c>
      <c r="G40" s="1952">
        <v>0</v>
      </c>
      <c r="H40" s="1952">
        <v>0</v>
      </c>
      <c r="I40" s="1952">
        <v>90</v>
      </c>
      <c r="J40" s="1952">
        <v>90</v>
      </c>
      <c r="K40" s="1936">
        <f t="shared" si="0"/>
        <v>180</v>
      </c>
      <c r="L40" s="1958" t="s">
        <v>1248</v>
      </c>
    </row>
    <row r="41" spans="1:12" ht="16.5" customHeight="1" x14ac:dyDescent="0.25">
      <c r="A41" s="1952" t="s">
        <v>32</v>
      </c>
      <c r="B41" s="1953" t="s">
        <v>73</v>
      </c>
      <c r="C41" s="1952"/>
      <c r="D41" s="1952"/>
      <c r="E41" s="1957"/>
      <c r="F41" s="1941">
        <v>240</v>
      </c>
      <c r="G41" s="1952">
        <v>0</v>
      </c>
      <c r="H41" s="1952">
        <v>0</v>
      </c>
      <c r="I41" s="1952"/>
      <c r="J41" s="1952">
        <v>240</v>
      </c>
      <c r="K41" s="1936">
        <f t="shared" si="0"/>
        <v>240</v>
      </c>
      <c r="L41" s="1958" t="s">
        <v>1248</v>
      </c>
    </row>
    <row r="42" spans="1:12" ht="14.25" customHeight="1" x14ac:dyDescent="0.25">
      <c r="A42" s="1952"/>
      <c r="B42" s="1938" t="s">
        <v>527</v>
      </c>
      <c r="C42" s="1952"/>
      <c r="D42" s="1952"/>
      <c r="E42" s="1957"/>
      <c r="F42" s="1934">
        <v>36</v>
      </c>
      <c r="G42" s="1952"/>
      <c r="H42" s="1952"/>
      <c r="I42" s="1952"/>
      <c r="J42" s="1932">
        <v>36</v>
      </c>
      <c r="K42" s="1936">
        <f t="shared" si="0"/>
        <v>36</v>
      </c>
      <c r="L42" s="1937"/>
    </row>
    <row r="43" spans="1:12" ht="27" customHeight="1" x14ac:dyDescent="0.25">
      <c r="A43" s="1932"/>
      <c r="B43" s="1938" t="s">
        <v>97</v>
      </c>
      <c r="C43" s="1932"/>
      <c r="D43" s="1932"/>
      <c r="E43" s="1932"/>
      <c r="F43" s="1934">
        <f>F42+F21+F6</f>
        <v>2952</v>
      </c>
      <c r="G43" s="1934">
        <f>G21+G6</f>
        <v>1501</v>
      </c>
      <c r="H43" s="1934">
        <f>H21+H6</f>
        <v>607</v>
      </c>
      <c r="I43" s="1934">
        <f>I21+I6</f>
        <v>612</v>
      </c>
      <c r="J43" s="1934">
        <f>J42+J21+J6</f>
        <v>864</v>
      </c>
      <c r="K43" s="1936">
        <f t="shared" si="0"/>
        <v>1476</v>
      </c>
      <c r="L43" s="1937"/>
    </row>
  </sheetData>
  <mergeCells count="14">
    <mergeCell ref="I2:J2"/>
    <mergeCell ref="K2:K4"/>
    <mergeCell ref="F3:F4"/>
    <mergeCell ref="G3:H3"/>
    <mergeCell ref="A1:A4"/>
    <mergeCell ref="B1:B4"/>
    <mergeCell ref="C1:E1"/>
    <mergeCell ref="F1:H1"/>
    <mergeCell ref="I1:K1"/>
    <mergeCell ref="L1:L4"/>
    <mergeCell ref="C2:C4"/>
    <mergeCell ref="D2:D4"/>
    <mergeCell ref="E2:E4"/>
    <mergeCell ref="F2:H2"/>
  </mergeCells>
  <printOptions horizontalCentered="1"/>
  <pageMargins left="0.11811023622047245" right="3.937007874015748E-2" top="7.874015748031496E-2" bottom="7.874015748031496E-2" header="0.31496062992125984" footer="0.31496062992125984"/>
  <pageSetup paperSize="9" scale="83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Y80"/>
  <sheetViews>
    <sheetView topLeftCell="A4" workbookViewId="0">
      <selection activeCell="G44" sqref="G44"/>
    </sheetView>
  </sheetViews>
  <sheetFormatPr defaultRowHeight="14.4" x14ac:dyDescent="0.3"/>
  <cols>
    <col min="1" max="1" width="12.44140625" customWidth="1"/>
    <col min="2" max="2" width="36.5546875" customWidth="1"/>
    <col min="3" max="3" width="6.33203125" hidden="1" customWidth="1"/>
    <col min="4" max="4" width="7.44140625" hidden="1" customWidth="1"/>
    <col min="5" max="5" width="7.44140625" customWidth="1"/>
    <col min="6" max="6" width="6.6640625" customWidth="1"/>
    <col min="16" max="19" width="0" hidden="1" customWidth="1"/>
    <col min="24" max="24" width="11.5546875" customWidth="1"/>
    <col min="25" max="25" width="23.6640625" customWidth="1"/>
  </cols>
  <sheetData>
    <row r="1" spans="1:25" ht="23.25" customHeight="1" x14ac:dyDescent="0.3">
      <c r="A1" s="1373" t="s">
        <v>45</v>
      </c>
      <c r="B1" s="1373" t="s">
        <v>96</v>
      </c>
      <c r="C1" s="1373" t="s">
        <v>146</v>
      </c>
      <c r="D1" s="1373"/>
      <c r="E1" s="1373"/>
      <c r="F1" s="1373"/>
      <c r="G1" s="1344" t="s">
        <v>147</v>
      </c>
      <c r="H1" s="1344" t="s">
        <v>478</v>
      </c>
      <c r="I1" s="1373" t="s">
        <v>479</v>
      </c>
      <c r="J1" s="1373"/>
      <c r="K1" s="1373"/>
      <c r="L1" s="1373"/>
      <c r="M1" s="1373"/>
      <c r="N1" s="1373"/>
      <c r="O1" s="1373"/>
      <c r="Q1" s="602"/>
      <c r="R1" s="602"/>
      <c r="S1" s="602"/>
      <c r="T1" s="601" t="s">
        <v>176</v>
      </c>
      <c r="U1" s="602"/>
      <c r="V1" s="602"/>
      <c r="W1" s="603"/>
      <c r="X1" s="1374" t="s">
        <v>731</v>
      </c>
      <c r="Y1" s="1374" t="s">
        <v>55</v>
      </c>
    </row>
    <row r="2" spans="1:25" ht="23.25" customHeight="1" x14ac:dyDescent="0.3">
      <c r="A2" s="1373"/>
      <c r="B2" s="1373"/>
      <c r="C2" s="1373"/>
      <c r="D2" s="1373"/>
      <c r="E2" s="1373"/>
      <c r="F2" s="1373"/>
      <c r="G2" s="1344"/>
      <c r="H2" s="1344"/>
      <c r="I2" s="1373" t="s">
        <v>480</v>
      </c>
      <c r="J2" s="1373" t="s">
        <v>481</v>
      </c>
      <c r="K2" s="1373" t="s">
        <v>482</v>
      </c>
      <c r="L2" s="1373" t="s">
        <v>483</v>
      </c>
      <c r="M2" s="1373" t="s">
        <v>109</v>
      </c>
      <c r="N2" s="1373" t="s">
        <v>484</v>
      </c>
      <c r="O2" s="1373" t="s">
        <v>216</v>
      </c>
      <c r="P2" s="1372" t="s">
        <v>181</v>
      </c>
      <c r="Q2" s="1372"/>
      <c r="R2" s="1372"/>
      <c r="S2" s="1372"/>
      <c r="T2" s="1372" t="s">
        <v>509</v>
      </c>
      <c r="U2" s="1389"/>
      <c r="V2" s="1389"/>
      <c r="W2" s="1389"/>
      <c r="X2" s="1374"/>
      <c r="Y2" s="1374"/>
    </row>
    <row r="3" spans="1:25" ht="23.25" customHeight="1" x14ac:dyDescent="0.3">
      <c r="A3" s="1373"/>
      <c r="B3" s="1373"/>
      <c r="C3" s="1373"/>
      <c r="D3" s="1373"/>
      <c r="E3" s="1373"/>
      <c r="F3" s="1373"/>
      <c r="G3" s="1344"/>
      <c r="H3" s="1344"/>
      <c r="I3" s="1373"/>
      <c r="J3" s="1373"/>
      <c r="K3" s="1373"/>
      <c r="L3" s="1373"/>
      <c r="M3" s="1373"/>
      <c r="N3" s="1373"/>
      <c r="O3" s="1373"/>
      <c r="P3" s="1366" t="s">
        <v>184</v>
      </c>
      <c r="Q3" s="1366"/>
      <c r="R3" s="1366" t="s">
        <v>185</v>
      </c>
      <c r="S3" s="1366"/>
      <c r="T3" s="1366" t="s">
        <v>164</v>
      </c>
      <c r="U3" s="1393"/>
      <c r="V3" s="1366" t="s">
        <v>165</v>
      </c>
      <c r="W3" s="1393"/>
      <c r="X3" s="1374"/>
      <c r="Y3" s="1374"/>
    </row>
    <row r="4" spans="1:25" ht="23.25" customHeight="1" x14ac:dyDescent="0.3">
      <c r="A4" s="1373"/>
      <c r="B4" s="1373"/>
      <c r="C4" s="1373"/>
      <c r="D4" s="1373"/>
      <c r="E4" s="1373"/>
      <c r="F4" s="1373"/>
      <c r="G4" s="1344"/>
      <c r="H4" s="1344"/>
      <c r="I4" s="1373"/>
      <c r="J4" s="1373"/>
      <c r="K4" s="1373"/>
      <c r="L4" s="1373"/>
      <c r="M4" s="1373"/>
      <c r="N4" s="1373"/>
      <c r="O4" s="1373"/>
      <c r="P4" s="1372" t="s">
        <v>485</v>
      </c>
      <c r="Q4" s="1372"/>
      <c r="R4" s="1372" t="s">
        <v>486</v>
      </c>
      <c r="S4" s="1372"/>
      <c r="T4" s="1372" t="s">
        <v>704</v>
      </c>
      <c r="U4" s="1393"/>
      <c r="V4" s="1372" t="s">
        <v>705</v>
      </c>
      <c r="W4" s="1393"/>
      <c r="X4" s="1374"/>
      <c r="Y4" s="1374"/>
    </row>
    <row r="5" spans="1:25" ht="23.25" customHeight="1" x14ac:dyDescent="0.3">
      <c r="A5" s="1373"/>
      <c r="B5" s="1373"/>
      <c r="C5" s="1373"/>
      <c r="D5" s="1373"/>
      <c r="E5" s="1373"/>
      <c r="F5" s="1373"/>
      <c r="G5" s="1344"/>
      <c r="H5" s="1344"/>
      <c r="I5" s="1373"/>
      <c r="J5" s="1373"/>
      <c r="K5" s="1373"/>
      <c r="L5" s="1373"/>
      <c r="M5" s="1373"/>
      <c r="N5" s="1373"/>
      <c r="O5" s="1373"/>
      <c r="P5" s="1372" t="s">
        <v>487</v>
      </c>
      <c r="Q5" s="1372"/>
      <c r="R5" s="1372" t="s">
        <v>488</v>
      </c>
      <c r="S5" s="1372"/>
      <c r="T5" s="1372" t="s">
        <v>706</v>
      </c>
      <c r="U5" s="1372"/>
      <c r="V5" s="1372" t="s">
        <v>706</v>
      </c>
      <c r="W5" s="1372"/>
      <c r="X5" s="1374"/>
      <c r="Y5" s="1374"/>
    </row>
    <row r="6" spans="1:25" ht="23.25" customHeight="1" x14ac:dyDescent="0.3">
      <c r="A6" s="1373"/>
      <c r="B6" s="1373"/>
      <c r="C6" s="1373"/>
      <c r="D6" s="1373"/>
      <c r="E6" s="1373"/>
      <c r="F6" s="1373"/>
      <c r="G6" s="1344"/>
      <c r="H6" s="1344"/>
      <c r="I6" s="1373"/>
      <c r="J6" s="1373"/>
      <c r="K6" s="1373"/>
      <c r="L6" s="1373"/>
      <c r="M6" s="1373"/>
      <c r="N6" s="1373"/>
      <c r="O6" s="1373"/>
      <c r="P6" s="1387" t="s">
        <v>193</v>
      </c>
      <c r="Q6" s="1387" t="s">
        <v>194</v>
      </c>
      <c r="R6" s="1387" t="s">
        <v>193</v>
      </c>
      <c r="S6" s="1387" t="s">
        <v>194</v>
      </c>
      <c r="T6" s="1387" t="s">
        <v>193</v>
      </c>
      <c r="U6" s="1387" t="s">
        <v>194</v>
      </c>
      <c r="V6" s="1387" t="s">
        <v>193</v>
      </c>
      <c r="W6" s="1387" t="s">
        <v>194</v>
      </c>
      <c r="X6" s="1374"/>
      <c r="Y6" s="1374"/>
    </row>
    <row r="7" spans="1:25" ht="23.25" customHeight="1" x14ac:dyDescent="0.3">
      <c r="A7" s="564">
        <v>1</v>
      </c>
      <c r="B7" s="564">
        <v>2</v>
      </c>
      <c r="C7" s="1367">
        <v>3</v>
      </c>
      <c r="D7" s="1368"/>
      <c r="E7" s="1368"/>
      <c r="F7" s="1369"/>
      <c r="G7" s="564">
        <v>4</v>
      </c>
      <c r="H7" s="564">
        <v>5</v>
      </c>
      <c r="I7" s="564">
        <v>6</v>
      </c>
      <c r="J7" s="564">
        <v>7</v>
      </c>
      <c r="K7" s="564">
        <v>8</v>
      </c>
      <c r="L7" s="564">
        <v>9</v>
      </c>
      <c r="M7" s="564">
        <v>10</v>
      </c>
      <c r="N7" s="564">
        <v>11</v>
      </c>
      <c r="O7" s="564">
        <v>12</v>
      </c>
      <c r="P7" s="1388"/>
      <c r="Q7" s="1388"/>
      <c r="R7" s="1388"/>
      <c r="S7" s="1388"/>
      <c r="T7" s="1388"/>
      <c r="U7" s="1388"/>
      <c r="V7" s="1388"/>
      <c r="W7" s="1388"/>
      <c r="X7" s="1374"/>
      <c r="Y7" s="1374"/>
    </row>
    <row r="8" spans="1:25" ht="23.25" customHeight="1" x14ac:dyDescent="0.3">
      <c r="A8" s="1394" t="s">
        <v>490</v>
      </c>
      <c r="B8" s="1394"/>
      <c r="C8" s="566" t="s">
        <v>371</v>
      </c>
      <c r="D8" s="566" t="s">
        <v>372</v>
      </c>
      <c r="E8" s="566" t="s">
        <v>339</v>
      </c>
      <c r="F8" s="566" t="s">
        <v>165</v>
      </c>
      <c r="G8" s="566">
        <f>G9+G15+G30+G54</f>
        <v>2952</v>
      </c>
      <c r="H8" s="566">
        <f t="shared" ref="H8:W8" si="0">H9+H15+H30+H54</f>
        <v>1326</v>
      </c>
      <c r="I8" s="566">
        <f t="shared" si="0"/>
        <v>798</v>
      </c>
      <c r="J8" s="566">
        <f t="shared" si="0"/>
        <v>1146</v>
      </c>
      <c r="K8" s="566">
        <f t="shared" si="0"/>
        <v>40</v>
      </c>
      <c r="L8" s="566">
        <f t="shared" si="0"/>
        <v>360</v>
      </c>
      <c r="M8" s="566">
        <f t="shared" si="0"/>
        <v>288</v>
      </c>
      <c r="N8" s="566">
        <f t="shared" si="0"/>
        <v>26</v>
      </c>
      <c r="O8" s="566">
        <f t="shared" si="0"/>
        <v>78</v>
      </c>
      <c r="P8" s="566">
        <f t="shared" si="0"/>
        <v>512</v>
      </c>
      <c r="Q8" s="566">
        <f t="shared" si="0"/>
        <v>64</v>
      </c>
      <c r="R8" s="566">
        <f t="shared" si="0"/>
        <v>576</v>
      </c>
      <c r="S8" s="566">
        <f t="shared" si="0"/>
        <v>72</v>
      </c>
      <c r="T8" s="566">
        <f t="shared" si="0"/>
        <v>448</v>
      </c>
      <c r="U8" s="566">
        <f t="shared" si="0"/>
        <v>64</v>
      </c>
      <c r="V8" s="566">
        <f t="shared" si="0"/>
        <v>448</v>
      </c>
      <c r="W8" s="566">
        <f t="shared" si="0"/>
        <v>56</v>
      </c>
      <c r="X8" s="5">
        <f>T8+V8</f>
        <v>896</v>
      </c>
      <c r="Y8" s="5"/>
    </row>
    <row r="9" spans="1:25" ht="23.25" customHeight="1" x14ac:dyDescent="0.3">
      <c r="A9" s="617" t="s">
        <v>195</v>
      </c>
      <c r="B9" s="617" t="s">
        <v>196</v>
      </c>
      <c r="C9" s="1390"/>
      <c r="D9" s="1391"/>
      <c r="E9" s="1391"/>
      <c r="F9" s="1392"/>
      <c r="G9" s="455">
        <f>SUM(G10:G14)</f>
        <v>470</v>
      </c>
      <c r="H9" s="455">
        <f t="shared" ref="H9:O9" si="1">SUM(H10:H14)</f>
        <v>334</v>
      </c>
      <c r="I9" s="455">
        <f t="shared" si="1"/>
        <v>82</v>
      </c>
      <c r="J9" s="455">
        <f t="shared" si="1"/>
        <v>334</v>
      </c>
      <c r="K9" s="455">
        <f t="shared" si="1"/>
        <v>0</v>
      </c>
      <c r="L9" s="455">
        <f t="shared" si="1"/>
        <v>0</v>
      </c>
      <c r="M9" s="455">
        <f t="shared" si="1"/>
        <v>54</v>
      </c>
      <c r="N9" s="455">
        <f t="shared" si="1"/>
        <v>0</v>
      </c>
      <c r="O9" s="455">
        <f t="shared" si="1"/>
        <v>0</v>
      </c>
      <c r="P9" s="455">
        <f>SUM(P10:P14)</f>
        <v>128</v>
      </c>
      <c r="Q9" s="455">
        <f t="shared" ref="Q9:W9" si="2">SUM(Q10:Q14)</f>
        <v>16</v>
      </c>
      <c r="R9" s="455">
        <f t="shared" si="2"/>
        <v>108</v>
      </c>
      <c r="S9" s="455">
        <f t="shared" si="2"/>
        <v>12</v>
      </c>
      <c r="T9" s="455">
        <f t="shared" si="2"/>
        <v>104</v>
      </c>
      <c r="U9" s="455">
        <f t="shared" si="2"/>
        <v>12</v>
      </c>
      <c r="V9" s="455">
        <f t="shared" si="2"/>
        <v>76</v>
      </c>
      <c r="W9" s="455">
        <f t="shared" si="2"/>
        <v>14</v>
      </c>
      <c r="X9" s="5">
        <f t="shared" ref="X9:X54" si="3">T9+V9</f>
        <v>180</v>
      </c>
      <c r="Y9" s="5"/>
    </row>
    <row r="10" spans="1:25" ht="23.25" hidden="1" customHeight="1" x14ac:dyDescent="0.3">
      <c r="A10" s="352" t="s">
        <v>197</v>
      </c>
      <c r="B10" s="352" t="s">
        <v>198</v>
      </c>
      <c r="C10" s="352"/>
      <c r="D10" s="114" t="s">
        <v>29</v>
      </c>
      <c r="E10" s="352"/>
      <c r="F10" s="352"/>
      <c r="G10" s="353">
        <f>SUM(I10:O10)</f>
        <v>76</v>
      </c>
      <c r="H10" s="114">
        <v>28</v>
      </c>
      <c r="I10" s="114">
        <v>40</v>
      </c>
      <c r="J10" s="114">
        <v>28</v>
      </c>
      <c r="K10" s="114"/>
      <c r="L10" s="114"/>
      <c r="M10" s="114">
        <f>Q10+S10+U10+W10</f>
        <v>8</v>
      </c>
      <c r="N10" s="114"/>
      <c r="O10" s="114"/>
      <c r="P10" s="48">
        <v>32</v>
      </c>
      <c r="Q10" s="562">
        <v>4</v>
      </c>
      <c r="R10" s="48">
        <v>36</v>
      </c>
      <c r="S10" s="562">
        <v>4</v>
      </c>
      <c r="T10" s="48"/>
      <c r="U10" s="562"/>
      <c r="V10" s="48"/>
      <c r="W10" s="562"/>
      <c r="X10" s="5">
        <f t="shared" si="3"/>
        <v>0</v>
      </c>
      <c r="Y10" s="5"/>
    </row>
    <row r="11" spans="1:25" ht="23.25" customHeight="1" x14ac:dyDescent="0.3">
      <c r="A11" s="352" t="s">
        <v>199</v>
      </c>
      <c r="B11" s="352" t="s">
        <v>68</v>
      </c>
      <c r="C11" s="352"/>
      <c r="D11" s="114" t="s">
        <v>29</v>
      </c>
      <c r="E11" s="352"/>
      <c r="F11" s="114" t="s">
        <v>40</v>
      </c>
      <c r="G11" s="353">
        <f t="shared" ref="G11:G29" si="4">SUM(I11:O11)</f>
        <v>140</v>
      </c>
      <c r="H11" s="114">
        <v>120</v>
      </c>
      <c r="I11" s="114">
        <v>4</v>
      </c>
      <c r="J11" s="114">
        <v>120</v>
      </c>
      <c r="K11" s="114"/>
      <c r="L11" s="114"/>
      <c r="M11" s="114">
        <v>16</v>
      </c>
      <c r="N11" s="114"/>
      <c r="O11" s="114"/>
      <c r="P11" s="48">
        <v>32</v>
      </c>
      <c r="Q11" s="562">
        <v>4</v>
      </c>
      <c r="R11" s="48">
        <v>36</v>
      </c>
      <c r="S11" s="562">
        <v>4</v>
      </c>
      <c r="T11" s="282">
        <v>38</v>
      </c>
      <c r="U11" s="562">
        <v>4</v>
      </c>
      <c r="V11" s="48">
        <v>18</v>
      </c>
      <c r="W11" s="562">
        <v>4</v>
      </c>
      <c r="X11" s="5">
        <f t="shared" si="3"/>
        <v>56</v>
      </c>
      <c r="Y11" s="37" t="s">
        <v>1100</v>
      </c>
    </row>
    <row r="12" spans="1:25" ht="23.25" customHeight="1" x14ac:dyDescent="0.3">
      <c r="A12" s="352" t="s">
        <v>513</v>
      </c>
      <c r="B12" s="352" t="s">
        <v>124</v>
      </c>
      <c r="C12" s="352"/>
      <c r="D12" s="352"/>
      <c r="E12" s="352"/>
      <c r="F12" s="114" t="s">
        <v>29</v>
      </c>
      <c r="G12" s="353">
        <f t="shared" si="4"/>
        <v>78</v>
      </c>
      <c r="H12" s="114">
        <v>46</v>
      </c>
      <c r="I12" s="114">
        <v>22</v>
      </c>
      <c r="J12" s="114">
        <v>46</v>
      </c>
      <c r="K12" s="114"/>
      <c r="L12" s="114"/>
      <c r="M12" s="114">
        <f t="shared" ref="M12:M14" si="5">Q12+S12+U12+W12</f>
        <v>10</v>
      </c>
      <c r="N12" s="114"/>
      <c r="O12" s="114"/>
      <c r="P12" s="48"/>
      <c r="Q12" s="562"/>
      <c r="R12" s="48"/>
      <c r="S12" s="562"/>
      <c r="T12" s="282">
        <v>38</v>
      </c>
      <c r="U12" s="562">
        <v>4</v>
      </c>
      <c r="V12" s="48">
        <v>30</v>
      </c>
      <c r="W12" s="562">
        <v>6</v>
      </c>
      <c r="X12" s="5">
        <f t="shared" si="3"/>
        <v>68</v>
      </c>
      <c r="Y12" s="5" t="s">
        <v>1076</v>
      </c>
    </row>
    <row r="13" spans="1:25" ht="23.25" customHeight="1" x14ac:dyDescent="0.3">
      <c r="A13" s="352" t="s">
        <v>200</v>
      </c>
      <c r="B13" s="352" t="s">
        <v>6</v>
      </c>
      <c r="C13" s="114">
        <v>3</v>
      </c>
      <c r="D13" s="114" t="s">
        <v>29</v>
      </c>
      <c r="E13" s="114">
        <v>3</v>
      </c>
      <c r="F13" s="114" t="s">
        <v>29</v>
      </c>
      <c r="G13" s="353">
        <f t="shared" si="4"/>
        <v>140</v>
      </c>
      <c r="H13" s="114">
        <v>120</v>
      </c>
      <c r="I13" s="114">
        <v>4</v>
      </c>
      <c r="J13" s="114">
        <v>120</v>
      </c>
      <c r="K13" s="114"/>
      <c r="L13" s="114"/>
      <c r="M13" s="114">
        <f t="shared" si="5"/>
        <v>16</v>
      </c>
      <c r="N13" s="114"/>
      <c r="O13" s="114"/>
      <c r="P13" s="48">
        <v>32</v>
      </c>
      <c r="Q13" s="562">
        <v>4</v>
      </c>
      <c r="R13" s="48">
        <v>36</v>
      </c>
      <c r="S13" s="562">
        <v>4</v>
      </c>
      <c r="T13" s="282">
        <v>28</v>
      </c>
      <c r="U13" s="562">
        <v>4</v>
      </c>
      <c r="V13" s="48">
        <v>28</v>
      </c>
      <c r="W13" s="562">
        <v>4</v>
      </c>
      <c r="X13" s="5">
        <f t="shared" si="3"/>
        <v>56</v>
      </c>
      <c r="Y13" s="5" t="s">
        <v>1075</v>
      </c>
    </row>
    <row r="14" spans="1:25" ht="33" hidden="1" customHeight="1" x14ac:dyDescent="0.3">
      <c r="A14" s="352" t="s">
        <v>202</v>
      </c>
      <c r="B14" s="354" t="s">
        <v>411</v>
      </c>
      <c r="C14" s="354" t="s">
        <v>29</v>
      </c>
      <c r="D14" s="355"/>
      <c r="E14" s="354"/>
      <c r="F14" s="354"/>
      <c r="G14" s="353">
        <f t="shared" si="4"/>
        <v>36</v>
      </c>
      <c r="H14" s="114">
        <v>20</v>
      </c>
      <c r="I14" s="114">
        <v>12</v>
      </c>
      <c r="J14" s="114">
        <v>20</v>
      </c>
      <c r="K14" s="114"/>
      <c r="L14" s="114"/>
      <c r="M14" s="114">
        <f t="shared" si="5"/>
        <v>4</v>
      </c>
      <c r="N14" s="114"/>
      <c r="O14" s="114"/>
      <c r="P14" s="48">
        <v>32</v>
      </c>
      <c r="Q14" s="562">
        <v>4</v>
      </c>
      <c r="R14" s="48"/>
      <c r="S14" s="562"/>
      <c r="T14" s="48"/>
      <c r="U14" s="562"/>
      <c r="V14" s="48"/>
      <c r="W14" s="562"/>
      <c r="X14" s="5">
        <f t="shared" si="3"/>
        <v>0</v>
      </c>
      <c r="Y14" s="5"/>
    </row>
    <row r="15" spans="1:25" ht="34.5" customHeight="1" x14ac:dyDescent="0.3">
      <c r="A15" s="617" t="s">
        <v>10</v>
      </c>
      <c r="B15" s="617" t="s">
        <v>70</v>
      </c>
      <c r="C15" s="1390"/>
      <c r="D15" s="1391"/>
      <c r="E15" s="1391"/>
      <c r="F15" s="1392"/>
      <c r="G15" s="455">
        <f>SUM(G16:G29)</f>
        <v>1036</v>
      </c>
      <c r="H15" s="455">
        <f t="shared" ref="H15:O15" si="6">SUM(H16:H29)</f>
        <v>454</v>
      </c>
      <c r="I15" s="455">
        <f t="shared" si="6"/>
        <v>408</v>
      </c>
      <c r="J15" s="455">
        <f t="shared" si="6"/>
        <v>454</v>
      </c>
      <c r="K15" s="455">
        <f t="shared" si="6"/>
        <v>0</v>
      </c>
      <c r="L15" s="455">
        <f t="shared" si="6"/>
        <v>0</v>
      </c>
      <c r="M15" s="455">
        <f t="shared" si="6"/>
        <v>118</v>
      </c>
      <c r="N15" s="455">
        <f t="shared" si="6"/>
        <v>14</v>
      </c>
      <c r="O15" s="455">
        <f t="shared" si="6"/>
        <v>42</v>
      </c>
      <c r="P15" s="455">
        <f>SUM(P16:P29)</f>
        <v>200</v>
      </c>
      <c r="Q15" s="455">
        <f t="shared" ref="Q15:W15" si="7">SUM(Q16:Q29)</f>
        <v>26</v>
      </c>
      <c r="R15" s="455">
        <f t="shared" si="7"/>
        <v>144</v>
      </c>
      <c r="S15" s="455">
        <f t="shared" si="7"/>
        <v>16</v>
      </c>
      <c r="T15" s="455">
        <f t="shared" si="7"/>
        <v>188</v>
      </c>
      <c r="U15" s="455">
        <f t="shared" si="7"/>
        <v>26</v>
      </c>
      <c r="V15" s="455">
        <f t="shared" si="7"/>
        <v>330</v>
      </c>
      <c r="W15" s="455">
        <f t="shared" si="7"/>
        <v>38</v>
      </c>
      <c r="X15" s="5">
        <f t="shared" si="3"/>
        <v>518</v>
      </c>
      <c r="Y15" s="5"/>
    </row>
    <row r="16" spans="1:25" ht="52.5" hidden="1" customHeight="1" x14ac:dyDescent="0.3">
      <c r="A16" s="352" t="s">
        <v>491</v>
      </c>
      <c r="B16" s="74" t="s">
        <v>492</v>
      </c>
      <c r="C16" s="74"/>
      <c r="D16" s="573" t="s">
        <v>29</v>
      </c>
      <c r="E16" s="74"/>
      <c r="F16" s="74"/>
      <c r="G16" s="353">
        <f t="shared" si="4"/>
        <v>76</v>
      </c>
      <c r="H16" s="573">
        <v>28</v>
      </c>
      <c r="I16" s="573">
        <v>40</v>
      </c>
      <c r="J16" s="573">
        <v>28</v>
      </c>
      <c r="K16" s="573"/>
      <c r="L16" s="573"/>
      <c r="M16" s="114">
        <f>Q16+S16+U16+W16</f>
        <v>8</v>
      </c>
      <c r="N16" s="573"/>
      <c r="O16" s="573"/>
      <c r="P16" s="356">
        <v>32</v>
      </c>
      <c r="Q16" s="564">
        <v>4</v>
      </c>
      <c r="R16" s="356">
        <v>36</v>
      </c>
      <c r="S16" s="564">
        <v>4</v>
      </c>
      <c r="T16" s="356"/>
      <c r="U16" s="564"/>
      <c r="V16" s="356"/>
      <c r="W16" s="564"/>
      <c r="X16" s="5">
        <f t="shared" si="3"/>
        <v>0</v>
      </c>
      <c r="Y16" s="5"/>
    </row>
    <row r="17" spans="1:25" ht="26.25" hidden="1" customHeight="1" x14ac:dyDescent="0.3">
      <c r="A17" s="352" t="s">
        <v>493</v>
      </c>
      <c r="B17" s="74" t="s">
        <v>494</v>
      </c>
      <c r="C17" s="74"/>
      <c r="D17" s="357" t="s">
        <v>40</v>
      </c>
      <c r="E17" s="74"/>
      <c r="F17" s="74"/>
      <c r="G17" s="353">
        <f t="shared" si="4"/>
        <v>88</v>
      </c>
      <c r="H17" s="573">
        <v>56</v>
      </c>
      <c r="I17" s="573">
        <v>12</v>
      </c>
      <c r="J17" s="573">
        <v>56</v>
      </c>
      <c r="K17" s="573"/>
      <c r="L17" s="573"/>
      <c r="M17" s="114">
        <v>12</v>
      </c>
      <c r="N17" s="573">
        <v>2</v>
      </c>
      <c r="O17" s="573">
        <v>6</v>
      </c>
      <c r="P17" s="48">
        <v>32</v>
      </c>
      <c r="Q17" s="562">
        <v>4</v>
      </c>
      <c r="R17" s="48">
        <v>36</v>
      </c>
      <c r="S17" s="562">
        <v>4</v>
      </c>
      <c r="T17" s="48"/>
      <c r="U17" s="562"/>
      <c r="V17" s="48"/>
      <c r="W17" s="562"/>
      <c r="X17" s="5">
        <f t="shared" si="3"/>
        <v>0</v>
      </c>
      <c r="Y17" s="5"/>
    </row>
    <row r="18" spans="1:25" ht="39.6" hidden="1" x14ac:dyDescent="0.3">
      <c r="A18" s="352" t="s">
        <v>495</v>
      </c>
      <c r="B18" s="74" t="s">
        <v>496</v>
      </c>
      <c r="C18" s="74"/>
      <c r="D18" s="357" t="s">
        <v>40</v>
      </c>
      <c r="E18" s="74"/>
      <c r="F18" s="74"/>
      <c r="G18" s="353">
        <f t="shared" si="4"/>
        <v>84</v>
      </c>
      <c r="H18" s="116">
        <v>38</v>
      </c>
      <c r="I18" s="116">
        <v>30</v>
      </c>
      <c r="J18" s="116">
        <v>38</v>
      </c>
      <c r="K18" s="573"/>
      <c r="L18" s="573"/>
      <c r="M18" s="114">
        <f t="shared" ref="M18:M29" si="8">Q18+S18+U18+W18</f>
        <v>8</v>
      </c>
      <c r="N18" s="573">
        <v>2</v>
      </c>
      <c r="O18" s="573">
        <v>6</v>
      </c>
      <c r="P18" s="48">
        <v>32</v>
      </c>
      <c r="Q18" s="562">
        <v>4</v>
      </c>
      <c r="R18" s="48">
        <v>36</v>
      </c>
      <c r="S18" s="562">
        <v>4</v>
      </c>
      <c r="T18" s="48"/>
      <c r="U18" s="562"/>
      <c r="V18" s="48"/>
      <c r="W18" s="562"/>
      <c r="X18" s="5">
        <f t="shared" si="3"/>
        <v>0</v>
      </c>
      <c r="Y18" s="5"/>
    </row>
    <row r="19" spans="1:25" ht="26.4" x14ac:dyDescent="0.3">
      <c r="A19" s="574" t="s">
        <v>707</v>
      </c>
      <c r="B19" s="1253" t="s">
        <v>708</v>
      </c>
      <c r="C19" s="74"/>
      <c r="D19" s="357"/>
      <c r="E19" s="74"/>
      <c r="F19" s="74" t="s">
        <v>40</v>
      </c>
      <c r="G19" s="353">
        <f t="shared" si="4"/>
        <v>86</v>
      </c>
      <c r="H19" s="573">
        <v>40</v>
      </c>
      <c r="I19" s="573">
        <v>30</v>
      </c>
      <c r="J19" s="573">
        <v>40</v>
      </c>
      <c r="K19" s="573"/>
      <c r="L19" s="573"/>
      <c r="M19" s="114">
        <v>8</v>
      </c>
      <c r="N19" s="573">
        <v>2</v>
      </c>
      <c r="O19" s="573">
        <v>6</v>
      </c>
      <c r="P19" s="48"/>
      <c r="Q19" s="562"/>
      <c r="R19" s="48"/>
      <c r="S19" s="562"/>
      <c r="T19" s="48">
        <v>28</v>
      </c>
      <c r="U19" s="562">
        <v>4</v>
      </c>
      <c r="V19" s="48">
        <v>42</v>
      </c>
      <c r="W19" s="562">
        <v>4</v>
      </c>
      <c r="X19" s="5">
        <f t="shared" si="3"/>
        <v>70</v>
      </c>
      <c r="Y19" s="5" t="s">
        <v>1178</v>
      </c>
    </row>
    <row r="20" spans="1:25" hidden="1" x14ac:dyDescent="0.3">
      <c r="A20" s="574" t="s">
        <v>497</v>
      </c>
      <c r="B20" s="1229" t="s">
        <v>498</v>
      </c>
      <c r="C20" s="357" t="s">
        <v>29</v>
      </c>
      <c r="D20" s="357"/>
      <c r="E20" s="74"/>
      <c r="F20" s="74"/>
      <c r="G20" s="353">
        <f t="shared" si="4"/>
        <v>54</v>
      </c>
      <c r="H20" s="573">
        <v>20</v>
      </c>
      <c r="I20" s="573">
        <v>20</v>
      </c>
      <c r="J20" s="573">
        <v>28</v>
      </c>
      <c r="K20" s="573"/>
      <c r="L20" s="573"/>
      <c r="M20" s="114">
        <f t="shared" si="8"/>
        <v>6</v>
      </c>
      <c r="N20" s="573"/>
      <c r="O20" s="573"/>
      <c r="P20" s="48">
        <v>48</v>
      </c>
      <c r="Q20" s="562">
        <v>6</v>
      </c>
      <c r="R20" s="48"/>
      <c r="S20" s="562"/>
      <c r="T20" s="48"/>
      <c r="U20" s="562"/>
      <c r="V20" s="48"/>
      <c r="W20" s="562"/>
      <c r="X20" s="5">
        <f t="shared" si="3"/>
        <v>0</v>
      </c>
      <c r="Y20" s="5"/>
    </row>
    <row r="21" spans="1:25" ht="26.4" x14ac:dyDescent="0.3">
      <c r="A21" s="74" t="s">
        <v>709</v>
      </c>
      <c r="B21" s="1229" t="s">
        <v>57</v>
      </c>
      <c r="C21" s="74"/>
      <c r="D21" s="357"/>
      <c r="E21" s="74"/>
      <c r="F21" s="74" t="s">
        <v>40</v>
      </c>
      <c r="G21" s="353">
        <f t="shared" si="4"/>
        <v>86</v>
      </c>
      <c r="H21" s="573">
        <v>36</v>
      </c>
      <c r="I21" s="573">
        <v>34</v>
      </c>
      <c r="J21" s="573">
        <v>36</v>
      </c>
      <c r="K21" s="74"/>
      <c r="L21" s="74"/>
      <c r="M21" s="114">
        <v>8</v>
      </c>
      <c r="N21" s="573">
        <v>2</v>
      </c>
      <c r="O21" s="573">
        <v>6</v>
      </c>
      <c r="P21" s="48"/>
      <c r="Q21" s="562"/>
      <c r="R21" s="48"/>
      <c r="S21" s="562"/>
      <c r="T21" s="282">
        <v>48</v>
      </c>
      <c r="U21" s="562"/>
      <c r="V21" s="48">
        <v>22</v>
      </c>
      <c r="W21" s="562">
        <v>8</v>
      </c>
      <c r="X21" s="5">
        <f t="shared" si="3"/>
        <v>70</v>
      </c>
      <c r="Y21" s="1260" t="s">
        <v>1116</v>
      </c>
    </row>
    <row r="22" spans="1:25" ht="26.4" x14ac:dyDescent="0.3">
      <c r="A22" s="74" t="s">
        <v>710</v>
      </c>
      <c r="B22" s="1229" t="s">
        <v>711</v>
      </c>
      <c r="C22" s="74"/>
      <c r="D22" s="357"/>
      <c r="E22" s="74"/>
      <c r="F22" s="74" t="s">
        <v>29</v>
      </c>
      <c r="G22" s="353">
        <f t="shared" si="4"/>
        <v>76</v>
      </c>
      <c r="H22" s="573">
        <v>24</v>
      </c>
      <c r="I22" s="573">
        <v>46</v>
      </c>
      <c r="J22" s="573">
        <v>24</v>
      </c>
      <c r="K22" s="74"/>
      <c r="L22" s="74"/>
      <c r="M22" s="114">
        <f t="shared" si="8"/>
        <v>6</v>
      </c>
      <c r="N22" s="74"/>
      <c r="O22" s="74"/>
      <c r="P22" s="48"/>
      <c r="Q22" s="562"/>
      <c r="R22" s="48"/>
      <c r="S22" s="562"/>
      <c r="T22" s="48"/>
      <c r="U22" s="562"/>
      <c r="V22" s="48">
        <v>70</v>
      </c>
      <c r="W22" s="562">
        <v>6</v>
      </c>
      <c r="X22" s="5">
        <f t="shared" si="3"/>
        <v>70</v>
      </c>
      <c r="Y22" s="1248" t="s">
        <v>1119</v>
      </c>
    </row>
    <row r="23" spans="1:25" x14ac:dyDescent="0.3">
      <c r="A23" s="74" t="s">
        <v>712</v>
      </c>
      <c r="B23" s="1229" t="s">
        <v>295</v>
      </c>
      <c r="C23" s="74"/>
      <c r="D23" s="357"/>
      <c r="E23" s="74" t="s">
        <v>40</v>
      </c>
      <c r="F23" s="74"/>
      <c r="G23" s="353">
        <f t="shared" si="4"/>
        <v>76</v>
      </c>
      <c r="H23" s="573">
        <v>30</v>
      </c>
      <c r="I23" s="573">
        <v>26</v>
      </c>
      <c r="J23" s="573">
        <v>30</v>
      </c>
      <c r="K23" s="74"/>
      <c r="L23" s="74"/>
      <c r="M23" s="114">
        <v>12</v>
      </c>
      <c r="N23" s="357">
        <v>2</v>
      </c>
      <c r="O23" s="357">
        <v>6</v>
      </c>
      <c r="P23" s="48"/>
      <c r="Q23" s="562"/>
      <c r="R23" s="48"/>
      <c r="S23" s="562"/>
      <c r="T23" s="282">
        <v>56</v>
      </c>
      <c r="U23" s="562">
        <v>8</v>
      </c>
      <c r="V23" s="48"/>
      <c r="W23" s="562"/>
      <c r="X23" s="5">
        <f t="shared" si="3"/>
        <v>56</v>
      </c>
      <c r="Y23" s="5" t="s">
        <v>1133</v>
      </c>
    </row>
    <row r="24" spans="1:25" hidden="1" x14ac:dyDescent="0.3">
      <c r="A24" s="74" t="s">
        <v>499</v>
      </c>
      <c r="B24" s="1229" t="s">
        <v>500</v>
      </c>
      <c r="C24" s="74"/>
      <c r="D24" s="357" t="s">
        <v>40</v>
      </c>
      <c r="E24" s="74"/>
      <c r="F24" s="74"/>
      <c r="G24" s="353">
        <f t="shared" si="4"/>
        <v>112</v>
      </c>
      <c r="H24" s="573">
        <v>46</v>
      </c>
      <c r="I24" s="573">
        <v>46</v>
      </c>
      <c r="J24" s="573">
        <v>46</v>
      </c>
      <c r="K24" s="74"/>
      <c r="L24" s="74"/>
      <c r="M24" s="114">
        <f t="shared" si="8"/>
        <v>12</v>
      </c>
      <c r="N24" s="573">
        <v>2</v>
      </c>
      <c r="O24" s="573">
        <v>6</v>
      </c>
      <c r="P24" s="48">
        <v>56</v>
      </c>
      <c r="Q24" s="562">
        <v>8</v>
      </c>
      <c r="R24" s="48">
        <v>36</v>
      </c>
      <c r="S24" s="562">
        <v>4</v>
      </c>
      <c r="T24" s="48"/>
      <c r="U24" s="562"/>
      <c r="V24" s="48"/>
      <c r="W24" s="562"/>
      <c r="X24" s="5">
        <f t="shared" si="3"/>
        <v>0</v>
      </c>
      <c r="Y24" s="5"/>
    </row>
    <row r="25" spans="1:25" x14ac:dyDescent="0.3">
      <c r="A25" s="74" t="s">
        <v>713</v>
      </c>
      <c r="B25" s="1229" t="s">
        <v>119</v>
      </c>
      <c r="C25" s="74"/>
      <c r="D25" s="357"/>
      <c r="E25" s="74"/>
      <c r="F25" s="74" t="s">
        <v>29</v>
      </c>
      <c r="G25" s="353">
        <f t="shared" si="4"/>
        <v>64</v>
      </c>
      <c r="H25" s="573">
        <v>28</v>
      </c>
      <c r="I25" s="573">
        <v>36</v>
      </c>
      <c r="J25" s="573">
        <v>20</v>
      </c>
      <c r="K25" s="74"/>
      <c r="L25" s="74"/>
      <c r="M25" s="114">
        <v>8</v>
      </c>
      <c r="N25" s="357"/>
      <c r="O25" s="357"/>
      <c r="P25" s="48"/>
      <c r="Q25" s="562"/>
      <c r="R25" s="48"/>
      <c r="S25" s="562"/>
      <c r="T25" s="48"/>
      <c r="U25" s="562"/>
      <c r="V25" s="48">
        <v>56</v>
      </c>
      <c r="W25" s="562">
        <v>8</v>
      </c>
      <c r="X25" s="5">
        <f>T25+V25</f>
        <v>56</v>
      </c>
      <c r="Y25" s="1248" t="s">
        <v>1138</v>
      </c>
    </row>
    <row r="26" spans="1:25" x14ac:dyDescent="0.3">
      <c r="A26" s="74" t="s">
        <v>714</v>
      </c>
      <c r="B26" s="1229" t="s">
        <v>101</v>
      </c>
      <c r="C26" s="74"/>
      <c r="D26" s="74"/>
      <c r="E26" s="74"/>
      <c r="F26" s="74" t="s">
        <v>29</v>
      </c>
      <c r="G26" s="353">
        <f t="shared" si="4"/>
        <v>48</v>
      </c>
      <c r="H26" s="573">
        <v>22</v>
      </c>
      <c r="I26" s="573">
        <v>20</v>
      </c>
      <c r="J26" s="573">
        <v>22</v>
      </c>
      <c r="K26" s="74"/>
      <c r="L26" s="74"/>
      <c r="M26" s="114">
        <f t="shared" si="8"/>
        <v>6</v>
      </c>
      <c r="N26" s="74"/>
      <c r="O26" s="74"/>
      <c r="P26" s="48"/>
      <c r="Q26" s="54"/>
      <c r="R26" s="48"/>
      <c r="S26" s="54"/>
      <c r="T26" s="48"/>
      <c r="U26" s="54"/>
      <c r="V26" s="48">
        <v>42</v>
      </c>
      <c r="W26" s="54">
        <v>6</v>
      </c>
      <c r="X26" s="5">
        <f t="shared" si="3"/>
        <v>42</v>
      </c>
      <c r="Y26" s="1260" t="s">
        <v>1099</v>
      </c>
    </row>
    <row r="27" spans="1:25" x14ac:dyDescent="0.3">
      <c r="A27" s="74" t="s">
        <v>715</v>
      </c>
      <c r="B27" s="1229" t="s">
        <v>294</v>
      </c>
      <c r="C27" s="74"/>
      <c r="D27" s="74"/>
      <c r="E27" s="74" t="s">
        <v>40</v>
      </c>
      <c r="F27" s="74"/>
      <c r="G27" s="353">
        <f t="shared" si="4"/>
        <v>76</v>
      </c>
      <c r="H27" s="573">
        <v>28</v>
      </c>
      <c r="I27" s="573">
        <v>28</v>
      </c>
      <c r="J27" s="573">
        <v>28</v>
      </c>
      <c r="K27" s="74"/>
      <c r="L27" s="74"/>
      <c r="M27" s="114">
        <v>12</v>
      </c>
      <c r="N27" s="74">
        <v>2</v>
      </c>
      <c r="O27" s="74">
        <v>6</v>
      </c>
      <c r="P27" s="48"/>
      <c r="Q27" s="562"/>
      <c r="R27" s="48"/>
      <c r="S27" s="562"/>
      <c r="T27" s="282">
        <v>56</v>
      </c>
      <c r="U27" s="562">
        <v>8</v>
      </c>
      <c r="V27" s="48"/>
      <c r="W27" s="562"/>
      <c r="X27" s="5">
        <f t="shared" si="3"/>
        <v>56</v>
      </c>
      <c r="Y27" s="1248" t="s">
        <v>1098</v>
      </c>
    </row>
    <row r="28" spans="1:25" x14ac:dyDescent="0.3">
      <c r="A28" s="74" t="s">
        <v>716</v>
      </c>
      <c r="B28" s="1229" t="s">
        <v>717</v>
      </c>
      <c r="C28" s="74"/>
      <c r="D28" s="74"/>
      <c r="E28" s="74" t="s">
        <v>29</v>
      </c>
      <c r="F28" s="74"/>
      <c r="G28" s="353">
        <f t="shared" si="4"/>
        <v>48</v>
      </c>
      <c r="H28" s="573">
        <v>22</v>
      </c>
      <c r="I28" s="573">
        <v>20</v>
      </c>
      <c r="J28" s="573">
        <v>22</v>
      </c>
      <c r="K28" s="74"/>
      <c r="L28" s="74"/>
      <c r="M28" s="114">
        <f t="shared" si="8"/>
        <v>6</v>
      </c>
      <c r="N28" s="74"/>
      <c r="O28" s="74"/>
      <c r="P28" s="48"/>
      <c r="Q28" s="562"/>
      <c r="R28" s="48"/>
      <c r="S28" s="562"/>
      <c r="T28" s="282"/>
      <c r="U28" s="562">
        <v>6</v>
      </c>
      <c r="V28" s="48">
        <v>42</v>
      </c>
      <c r="W28" s="562"/>
      <c r="X28" s="5">
        <f t="shared" si="3"/>
        <v>42</v>
      </c>
      <c r="Y28" s="5" t="s">
        <v>1068</v>
      </c>
    </row>
    <row r="29" spans="1:25" ht="26.4" x14ac:dyDescent="0.3">
      <c r="A29" s="74" t="s">
        <v>718</v>
      </c>
      <c r="B29" s="1229" t="s">
        <v>21</v>
      </c>
      <c r="C29" s="74"/>
      <c r="D29" s="74"/>
      <c r="E29" s="74"/>
      <c r="F29" s="74" t="s">
        <v>29</v>
      </c>
      <c r="G29" s="353">
        <f t="shared" si="4"/>
        <v>62</v>
      </c>
      <c r="H29" s="573">
        <v>36</v>
      </c>
      <c r="I29" s="573">
        <v>20</v>
      </c>
      <c r="J29" s="573">
        <v>36</v>
      </c>
      <c r="K29" s="74"/>
      <c r="L29" s="74"/>
      <c r="M29" s="114">
        <f t="shared" si="8"/>
        <v>6</v>
      </c>
      <c r="N29" s="74"/>
      <c r="O29" s="74"/>
      <c r="P29" s="48"/>
      <c r="Q29" s="562"/>
      <c r="R29" s="48"/>
      <c r="S29" s="562"/>
      <c r="T29" s="48"/>
      <c r="U29" s="5"/>
      <c r="V29" s="48">
        <v>56</v>
      </c>
      <c r="W29" s="562">
        <v>6</v>
      </c>
      <c r="X29" s="5">
        <f t="shared" si="3"/>
        <v>56</v>
      </c>
      <c r="Y29" s="1260" t="s">
        <v>1146</v>
      </c>
    </row>
    <row r="30" spans="1:25" x14ac:dyDescent="0.3">
      <c r="A30" s="618" t="s">
        <v>103</v>
      </c>
      <c r="B30" s="618" t="s">
        <v>9</v>
      </c>
      <c r="C30" s="1375"/>
      <c r="D30" s="1376"/>
      <c r="E30" s="1376"/>
      <c r="F30" s="1377"/>
      <c r="G30" s="463">
        <f>G31+G40+G46+G50</f>
        <v>1230</v>
      </c>
      <c r="H30" s="463">
        <f t="shared" ref="H30:W30" si="9">H31+H40+H46+H50</f>
        <v>538</v>
      </c>
      <c r="I30" s="463">
        <f t="shared" si="9"/>
        <v>308</v>
      </c>
      <c r="J30" s="463">
        <f t="shared" si="9"/>
        <v>358</v>
      </c>
      <c r="K30" s="463">
        <f t="shared" si="9"/>
        <v>40</v>
      </c>
      <c r="L30" s="463">
        <f t="shared" si="9"/>
        <v>360</v>
      </c>
      <c r="M30" s="463">
        <f t="shared" si="9"/>
        <v>116</v>
      </c>
      <c r="N30" s="463">
        <f t="shared" si="9"/>
        <v>12</v>
      </c>
      <c r="O30" s="463">
        <f t="shared" si="9"/>
        <v>36</v>
      </c>
      <c r="P30" s="463">
        <f t="shared" si="9"/>
        <v>184</v>
      </c>
      <c r="Q30" s="463">
        <f t="shared" si="9"/>
        <v>22</v>
      </c>
      <c r="R30" s="463">
        <f t="shared" si="9"/>
        <v>324</v>
      </c>
      <c r="S30" s="463">
        <f t="shared" si="9"/>
        <v>44</v>
      </c>
      <c r="T30" s="463">
        <f t="shared" si="9"/>
        <v>156</v>
      </c>
      <c r="U30" s="463">
        <f t="shared" si="9"/>
        <v>26</v>
      </c>
      <c r="V30" s="463">
        <f t="shared" si="9"/>
        <v>42</v>
      </c>
      <c r="W30" s="463">
        <f t="shared" si="9"/>
        <v>4</v>
      </c>
      <c r="X30" s="5">
        <f t="shared" si="3"/>
        <v>198</v>
      </c>
      <c r="Y30" s="5"/>
    </row>
    <row r="31" spans="1:25" ht="27.6" hidden="1" x14ac:dyDescent="0.3">
      <c r="A31" s="619" t="s">
        <v>719</v>
      </c>
      <c r="B31" s="620" t="s">
        <v>720</v>
      </c>
      <c r="C31" s="1378"/>
      <c r="D31" s="1379"/>
      <c r="E31" s="1379"/>
      <c r="F31" s="1380"/>
      <c r="G31" s="466">
        <f>SUM(G32:G37)</f>
        <v>364</v>
      </c>
      <c r="H31" s="466">
        <f t="shared" ref="H31:O31" si="10">SUM(H32:H37)</f>
        <v>112</v>
      </c>
      <c r="I31" s="466">
        <f t="shared" si="10"/>
        <v>116</v>
      </c>
      <c r="J31" s="466">
        <f t="shared" si="10"/>
        <v>112</v>
      </c>
      <c r="K31" s="466">
        <f t="shared" si="10"/>
        <v>20</v>
      </c>
      <c r="L31" s="466">
        <f t="shared" si="10"/>
        <v>72</v>
      </c>
      <c r="M31" s="466">
        <f t="shared" si="10"/>
        <v>36</v>
      </c>
      <c r="N31" s="466">
        <f t="shared" si="10"/>
        <v>2</v>
      </c>
      <c r="O31" s="466">
        <f t="shared" si="10"/>
        <v>6</v>
      </c>
      <c r="P31" s="466">
        <f>SUM(P32:P34)</f>
        <v>104</v>
      </c>
      <c r="Q31" s="466">
        <f t="shared" ref="Q31:W31" si="11">SUM(Q32:Q34)</f>
        <v>12</v>
      </c>
      <c r="R31" s="466">
        <f t="shared" si="11"/>
        <v>144</v>
      </c>
      <c r="S31" s="466">
        <f t="shared" si="11"/>
        <v>20</v>
      </c>
      <c r="T31" s="466">
        <f t="shared" si="11"/>
        <v>0</v>
      </c>
      <c r="U31" s="466">
        <f t="shared" si="11"/>
        <v>0</v>
      </c>
      <c r="V31" s="466">
        <f t="shared" si="11"/>
        <v>0</v>
      </c>
      <c r="W31" s="466">
        <f t="shared" si="11"/>
        <v>0</v>
      </c>
      <c r="X31" s="5">
        <f t="shared" si="3"/>
        <v>0</v>
      </c>
      <c r="Y31" s="5"/>
    </row>
    <row r="32" spans="1:25" ht="39.6" hidden="1" x14ac:dyDescent="0.3">
      <c r="A32" s="574" t="s">
        <v>352</v>
      </c>
      <c r="B32" s="74" t="s">
        <v>501</v>
      </c>
      <c r="C32" s="74"/>
      <c r="D32" s="74" t="s">
        <v>283</v>
      </c>
      <c r="E32" s="74"/>
      <c r="F32" s="74"/>
      <c r="G32" s="353">
        <f>SUM(I32:O32)</f>
        <v>98</v>
      </c>
      <c r="H32" s="573">
        <v>40</v>
      </c>
      <c r="I32" s="573">
        <v>44</v>
      </c>
      <c r="J32" s="573">
        <v>40</v>
      </c>
      <c r="K32" s="116"/>
      <c r="L32" s="573"/>
      <c r="M32" s="114">
        <v>14</v>
      </c>
      <c r="N32" s="573"/>
      <c r="O32" s="573"/>
      <c r="P32" s="48">
        <v>48</v>
      </c>
      <c r="Q32" s="562">
        <v>6</v>
      </c>
      <c r="R32" s="48">
        <v>36</v>
      </c>
      <c r="S32" s="562">
        <v>4</v>
      </c>
      <c r="T32" s="48"/>
      <c r="U32" s="562"/>
      <c r="V32" s="48"/>
      <c r="W32" s="562"/>
      <c r="X32" s="5">
        <f t="shared" si="3"/>
        <v>0</v>
      </c>
      <c r="Y32" s="5"/>
    </row>
    <row r="33" spans="1:25" hidden="1" x14ac:dyDescent="0.3">
      <c r="A33" s="574" t="s">
        <v>502</v>
      </c>
      <c r="B33" s="74" t="s">
        <v>503</v>
      </c>
      <c r="C33" s="74"/>
      <c r="D33" s="74" t="s">
        <v>283</v>
      </c>
      <c r="E33" s="74"/>
      <c r="F33" s="74"/>
      <c r="G33" s="353">
        <f t="shared" ref="G33:G37" si="12">SUM(I33:O33)</f>
        <v>124</v>
      </c>
      <c r="H33" s="573">
        <v>48</v>
      </c>
      <c r="I33" s="573">
        <v>42</v>
      </c>
      <c r="J33" s="573">
        <v>48</v>
      </c>
      <c r="K33" s="573">
        <v>20</v>
      </c>
      <c r="L33" s="573"/>
      <c r="M33" s="114">
        <f t="shared" ref="M33:M37" si="13">Q33+S33+U33+W33</f>
        <v>14</v>
      </c>
      <c r="N33" s="573"/>
      <c r="O33" s="573"/>
      <c r="P33" s="48">
        <v>56</v>
      </c>
      <c r="Q33" s="562">
        <v>6</v>
      </c>
      <c r="R33" s="48">
        <v>54</v>
      </c>
      <c r="S33" s="562">
        <v>8</v>
      </c>
      <c r="T33" s="48"/>
      <c r="U33" s="562"/>
      <c r="V33" s="48"/>
      <c r="W33" s="562"/>
      <c r="X33" s="5">
        <f t="shared" si="3"/>
        <v>0</v>
      </c>
      <c r="Y33" s="5"/>
    </row>
    <row r="34" spans="1:25" ht="39.6" hidden="1" x14ac:dyDescent="0.3">
      <c r="A34" s="574" t="s">
        <v>504</v>
      </c>
      <c r="B34" s="74" t="s">
        <v>505</v>
      </c>
      <c r="C34" s="74"/>
      <c r="D34" s="74" t="s">
        <v>29</v>
      </c>
      <c r="E34" s="74"/>
      <c r="F34" s="74"/>
      <c r="G34" s="353">
        <f t="shared" si="12"/>
        <v>62</v>
      </c>
      <c r="H34" s="573">
        <v>24</v>
      </c>
      <c r="I34" s="573">
        <v>30</v>
      </c>
      <c r="J34" s="573">
        <v>24</v>
      </c>
      <c r="K34" s="573"/>
      <c r="L34" s="573"/>
      <c r="M34" s="114">
        <f t="shared" si="13"/>
        <v>8</v>
      </c>
      <c r="N34" s="573"/>
      <c r="O34" s="573"/>
      <c r="P34" s="48"/>
      <c r="Q34" s="562"/>
      <c r="R34" s="48">
        <v>54</v>
      </c>
      <c r="S34" s="562">
        <v>8</v>
      </c>
      <c r="T34" s="48"/>
      <c r="U34" s="562"/>
      <c r="V34" s="48"/>
      <c r="W34" s="562"/>
      <c r="X34" s="5">
        <f t="shared" si="3"/>
        <v>0</v>
      </c>
      <c r="Y34" s="5"/>
    </row>
    <row r="35" spans="1:25" hidden="1" x14ac:dyDescent="0.3">
      <c r="A35" s="568" t="s">
        <v>157</v>
      </c>
      <c r="B35" s="568" t="s">
        <v>43</v>
      </c>
      <c r="C35" s="74"/>
      <c r="D35" s="74" t="s">
        <v>283</v>
      </c>
      <c r="E35" s="74"/>
      <c r="F35" s="74"/>
      <c r="G35" s="353">
        <v>36</v>
      </c>
      <c r="H35" s="573"/>
      <c r="I35" s="573"/>
      <c r="J35" s="573"/>
      <c r="K35" s="573"/>
      <c r="L35" s="573">
        <v>36</v>
      </c>
      <c r="M35" s="114"/>
      <c r="N35" s="573"/>
      <c r="O35" s="573"/>
      <c r="P35" s="48"/>
      <c r="Q35" s="562"/>
      <c r="R35" s="455">
        <v>36</v>
      </c>
      <c r="S35" s="562"/>
      <c r="T35" s="48"/>
      <c r="U35" s="562"/>
      <c r="V35" s="48"/>
      <c r="W35" s="562"/>
      <c r="X35" s="5">
        <f t="shared" si="3"/>
        <v>0</v>
      </c>
      <c r="Y35" s="5"/>
    </row>
    <row r="36" spans="1:25" hidden="1" x14ac:dyDescent="0.3">
      <c r="A36" s="568" t="s">
        <v>365</v>
      </c>
      <c r="B36" s="568" t="s">
        <v>73</v>
      </c>
      <c r="C36" s="568"/>
      <c r="D36" s="568" t="s">
        <v>283</v>
      </c>
      <c r="E36" s="568"/>
      <c r="F36" s="568"/>
      <c r="G36" s="353">
        <v>36</v>
      </c>
      <c r="H36" s="573"/>
      <c r="I36" s="573"/>
      <c r="J36" s="573"/>
      <c r="K36" s="573"/>
      <c r="L36" s="573">
        <v>36</v>
      </c>
      <c r="M36" s="114">
        <f t="shared" si="13"/>
        <v>0</v>
      </c>
      <c r="N36" s="573"/>
      <c r="O36" s="573"/>
      <c r="P36" s="47"/>
      <c r="Q36" s="47"/>
      <c r="R36" s="47">
        <v>36</v>
      </c>
      <c r="S36" s="47"/>
      <c r="T36" s="47"/>
      <c r="U36" s="47"/>
      <c r="V36" s="47"/>
      <c r="W36" s="47"/>
      <c r="X36" s="5">
        <f t="shared" si="3"/>
        <v>0</v>
      </c>
      <c r="Y36" s="5"/>
    </row>
    <row r="37" spans="1:25" hidden="1" x14ac:dyDescent="0.3">
      <c r="A37" s="568" t="s">
        <v>282</v>
      </c>
      <c r="B37" s="568" t="s">
        <v>216</v>
      </c>
      <c r="C37" s="568"/>
      <c r="D37" s="568" t="s">
        <v>40</v>
      </c>
      <c r="E37" s="568"/>
      <c r="F37" s="568"/>
      <c r="G37" s="353">
        <f t="shared" si="12"/>
        <v>8</v>
      </c>
      <c r="H37" s="573"/>
      <c r="I37" s="573"/>
      <c r="J37" s="573"/>
      <c r="K37" s="573"/>
      <c r="L37" s="573"/>
      <c r="M37" s="114">
        <f t="shared" si="13"/>
        <v>0</v>
      </c>
      <c r="N37" s="573">
        <v>2</v>
      </c>
      <c r="O37" s="573">
        <v>6</v>
      </c>
      <c r="P37" s="47"/>
      <c r="Q37" s="47"/>
      <c r="R37" s="47">
        <v>6</v>
      </c>
      <c r="S37" s="47"/>
      <c r="T37" s="47"/>
      <c r="U37" s="47"/>
      <c r="V37" s="47"/>
      <c r="W37" s="47"/>
      <c r="X37" s="5">
        <f t="shared" si="3"/>
        <v>0</v>
      </c>
      <c r="Y37" s="5"/>
    </row>
    <row r="38" spans="1:25" x14ac:dyDescent="0.3">
      <c r="A38" s="621"/>
      <c r="B38" s="621" t="s">
        <v>721</v>
      </c>
      <c r="C38" s="621"/>
      <c r="D38" s="621"/>
      <c r="E38" s="621"/>
      <c r="F38" s="621"/>
      <c r="G38" s="622"/>
      <c r="H38" s="622"/>
      <c r="I38" s="622"/>
      <c r="J38" s="622"/>
      <c r="K38" s="622"/>
      <c r="L38" s="622"/>
      <c r="M38" s="622"/>
      <c r="N38" s="622"/>
      <c r="O38" s="622"/>
      <c r="P38" s="621"/>
      <c r="Q38" s="621"/>
      <c r="R38" s="621"/>
      <c r="S38" s="621"/>
      <c r="T38" s="621"/>
      <c r="U38" s="621"/>
      <c r="V38" s="621"/>
      <c r="W38" s="621"/>
      <c r="X38" s="5">
        <f t="shared" si="3"/>
        <v>0</v>
      </c>
      <c r="Y38" s="5"/>
    </row>
    <row r="39" spans="1:25" ht="26.4" x14ac:dyDescent="0.3">
      <c r="A39" s="358"/>
      <c r="B39" s="359" t="s">
        <v>722</v>
      </c>
      <c r="C39" s="359"/>
      <c r="D39" s="359"/>
      <c r="E39" s="359"/>
      <c r="F39" s="359"/>
      <c r="G39" s="353"/>
      <c r="H39" s="353"/>
      <c r="I39" s="353"/>
      <c r="J39" s="353"/>
      <c r="K39" s="353"/>
      <c r="L39" s="353"/>
      <c r="M39" s="353"/>
      <c r="N39" s="353"/>
      <c r="O39" s="353"/>
      <c r="P39" s="358"/>
      <c r="Q39" s="358"/>
      <c r="R39" s="358"/>
      <c r="S39" s="358"/>
      <c r="T39" s="358"/>
      <c r="U39" s="358"/>
      <c r="V39" s="358"/>
      <c r="W39" s="358"/>
      <c r="X39" s="5">
        <f t="shared" si="3"/>
        <v>0</v>
      </c>
      <c r="Y39" s="5"/>
    </row>
    <row r="40" spans="1:25" ht="41.4" x14ac:dyDescent="0.3">
      <c r="A40" s="619" t="s">
        <v>723</v>
      </c>
      <c r="B40" s="620" t="s">
        <v>724</v>
      </c>
      <c r="C40" s="1378"/>
      <c r="D40" s="1379"/>
      <c r="E40" s="1379"/>
      <c r="F40" s="1380"/>
      <c r="G40" s="466">
        <f>SUM(G41:G45)</f>
        <v>338</v>
      </c>
      <c r="H40" s="466">
        <f t="shared" ref="H40:O40" si="14">SUM(H41:H45)</f>
        <v>162</v>
      </c>
      <c r="I40" s="466">
        <f t="shared" si="14"/>
        <v>98</v>
      </c>
      <c r="J40" s="466">
        <f t="shared" si="14"/>
        <v>90</v>
      </c>
      <c r="K40" s="466">
        <f t="shared" si="14"/>
        <v>20</v>
      </c>
      <c r="L40" s="466">
        <f t="shared" si="14"/>
        <v>72</v>
      </c>
      <c r="M40" s="466">
        <f t="shared" si="14"/>
        <v>42</v>
      </c>
      <c r="N40" s="466">
        <f t="shared" si="14"/>
        <v>4</v>
      </c>
      <c r="O40" s="466">
        <f t="shared" si="14"/>
        <v>12</v>
      </c>
      <c r="P40" s="466">
        <f>SUM(P41:P43)</f>
        <v>0</v>
      </c>
      <c r="Q40" s="466">
        <f t="shared" ref="Q40:W40" si="15">SUM(Q41:Q43)</f>
        <v>0</v>
      </c>
      <c r="R40" s="466">
        <f t="shared" si="15"/>
        <v>108</v>
      </c>
      <c r="S40" s="466">
        <f t="shared" si="15"/>
        <v>16</v>
      </c>
      <c r="T40" s="466">
        <f t="shared" si="15"/>
        <v>100</v>
      </c>
      <c r="U40" s="466">
        <f t="shared" si="15"/>
        <v>18</v>
      </c>
      <c r="V40" s="466">
        <f t="shared" si="15"/>
        <v>0</v>
      </c>
      <c r="W40" s="466">
        <f t="shared" si="15"/>
        <v>0</v>
      </c>
      <c r="X40" s="5">
        <f t="shared" si="3"/>
        <v>100</v>
      </c>
      <c r="Y40" s="5"/>
    </row>
    <row r="41" spans="1:25" ht="26.4" x14ac:dyDescent="0.3">
      <c r="A41" s="359" t="s">
        <v>246</v>
      </c>
      <c r="B41" s="360" t="s">
        <v>506</v>
      </c>
      <c r="C41" s="360"/>
      <c r="D41" s="360"/>
      <c r="E41" s="360" t="s">
        <v>29</v>
      </c>
      <c r="F41" s="360"/>
      <c r="G41" s="353">
        <f>SUM(I41:O41)</f>
        <v>126</v>
      </c>
      <c r="H41" s="353">
        <v>44</v>
      </c>
      <c r="I41" s="353">
        <v>46</v>
      </c>
      <c r="J41" s="353">
        <v>44</v>
      </c>
      <c r="K41" s="353">
        <v>20</v>
      </c>
      <c r="L41" s="353"/>
      <c r="M41" s="353">
        <f t="shared" ref="M41:M49" si="16">Q41+S41+U41+W41</f>
        <v>16</v>
      </c>
      <c r="N41" s="353"/>
      <c r="O41" s="353"/>
      <c r="P41" s="48"/>
      <c r="Q41" s="562"/>
      <c r="R41" s="48">
        <v>54</v>
      </c>
      <c r="S41" s="562">
        <v>8</v>
      </c>
      <c r="T41" s="282">
        <v>56</v>
      </c>
      <c r="U41" s="562">
        <v>8</v>
      </c>
      <c r="V41" s="48"/>
      <c r="W41" s="562"/>
      <c r="X41" s="5">
        <f t="shared" si="3"/>
        <v>56</v>
      </c>
      <c r="Y41" s="1260" t="s">
        <v>1090</v>
      </c>
    </row>
    <row r="42" spans="1:25" ht="26.4" hidden="1" x14ac:dyDescent="0.3">
      <c r="A42" s="359" t="s">
        <v>354</v>
      </c>
      <c r="B42" s="360" t="s">
        <v>725</v>
      </c>
      <c r="C42" s="360"/>
      <c r="D42" s="360" t="s">
        <v>40</v>
      </c>
      <c r="E42" s="360"/>
      <c r="F42" s="360"/>
      <c r="G42" s="353">
        <f t="shared" ref="G42:G45" si="17">SUM(I42:O42)</f>
        <v>78</v>
      </c>
      <c r="H42" s="353">
        <v>24</v>
      </c>
      <c r="I42" s="353">
        <v>30</v>
      </c>
      <c r="J42" s="353">
        <v>24</v>
      </c>
      <c r="K42" s="353"/>
      <c r="L42" s="353"/>
      <c r="M42" s="353">
        <v>16</v>
      </c>
      <c r="N42" s="353">
        <v>2</v>
      </c>
      <c r="O42" s="353">
        <v>6</v>
      </c>
      <c r="P42" s="48"/>
      <c r="Q42" s="562"/>
      <c r="R42" s="48">
        <v>54</v>
      </c>
      <c r="S42" s="562">
        <v>8</v>
      </c>
      <c r="T42" s="48"/>
      <c r="U42" s="562"/>
      <c r="V42" s="48"/>
      <c r="W42" s="562"/>
      <c r="X42" s="5">
        <f t="shared" si="3"/>
        <v>0</v>
      </c>
      <c r="Y42" s="5"/>
    </row>
    <row r="43" spans="1:25" ht="39.6" x14ac:dyDescent="0.3">
      <c r="A43" s="359" t="s">
        <v>58</v>
      </c>
      <c r="B43" s="360" t="s">
        <v>726</v>
      </c>
      <c r="C43" s="360"/>
      <c r="D43" s="360"/>
      <c r="E43" s="360"/>
      <c r="F43" s="360" t="s">
        <v>29</v>
      </c>
      <c r="G43" s="353">
        <f t="shared" si="17"/>
        <v>54</v>
      </c>
      <c r="H43" s="353">
        <v>22</v>
      </c>
      <c r="I43" s="353">
        <v>22</v>
      </c>
      <c r="J43" s="353">
        <v>22</v>
      </c>
      <c r="K43" s="353"/>
      <c r="L43" s="353"/>
      <c r="M43" s="353">
        <f t="shared" si="16"/>
        <v>10</v>
      </c>
      <c r="N43" s="353"/>
      <c r="O43" s="353"/>
      <c r="P43" s="48"/>
      <c r="Q43" s="562"/>
      <c r="R43" s="48"/>
      <c r="S43" s="562"/>
      <c r="T43" s="282">
        <v>44</v>
      </c>
      <c r="U43" s="562">
        <v>10</v>
      </c>
      <c r="V43" s="48"/>
      <c r="W43" s="562"/>
      <c r="X43" s="5">
        <f t="shared" si="3"/>
        <v>44</v>
      </c>
      <c r="Y43" s="1260" t="s">
        <v>1103</v>
      </c>
    </row>
    <row r="44" spans="1:25" x14ac:dyDescent="0.3">
      <c r="A44" s="358" t="s">
        <v>307</v>
      </c>
      <c r="B44" s="358" t="s">
        <v>43</v>
      </c>
      <c r="C44" s="358"/>
      <c r="D44" s="358"/>
      <c r="E44" s="358" t="s">
        <v>29</v>
      </c>
      <c r="F44" s="358"/>
      <c r="G44" s="353">
        <f t="shared" si="17"/>
        <v>72</v>
      </c>
      <c r="H44" s="353">
        <v>72</v>
      </c>
      <c r="I44" s="353"/>
      <c r="J44" s="353"/>
      <c r="K44" s="353"/>
      <c r="L44" s="353">
        <v>72</v>
      </c>
      <c r="M44" s="353">
        <f t="shared" si="16"/>
        <v>0</v>
      </c>
      <c r="N44" s="353"/>
      <c r="O44" s="353"/>
      <c r="P44" s="48"/>
      <c r="Q44" s="562"/>
      <c r="R44" s="48"/>
      <c r="S44" s="562"/>
      <c r="T44" s="455">
        <v>72</v>
      </c>
      <c r="U44" s="562"/>
      <c r="V44" s="356"/>
      <c r="W44" s="562"/>
      <c r="X44" s="5">
        <f t="shared" si="3"/>
        <v>72</v>
      </c>
      <c r="Y44" s="5"/>
    </row>
    <row r="45" spans="1:25" x14ac:dyDescent="0.3">
      <c r="A45" s="358" t="s">
        <v>263</v>
      </c>
      <c r="B45" s="358" t="s">
        <v>216</v>
      </c>
      <c r="C45" s="358"/>
      <c r="D45" s="358"/>
      <c r="E45" s="358" t="s">
        <v>40</v>
      </c>
      <c r="F45" s="358"/>
      <c r="G45" s="353">
        <f t="shared" si="17"/>
        <v>8</v>
      </c>
      <c r="H45" s="467"/>
      <c r="I45" s="353"/>
      <c r="J45" s="353"/>
      <c r="K45" s="353"/>
      <c r="L45" s="353"/>
      <c r="M45" s="353">
        <f t="shared" si="16"/>
        <v>0</v>
      </c>
      <c r="N45" s="353">
        <v>2</v>
      </c>
      <c r="O45" s="353">
        <v>6</v>
      </c>
      <c r="P45" s="48"/>
      <c r="Q45" s="562"/>
      <c r="R45" s="48"/>
      <c r="S45" s="562"/>
      <c r="T45" s="455">
        <v>6</v>
      </c>
      <c r="U45" s="562"/>
      <c r="V45" s="48"/>
      <c r="W45" s="562"/>
      <c r="X45" s="5">
        <f t="shared" si="3"/>
        <v>6</v>
      </c>
      <c r="Y45" s="5" t="s">
        <v>1184</v>
      </c>
    </row>
    <row r="46" spans="1:25" ht="27.6" x14ac:dyDescent="0.3">
      <c r="A46" s="619" t="s">
        <v>727</v>
      </c>
      <c r="B46" s="623" t="s">
        <v>728</v>
      </c>
      <c r="C46" s="1381"/>
      <c r="D46" s="1382"/>
      <c r="E46" s="1382"/>
      <c r="F46" s="1383"/>
      <c r="G46" s="466">
        <f>SUM(G47:G49)</f>
        <v>318</v>
      </c>
      <c r="H46" s="466">
        <f t="shared" ref="H46:O46" si="18">SUM(H47:H49)</f>
        <v>214</v>
      </c>
      <c r="I46" s="466">
        <f t="shared" si="18"/>
        <v>64</v>
      </c>
      <c r="J46" s="466">
        <f t="shared" si="18"/>
        <v>106</v>
      </c>
      <c r="K46" s="466">
        <f t="shared" si="18"/>
        <v>0</v>
      </c>
      <c r="L46" s="466">
        <f t="shared" si="18"/>
        <v>108</v>
      </c>
      <c r="M46" s="466">
        <f t="shared" si="18"/>
        <v>24</v>
      </c>
      <c r="N46" s="466">
        <f t="shared" si="18"/>
        <v>4</v>
      </c>
      <c r="O46" s="466">
        <f t="shared" si="18"/>
        <v>12</v>
      </c>
      <c r="P46" s="466">
        <f>P47</f>
        <v>0</v>
      </c>
      <c r="Q46" s="466">
        <f t="shared" ref="Q46:W46" si="19">Q47</f>
        <v>0</v>
      </c>
      <c r="R46" s="466">
        <f t="shared" si="19"/>
        <v>72</v>
      </c>
      <c r="S46" s="466">
        <f t="shared" si="19"/>
        <v>8</v>
      </c>
      <c r="T46" s="466">
        <f t="shared" si="19"/>
        <v>56</v>
      </c>
      <c r="U46" s="466">
        <f t="shared" si="19"/>
        <v>8</v>
      </c>
      <c r="V46" s="466">
        <f t="shared" si="19"/>
        <v>42</v>
      </c>
      <c r="W46" s="466">
        <f t="shared" si="19"/>
        <v>4</v>
      </c>
      <c r="X46" s="5">
        <f t="shared" si="3"/>
        <v>98</v>
      </c>
      <c r="Y46" s="5"/>
    </row>
    <row r="47" spans="1:25" x14ac:dyDescent="0.3">
      <c r="A47" s="359" t="s">
        <v>507</v>
      </c>
      <c r="B47" s="360" t="s">
        <v>508</v>
      </c>
      <c r="C47" s="360"/>
      <c r="D47" s="360" t="s">
        <v>40</v>
      </c>
      <c r="E47" s="360"/>
      <c r="F47" s="360"/>
      <c r="G47" s="353">
        <f>SUM(I47:O47)</f>
        <v>202</v>
      </c>
      <c r="H47" s="353">
        <v>106</v>
      </c>
      <c r="I47" s="353">
        <v>64</v>
      </c>
      <c r="J47" s="353">
        <v>106</v>
      </c>
      <c r="K47" s="353"/>
      <c r="L47" s="353"/>
      <c r="M47" s="353">
        <v>24</v>
      </c>
      <c r="N47" s="353">
        <v>2</v>
      </c>
      <c r="O47" s="353">
        <v>6</v>
      </c>
      <c r="P47" s="56"/>
      <c r="Q47" s="562"/>
      <c r="R47" s="361">
        <v>72</v>
      </c>
      <c r="S47" s="562">
        <v>8</v>
      </c>
      <c r="T47" s="361">
        <v>56</v>
      </c>
      <c r="U47" s="562">
        <v>8</v>
      </c>
      <c r="V47" s="361">
        <v>42</v>
      </c>
      <c r="W47" s="562">
        <v>4</v>
      </c>
      <c r="X47" s="5">
        <f t="shared" si="3"/>
        <v>98</v>
      </c>
      <c r="Y47" s="5" t="s">
        <v>1173</v>
      </c>
    </row>
    <row r="48" spans="1:25" x14ac:dyDescent="0.3">
      <c r="A48" s="358" t="s">
        <v>729</v>
      </c>
      <c r="B48" s="358" t="s">
        <v>73</v>
      </c>
      <c r="C48" s="358"/>
      <c r="D48" s="358"/>
      <c r="E48" s="358"/>
      <c r="F48" s="358" t="s">
        <v>29</v>
      </c>
      <c r="G48" s="353">
        <v>108</v>
      </c>
      <c r="H48" s="353">
        <v>108</v>
      </c>
      <c r="I48" s="353"/>
      <c r="J48" s="353"/>
      <c r="K48" s="353"/>
      <c r="L48" s="353">
        <v>108</v>
      </c>
      <c r="M48" s="353">
        <f t="shared" si="16"/>
        <v>0</v>
      </c>
      <c r="N48" s="353"/>
      <c r="O48" s="353"/>
      <c r="P48" s="48"/>
      <c r="Q48" s="562"/>
      <c r="R48" s="48"/>
      <c r="S48" s="562"/>
      <c r="T48" s="48"/>
      <c r="U48" s="562"/>
      <c r="V48" s="48">
        <v>108</v>
      </c>
      <c r="W48" s="562"/>
      <c r="X48" s="5">
        <f t="shared" si="3"/>
        <v>108</v>
      </c>
      <c r="Y48" s="5"/>
    </row>
    <row r="49" spans="1:25" x14ac:dyDescent="0.3">
      <c r="A49" s="358" t="s">
        <v>226</v>
      </c>
      <c r="B49" s="358" t="s">
        <v>216</v>
      </c>
      <c r="C49" s="358"/>
      <c r="D49" s="358"/>
      <c r="E49" s="358"/>
      <c r="F49" s="358" t="s">
        <v>40</v>
      </c>
      <c r="G49" s="353">
        <f t="shared" ref="G49" si="20">SUM(I49:O49)</f>
        <v>8</v>
      </c>
      <c r="H49" s="353"/>
      <c r="I49" s="353"/>
      <c r="J49" s="353"/>
      <c r="K49" s="353"/>
      <c r="L49" s="353"/>
      <c r="M49" s="353">
        <f t="shared" si="16"/>
        <v>0</v>
      </c>
      <c r="N49" s="353">
        <v>2</v>
      </c>
      <c r="O49" s="353">
        <v>6</v>
      </c>
      <c r="P49" s="48"/>
      <c r="Q49" s="562"/>
      <c r="R49" s="48"/>
      <c r="S49" s="562"/>
      <c r="T49" s="48"/>
      <c r="U49" s="562"/>
      <c r="V49" s="48">
        <v>6</v>
      </c>
      <c r="W49" s="562"/>
      <c r="X49" s="5">
        <f t="shared" si="3"/>
        <v>6</v>
      </c>
      <c r="Y49" s="5"/>
    </row>
    <row r="50" spans="1:25" ht="27.6" hidden="1" x14ac:dyDescent="0.3">
      <c r="A50" s="619" t="s">
        <v>36</v>
      </c>
      <c r="B50" s="623" t="s">
        <v>351</v>
      </c>
      <c r="C50" s="1381"/>
      <c r="D50" s="1382"/>
      <c r="E50" s="1382"/>
      <c r="F50" s="1383"/>
      <c r="G50" s="466">
        <f>SUM(G51:G53)</f>
        <v>210</v>
      </c>
      <c r="H50" s="466">
        <f t="shared" ref="H50:O50" si="21">SUM(H51:H53)</f>
        <v>50</v>
      </c>
      <c r="I50" s="466">
        <f t="shared" si="21"/>
        <v>30</v>
      </c>
      <c r="J50" s="466">
        <f t="shared" si="21"/>
        <v>50</v>
      </c>
      <c r="K50" s="466">
        <f t="shared" si="21"/>
        <v>0</v>
      </c>
      <c r="L50" s="466">
        <f t="shared" si="21"/>
        <v>108</v>
      </c>
      <c r="M50" s="466">
        <f t="shared" si="21"/>
        <v>14</v>
      </c>
      <c r="N50" s="466">
        <f t="shared" si="21"/>
        <v>2</v>
      </c>
      <c r="O50" s="466">
        <f t="shared" si="21"/>
        <v>6</v>
      </c>
      <c r="P50" s="466">
        <f>P51</f>
        <v>80</v>
      </c>
      <c r="Q50" s="466">
        <f t="shared" ref="Q50:W50" si="22">Q51</f>
        <v>10</v>
      </c>
      <c r="R50" s="466">
        <f t="shared" si="22"/>
        <v>0</v>
      </c>
      <c r="S50" s="466">
        <f t="shared" si="22"/>
        <v>0</v>
      </c>
      <c r="T50" s="466">
        <f t="shared" si="22"/>
        <v>0</v>
      </c>
      <c r="U50" s="466">
        <f t="shared" si="22"/>
        <v>0</v>
      </c>
      <c r="V50" s="466">
        <f t="shared" si="22"/>
        <v>0</v>
      </c>
      <c r="W50" s="466">
        <f t="shared" si="22"/>
        <v>0</v>
      </c>
      <c r="X50" s="5">
        <f t="shared" si="3"/>
        <v>0</v>
      </c>
      <c r="Y50" s="5"/>
    </row>
    <row r="51" spans="1:25" hidden="1" x14ac:dyDescent="0.3">
      <c r="A51" s="358" t="s">
        <v>288</v>
      </c>
      <c r="B51" s="358" t="s">
        <v>369</v>
      </c>
      <c r="C51" s="358" t="s">
        <v>29</v>
      </c>
      <c r="D51" s="358"/>
      <c r="E51" s="358"/>
      <c r="F51" s="358"/>
      <c r="G51" s="353">
        <f>SUM(I51:O51)</f>
        <v>94</v>
      </c>
      <c r="H51" s="353">
        <v>50</v>
      </c>
      <c r="I51" s="353">
        <v>30</v>
      </c>
      <c r="J51" s="353">
        <v>50</v>
      </c>
      <c r="K51" s="353"/>
      <c r="L51" s="353"/>
      <c r="M51" s="353">
        <v>14</v>
      </c>
      <c r="N51" s="353"/>
      <c r="O51" s="353"/>
      <c r="P51" s="48">
        <v>80</v>
      </c>
      <c r="Q51" s="562">
        <v>10</v>
      </c>
      <c r="R51" s="48"/>
      <c r="S51" s="562"/>
      <c r="T51" s="361"/>
      <c r="U51" s="562"/>
      <c r="V51" s="48"/>
      <c r="W51" s="562"/>
      <c r="X51" s="5">
        <f t="shared" si="3"/>
        <v>0</v>
      </c>
    </row>
    <row r="52" spans="1:25" hidden="1" x14ac:dyDescent="0.3">
      <c r="A52" s="358" t="s">
        <v>60</v>
      </c>
      <c r="B52" s="358" t="s">
        <v>43</v>
      </c>
      <c r="C52" s="358"/>
      <c r="D52" s="358" t="s">
        <v>29</v>
      </c>
      <c r="E52" s="358"/>
      <c r="F52" s="358"/>
      <c r="G52" s="353">
        <f t="shared" ref="G52:G53" si="23">SUM(I52:O52)</f>
        <v>108</v>
      </c>
      <c r="H52" s="353"/>
      <c r="I52" s="353"/>
      <c r="J52" s="353"/>
      <c r="K52" s="353"/>
      <c r="L52" s="353">
        <v>108</v>
      </c>
      <c r="M52" s="353"/>
      <c r="N52" s="353"/>
      <c r="O52" s="353"/>
      <c r="P52" s="48">
        <v>36</v>
      </c>
      <c r="Q52" s="562"/>
      <c r="R52" s="48">
        <v>72</v>
      </c>
      <c r="S52" s="562"/>
      <c r="T52" s="361"/>
      <c r="U52" s="562"/>
      <c r="V52" s="48"/>
      <c r="W52" s="562"/>
      <c r="X52" s="5">
        <f t="shared" si="3"/>
        <v>0</v>
      </c>
    </row>
    <row r="53" spans="1:25" hidden="1" x14ac:dyDescent="0.3">
      <c r="A53" s="358" t="s">
        <v>262</v>
      </c>
      <c r="B53" s="358" t="s">
        <v>216</v>
      </c>
      <c r="C53" s="358"/>
      <c r="D53" s="358" t="s">
        <v>40</v>
      </c>
      <c r="E53" s="358"/>
      <c r="F53" s="358"/>
      <c r="G53" s="353">
        <f t="shared" si="23"/>
        <v>8</v>
      </c>
      <c r="H53" s="353"/>
      <c r="I53" s="353"/>
      <c r="J53" s="353"/>
      <c r="K53" s="353"/>
      <c r="L53" s="353"/>
      <c r="M53" s="353"/>
      <c r="N53" s="353">
        <v>2</v>
      </c>
      <c r="O53" s="353">
        <v>6</v>
      </c>
      <c r="P53" s="48"/>
      <c r="Q53" s="562"/>
      <c r="R53" s="48">
        <v>6</v>
      </c>
      <c r="S53" s="562"/>
      <c r="T53" s="361"/>
      <c r="U53" s="562"/>
      <c r="V53" s="48"/>
      <c r="W53" s="562"/>
      <c r="X53" s="5">
        <f t="shared" si="3"/>
        <v>0</v>
      </c>
    </row>
    <row r="54" spans="1:25" hidden="1" x14ac:dyDescent="0.3">
      <c r="A54" s="358" t="s">
        <v>526</v>
      </c>
      <c r="B54" s="358" t="s">
        <v>527</v>
      </c>
      <c r="C54" s="358"/>
      <c r="D54" s="358"/>
      <c r="E54" s="358"/>
      <c r="F54" s="358"/>
      <c r="G54" s="353">
        <v>216</v>
      </c>
      <c r="H54" s="353"/>
      <c r="I54" s="353"/>
      <c r="J54" s="353"/>
      <c r="K54" s="353"/>
      <c r="L54" s="353"/>
      <c r="M54" s="353"/>
      <c r="N54" s="353"/>
      <c r="O54" s="353"/>
      <c r="P54" s="48"/>
      <c r="Q54" s="562"/>
      <c r="R54" s="48"/>
      <c r="S54" s="562"/>
      <c r="T54" s="48"/>
      <c r="U54" s="562"/>
      <c r="V54" s="48"/>
      <c r="W54" s="562"/>
      <c r="X54" s="5">
        <f t="shared" si="3"/>
        <v>0</v>
      </c>
    </row>
    <row r="55" spans="1:25" x14ac:dyDescent="0.3">
      <c r="A55" s="624" t="s">
        <v>528</v>
      </c>
      <c r="B55" s="624"/>
      <c r="C55" s="624"/>
      <c r="D55" s="624"/>
      <c r="E55" s="624"/>
      <c r="F55" s="624"/>
      <c r="G55" s="624">
        <v>2952</v>
      </c>
      <c r="H55" s="624" t="s">
        <v>730</v>
      </c>
      <c r="I55" s="624"/>
      <c r="J55" s="624"/>
      <c r="K55" s="624"/>
      <c r="L55" s="624"/>
      <c r="M55" s="624"/>
      <c r="N55" s="624"/>
      <c r="O55" s="624"/>
      <c r="P55" s="624"/>
      <c r="Q55" s="624"/>
      <c r="R55" s="624"/>
      <c r="S55" s="624"/>
      <c r="T55" s="624"/>
      <c r="U55" s="624"/>
      <c r="V55" s="624"/>
      <c r="W55" s="624"/>
    </row>
    <row r="56" spans="1:25" x14ac:dyDescent="0.3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48"/>
      <c r="Q56" s="562"/>
      <c r="R56" s="48"/>
      <c r="S56" s="562"/>
      <c r="T56" s="48"/>
      <c r="U56" s="562"/>
      <c r="V56" s="48"/>
      <c r="W56" s="562"/>
    </row>
    <row r="57" spans="1:25" x14ac:dyDescent="0.3">
      <c r="B57" s="625"/>
      <c r="C57" s="625"/>
      <c r="D57" s="625"/>
      <c r="E57" s="625"/>
      <c r="F57" s="625"/>
      <c r="G57" s="625"/>
      <c r="H57" s="625"/>
      <c r="I57" s="625"/>
      <c r="J57" s="625"/>
      <c r="K57" s="625"/>
      <c r="L57" s="625"/>
      <c r="M57" s="625"/>
      <c r="N57" s="625"/>
      <c r="O57" s="626"/>
      <c r="P57" s="48"/>
      <c r="Q57" s="562"/>
      <c r="R57" s="48"/>
      <c r="S57" s="562"/>
      <c r="T57" s="48"/>
      <c r="U57" s="562"/>
      <c r="V57" s="48"/>
      <c r="W57" s="562"/>
    </row>
    <row r="58" spans="1:25" ht="15.6" x14ac:dyDescent="0.3">
      <c r="A58" s="1384" t="s">
        <v>702</v>
      </c>
      <c r="B58" s="1384"/>
      <c r="C58" s="1384"/>
      <c r="D58" s="1384"/>
      <c r="E58" s="1385"/>
      <c r="F58" s="1386" t="s">
        <v>660</v>
      </c>
      <c r="G58" s="1386"/>
      <c r="H58" s="1386"/>
      <c r="I58" s="1386"/>
      <c r="J58" s="1386"/>
      <c r="K58" s="1386"/>
      <c r="L58" s="1386"/>
      <c r="M58" s="1386"/>
      <c r="N58" s="1386"/>
      <c r="O58" s="1386"/>
      <c r="P58" s="570">
        <v>16</v>
      </c>
      <c r="Q58" s="570"/>
      <c r="R58" s="570">
        <v>15</v>
      </c>
      <c r="S58" s="570"/>
      <c r="T58" s="570">
        <v>13</v>
      </c>
      <c r="U58" s="570"/>
      <c r="V58" s="570">
        <v>10</v>
      </c>
      <c r="W58" s="570"/>
    </row>
    <row r="59" spans="1:25" ht="15.6" x14ac:dyDescent="0.3">
      <c r="A59" s="1384"/>
      <c r="B59" s="1384"/>
      <c r="C59" s="1384"/>
      <c r="D59" s="1384"/>
      <c r="E59" s="1385"/>
      <c r="F59" s="1339" t="s">
        <v>661</v>
      </c>
      <c r="G59" s="1339"/>
      <c r="H59" s="1339"/>
      <c r="I59" s="1339"/>
      <c r="J59" s="1339"/>
      <c r="K59" s="1339"/>
      <c r="L59" s="1339"/>
      <c r="M59" s="1339"/>
      <c r="N59" s="1339"/>
      <c r="O59" s="1339"/>
      <c r="P59" s="562">
        <v>0</v>
      </c>
      <c r="Q59" s="562"/>
      <c r="R59" s="562">
        <v>144</v>
      </c>
      <c r="S59" s="562"/>
      <c r="T59" s="562">
        <v>72</v>
      </c>
      <c r="U59" s="562"/>
      <c r="V59" s="562">
        <v>0</v>
      </c>
      <c r="W59" s="562"/>
    </row>
    <row r="60" spans="1:25" ht="15.6" x14ac:dyDescent="0.3">
      <c r="A60" s="1384"/>
      <c r="B60" s="1384"/>
      <c r="C60" s="1384"/>
      <c r="D60" s="1384"/>
      <c r="E60" s="1385"/>
      <c r="F60" s="1339" t="s">
        <v>703</v>
      </c>
      <c r="G60" s="1339"/>
      <c r="H60" s="1339"/>
      <c r="I60" s="1339"/>
      <c r="J60" s="1339"/>
      <c r="K60" s="1339"/>
      <c r="L60" s="1339"/>
      <c r="M60" s="1339"/>
      <c r="N60" s="1339"/>
      <c r="O60" s="1339"/>
      <c r="P60" s="562">
        <v>0</v>
      </c>
      <c r="Q60" s="562"/>
      <c r="R60" s="562">
        <v>0</v>
      </c>
      <c r="S60" s="562"/>
      <c r="T60" s="562">
        <v>0</v>
      </c>
      <c r="U60" s="562"/>
      <c r="V60" s="567" t="s">
        <v>663</v>
      </c>
      <c r="W60" s="562"/>
    </row>
    <row r="61" spans="1:25" ht="15.6" x14ac:dyDescent="0.3">
      <c r="A61" s="1384"/>
      <c r="B61" s="1384"/>
      <c r="C61" s="1384"/>
      <c r="D61" s="1384"/>
      <c r="E61" s="1385"/>
      <c r="F61" s="1339" t="s">
        <v>664</v>
      </c>
      <c r="G61" s="1339"/>
      <c r="H61" s="1339"/>
      <c r="I61" s="1339"/>
      <c r="J61" s="1339"/>
      <c r="K61" s="1339"/>
      <c r="L61" s="1339"/>
      <c r="M61" s="1339"/>
      <c r="N61" s="1339"/>
      <c r="O61" s="1339"/>
      <c r="P61" s="562">
        <v>0</v>
      </c>
      <c r="Q61" s="562"/>
      <c r="R61" s="562">
        <v>7</v>
      </c>
      <c r="S61" s="562"/>
      <c r="T61" s="562">
        <v>3</v>
      </c>
      <c r="U61" s="562"/>
      <c r="V61" s="562">
        <v>4</v>
      </c>
      <c r="W61" s="562"/>
    </row>
    <row r="62" spans="1:25" ht="15.6" x14ac:dyDescent="0.3">
      <c r="A62" s="1384"/>
      <c r="B62" s="1384"/>
      <c r="C62" s="1384"/>
      <c r="D62" s="1384"/>
      <c r="E62" s="1385"/>
      <c r="F62" s="1339" t="s">
        <v>665</v>
      </c>
      <c r="G62" s="1339"/>
      <c r="H62" s="1339"/>
      <c r="I62" s="1339"/>
      <c r="J62" s="1339"/>
      <c r="K62" s="1339"/>
      <c r="L62" s="1339"/>
      <c r="M62" s="1339"/>
      <c r="N62" s="1339"/>
      <c r="O62" s="1339"/>
      <c r="P62" s="562">
        <v>3</v>
      </c>
      <c r="Q62" s="562"/>
      <c r="R62" s="562">
        <v>7</v>
      </c>
      <c r="S62" s="562"/>
      <c r="T62" s="562">
        <v>4</v>
      </c>
      <c r="U62" s="562"/>
      <c r="V62" s="562">
        <v>6</v>
      </c>
      <c r="W62" s="562"/>
    </row>
    <row r="63" spans="1:25" x14ac:dyDescent="0.3">
      <c r="P63" s="472"/>
    </row>
    <row r="64" spans="1:25" x14ac:dyDescent="0.3">
      <c r="P64" s="472"/>
    </row>
    <row r="65" spans="16:16" x14ac:dyDescent="0.3">
      <c r="P65" s="472"/>
    </row>
    <row r="66" spans="16:16" x14ac:dyDescent="0.3">
      <c r="P66" s="472"/>
    </row>
    <row r="67" spans="16:16" x14ac:dyDescent="0.3">
      <c r="P67" s="472"/>
    </row>
    <row r="68" spans="16:16" x14ac:dyDescent="0.3">
      <c r="P68" s="472"/>
    </row>
    <row r="69" spans="16:16" x14ac:dyDescent="0.3">
      <c r="P69" s="472"/>
    </row>
    <row r="70" spans="16:16" x14ac:dyDescent="0.3">
      <c r="P70" s="472"/>
    </row>
    <row r="71" spans="16:16" x14ac:dyDescent="0.3">
      <c r="P71" s="472"/>
    </row>
    <row r="72" spans="16:16" x14ac:dyDescent="0.3">
      <c r="P72" s="472"/>
    </row>
    <row r="73" spans="16:16" x14ac:dyDescent="0.3">
      <c r="P73" s="472"/>
    </row>
    <row r="74" spans="16:16" x14ac:dyDescent="0.3">
      <c r="P74" s="472"/>
    </row>
    <row r="75" spans="16:16" x14ac:dyDescent="0.3">
      <c r="P75" s="472"/>
    </row>
    <row r="76" spans="16:16" x14ac:dyDescent="0.3">
      <c r="P76" s="472"/>
    </row>
    <row r="77" spans="16:16" x14ac:dyDescent="0.3">
      <c r="P77" s="472"/>
    </row>
    <row r="78" spans="16:16" x14ac:dyDescent="0.3">
      <c r="P78" s="472"/>
    </row>
    <row r="79" spans="16:16" x14ac:dyDescent="0.3">
      <c r="P79" s="472"/>
    </row>
    <row r="80" spans="16:16" x14ac:dyDescent="0.3">
      <c r="P80" s="472"/>
    </row>
  </sheetData>
  <mergeCells count="52">
    <mergeCell ref="V3:W3"/>
    <mergeCell ref="P4:Q4"/>
    <mergeCell ref="R4:S4"/>
    <mergeCell ref="T4:U4"/>
    <mergeCell ref="S6:S7"/>
    <mergeCell ref="T6:T7"/>
    <mergeCell ref="U6:U7"/>
    <mergeCell ref="V4:W4"/>
    <mergeCell ref="R5:S5"/>
    <mergeCell ref="T5:U5"/>
    <mergeCell ref="V5:W5"/>
    <mergeCell ref="A8:B8"/>
    <mergeCell ref="A1:A6"/>
    <mergeCell ref="B1:B6"/>
    <mergeCell ref="I1:O1"/>
    <mergeCell ref="P5:Q5"/>
    <mergeCell ref="O2:O6"/>
    <mergeCell ref="P2:S2"/>
    <mergeCell ref="R6:R7"/>
    <mergeCell ref="R3:S3"/>
    <mergeCell ref="T2:W2"/>
    <mergeCell ref="P3:Q3"/>
    <mergeCell ref="C9:F9"/>
    <mergeCell ref="C15:F15"/>
    <mergeCell ref="P6:P7"/>
    <mergeCell ref="Q6:Q7"/>
    <mergeCell ref="I2:I6"/>
    <mergeCell ref="J2:J6"/>
    <mergeCell ref="K2:K6"/>
    <mergeCell ref="L2:L6"/>
    <mergeCell ref="M2:M6"/>
    <mergeCell ref="N2:N6"/>
    <mergeCell ref="C1:F6"/>
    <mergeCell ref="G1:G6"/>
    <mergeCell ref="H1:H6"/>
    <mergeCell ref="T3:U3"/>
    <mergeCell ref="F62:O62"/>
    <mergeCell ref="X1:X7"/>
    <mergeCell ref="Y1:Y7"/>
    <mergeCell ref="C30:F30"/>
    <mergeCell ref="C31:F31"/>
    <mergeCell ref="C40:F40"/>
    <mergeCell ref="C46:F46"/>
    <mergeCell ref="C50:F50"/>
    <mergeCell ref="A58:E62"/>
    <mergeCell ref="F58:O58"/>
    <mergeCell ref="F59:O59"/>
    <mergeCell ref="F60:O60"/>
    <mergeCell ref="F61:O61"/>
    <mergeCell ref="V6:V7"/>
    <mergeCell ref="W6:W7"/>
    <mergeCell ref="C7:F7"/>
  </mergeCells>
  <conditionalFormatting sqref="T5 Q1 T1">
    <cfRule type="cellIs" dxfId="2623" priority="2" operator="equal">
      <formula>0</formula>
    </cfRule>
  </conditionalFormatting>
  <conditionalFormatting sqref="T6:W6 R3 V3 T2:T3 P5 P2:P3 R5">
    <cfRule type="cellIs" dxfId="2622" priority="5" operator="equal">
      <formula>0</formula>
    </cfRule>
  </conditionalFormatting>
  <conditionalFormatting sqref="P6:S6">
    <cfRule type="cellIs" dxfId="2621" priority="4" operator="equal">
      <formula>0</formula>
    </cfRule>
  </conditionalFormatting>
  <conditionalFormatting sqref="R4 V4 T4 P4">
    <cfRule type="cellIs" dxfId="2620" priority="3" operator="equal">
      <formula>0</formula>
    </cfRule>
  </conditionalFormatting>
  <conditionalFormatting sqref="V5">
    <cfRule type="cellIs" dxfId="2619" priority="1" operator="equal">
      <formula>0</formula>
    </cfRule>
  </conditionalFormatting>
  <pageMargins left="0.7" right="0.7" top="0.75" bottom="0.75" header="0.3" footer="0.3"/>
  <pageSetup paperSize="9" scale="56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64AE9C-F99C-4717-A03C-88158CD4D609}">
  <sheetPr>
    <pageSetUpPr fitToPage="1"/>
  </sheetPr>
  <dimension ref="A1:M53"/>
  <sheetViews>
    <sheetView workbookViewId="0">
      <selection activeCell="I15" sqref="I15"/>
    </sheetView>
  </sheetViews>
  <sheetFormatPr defaultColWidth="9.109375" defaultRowHeight="13.8" x14ac:dyDescent="0.25"/>
  <cols>
    <col min="1" max="1" width="10.5546875" style="1918" customWidth="1"/>
    <col min="2" max="2" width="52.33203125" style="1918" customWidth="1"/>
    <col min="3" max="3" width="5" style="1918" customWidth="1"/>
    <col min="4" max="4" width="5.6640625" style="1918" customWidth="1"/>
    <col min="5" max="5" width="6.109375" style="1918" customWidth="1"/>
    <col min="6" max="6" width="7.33203125" style="1918" customWidth="1"/>
    <col min="7" max="7" width="6.88671875" style="1918" customWidth="1"/>
    <col min="8" max="8" width="8" style="1918" customWidth="1"/>
    <col min="9" max="9" width="7.6640625" style="1918" customWidth="1"/>
    <col min="10" max="10" width="8.109375" style="1918" customWidth="1"/>
    <col min="11" max="11" width="9.109375" style="1918"/>
    <col min="12" max="12" width="33" style="1918" customWidth="1"/>
    <col min="13" max="16384" width="9.109375" style="1918"/>
  </cols>
  <sheetData>
    <row r="1" spans="1:13" ht="57.75" customHeight="1" x14ac:dyDescent="0.25">
      <c r="A1" s="1912" t="s">
        <v>45</v>
      </c>
      <c r="B1" s="1912" t="s">
        <v>1192</v>
      </c>
      <c r="C1" s="1913" t="s">
        <v>174</v>
      </c>
      <c r="D1" s="1913"/>
      <c r="E1" s="1913"/>
      <c r="F1" s="1913" t="s">
        <v>1193</v>
      </c>
      <c r="G1" s="1913"/>
      <c r="H1" s="1913"/>
      <c r="I1" s="1914" t="s">
        <v>1194</v>
      </c>
      <c r="J1" s="1915"/>
      <c r="K1" s="1916"/>
      <c r="L1" s="1917"/>
    </row>
    <row r="2" spans="1:13" ht="15" customHeight="1" x14ac:dyDescent="0.25">
      <c r="A2" s="1912"/>
      <c r="B2" s="1912"/>
      <c r="C2" s="1919" t="s">
        <v>764</v>
      </c>
      <c r="D2" s="1919" t="s">
        <v>763</v>
      </c>
      <c r="E2" s="1919" t="s">
        <v>762</v>
      </c>
      <c r="F2" s="1920" t="s">
        <v>1195</v>
      </c>
      <c r="G2" s="1920"/>
      <c r="H2" s="1920"/>
      <c r="I2" s="1920" t="s">
        <v>769</v>
      </c>
      <c r="J2" s="1920"/>
      <c r="K2" s="1921" t="s">
        <v>147</v>
      </c>
      <c r="L2" s="1922"/>
    </row>
    <row r="3" spans="1:13" ht="15" customHeight="1" x14ac:dyDescent="0.25">
      <c r="A3" s="1912"/>
      <c r="B3" s="1912"/>
      <c r="C3" s="1919"/>
      <c r="D3" s="1919"/>
      <c r="E3" s="1919"/>
      <c r="F3" s="1923" t="s">
        <v>147</v>
      </c>
      <c r="G3" s="1924" t="s">
        <v>1196</v>
      </c>
      <c r="H3" s="1924"/>
      <c r="I3" s="1925" t="s">
        <v>371</v>
      </c>
      <c r="J3" s="1925" t="s">
        <v>372</v>
      </c>
      <c r="K3" s="1926"/>
      <c r="L3" s="1922"/>
    </row>
    <row r="4" spans="1:13" ht="69.75" customHeight="1" x14ac:dyDescent="0.25">
      <c r="A4" s="1912"/>
      <c r="B4" s="1912"/>
      <c r="C4" s="1919"/>
      <c r="D4" s="1919"/>
      <c r="E4" s="1919"/>
      <c r="F4" s="1923"/>
      <c r="G4" s="1927" t="s">
        <v>1197</v>
      </c>
      <c r="H4" s="1927" t="s">
        <v>1198</v>
      </c>
      <c r="I4" s="1928" t="s">
        <v>1199</v>
      </c>
      <c r="J4" s="1928" t="s">
        <v>1200</v>
      </c>
      <c r="K4" s="1929"/>
      <c r="L4" s="1930"/>
    </row>
    <row r="5" spans="1:13" x14ac:dyDescent="0.25">
      <c r="A5" s="1931" t="s">
        <v>1201</v>
      </c>
      <c r="B5" s="1931" t="s">
        <v>375</v>
      </c>
      <c r="C5" s="1932"/>
      <c r="D5" s="1932"/>
      <c r="E5" s="1933"/>
      <c r="F5" s="1934">
        <v>1476</v>
      </c>
      <c r="G5" s="1935">
        <v>1187</v>
      </c>
      <c r="H5" s="1935">
        <v>257</v>
      </c>
      <c r="I5" s="1935">
        <v>388</v>
      </c>
      <c r="J5" s="1935">
        <v>511</v>
      </c>
      <c r="K5" s="1936">
        <f>I5+J5</f>
        <v>899</v>
      </c>
      <c r="L5" s="1937"/>
    </row>
    <row r="6" spans="1:13" x14ac:dyDescent="0.25">
      <c r="A6" s="1932" t="s">
        <v>1202</v>
      </c>
      <c r="B6" s="1938" t="s">
        <v>1203</v>
      </c>
      <c r="C6" s="1932"/>
      <c r="D6" s="1933"/>
      <c r="E6" s="1932"/>
      <c r="F6" s="1934">
        <v>1476</v>
      </c>
      <c r="G6" s="1934">
        <v>1187</v>
      </c>
      <c r="H6" s="1934">
        <v>257</v>
      </c>
      <c r="I6" s="1934">
        <v>388</v>
      </c>
      <c r="J6" s="1934">
        <v>511</v>
      </c>
      <c r="K6" s="1936">
        <f t="shared" ref="K6:K53" si="0">I6+J6</f>
        <v>899</v>
      </c>
      <c r="L6" s="1937"/>
    </row>
    <row r="7" spans="1:13" x14ac:dyDescent="0.25">
      <c r="A7" s="1939" t="s">
        <v>1204</v>
      </c>
      <c r="B7" s="1940" t="s">
        <v>379</v>
      </c>
      <c r="C7" s="1932"/>
      <c r="D7" s="1933"/>
      <c r="E7" s="1932">
        <v>3</v>
      </c>
      <c r="F7" s="1941">
        <f>G7+H7</f>
        <v>72</v>
      </c>
      <c r="G7" s="1941">
        <v>72</v>
      </c>
      <c r="H7" s="1941"/>
      <c r="I7" s="1942">
        <v>24</v>
      </c>
      <c r="J7" s="1943">
        <v>24</v>
      </c>
      <c r="K7" s="1936">
        <f t="shared" si="0"/>
        <v>48</v>
      </c>
      <c r="L7" s="1961" t="s">
        <v>1205</v>
      </c>
    </row>
    <row r="8" spans="1:13" x14ac:dyDescent="0.25">
      <c r="A8" s="1939" t="s">
        <v>1206</v>
      </c>
      <c r="B8" s="1940" t="s">
        <v>382</v>
      </c>
      <c r="C8" s="1932"/>
      <c r="D8" s="1933">
        <v>4</v>
      </c>
      <c r="E8" s="1932"/>
      <c r="F8" s="1941">
        <f t="shared" ref="F8:F19" si="1">G8+H8</f>
        <v>108</v>
      </c>
      <c r="G8" s="1941">
        <v>108</v>
      </c>
      <c r="H8" s="1941"/>
      <c r="I8" s="1942">
        <v>20</v>
      </c>
      <c r="J8" s="1943">
        <v>52</v>
      </c>
      <c r="K8" s="1936">
        <f t="shared" si="0"/>
        <v>72</v>
      </c>
      <c r="L8" s="1961" t="s">
        <v>1205</v>
      </c>
      <c r="M8" s="1918">
        <v>16</v>
      </c>
    </row>
    <row r="9" spans="1:13" x14ac:dyDescent="0.25">
      <c r="A9" s="1939" t="s">
        <v>1207</v>
      </c>
      <c r="B9" s="1940" t="s">
        <v>166</v>
      </c>
      <c r="C9" s="1932"/>
      <c r="D9" s="1932">
        <v>4</v>
      </c>
      <c r="E9" s="1932"/>
      <c r="F9" s="1941">
        <f t="shared" si="1"/>
        <v>136</v>
      </c>
      <c r="G9" s="1941">
        <v>94</v>
      </c>
      <c r="H9" s="1941">
        <v>42</v>
      </c>
      <c r="I9" s="1942">
        <v>54</v>
      </c>
      <c r="J9" s="1943">
        <v>8</v>
      </c>
      <c r="K9" s="1936">
        <f t="shared" si="0"/>
        <v>62</v>
      </c>
      <c r="L9" s="1961" t="s">
        <v>1229</v>
      </c>
    </row>
    <row r="10" spans="1:13" hidden="1" x14ac:dyDescent="0.25">
      <c r="A10" s="1939" t="s">
        <v>1209</v>
      </c>
      <c r="B10" s="1940" t="s">
        <v>392</v>
      </c>
      <c r="C10" s="1932"/>
      <c r="D10" s="1932">
        <v>4</v>
      </c>
      <c r="E10" s="1932"/>
      <c r="F10" s="1941">
        <f t="shared" si="1"/>
        <v>72</v>
      </c>
      <c r="G10" s="1941">
        <v>72</v>
      </c>
      <c r="H10" s="1941"/>
      <c r="I10" s="1943">
        <v>0</v>
      </c>
      <c r="J10" s="1943">
        <v>0</v>
      </c>
      <c r="K10" s="1936">
        <f t="shared" si="0"/>
        <v>0</v>
      </c>
      <c r="L10" s="1937"/>
    </row>
    <row r="11" spans="1:13" hidden="1" x14ac:dyDescent="0.25">
      <c r="A11" s="1939" t="s">
        <v>1210</v>
      </c>
      <c r="B11" s="1940" t="s">
        <v>394</v>
      </c>
      <c r="C11" s="1932"/>
      <c r="D11" s="1932"/>
      <c r="E11" s="1932"/>
      <c r="F11" s="1941">
        <f t="shared" si="1"/>
        <v>72</v>
      </c>
      <c r="G11" s="1941">
        <v>72</v>
      </c>
      <c r="H11" s="1941"/>
      <c r="I11" s="1943">
        <v>0</v>
      </c>
      <c r="J11" s="1943">
        <v>0</v>
      </c>
      <c r="K11" s="1936">
        <f t="shared" si="0"/>
        <v>0</v>
      </c>
      <c r="L11" s="1937"/>
    </row>
    <row r="12" spans="1:13" x14ac:dyDescent="0.25">
      <c r="A12" s="1939" t="s">
        <v>1211</v>
      </c>
      <c r="B12" s="1940" t="s">
        <v>4</v>
      </c>
      <c r="C12" s="1932"/>
      <c r="D12" s="1932">
        <v>3</v>
      </c>
      <c r="E12" s="1932"/>
      <c r="F12" s="1941">
        <f t="shared" si="1"/>
        <v>74</v>
      </c>
      <c r="G12" s="1941">
        <v>72</v>
      </c>
      <c r="H12" s="1941">
        <v>2</v>
      </c>
      <c r="I12" s="1943">
        <v>0</v>
      </c>
      <c r="J12" s="1943">
        <v>36</v>
      </c>
      <c r="K12" s="1936">
        <f t="shared" si="0"/>
        <v>36</v>
      </c>
      <c r="L12" s="1944" t="s">
        <v>1212</v>
      </c>
    </row>
    <row r="13" spans="1:13" x14ac:dyDescent="0.25">
      <c r="A13" s="1939" t="s">
        <v>1213</v>
      </c>
      <c r="B13" s="1945" t="s">
        <v>350</v>
      </c>
      <c r="C13" s="1932"/>
      <c r="D13" s="1932"/>
      <c r="E13" s="1932">
        <v>3</v>
      </c>
      <c r="F13" s="1941">
        <f t="shared" si="1"/>
        <v>308</v>
      </c>
      <c r="G13" s="1941">
        <v>272</v>
      </c>
      <c r="H13" s="1941">
        <v>36</v>
      </c>
      <c r="I13" s="1946">
        <v>60</v>
      </c>
      <c r="J13" s="1943">
        <v>133</v>
      </c>
      <c r="K13" s="1936">
        <f t="shared" si="0"/>
        <v>193</v>
      </c>
      <c r="L13" s="1961" t="s">
        <v>1214</v>
      </c>
      <c r="M13" s="1918">
        <v>22</v>
      </c>
    </row>
    <row r="14" spans="1:13" x14ac:dyDescent="0.25">
      <c r="A14" s="1939" t="s">
        <v>1215</v>
      </c>
      <c r="B14" s="1940" t="s">
        <v>806</v>
      </c>
      <c r="C14" s="1932"/>
      <c r="D14" s="1932">
        <v>2</v>
      </c>
      <c r="E14" s="1932"/>
      <c r="F14" s="1941">
        <f t="shared" si="1"/>
        <v>108</v>
      </c>
      <c r="G14" s="1941">
        <v>60</v>
      </c>
      <c r="H14" s="1941">
        <v>48</v>
      </c>
      <c r="I14" s="1942">
        <v>58</v>
      </c>
      <c r="J14" s="1943">
        <v>50</v>
      </c>
      <c r="K14" s="1936">
        <f t="shared" si="0"/>
        <v>108</v>
      </c>
      <c r="L14" s="1944" t="s">
        <v>1235</v>
      </c>
    </row>
    <row r="15" spans="1:13" x14ac:dyDescent="0.25">
      <c r="A15" s="1939" t="s">
        <v>1217</v>
      </c>
      <c r="B15" s="1940" t="s">
        <v>6</v>
      </c>
      <c r="C15" s="1932"/>
      <c r="D15" s="1932">
        <v>2</v>
      </c>
      <c r="E15" s="1932"/>
      <c r="F15" s="1941">
        <f t="shared" si="1"/>
        <v>72</v>
      </c>
      <c r="G15" s="1941">
        <v>5</v>
      </c>
      <c r="H15" s="1941">
        <v>67</v>
      </c>
      <c r="I15" s="1942">
        <v>36</v>
      </c>
      <c r="J15" s="1943">
        <v>36</v>
      </c>
      <c r="K15" s="1936">
        <f t="shared" si="0"/>
        <v>72</v>
      </c>
      <c r="L15" s="1944" t="s">
        <v>1218</v>
      </c>
    </row>
    <row r="16" spans="1:13" x14ac:dyDescent="0.25">
      <c r="A16" s="1939" t="s">
        <v>1219</v>
      </c>
      <c r="B16" s="1940" t="s">
        <v>1220</v>
      </c>
      <c r="C16" s="1932"/>
      <c r="D16" s="1932">
        <v>2</v>
      </c>
      <c r="E16" s="1932"/>
      <c r="F16" s="1941">
        <f t="shared" si="1"/>
        <v>68</v>
      </c>
      <c r="G16" s="1941">
        <v>48</v>
      </c>
      <c r="H16" s="1941">
        <v>20</v>
      </c>
      <c r="I16" s="1942">
        <v>38</v>
      </c>
      <c r="J16" s="1943">
        <v>30</v>
      </c>
      <c r="K16" s="1936">
        <f t="shared" si="0"/>
        <v>68</v>
      </c>
      <c r="L16" s="1944" t="s">
        <v>1221</v>
      </c>
    </row>
    <row r="17" spans="1:12" x14ac:dyDescent="0.25">
      <c r="A17" s="1939" t="s">
        <v>1222</v>
      </c>
      <c r="B17" s="1940" t="s">
        <v>397</v>
      </c>
      <c r="C17" s="1932"/>
      <c r="D17" s="1932"/>
      <c r="E17" s="1932">
        <v>3</v>
      </c>
      <c r="F17" s="1941">
        <f t="shared" si="1"/>
        <v>180</v>
      </c>
      <c r="G17" s="1941">
        <v>156</v>
      </c>
      <c r="H17" s="1941">
        <v>24</v>
      </c>
      <c r="I17" s="1942">
        <v>60</v>
      </c>
      <c r="J17" s="1943">
        <v>62</v>
      </c>
      <c r="K17" s="1936">
        <f t="shared" si="0"/>
        <v>122</v>
      </c>
      <c r="L17" s="1944" t="s">
        <v>1223</v>
      </c>
    </row>
    <row r="18" spans="1:12" x14ac:dyDescent="0.25">
      <c r="A18" s="1939" t="s">
        <v>1224</v>
      </c>
      <c r="B18" s="1940" t="s">
        <v>356</v>
      </c>
      <c r="C18" s="1932"/>
      <c r="D18" s="1932">
        <v>2</v>
      </c>
      <c r="E18" s="1932"/>
      <c r="F18" s="1941">
        <f t="shared" si="1"/>
        <v>72</v>
      </c>
      <c r="G18" s="1941">
        <v>67</v>
      </c>
      <c r="H18" s="1941">
        <v>5</v>
      </c>
      <c r="I18" s="1942">
        <v>38</v>
      </c>
      <c r="J18" s="1943">
        <v>34</v>
      </c>
      <c r="K18" s="1936">
        <f t="shared" si="0"/>
        <v>72</v>
      </c>
      <c r="L18" s="1944" t="s">
        <v>1225</v>
      </c>
    </row>
    <row r="19" spans="1:12" x14ac:dyDescent="0.25">
      <c r="A19" s="1939" t="s">
        <v>1226</v>
      </c>
      <c r="B19" s="1940" t="s">
        <v>401</v>
      </c>
      <c r="C19" s="1932"/>
      <c r="D19" s="1933">
        <v>4</v>
      </c>
      <c r="E19" s="1932"/>
      <c r="F19" s="1941">
        <f t="shared" si="1"/>
        <v>72</v>
      </c>
      <c r="G19" s="1941">
        <v>65</v>
      </c>
      <c r="H19" s="1941">
        <v>7</v>
      </c>
      <c r="I19" s="1943">
        <v>0</v>
      </c>
      <c r="J19" s="1943">
        <v>23</v>
      </c>
      <c r="K19" s="1936">
        <f t="shared" si="0"/>
        <v>23</v>
      </c>
      <c r="L19" s="1944" t="s">
        <v>1225</v>
      </c>
    </row>
    <row r="20" spans="1:12" ht="16.5" customHeight="1" x14ac:dyDescent="0.25">
      <c r="A20" s="1939" t="s">
        <v>1227</v>
      </c>
      <c r="B20" s="1940" t="s">
        <v>1228</v>
      </c>
      <c r="C20" s="1932"/>
      <c r="D20" s="1932"/>
      <c r="E20" s="1932"/>
      <c r="F20" s="1941">
        <v>32</v>
      </c>
      <c r="G20" s="1941"/>
      <c r="H20" s="1941"/>
      <c r="I20" s="1943"/>
      <c r="J20" s="1943">
        <v>32</v>
      </c>
      <c r="K20" s="1936">
        <f t="shared" si="0"/>
        <v>32</v>
      </c>
      <c r="L20" s="1944" t="s">
        <v>1225</v>
      </c>
    </row>
    <row r="21" spans="1:12" s="1951" customFormat="1" ht="17.25" customHeight="1" x14ac:dyDescent="0.25">
      <c r="A21" s="1947" t="s">
        <v>807</v>
      </c>
      <c r="B21" s="1948" t="s">
        <v>808</v>
      </c>
      <c r="C21" s="1932"/>
      <c r="D21" s="1932"/>
      <c r="E21" s="1932"/>
      <c r="F21" s="1934">
        <v>32</v>
      </c>
      <c r="G21" s="1934">
        <v>6</v>
      </c>
      <c r="H21" s="1934">
        <v>26</v>
      </c>
      <c r="I21" s="1949">
        <v>32</v>
      </c>
      <c r="J21" s="1949">
        <v>0</v>
      </c>
      <c r="K21" s="1936">
        <v>32</v>
      </c>
      <c r="L21" s="1950"/>
    </row>
    <row r="22" spans="1:12" x14ac:dyDescent="0.25">
      <c r="A22" s="1939" t="s">
        <v>809</v>
      </c>
      <c r="B22" s="1940" t="s">
        <v>1230</v>
      </c>
      <c r="C22" s="1932"/>
      <c r="D22" s="1932"/>
      <c r="E22" s="1932"/>
      <c r="F22" s="1941">
        <v>32</v>
      </c>
      <c r="G22" s="1941">
        <v>6</v>
      </c>
      <c r="H22" s="1941">
        <v>26</v>
      </c>
      <c r="I22" s="1942">
        <v>32</v>
      </c>
      <c r="J22" s="1943">
        <v>0</v>
      </c>
      <c r="K22" s="1936">
        <f t="shared" ref="K22" si="2">I22+J22</f>
        <v>32</v>
      </c>
      <c r="L22" s="1944" t="s">
        <v>1231</v>
      </c>
    </row>
    <row r="23" spans="1:12" hidden="1" x14ac:dyDescent="0.25">
      <c r="A23" s="1947" t="s">
        <v>195</v>
      </c>
      <c r="B23" s="1948" t="s">
        <v>1233</v>
      </c>
      <c r="C23" s="1932"/>
      <c r="D23" s="1932"/>
      <c r="E23" s="1932"/>
      <c r="F23" s="1934">
        <v>252</v>
      </c>
      <c r="G23" s="1934">
        <v>114</v>
      </c>
      <c r="H23" s="1934">
        <v>138</v>
      </c>
      <c r="I23" s="1949">
        <v>0</v>
      </c>
      <c r="J23" s="1949">
        <v>0</v>
      </c>
      <c r="K23" s="1936">
        <v>0</v>
      </c>
      <c r="L23" s="1937"/>
    </row>
    <row r="24" spans="1:12" hidden="1" x14ac:dyDescent="0.25">
      <c r="A24" s="1939" t="s">
        <v>197</v>
      </c>
      <c r="B24" s="1940" t="s">
        <v>198</v>
      </c>
      <c r="C24" s="1932"/>
      <c r="D24" s="1932"/>
      <c r="E24" s="1932"/>
      <c r="F24" s="1941">
        <v>68</v>
      </c>
      <c r="G24" s="1941">
        <v>50</v>
      </c>
      <c r="H24" s="1941">
        <v>18</v>
      </c>
      <c r="I24" s="1943">
        <v>0</v>
      </c>
      <c r="J24" s="1943">
        <v>0</v>
      </c>
      <c r="K24" s="1936">
        <v>0</v>
      </c>
      <c r="L24" s="1937"/>
    </row>
    <row r="25" spans="1:12" hidden="1" x14ac:dyDescent="0.25">
      <c r="A25" s="1939" t="s">
        <v>199</v>
      </c>
      <c r="B25" s="1940" t="s">
        <v>68</v>
      </c>
      <c r="C25" s="1932"/>
      <c r="D25" s="1932"/>
      <c r="E25" s="1932"/>
      <c r="F25" s="1941">
        <v>52</v>
      </c>
      <c r="G25" s="1941">
        <v>20</v>
      </c>
      <c r="H25" s="1941">
        <v>32</v>
      </c>
      <c r="I25" s="1943">
        <v>0</v>
      </c>
      <c r="J25" s="1943">
        <v>0</v>
      </c>
      <c r="K25" s="1936">
        <v>0</v>
      </c>
      <c r="L25" s="1937"/>
    </row>
    <row r="26" spans="1:12" hidden="1" x14ac:dyDescent="0.25">
      <c r="A26" s="1939" t="s">
        <v>513</v>
      </c>
      <c r="B26" s="1940" t="s">
        <v>124</v>
      </c>
      <c r="C26" s="1932"/>
      <c r="D26" s="1932"/>
      <c r="E26" s="1932"/>
      <c r="F26" s="1941">
        <v>54</v>
      </c>
      <c r="G26" s="1941">
        <v>30</v>
      </c>
      <c r="H26" s="1941">
        <v>24</v>
      </c>
      <c r="I26" s="1943">
        <v>0</v>
      </c>
      <c r="J26" s="1943">
        <v>0</v>
      </c>
      <c r="K26" s="1936">
        <v>0</v>
      </c>
      <c r="L26" s="1937"/>
    </row>
    <row r="27" spans="1:12" hidden="1" x14ac:dyDescent="0.25">
      <c r="A27" s="1939" t="s">
        <v>200</v>
      </c>
      <c r="B27" s="1940" t="s">
        <v>6</v>
      </c>
      <c r="C27" s="1932"/>
      <c r="D27" s="1932"/>
      <c r="E27" s="1932"/>
      <c r="F27" s="1941">
        <v>54</v>
      </c>
      <c r="G27" s="1941">
        <v>0</v>
      </c>
      <c r="H27" s="1941">
        <v>54</v>
      </c>
      <c r="I27" s="1943">
        <v>0</v>
      </c>
      <c r="J27" s="1943">
        <v>0</v>
      </c>
      <c r="K27" s="1936">
        <v>0</v>
      </c>
      <c r="L27" s="1937"/>
    </row>
    <row r="28" spans="1:12" hidden="1" x14ac:dyDescent="0.25">
      <c r="A28" s="1939" t="s">
        <v>202</v>
      </c>
      <c r="B28" s="1940" t="s">
        <v>205</v>
      </c>
      <c r="C28" s="1932"/>
      <c r="D28" s="1932"/>
      <c r="E28" s="1932"/>
      <c r="F28" s="1941">
        <v>24</v>
      </c>
      <c r="G28" s="1941">
        <v>14</v>
      </c>
      <c r="H28" s="1941">
        <v>10</v>
      </c>
      <c r="I28" s="1943">
        <v>0</v>
      </c>
      <c r="J28" s="1943">
        <v>0</v>
      </c>
      <c r="K28" s="1936">
        <v>0</v>
      </c>
      <c r="L28" s="1937"/>
    </row>
    <row r="29" spans="1:12" x14ac:dyDescent="0.25">
      <c r="A29" s="1947" t="s">
        <v>10</v>
      </c>
      <c r="B29" s="1948" t="s">
        <v>70</v>
      </c>
      <c r="C29" s="1952"/>
      <c r="D29" s="1952"/>
      <c r="E29" s="1952"/>
      <c r="F29" s="1934">
        <f>F30+F31+F32+F33+F34</f>
        <v>132</v>
      </c>
      <c r="G29" s="1934">
        <v>86</v>
      </c>
      <c r="H29" s="1934">
        <f>H30+H31+H32+H33+H34</f>
        <v>46</v>
      </c>
      <c r="I29" s="1934">
        <v>46</v>
      </c>
      <c r="J29" s="1934">
        <v>91</v>
      </c>
      <c r="K29" s="1936">
        <f t="shared" si="0"/>
        <v>137</v>
      </c>
      <c r="L29" s="1937"/>
    </row>
    <row r="30" spans="1:12" x14ac:dyDescent="0.25">
      <c r="A30" s="1952" t="s">
        <v>117</v>
      </c>
      <c r="B30" s="1953" t="s">
        <v>1249</v>
      </c>
      <c r="C30" s="1932">
        <v>1</v>
      </c>
      <c r="D30" s="1932"/>
      <c r="E30" s="1952"/>
      <c r="F30" s="1941">
        <v>22</v>
      </c>
      <c r="G30" s="1941">
        <v>16</v>
      </c>
      <c r="H30" s="1941">
        <v>6</v>
      </c>
      <c r="I30" s="1955">
        <v>46</v>
      </c>
      <c r="J30" s="1952">
        <v>0</v>
      </c>
      <c r="K30" s="1936">
        <f t="shared" si="0"/>
        <v>46</v>
      </c>
      <c r="L30" s="1944" t="s">
        <v>1237</v>
      </c>
    </row>
    <row r="31" spans="1:12" ht="16.5" customHeight="1" x14ac:dyDescent="0.25">
      <c r="A31" s="1952" t="s">
        <v>12</v>
      </c>
      <c r="B31" s="1953" t="s">
        <v>1250</v>
      </c>
      <c r="C31" s="1932">
        <v>2</v>
      </c>
      <c r="D31" s="1952"/>
      <c r="E31" s="1952"/>
      <c r="F31" s="1941">
        <v>22</v>
      </c>
      <c r="G31" s="1941">
        <v>16</v>
      </c>
      <c r="H31" s="1941">
        <v>6</v>
      </c>
      <c r="I31" s="1952">
        <v>0</v>
      </c>
      <c r="J31" s="1952">
        <v>22</v>
      </c>
      <c r="K31" s="1936">
        <f t="shared" si="0"/>
        <v>22</v>
      </c>
      <c r="L31" s="1944" t="s">
        <v>1237</v>
      </c>
    </row>
    <row r="32" spans="1:12" x14ac:dyDescent="0.25">
      <c r="A32" s="1952" t="s">
        <v>13</v>
      </c>
      <c r="B32" s="1953" t="s">
        <v>1251</v>
      </c>
      <c r="C32" s="1932"/>
      <c r="D32" s="1932">
        <v>3</v>
      </c>
      <c r="E32" s="1952"/>
      <c r="F32" s="1941">
        <v>44</v>
      </c>
      <c r="G32" s="1941">
        <v>22</v>
      </c>
      <c r="H32" s="1941">
        <v>22</v>
      </c>
      <c r="I32" s="1952">
        <v>0</v>
      </c>
      <c r="J32" s="1952">
        <v>25</v>
      </c>
      <c r="K32" s="1936">
        <f t="shared" si="0"/>
        <v>25</v>
      </c>
      <c r="L32" s="1944" t="s">
        <v>1237</v>
      </c>
    </row>
    <row r="33" spans="1:12" x14ac:dyDescent="0.25">
      <c r="A33" s="1952" t="s">
        <v>14</v>
      </c>
      <c r="B33" s="1953" t="s">
        <v>1252</v>
      </c>
      <c r="C33" s="1954" t="s">
        <v>1253</v>
      </c>
      <c r="D33" s="1954"/>
      <c r="E33" s="1954"/>
      <c r="F33" s="1941">
        <v>22</v>
      </c>
      <c r="G33" s="1941">
        <v>16</v>
      </c>
      <c r="H33" s="1941">
        <v>6</v>
      </c>
      <c r="I33" s="1952">
        <v>0</v>
      </c>
      <c r="J33" s="1952">
        <v>22</v>
      </c>
      <c r="K33" s="1936">
        <f t="shared" si="0"/>
        <v>22</v>
      </c>
      <c r="L33" s="1944" t="s">
        <v>1237</v>
      </c>
    </row>
    <row r="34" spans="1:12" x14ac:dyDescent="0.25">
      <c r="A34" s="1952" t="s">
        <v>15</v>
      </c>
      <c r="B34" s="1953" t="s">
        <v>1254</v>
      </c>
      <c r="C34" s="1954" t="s">
        <v>1255</v>
      </c>
      <c r="D34" s="1954"/>
      <c r="E34" s="1954"/>
      <c r="F34" s="1941">
        <v>22</v>
      </c>
      <c r="G34" s="1941">
        <v>16</v>
      </c>
      <c r="H34" s="1941">
        <v>6</v>
      </c>
      <c r="I34" s="1952">
        <v>0</v>
      </c>
      <c r="J34" s="1952">
        <v>22</v>
      </c>
      <c r="K34" s="1936">
        <f t="shared" si="0"/>
        <v>22</v>
      </c>
      <c r="L34" s="1944" t="s">
        <v>1256</v>
      </c>
    </row>
    <row r="35" spans="1:12" x14ac:dyDescent="0.25">
      <c r="A35" s="1932" t="s">
        <v>1239</v>
      </c>
      <c r="B35" s="1938" t="s">
        <v>9</v>
      </c>
      <c r="C35" s="1952"/>
      <c r="D35" s="1932"/>
      <c r="E35" s="1952"/>
      <c r="F35" s="1934">
        <v>1148</v>
      </c>
      <c r="G35" s="1934">
        <v>186</v>
      </c>
      <c r="H35" s="1934">
        <v>44</v>
      </c>
      <c r="I35" s="1934">
        <v>146</v>
      </c>
      <c r="J35" s="1934">
        <v>262</v>
      </c>
      <c r="K35" s="1936">
        <f t="shared" si="0"/>
        <v>408</v>
      </c>
      <c r="L35" s="1937"/>
    </row>
    <row r="36" spans="1:12" ht="42" customHeight="1" x14ac:dyDescent="0.25">
      <c r="A36" s="1932" t="s">
        <v>153</v>
      </c>
      <c r="B36" s="1938" t="s">
        <v>1257</v>
      </c>
      <c r="C36" s="1952"/>
      <c r="D36" s="1932"/>
      <c r="E36" s="1952"/>
      <c r="F36" s="1934">
        <v>404</v>
      </c>
      <c r="G36" s="1934">
        <v>120</v>
      </c>
      <c r="H36" s="1934">
        <v>24</v>
      </c>
      <c r="I36" s="1934">
        <v>106</v>
      </c>
      <c r="J36" s="1934">
        <v>166</v>
      </c>
      <c r="K36" s="1962">
        <f t="shared" si="0"/>
        <v>272</v>
      </c>
      <c r="L36" s="1937"/>
    </row>
    <row r="37" spans="1:12" ht="14.25" customHeight="1" x14ac:dyDescent="0.25">
      <c r="A37" s="1952" t="s">
        <v>155</v>
      </c>
      <c r="B37" s="1953" t="s">
        <v>1258</v>
      </c>
      <c r="C37" s="1952"/>
      <c r="D37" s="1932">
        <v>1</v>
      </c>
      <c r="E37" s="1956"/>
      <c r="F37" s="1941">
        <v>36</v>
      </c>
      <c r="G37" s="1952">
        <v>30</v>
      </c>
      <c r="H37" s="1952">
        <v>6</v>
      </c>
      <c r="I37" s="1955">
        <v>36</v>
      </c>
      <c r="J37" s="1952">
        <v>0</v>
      </c>
      <c r="K37" s="1962">
        <f t="shared" si="0"/>
        <v>36</v>
      </c>
      <c r="L37" s="1944" t="s">
        <v>1237</v>
      </c>
    </row>
    <row r="38" spans="1:12" ht="14.25" customHeight="1" x14ac:dyDescent="0.25">
      <c r="A38" s="1952" t="s">
        <v>156</v>
      </c>
      <c r="B38" s="1953" t="s">
        <v>1259</v>
      </c>
      <c r="C38" s="1952"/>
      <c r="D38" s="1932">
        <v>2</v>
      </c>
      <c r="E38" s="1956"/>
      <c r="F38" s="1941">
        <v>36</v>
      </c>
      <c r="G38" s="1952">
        <v>30</v>
      </c>
      <c r="H38" s="1952">
        <v>6</v>
      </c>
      <c r="I38" s="1955">
        <v>18</v>
      </c>
      <c r="J38" s="1952">
        <v>18</v>
      </c>
      <c r="K38" s="1962">
        <f t="shared" si="0"/>
        <v>36</v>
      </c>
      <c r="L38" s="1944" t="s">
        <v>1237</v>
      </c>
    </row>
    <row r="39" spans="1:12" ht="13.5" customHeight="1" x14ac:dyDescent="0.25">
      <c r="A39" s="1952" t="s">
        <v>280</v>
      </c>
      <c r="B39" s="1953" t="s">
        <v>1260</v>
      </c>
      <c r="C39" s="1952"/>
      <c r="D39" s="1932">
        <v>2</v>
      </c>
      <c r="E39" s="1956"/>
      <c r="F39" s="1941">
        <v>38</v>
      </c>
      <c r="G39" s="1952">
        <v>30</v>
      </c>
      <c r="H39" s="1952">
        <v>6</v>
      </c>
      <c r="I39" s="1952">
        <v>0</v>
      </c>
      <c r="J39" s="1952">
        <v>22</v>
      </c>
      <c r="K39" s="1962">
        <f t="shared" si="0"/>
        <v>22</v>
      </c>
      <c r="L39" s="1944" t="s">
        <v>1237</v>
      </c>
    </row>
    <row r="40" spans="1:12" ht="15.75" customHeight="1" x14ac:dyDescent="0.25">
      <c r="A40" s="1952" t="s">
        <v>367</v>
      </c>
      <c r="B40" s="1953" t="s">
        <v>1261</v>
      </c>
      <c r="C40" s="1952"/>
      <c r="D40" s="1932">
        <v>4</v>
      </c>
      <c r="E40" s="1956"/>
      <c r="F40" s="1941">
        <v>36</v>
      </c>
      <c r="G40" s="1952">
        <v>30</v>
      </c>
      <c r="H40" s="1952">
        <v>6</v>
      </c>
      <c r="I40" s="1955">
        <v>16</v>
      </c>
      <c r="J40" s="1952">
        <v>0</v>
      </c>
      <c r="K40" s="1962">
        <f t="shared" si="0"/>
        <v>16</v>
      </c>
      <c r="L40" s="1944" t="s">
        <v>1237</v>
      </c>
    </row>
    <row r="41" spans="1:12" x14ac:dyDescent="0.25">
      <c r="A41" s="1952" t="s">
        <v>157</v>
      </c>
      <c r="B41" s="1953" t="s">
        <v>43</v>
      </c>
      <c r="C41" s="1952"/>
      <c r="D41" s="1932"/>
      <c r="E41" s="1957"/>
      <c r="F41" s="1941">
        <v>114</v>
      </c>
      <c r="G41" s="1952">
        <v>0</v>
      </c>
      <c r="H41" s="1952">
        <v>0</v>
      </c>
      <c r="I41" s="1952">
        <v>36</v>
      </c>
      <c r="J41" s="1952">
        <v>54</v>
      </c>
      <c r="K41" s="1962">
        <f t="shared" si="0"/>
        <v>90</v>
      </c>
      <c r="L41" s="1937" t="s">
        <v>1262</v>
      </c>
    </row>
    <row r="42" spans="1:12" ht="15.75" customHeight="1" x14ac:dyDescent="0.25">
      <c r="A42" s="1952" t="s">
        <v>281</v>
      </c>
      <c r="B42" s="1953" t="s">
        <v>73</v>
      </c>
      <c r="C42" s="1952"/>
      <c r="D42" s="1932"/>
      <c r="E42" s="1957"/>
      <c r="F42" s="1941">
        <v>144</v>
      </c>
      <c r="G42" s="1952">
        <v>0</v>
      </c>
      <c r="H42" s="1952">
        <v>0</v>
      </c>
      <c r="I42" s="1952">
        <v>0</v>
      </c>
      <c r="J42" s="1952">
        <v>72</v>
      </c>
      <c r="K42" s="1962">
        <f t="shared" si="0"/>
        <v>72</v>
      </c>
      <c r="L42" s="1937" t="s">
        <v>1262</v>
      </c>
    </row>
    <row r="43" spans="1:12" ht="27.6" x14ac:dyDescent="0.25">
      <c r="A43" s="1932" t="s">
        <v>30</v>
      </c>
      <c r="B43" s="1938" t="s">
        <v>1263</v>
      </c>
      <c r="C43" s="1952"/>
      <c r="D43" s="1932"/>
      <c r="E43" s="1957"/>
      <c r="F43" s="1934">
        <v>520</v>
      </c>
      <c r="G43" s="1934">
        <v>20</v>
      </c>
      <c r="H43" s="1934">
        <v>20</v>
      </c>
      <c r="I43" s="1934">
        <v>40</v>
      </c>
      <c r="J43" s="1934">
        <v>96</v>
      </c>
      <c r="K43" s="1962">
        <f t="shared" si="0"/>
        <v>136</v>
      </c>
      <c r="L43" s="1937"/>
    </row>
    <row r="44" spans="1:12" ht="27.75" customHeight="1" x14ac:dyDescent="0.25">
      <c r="A44" s="1952" t="s">
        <v>246</v>
      </c>
      <c r="B44" s="1953" t="s">
        <v>1264</v>
      </c>
      <c r="C44" s="1952"/>
      <c r="D44" s="1932"/>
      <c r="E44" s="1933">
        <v>1</v>
      </c>
      <c r="F44" s="1941">
        <v>40</v>
      </c>
      <c r="G44" s="1952">
        <v>20</v>
      </c>
      <c r="H44" s="1952">
        <v>20</v>
      </c>
      <c r="I44" s="1955">
        <v>40</v>
      </c>
      <c r="J44" s="1952">
        <v>0</v>
      </c>
      <c r="K44" s="1962">
        <f t="shared" si="0"/>
        <v>40</v>
      </c>
      <c r="L44" s="1944" t="s">
        <v>1237</v>
      </c>
    </row>
    <row r="45" spans="1:12" x14ac:dyDescent="0.25">
      <c r="A45" s="1952" t="s">
        <v>131</v>
      </c>
      <c r="B45" s="1953" t="s">
        <v>43</v>
      </c>
      <c r="C45" s="1952"/>
      <c r="D45" s="1932"/>
      <c r="E45" s="1957"/>
      <c r="F45" s="1941">
        <v>192</v>
      </c>
      <c r="G45" s="1952">
        <v>0</v>
      </c>
      <c r="H45" s="1952">
        <v>0</v>
      </c>
      <c r="I45" s="1952">
        <v>0</v>
      </c>
      <c r="J45" s="1952">
        <v>96</v>
      </c>
      <c r="K45" s="1962">
        <f t="shared" si="0"/>
        <v>96</v>
      </c>
      <c r="L45" s="1937" t="s">
        <v>1262</v>
      </c>
    </row>
    <row r="46" spans="1:12" hidden="1" x14ac:dyDescent="0.25">
      <c r="A46" s="1952" t="s">
        <v>32</v>
      </c>
      <c r="B46" s="1953" t="s">
        <v>73</v>
      </c>
      <c r="C46" s="1952"/>
      <c r="D46" s="1932"/>
      <c r="E46" s="1957"/>
      <c r="F46" s="1941">
        <v>196</v>
      </c>
      <c r="G46" s="1952">
        <v>0</v>
      </c>
      <c r="H46" s="1952">
        <v>0</v>
      </c>
      <c r="I46" s="1952">
        <v>0</v>
      </c>
      <c r="J46" s="1952">
        <v>0</v>
      </c>
      <c r="K46" s="1962">
        <f t="shared" si="0"/>
        <v>0</v>
      </c>
      <c r="L46" s="1937"/>
    </row>
    <row r="47" spans="1:12" ht="27.75" hidden="1" customHeight="1" x14ac:dyDescent="0.25">
      <c r="A47" s="1932" t="s">
        <v>33</v>
      </c>
      <c r="B47" s="1938" t="s">
        <v>1265</v>
      </c>
      <c r="C47" s="1952"/>
      <c r="D47" s="1932"/>
      <c r="E47" s="1957"/>
      <c r="F47" s="1934">
        <v>224</v>
      </c>
      <c r="G47" s="1932">
        <v>46</v>
      </c>
      <c r="H47" s="1932">
        <v>10</v>
      </c>
      <c r="I47" s="1932">
        <v>0</v>
      </c>
      <c r="J47" s="1932">
        <v>0</v>
      </c>
      <c r="K47" s="1962">
        <f t="shared" si="0"/>
        <v>0</v>
      </c>
      <c r="L47" s="1937"/>
    </row>
    <row r="48" spans="1:12" ht="27.75" hidden="1" customHeight="1" x14ac:dyDescent="0.25">
      <c r="A48" s="1952" t="s">
        <v>34</v>
      </c>
      <c r="B48" s="1953" t="s">
        <v>1266</v>
      </c>
      <c r="C48" s="1952"/>
      <c r="D48" s="1932"/>
      <c r="E48" s="1933">
        <v>4</v>
      </c>
      <c r="F48" s="1941">
        <v>56</v>
      </c>
      <c r="G48" s="1952">
        <v>46</v>
      </c>
      <c r="H48" s="1952">
        <v>10</v>
      </c>
      <c r="I48" s="1952">
        <v>0</v>
      </c>
      <c r="J48" s="1952">
        <v>0</v>
      </c>
      <c r="K48" s="1962">
        <f t="shared" si="0"/>
        <v>0</v>
      </c>
      <c r="L48" s="1937"/>
    </row>
    <row r="49" spans="1:12" ht="17.25" hidden="1" customHeight="1" x14ac:dyDescent="0.25">
      <c r="A49" s="1952" t="s">
        <v>136</v>
      </c>
      <c r="B49" s="1953" t="s">
        <v>43</v>
      </c>
      <c r="C49" s="1952"/>
      <c r="D49" s="1932"/>
      <c r="E49" s="1957"/>
      <c r="F49" s="1941">
        <v>60</v>
      </c>
      <c r="G49" s="1952">
        <v>0</v>
      </c>
      <c r="H49" s="1952">
        <v>0</v>
      </c>
      <c r="I49" s="1952">
        <v>0</v>
      </c>
      <c r="J49" s="1952">
        <v>0</v>
      </c>
      <c r="K49" s="1962">
        <f t="shared" si="0"/>
        <v>0</v>
      </c>
      <c r="L49" s="1937"/>
    </row>
    <row r="50" spans="1:12" ht="17.25" hidden="1" customHeight="1" x14ac:dyDescent="0.25">
      <c r="A50" s="1952" t="s">
        <v>35</v>
      </c>
      <c r="B50" s="1953" t="s">
        <v>73</v>
      </c>
      <c r="C50" s="1952"/>
      <c r="D50" s="1932"/>
      <c r="E50" s="1957"/>
      <c r="F50" s="1941">
        <v>108</v>
      </c>
      <c r="G50" s="1952">
        <v>0</v>
      </c>
      <c r="H50" s="1952">
        <v>0</v>
      </c>
      <c r="I50" s="1952">
        <v>0</v>
      </c>
      <c r="J50" s="1952">
        <v>0</v>
      </c>
      <c r="K50" s="1962">
        <f t="shared" si="0"/>
        <v>0</v>
      </c>
      <c r="L50" s="1937"/>
    </row>
    <row r="51" spans="1:12" ht="15" hidden="1" customHeight="1" x14ac:dyDescent="0.25">
      <c r="A51" s="1932" t="s">
        <v>62</v>
      </c>
      <c r="B51" s="1938" t="s">
        <v>216</v>
      </c>
      <c r="C51" s="1932"/>
      <c r="D51" s="1932"/>
      <c r="E51" s="1933"/>
      <c r="F51" s="1934">
        <v>36</v>
      </c>
      <c r="G51" s="1932"/>
      <c r="H51" s="1932"/>
      <c r="I51" s="1932"/>
      <c r="J51" s="1932"/>
      <c r="K51" s="1962">
        <f t="shared" si="0"/>
        <v>0</v>
      </c>
      <c r="L51" s="1937"/>
    </row>
    <row r="52" spans="1:12" ht="27.75" hidden="1" customHeight="1" x14ac:dyDescent="0.25">
      <c r="A52" s="1932" t="s">
        <v>526</v>
      </c>
      <c r="B52" s="1938" t="s">
        <v>1267</v>
      </c>
      <c r="C52" s="1952"/>
      <c r="D52" s="1932"/>
      <c r="E52" s="1957"/>
      <c r="F52" s="1934">
        <v>72</v>
      </c>
      <c r="G52" s="1952"/>
      <c r="H52" s="1952"/>
      <c r="I52" s="1952"/>
      <c r="J52" s="1952"/>
      <c r="K52" s="1962">
        <f t="shared" si="0"/>
        <v>0</v>
      </c>
      <c r="L52" s="1937"/>
    </row>
    <row r="53" spans="1:12" ht="27.6" x14ac:dyDescent="0.25">
      <c r="A53" s="1932"/>
      <c r="B53" s="1938" t="s">
        <v>97</v>
      </c>
      <c r="C53" s="1932"/>
      <c r="D53" s="1932"/>
      <c r="E53" s="1932"/>
      <c r="F53" s="1934">
        <v>2952</v>
      </c>
      <c r="G53" s="1934">
        <f>G22+G6</f>
        <v>1193</v>
      </c>
      <c r="H53" s="1934">
        <f>H22+H6</f>
        <v>283</v>
      </c>
      <c r="I53" s="1934">
        <f>SUM(I35,I29,I21,I6)</f>
        <v>612</v>
      </c>
      <c r="J53" s="1934">
        <f>J22+J6</f>
        <v>511</v>
      </c>
      <c r="K53" s="1962">
        <f t="shared" si="0"/>
        <v>1123</v>
      </c>
      <c r="L53" s="1937"/>
    </row>
  </sheetData>
  <mergeCells count="14">
    <mergeCell ref="I2:J2"/>
    <mergeCell ref="K2:K4"/>
    <mergeCell ref="F3:F4"/>
    <mergeCell ref="G3:H3"/>
    <mergeCell ref="A1:A4"/>
    <mergeCell ref="B1:B4"/>
    <mergeCell ref="C1:E1"/>
    <mergeCell ref="F1:H1"/>
    <mergeCell ref="I1:K1"/>
    <mergeCell ref="L1:L4"/>
    <mergeCell ref="C2:C4"/>
    <mergeCell ref="D2:D4"/>
    <mergeCell ref="E2:E4"/>
    <mergeCell ref="F2:H2"/>
  </mergeCells>
  <pageMargins left="0.70866141732283472" right="0.31496062992125984" top="0.35433070866141736" bottom="0.35433070866141736" header="0.31496062992125984" footer="0.31496062992125984"/>
  <pageSetup paperSize="9" scale="76" orientation="landscape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C047F0-3AB2-45B2-BC8F-72FFFF4F71B1}">
  <sheetPr>
    <pageSetUpPr fitToPage="1"/>
  </sheetPr>
  <dimension ref="A1:L52"/>
  <sheetViews>
    <sheetView workbookViewId="0">
      <selection activeCell="I15" sqref="I15"/>
    </sheetView>
  </sheetViews>
  <sheetFormatPr defaultColWidth="9.109375" defaultRowHeight="13.8" x14ac:dyDescent="0.25"/>
  <cols>
    <col min="1" max="1" width="10.5546875" style="1918" customWidth="1"/>
    <col min="2" max="2" width="52.33203125" style="1918" customWidth="1"/>
    <col min="3" max="3" width="5" style="1918" customWidth="1"/>
    <col min="4" max="4" width="5.6640625" style="1918" customWidth="1"/>
    <col min="5" max="5" width="6.109375" style="1918" customWidth="1"/>
    <col min="6" max="6" width="7.33203125" style="1918" customWidth="1"/>
    <col min="7" max="7" width="6.88671875" style="1918" customWidth="1"/>
    <col min="8" max="8" width="8" style="1918" customWidth="1"/>
    <col min="9" max="9" width="7.88671875" style="1918" customWidth="1"/>
    <col min="10" max="10" width="8.44140625" style="1918" customWidth="1"/>
    <col min="11" max="11" width="9.109375" style="1918"/>
    <col min="12" max="12" width="33.33203125" style="1918" customWidth="1"/>
    <col min="13" max="16384" width="9.109375" style="1918"/>
  </cols>
  <sheetData>
    <row r="1" spans="1:12" ht="56.25" customHeight="1" x14ac:dyDescent="0.25">
      <c r="A1" s="1912" t="s">
        <v>45</v>
      </c>
      <c r="B1" s="1912" t="s">
        <v>1192</v>
      </c>
      <c r="C1" s="1913" t="s">
        <v>174</v>
      </c>
      <c r="D1" s="1913"/>
      <c r="E1" s="1913"/>
      <c r="F1" s="1913" t="s">
        <v>1193</v>
      </c>
      <c r="G1" s="1913"/>
      <c r="H1" s="1913"/>
      <c r="I1" s="1914" t="s">
        <v>1194</v>
      </c>
      <c r="J1" s="1915"/>
      <c r="K1" s="1916"/>
      <c r="L1" s="1917"/>
    </row>
    <row r="2" spans="1:12" ht="15" customHeight="1" x14ac:dyDescent="0.25">
      <c r="A2" s="1912"/>
      <c r="B2" s="1912"/>
      <c r="C2" s="1919" t="s">
        <v>764</v>
      </c>
      <c r="D2" s="1919" t="s">
        <v>763</v>
      </c>
      <c r="E2" s="1919" t="s">
        <v>762</v>
      </c>
      <c r="F2" s="1920" t="s">
        <v>1195</v>
      </c>
      <c r="G2" s="1920"/>
      <c r="H2" s="1920"/>
      <c r="I2" s="1920" t="s">
        <v>318</v>
      </c>
      <c r="J2" s="1920"/>
      <c r="K2" s="1921" t="s">
        <v>147</v>
      </c>
      <c r="L2" s="1922"/>
    </row>
    <row r="3" spans="1:12" ht="15" customHeight="1" x14ac:dyDescent="0.25">
      <c r="A3" s="1912"/>
      <c r="B3" s="1912"/>
      <c r="C3" s="1919"/>
      <c r="D3" s="1919"/>
      <c r="E3" s="1919"/>
      <c r="F3" s="1923" t="s">
        <v>147</v>
      </c>
      <c r="G3" s="1924" t="s">
        <v>1196</v>
      </c>
      <c r="H3" s="1924"/>
      <c r="I3" s="1925" t="s">
        <v>164</v>
      </c>
      <c r="J3" s="1925" t="s">
        <v>165</v>
      </c>
      <c r="K3" s="1926"/>
      <c r="L3" s="1922"/>
    </row>
    <row r="4" spans="1:12" ht="69.75" customHeight="1" x14ac:dyDescent="0.25">
      <c r="A4" s="1912"/>
      <c r="B4" s="1912"/>
      <c r="C4" s="1919"/>
      <c r="D4" s="1919"/>
      <c r="E4" s="1919"/>
      <c r="F4" s="1923"/>
      <c r="G4" s="1927" t="s">
        <v>1197</v>
      </c>
      <c r="H4" s="1927" t="s">
        <v>1198</v>
      </c>
      <c r="I4" s="1928" t="s">
        <v>1199</v>
      </c>
      <c r="J4" s="1928" t="s">
        <v>1200</v>
      </c>
      <c r="K4" s="1929"/>
      <c r="L4" s="1930"/>
    </row>
    <row r="5" spans="1:12" x14ac:dyDescent="0.25">
      <c r="A5" s="1931" t="s">
        <v>1201</v>
      </c>
      <c r="B5" s="1931" t="s">
        <v>375</v>
      </c>
      <c r="C5" s="1932"/>
      <c r="D5" s="1932"/>
      <c r="E5" s="1933"/>
      <c r="F5" s="1934">
        <v>1476</v>
      </c>
      <c r="G5" s="1935">
        <v>1187</v>
      </c>
      <c r="H5" s="1935">
        <v>257</v>
      </c>
      <c r="I5" s="1935">
        <v>323</v>
      </c>
      <c r="J5" s="1935">
        <v>222</v>
      </c>
      <c r="K5" s="1936">
        <f>I5+J5</f>
        <v>545</v>
      </c>
      <c r="L5" s="1937"/>
    </row>
    <row r="6" spans="1:12" x14ac:dyDescent="0.25">
      <c r="A6" s="1932" t="s">
        <v>1202</v>
      </c>
      <c r="B6" s="1938" t="s">
        <v>1203</v>
      </c>
      <c r="C6" s="1932"/>
      <c r="D6" s="1933"/>
      <c r="E6" s="1932"/>
      <c r="F6" s="1934">
        <v>1476</v>
      </c>
      <c r="G6" s="1934">
        <v>1187</v>
      </c>
      <c r="H6" s="1934">
        <v>257</v>
      </c>
      <c r="I6" s="1934">
        <v>323</v>
      </c>
      <c r="J6" s="1934">
        <v>222</v>
      </c>
      <c r="K6" s="1936">
        <f t="shared" ref="K6:K52" si="0">I6+J6</f>
        <v>545</v>
      </c>
      <c r="L6" s="1937"/>
    </row>
    <row r="7" spans="1:12" x14ac:dyDescent="0.25">
      <c r="A7" s="1939" t="s">
        <v>1204</v>
      </c>
      <c r="B7" s="1940" t="s">
        <v>379</v>
      </c>
      <c r="C7" s="1932"/>
      <c r="D7" s="1933"/>
      <c r="E7" s="1932">
        <v>3</v>
      </c>
      <c r="F7" s="1941">
        <f>G7+H7</f>
        <v>72</v>
      </c>
      <c r="G7" s="1941">
        <v>72</v>
      </c>
      <c r="H7" s="1941"/>
      <c r="I7" s="1942">
        <v>24</v>
      </c>
      <c r="J7" s="1943">
        <v>0</v>
      </c>
      <c r="K7" s="1936">
        <f t="shared" si="0"/>
        <v>24</v>
      </c>
      <c r="L7" s="1944" t="s">
        <v>1205</v>
      </c>
    </row>
    <row r="8" spans="1:12" x14ac:dyDescent="0.25">
      <c r="A8" s="1939" t="s">
        <v>1206</v>
      </c>
      <c r="B8" s="1940" t="s">
        <v>382</v>
      </c>
      <c r="C8" s="1932"/>
      <c r="D8" s="1933">
        <v>4</v>
      </c>
      <c r="E8" s="1932"/>
      <c r="F8" s="1941">
        <f t="shared" ref="F8:F19" si="1">G8+H8</f>
        <v>108</v>
      </c>
      <c r="G8" s="1941">
        <v>108</v>
      </c>
      <c r="H8" s="1941"/>
      <c r="I8" s="1942">
        <v>26</v>
      </c>
      <c r="J8" s="1943">
        <v>10</v>
      </c>
      <c r="K8" s="1936">
        <f t="shared" si="0"/>
        <v>36</v>
      </c>
      <c r="L8" s="1944" t="s">
        <v>1205</v>
      </c>
    </row>
    <row r="9" spans="1:12" x14ac:dyDescent="0.25">
      <c r="A9" s="1939" t="s">
        <v>1207</v>
      </c>
      <c r="B9" s="1960" t="s">
        <v>166</v>
      </c>
      <c r="C9" s="1932"/>
      <c r="D9" s="1932">
        <v>4</v>
      </c>
      <c r="E9" s="1932"/>
      <c r="F9" s="1941">
        <f t="shared" si="1"/>
        <v>136</v>
      </c>
      <c r="G9" s="1941">
        <v>94</v>
      </c>
      <c r="H9" s="1941">
        <v>42</v>
      </c>
      <c r="I9" s="1942">
        <v>37</v>
      </c>
      <c r="J9" s="1943">
        <v>37</v>
      </c>
      <c r="K9" s="1936">
        <f t="shared" si="0"/>
        <v>74</v>
      </c>
      <c r="L9" s="1944" t="s">
        <v>1229</v>
      </c>
    </row>
    <row r="10" spans="1:12" x14ac:dyDescent="0.25">
      <c r="A10" s="1939" t="s">
        <v>1209</v>
      </c>
      <c r="B10" s="1940" t="s">
        <v>392</v>
      </c>
      <c r="C10" s="1932"/>
      <c r="D10" s="1932">
        <v>4</v>
      </c>
      <c r="E10" s="1932"/>
      <c r="F10" s="1941">
        <f t="shared" si="1"/>
        <v>72</v>
      </c>
      <c r="G10" s="1941">
        <v>72</v>
      </c>
      <c r="H10" s="1941"/>
      <c r="I10" s="1943">
        <v>0</v>
      </c>
      <c r="J10" s="1943">
        <v>72</v>
      </c>
      <c r="K10" s="1936">
        <f t="shared" si="0"/>
        <v>72</v>
      </c>
      <c r="L10" s="1944" t="s">
        <v>1229</v>
      </c>
    </row>
    <row r="11" spans="1:12" x14ac:dyDescent="0.25">
      <c r="A11" s="1939" t="s">
        <v>1210</v>
      </c>
      <c r="B11" s="1940" t="s">
        <v>394</v>
      </c>
      <c r="C11" s="1932"/>
      <c r="D11" s="1932"/>
      <c r="E11" s="1932"/>
      <c r="F11" s="1941">
        <f t="shared" si="1"/>
        <v>72</v>
      </c>
      <c r="G11" s="1941">
        <v>72</v>
      </c>
      <c r="H11" s="1941"/>
      <c r="I11" s="1943">
        <v>0</v>
      </c>
      <c r="J11" s="1943">
        <v>72</v>
      </c>
      <c r="K11" s="1936">
        <f t="shared" si="0"/>
        <v>72</v>
      </c>
      <c r="L11" s="1944" t="s">
        <v>1221</v>
      </c>
    </row>
    <row r="12" spans="1:12" x14ac:dyDescent="0.25">
      <c r="A12" s="1939" t="s">
        <v>1211</v>
      </c>
      <c r="B12" s="1940" t="s">
        <v>4</v>
      </c>
      <c r="C12" s="1932"/>
      <c r="D12" s="1932">
        <v>3</v>
      </c>
      <c r="E12" s="1932"/>
      <c r="F12" s="1941">
        <f t="shared" si="1"/>
        <v>74</v>
      </c>
      <c r="G12" s="1941">
        <v>72</v>
      </c>
      <c r="H12" s="1941">
        <v>2</v>
      </c>
      <c r="I12" s="1942">
        <v>36</v>
      </c>
      <c r="J12" s="1943">
        <v>0</v>
      </c>
      <c r="K12" s="1936">
        <f t="shared" si="0"/>
        <v>36</v>
      </c>
      <c r="L12" s="1944" t="s">
        <v>1212</v>
      </c>
    </row>
    <row r="13" spans="1:12" x14ac:dyDescent="0.25">
      <c r="A13" s="1939" t="s">
        <v>1213</v>
      </c>
      <c r="B13" s="1963" t="s">
        <v>350</v>
      </c>
      <c r="C13" s="1932"/>
      <c r="D13" s="1932"/>
      <c r="E13" s="1932">
        <v>3</v>
      </c>
      <c r="F13" s="1941">
        <f t="shared" si="1"/>
        <v>340</v>
      </c>
      <c r="G13" s="1941">
        <v>298</v>
      </c>
      <c r="H13" s="1941">
        <v>42</v>
      </c>
      <c r="I13" s="1942">
        <v>124</v>
      </c>
      <c r="J13" s="1943">
        <v>0</v>
      </c>
      <c r="K13" s="1936">
        <f t="shared" si="0"/>
        <v>124</v>
      </c>
      <c r="L13" s="1944" t="s">
        <v>1130</v>
      </c>
    </row>
    <row r="14" spans="1:12" hidden="1" x14ac:dyDescent="0.25">
      <c r="A14" s="1939" t="s">
        <v>1215</v>
      </c>
      <c r="B14" s="1940" t="s">
        <v>806</v>
      </c>
      <c r="C14" s="1932"/>
      <c r="D14" s="1932">
        <v>2</v>
      </c>
      <c r="E14" s="1932"/>
      <c r="F14" s="1941">
        <f t="shared" si="1"/>
        <v>108</v>
      </c>
      <c r="G14" s="1941">
        <v>60</v>
      </c>
      <c r="H14" s="1941">
        <v>48</v>
      </c>
      <c r="I14" s="1943">
        <v>0</v>
      </c>
      <c r="J14" s="1943">
        <v>0</v>
      </c>
      <c r="K14" s="1936">
        <f t="shared" si="0"/>
        <v>0</v>
      </c>
      <c r="L14" s="1937"/>
    </row>
    <row r="15" spans="1:12" hidden="1" x14ac:dyDescent="0.25">
      <c r="A15" s="1939" t="s">
        <v>1217</v>
      </c>
      <c r="B15" s="1940" t="s">
        <v>6</v>
      </c>
      <c r="C15" s="1932"/>
      <c r="D15" s="1932">
        <v>2</v>
      </c>
      <c r="E15" s="1932"/>
      <c r="F15" s="1941">
        <f t="shared" si="1"/>
        <v>72</v>
      </c>
      <c r="G15" s="1941">
        <v>5</v>
      </c>
      <c r="H15" s="1941">
        <v>67</v>
      </c>
      <c r="I15" s="1943">
        <v>0</v>
      </c>
      <c r="J15" s="1943">
        <v>0</v>
      </c>
      <c r="K15" s="1936">
        <f t="shared" si="0"/>
        <v>0</v>
      </c>
      <c r="L15" s="1937"/>
    </row>
    <row r="16" spans="1:12" hidden="1" x14ac:dyDescent="0.25">
      <c r="A16" s="1939" t="s">
        <v>1219</v>
      </c>
      <c r="B16" s="1940" t="s">
        <v>1246</v>
      </c>
      <c r="C16" s="1932"/>
      <c r="D16" s="1932">
        <v>2</v>
      </c>
      <c r="E16" s="1932"/>
      <c r="F16" s="1941">
        <f t="shared" si="1"/>
        <v>68</v>
      </c>
      <c r="G16" s="1941">
        <v>48</v>
      </c>
      <c r="H16" s="1941">
        <v>20</v>
      </c>
      <c r="I16" s="1943">
        <v>0</v>
      </c>
      <c r="J16" s="1943">
        <v>0</v>
      </c>
      <c r="K16" s="1936">
        <f t="shared" si="0"/>
        <v>0</v>
      </c>
      <c r="L16" s="1937"/>
    </row>
    <row r="17" spans="1:12" x14ac:dyDescent="0.25">
      <c r="A17" s="1939" t="s">
        <v>1222</v>
      </c>
      <c r="B17" s="1940" t="s">
        <v>397</v>
      </c>
      <c r="C17" s="1932"/>
      <c r="D17" s="1932"/>
      <c r="E17" s="1932">
        <v>3</v>
      </c>
      <c r="F17" s="1941">
        <f t="shared" si="1"/>
        <v>180</v>
      </c>
      <c r="G17" s="1941">
        <v>156</v>
      </c>
      <c r="H17" s="1941">
        <v>24</v>
      </c>
      <c r="I17" s="1942">
        <v>58</v>
      </c>
      <c r="J17" s="1943">
        <v>0</v>
      </c>
      <c r="K17" s="1936">
        <f t="shared" si="0"/>
        <v>58</v>
      </c>
      <c r="L17" s="1944" t="s">
        <v>1223</v>
      </c>
    </row>
    <row r="18" spans="1:12" hidden="1" x14ac:dyDescent="0.25">
      <c r="A18" s="1939" t="s">
        <v>1224</v>
      </c>
      <c r="B18" s="1940" t="s">
        <v>356</v>
      </c>
      <c r="C18" s="1932"/>
      <c r="D18" s="1932">
        <v>2</v>
      </c>
      <c r="E18" s="1932"/>
      <c r="F18" s="1941">
        <f t="shared" si="1"/>
        <v>72</v>
      </c>
      <c r="G18" s="1941">
        <v>67</v>
      </c>
      <c r="H18" s="1941">
        <v>5</v>
      </c>
      <c r="I18" s="1942">
        <v>0</v>
      </c>
      <c r="J18" s="1943">
        <v>0</v>
      </c>
      <c r="K18" s="1936">
        <f t="shared" si="0"/>
        <v>0</v>
      </c>
      <c r="L18" s="1937"/>
    </row>
    <row r="19" spans="1:12" x14ac:dyDescent="0.25">
      <c r="A19" s="1939" t="s">
        <v>1226</v>
      </c>
      <c r="B19" s="1940" t="s">
        <v>401</v>
      </c>
      <c r="C19" s="1932"/>
      <c r="D19" s="1933">
        <v>4</v>
      </c>
      <c r="E19" s="1932"/>
      <c r="F19" s="1941">
        <f t="shared" si="1"/>
        <v>72</v>
      </c>
      <c r="G19" s="1941">
        <v>65</v>
      </c>
      <c r="H19" s="1941">
        <v>7</v>
      </c>
      <c r="I19" s="1942">
        <v>18</v>
      </c>
      <c r="J19" s="1943">
        <v>31</v>
      </c>
      <c r="K19" s="1936">
        <f t="shared" si="0"/>
        <v>49</v>
      </c>
      <c r="L19" s="1944" t="s">
        <v>1225</v>
      </c>
    </row>
    <row r="20" spans="1:12" ht="16.5" hidden="1" customHeight="1" x14ac:dyDescent="0.25">
      <c r="A20" s="1939" t="s">
        <v>1227</v>
      </c>
      <c r="B20" s="1940" t="s">
        <v>1228</v>
      </c>
      <c r="C20" s="1932"/>
      <c r="D20" s="1932"/>
      <c r="E20" s="1932"/>
      <c r="F20" s="1941">
        <v>32</v>
      </c>
      <c r="G20" s="1941"/>
      <c r="H20" s="1941"/>
      <c r="I20" s="1943"/>
      <c r="J20" s="1943"/>
      <c r="K20" s="1936">
        <f t="shared" si="0"/>
        <v>0</v>
      </c>
      <c r="L20" s="1937"/>
    </row>
    <row r="21" spans="1:12" ht="16.5" hidden="1" customHeight="1" x14ac:dyDescent="0.25">
      <c r="A21" s="1947" t="s">
        <v>807</v>
      </c>
      <c r="B21" s="1948" t="s">
        <v>808</v>
      </c>
      <c r="C21" s="1932"/>
      <c r="D21" s="1932"/>
      <c r="E21" s="1932"/>
      <c r="F21" s="1934">
        <v>32</v>
      </c>
      <c r="G21" s="1934">
        <v>6</v>
      </c>
      <c r="H21" s="1934">
        <v>26</v>
      </c>
      <c r="I21" s="1949">
        <v>0</v>
      </c>
      <c r="J21" s="1949">
        <v>0</v>
      </c>
      <c r="K21" s="1936">
        <v>0</v>
      </c>
      <c r="L21" s="1937"/>
    </row>
    <row r="22" spans="1:12" ht="16.5" hidden="1" customHeight="1" x14ac:dyDescent="0.25">
      <c r="A22" s="1939" t="s">
        <v>809</v>
      </c>
      <c r="B22" s="1940" t="s">
        <v>1230</v>
      </c>
      <c r="C22" s="1932"/>
      <c r="D22" s="1932"/>
      <c r="E22" s="1932"/>
      <c r="F22" s="1941">
        <v>32</v>
      </c>
      <c r="G22" s="1941">
        <v>6</v>
      </c>
      <c r="H22" s="1941">
        <v>26</v>
      </c>
      <c r="I22" s="1943">
        <v>0</v>
      </c>
      <c r="J22" s="1943">
        <v>0</v>
      </c>
      <c r="K22" s="1936">
        <v>0</v>
      </c>
      <c r="L22" s="1937"/>
    </row>
    <row r="23" spans="1:12" ht="16.5" customHeight="1" x14ac:dyDescent="0.25">
      <c r="A23" s="1947" t="s">
        <v>195</v>
      </c>
      <c r="B23" s="1948" t="s">
        <v>1233</v>
      </c>
      <c r="C23" s="1932"/>
      <c r="D23" s="1932"/>
      <c r="E23" s="1932"/>
      <c r="F23" s="1934">
        <v>252</v>
      </c>
      <c r="G23" s="1934">
        <v>114</v>
      </c>
      <c r="H23" s="1934">
        <v>138</v>
      </c>
      <c r="I23" s="1949">
        <v>102</v>
      </c>
      <c r="J23" s="1949">
        <v>150</v>
      </c>
      <c r="K23" s="1936">
        <v>252</v>
      </c>
      <c r="L23" s="1937"/>
    </row>
    <row r="24" spans="1:12" ht="16.5" customHeight="1" x14ac:dyDescent="0.25">
      <c r="A24" s="1939" t="s">
        <v>197</v>
      </c>
      <c r="B24" s="1940" t="s">
        <v>198</v>
      </c>
      <c r="C24" s="1932"/>
      <c r="D24" s="1932"/>
      <c r="E24" s="1932"/>
      <c r="F24" s="1941">
        <v>68</v>
      </c>
      <c r="G24" s="1941">
        <v>50</v>
      </c>
      <c r="H24" s="1941">
        <v>18</v>
      </c>
      <c r="I24" s="1942">
        <v>48</v>
      </c>
      <c r="J24" s="1943">
        <v>20</v>
      </c>
      <c r="K24" s="1936">
        <v>68</v>
      </c>
      <c r="L24" s="1964" t="s">
        <v>1268</v>
      </c>
    </row>
    <row r="25" spans="1:12" ht="16.5" customHeight="1" x14ac:dyDescent="0.25">
      <c r="A25" s="1939" t="s">
        <v>199</v>
      </c>
      <c r="B25" s="1940" t="s">
        <v>68</v>
      </c>
      <c r="C25" s="1932"/>
      <c r="D25" s="1932"/>
      <c r="E25" s="1932"/>
      <c r="F25" s="1941">
        <v>52</v>
      </c>
      <c r="G25" s="1941">
        <v>20</v>
      </c>
      <c r="H25" s="1941">
        <v>32</v>
      </c>
      <c r="I25" s="1943">
        <v>0</v>
      </c>
      <c r="J25" s="1943">
        <v>52</v>
      </c>
      <c r="K25" s="1936">
        <v>52</v>
      </c>
      <c r="L25" s="1944" t="s">
        <v>1212</v>
      </c>
    </row>
    <row r="26" spans="1:12" ht="16.5" customHeight="1" x14ac:dyDescent="0.25">
      <c r="A26" s="1939" t="s">
        <v>513</v>
      </c>
      <c r="B26" s="1940" t="s">
        <v>124</v>
      </c>
      <c r="C26" s="1932"/>
      <c r="D26" s="1932"/>
      <c r="E26" s="1932"/>
      <c r="F26" s="1941">
        <v>54</v>
      </c>
      <c r="G26" s="1941">
        <v>30</v>
      </c>
      <c r="H26" s="1941">
        <v>24</v>
      </c>
      <c r="I26" s="1942">
        <v>30</v>
      </c>
      <c r="J26" s="1943">
        <v>24</v>
      </c>
      <c r="K26" s="1936">
        <v>54</v>
      </c>
      <c r="L26" s="1944" t="s">
        <v>1221</v>
      </c>
    </row>
    <row r="27" spans="1:12" ht="16.5" customHeight="1" x14ac:dyDescent="0.25">
      <c r="A27" s="1939" t="s">
        <v>200</v>
      </c>
      <c r="B27" s="1940" t="s">
        <v>6</v>
      </c>
      <c r="C27" s="1932"/>
      <c r="D27" s="1932"/>
      <c r="E27" s="1932"/>
      <c r="F27" s="1941">
        <v>54</v>
      </c>
      <c r="G27" s="1941">
        <v>0</v>
      </c>
      <c r="H27" s="1941">
        <v>54</v>
      </c>
      <c r="I27" s="1943">
        <v>0</v>
      </c>
      <c r="J27" s="1943">
        <v>54</v>
      </c>
      <c r="K27" s="1936">
        <v>54</v>
      </c>
      <c r="L27" s="1944" t="s">
        <v>1269</v>
      </c>
    </row>
    <row r="28" spans="1:12" ht="16.5" customHeight="1" x14ac:dyDescent="0.25">
      <c r="A28" s="1939" t="s">
        <v>202</v>
      </c>
      <c r="B28" s="1940" t="s">
        <v>205</v>
      </c>
      <c r="C28" s="1932"/>
      <c r="D28" s="1932"/>
      <c r="E28" s="1932"/>
      <c r="F28" s="1941">
        <v>24</v>
      </c>
      <c r="G28" s="1941">
        <v>14</v>
      </c>
      <c r="H28" s="1941">
        <v>10</v>
      </c>
      <c r="I28" s="1942">
        <v>24</v>
      </c>
      <c r="J28" s="1943">
        <v>0</v>
      </c>
      <c r="K28" s="1936">
        <v>24</v>
      </c>
      <c r="L28" s="1944" t="s">
        <v>1237</v>
      </c>
    </row>
    <row r="29" spans="1:12" x14ac:dyDescent="0.25">
      <c r="A29" s="1947" t="s">
        <v>10</v>
      </c>
      <c r="B29" s="1948" t="s">
        <v>70</v>
      </c>
      <c r="C29" s="1952"/>
      <c r="D29" s="1952"/>
      <c r="E29" s="1952"/>
      <c r="F29" s="1934">
        <f>F30+F31+F32+F33+F34</f>
        <v>132</v>
      </c>
      <c r="G29" s="1934">
        <v>86</v>
      </c>
      <c r="H29" s="1934">
        <f>H30+H31+H32+H33+H34</f>
        <v>46</v>
      </c>
      <c r="I29" s="1934">
        <v>19</v>
      </c>
      <c r="J29" s="1934">
        <v>0</v>
      </c>
      <c r="K29" s="1936">
        <v>19</v>
      </c>
      <c r="L29" s="1937"/>
    </row>
    <row r="30" spans="1:12" hidden="1" x14ac:dyDescent="0.25">
      <c r="A30" s="1952" t="s">
        <v>117</v>
      </c>
      <c r="B30" s="1953" t="s">
        <v>1249</v>
      </c>
      <c r="C30" s="1932">
        <v>1</v>
      </c>
      <c r="D30" s="1932"/>
      <c r="E30" s="1952"/>
      <c r="F30" s="1941">
        <v>22</v>
      </c>
      <c r="G30" s="1941">
        <v>16</v>
      </c>
      <c r="H30" s="1941">
        <v>6</v>
      </c>
      <c r="I30" s="1952">
        <v>0</v>
      </c>
      <c r="J30" s="1952">
        <v>0</v>
      </c>
      <c r="K30" s="1936">
        <f t="shared" si="0"/>
        <v>0</v>
      </c>
      <c r="L30" s="1937"/>
    </row>
    <row r="31" spans="1:12" ht="16.5" hidden="1" customHeight="1" x14ac:dyDescent="0.25">
      <c r="A31" s="1952" t="s">
        <v>12</v>
      </c>
      <c r="B31" s="1953" t="s">
        <v>1250</v>
      </c>
      <c r="C31" s="1932">
        <v>2</v>
      </c>
      <c r="D31" s="1952"/>
      <c r="E31" s="1952"/>
      <c r="F31" s="1941">
        <v>22</v>
      </c>
      <c r="G31" s="1941">
        <v>16</v>
      </c>
      <c r="H31" s="1941">
        <v>6</v>
      </c>
      <c r="I31" s="1952">
        <v>0</v>
      </c>
      <c r="J31" s="1952">
        <v>0</v>
      </c>
      <c r="K31" s="1936">
        <f t="shared" si="0"/>
        <v>0</v>
      </c>
      <c r="L31" s="1937"/>
    </row>
    <row r="32" spans="1:12" x14ac:dyDescent="0.25">
      <c r="A32" s="1952" t="s">
        <v>13</v>
      </c>
      <c r="B32" s="1953" t="s">
        <v>1270</v>
      </c>
      <c r="C32" s="1932"/>
      <c r="D32" s="1932">
        <v>3</v>
      </c>
      <c r="E32" s="1952"/>
      <c r="F32" s="1941">
        <v>44</v>
      </c>
      <c r="G32" s="1941">
        <v>22</v>
      </c>
      <c r="H32" s="1941">
        <v>22</v>
      </c>
      <c r="I32" s="1955">
        <v>19</v>
      </c>
      <c r="J32" s="1952">
        <v>0</v>
      </c>
      <c r="K32" s="1936">
        <f t="shared" si="0"/>
        <v>19</v>
      </c>
      <c r="L32" s="1944" t="s">
        <v>1237</v>
      </c>
    </row>
    <row r="33" spans="1:12" hidden="1" x14ac:dyDescent="0.25">
      <c r="A33" s="1952" t="s">
        <v>14</v>
      </c>
      <c r="B33" s="1953" t="s">
        <v>1252</v>
      </c>
      <c r="C33" s="1954" t="s">
        <v>1253</v>
      </c>
      <c r="D33" s="1954"/>
      <c r="E33" s="1954"/>
      <c r="F33" s="1941">
        <v>22</v>
      </c>
      <c r="G33" s="1941">
        <v>16</v>
      </c>
      <c r="H33" s="1941">
        <v>6</v>
      </c>
      <c r="I33" s="1952">
        <v>0</v>
      </c>
      <c r="J33" s="1952">
        <v>0</v>
      </c>
      <c r="K33" s="1936">
        <f t="shared" si="0"/>
        <v>0</v>
      </c>
      <c r="L33" s="1937"/>
    </row>
    <row r="34" spans="1:12" hidden="1" x14ac:dyDescent="0.25">
      <c r="A34" s="1952" t="s">
        <v>15</v>
      </c>
      <c r="B34" s="1953" t="s">
        <v>1254</v>
      </c>
      <c r="C34" s="1954" t="s">
        <v>1255</v>
      </c>
      <c r="D34" s="1954"/>
      <c r="E34" s="1954"/>
      <c r="F34" s="1941">
        <v>22</v>
      </c>
      <c r="G34" s="1941">
        <v>16</v>
      </c>
      <c r="H34" s="1941">
        <v>6</v>
      </c>
      <c r="I34" s="1952">
        <v>0</v>
      </c>
      <c r="J34" s="1952">
        <v>0</v>
      </c>
      <c r="K34" s="1936">
        <f t="shared" si="0"/>
        <v>0</v>
      </c>
      <c r="L34" s="1937"/>
    </row>
    <row r="35" spans="1:12" x14ac:dyDescent="0.25">
      <c r="A35" s="1932" t="s">
        <v>1239</v>
      </c>
      <c r="B35" s="1938" t="s">
        <v>9</v>
      </c>
      <c r="C35" s="1952"/>
      <c r="D35" s="1932"/>
      <c r="E35" s="1952"/>
      <c r="F35" s="1934">
        <v>1148</v>
      </c>
      <c r="G35" s="1934">
        <v>186</v>
      </c>
      <c r="H35" s="1934">
        <v>44</v>
      </c>
      <c r="I35" s="1934">
        <v>240</v>
      </c>
      <c r="J35" s="1934">
        <v>476</v>
      </c>
      <c r="K35" s="1936">
        <f t="shared" si="0"/>
        <v>716</v>
      </c>
      <c r="L35" s="1937"/>
    </row>
    <row r="36" spans="1:12" ht="44.25" customHeight="1" x14ac:dyDescent="0.25">
      <c r="A36" s="1932" t="s">
        <v>153</v>
      </c>
      <c r="B36" s="1938" t="s">
        <v>1257</v>
      </c>
      <c r="C36" s="1952"/>
      <c r="D36" s="1932"/>
      <c r="E36" s="1952"/>
      <c r="F36" s="1934">
        <v>404</v>
      </c>
      <c r="G36" s="1934">
        <v>120</v>
      </c>
      <c r="H36" s="1934">
        <v>24</v>
      </c>
      <c r="I36" s="1934">
        <v>72</v>
      </c>
      <c r="J36" s="1941">
        <v>36</v>
      </c>
      <c r="K36" s="1962">
        <f t="shared" si="0"/>
        <v>108</v>
      </c>
      <c r="L36" s="1937"/>
    </row>
    <row r="37" spans="1:12" ht="14.25" hidden="1" customHeight="1" x14ac:dyDescent="0.25">
      <c r="A37" s="1952" t="s">
        <v>155</v>
      </c>
      <c r="B37" s="1953" t="s">
        <v>1258</v>
      </c>
      <c r="C37" s="1952"/>
      <c r="D37" s="1932">
        <v>1</v>
      </c>
      <c r="E37" s="1956"/>
      <c r="F37" s="1941">
        <v>36</v>
      </c>
      <c r="G37" s="1952">
        <v>30</v>
      </c>
      <c r="H37" s="1952">
        <v>6</v>
      </c>
      <c r="I37" s="1952">
        <v>0</v>
      </c>
      <c r="J37" s="1952">
        <v>0</v>
      </c>
      <c r="K37" s="1936">
        <f t="shared" si="0"/>
        <v>0</v>
      </c>
      <c r="L37" s="1937"/>
    </row>
    <row r="38" spans="1:12" ht="14.25" hidden="1" customHeight="1" x14ac:dyDescent="0.25">
      <c r="A38" s="1952" t="s">
        <v>156</v>
      </c>
      <c r="B38" s="1953" t="s">
        <v>1259</v>
      </c>
      <c r="C38" s="1952"/>
      <c r="D38" s="1932">
        <v>2</v>
      </c>
      <c r="E38" s="1956"/>
      <c r="F38" s="1941">
        <v>36</v>
      </c>
      <c r="G38" s="1952">
        <v>30</v>
      </c>
      <c r="H38" s="1952">
        <v>6</v>
      </c>
      <c r="I38" s="1952">
        <v>0</v>
      </c>
      <c r="J38" s="1952">
        <v>0</v>
      </c>
      <c r="K38" s="1936">
        <f t="shared" si="0"/>
        <v>0</v>
      </c>
      <c r="L38" s="1937"/>
    </row>
    <row r="39" spans="1:12" ht="13.5" customHeight="1" x14ac:dyDescent="0.25">
      <c r="A39" s="1952" t="s">
        <v>280</v>
      </c>
      <c r="B39" s="1953" t="s">
        <v>1260</v>
      </c>
      <c r="C39" s="1952"/>
      <c r="D39" s="1932">
        <v>2</v>
      </c>
      <c r="E39" s="1956"/>
      <c r="F39" s="1941">
        <v>38</v>
      </c>
      <c r="G39" s="1952">
        <v>30</v>
      </c>
      <c r="H39" s="1952">
        <v>6</v>
      </c>
      <c r="I39" s="1952">
        <v>0</v>
      </c>
      <c r="J39" s="1952">
        <v>16</v>
      </c>
      <c r="K39" s="1936">
        <f t="shared" si="0"/>
        <v>16</v>
      </c>
      <c r="L39" s="1944" t="s">
        <v>1237</v>
      </c>
    </row>
    <row r="40" spans="1:12" ht="15.75" customHeight="1" x14ac:dyDescent="0.25">
      <c r="A40" s="1952" t="s">
        <v>367</v>
      </c>
      <c r="B40" s="1953" t="s">
        <v>1261</v>
      </c>
      <c r="C40" s="1952"/>
      <c r="D40" s="1932">
        <v>4</v>
      </c>
      <c r="E40" s="1956"/>
      <c r="F40" s="1941">
        <v>36</v>
      </c>
      <c r="G40" s="1952">
        <v>30</v>
      </c>
      <c r="H40" s="1952">
        <v>6</v>
      </c>
      <c r="I40" s="1952">
        <v>0</v>
      </c>
      <c r="J40" s="1952">
        <v>20</v>
      </c>
      <c r="K40" s="1936">
        <f t="shared" si="0"/>
        <v>20</v>
      </c>
      <c r="L40" s="1944" t="s">
        <v>1237</v>
      </c>
    </row>
    <row r="41" spans="1:12" hidden="1" x14ac:dyDescent="0.25">
      <c r="A41" s="1952" t="s">
        <v>157</v>
      </c>
      <c r="B41" s="1953" t="s">
        <v>43</v>
      </c>
      <c r="C41" s="1952"/>
      <c r="D41" s="1932"/>
      <c r="E41" s="1957"/>
      <c r="F41" s="1941">
        <v>114</v>
      </c>
      <c r="G41" s="1952">
        <v>0</v>
      </c>
      <c r="H41" s="1952">
        <v>0</v>
      </c>
      <c r="I41" s="1952">
        <v>0</v>
      </c>
      <c r="J41" s="1952">
        <v>0</v>
      </c>
      <c r="K41" s="1936">
        <f t="shared" si="0"/>
        <v>0</v>
      </c>
      <c r="L41" s="1937"/>
    </row>
    <row r="42" spans="1:12" ht="15.75" customHeight="1" x14ac:dyDescent="0.25">
      <c r="A42" s="1952" t="s">
        <v>281</v>
      </c>
      <c r="B42" s="1953" t="s">
        <v>73</v>
      </c>
      <c r="C42" s="1952"/>
      <c r="D42" s="1932"/>
      <c r="E42" s="1957"/>
      <c r="F42" s="1941">
        <v>144</v>
      </c>
      <c r="G42" s="1952">
        <v>0</v>
      </c>
      <c r="H42" s="1952">
        <v>0</v>
      </c>
      <c r="I42" s="1952">
        <v>72</v>
      </c>
      <c r="J42" s="1952">
        <v>0</v>
      </c>
      <c r="K42" s="1936">
        <f t="shared" si="0"/>
        <v>72</v>
      </c>
      <c r="L42" s="1937"/>
    </row>
    <row r="43" spans="1:12" ht="27.6" x14ac:dyDescent="0.25">
      <c r="A43" s="1932" t="s">
        <v>30</v>
      </c>
      <c r="B43" s="1938" t="s">
        <v>1263</v>
      </c>
      <c r="C43" s="1952"/>
      <c r="D43" s="1932"/>
      <c r="E43" s="1957"/>
      <c r="F43" s="1934">
        <v>520</v>
      </c>
      <c r="G43" s="1934">
        <v>20</v>
      </c>
      <c r="H43" s="1934">
        <v>20</v>
      </c>
      <c r="I43" s="1934">
        <v>168</v>
      </c>
      <c r="J43" s="1934">
        <v>216</v>
      </c>
      <c r="K43" s="1962">
        <f t="shared" si="0"/>
        <v>384</v>
      </c>
      <c r="L43" s="1937"/>
    </row>
    <row r="44" spans="1:12" ht="27.75" hidden="1" customHeight="1" x14ac:dyDescent="0.25">
      <c r="A44" s="1952" t="s">
        <v>246</v>
      </c>
      <c r="B44" s="1953" t="s">
        <v>1264</v>
      </c>
      <c r="C44" s="1952"/>
      <c r="D44" s="1932"/>
      <c r="E44" s="1933">
        <v>1</v>
      </c>
      <c r="F44" s="1941">
        <v>40</v>
      </c>
      <c r="G44" s="1952">
        <v>20</v>
      </c>
      <c r="H44" s="1952">
        <v>20</v>
      </c>
      <c r="I44" s="1952">
        <v>0</v>
      </c>
      <c r="J44" s="1952">
        <v>0</v>
      </c>
      <c r="K44" s="1962">
        <f t="shared" si="0"/>
        <v>0</v>
      </c>
      <c r="L44" s="1937"/>
    </row>
    <row r="45" spans="1:12" x14ac:dyDescent="0.25">
      <c r="A45" s="1952" t="s">
        <v>131</v>
      </c>
      <c r="B45" s="1953" t="s">
        <v>43</v>
      </c>
      <c r="C45" s="1952"/>
      <c r="D45" s="1932"/>
      <c r="E45" s="1957"/>
      <c r="F45" s="1941">
        <v>192</v>
      </c>
      <c r="G45" s="1952">
        <v>0</v>
      </c>
      <c r="H45" s="1952">
        <v>0</v>
      </c>
      <c r="I45" s="1952">
        <v>96</v>
      </c>
      <c r="J45" s="1952">
        <v>0</v>
      </c>
      <c r="K45" s="1936">
        <f t="shared" si="0"/>
        <v>96</v>
      </c>
      <c r="L45" s="1937" t="s">
        <v>1248</v>
      </c>
    </row>
    <row r="46" spans="1:12" x14ac:dyDescent="0.25">
      <c r="A46" s="1952" t="s">
        <v>32</v>
      </c>
      <c r="B46" s="1953" t="s">
        <v>73</v>
      </c>
      <c r="C46" s="1952"/>
      <c r="D46" s="1932"/>
      <c r="E46" s="1957"/>
      <c r="F46" s="1941">
        <v>196</v>
      </c>
      <c r="G46" s="1952">
        <v>0</v>
      </c>
      <c r="H46" s="1952">
        <v>0</v>
      </c>
      <c r="I46" s="1952">
        <v>0</v>
      </c>
      <c r="J46" s="1952">
        <v>196</v>
      </c>
      <c r="K46" s="1936">
        <f t="shared" si="0"/>
        <v>196</v>
      </c>
      <c r="L46" s="1937" t="s">
        <v>1248</v>
      </c>
    </row>
    <row r="47" spans="1:12" ht="27.75" customHeight="1" x14ac:dyDescent="0.25">
      <c r="A47" s="1932" t="s">
        <v>33</v>
      </c>
      <c r="B47" s="1938" t="s">
        <v>1265</v>
      </c>
      <c r="C47" s="1952"/>
      <c r="D47" s="1932"/>
      <c r="E47" s="1957"/>
      <c r="F47" s="1941">
        <v>224</v>
      </c>
      <c r="G47" s="1952">
        <v>46</v>
      </c>
      <c r="H47" s="1952">
        <v>10</v>
      </c>
      <c r="I47" s="1952">
        <v>0</v>
      </c>
      <c r="J47" s="1952">
        <v>56</v>
      </c>
      <c r="K47" s="1962">
        <f t="shared" si="0"/>
        <v>56</v>
      </c>
      <c r="L47" s="1937"/>
    </row>
    <row r="48" spans="1:12" ht="15.75" customHeight="1" x14ac:dyDescent="0.25">
      <c r="A48" s="1952" t="s">
        <v>34</v>
      </c>
      <c r="B48" s="1953" t="s">
        <v>1266</v>
      </c>
      <c r="C48" s="1952"/>
      <c r="D48" s="1932"/>
      <c r="E48" s="1933">
        <v>4</v>
      </c>
      <c r="F48" s="1941">
        <v>56</v>
      </c>
      <c r="G48" s="1952">
        <v>46</v>
      </c>
      <c r="H48" s="1952">
        <v>10</v>
      </c>
      <c r="I48" s="1952">
        <v>0</v>
      </c>
      <c r="J48" s="1952">
        <v>56</v>
      </c>
      <c r="K48" s="1962">
        <f t="shared" si="0"/>
        <v>56</v>
      </c>
      <c r="L48" s="1944" t="s">
        <v>1237</v>
      </c>
    </row>
    <row r="49" spans="1:12" ht="17.25" customHeight="1" x14ac:dyDescent="0.25">
      <c r="A49" s="1952" t="s">
        <v>136</v>
      </c>
      <c r="B49" s="1953" t="s">
        <v>43</v>
      </c>
      <c r="C49" s="1952"/>
      <c r="D49" s="1932"/>
      <c r="E49" s="1957"/>
      <c r="F49" s="1941">
        <v>60</v>
      </c>
      <c r="G49" s="1952">
        <v>0</v>
      </c>
      <c r="H49" s="1952">
        <v>0</v>
      </c>
      <c r="I49" s="1952">
        <v>0</v>
      </c>
      <c r="J49" s="1952">
        <v>60</v>
      </c>
      <c r="K49" s="1962">
        <f t="shared" si="0"/>
        <v>60</v>
      </c>
      <c r="L49" s="1937" t="s">
        <v>1248</v>
      </c>
    </row>
    <row r="50" spans="1:12" ht="17.25" customHeight="1" x14ac:dyDescent="0.25">
      <c r="A50" s="1952" t="s">
        <v>35</v>
      </c>
      <c r="B50" s="1953" t="s">
        <v>73</v>
      </c>
      <c r="C50" s="1952"/>
      <c r="D50" s="1932"/>
      <c r="E50" s="1957"/>
      <c r="F50" s="1941">
        <v>108</v>
      </c>
      <c r="G50" s="1952">
        <v>0</v>
      </c>
      <c r="H50" s="1952">
        <v>0</v>
      </c>
      <c r="I50" s="1952">
        <v>0</v>
      </c>
      <c r="J50" s="1952">
        <v>108</v>
      </c>
      <c r="K50" s="1962">
        <f t="shared" si="0"/>
        <v>108</v>
      </c>
      <c r="L50" s="1937" t="s">
        <v>1248</v>
      </c>
    </row>
    <row r="51" spans="1:12" ht="15" customHeight="1" x14ac:dyDescent="0.25">
      <c r="A51" s="1932" t="s">
        <v>62</v>
      </c>
      <c r="B51" s="1938" t="s">
        <v>216</v>
      </c>
      <c r="C51" s="1932"/>
      <c r="D51" s="1932"/>
      <c r="E51" s="1933"/>
      <c r="F51" s="1934">
        <v>36</v>
      </c>
      <c r="G51" s="1932"/>
      <c r="H51" s="1932"/>
      <c r="I51" s="1932"/>
      <c r="J51" s="1932">
        <v>36</v>
      </c>
      <c r="K51" s="1962">
        <f t="shared" si="0"/>
        <v>36</v>
      </c>
      <c r="L51" s="1937"/>
    </row>
    <row r="52" spans="1:12" ht="27.75" customHeight="1" x14ac:dyDescent="0.25">
      <c r="A52" s="1932" t="s">
        <v>526</v>
      </c>
      <c r="B52" s="1938" t="s">
        <v>1267</v>
      </c>
      <c r="C52" s="1952"/>
      <c r="D52" s="1932"/>
      <c r="E52" s="1957"/>
      <c r="F52" s="1934">
        <v>72</v>
      </c>
      <c r="G52" s="1952"/>
      <c r="H52" s="1952"/>
      <c r="I52" s="1952"/>
      <c r="J52" s="1932">
        <v>72</v>
      </c>
      <c r="K52" s="1962">
        <f t="shared" si="0"/>
        <v>72</v>
      </c>
      <c r="L52" s="1937"/>
    </row>
  </sheetData>
  <mergeCells count="14">
    <mergeCell ref="I2:J2"/>
    <mergeCell ref="K2:K4"/>
    <mergeCell ref="F3:F4"/>
    <mergeCell ref="G3:H3"/>
    <mergeCell ref="A1:A4"/>
    <mergeCell ref="B1:B4"/>
    <mergeCell ref="C1:E1"/>
    <mergeCell ref="F1:H1"/>
    <mergeCell ref="I1:K1"/>
    <mergeCell ref="L1:L4"/>
    <mergeCell ref="C2:C4"/>
    <mergeCell ref="D2:D4"/>
    <mergeCell ref="E2:E4"/>
    <mergeCell ref="F2:H2"/>
  </mergeCells>
  <pageMargins left="0.70866141732283472" right="0.31496062992125984" top="0.35433070866141736" bottom="0.35433070866141736" header="0.31496062992125984" footer="0.31496062992125984"/>
  <pageSetup paperSize="9" scale="73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10979-D13A-4025-9EBB-FEF7F2857299}">
  <sheetPr>
    <pageSetUpPr fitToPage="1"/>
  </sheetPr>
  <dimension ref="A1:N46"/>
  <sheetViews>
    <sheetView workbookViewId="0">
      <selection activeCell="I15" sqref="I15"/>
    </sheetView>
  </sheetViews>
  <sheetFormatPr defaultColWidth="9.109375" defaultRowHeight="13.8" x14ac:dyDescent="0.25"/>
  <cols>
    <col min="1" max="1" width="11.88671875" style="1918" customWidth="1"/>
    <col min="2" max="2" width="51" style="1918" customWidth="1"/>
    <col min="3" max="3" width="5" style="1918" customWidth="1"/>
    <col min="4" max="4" width="5.6640625" style="1918" customWidth="1"/>
    <col min="5" max="5" width="6.109375" style="1918" customWidth="1"/>
    <col min="6" max="6" width="7.33203125" style="1918" customWidth="1"/>
    <col min="7" max="7" width="6.88671875" style="1918" customWidth="1"/>
    <col min="8" max="8" width="8" style="1918" customWidth="1"/>
    <col min="9" max="9" width="7.6640625" style="1918" customWidth="1"/>
    <col min="10" max="10" width="8.109375" style="1918" customWidth="1"/>
    <col min="11" max="11" width="9.109375" style="1959"/>
    <col min="12" max="12" width="37" style="1918" customWidth="1"/>
    <col min="13" max="16384" width="9.109375" style="1918"/>
  </cols>
  <sheetData>
    <row r="1" spans="1:14" ht="54.75" customHeight="1" x14ac:dyDescent="0.25">
      <c r="A1" s="1912" t="s">
        <v>45</v>
      </c>
      <c r="B1" s="1912" t="s">
        <v>1192</v>
      </c>
      <c r="C1" s="1913" t="s">
        <v>174</v>
      </c>
      <c r="D1" s="1913"/>
      <c r="E1" s="1913"/>
      <c r="F1" s="1913" t="s">
        <v>1193</v>
      </c>
      <c r="G1" s="1913"/>
      <c r="H1" s="1913"/>
      <c r="I1" s="1914" t="s">
        <v>1194</v>
      </c>
      <c r="J1" s="1915"/>
      <c r="K1" s="1916"/>
      <c r="L1" s="1917"/>
    </row>
    <row r="2" spans="1:14" ht="15" customHeight="1" x14ac:dyDescent="0.25">
      <c r="A2" s="1912"/>
      <c r="B2" s="1912"/>
      <c r="C2" s="1919" t="s">
        <v>764</v>
      </c>
      <c r="D2" s="1919" t="s">
        <v>763</v>
      </c>
      <c r="E2" s="1919" t="s">
        <v>762</v>
      </c>
      <c r="F2" s="1920" t="s">
        <v>1195</v>
      </c>
      <c r="G2" s="1920"/>
      <c r="H2" s="1920"/>
      <c r="I2" s="1920" t="s">
        <v>769</v>
      </c>
      <c r="J2" s="1920"/>
      <c r="K2" s="1965" t="s">
        <v>147</v>
      </c>
      <c r="L2" s="1922"/>
    </row>
    <row r="3" spans="1:14" ht="15" customHeight="1" x14ac:dyDescent="0.25">
      <c r="A3" s="1912"/>
      <c r="B3" s="1912"/>
      <c r="C3" s="1919"/>
      <c r="D3" s="1919"/>
      <c r="E3" s="1919"/>
      <c r="F3" s="1923" t="s">
        <v>147</v>
      </c>
      <c r="G3" s="1924" t="s">
        <v>1196</v>
      </c>
      <c r="H3" s="1924"/>
      <c r="I3" s="1925" t="s">
        <v>371</v>
      </c>
      <c r="J3" s="1925" t="s">
        <v>372</v>
      </c>
      <c r="K3" s="1966"/>
      <c r="L3" s="1922"/>
    </row>
    <row r="4" spans="1:14" ht="69.75" customHeight="1" x14ac:dyDescent="0.25">
      <c r="A4" s="1912"/>
      <c r="B4" s="1912"/>
      <c r="C4" s="1919"/>
      <c r="D4" s="1919"/>
      <c r="E4" s="1919"/>
      <c r="F4" s="1923"/>
      <c r="G4" s="1927" t="s">
        <v>1197</v>
      </c>
      <c r="H4" s="1927" t="s">
        <v>1198</v>
      </c>
      <c r="I4" s="1928" t="s">
        <v>1199</v>
      </c>
      <c r="J4" s="1928" t="s">
        <v>1200</v>
      </c>
      <c r="K4" s="1967"/>
      <c r="L4" s="1930"/>
    </row>
    <row r="5" spans="1:14" x14ac:dyDescent="0.25">
      <c r="A5" s="1931" t="s">
        <v>1201</v>
      </c>
      <c r="B5" s="1931" t="s">
        <v>375</v>
      </c>
      <c r="C5" s="1932"/>
      <c r="D5" s="1932"/>
      <c r="E5" s="1933"/>
      <c r="F5" s="1932">
        <v>1476</v>
      </c>
      <c r="G5" s="1931">
        <f>G6</f>
        <v>1149</v>
      </c>
      <c r="H5" s="1931">
        <f>H6</f>
        <v>263</v>
      </c>
      <c r="I5" s="1931">
        <f>I6</f>
        <v>382</v>
      </c>
      <c r="J5" s="1931">
        <v>537</v>
      </c>
      <c r="K5" s="1968">
        <f>I5+J5</f>
        <v>919</v>
      </c>
      <c r="L5" s="1937"/>
    </row>
    <row r="6" spans="1:14" x14ac:dyDescent="0.25">
      <c r="A6" s="1932" t="s">
        <v>1202</v>
      </c>
      <c r="B6" s="1938" t="s">
        <v>1203</v>
      </c>
      <c r="C6" s="1932"/>
      <c r="D6" s="1933"/>
      <c r="E6" s="1932"/>
      <c r="F6" s="1932">
        <v>1476</v>
      </c>
      <c r="G6" s="1932">
        <f>G7+G8+G9+G10+G11+G12+G13+G14+G15+G16+G17+G18+G19</f>
        <v>1149</v>
      </c>
      <c r="H6" s="1932">
        <f>H9+H11+H13+H14+H15+H16+H17+H18+H19</f>
        <v>263</v>
      </c>
      <c r="I6" s="1932">
        <f>I7+I8+I9+I10+I11+I12+I13+I14+I15+I16+I17+I18+I19</f>
        <v>382</v>
      </c>
      <c r="J6" s="1932">
        <v>537</v>
      </c>
      <c r="K6" s="1968">
        <f t="shared" ref="K6:K46" si="0">I6+J6</f>
        <v>919</v>
      </c>
      <c r="L6" s="1937"/>
    </row>
    <row r="7" spans="1:14" x14ac:dyDescent="0.25">
      <c r="A7" s="1939" t="s">
        <v>1204</v>
      </c>
      <c r="B7" s="1940" t="s">
        <v>379</v>
      </c>
      <c r="C7" s="1932"/>
      <c r="D7" s="1933"/>
      <c r="E7" s="1932">
        <v>3</v>
      </c>
      <c r="F7" s="1952">
        <f>G7+H7</f>
        <v>72</v>
      </c>
      <c r="G7" s="1952">
        <v>72</v>
      </c>
      <c r="H7" s="1952">
        <v>0</v>
      </c>
      <c r="I7" s="1969">
        <v>10</v>
      </c>
      <c r="J7" s="1939">
        <v>38</v>
      </c>
      <c r="K7" s="1968">
        <f t="shared" si="0"/>
        <v>48</v>
      </c>
      <c r="L7" s="1961" t="s">
        <v>1205</v>
      </c>
      <c r="N7" s="1918">
        <v>14</v>
      </c>
    </row>
    <row r="8" spans="1:14" x14ac:dyDescent="0.25">
      <c r="A8" s="1939" t="s">
        <v>1206</v>
      </c>
      <c r="B8" s="1940" t="s">
        <v>382</v>
      </c>
      <c r="C8" s="1932"/>
      <c r="D8" s="1933">
        <v>4</v>
      </c>
      <c r="E8" s="1932"/>
      <c r="F8" s="1952">
        <f t="shared" ref="F8:F19" si="1">G8+H8</f>
        <v>108</v>
      </c>
      <c r="G8" s="1952">
        <v>108</v>
      </c>
      <c r="H8" s="1952">
        <v>0</v>
      </c>
      <c r="I8" s="1969">
        <v>36</v>
      </c>
      <c r="J8" s="1939">
        <v>36</v>
      </c>
      <c r="K8" s="1968">
        <f t="shared" si="0"/>
        <v>72</v>
      </c>
      <c r="L8" s="1944" t="s">
        <v>1205</v>
      </c>
    </row>
    <row r="9" spans="1:14" x14ac:dyDescent="0.25">
      <c r="A9" s="1939" t="s">
        <v>1207</v>
      </c>
      <c r="B9" s="1940" t="s">
        <v>166</v>
      </c>
      <c r="C9" s="1932"/>
      <c r="D9" s="1932">
        <v>4</v>
      </c>
      <c r="E9" s="1932"/>
      <c r="F9" s="1952">
        <f t="shared" si="1"/>
        <v>136</v>
      </c>
      <c r="G9" s="1952">
        <v>94</v>
      </c>
      <c r="H9" s="1952">
        <v>42</v>
      </c>
      <c r="I9" s="1969">
        <v>38</v>
      </c>
      <c r="J9" s="1939">
        <v>24</v>
      </c>
      <c r="K9" s="1968">
        <f t="shared" si="0"/>
        <v>62</v>
      </c>
      <c r="L9" s="1961" t="s">
        <v>1229</v>
      </c>
    </row>
    <row r="10" spans="1:14" hidden="1" x14ac:dyDescent="0.25">
      <c r="A10" s="1939" t="s">
        <v>1209</v>
      </c>
      <c r="B10" s="1940" t="s">
        <v>392</v>
      </c>
      <c r="C10" s="1932"/>
      <c r="D10" s="1932">
        <v>4</v>
      </c>
      <c r="E10" s="1932"/>
      <c r="F10" s="1952">
        <f t="shared" si="1"/>
        <v>72</v>
      </c>
      <c r="G10" s="1952">
        <v>72</v>
      </c>
      <c r="H10" s="1952">
        <v>0</v>
      </c>
      <c r="I10" s="1939">
        <v>0</v>
      </c>
      <c r="J10" s="1939">
        <v>0</v>
      </c>
      <c r="K10" s="1968">
        <f t="shared" si="0"/>
        <v>0</v>
      </c>
      <c r="L10" s="1937"/>
    </row>
    <row r="11" spans="1:14" hidden="1" x14ac:dyDescent="0.25">
      <c r="A11" s="1939" t="s">
        <v>1210</v>
      </c>
      <c r="B11" s="1940" t="s">
        <v>394</v>
      </c>
      <c r="C11" s="1932">
        <v>3</v>
      </c>
      <c r="D11" s="1932"/>
      <c r="E11" s="1932"/>
      <c r="F11" s="1952">
        <f t="shared" si="1"/>
        <v>72</v>
      </c>
      <c r="G11" s="1952">
        <v>70</v>
      </c>
      <c r="H11" s="1952">
        <v>2</v>
      </c>
      <c r="I11" s="1939">
        <v>0</v>
      </c>
      <c r="J11" s="1939">
        <v>0</v>
      </c>
      <c r="K11" s="1968">
        <f t="shared" si="0"/>
        <v>0</v>
      </c>
      <c r="L11" s="1937"/>
    </row>
    <row r="12" spans="1:14" x14ac:dyDescent="0.25">
      <c r="A12" s="1939" t="s">
        <v>1211</v>
      </c>
      <c r="B12" s="1940" t="s">
        <v>4</v>
      </c>
      <c r="C12" s="1932"/>
      <c r="D12" s="1932">
        <v>4</v>
      </c>
      <c r="E12" s="1932"/>
      <c r="F12" s="1952">
        <f t="shared" si="1"/>
        <v>72</v>
      </c>
      <c r="G12" s="1952">
        <v>72</v>
      </c>
      <c r="H12" s="1952">
        <v>0</v>
      </c>
      <c r="I12" s="1939">
        <v>0</v>
      </c>
      <c r="J12" s="1939">
        <v>36</v>
      </c>
      <c r="K12" s="1968">
        <f t="shared" si="0"/>
        <v>36</v>
      </c>
      <c r="L12" s="1944" t="s">
        <v>1212</v>
      </c>
    </row>
    <row r="13" spans="1:14" x14ac:dyDescent="0.25">
      <c r="A13" s="1939" t="s">
        <v>1213</v>
      </c>
      <c r="B13" s="1945" t="s">
        <v>350</v>
      </c>
      <c r="C13" s="1932"/>
      <c r="D13" s="1932"/>
      <c r="E13" s="1932">
        <v>3</v>
      </c>
      <c r="F13" s="1952">
        <f t="shared" si="1"/>
        <v>308</v>
      </c>
      <c r="G13" s="1952">
        <v>272</v>
      </c>
      <c r="H13" s="1952">
        <v>36</v>
      </c>
      <c r="I13" s="1946">
        <v>18</v>
      </c>
      <c r="J13" s="1939">
        <v>175</v>
      </c>
      <c r="K13" s="1968">
        <f t="shared" si="0"/>
        <v>193</v>
      </c>
      <c r="L13" s="1944" t="s">
        <v>1130</v>
      </c>
    </row>
    <row r="14" spans="1:14" x14ac:dyDescent="0.25">
      <c r="A14" s="1939" t="s">
        <v>1215</v>
      </c>
      <c r="B14" s="1940" t="s">
        <v>806</v>
      </c>
      <c r="C14" s="1932"/>
      <c r="D14" s="1932">
        <v>2</v>
      </c>
      <c r="E14" s="1932"/>
      <c r="F14" s="1952">
        <f t="shared" si="1"/>
        <v>108</v>
      </c>
      <c r="G14" s="1952">
        <v>60</v>
      </c>
      <c r="H14" s="1952">
        <v>48</v>
      </c>
      <c r="I14" s="1969">
        <v>78</v>
      </c>
      <c r="J14" s="1939">
        <v>30</v>
      </c>
      <c r="K14" s="1968">
        <f t="shared" si="0"/>
        <v>108</v>
      </c>
      <c r="L14" s="1944" t="s">
        <v>1216</v>
      </c>
    </row>
    <row r="15" spans="1:14" x14ac:dyDescent="0.25">
      <c r="A15" s="1939" t="s">
        <v>1217</v>
      </c>
      <c r="B15" s="1940" t="s">
        <v>6</v>
      </c>
      <c r="C15" s="1932"/>
      <c r="D15" s="1932">
        <v>2</v>
      </c>
      <c r="E15" s="1932"/>
      <c r="F15" s="1952">
        <f t="shared" si="1"/>
        <v>72</v>
      </c>
      <c r="G15" s="1952">
        <v>5</v>
      </c>
      <c r="H15" s="1952">
        <v>67</v>
      </c>
      <c r="I15" s="1969">
        <v>36</v>
      </c>
      <c r="J15" s="1939">
        <v>36</v>
      </c>
      <c r="K15" s="1968">
        <f t="shared" si="0"/>
        <v>72</v>
      </c>
      <c r="L15" s="1944" t="s">
        <v>1218</v>
      </c>
    </row>
    <row r="16" spans="1:14" x14ac:dyDescent="0.25">
      <c r="A16" s="1939" t="s">
        <v>1219</v>
      </c>
      <c r="B16" s="1940" t="s">
        <v>1220</v>
      </c>
      <c r="C16" s="1932"/>
      <c r="D16" s="1932">
        <v>2</v>
      </c>
      <c r="E16" s="1932"/>
      <c r="F16" s="1952">
        <f t="shared" si="1"/>
        <v>68</v>
      </c>
      <c r="G16" s="1952">
        <v>48</v>
      </c>
      <c r="H16" s="1952">
        <v>20</v>
      </c>
      <c r="I16" s="1969">
        <v>68</v>
      </c>
      <c r="J16" s="1939">
        <v>0</v>
      </c>
      <c r="K16" s="1968">
        <f t="shared" si="0"/>
        <v>68</v>
      </c>
      <c r="L16" s="1944" t="s">
        <v>1221</v>
      </c>
    </row>
    <row r="17" spans="1:12" x14ac:dyDescent="0.25">
      <c r="A17" s="1939" t="s">
        <v>1222</v>
      </c>
      <c r="B17" s="1940" t="s">
        <v>397</v>
      </c>
      <c r="C17" s="1932"/>
      <c r="D17" s="1932"/>
      <c r="E17" s="1932">
        <v>3</v>
      </c>
      <c r="F17" s="1952">
        <f t="shared" si="1"/>
        <v>180</v>
      </c>
      <c r="G17" s="1952">
        <v>144</v>
      </c>
      <c r="H17" s="1952">
        <v>36</v>
      </c>
      <c r="I17" s="1969">
        <v>60</v>
      </c>
      <c r="J17" s="1939">
        <v>62</v>
      </c>
      <c r="K17" s="1968">
        <f t="shared" si="0"/>
        <v>122</v>
      </c>
      <c r="L17" s="1944" t="s">
        <v>1223</v>
      </c>
    </row>
    <row r="18" spans="1:12" x14ac:dyDescent="0.25">
      <c r="A18" s="1939" t="s">
        <v>1224</v>
      </c>
      <c r="B18" s="1940" t="s">
        <v>356</v>
      </c>
      <c r="C18" s="1932"/>
      <c r="D18" s="1932">
        <v>2</v>
      </c>
      <c r="E18" s="1932"/>
      <c r="F18" s="1952">
        <f t="shared" si="1"/>
        <v>72</v>
      </c>
      <c r="G18" s="1952">
        <v>67</v>
      </c>
      <c r="H18" s="1952">
        <v>5</v>
      </c>
      <c r="I18" s="1969">
        <v>38</v>
      </c>
      <c r="J18" s="1939">
        <v>34</v>
      </c>
      <c r="K18" s="1968">
        <f t="shared" si="0"/>
        <v>72</v>
      </c>
      <c r="L18" s="1944" t="s">
        <v>1225</v>
      </c>
    </row>
    <row r="19" spans="1:12" x14ac:dyDescent="0.25">
      <c r="A19" s="1939" t="s">
        <v>1226</v>
      </c>
      <c r="B19" s="1940" t="s">
        <v>401</v>
      </c>
      <c r="C19" s="1932">
        <v>4</v>
      </c>
      <c r="D19" s="1933"/>
      <c r="E19" s="1932"/>
      <c r="F19" s="1952">
        <f t="shared" si="1"/>
        <v>72</v>
      </c>
      <c r="G19" s="1952">
        <v>65</v>
      </c>
      <c r="H19" s="1952">
        <v>7</v>
      </c>
      <c r="I19" s="1939">
        <v>0</v>
      </c>
      <c r="J19" s="1939">
        <v>36</v>
      </c>
      <c r="K19" s="1968">
        <f t="shared" si="0"/>
        <v>36</v>
      </c>
      <c r="L19" s="1944" t="s">
        <v>1225</v>
      </c>
    </row>
    <row r="20" spans="1:12" ht="17.25" customHeight="1" x14ac:dyDescent="0.25">
      <c r="A20" s="1939" t="s">
        <v>1227</v>
      </c>
      <c r="B20" s="1940" t="s">
        <v>1228</v>
      </c>
      <c r="C20" s="1932"/>
      <c r="D20" s="1932"/>
      <c r="E20" s="1932"/>
      <c r="F20" s="1952">
        <v>32</v>
      </c>
      <c r="G20" s="1952"/>
      <c r="H20" s="1952"/>
      <c r="I20" s="1939"/>
      <c r="J20" s="1939">
        <v>32</v>
      </c>
      <c r="K20" s="1968">
        <f t="shared" si="0"/>
        <v>32</v>
      </c>
      <c r="L20" s="1944" t="s">
        <v>1271</v>
      </c>
    </row>
    <row r="21" spans="1:12" s="1951" customFormat="1" ht="17.25" customHeight="1" x14ac:dyDescent="0.25">
      <c r="A21" s="1947" t="s">
        <v>807</v>
      </c>
      <c r="B21" s="1948" t="s">
        <v>808</v>
      </c>
      <c r="C21" s="1932"/>
      <c r="D21" s="1932"/>
      <c r="E21" s="1932"/>
      <c r="F21" s="1934">
        <v>32</v>
      </c>
      <c r="G21" s="1934">
        <v>6</v>
      </c>
      <c r="H21" s="1934">
        <v>26</v>
      </c>
      <c r="I21" s="1949">
        <v>32</v>
      </c>
      <c r="J21" s="1949">
        <v>0</v>
      </c>
      <c r="K21" s="1936">
        <v>32</v>
      </c>
      <c r="L21" s="1950"/>
    </row>
    <row r="22" spans="1:12" x14ac:dyDescent="0.25">
      <c r="A22" s="1939" t="s">
        <v>809</v>
      </c>
      <c r="B22" s="1940" t="s">
        <v>1230</v>
      </c>
      <c r="C22" s="1932"/>
      <c r="D22" s="1932"/>
      <c r="E22" s="1932"/>
      <c r="F22" s="1941">
        <v>32</v>
      </c>
      <c r="G22" s="1941">
        <v>6</v>
      </c>
      <c r="H22" s="1941">
        <v>26</v>
      </c>
      <c r="I22" s="1942">
        <v>32</v>
      </c>
      <c r="J22" s="1943">
        <v>0</v>
      </c>
      <c r="K22" s="1936">
        <f t="shared" ref="K22" si="2">I22+J22</f>
        <v>32</v>
      </c>
      <c r="L22" s="1944" t="s">
        <v>1231</v>
      </c>
    </row>
    <row r="23" spans="1:12" x14ac:dyDescent="0.25">
      <c r="A23" s="1947" t="s">
        <v>1000</v>
      </c>
      <c r="B23" s="1948" t="s">
        <v>1232</v>
      </c>
      <c r="C23" s="1932"/>
      <c r="D23" s="1932"/>
      <c r="E23" s="1932"/>
      <c r="F23" s="1932">
        <f>F24+F30+F34</f>
        <v>1440</v>
      </c>
      <c r="G23" s="1932">
        <v>370</v>
      </c>
      <c r="H23" s="1932">
        <v>386</v>
      </c>
      <c r="I23" s="1947">
        <v>196</v>
      </c>
      <c r="J23" s="1947">
        <v>327</v>
      </c>
      <c r="K23" s="1968">
        <f t="shared" si="0"/>
        <v>523</v>
      </c>
      <c r="L23" s="1937"/>
    </row>
    <row r="24" spans="1:12" x14ac:dyDescent="0.25">
      <c r="A24" s="1947" t="s">
        <v>195</v>
      </c>
      <c r="B24" s="1948" t="s">
        <v>1233</v>
      </c>
      <c r="C24" s="1952"/>
      <c r="D24" s="1952"/>
      <c r="E24" s="1952"/>
      <c r="F24" s="1932">
        <v>262</v>
      </c>
      <c r="G24" s="1932">
        <v>110</v>
      </c>
      <c r="H24" s="1932">
        <v>152</v>
      </c>
      <c r="I24" s="1932">
        <v>0</v>
      </c>
      <c r="J24" s="1932">
        <f>J25+J29</f>
        <v>36</v>
      </c>
      <c r="K24" s="1968">
        <f t="shared" si="0"/>
        <v>36</v>
      </c>
      <c r="L24" s="1937"/>
    </row>
    <row r="25" spans="1:12" ht="13.5" customHeight="1" x14ac:dyDescent="0.25">
      <c r="A25" s="1952" t="s">
        <v>197</v>
      </c>
      <c r="B25" s="1953" t="s">
        <v>198</v>
      </c>
      <c r="C25" s="1932"/>
      <c r="D25" s="1932">
        <v>3</v>
      </c>
      <c r="E25" s="1952"/>
      <c r="F25" s="1952">
        <f>G25+H25</f>
        <v>68</v>
      </c>
      <c r="G25" s="1952">
        <v>50</v>
      </c>
      <c r="H25" s="1952">
        <v>18</v>
      </c>
      <c r="I25" s="1952">
        <v>0</v>
      </c>
      <c r="J25" s="1952">
        <v>36</v>
      </c>
      <c r="K25" s="1968">
        <f t="shared" si="0"/>
        <v>36</v>
      </c>
      <c r="L25" s="1944" t="s">
        <v>1268</v>
      </c>
    </row>
    <row r="26" spans="1:12" ht="15" hidden="1" customHeight="1" x14ac:dyDescent="0.25">
      <c r="A26" s="1952" t="s">
        <v>199</v>
      </c>
      <c r="B26" s="1953" t="s">
        <v>68</v>
      </c>
      <c r="C26" s="1932">
        <v>4</v>
      </c>
      <c r="D26" s="1952"/>
      <c r="E26" s="1952"/>
      <c r="F26" s="1952">
        <f>G26+H26</f>
        <v>54</v>
      </c>
      <c r="G26" s="1952">
        <v>0</v>
      </c>
      <c r="H26" s="1952">
        <v>54</v>
      </c>
      <c r="I26" s="1952">
        <v>0</v>
      </c>
      <c r="J26" s="1952">
        <v>0</v>
      </c>
      <c r="K26" s="1968">
        <f t="shared" si="0"/>
        <v>0</v>
      </c>
      <c r="L26" s="1937"/>
    </row>
    <row r="27" spans="1:12" hidden="1" x14ac:dyDescent="0.25">
      <c r="A27" s="1952" t="s">
        <v>513</v>
      </c>
      <c r="B27" s="1953" t="s">
        <v>124</v>
      </c>
      <c r="C27" s="1932">
        <v>4</v>
      </c>
      <c r="D27" s="1952"/>
      <c r="E27" s="1952"/>
      <c r="F27" s="1952">
        <v>56</v>
      </c>
      <c r="G27" s="1952">
        <v>40</v>
      </c>
      <c r="H27" s="1952">
        <v>16</v>
      </c>
      <c r="I27" s="1952">
        <v>0</v>
      </c>
      <c r="J27" s="1952">
        <v>0</v>
      </c>
      <c r="K27" s="1968">
        <f t="shared" si="0"/>
        <v>0</v>
      </c>
      <c r="L27" s="1937"/>
    </row>
    <row r="28" spans="1:12" hidden="1" x14ac:dyDescent="0.25">
      <c r="A28" s="1952" t="s">
        <v>200</v>
      </c>
      <c r="B28" s="1953" t="s">
        <v>6</v>
      </c>
      <c r="C28" s="1954"/>
      <c r="D28" s="1954" t="s">
        <v>1234</v>
      </c>
      <c r="E28" s="1954"/>
      <c r="F28" s="1952">
        <v>48</v>
      </c>
      <c r="G28" s="1952">
        <v>0</v>
      </c>
      <c r="H28" s="1952">
        <v>48</v>
      </c>
      <c r="I28" s="1952">
        <v>0</v>
      </c>
      <c r="J28" s="1952">
        <v>0</v>
      </c>
      <c r="K28" s="1968">
        <f t="shared" si="0"/>
        <v>0</v>
      </c>
      <c r="L28" s="1937"/>
    </row>
    <row r="29" spans="1:12" ht="11.25" hidden="1" customHeight="1" x14ac:dyDescent="0.25">
      <c r="A29" s="1952" t="s">
        <v>202</v>
      </c>
      <c r="B29" s="1953" t="s">
        <v>411</v>
      </c>
      <c r="C29" s="1954" t="s">
        <v>1234</v>
      </c>
      <c r="D29" s="1954"/>
      <c r="E29" s="1954"/>
      <c r="F29" s="1952">
        <v>36</v>
      </c>
      <c r="G29" s="1952">
        <v>20</v>
      </c>
      <c r="H29" s="1952">
        <v>16</v>
      </c>
      <c r="I29" s="1952">
        <v>0</v>
      </c>
      <c r="J29" s="1952">
        <v>0</v>
      </c>
      <c r="K29" s="1968">
        <f t="shared" si="0"/>
        <v>0</v>
      </c>
      <c r="L29" s="1937"/>
    </row>
    <row r="30" spans="1:12" x14ac:dyDescent="0.25">
      <c r="A30" s="1932" t="s">
        <v>10</v>
      </c>
      <c r="B30" s="1938" t="s">
        <v>70</v>
      </c>
      <c r="C30" s="1952"/>
      <c r="D30" s="1932"/>
      <c r="E30" s="1932"/>
      <c r="F30" s="1932">
        <v>136</v>
      </c>
      <c r="G30" s="1932">
        <v>80</v>
      </c>
      <c r="H30" s="1932">
        <v>54</v>
      </c>
      <c r="I30" s="1932">
        <v>68</v>
      </c>
      <c r="J30" s="1932">
        <v>68</v>
      </c>
      <c r="K30" s="1968">
        <f t="shared" si="0"/>
        <v>136</v>
      </c>
      <c r="L30" s="1937"/>
    </row>
    <row r="31" spans="1:12" x14ac:dyDescent="0.25">
      <c r="A31" s="1952" t="s">
        <v>117</v>
      </c>
      <c r="B31" s="1953" t="s">
        <v>1272</v>
      </c>
      <c r="C31" s="1932"/>
      <c r="D31" s="1932"/>
      <c r="E31" s="1932"/>
      <c r="F31" s="1952"/>
      <c r="G31" s="1952">
        <v>34</v>
      </c>
      <c r="H31" s="1952">
        <v>12</v>
      </c>
      <c r="I31" s="1955">
        <v>46</v>
      </c>
      <c r="J31" s="1952">
        <v>0</v>
      </c>
      <c r="K31" s="1968">
        <f t="shared" si="0"/>
        <v>46</v>
      </c>
      <c r="L31" s="1944" t="s">
        <v>1216</v>
      </c>
    </row>
    <row r="32" spans="1:12" ht="12.75" customHeight="1" x14ac:dyDescent="0.25">
      <c r="A32" s="1970" t="s">
        <v>12</v>
      </c>
      <c r="B32" s="1971" t="s">
        <v>1273</v>
      </c>
      <c r="C32" s="1972">
        <v>2</v>
      </c>
      <c r="D32" s="1970"/>
      <c r="E32" s="1970"/>
      <c r="F32" s="1970">
        <v>46</v>
      </c>
      <c r="G32" s="1970">
        <v>26</v>
      </c>
      <c r="H32" s="1970">
        <v>20</v>
      </c>
      <c r="I32" s="1970">
        <v>0</v>
      </c>
      <c r="J32" s="1970">
        <v>46</v>
      </c>
      <c r="K32" s="1968">
        <f t="shared" si="0"/>
        <v>46</v>
      </c>
      <c r="L32" s="1944" t="s">
        <v>1274</v>
      </c>
    </row>
    <row r="33" spans="1:12" ht="13.5" customHeight="1" x14ac:dyDescent="0.25">
      <c r="A33" s="1952" t="s">
        <v>13</v>
      </c>
      <c r="B33" s="1953" t="s">
        <v>1275</v>
      </c>
      <c r="C33" s="1932">
        <v>2</v>
      </c>
      <c r="D33" s="1952"/>
      <c r="E33" s="1952"/>
      <c r="F33" s="1952">
        <v>44</v>
      </c>
      <c r="G33" s="1952">
        <v>20</v>
      </c>
      <c r="H33" s="1952">
        <v>22</v>
      </c>
      <c r="I33" s="1955">
        <v>22</v>
      </c>
      <c r="J33" s="1952">
        <v>22</v>
      </c>
      <c r="K33" s="1968">
        <f t="shared" si="0"/>
        <v>44</v>
      </c>
      <c r="L33" s="1944" t="s">
        <v>1216</v>
      </c>
    </row>
    <row r="34" spans="1:12" x14ac:dyDescent="0.25">
      <c r="A34" s="1932" t="s">
        <v>1239</v>
      </c>
      <c r="B34" s="1938" t="s">
        <v>9</v>
      </c>
      <c r="C34" s="1952"/>
      <c r="D34" s="1952"/>
      <c r="E34" s="1952"/>
      <c r="F34" s="1932">
        <v>1042</v>
      </c>
      <c r="G34" s="1932">
        <v>180</v>
      </c>
      <c r="H34" s="1932">
        <v>180</v>
      </c>
      <c r="I34" s="1932">
        <v>128</v>
      </c>
      <c r="J34" s="1932">
        <v>223</v>
      </c>
      <c r="K34" s="1968">
        <f t="shared" si="0"/>
        <v>351</v>
      </c>
      <c r="L34" s="1937"/>
    </row>
    <row r="35" spans="1:12" ht="27.6" x14ac:dyDescent="0.25">
      <c r="A35" s="1932" t="s">
        <v>153</v>
      </c>
      <c r="B35" s="1938" t="s">
        <v>1276</v>
      </c>
      <c r="C35" s="1952"/>
      <c r="D35" s="1952"/>
      <c r="E35" s="1952"/>
      <c r="F35" s="1932">
        <v>486</v>
      </c>
      <c r="G35" s="1932">
        <v>100</v>
      </c>
      <c r="H35" s="1932">
        <v>104</v>
      </c>
      <c r="I35" s="1932">
        <v>128</v>
      </c>
      <c r="J35" s="1932">
        <v>223</v>
      </c>
      <c r="K35" s="1968">
        <f t="shared" si="0"/>
        <v>351</v>
      </c>
      <c r="L35" s="1937"/>
    </row>
    <row r="36" spans="1:12" ht="27" customHeight="1" x14ac:dyDescent="0.25">
      <c r="A36" s="1952" t="s">
        <v>155</v>
      </c>
      <c r="B36" s="1953" t="s">
        <v>1277</v>
      </c>
      <c r="C36" s="1952"/>
      <c r="D36" s="1952"/>
      <c r="E36" s="1956">
        <v>3</v>
      </c>
      <c r="F36" s="1952">
        <v>120</v>
      </c>
      <c r="G36" s="1952">
        <v>60</v>
      </c>
      <c r="H36" s="1952">
        <v>60</v>
      </c>
      <c r="I36" s="1955">
        <v>36</v>
      </c>
      <c r="J36" s="1952">
        <v>47</v>
      </c>
      <c r="K36" s="1968">
        <f t="shared" si="0"/>
        <v>83</v>
      </c>
      <c r="L36" s="1944" t="s">
        <v>1274</v>
      </c>
    </row>
    <row r="37" spans="1:12" ht="27" customHeight="1" x14ac:dyDescent="0.25">
      <c r="A37" s="1952" t="s">
        <v>156</v>
      </c>
      <c r="B37" s="1953" t="s">
        <v>1278</v>
      </c>
      <c r="C37" s="1952"/>
      <c r="D37" s="1952"/>
      <c r="E37" s="1956">
        <v>3</v>
      </c>
      <c r="F37" s="1952">
        <v>84</v>
      </c>
      <c r="G37" s="1952">
        <v>40</v>
      </c>
      <c r="H37" s="1952">
        <v>44</v>
      </c>
      <c r="I37" s="1955">
        <v>20</v>
      </c>
      <c r="J37" s="1952">
        <v>44</v>
      </c>
      <c r="K37" s="1968">
        <f t="shared" si="0"/>
        <v>64</v>
      </c>
      <c r="L37" s="1944" t="s">
        <v>1274</v>
      </c>
    </row>
    <row r="38" spans="1:12" x14ac:dyDescent="0.25">
      <c r="A38" s="1952" t="s">
        <v>157</v>
      </c>
      <c r="B38" s="1953" t="s">
        <v>43</v>
      </c>
      <c r="C38" s="1952"/>
      <c r="D38" s="1952"/>
      <c r="E38" s="1957"/>
      <c r="F38" s="1952">
        <v>144</v>
      </c>
      <c r="G38" s="1952">
        <v>0</v>
      </c>
      <c r="H38" s="1952">
        <v>0</v>
      </c>
      <c r="I38" s="1952">
        <v>72</v>
      </c>
      <c r="J38" s="1952">
        <v>72</v>
      </c>
      <c r="K38" s="1968">
        <f t="shared" si="0"/>
        <v>144</v>
      </c>
      <c r="L38" s="1937" t="s">
        <v>1216</v>
      </c>
    </row>
    <row r="39" spans="1:12" x14ac:dyDescent="0.25">
      <c r="A39" s="1952" t="s">
        <v>281</v>
      </c>
      <c r="B39" s="1953" t="s">
        <v>73</v>
      </c>
      <c r="C39" s="1952"/>
      <c r="D39" s="1952"/>
      <c r="E39" s="1957"/>
      <c r="F39" s="1952">
        <v>138</v>
      </c>
      <c r="G39" s="1952">
        <v>0</v>
      </c>
      <c r="H39" s="1952">
        <v>0</v>
      </c>
      <c r="I39" s="1952">
        <v>0</v>
      </c>
      <c r="J39" s="1952">
        <v>60</v>
      </c>
      <c r="K39" s="1968">
        <f t="shared" si="0"/>
        <v>60</v>
      </c>
      <c r="L39" s="1937" t="s">
        <v>1216</v>
      </c>
    </row>
    <row r="40" spans="1:12" ht="13.5" hidden="1" customHeight="1" x14ac:dyDescent="0.25">
      <c r="A40" s="1932" t="s">
        <v>30</v>
      </c>
      <c r="B40" s="1938" t="s">
        <v>1279</v>
      </c>
      <c r="C40" s="1952"/>
      <c r="D40" s="1952"/>
      <c r="E40" s="1957"/>
      <c r="F40" s="1932">
        <v>556</v>
      </c>
      <c r="G40" s="1932">
        <v>80</v>
      </c>
      <c r="H40" s="1932">
        <v>76</v>
      </c>
      <c r="I40" s="1932">
        <f>I41+I43+I44</f>
        <v>0</v>
      </c>
      <c r="J40" s="1932">
        <v>0</v>
      </c>
      <c r="K40" s="1968">
        <f t="shared" si="0"/>
        <v>0</v>
      </c>
      <c r="L40" s="1937"/>
    </row>
    <row r="41" spans="1:12" ht="28.5" hidden="1" customHeight="1" x14ac:dyDescent="0.25">
      <c r="A41" s="1952" t="s">
        <v>246</v>
      </c>
      <c r="B41" s="1953" t="s">
        <v>1280</v>
      </c>
      <c r="C41" s="1952"/>
      <c r="D41" s="1952"/>
      <c r="E41" s="1933">
        <v>4</v>
      </c>
      <c r="F41" s="1952">
        <v>88</v>
      </c>
      <c r="G41" s="1952">
        <v>40</v>
      </c>
      <c r="H41" s="1952">
        <v>44</v>
      </c>
      <c r="I41" s="1952">
        <v>0</v>
      </c>
      <c r="J41" s="1952">
        <v>0</v>
      </c>
      <c r="K41" s="1968">
        <f t="shared" si="0"/>
        <v>0</v>
      </c>
      <c r="L41" s="1937"/>
    </row>
    <row r="42" spans="1:12" ht="25.5" hidden="1" customHeight="1" x14ac:dyDescent="0.25">
      <c r="A42" s="1952" t="s">
        <v>129</v>
      </c>
      <c r="B42" s="1953" t="s">
        <v>1281</v>
      </c>
      <c r="C42" s="1952"/>
      <c r="D42" s="1952"/>
      <c r="E42" s="1933">
        <v>4</v>
      </c>
      <c r="F42" s="1952">
        <v>72</v>
      </c>
      <c r="G42" s="1952">
        <v>40</v>
      </c>
      <c r="H42" s="1952">
        <v>32</v>
      </c>
      <c r="I42" s="1952">
        <v>0</v>
      </c>
      <c r="J42" s="1952">
        <v>0</v>
      </c>
      <c r="K42" s="1968">
        <f t="shared" si="0"/>
        <v>0</v>
      </c>
      <c r="L42" s="1937"/>
    </row>
    <row r="43" spans="1:12" ht="12.75" hidden="1" customHeight="1" x14ac:dyDescent="0.25">
      <c r="A43" s="1952" t="s">
        <v>131</v>
      </c>
      <c r="B43" s="1953" t="s">
        <v>43</v>
      </c>
      <c r="C43" s="1952"/>
      <c r="D43" s="1952"/>
      <c r="E43" s="1957"/>
      <c r="F43" s="1952">
        <v>180</v>
      </c>
      <c r="G43" s="1952">
        <v>0</v>
      </c>
      <c r="H43" s="1952">
        <v>0</v>
      </c>
      <c r="I43" s="1952">
        <v>0</v>
      </c>
      <c r="J43" s="1952">
        <v>0</v>
      </c>
      <c r="K43" s="1968">
        <f t="shared" si="0"/>
        <v>0</v>
      </c>
      <c r="L43" s="1937"/>
    </row>
    <row r="44" spans="1:12" ht="12" hidden="1" customHeight="1" x14ac:dyDescent="0.25">
      <c r="A44" s="1952" t="s">
        <v>32</v>
      </c>
      <c r="B44" s="1953" t="s">
        <v>73</v>
      </c>
      <c r="C44" s="1952"/>
      <c r="D44" s="1952"/>
      <c r="E44" s="1957"/>
      <c r="F44" s="1952">
        <v>216</v>
      </c>
      <c r="G44" s="1952">
        <v>0</v>
      </c>
      <c r="H44" s="1952">
        <v>0</v>
      </c>
      <c r="I44" s="1952">
        <v>0</v>
      </c>
      <c r="J44" s="1952">
        <v>0</v>
      </c>
      <c r="K44" s="1968">
        <f t="shared" si="0"/>
        <v>0</v>
      </c>
      <c r="L44" s="1937"/>
    </row>
    <row r="45" spans="1:12" ht="13.5" hidden="1" customHeight="1" x14ac:dyDescent="0.25">
      <c r="A45" s="1952"/>
      <c r="B45" s="1938" t="s">
        <v>527</v>
      </c>
      <c r="C45" s="1952"/>
      <c r="D45" s="1952"/>
      <c r="E45" s="1957"/>
      <c r="F45" s="1932">
        <v>36</v>
      </c>
      <c r="G45" s="1952"/>
      <c r="H45" s="1952"/>
      <c r="I45" s="1952"/>
      <c r="J45" s="1952"/>
      <c r="K45" s="1968">
        <f t="shared" si="0"/>
        <v>0</v>
      </c>
      <c r="L45" s="1937"/>
    </row>
    <row r="46" spans="1:12" ht="26.25" customHeight="1" x14ac:dyDescent="0.25">
      <c r="A46" s="1932"/>
      <c r="B46" s="1938" t="s">
        <v>97</v>
      </c>
      <c r="C46" s="1932"/>
      <c r="D46" s="1932"/>
      <c r="E46" s="1932"/>
      <c r="F46" s="1932">
        <f>F45+F23+F6</f>
        <v>2952</v>
      </c>
      <c r="G46" s="1932">
        <f>G23+G6</f>
        <v>1519</v>
      </c>
      <c r="H46" s="1932">
        <f>H23+H6</f>
        <v>649</v>
      </c>
      <c r="I46" s="1932">
        <f>I23+I6</f>
        <v>578</v>
      </c>
      <c r="J46" s="1932">
        <f>J23+J6</f>
        <v>864</v>
      </c>
      <c r="K46" s="1968">
        <f t="shared" si="0"/>
        <v>1442</v>
      </c>
      <c r="L46" s="1937"/>
    </row>
  </sheetData>
  <mergeCells count="14">
    <mergeCell ref="I2:J2"/>
    <mergeCell ref="K2:K4"/>
    <mergeCell ref="F3:F4"/>
    <mergeCell ref="G3:H3"/>
    <mergeCell ref="A1:A4"/>
    <mergeCell ref="B1:B4"/>
    <mergeCell ref="C1:E1"/>
    <mergeCell ref="F1:H1"/>
    <mergeCell ref="I1:K1"/>
    <mergeCell ref="L1:L4"/>
    <mergeCell ref="C2:C4"/>
    <mergeCell ref="D2:D4"/>
    <mergeCell ref="E2:E4"/>
    <mergeCell ref="F2:H2"/>
  </mergeCells>
  <pageMargins left="0.51181102362204722" right="0.31496062992125984" top="0.35433070866141736" bottom="0.35433070866141736" header="0.31496062992125984" footer="0.31496062992125984"/>
  <pageSetup paperSize="9" scale="84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9465F0-49E0-4858-94C2-D6F1E79DBB09}">
  <sheetPr>
    <pageSetUpPr fitToPage="1"/>
  </sheetPr>
  <dimension ref="A1:R44"/>
  <sheetViews>
    <sheetView topLeftCell="A5" workbookViewId="0">
      <selection activeCell="I15" sqref="I15"/>
    </sheetView>
  </sheetViews>
  <sheetFormatPr defaultColWidth="9.109375" defaultRowHeight="13.8" x14ac:dyDescent="0.25"/>
  <cols>
    <col min="1" max="1" width="11.88671875" style="1918" customWidth="1"/>
    <col min="2" max="2" width="51" style="1918" customWidth="1"/>
    <col min="3" max="3" width="5" style="1918" customWidth="1"/>
    <col min="4" max="4" width="5.6640625" style="1918" customWidth="1"/>
    <col min="5" max="5" width="6.109375" style="1918" customWidth="1"/>
    <col min="6" max="6" width="7.33203125" style="1918" customWidth="1"/>
    <col min="7" max="7" width="6.88671875" style="1918" customWidth="1"/>
    <col min="8" max="8" width="8" style="1918" customWidth="1"/>
    <col min="9" max="9" width="7.88671875" style="1918" customWidth="1"/>
    <col min="10" max="10" width="8.44140625" style="1918" customWidth="1"/>
    <col min="11" max="11" width="9.109375" style="1951"/>
    <col min="12" max="12" width="37.109375" style="1918" customWidth="1"/>
    <col min="13" max="16384" width="9.109375" style="1918"/>
  </cols>
  <sheetData>
    <row r="1" spans="1:18" ht="54.75" customHeight="1" x14ac:dyDescent="0.25">
      <c r="A1" s="1912" t="s">
        <v>45</v>
      </c>
      <c r="B1" s="1912" t="s">
        <v>1192</v>
      </c>
      <c r="C1" s="1913" t="s">
        <v>174</v>
      </c>
      <c r="D1" s="1913"/>
      <c r="E1" s="1913"/>
      <c r="F1" s="1913" t="s">
        <v>1193</v>
      </c>
      <c r="G1" s="1913"/>
      <c r="H1" s="1913"/>
      <c r="I1" s="1973" t="s">
        <v>1194</v>
      </c>
      <c r="J1" s="1974"/>
      <c r="K1" s="1975"/>
      <c r="L1" s="1917"/>
    </row>
    <row r="2" spans="1:18" ht="15" customHeight="1" x14ac:dyDescent="0.25">
      <c r="A2" s="1912"/>
      <c r="B2" s="1912"/>
      <c r="C2" s="1919" t="s">
        <v>764</v>
      </c>
      <c r="D2" s="1919" t="s">
        <v>763</v>
      </c>
      <c r="E2" s="1919" t="s">
        <v>762</v>
      </c>
      <c r="F2" s="1920" t="s">
        <v>1195</v>
      </c>
      <c r="G2" s="1920"/>
      <c r="H2" s="1920"/>
      <c r="I2" s="1920" t="s">
        <v>318</v>
      </c>
      <c r="J2" s="1976"/>
      <c r="K2" s="1921" t="s">
        <v>147</v>
      </c>
      <c r="L2" s="1922"/>
    </row>
    <row r="3" spans="1:18" ht="15" customHeight="1" x14ac:dyDescent="0.25">
      <c r="A3" s="1912"/>
      <c r="B3" s="1912"/>
      <c r="C3" s="1919"/>
      <c r="D3" s="1919"/>
      <c r="E3" s="1919"/>
      <c r="F3" s="1923" t="s">
        <v>147</v>
      </c>
      <c r="G3" s="1924" t="s">
        <v>1196</v>
      </c>
      <c r="H3" s="1924"/>
      <c r="I3" s="1925" t="s">
        <v>164</v>
      </c>
      <c r="J3" s="1977" t="s">
        <v>165</v>
      </c>
      <c r="K3" s="1926"/>
      <c r="L3" s="1922"/>
    </row>
    <row r="4" spans="1:18" ht="69.75" customHeight="1" x14ac:dyDescent="0.25">
      <c r="A4" s="1912"/>
      <c r="B4" s="1912"/>
      <c r="C4" s="1919"/>
      <c r="D4" s="1919"/>
      <c r="E4" s="1919"/>
      <c r="F4" s="1923"/>
      <c r="G4" s="1927" t="s">
        <v>1197</v>
      </c>
      <c r="H4" s="1927" t="s">
        <v>1198</v>
      </c>
      <c r="I4" s="1928" t="s">
        <v>1199</v>
      </c>
      <c r="J4" s="1978" t="s">
        <v>1200</v>
      </c>
      <c r="K4" s="1929"/>
      <c r="L4" s="1930"/>
      <c r="P4" s="1979"/>
      <c r="Q4" s="1979"/>
      <c r="R4" s="1979"/>
    </row>
    <row r="5" spans="1:18" x14ac:dyDescent="0.25">
      <c r="A5" s="1931" t="s">
        <v>1201</v>
      </c>
      <c r="B5" s="1931" t="s">
        <v>375</v>
      </c>
      <c r="C5" s="1932"/>
      <c r="D5" s="1932"/>
      <c r="E5" s="1933"/>
      <c r="F5" s="1932">
        <v>1476</v>
      </c>
      <c r="G5" s="1931">
        <f>G6</f>
        <v>1175</v>
      </c>
      <c r="H5" s="1931">
        <f>H6</f>
        <v>269</v>
      </c>
      <c r="I5" s="1931">
        <f t="shared" ref="I5" si="0">I6</f>
        <v>314</v>
      </c>
      <c r="J5" s="1980">
        <v>209</v>
      </c>
      <c r="K5" s="1968">
        <f>I5+J5</f>
        <v>523</v>
      </c>
      <c r="L5" s="1937"/>
    </row>
    <row r="6" spans="1:18" x14ac:dyDescent="0.25">
      <c r="A6" s="1932" t="s">
        <v>1202</v>
      </c>
      <c r="B6" s="1938" t="s">
        <v>1203</v>
      </c>
      <c r="C6" s="1932"/>
      <c r="D6" s="1933"/>
      <c r="E6" s="1932"/>
      <c r="F6" s="1932">
        <v>1476</v>
      </c>
      <c r="G6" s="1932">
        <f>G7+G8+G9+G10+G11+G12+G13+G14+G15+G16+G17+G18+G19</f>
        <v>1175</v>
      </c>
      <c r="H6" s="1932">
        <f>H9+H11+H13+H14+H15+H16+H17+H18+H19</f>
        <v>269</v>
      </c>
      <c r="I6" s="1932">
        <f>I7+I8+I9+I10+I11+I12+I13+I14+I15+I16+I17+I18+I19</f>
        <v>314</v>
      </c>
      <c r="J6" s="1981">
        <v>209</v>
      </c>
      <c r="K6" s="1968">
        <f t="shared" ref="K6:K44" si="1">I6+J6</f>
        <v>523</v>
      </c>
      <c r="L6" s="1937"/>
    </row>
    <row r="7" spans="1:18" x14ac:dyDescent="0.25">
      <c r="A7" s="1939" t="s">
        <v>1204</v>
      </c>
      <c r="B7" s="1940" t="s">
        <v>379</v>
      </c>
      <c r="C7" s="1932"/>
      <c r="D7" s="1933"/>
      <c r="E7" s="1932">
        <v>3</v>
      </c>
      <c r="F7" s="1952">
        <f>G7+H7</f>
        <v>72</v>
      </c>
      <c r="G7" s="1952">
        <v>72</v>
      </c>
      <c r="H7" s="1952">
        <v>0</v>
      </c>
      <c r="I7" s="1969">
        <v>24</v>
      </c>
      <c r="J7" s="1982">
        <v>0</v>
      </c>
      <c r="K7" s="1968">
        <f t="shared" si="1"/>
        <v>24</v>
      </c>
      <c r="L7" s="1944" t="s">
        <v>1205</v>
      </c>
    </row>
    <row r="8" spans="1:18" x14ac:dyDescent="0.25">
      <c r="A8" s="1939" t="s">
        <v>1206</v>
      </c>
      <c r="B8" s="1940" t="s">
        <v>382</v>
      </c>
      <c r="C8" s="1932"/>
      <c r="D8" s="1933">
        <v>4</v>
      </c>
      <c r="E8" s="1932"/>
      <c r="F8" s="1952">
        <f t="shared" ref="F8:F19" si="2">G8+H8</f>
        <v>108</v>
      </c>
      <c r="G8" s="1952">
        <v>108</v>
      </c>
      <c r="H8" s="1952">
        <v>0</v>
      </c>
      <c r="I8" s="1969">
        <v>26</v>
      </c>
      <c r="J8" s="1982">
        <v>10</v>
      </c>
      <c r="K8" s="1968">
        <f t="shared" si="1"/>
        <v>36</v>
      </c>
      <c r="L8" s="1944" t="s">
        <v>1205</v>
      </c>
    </row>
    <row r="9" spans="1:18" x14ac:dyDescent="0.25">
      <c r="A9" s="1939" t="s">
        <v>1207</v>
      </c>
      <c r="B9" s="1940" t="s">
        <v>166</v>
      </c>
      <c r="C9" s="1932"/>
      <c r="D9" s="1932">
        <v>4</v>
      </c>
      <c r="E9" s="1932"/>
      <c r="F9" s="1952">
        <f t="shared" si="2"/>
        <v>136</v>
      </c>
      <c r="G9" s="1952">
        <v>94</v>
      </c>
      <c r="H9" s="1952">
        <v>42</v>
      </c>
      <c r="I9" s="1969">
        <v>37</v>
      </c>
      <c r="J9" s="1982">
        <v>37</v>
      </c>
      <c r="K9" s="1968">
        <f t="shared" si="1"/>
        <v>74</v>
      </c>
      <c r="L9" s="1944" t="s">
        <v>1229</v>
      </c>
    </row>
    <row r="10" spans="1:18" x14ac:dyDescent="0.25">
      <c r="A10" s="1939" t="s">
        <v>1209</v>
      </c>
      <c r="B10" s="1940" t="s">
        <v>392</v>
      </c>
      <c r="C10" s="1932"/>
      <c r="D10" s="1932">
        <v>4</v>
      </c>
      <c r="E10" s="1932"/>
      <c r="F10" s="1952">
        <f t="shared" si="2"/>
        <v>72</v>
      </c>
      <c r="G10" s="1952">
        <v>72</v>
      </c>
      <c r="H10" s="1952">
        <v>0</v>
      </c>
      <c r="I10" s="1939">
        <v>0</v>
      </c>
      <c r="J10" s="1982">
        <v>72</v>
      </c>
      <c r="K10" s="1968">
        <f t="shared" si="1"/>
        <v>72</v>
      </c>
      <c r="L10" s="1944" t="s">
        <v>1229</v>
      </c>
    </row>
    <row r="11" spans="1:18" x14ac:dyDescent="0.25">
      <c r="A11" s="1939" t="s">
        <v>1210</v>
      </c>
      <c r="B11" s="1940" t="s">
        <v>394</v>
      </c>
      <c r="C11" s="1932">
        <v>3</v>
      </c>
      <c r="D11" s="1932"/>
      <c r="E11" s="1932"/>
      <c r="F11" s="1952">
        <f t="shared" si="2"/>
        <v>72</v>
      </c>
      <c r="G11" s="1952">
        <v>70</v>
      </c>
      <c r="H11" s="1952">
        <v>2</v>
      </c>
      <c r="I11" s="1939">
        <v>0</v>
      </c>
      <c r="J11" s="1982">
        <v>72</v>
      </c>
      <c r="K11" s="1968">
        <f t="shared" si="1"/>
        <v>72</v>
      </c>
      <c r="L11" s="1944" t="s">
        <v>1221</v>
      </c>
    </row>
    <row r="12" spans="1:18" x14ac:dyDescent="0.25">
      <c r="A12" s="1939" t="s">
        <v>1211</v>
      </c>
      <c r="B12" s="1940" t="s">
        <v>4</v>
      </c>
      <c r="C12" s="1932"/>
      <c r="D12" s="1932">
        <v>4</v>
      </c>
      <c r="E12" s="1932"/>
      <c r="F12" s="1952">
        <f t="shared" si="2"/>
        <v>72</v>
      </c>
      <c r="G12" s="1952">
        <v>72</v>
      </c>
      <c r="H12" s="1952">
        <v>0</v>
      </c>
      <c r="I12" s="1969">
        <v>36</v>
      </c>
      <c r="J12" s="1982">
        <v>0</v>
      </c>
      <c r="K12" s="1968">
        <f t="shared" si="1"/>
        <v>36</v>
      </c>
      <c r="L12" s="1944" t="s">
        <v>1212</v>
      </c>
    </row>
    <row r="13" spans="1:18" x14ac:dyDescent="0.25">
      <c r="A13" s="1939" t="s">
        <v>1213</v>
      </c>
      <c r="B13" s="1945" t="s">
        <v>350</v>
      </c>
      <c r="C13" s="1932"/>
      <c r="D13" s="1932"/>
      <c r="E13" s="1932">
        <v>3</v>
      </c>
      <c r="F13" s="1952">
        <f t="shared" si="2"/>
        <v>340</v>
      </c>
      <c r="G13" s="1952">
        <v>298</v>
      </c>
      <c r="H13" s="1952">
        <v>42</v>
      </c>
      <c r="I13" s="1969">
        <v>115</v>
      </c>
      <c r="J13" s="1982">
        <v>0</v>
      </c>
      <c r="K13" s="1968">
        <f t="shared" si="1"/>
        <v>115</v>
      </c>
      <c r="L13" s="1944" t="s">
        <v>1214</v>
      </c>
    </row>
    <row r="14" spans="1:18" hidden="1" x14ac:dyDescent="0.25">
      <c r="A14" s="1939" t="s">
        <v>1215</v>
      </c>
      <c r="B14" s="1940" t="s">
        <v>806</v>
      </c>
      <c r="C14" s="1932"/>
      <c r="D14" s="1932">
        <v>2</v>
      </c>
      <c r="E14" s="1932"/>
      <c r="F14" s="1952">
        <f t="shared" si="2"/>
        <v>108</v>
      </c>
      <c r="G14" s="1952">
        <v>60</v>
      </c>
      <c r="H14" s="1952">
        <v>48</v>
      </c>
      <c r="I14" s="1939">
        <v>0</v>
      </c>
      <c r="J14" s="1982">
        <v>0</v>
      </c>
      <c r="K14" s="1968">
        <f t="shared" si="1"/>
        <v>0</v>
      </c>
      <c r="L14" s="1937"/>
    </row>
    <row r="15" spans="1:18" hidden="1" x14ac:dyDescent="0.25">
      <c r="A15" s="1939" t="s">
        <v>1217</v>
      </c>
      <c r="B15" s="1940" t="s">
        <v>6</v>
      </c>
      <c r="C15" s="1932"/>
      <c r="D15" s="1932">
        <v>2</v>
      </c>
      <c r="E15" s="1932"/>
      <c r="F15" s="1952">
        <f t="shared" si="2"/>
        <v>72</v>
      </c>
      <c r="G15" s="1952">
        <v>5</v>
      </c>
      <c r="H15" s="1952">
        <v>67</v>
      </c>
      <c r="I15" s="1939">
        <v>0</v>
      </c>
      <c r="J15" s="1982">
        <v>0</v>
      </c>
      <c r="K15" s="1968">
        <f t="shared" si="1"/>
        <v>0</v>
      </c>
      <c r="L15" s="1937"/>
    </row>
    <row r="16" spans="1:18" hidden="1" x14ac:dyDescent="0.25">
      <c r="A16" s="1939" t="s">
        <v>1219</v>
      </c>
      <c r="B16" s="1940" t="s">
        <v>1246</v>
      </c>
      <c r="C16" s="1932"/>
      <c r="D16" s="1932">
        <v>2</v>
      </c>
      <c r="E16" s="1932"/>
      <c r="F16" s="1952">
        <f t="shared" si="2"/>
        <v>68</v>
      </c>
      <c r="G16" s="1952">
        <v>48</v>
      </c>
      <c r="H16" s="1952">
        <v>20</v>
      </c>
      <c r="I16" s="1939">
        <v>0</v>
      </c>
      <c r="J16" s="1982">
        <v>0</v>
      </c>
      <c r="K16" s="1968">
        <f t="shared" si="1"/>
        <v>0</v>
      </c>
      <c r="L16" s="1937"/>
    </row>
    <row r="17" spans="1:12" x14ac:dyDescent="0.25">
      <c r="A17" s="1939" t="s">
        <v>1222</v>
      </c>
      <c r="B17" s="1940" t="s">
        <v>397</v>
      </c>
      <c r="C17" s="1932"/>
      <c r="D17" s="1932"/>
      <c r="E17" s="1932">
        <v>3</v>
      </c>
      <c r="F17" s="1952">
        <f t="shared" si="2"/>
        <v>180</v>
      </c>
      <c r="G17" s="1952">
        <v>144</v>
      </c>
      <c r="H17" s="1952">
        <v>36</v>
      </c>
      <c r="I17" s="1969">
        <v>58</v>
      </c>
      <c r="J17" s="1982">
        <v>0</v>
      </c>
      <c r="K17" s="1968">
        <f t="shared" si="1"/>
        <v>58</v>
      </c>
      <c r="L17" s="1944" t="s">
        <v>1223</v>
      </c>
    </row>
    <row r="18" spans="1:12" x14ac:dyDescent="0.25">
      <c r="A18" s="1939" t="s">
        <v>1224</v>
      </c>
      <c r="B18" s="1940" t="s">
        <v>356</v>
      </c>
      <c r="C18" s="1932"/>
      <c r="D18" s="1932">
        <v>2</v>
      </c>
      <c r="E18" s="1932"/>
      <c r="F18" s="1952">
        <f t="shared" si="2"/>
        <v>72</v>
      </c>
      <c r="G18" s="1952">
        <v>67</v>
      </c>
      <c r="H18" s="1952">
        <v>5</v>
      </c>
      <c r="I18" s="1939">
        <v>0</v>
      </c>
      <c r="J18" s="1982">
        <v>0</v>
      </c>
      <c r="K18" s="1968">
        <f t="shared" si="1"/>
        <v>0</v>
      </c>
      <c r="L18" s="1937"/>
    </row>
    <row r="19" spans="1:12" x14ac:dyDescent="0.25">
      <c r="A19" s="1939" t="s">
        <v>1226</v>
      </c>
      <c r="B19" s="1940" t="s">
        <v>401</v>
      </c>
      <c r="C19" s="1932">
        <v>4</v>
      </c>
      <c r="D19" s="1933"/>
      <c r="E19" s="1932"/>
      <c r="F19" s="1952">
        <f t="shared" si="2"/>
        <v>72</v>
      </c>
      <c r="G19" s="1952">
        <v>65</v>
      </c>
      <c r="H19" s="1952">
        <v>7</v>
      </c>
      <c r="I19" s="1969">
        <v>18</v>
      </c>
      <c r="J19" s="1982">
        <v>18</v>
      </c>
      <c r="K19" s="1968">
        <f t="shared" si="1"/>
        <v>36</v>
      </c>
      <c r="L19" s="1944" t="s">
        <v>1225</v>
      </c>
    </row>
    <row r="20" spans="1:12" ht="17.25" customHeight="1" x14ac:dyDescent="0.25">
      <c r="A20" s="1939" t="s">
        <v>1227</v>
      </c>
      <c r="B20" s="1940" t="s">
        <v>1228</v>
      </c>
      <c r="C20" s="1932"/>
      <c r="D20" s="1932"/>
      <c r="E20" s="1932"/>
      <c r="F20" s="1952">
        <v>32</v>
      </c>
      <c r="G20" s="1952"/>
      <c r="H20" s="1952"/>
      <c r="I20" s="1939"/>
      <c r="J20" s="1982"/>
      <c r="K20" s="1968">
        <f t="shared" si="1"/>
        <v>0</v>
      </c>
      <c r="L20" s="1937"/>
    </row>
    <row r="21" spans="1:12" x14ac:dyDescent="0.25">
      <c r="A21" s="1947" t="s">
        <v>1000</v>
      </c>
      <c r="B21" s="1948" t="s">
        <v>1232</v>
      </c>
      <c r="C21" s="1932"/>
      <c r="D21" s="1932"/>
      <c r="E21" s="1932"/>
      <c r="F21" s="1932">
        <f>F22+F28+F32</f>
        <v>1440</v>
      </c>
      <c r="G21" s="1932">
        <v>370</v>
      </c>
      <c r="H21" s="1932">
        <v>386</v>
      </c>
      <c r="I21" s="1947">
        <v>298</v>
      </c>
      <c r="J21" s="1983">
        <v>619</v>
      </c>
      <c r="K21" s="1968">
        <f t="shared" si="1"/>
        <v>917</v>
      </c>
      <c r="L21" s="1937"/>
    </row>
    <row r="22" spans="1:12" x14ac:dyDescent="0.25">
      <c r="A22" s="1947" t="s">
        <v>195</v>
      </c>
      <c r="B22" s="1948" t="s">
        <v>1233</v>
      </c>
      <c r="C22" s="1952"/>
      <c r="D22" s="1952"/>
      <c r="E22" s="1952"/>
      <c r="F22" s="1932">
        <v>262</v>
      </c>
      <c r="G22" s="1932">
        <v>110</v>
      </c>
      <c r="H22" s="1932">
        <v>152</v>
      </c>
      <c r="I22" s="1932">
        <v>62</v>
      </c>
      <c r="J22" s="1981">
        <v>164</v>
      </c>
      <c r="K22" s="1968">
        <f t="shared" si="1"/>
        <v>226</v>
      </c>
      <c r="L22" s="1937"/>
    </row>
    <row r="23" spans="1:12" ht="13.5" customHeight="1" x14ac:dyDescent="0.25">
      <c r="A23" s="1952" t="s">
        <v>197</v>
      </c>
      <c r="B23" s="1953" t="s">
        <v>198</v>
      </c>
      <c r="C23" s="1932"/>
      <c r="D23" s="1932">
        <v>3</v>
      </c>
      <c r="E23" s="1952"/>
      <c r="F23" s="1952">
        <f>G23+H23</f>
        <v>68</v>
      </c>
      <c r="G23" s="1952">
        <v>50</v>
      </c>
      <c r="H23" s="1952">
        <v>18</v>
      </c>
      <c r="I23" s="1955">
        <v>32</v>
      </c>
      <c r="J23" s="1984">
        <v>0</v>
      </c>
      <c r="K23" s="1968">
        <f t="shared" si="1"/>
        <v>32</v>
      </c>
      <c r="L23" s="1944" t="s">
        <v>1208</v>
      </c>
    </row>
    <row r="24" spans="1:12" ht="15" customHeight="1" x14ac:dyDescent="0.25">
      <c r="A24" s="1952" t="s">
        <v>199</v>
      </c>
      <c r="B24" s="1953" t="s">
        <v>68</v>
      </c>
      <c r="C24" s="1932">
        <v>4</v>
      </c>
      <c r="D24" s="1952"/>
      <c r="E24" s="1952"/>
      <c r="F24" s="1952">
        <f>G24+H24</f>
        <v>54</v>
      </c>
      <c r="G24" s="1952">
        <v>0</v>
      </c>
      <c r="H24" s="1952">
        <v>54</v>
      </c>
      <c r="I24" s="1952">
        <v>0</v>
      </c>
      <c r="J24" s="1984">
        <v>54</v>
      </c>
      <c r="K24" s="1968">
        <f t="shared" si="1"/>
        <v>54</v>
      </c>
      <c r="L24" s="1944" t="s">
        <v>1212</v>
      </c>
    </row>
    <row r="25" spans="1:12" x14ac:dyDescent="0.25">
      <c r="A25" s="1952" t="s">
        <v>513</v>
      </c>
      <c r="B25" s="1953" t="s">
        <v>124</v>
      </c>
      <c r="C25" s="1932">
        <v>4</v>
      </c>
      <c r="D25" s="1952"/>
      <c r="E25" s="1952"/>
      <c r="F25" s="1952">
        <v>56</v>
      </c>
      <c r="G25" s="1952">
        <v>40</v>
      </c>
      <c r="H25" s="1952">
        <v>16</v>
      </c>
      <c r="I25" s="1955">
        <v>30</v>
      </c>
      <c r="J25" s="1984">
        <v>26</v>
      </c>
      <c r="K25" s="1968">
        <f t="shared" si="1"/>
        <v>56</v>
      </c>
      <c r="L25" s="1944" t="s">
        <v>1221</v>
      </c>
    </row>
    <row r="26" spans="1:12" x14ac:dyDescent="0.25">
      <c r="A26" s="1952" t="s">
        <v>200</v>
      </c>
      <c r="B26" s="1953" t="s">
        <v>6</v>
      </c>
      <c r="C26" s="1954"/>
      <c r="D26" s="1954" t="s">
        <v>1234</v>
      </c>
      <c r="E26" s="1954"/>
      <c r="F26" s="1952">
        <v>48</v>
      </c>
      <c r="G26" s="1952">
        <v>0</v>
      </c>
      <c r="H26" s="1952">
        <v>48</v>
      </c>
      <c r="I26" s="1952">
        <v>0</v>
      </c>
      <c r="J26" s="1984">
        <v>48</v>
      </c>
      <c r="K26" s="1968">
        <f t="shared" si="1"/>
        <v>48</v>
      </c>
      <c r="L26" s="1944" t="s">
        <v>1269</v>
      </c>
    </row>
    <row r="27" spans="1:12" ht="22.5" customHeight="1" x14ac:dyDescent="0.25">
      <c r="A27" s="1952" t="s">
        <v>202</v>
      </c>
      <c r="B27" s="1953" t="s">
        <v>411</v>
      </c>
      <c r="C27" s="1954" t="s">
        <v>1234</v>
      </c>
      <c r="D27" s="1954"/>
      <c r="E27" s="1954"/>
      <c r="F27" s="1952">
        <v>36</v>
      </c>
      <c r="G27" s="1952">
        <v>20</v>
      </c>
      <c r="H27" s="1952">
        <v>16</v>
      </c>
      <c r="I27" s="1952">
        <v>0</v>
      </c>
      <c r="J27" s="1984">
        <v>36</v>
      </c>
      <c r="K27" s="1968">
        <f t="shared" si="1"/>
        <v>36</v>
      </c>
      <c r="L27" s="1944" t="s">
        <v>1274</v>
      </c>
    </row>
    <row r="28" spans="1:12" hidden="1" x14ac:dyDescent="0.25">
      <c r="A28" s="1932" t="s">
        <v>10</v>
      </c>
      <c r="B28" s="1938" t="s">
        <v>70</v>
      </c>
      <c r="C28" s="1952"/>
      <c r="D28" s="1932"/>
      <c r="E28" s="1932"/>
      <c r="F28" s="1932">
        <v>136</v>
      </c>
      <c r="G28" s="1932">
        <v>80</v>
      </c>
      <c r="H28" s="1932">
        <v>54</v>
      </c>
      <c r="I28" s="1932">
        <v>0</v>
      </c>
      <c r="J28" s="1981">
        <v>0</v>
      </c>
      <c r="K28" s="1968">
        <f t="shared" si="1"/>
        <v>0</v>
      </c>
      <c r="L28" s="1937"/>
    </row>
    <row r="29" spans="1:12" hidden="1" x14ac:dyDescent="0.25">
      <c r="A29" s="1952" t="s">
        <v>117</v>
      </c>
      <c r="B29" s="1953" t="s">
        <v>1272</v>
      </c>
      <c r="C29" s="1932"/>
      <c r="D29" s="1932"/>
      <c r="E29" s="1932"/>
      <c r="F29" s="1952">
        <f>G29+H29</f>
        <v>46</v>
      </c>
      <c r="G29" s="1952">
        <v>34</v>
      </c>
      <c r="H29" s="1952">
        <v>12</v>
      </c>
      <c r="I29" s="1952">
        <v>0</v>
      </c>
      <c r="J29" s="1984">
        <v>0</v>
      </c>
      <c r="K29" s="1968">
        <f t="shared" si="1"/>
        <v>0</v>
      </c>
      <c r="L29" s="1937"/>
    </row>
    <row r="30" spans="1:12" ht="12.75" hidden="1" customHeight="1" x14ac:dyDescent="0.25">
      <c r="A30" s="1970" t="s">
        <v>12</v>
      </c>
      <c r="B30" s="1971" t="s">
        <v>1273</v>
      </c>
      <c r="C30" s="1972">
        <v>2</v>
      </c>
      <c r="D30" s="1970"/>
      <c r="E30" s="1970"/>
      <c r="F30" s="1970">
        <v>46</v>
      </c>
      <c r="G30" s="1970">
        <v>26</v>
      </c>
      <c r="H30" s="1970">
        <v>20</v>
      </c>
      <c r="I30" s="1970">
        <v>0</v>
      </c>
      <c r="J30" s="1985">
        <v>0</v>
      </c>
      <c r="K30" s="1968">
        <f t="shared" si="1"/>
        <v>0</v>
      </c>
      <c r="L30" s="1937"/>
    </row>
    <row r="31" spans="1:12" ht="13.5" hidden="1" customHeight="1" x14ac:dyDescent="0.25">
      <c r="A31" s="1952" t="s">
        <v>13</v>
      </c>
      <c r="B31" s="1953" t="s">
        <v>1275</v>
      </c>
      <c r="C31" s="1932">
        <v>2</v>
      </c>
      <c r="D31" s="1952"/>
      <c r="E31" s="1952"/>
      <c r="F31" s="1952">
        <v>44</v>
      </c>
      <c r="G31" s="1952">
        <v>20</v>
      </c>
      <c r="H31" s="1952">
        <v>22</v>
      </c>
      <c r="I31" s="1952">
        <v>0</v>
      </c>
      <c r="J31" s="1984">
        <v>0</v>
      </c>
      <c r="K31" s="1968">
        <f t="shared" si="1"/>
        <v>0</v>
      </c>
      <c r="L31" s="1937"/>
    </row>
    <row r="32" spans="1:12" x14ac:dyDescent="0.25">
      <c r="A32" s="1932" t="s">
        <v>1239</v>
      </c>
      <c r="B32" s="1938" t="s">
        <v>9</v>
      </c>
      <c r="C32" s="1952"/>
      <c r="D32" s="1952"/>
      <c r="E32" s="1952"/>
      <c r="F32" s="1932">
        <v>1042</v>
      </c>
      <c r="G32" s="1932">
        <v>180</v>
      </c>
      <c r="H32" s="1932">
        <v>180</v>
      </c>
      <c r="I32" s="1932">
        <v>236</v>
      </c>
      <c r="J32" s="1981">
        <v>445</v>
      </c>
      <c r="K32" s="1968">
        <f t="shared" si="1"/>
        <v>681</v>
      </c>
      <c r="L32" s="1937"/>
    </row>
    <row r="33" spans="1:12" ht="27.6" x14ac:dyDescent="0.25">
      <c r="A33" s="1932" t="s">
        <v>153</v>
      </c>
      <c r="B33" s="1938" t="s">
        <v>1276</v>
      </c>
      <c r="C33" s="1952"/>
      <c r="D33" s="1952"/>
      <c r="E33" s="1952"/>
      <c r="F33" s="1932">
        <v>486</v>
      </c>
      <c r="G33" s="1932">
        <v>100</v>
      </c>
      <c r="H33" s="1932">
        <v>104</v>
      </c>
      <c r="I33" s="1932">
        <v>57</v>
      </c>
      <c r="J33" s="1984">
        <v>78</v>
      </c>
      <c r="K33" s="1968">
        <f t="shared" si="1"/>
        <v>135</v>
      </c>
      <c r="L33" s="1937"/>
    </row>
    <row r="34" spans="1:12" ht="27" customHeight="1" x14ac:dyDescent="0.25">
      <c r="A34" s="1952" t="s">
        <v>155</v>
      </c>
      <c r="B34" s="1953" t="s">
        <v>1277</v>
      </c>
      <c r="C34" s="1952"/>
      <c r="D34" s="1952"/>
      <c r="E34" s="1956">
        <v>3</v>
      </c>
      <c r="F34" s="1952">
        <v>120</v>
      </c>
      <c r="G34" s="1952">
        <v>60</v>
      </c>
      <c r="H34" s="1952">
        <v>60</v>
      </c>
      <c r="I34" s="1955">
        <v>37</v>
      </c>
      <c r="J34" s="1984">
        <v>0</v>
      </c>
      <c r="K34" s="1968">
        <f t="shared" si="1"/>
        <v>37</v>
      </c>
      <c r="L34" s="1944" t="s">
        <v>1274</v>
      </c>
    </row>
    <row r="35" spans="1:12" ht="27" customHeight="1" x14ac:dyDescent="0.25">
      <c r="A35" s="1952" t="s">
        <v>156</v>
      </c>
      <c r="B35" s="1953" t="s">
        <v>1278</v>
      </c>
      <c r="C35" s="1952"/>
      <c r="D35" s="1952"/>
      <c r="E35" s="1956">
        <v>3</v>
      </c>
      <c r="F35" s="1952">
        <v>84</v>
      </c>
      <c r="G35" s="1952">
        <v>40</v>
      </c>
      <c r="H35" s="1952">
        <v>44</v>
      </c>
      <c r="I35" s="1955">
        <v>20</v>
      </c>
      <c r="J35" s="1984">
        <v>0</v>
      </c>
      <c r="K35" s="1968">
        <f t="shared" si="1"/>
        <v>20</v>
      </c>
      <c r="L35" s="1944" t="s">
        <v>1274</v>
      </c>
    </row>
    <row r="36" spans="1:12" x14ac:dyDescent="0.25">
      <c r="A36" s="1952" t="s">
        <v>157</v>
      </c>
      <c r="B36" s="1953" t="s">
        <v>43</v>
      </c>
      <c r="C36" s="1952"/>
      <c r="D36" s="1952"/>
      <c r="E36" s="1957"/>
      <c r="F36" s="1952">
        <v>144</v>
      </c>
      <c r="G36" s="1952">
        <v>0</v>
      </c>
      <c r="H36" s="1952">
        <v>0</v>
      </c>
      <c r="I36" s="1952">
        <v>0</v>
      </c>
      <c r="J36" s="1984">
        <v>0</v>
      </c>
      <c r="K36" s="1968">
        <f t="shared" si="1"/>
        <v>0</v>
      </c>
      <c r="L36" s="1937" t="s">
        <v>1274</v>
      </c>
    </row>
    <row r="37" spans="1:12" x14ac:dyDescent="0.25">
      <c r="A37" s="1952" t="s">
        <v>281</v>
      </c>
      <c r="B37" s="1953" t="s">
        <v>73</v>
      </c>
      <c r="C37" s="1952"/>
      <c r="D37" s="1952"/>
      <c r="E37" s="1957"/>
      <c r="F37" s="1952">
        <v>138</v>
      </c>
      <c r="G37" s="1952">
        <v>0</v>
      </c>
      <c r="H37" s="1952">
        <v>0</v>
      </c>
      <c r="I37" s="1952">
        <v>0</v>
      </c>
      <c r="J37" s="1984">
        <v>78</v>
      </c>
      <c r="K37" s="1968">
        <f t="shared" si="1"/>
        <v>78</v>
      </c>
      <c r="L37" s="1937" t="s">
        <v>1274</v>
      </c>
    </row>
    <row r="38" spans="1:12" ht="13.5" customHeight="1" x14ac:dyDescent="0.25">
      <c r="A38" s="1932" t="s">
        <v>30</v>
      </c>
      <c r="B38" s="1938" t="s">
        <v>1279</v>
      </c>
      <c r="C38" s="1952"/>
      <c r="D38" s="1952"/>
      <c r="E38" s="1957"/>
      <c r="F38" s="1932">
        <v>556</v>
      </c>
      <c r="G38" s="1932">
        <v>80</v>
      </c>
      <c r="H38" s="1932">
        <v>76</v>
      </c>
      <c r="I38" s="1932">
        <v>179</v>
      </c>
      <c r="J38" s="1981">
        <v>377</v>
      </c>
      <c r="K38" s="1968">
        <f t="shared" si="1"/>
        <v>556</v>
      </c>
      <c r="L38" s="1937"/>
    </row>
    <row r="39" spans="1:12" ht="28.5" customHeight="1" x14ac:dyDescent="0.25">
      <c r="A39" s="1952" t="s">
        <v>246</v>
      </c>
      <c r="B39" s="1953" t="s">
        <v>1280</v>
      </c>
      <c r="C39" s="1952"/>
      <c r="D39" s="1952"/>
      <c r="E39" s="1933">
        <v>4</v>
      </c>
      <c r="F39" s="1952">
        <v>88</v>
      </c>
      <c r="G39" s="1952">
        <v>40</v>
      </c>
      <c r="H39" s="1952">
        <v>44</v>
      </c>
      <c r="I39" s="1955">
        <v>53</v>
      </c>
      <c r="J39" s="1984">
        <v>35</v>
      </c>
      <c r="K39" s="1968">
        <f t="shared" si="1"/>
        <v>88</v>
      </c>
      <c r="L39" s="1944" t="s">
        <v>1216</v>
      </c>
    </row>
    <row r="40" spans="1:12" ht="25.5" customHeight="1" x14ac:dyDescent="0.25">
      <c r="A40" s="1952" t="s">
        <v>129</v>
      </c>
      <c r="B40" s="1953" t="s">
        <v>1281</v>
      </c>
      <c r="C40" s="1952"/>
      <c r="D40" s="1952"/>
      <c r="E40" s="1933">
        <v>4</v>
      </c>
      <c r="F40" s="1952">
        <v>72</v>
      </c>
      <c r="G40" s="1952">
        <v>40</v>
      </c>
      <c r="H40" s="1952">
        <v>32</v>
      </c>
      <c r="I40" s="1955">
        <v>36</v>
      </c>
      <c r="J40" s="1984">
        <v>36</v>
      </c>
      <c r="K40" s="1968">
        <f t="shared" si="1"/>
        <v>72</v>
      </c>
      <c r="L40" s="1944" t="s">
        <v>1274</v>
      </c>
    </row>
    <row r="41" spans="1:12" ht="12.75" customHeight="1" x14ac:dyDescent="0.25">
      <c r="A41" s="1952" t="s">
        <v>131</v>
      </c>
      <c r="B41" s="1953" t="s">
        <v>43</v>
      </c>
      <c r="C41" s="1952"/>
      <c r="D41" s="1952"/>
      <c r="E41" s="1957"/>
      <c r="F41" s="1952">
        <v>180</v>
      </c>
      <c r="G41" s="1952">
        <v>0</v>
      </c>
      <c r="H41" s="1952">
        <v>0</v>
      </c>
      <c r="I41" s="1952">
        <v>90</v>
      </c>
      <c r="J41" s="1984">
        <v>90</v>
      </c>
      <c r="K41" s="1968">
        <f t="shared" si="1"/>
        <v>180</v>
      </c>
      <c r="L41" s="1937" t="s">
        <v>1274</v>
      </c>
    </row>
    <row r="42" spans="1:12" ht="12" customHeight="1" x14ac:dyDescent="0.25">
      <c r="A42" s="1952" t="s">
        <v>32</v>
      </c>
      <c r="B42" s="1953" t="s">
        <v>73</v>
      </c>
      <c r="C42" s="1952"/>
      <c r="D42" s="1952"/>
      <c r="E42" s="1957"/>
      <c r="F42" s="1952">
        <v>216</v>
      </c>
      <c r="G42" s="1952">
        <v>0</v>
      </c>
      <c r="H42" s="1952">
        <v>0</v>
      </c>
      <c r="I42" s="1952">
        <v>0</v>
      </c>
      <c r="J42" s="1984">
        <v>216</v>
      </c>
      <c r="K42" s="1968">
        <f t="shared" si="1"/>
        <v>216</v>
      </c>
      <c r="L42" s="1937" t="s">
        <v>1274</v>
      </c>
    </row>
    <row r="43" spans="1:12" ht="13.5" customHeight="1" x14ac:dyDescent="0.25">
      <c r="A43" s="1952"/>
      <c r="B43" s="1938" t="s">
        <v>527</v>
      </c>
      <c r="C43" s="1952"/>
      <c r="D43" s="1952"/>
      <c r="E43" s="1957"/>
      <c r="F43" s="1932">
        <v>36</v>
      </c>
      <c r="G43" s="1952"/>
      <c r="H43" s="1952"/>
      <c r="I43" s="1952"/>
      <c r="J43" s="1981">
        <v>36</v>
      </c>
      <c r="K43" s="1968">
        <f t="shared" si="1"/>
        <v>36</v>
      </c>
      <c r="L43" s="1937"/>
    </row>
    <row r="44" spans="1:12" ht="26.25" customHeight="1" x14ac:dyDescent="0.25">
      <c r="A44" s="1932"/>
      <c r="B44" s="1938" t="s">
        <v>97</v>
      </c>
      <c r="C44" s="1932"/>
      <c r="D44" s="1932"/>
      <c r="E44" s="1932"/>
      <c r="F44" s="1932">
        <f>F43+F21+F6</f>
        <v>2952</v>
      </c>
      <c r="G44" s="1932">
        <f>G21+G6</f>
        <v>1545</v>
      </c>
      <c r="H44" s="1932">
        <f>H21+H6</f>
        <v>655</v>
      </c>
      <c r="I44" s="1932">
        <f>I21+I6</f>
        <v>612</v>
      </c>
      <c r="J44" s="1981">
        <f>J43+J21+J6</f>
        <v>864</v>
      </c>
      <c r="K44" s="1968">
        <f t="shared" si="1"/>
        <v>1476</v>
      </c>
      <c r="L44" s="1937"/>
    </row>
  </sheetData>
  <mergeCells count="14">
    <mergeCell ref="I2:J2"/>
    <mergeCell ref="K2:K4"/>
    <mergeCell ref="F3:F4"/>
    <mergeCell ref="G3:H3"/>
    <mergeCell ref="A1:A4"/>
    <mergeCell ref="B1:B4"/>
    <mergeCell ref="C1:E1"/>
    <mergeCell ref="F1:H1"/>
    <mergeCell ref="I1:K1"/>
    <mergeCell ref="L1:L4"/>
    <mergeCell ref="C2:C4"/>
    <mergeCell ref="D2:D4"/>
    <mergeCell ref="E2:E4"/>
    <mergeCell ref="F2:H2"/>
  </mergeCells>
  <pageMargins left="0.51181102362204722" right="0.31496062992125984" top="0.35433070866141736" bottom="0.35433070866141736" header="0.31496062992125984" footer="0.31496062992125984"/>
  <pageSetup paperSize="9" scale="69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6D61CF-634E-4142-BF18-E5EDCC5770C7}">
  <sheetPr>
    <pageSetUpPr fitToPage="1"/>
  </sheetPr>
  <dimension ref="A1:L46"/>
  <sheetViews>
    <sheetView workbookViewId="0">
      <selection activeCell="I15" sqref="I15"/>
    </sheetView>
  </sheetViews>
  <sheetFormatPr defaultColWidth="9.109375" defaultRowHeight="13.8" x14ac:dyDescent="0.25"/>
  <cols>
    <col min="1" max="1" width="11.88671875" style="1918" customWidth="1"/>
    <col min="2" max="2" width="51" style="1918" customWidth="1"/>
    <col min="3" max="3" width="5" style="1918" customWidth="1"/>
    <col min="4" max="4" width="5.6640625" style="1918" customWidth="1"/>
    <col min="5" max="5" width="6.109375" style="1918" customWidth="1"/>
    <col min="6" max="6" width="7.33203125" style="1918" customWidth="1"/>
    <col min="7" max="7" width="6.88671875" style="1918" customWidth="1"/>
    <col min="8" max="8" width="8" style="1918" customWidth="1"/>
    <col min="9" max="9" width="7.6640625" style="1918" customWidth="1"/>
    <col min="10" max="10" width="8.109375" style="1918" customWidth="1"/>
    <col min="11" max="11" width="9.109375" style="1959"/>
    <col min="12" max="12" width="41.88671875" style="1918" customWidth="1"/>
    <col min="13" max="16384" width="9.109375" style="1918"/>
  </cols>
  <sheetData>
    <row r="1" spans="1:12" ht="60" customHeight="1" x14ac:dyDescent="0.25">
      <c r="A1" s="1912" t="s">
        <v>45</v>
      </c>
      <c r="B1" s="1912" t="s">
        <v>1192</v>
      </c>
      <c r="C1" s="1913" t="s">
        <v>174</v>
      </c>
      <c r="D1" s="1913"/>
      <c r="E1" s="1913"/>
      <c r="F1" s="1913" t="s">
        <v>1193</v>
      </c>
      <c r="G1" s="1913"/>
      <c r="H1" s="1913"/>
      <c r="I1" s="1914" t="s">
        <v>1194</v>
      </c>
      <c r="J1" s="1915"/>
      <c r="K1" s="1916"/>
      <c r="L1" s="1917"/>
    </row>
    <row r="2" spans="1:12" ht="15" customHeight="1" x14ac:dyDescent="0.25">
      <c r="A2" s="1912"/>
      <c r="B2" s="1912"/>
      <c r="C2" s="1919" t="s">
        <v>764</v>
      </c>
      <c r="D2" s="1919" t="s">
        <v>763</v>
      </c>
      <c r="E2" s="1919" t="s">
        <v>762</v>
      </c>
      <c r="F2" s="1920" t="s">
        <v>1195</v>
      </c>
      <c r="G2" s="1920"/>
      <c r="H2" s="1920"/>
      <c r="I2" s="1920" t="s">
        <v>769</v>
      </c>
      <c r="J2" s="1920"/>
      <c r="K2" s="1921" t="s">
        <v>147</v>
      </c>
      <c r="L2" s="1922"/>
    </row>
    <row r="3" spans="1:12" ht="15" customHeight="1" x14ac:dyDescent="0.25">
      <c r="A3" s="1912"/>
      <c r="B3" s="1912"/>
      <c r="C3" s="1919"/>
      <c r="D3" s="1919"/>
      <c r="E3" s="1919"/>
      <c r="F3" s="1923" t="s">
        <v>147</v>
      </c>
      <c r="G3" s="1924" t="s">
        <v>1196</v>
      </c>
      <c r="H3" s="1924"/>
      <c r="I3" s="1925" t="s">
        <v>371</v>
      </c>
      <c r="J3" s="1925" t="s">
        <v>372</v>
      </c>
      <c r="K3" s="1926"/>
      <c r="L3" s="1922"/>
    </row>
    <row r="4" spans="1:12" ht="69.75" customHeight="1" x14ac:dyDescent="0.25">
      <c r="A4" s="1912"/>
      <c r="B4" s="1912"/>
      <c r="C4" s="1919"/>
      <c r="D4" s="1919"/>
      <c r="E4" s="1919"/>
      <c r="F4" s="1923"/>
      <c r="G4" s="1927" t="s">
        <v>1197</v>
      </c>
      <c r="H4" s="1927" t="s">
        <v>1198</v>
      </c>
      <c r="I4" s="1928" t="s">
        <v>1199</v>
      </c>
      <c r="J4" s="1928" t="s">
        <v>1200</v>
      </c>
      <c r="K4" s="1929"/>
      <c r="L4" s="1930"/>
    </row>
    <row r="5" spans="1:12" x14ac:dyDescent="0.25">
      <c r="A5" s="1931" t="s">
        <v>1201</v>
      </c>
      <c r="B5" s="1931" t="s">
        <v>375</v>
      </c>
      <c r="C5" s="1932"/>
      <c r="D5" s="1932"/>
      <c r="E5" s="1933"/>
      <c r="F5" s="1934">
        <v>1476</v>
      </c>
      <c r="G5" s="1935">
        <f>G6</f>
        <v>1149</v>
      </c>
      <c r="H5" s="1935">
        <f>H6</f>
        <v>263</v>
      </c>
      <c r="I5" s="1935">
        <v>422</v>
      </c>
      <c r="J5" s="1935">
        <f>J6</f>
        <v>519</v>
      </c>
      <c r="K5" s="1936">
        <f>I5+J5</f>
        <v>941</v>
      </c>
      <c r="L5" s="1937"/>
    </row>
    <row r="6" spans="1:12" x14ac:dyDescent="0.25">
      <c r="A6" s="1932" t="s">
        <v>1202</v>
      </c>
      <c r="B6" s="1938" t="s">
        <v>1203</v>
      </c>
      <c r="C6" s="1932"/>
      <c r="D6" s="1933"/>
      <c r="E6" s="1932"/>
      <c r="F6" s="1934">
        <v>1476</v>
      </c>
      <c r="G6" s="1934">
        <f>G7+G8+G9+G10+G11+G12+G13+G14+G15+G16+G17+G18+G19</f>
        <v>1149</v>
      </c>
      <c r="H6" s="1934">
        <f>H9+H11+H13+H14+H15+H16+H17+H18+H19</f>
        <v>263</v>
      </c>
      <c r="I6" s="1934">
        <v>422</v>
      </c>
      <c r="J6" s="1934">
        <f>J7+J8+J9+J10+J11+J12+J13+J14+J15+J16+J17+J18+J19+J20</f>
        <v>519</v>
      </c>
      <c r="K6" s="1936">
        <f t="shared" ref="K6:K46" si="0">I6+J6</f>
        <v>941</v>
      </c>
      <c r="L6" s="1937"/>
    </row>
    <row r="7" spans="1:12" x14ac:dyDescent="0.25">
      <c r="A7" s="1939" t="s">
        <v>1204</v>
      </c>
      <c r="B7" s="1940" t="s">
        <v>379</v>
      </c>
      <c r="C7" s="1932"/>
      <c r="D7" s="1933"/>
      <c r="E7" s="1932">
        <v>3</v>
      </c>
      <c r="F7" s="1941">
        <f>G7+H7</f>
        <v>72</v>
      </c>
      <c r="G7" s="1941">
        <v>72</v>
      </c>
      <c r="H7" s="1941">
        <v>0</v>
      </c>
      <c r="I7" s="1942">
        <v>24</v>
      </c>
      <c r="J7" s="1943">
        <v>24</v>
      </c>
      <c r="K7" s="1936">
        <f t="shared" si="0"/>
        <v>48</v>
      </c>
      <c r="L7" s="1944" t="s">
        <v>1205</v>
      </c>
    </row>
    <row r="8" spans="1:12" x14ac:dyDescent="0.25">
      <c r="A8" s="1939" t="s">
        <v>1206</v>
      </c>
      <c r="B8" s="1940" t="s">
        <v>382</v>
      </c>
      <c r="C8" s="1932"/>
      <c r="D8" s="1933">
        <v>4</v>
      </c>
      <c r="E8" s="1932"/>
      <c r="F8" s="1941">
        <f t="shared" ref="F8:F19" si="1">G8+H8</f>
        <v>108</v>
      </c>
      <c r="G8" s="1941">
        <v>108</v>
      </c>
      <c r="H8" s="1941">
        <v>0</v>
      </c>
      <c r="I8" s="1942">
        <v>36</v>
      </c>
      <c r="J8" s="1943">
        <v>36</v>
      </c>
      <c r="K8" s="1936">
        <f t="shared" si="0"/>
        <v>72</v>
      </c>
      <c r="L8" s="1944" t="s">
        <v>1205</v>
      </c>
    </row>
    <row r="9" spans="1:12" x14ac:dyDescent="0.25">
      <c r="A9" s="1939" t="s">
        <v>1207</v>
      </c>
      <c r="B9" s="1940" t="s">
        <v>166</v>
      </c>
      <c r="C9" s="1932"/>
      <c r="D9" s="1932">
        <v>4</v>
      </c>
      <c r="E9" s="1932"/>
      <c r="F9" s="1941">
        <f t="shared" si="1"/>
        <v>136</v>
      </c>
      <c r="G9" s="1941">
        <v>94</v>
      </c>
      <c r="H9" s="1941">
        <v>42</v>
      </c>
      <c r="I9" s="1942">
        <v>30</v>
      </c>
      <c r="J9" s="1943">
        <v>38</v>
      </c>
      <c r="K9" s="1936">
        <f t="shared" si="0"/>
        <v>68</v>
      </c>
      <c r="L9" s="1944" t="s">
        <v>1282</v>
      </c>
    </row>
    <row r="10" spans="1:12" hidden="1" x14ac:dyDescent="0.25">
      <c r="A10" s="1939" t="s">
        <v>1209</v>
      </c>
      <c r="B10" s="1940" t="s">
        <v>392</v>
      </c>
      <c r="C10" s="1932"/>
      <c r="D10" s="1932">
        <v>4</v>
      </c>
      <c r="E10" s="1932"/>
      <c r="F10" s="1941">
        <f t="shared" si="1"/>
        <v>72</v>
      </c>
      <c r="G10" s="1941">
        <v>72</v>
      </c>
      <c r="H10" s="1941">
        <v>0</v>
      </c>
      <c r="I10" s="1943">
        <v>0</v>
      </c>
      <c r="J10" s="1943">
        <v>0</v>
      </c>
      <c r="K10" s="1936">
        <f t="shared" si="0"/>
        <v>0</v>
      </c>
      <c r="L10" s="1937"/>
    </row>
    <row r="11" spans="1:12" hidden="1" x14ac:dyDescent="0.25">
      <c r="A11" s="1939" t="s">
        <v>1210</v>
      </c>
      <c r="B11" s="1940" t="s">
        <v>394</v>
      </c>
      <c r="C11" s="1932">
        <v>3</v>
      </c>
      <c r="D11" s="1932"/>
      <c r="E11" s="1932"/>
      <c r="F11" s="1941">
        <f t="shared" si="1"/>
        <v>72</v>
      </c>
      <c r="G11" s="1941">
        <v>70</v>
      </c>
      <c r="H11" s="1941">
        <v>2</v>
      </c>
      <c r="I11" s="1943">
        <v>0</v>
      </c>
      <c r="J11" s="1943">
        <v>0</v>
      </c>
      <c r="K11" s="1936">
        <f t="shared" si="0"/>
        <v>0</v>
      </c>
      <c r="L11" s="1937"/>
    </row>
    <row r="12" spans="1:12" x14ac:dyDescent="0.25">
      <c r="A12" s="1939" t="s">
        <v>1211</v>
      </c>
      <c r="B12" s="1940" t="s">
        <v>4</v>
      </c>
      <c r="C12" s="1932"/>
      <c r="D12" s="1932">
        <v>4</v>
      </c>
      <c r="E12" s="1932"/>
      <c r="F12" s="1941">
        <f t="shared" si="1"/>
        <v>72</v>
      </c>
      <c r="G12" s="1941">
        <v>72</v>
      </c>
      <c r="H12" s="1941">
        <v>0</v>
      </c>
      <c r="I12" s="1943">
        <v>0</v>
      </c>
      <c r="J12" s="1943">
        <v>36</v>
      </c>
      <c r="K12" s="1936">
        <f t="shared" si="0"/>
        <v>36</v>
      </c>
      <c r="L12" s="1944" t="s">
        <v>1212</v>
      </c>
    </row>
    <row r="13" spans="1:12" x14ac:dyDescent="0.25">
      <c r="A13" s="1939" t="s">
        <v>1213</v>
      </c>
      <c r="B13" s="1945" t="s">
        <v>350</v>
      </c>
      <c r="C13" s="1932"/>
      <c r="D13" s="1932"/>
      <c r="E13" s="1932">
        <v>3</v>
      </c>
      <c r="F13" s="1941">
        <f t="shared" si="1"/>
        <v>308</v>
      </c>
      <c r="G13" s="1941">
        <v>272</v>
      </c>
      <c r="H13" s="1941">
        <v>36</v>
      </c>
      <c r="I13" s="1946">
        <v>74</v>
      </c>
      <c r="J13" s="1943">
        <v>110</v>
      </c>
      <c r="K13" s="1936">
        <f t="shared" si="0"/>
        <v>184</v>
      </c>
      <c r="L13" s="1944" t="s">
        <v>1214</v>
      </c>
    </row>
    <row r="14" spans="1:12" x14ac:dyDescent="0.25">
      <c r="A14" s="1939" t="s">
        <v>1215</v>
      </c>
      <c r="B14" s="1940" t="s">
        <v>806</v>
      </c>
      <c r="C14" s="1932"/>
      <c r="D14" s="1932">
        <v>2</v>
      </c>
      <c r="E14" s="1932"/>
      <c r="F14" s="1941">
        <f t="shared" si="1"/>
        <v>108</v>
      </c>
      <c r="G14" s="1941">
        <v>60</v>
      </c>
      <c r="H14" s="1941">
        <v>48</v>
      </c>
      <c r="I14" s="1942">
        <v>58</v>
      </c>
      <c r="J14" s="1943">
        <v>50</v>
      </c>
      <c r="K14" s="1936">
        <f t="shared" si="0"/>
        <v>108</v>
      </c>
      <c r="L14" s="1944" t="s">
        <v>1216</v>
      </c>
    </row>
    <row r="15" spans="1:12" x14ac:dyDescent="0.25">
      <c r="A15" s="1939" t="s">
        <v>1217</v>
      </c>
      <c r="B15" s="1940" t="s">
        <v>6</v>
      </c>
      <c r="C15" s="1932"/>
      <c r="D15" s="1932">
        <v>2</v>
      </c>
      <c r="E15" s="1932"/>
      <c r="F15" s="1941">
        <f t="shared" si="1"/>
        <v>72</v>
      </c>
      <c r="G15" s="1941">
        <v>5</v>
      </c>
      <c r="H15" s="1941">
        <v>67</v>
      </c>
      <c r="I15" s="1942">
        <v>36</v>
      </c>
      <c r="J15" s="1943">
        <v>36</v>
      </c>
      <c r="K15" s="1936">
        <f t="shared" si="0"/>
        <v>72</v>
      </c>
      <c r="L15" s="1944" t="s">
        <v>1218</v>
      </c>
    </row>
    <row r="16" spans="1:12" x14ac:dyDescent="0.25">
      <c r="A16" s="1939" t="s">
        <v>1219</v>
      </c>
      <c r="B16" s="1940" t="s">
        <v>1220</v>
      </c>
      <c r="C16" s="1932"/>
      <c r="D16" s="1932">
        <v>2</v>
      </c>
      <c r="E16" s="1932"/>
      <c r="F16" s="1941">
        <f t="shared" si="1"/>
        <v>68</v>
      </c>
      <c r="G16" s="1941">
        <v>48</v>
      </c>
      <c r="H16" s="1941">
        <v>20</v>
      </c>
      <c r="I16" s="1942">
        <v>34</v>
      </c>
      <c r="J16" s="1943">
        <v>34</v>
      </c>
      <c r="K16" s="1936">
        <f t="shared" si="0"/>
        <v>68</v>
      </c>
      <c r="L16" s="1944" t="s">
        <v>1221</v>
      </c>
    </row>
    <row r="17" spans="1:12" x14ac:dyDescent="0.25">
      <c r="A17" s="1939" t="s">
        <v>1222</v>
      </c>
      <c r="B17" s="1940" t="s">
        <v>397</v>
      </c>
      <c r="C17" s="1932"/>
      <c r="D17" s="1932"/>
      <c r="E17" s="1932">
        <v>3</v>
      </c>
      <c r="F17" s="1941">
        <f t="shared" si="1"/>
        <v>180</v>
      </c>
      <c r="G17" s="1941">
        <v>144</v>
      </c>
      <c r="H17" s="1941">
        <v>36</v>
      </c>
      <c r="I17" s="1942">
        <v>60</v>
      </c>
      <c r="J17" s="1943">
        <v>62</v>
      </c>
      <c r="K17" s="1936">
        <f t="shared" si="0"/>
        <v>122</v>
      </c>
      <c r="L17" s="1944" t="s">
        <v>1223</v>
      </c>
    </row>
    <row r="18" spans="1:12" x14ac:dyDescent="0.25">
      <c r="A18" s="1939" t="s">
        <v>1224</v>
      </c>
      <c r="B18" s="1940" t="s">
        <v>356</v>
      </c>
      <c r="C18" s="1932"/>
      <c r="D18" s="1932">
        <v>2</v>
      </c>
      <c r="E18" s="1932"/>
      <c r="F18" s="1941">
        <f t="shared" si="1"/>
        <v>72</v>
      </c>
      <c r="G18" s="1941">
        <v>67</v>
      </c>
      <c r="H18" s="1941">
        <v>5</v>
      </c>
      <c r="I18" s="1942">
        <v>38</v>
      </c>
      <c r="J18" s="1943">
        <v>34</v>
      </c>
      <c r="K18" s="1936">
        <f t="shared" si="0"/>
        <v>72</v>
      </c>
      <c r="L18" s="1944" t="s">
        <v>1225</v>
      </c>
    </row>
    <row r="19" spans="1:12" x14ac:dyDescent="0.25">
      <c r="A19" s="1939" t="s">
        <v>1226</v>
      </c>
      <c r="B19" s="1940" t="s">
        <v>401</v>
      </c>
      <c r="C19" s="1932">
        <v>4</v>
      </c>
      <c r="D19" s="1933"/>
      <c r="E19" s="1932"/>
      <c r="F19" s="1941">
        <f t="shared" si="1"/>
        <v>72</v>
      </c>
      <c r="G19" s="1941">
        <v>65</v>
      </c>
      <c r="H19" s="1941">
        <v>7</v>
      </c>
      <c r="I19" s="1943">
        <v>0</v>
      </c>
      <c r="J19" s="1943">
        <v>27</v>
      </c>
      <c r="K19" s="1936">
        <f t="shared" si="0"/>
        <v>27</v>
      </c>
      <c r="L19" s="1944" t="s">
        <v>1225</v>
      </c>
    </row>
    <row r="20" spans="1:12" ht="17.25" customHeight="1" x14ac:dyDescent="0.25">
      <c r="A20" s="1939" t="s">
        <v>1227</v>
      </c>
      <c r="B20" s="1940" t="s">
        <v>1228</v>
      </c>
      <c r="C20" s="1932"/>
      <c r="D20" s="1932"/>
      <c r="E20" s="1932"/>
      <c r="F20" s="1941">
        <v>32</v>
      </c>
      <c r="G20" s="1941"/>
      <c r="H20" s="1941"/>
      <c r="I20" s="1943"/>
      <c r="J20" s="1943">
        <v>32</v>
      </c>
      <c r="K20" s="1936">
        <f t="shared" si="0"/>
        <v>32</v>
      </c>
      <c r="L20" s="1944" t="s">
        <v>1223</v>
      </c>
    </row>
    <row r="21" spans="1:12" s="1951" customFormat="1" ht="17.25" customHeight="1" x14ac:dyDescent="0.25">
      <c r="A21" s="1947" t="s">
        <v>807</v>
      </c>
      <c r="B21" s="1948" t="s">
        <v>808</v>
      </c>
      <c r="C21" s="1932"/>
      <c r="D21" s="1932"/>
      <c r="E21" s="1932"/>
      <c r="F21" s="1934">
        <v>32</v>
      </c>
      <c r="G21" s="1934">
        <v>6</v>
      </c>
      <c r="H21" s="1934">
        <v>26</v>
      </c>
      <c r="I21" s="1949">
        <v>32</v>
      </c>
      <c r="J21" s="1949">
        <v>0</v>
      </c>
      <c r="K21" s="1936">
        <v>32</v>
      </c>
      <c r="L21" s="1950"/>
    </row>
    <row r="22" spans="1:12" x14ac:dyDescent="0.25">
      <c r="A22" s="1939" t="s">
        <v>809</v>
      </c>
      <c r="B22" s="1940" t="s">
        <v>1230</v>
      </c>
      <c r="C22" s="1932"/>
      <c r="D22" s="1932"/>
      <c r="E22" s="1932"/>
      <c r="F22" s="1941">
        <v>32</v>
      </c>
      <c r="G22" s="1941">
        <v>6</v>
      </c>
      <c r="H22" s="1941">
        <v>26</v>
      </c>
      <c r="I22" s="1942">
        <v>32</v>
      </c>
      <c r="J22" s="1943">
        <v>0</v>
      </c>
      <c r="K22" s="1936">
        <f t="shared" ref="K22" si="2">I22+J22</f>
        <v>32</v>
      </c>
      <c r="L22" s="1944" t="s">
        <v>1124</v>
      </c>
    </row>
    <row r="23" spans="1:12" x14ac:dyDescent="0.25">
      <c r="A23" s="1947" t="s">
        <v>195</v>
      </c>
      <c r="B23" s="1948" t="s">
        <v>1233</v>
      </c>
      <c r="C23" s="1952"/>
      <c r="D23" s="1952"/>
      <c r="E23" s="1952"/>
      <c r="F23" s="1934">
        <v>262</v>
      </c>
      <c r="G23" s="1934">
        <v>110</v>
      </c>
      <c r="H23" s="1934">
        <v>152</v>
      </c>
      <c r="I23" s="1934">
        <v>0</v>
      </c>
      <c r="J23" s="1934">
        <f>J24+J28</f>
        <v>36</v>
      </c>
      <c r="K23" s="1936">
        <f t="shared" si="0"/>
        <v>36</v>
      </c>
      <c r="L23" s="1937"/>
    </row>
    <row r="24" spans="1:12" x14ac:dyDescent="0.25">
      <c r="A24" s="1952" t="s">
        <v>197</v>
      </c>
      <c r="B24" s="1953" t="s">
        <v>198</v>
      </c>
      <c r="C24" s="1932"/>
      <c r="D24" s="1932">
        <v>3</v>
      </c>
      <c r="E24" s="1952"/>
      <c r="F24" s="1941">
        <f>G24+H24</f>
        <v>68</v>
      </c>
      <c r="G24" s="1941">
        <v>50</v>
      </c>
      <c r="H24" s="1941">
        <v>18</v>
      </c>
      <c r="I24" s="1952">
        <v>0</v>
      </c>
      <c r="J24" s="1952">
        <v>36</v>
      </c>
      <c r="K24" s="1936">
        <f t="shared" si="0"/>
        <v>36</v>
      </c>
      <c r="L24" s="1944" t="s">
        <v>1282</v>
      </c>
    </row>
    <row r="25" spans="1:12" ht="16.5" hidden="1" customHeight="1" x14ac:dyDescent="0.25">
      <c r="A25" s="1952" t="s">
        <v>199</v>
      </c>
      <c r="B25" s="1953" t="s">
        <v>68</v>
      </c>
      <c r="C25" s="1932">
        <v>4</v>
      </c>
      <c r="D25" s="1952"/>
      <c r="E25" s="1952"/>
      <c r="F25" s="1941">
        <f>G25+H25</f>
        <v>54</v>
      </c>
      <c r="G25" s="1941">
        <v>0</v>
      </c>
      <c r="H25" s="1941">
        <v>54</v>
      </c>
      <c r="I25" s="1952">
        <v>0</v>
      </c>
      <c r="J25" s="1952">
        <v>0</v>
      </c>
      <c r="K25" s="1936">
        <f t="shared" si="0"/>
        <v>0</v>
      </c>
      <c r="L25" s="1937"/>
    </row>
    <row r="26" spans="1:12" hidden="1" x14ac:dyDescent="0.25">
      <c r="A26" s="1952" t="s">
        <v>513</v>
      </c>
      <c r="B26" s="1953" t="s">
        <v>124</v>
      </c>
      <c r="C26" s="1932">
        <v>4</v>
      </c>
      <c r="D26" s="1952"/>
      <c r="E26" s="1952"/>
      <c r="F26" s="1941">
        <v>56</v>
      </c>
      <c r="G26" s="1941">
        <v>40</v>
      </c>
      <c r="H26" s="1941">
        <v>16</v>
      </c>
      <c r="I26" s="1952">
        <v>0</v>
      </c>
      <c r="J26" s="1952">
        <v>0</v>
      </c>
      <c r="K26" s="1936">
        <f t="shared" si="0"/>
        <v>0</v>
      </c>
      <c r="L26" s="1937"/>
    </row>
    <row r="27" spans="1:12" hidden="1" x14ac:dyDescent="0.25">
      <c r="A27" s="1952" t="s">
        <v>200</v>
      </c>
      <c r="B27" s="1953" t="s">
        <v>6</v>
      </c>
      <c r="C27" s="1954"/>
      <c r="D27" s="1954" t="s">
        <v>1234</v>
      </c>
      <c r="E27" s="1954"/>
      <c r="F27" s="1941">
        <v>48</v>
      </c>
      <c r="G27" s="1941">
        <v>0</v>
      </c>
      <c r="H27" s="1941">
        <v>48</v>
      </c>
      <c r="I27" s="1952">
        <v>0</v>
      </c>
      <c r="J27" s="1952">
        <v>0</v>
      </c>
      <c r="K27" s="1936">
        <f t="shared" si="0"/>
        <v>0</v>
      </c>
      <c r="L27" s="1937"/>
    </row>
    <row r="28" spans="1:12" hidden="1" x14ac:dyDescent="0.25">
      <c r="A28" s="1952" t="s">
        <v>202</v>
      </c>
      <c r="B28" s="1953" t="s">
        <v>411</v>
      </c>
      <c r="C28" s="1954" t="s">
        <v>1234</v>
      </c>
      <c r="D28" s="1954"/>
      <c r="E28" s="1954"/>
      <c r="F28" s="1941">
        <v>36</v>
      </c>
      <c r="G28" s="1941">
        <v>20</v>
      </c>
      <c r="H28" s="1941">
        <v>16</v>
      </c>
      <c r="I28" s="1952">
        <v>0</v>
      </c>
      <c r="J28" s="1952">
        <v>0</v>
      </c>
      <c r="K28" s="1936">
        <f t="shared" si="0"/>
        <v>0</v>
      </c>
      <c r="L28" s="1944"/>
    </row>
    <row r="29" spans="1:12" x14ac:dyDescent="0.25">
      <c r="A29" s="1932" t="s">
        <v>10</v>
      </c>
      <c r="B29" s="1938" t="s">
        <v>70</v>
      </c>
      <c r="C29" s="1952"/>
      <c r="D29" s="1932"/>
      <c r="E29" s="1932"/>
      <c r="F29" s="1934">
        <v>84</v>
      </c>
      <c r="G29" s="1934">
        <v>36</v>
      </c>
      <c r="H29" s="1934">
        <v>48</v>
      </c>
      <c r="I29" s="1934">
        <v>36</v>
      </c>
      <c r="J29" s="1934">
        <v>0</v>
      </c>
      <c r="K29" s="1936">
        <f t="shared" si="0"/>
        <v>36</v>
      </c>
      <c r="L29" s="1937"/>
    </row>
    <row r="30" spans="1:12" x14ac:dyDescent="0.25">
      <c r="A30" s="1952" t="s">
        <v>117</v>
      </c>
      <c r="B30" s="1953" t="s">
        <v>1283</v>
      </c>
      <c r="C30" s="1932">
        <v>1</v>
      </c>
      <c r="D30" s="1932"/>
      <c r="E30" s="1932"/>
      <c r="F30" s="1941">
        <v>36</v>
      </c>
      <c r="G30" s="1941">
        <v>14</v>
      </c>
      <c r="H30" s="1941">
        <v>22</v>
      </c>
      <c r="I30" s="1955">
        <v>36</v>
      </c>
      <c r="J30" s="1952">
        <v>0</v>
      </c>
      <c r="K30" s="1936">
        <f t="shared" si="0"/>
        <v>36</v>
      </c>
      <c r="L30" s="1944" t="s">
        <v>1284</v>
      </c>
    </row>
    <row r="31" spans="1:12" hidden="1" x14ac:dyDescent="0.25">
      <c r="A31" s="1952" t="s">
        <v>12</v>
      </c>
      <c r="B31" s="1953" t="s">
        <v>1285</v>
      </c>
      <c r="C31" s="1932">
        <v>4</v>
      </c>
      <c r="D31" s="1952"/>
      <c r="E31" s="1952"/>
      <c r="F31" s="1941">
        <v>48</v>
      </c>
      <c r="G31" s="1941">
        <v>22</v>
      </c>
      <c r="H31" s="1941">
        <v>26</v>
      </c>
      <c r="I31" s="1952">
        <v>0</v>
      </c>
      <c r="J31" s="1952">
        <v>0</v>
      </c>
      <c r="K31" s="1936">
        <f t="shared" si="0"/>
        <v>0</v>
      </c>
      <c r="L31" s="1937"/>
    </row>
    <row r="32" spans="1:12" x14ac:dyDescent="0.25">
      <c r="A32" s="1932" t="s">
        <v>1239</v>
      </c>
      <c r="B32" s="1938" t="s">
        <v>9</v>
      </c>
      <c r="C32" s="1952"/>
      <c r="D32" s="1952"/>
      <c r="E32" s="1952"/>
      <c r="F32" s="1934">
        <v>1094</v>
      </c>
      <c r="G32" s="1934">
        <v>168</v>
      </c>
      <c r="H32" s="1934">
        <v>206</v>
      </c>
      <c r="I32" s="1934">
        <v>154</v>
      </c>
      <c r="J32" s="1934">
        <f>J33+J37</f>
        <v>192</v>
      </c>
      <c r="K32" s="1936">
        <f t="shared" si="0"/>
        <v>346</v>
      </c>
      <c r="L32" s="1937"/>
    </row>
    <row r="33" spans="1:12" ht="42.75" customHeight="1" x14ac:dyDescent="0.25">
      <c r="A33" s="1932" t="s">
        <v>153</v>
      </c>
      <c r="B33" s="1938" t="s">
        <v>1286</v>
      </c>
      <c r="C33" s="1952"/>
      <c r="D33" s="1952"/>
      <c r="E33" s="1952"/>
      <c r="F33" s="1934">
        <v>262</v>
      </c>
      <c r="G33" s="1934">
        <v>22</v>
      </c>
      <c r="H33" s="1934">
        <v>24</v>
      </c>
      <c r="I33" s="1934">
        <v>154</v>
      </c>
      <c r="J33" s="1934">
        <v>108</v>
      </c>
      <c r="K33" s="1936">
        <f t="shared" si="0"/>
        <v>262</v>
      </c>
      <c r="L33" s="1937"/>
    </row>
    <row r="34" spans="1:12" ht="40.5" customHeight="1" x14ac:dyDescent="0.25">
      <c r="A34" s="1952" t="s">
        <v>155</v>
      </c>
      <c r="B34" s="1953" t="s">
        <v>1287</v>
      </c>
      <c r="C34" s="1952"/>
      <c r="D34" s="1952"/>
      <c r="E34" s="1956">
        <v>1</v>
      </c>
      <c r="F34" s="1941">
        <v>46</v>
      </c>
      <c r="G34" s="1952">
        <v>22</v>
      </c>
      <c r="H34" s="1952">
        <v>24</v>
      </c>
      <c r="I34" s="1955">
        <v>46</v>
      </c>
      <c r="J34" s="1952">
        <v>0</v>
      </c>
      <c r="K34" s="1936">
        <f t="shared" si="0"/>
        <v>46</v>
      </c>
      <c r="L34" s="1944" t="s">
        <v>1288</v>
      </c>
    </row>
    <row r="35" spans="1:12" ht="13.5" customHeight="1" x14ac:dyDescent="0.25">
      <c r="A35" s="1952" t="s">
        <v>157</v>
      </c>
      <c r="B35" s="1953" t="s">
        <v>43</v>
      </c>
      <c r="C35" s="1952"/>
      <c r="D35" s="1952"/>
      <c r="E35" s="1957"/>
      <c r="F35" s="1941">
        <v>72</v>
      </c>
      <c r="G35" s="1952">
        <v>0</v>
      </c>
      <c r="H35" s="1952">
        <v>0</v>
      </c>
      <c r="I35" s="1952">
        <v>36</v>
      </c>
      <c r="J35" s="1952">
        <v>36</v>
      </c>
      <c r="K35" s="1936">
        <f t="shared" si="0"/>
        <v>72</v>
      </c>
      <c r="L35" s="1937" t="s">
        <v>1289</v>
      </c>
    </row>
    <row r="36" spans="1:12" x14ac:dyDescent="0.25">
      <c r="A36" s="1952" t="s">
        <v>281</v>
      </c>
      <c r="B36" s="1953" t="s">
        <v>73</v>
      </c>
      <c r="C36" s="1952"/>
      <c r="D36" s="1952"/>
      <c r="E36" s="1957"/>
      <c r="F36" s="1941">
        <v>144</v>
      </c>
      <c r="G36" s="1952">
        <v>0</v>
      </c>
      <c r="H36" s="1952">
        <v>0</v>
      </c>
      <c r="I36" s="1952">
        <v>72</v>
      </c>
      <c r="J36" s="1952">
        <v>72</v>
      </c>
      <c r="K36" s="1936">
        <f t="shared" si="0"/>
        <v>144</v>
      </c>
      <c r="L36" s="1937" t="s">
        <v>1289</v>
      </c>
    </row>
    <row r="37" spans="1:12" ht="41.4" x14ac:dyDescent="0.25">
      <c r="A37" s="1932" t="s">
        <v>30</v>
      </c>
      <c r="B37" s="1938" t="s">
        <v>1290</v>
      </c>
      <c r="C37" s="1952"/>
      <c r="D37" s="1952"/>
      <c r="E37" s="1957"/>
      <c r="F37" s="1934">
        <v>392</v>
      </c>
      <c r="G37" s="1934">
        <v>80</v>
      </c>
      <c r="H37" s="1934">
        <v>96</v>
      </c>
      <c r="I37" s="1934">
        <f>I38+I39+I40</f>
        <v>0</v>
      </c>
      <c r="J37" s="1934">
        <v>84</v>
      </c>
      <c r="K37" s="1936">
        <f t="shared" si="0"/>
        <v>84</v>
      </c>
      <c r="L37" s="1937"/>
    </row>
    <row r="38" spans="1:12" ht="42.75" customHeight="1" x14ac:dyDescent="0.25">
      <c r="A38" s="1952" t="s">
        <v>246</v>
      </c>
      <c r="B38" s="1953" t="s">
        <v>1291</v>
      </c>
      <c r="C38" s="1952"/>
      <c r="D38" s="1952"/>
      <c r="E38" s="1933">
        <v>4</v>
      </c>
      <c r="F38" s="1941">
        <v>176</v>
      </c>
      <c r="G38" s="1952">
        <v>80</v>
      </c>
      <c r="H38" s="1952">
        <v>96</v>
      </c>
      <c r="I38" s="1952">
        <v>0</v>
      </c>
      <c r="J38" s="1952">
        <v>84</v>
      </c>
      <c r="K38" s="1936">
        <f t="shared" si="0"/>
        <v>84</v>
      </c>
      <c r="L38" s="1944" t="s">
        <v>1289</v>
      </c>
    </row>
    <row r="39" spans="1:12" x14ac:dyDescent="0.25">
      <c r="A39" s="1952" t="s">
        <v>131</v>
      </c>
      <c r="B39" s="1953" t="s">
        <v>43</v>
      </c>
      <c r="C39" s="1952"/>
      <c r="D39" s="1952"/>
      <c r="E39" s="1957"/>
      <c r="F39" s="1941">
        <v>72</v>
      </c>
      <c r="G39" s="1952">
        <v>0</v>
      </c>
      <c r="H39" s="1952">
        <v>0</v>
      </c>
      <c r="I39" s="1952">
        <v>0</v>
      </c>
      <c r="J39" s="1952">
        <v>36</v>
      </c>
      <c r="K39" s="1936">
        <f t="shared" si="0"/>
        <v>36</v>
      </c>
      <c r="L39" s="1937" t="s">
        <v>1289</v>
      </c>
    </row>
    <row r="40" spans="1:12" x14ac:dyDescent="0.25">
      <c r="A40" s="1952" t="s">
        <v>32</v>
      </c>
      <c r="B40" s="1953" t="s">
        <v>73</v>
      </c>
      <c r="C40" s="1952"/>
      <c r="D40" s="1952"/>
      <c r="E40" s="1957"/>
      <c r="F40" s="1941">
        <v>144</v>
      </c>
      <c r="G40" s="1952">
        <v>0</v>
      </c>
      <c r="H40" s="1952">
        <v>0</v>
      </c>
      <c r="I40" s="1952">
        <v>0</v>
      </c>
      <c r="J40" s="1952">
        <v>72</v>
      </c>
      <c r="K40" s="1936">
        <f t="shared" si="0"/>
        <v>72</v>
      </c>
      <c r="L40" s="1937" t="s">
        <v>1289</v>
      </c>
    </row>
    <row r="41" spans="1:12" ht="40.5" hidden="1" customHeight="1" x14ac:dyDescent="0.25">
      <c r="A41" s="1932" t="s">
        <v>33</v>
      </c>
      <c r="B41" s="1938" t="s">
        <v>1292</v>
      </c>
      <c r="C41" s="1932"/>
      <c r="D41" s="1932"/>
      <c r="E41" s="1933"/>
      <c r="F41" s="1934">
        <v>440</v>
      </c>
      <c r="G41" s="1932">
        <v>66</v>
      </c>
      <c r="H41" s="1932">
        <v>86</v>
      </c>
      <c r="I41" s="1932">
        <v>0</v>
      </c>
      <c r="J41" s="1932">
        <v>0</v>
      </c>
      <c r="K41" s="1936">
        <f t="shared" si="0"/>
        <v>0</v>
      </c>
      <c r="L41" s="1937"/>
    </row>
    <row r="42" spans="1:12" ht="27.6" hidden="1" x14ac:dyDescent="0.25">
      <c r="A42" s="1952" t="s">
        <v>34</v>
      </c>
      <c r="B42" s="1953" t="s">
        <v>1292</v>
      </c>
      <c r="C42" s="1952"/>
      <c r="D42" s="1952"/>
      <c r="E42" s="1933">
        <v>4</v>
      </c>
      <c r="F42" s="1941">
        <v>152</v>
      </c>
      <c r="G42" s="1952">
        <v>66</v>
      </c>
      <c r="H42" s="1952">
        <v>86</v>
      </c>
      <c r="I42" s="1952">
        <v>0</v>
      </c>
      <c r="J42" s="1952">
        <v>0</v>
      </c>
      <c r="K42" s="1936">
        <f t="shared" si="0"/>
        <v>0</v>
      </c>
      <c r="L42" s="1937"/>
    </row>
    <row r="43" spans="1:12" ht="12.75" hidden="1" customHeight="1" x14ac:dyDescent="0.25">
      <c r="A43" s="1952" t="s">
        <v>136</v>
      </c>
      <c r="B43" s="1953" t="s">
        <v>43</v>
      </c>
      <c r="C43" s="1952"/>
      <c r="D43" s="1952"/>
      <c r="E43" s="1957"/>
      <c r="F43" s="1941">
        <v>144</v>
      </c>
      <c r="G43" s="1952">
        <v>0</v>
      </c>
      <c r="H43" s="1952">
        <v>0</v>
      </c>
      <c r="I43" s="1952">
        <v>0</v>
      </c>
      <c r="J43" s="1952">
        <v>0</v>
      </c>
      <c r="K43" s="1936">
        <f t="shared" si="0"/>
        <v>0</v>
      </c>
      <c r="L43" s="1937"/>
    </row>
    <row r="44" spans="1:12" ht="12.75" hidden="1" customHeight="1" x14ac:dyDescent="0.25">
      <c r="A44" s="1952" t="s">
        <v>35</v>
      </c>
      <c r="B44" s="1953" t="s">
        <v>73</v>
      </c>
      <c r="C44" s="1952"/>
      <c r="D44" s="1952"/>
      <c r="E44" s="1957"/>
      <c r="F44" s="1941">
        <v>144</v>
      </c>
      <c r="G44" s="1952">
        <v>0</v>
      </c>
      <c r="H44" s="1952">
        <v>0</v>
      </c>
      <c r="I44" s="1952">
        <v>0</v>
      </c>
      <c r="J44" s="1952">
        <v>0</v>
      </c>
      <c r="K44" s="1936">
        <f t="shared" si="0"/>
        <v>0</v>
      </c>
      <c r="L44" s="1937"/>
    </row>
    <row r="45" spans="1:12" ht="15" hidden="1" customHeight="1" x14ac:dyDescent="0.25">
      <c r="A45" s="1952"/>
      <c r="B45" s="1938" t="s">
        <v>527</v>
      </c>
      <c r="C45" s="1952"/>
      <c r="D45" s="1952"/>
      <c r="E45" s="1957"/>
      <c r="F45" s="1934">
        <v>36</v>
      </c>
      <c r="G45" s="1952"/>
      <c r="H45" s="1952"/>
      <c r="I45" s="1952"/>
      <c r="J45" s="1952"/>
      <c r="K45" s="1936">
        <f t="shared" si="0"/>
        <v>0</v>
      </c>
      <c r="L45" s="1937"/>
    </row>
    <row r="46" spans="1:12" ht="27" customHeight="1" x14ac:dyDescent="0.25">
      <c r="A46" s="1932"/>
      <c r="B46" s="1938" t="s">
        <v>97</v>
      </c>
      <c r="C46" s="1932"/>
      <c r="D46" s="1932"/>
      <c r="E46" s="1932"/>
      <c r="F46" s="1934">
        <f>F45+F22+F6</f>
        <v>1544</v>
      </c>
      <c r="G46" s="1934">
        <f>G22+G6</f>
        <v>1155</v>
      </c>
      <c r="H46" s="1934">
        <f>H22+H6</f>
        <v>289</v>
      </c>
      <c r="I46" s="1934">
        <f>I22+I6</f>
        <v>454</v>
      </c>
      <c r="J46" s="1934">
        <v>864</v>
      </c>
      <c r="K46" s="1936">
        <f t="shared" si="0"/>
        <v>1318</v>
      </c>
      <c r="L46" s="1937"/>
    </row>
  </sheetData>
  <mergeCells count="14">
    <mergeCell ref="I2:J2"/>
    <mergeCell ref="K2:K4"/>
    <mergeCell ref="F3:F4"/>
    <mergeCell ref="G3:H3"/>
    <mergeCell ref="A1:A4"/>
    <mergeCell ref="B1:B4"/>
    <mergeCell ref="C1:E1"/>
    <mergeCell ref="F1:H1"/>
    <mergeCell ref="I1:K1"/>
    <mergeCell ref="L1:L4"/>
    <mergeCell ref="C2:C4"/>
    <mergeCell ref="D2:D4"/>
    <mergeCell ref="E2:E4"/>
    <mergeCell ref="F2:H2"/>
  </mergeCells>
  <pageMargins left="0.51181102362204722" right="0.31496062992125984" top="0.35433070866141736" bottom="0.35433070866141736" header="0.31496062992125984" footer="0.31496062992125984"/>
  <pageSetup paperSize="9" scale="76" orientation="landscape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189214-AE68-40E0-857D-4965E9382B13}">
  <sheetPr>
    <pageSetUpPr fitToPage="1"/>
  </sheetPr>
  <dimension ref="A1:U45"/>
  <sheetViews>
    <sheetView topLeftCell="A5" workbookViewId="0">
      <selection activeCell="I15" sqref="I15"/>
    </sheetView>
  </sheetViews>
  <sheetFormatPr defaultColWidth="9.109375" defaultRowHeight="13.8" x14ac:dyDescent="0.25"/>
  <cols>
    <col min="1" max="1" width="11.88671875" style="1918" customWidth="1"/>
    <col min="2" max="2" width="51" style="1918" customWidth="1"/>
    <col min="3" max="3" width="5" style="1918" customWidth="1"/>
    <col min="4" max="4" width="5.6640625" style="1918" customWidth="1"/>
    <col min="5" max="5" width="6.109375" style="1918" customWidth="1"/>
    <col min="6" max="6" width="7.33203125" style="1918" customWidth="1"/>
    <col min="7" max="7" width="6.88671875" style="1918" customWidth="1"/>
    <col min="8" max="8" width="8" style="1918" customWidth="1"/>
    <col min="9" max="9" width="7.88671875" style="1918" customWidth="1"/>
    <col min="10" max="10" width="8.44140625" style="1918" customWidth="1"/>
    <col min="11" max="11" width="9.109375" style="1951"/>
    <col min="12" max="12" width="41.88671875" style="1918" customWidth="1"/>
    <col min="13" max="16384" width="9.109375" style="1918"/>
  </cols>
  <sheetData>
    <row r="1" spans="1:21" ht="56.25" customHeight="1" x14ac:dyDescent="0.25">
      <c r="A1" s="1912" t="s">
        <v>45</v>
      </c>
      <c r="B1" s="1912" t="s">
        <v>1192</v>
      </c>
      <c r="C1" s="1913" t="s">
        <v>174</v>
      </c>
      <c r="D1" s="1913"/>
      <c r="E1" s="1913"/>
      <c r="F1" s="1913" t="s">
        <v>1193</v>
      </c>
      <c r="G1" s="1913"/>
      <c r="H1" s="1913"/>
      <c r="I1" s="1973" t="s">
        <v>1194</v>
      </c>
      <c r="J1" s="1974"/>
      <c r="K1" s="1975"/>
      <c r="L1" s="1917"/>
    </row>
    <row r="2" spans="1:21" ht="15" customHeight="1" x14ac:dyDescent="0.25">
      <c r="A2" s="1912"/>
      <c r="B2" s="1912"/>
      <c r="C2" s="1919" t="s">
        <v>764</v>
      </c>
      <c r="D2" s="1919" t="s">
        <v>763</v>
      </c>
      <c r="E2" s="1919" t="s">
        <v>762</v>
      </c>
      <c r="F2" s="1920" t="s">
        <v>1195</v>
      </c>
      <c r="G2" s="1920"/>
      <c r="H2" s="1920"/>
      <c r="I2" s="1920" t="s">
        <v>318</v>
      </c>
      <c r="J2" s="1976"/>
      <c r="K2" s="1965" t="s">
        <v>147</v>
      </c>
      <c r="L2" s="1922"/>
    </row>
    <row r="3" spans="1:21" ht="15" customHeight="1" x14ac:dyDescent="0.25">
      <c r="A3" s="1912"/>
      <c r="B3" s="1912"/>
      <c r="C3" s="1919"/>
      <c r="D3" s="1919"/>
      <c r="E3" s="1919"/>
      <c r="F3" s="1923" t="s">
        <v>147</v>
      </c>
      <c r="G3" s="1924" t="s">
        <v>1196</v>
      </c>
      <c r="H3" s="1924"/>
      <c r="I3" s="1925" t="s">
        <v>164</v>
      </c>
      <c r="J3" s="1977" t="s">
        <v>165</v>
      </c>
      <c r="K3" s="1966"/>
      <c r="L3" s="1922"/>
    </row>
    <row r="4" spans="1:21" ht="69.75" customHeight="1" x14ac:dyDescent="0.25">
      <c r="A4" s="1912"/>
      <c r="B4" s="1912"/>
      <c r="C4" s="1919"/>
      <c r="D4" s="1919"/>
      <c r="E4" s="1919"/>
      <c r="F4" s="1923"/>
      <c r="G4" s="1927" t="s">
        <v>1197</v>
      </c>
      <c r="H4" s="1927" t="s">
        <v>1198</v>
      </c>
      <c r="I4" s="1928" t="s">
        <v>1199</v>
      </c>
      <c r="J4" s="1978" t="s">
        <v>1200</v>
      </c>
      <c r="K4" s="1967"/>
      <c r="L4" s="1930"/>
      <c r="R4" s="1979"/>
      <c r="S4" s="1979"/>
      <c r="T4" s="1979"/>
      <c r="U4" s="1986"/>
    </row>
    <row r="5" spans="1:21" x14ac:dyDescent="0.25">
      <c r="A5" s="1931" t="s">
        <v>1201</v>
      </c>
      <c r="B5" s="1931" t="s">
        <v>375</v>
      </c>
      <c r="C5" s="1932"/>
      <c r="D5" s="1932"/>
      <c r="E5" s="1933"/>
      <c r="F5" s="1934">
        <v>1476</v>
      </c>
      <c r="G5" s="1935">
        <f>G6</f>
        <v>1175</v>
      </c>
      <c r="H5" s="1935">
        <f>H6</f>
        <v>269</v>
      </c>
      <c r="I5" s="1935">
        <v>288</v>
      </c>
      <c r="J5" s="1987">
        <v>238</v>
      </c>
      <c r="K5" s="1936">
        <f>I5+J5</f>
        <v>526</v>
      </c>
      <c r="L5" s="1937"/>
    </row>
    <row r="6" spans="1:21" x14ac:dyDescent="0.25">
      <c r="A6" s="1932" t="s">
        <v>1202</v>
      </c>
      <c r="B6" s="1938" t="s">
        <v>1203</v>
      </c>
      <c r="C6" s="1932"/>
      <c r="D6" s="1933"/>
      <c r="E6" s="1932"/>
      <c r="F6" s="1934">
        <v>1476</v>
      </c>
      <c r="G6" s="1934">
        <f>G7+G8+G9+G10+G11+G12+G13+G14+G15+G16+G17+G18+G19</f>
        <v>1175</v>
      </c>
      <c r="H6" s="1934">
        <f>H9+H11+H13+H14+H15+H16+H17+H18+H19</f>
        <v>269</v>
      </c>
      <c r="I6" s="1934">
        <v>288</v>
      </c>
      <c r="J6" s="1988">
        <v>238</v>
      </c>
      <c r="K6" s="1936">
        <f t="shared" ref="K6:K45" si="0">I6+J6</f>
        <v>526</v>
      </c>
      <c r="L6" s="1937"/>
    </row>
    <row r="7" spans="1:21" x14ac:dyDescent="0.25">
      <c r="A7" s="1939" t="s">
        <v>1204</v>
      </c>
      <c r="B7" s="1940" t="s">
        <v>379</v>
      </c>
      <c r="C7" s="1932"/>
      <c r="D7" s="1933"/>
      <c r="E7" s="1932">
        <v>3</v>
      </c>
      <c r="F7" s="1941">
        <f>G7+H7</f>
        <v>72</v>
      </c>
      <c r="G7" s="1941">
        <v>72</v>
      </c>
      <c r="H7" s="1941">
        <v>0</v>
      </c>
      <c r="I7" s="1942">
        <v>24</v>
      </c>
      <c r="J7" s="1989">
        <v>0</v>
      </c>
      <c r="K7" s="1936">
        <f t="shared" si="0"/>
        <v>24</v>
      </c>
      <c r="L7" s="1944" t="s">
        <v>1205</v>
      </c>
    </row>
    <row r="8" spans="1:21" x14ac:dyDescent="0.25">
      <c r="A8" s="1939" t="s">
        <v>1206</v>
      </c>
      <c r="B8" s="1940" t="s">
        <v>382</v>
      </c>
      <c r="C8" s="1932"/>
      <c r="D8" s="1933">
        <v>4</v>
      </c>
      <c r="E8" s="1932"/>
      <c r="F8" s="1941">
        <f t="shared" ref="F8:F19" si="1">G8+H8</f>
        <v>108</v>
      </c>
      <c r="G8" s="1941">
        <v>108</v>
      </c>
      <c r="H8" s="1941">
        <v>0</v>
      </c>
      <c r="I8" s="1942">
        <v>26</v>
      </c>
      <c r="J8" s="1989">
        <v>10</v>
      </c>
      <c r="K8" s="1936">
        <f t="shared" si="0"/>
        <v>36</v>
      </c>
      <c r="L8" s="1944" t="s">
        <v>1205</v>
      </c>
    </row>
    <row r="9" spans="1:21" x14ac:dyDescent="0.25">
      <c r="A9" s="1939" t="s">
        <v>1207</v>
      </c>
      <c r="B9" s="1940" t="s">
        <v>166</v>
      </c>
      <c r="C9" s="1932"/>
      <c r="D9" s="1932">
        <v>4</v>
      </c>
      <c r="E9" s="1932"/>
      <c r="F9" s="1941">
        <f t="shared" si="1"/>
        <v>136</v>
      </c>
      <c r="G9" s="1941">
        <v>94</v>
      </c>
      <c r="H9" s="1941">
        <v>42</v>
      </c>
      <c r="I9" s="1942">
        <v>38</v>
      </c>
      <c r="J9" s="1989">
        <v>30</v>
      </c>
      <c r="K9" s="1936">
        <f t="shared" si="0"/>
        <v>68</v>
      </c>
      <c r="L9" s="1944" t="s">
        <v>1229</v>
      </c>
    </row>
    <row r="10" spans="1:21" x14ac:dyDescent="0.25">
      <c r="A10" s="1939" t="s">
        <v>1209</v>
      </c>
      <c r="B10" s="1940" t="s">
        <v>392</v>
      </c>
      <c r="C10" s="1932"/>
      <c r="D10" s="1932">
        <v>4</v>
      </c>
      <c r="E10" s="1932"/>
      <c r="F10" s="1941">
        <f t="shared" si="1"/>
        <v>72</v>
      </c>
      <c r="G10" s="1941">
        <v>72</v>
      </c>
      <c r="H10" s="1941">
        <v>0</v>
      </c>
      <c r="I10" s="1943">
        <v>0</v>
      </c>
      <c r="J10" s="1989">
        <v>72</v>
      </c>
      <c r="K10" s="1936">
        <f t="shared" si="0"/>
        <v>72</v>
      </c>
      <c r="L10" s="1944" t="s">
        <v>1229</v>
      </c>
    </row>
    <row r="11" spans="1:21" x14ac:dyDescent="0.25">
      <c r="A11" s="1939" t="s">
        <v>1210</v>
      </c>
      <c r="B11" s="1940" t="s">
        <v>394</v>
      </c>
      <c r="C11" s="1932">
        <v>3</v>
      </c>
      <c r="D11" s="1932"/>
      <c r="E11" s="1932"/>
      <c r="F11" s="1941">
        <f t="shared" si="1"/>
        <v>72</v>
      </c>
      <c r="G11" s="1941">
        <v>70</v>
      </c>
      <c r="H11" s="1941">
        <v>2</v>
      </c>
      <c r="I11" s="1943">
        <v>0</v>
      </c>
      <c r="J11" s="1989">
        <v>72</v>
      </c>
      <c r="K11" s="1936">
        <f t="shared" si="0"/>
        <v>72</v>
      </c>
      <c r="L11" s="1944" t="s">
        <v>1221</v>
      </c>
    </row>
    <row r="12" spans="1:21" x14ac:dyDescent="0.25">
      <c r="A12" s="1939" t="s">
        <v>1211</v>
      </c>
      <c r="B12" s="1940" t="s">
        <v>4</v>
      </c>
      <c r="C12" s="1932"/>
      <c r="D12" s="1932">
        <v>4</v>
      </c>
      <c r="E12" s="1932"/>
      <c r="F12" s="1941">
        <f t="shared" si="1"/>
        <v>72</v>
      </c>
      <c r="G12" s="1941">
        <v>72</v>
      </c>
      <c r="H12" s="1941">
        <v>0</v>
      </c>
      <c r="I12" s="1943">
        <v>0</v>
      </c>
      <c r="J12" s="1989">
        <v>36</v>
      </c>
      <c r="K12" s="1936">
        <f t="shared" si="0"/>
        <v>36</v>
      </c>
      <c r="L12" s="1944" t="s">
        <v>1212</v>
      </c>
    </row>
    <row r="13" spans="1:21" x14ac:dyDescent="0.25">
      <c r="A13" s="1939" t="s">
        <v>1213</v>
      </c>
      <c r="B13" s="1945" t="s">
        <v>350</v>
      </c>
      <c r="C13" s="1932"/>
      <c r="D13" s="1932"/>
      <c r="E13" s="1932">
        <v>3</v>
      </c>
      <c r="F13" s="1941">
        <f t="shared" si="1"/>
        <v>340</v>
      </c>
      <c r="G13" s="1941">
        <v>298</v>
      </c>
      <c r="H13" s="1941">
        <v>42</v>
      </c>
      <c r="I13" s="1942">
        <v>115</v>
      </c>
      <c r="J13" s="1989">
        <v>0</v>
      </c>
      <c r="K13" s="1936">
        <f t="shared" si="0"/>
        <v>115</v>
      </c>
      <c r="L13" s="1944" t="s">
        <v>1130</v>
      </c>
    </row>
    <row r="14" spans="1:21" hidden="1" x14ac:dyDescent="0.25">
      <c r="A14" s="1939" t="s">
        <v>1215</v>
      </c>
      <c r="B14" s="1940" t="s">
        <v>806</v>
      </c>
      <c r="C14" s="1932"/>
      <c r="D14" s="1932">
        <v>2</v>
      </c>
      <c r="E14" s="1932"/>
      <c r="F14" s="1941">
        <f t="shared" si="1"/>
        <v>108</v>
      </c>
      <c r="G14" s="1941">
        <v>60</v>
      </c>
      <c r="H14" s="1941">
        <v>48</v>
      </c>
      <c r="I14" s="1943">
        <v>0</v>
      </c>
      <c r="J14" s="1989">
        <v>0</v>
      </c>
      <c r="K14" s="1936">
        <f t="shared" si="0"/>
        <v>0</v>
      </c>
      <c r="L14" s="1937"/>
    </row>
    <row r="15" spans="1:21" hidden="1" x14ac:dyDescent="0.25">
      <c r="A15" s="1939" t="s">
        <v>1217</v>
      </c>
      <c r="B15" s="1940" t="s">
        <v>6</v>
      </c>
      <c r="C15" s="1932"/>
      <c r="D15" s="1932">
        <v>2</v>
      </c>
      <c r="E15" s="1932"/>
      <c r="F15" s="1941">
        <f t="shared" si="1"/>
        <v>72</v>
      </c>
      <c r="G15" s="1941">
        <v>5</v>
      </c>
      <c r="H15" s="1941">
        <v>67</v>
      </c>
      <c r="I15" s="1943">
        <v>0</v>
      </c>
      <c r="J15" s="1989">
        <v>0</v>
      </c>
      <c r="K15" s="1936">
        <f t="shared" si="0"/>
        <v>0</v>
      </c>
      <c r="L15" s="1937"/>
    </row>
    <row r="16" spans="1:21" hidden="1" x14ac:dyDescent="0.25">
      <c r="A16" s="1939" t="s">
        <v>1219</v>
      </c>
      <c r="B16" s="1940" t="s">
        <v>1246</v>
      </c>
      <c r="C16" s="1932"/>
      <c r="D16" s="1932">
        <v>2</v>
      </c>
      <c r="E16" s="1932"/>
      <c r="F16" s="1941">
        <f t="shared" si="1"/>
        <v>68</v>
      </c>
      <c r="G16" s="1941">
        <v>48</v>
      </c>
      <c r="H16" s="1941">
        <v>20</v>
      </c>
      <c r="I16" s="1943">
        <v>0</v>
      </c>
      <c r="J16" s="1989">
        <v>0</v>
      </c>
      <c r="K16" s="1936">
        <f t="shared" si="0"/>
        <v>0</v>
      </c>
      <c r="L16" s="1937"/>
    </row>
    <row r="17" spans="1:12" x14ac:dyDescent="0.25">
      <c r="A17" s="1939" t="s">
        <v>1222</v>
      </c>
      <c r="B17" s="1940" t="s">
        <v>397</v>
      </c>
      <c r="C17" s="1932"/>
      <c r="D17" s="1932"/>
      <c r="E17" s="1932">
        <v>3</v>
      </c>
      <c r="F17" s="1941">
        <f t="shared" si="1"/>
        <v>180</v>
      </c>
      <c r="G17" s="1941">
        <v>144</v>
      </c>
      <c r="H17" s="1941">
        <v>36</v>
      </c>
      <c r="I17" s="1942">
        <v>58</v>
      </c>
      <c r="J17" s="1989">
        <v>0</v>
      </c>
      <c r="K17" s="1936">
        <f t="shared" si="0"/>
        <v>58</v>
      </c>
      <c r="L17" s="1944" t="s">
        <v>1223</v>
      </c>
    </row>
    <row r="18" spans="1:12" hidden="1" x14ac:dyDescent="0.25">
      <c r="A18" s="1939" t="s">
        <v>1224</v>
      </c>
      <c r="B18" s="1940" t="s">
        <v>356</v>
      </c>
      <c r="C18" s="1932"/>
      <c r="D18" s="1932">
        <v>2</v>
      </c>
      <c r="E18" s="1932"/>
      <c r="F18" s="1941">
        <f t="shared" si="1"/>
        <v>72</v>
      </c>
      <c r="G18" s="1941">
        <v>67</v>
      </c>
      <c r="H18" s="1941">
        <v>5</v>
      </c>
      <c r="I18" s="1943">
        <v>0</v>
      </c>
      <c r="J18" s="1989">
        <v>0</v>
      </c>
      <c r="K18" s="1936">
        <f t="shared" si="0"/>
        <v>0</v>
      </c>
      <c r="L18" s="1937"/>
    </row>
    <row r="19" spans="1:12" x14ac:dyDescent="0.25">
      <c r="A19" s="1939" t="s">
        <v>1226</v>
      </c>
      <c r="B19" s="1940" t="s">
        <v>401</v>
      </c>
      <c r="C19" s="1932">
        <v>4</v>
      </c>
      <c r="D19" s="1933"/>
      <c r="E19" s="1932"/>
      <c r="F19" s="1941">
        <f t="shared" si="1"/>
        <v>72</v>
      </c>
      <c r="G19" s="1941">
        <v>65</v>
      </c>
      <c r="H19" s="1941">
        <v>7</v>
      </c>
      <c r="I19" s="1942">
        <v>27</v>
      </c>
      <c r="J19" s="1989">
        <v>18</v>
      </c>
      <c r="K19" s="1936">
        <f t="shared" si="0"/>
        <v>45</v>
      </c>
      <c r="L19" s="1944" t="s">
        <v>1225</v>
      </c>
    </row>
    <row r="20" spans="1:12" ht="17.25" hidden="1" customHeight="1" x14ac:dyDescent="0.25">
      <c r="A20" s="1939" t="s">
        <v>1227</v>
      </c>
      <c r="B20" s="1940" t="s">
        <v>1228</v>
      </c>
      <c r="C20" s="1932"/>
      <c r="D20" s="1932"/>
      <c r="E20" s="1932"/>
      <c r="F20" s="1941">
        <v>32</v>
      </c>
      <c r="G20" s="1941"/>
      <c r="H20" s="1941"/>
      <c r="I20" s="1943"/>
      <c r="J20" s="1989"/>
      <c r="K20" s="1936">
        <f t="shared" si="0"/>
        <v>0</v>
      </c>
      <c r="L20" s="1937"/>
    </row>
    <row r="21" spans="1:12" x14ac:dyDescent="0.25">
      <c r="A21" s="1947" t="s">
        <v>1000</v>
      </c>
      <c r="B21" s="1948" t="s">
        <v>1232</v>
      </c>
      <c r="C21" s="1932"/>
      <c r="D21" s="1932"/>
      <c r="E21" s="1932"/>
      <c r="F21" s="1934">
        <f>F22+F28+F31</f>
        <v>1440</v>
      </c>
      <c r="G21" s="1934">
        <v>314</v>
      </c>
      <c r="H21" s="1934">
        <v>406</v>
      </c>
      <c r="I21" s="1949">
        <v>324</v>
      </c>
      <c r="J21" s="1990">
        <v>590</v>
      </c>
      <c r="K21" s="1936">
        <f t="shared" si="0"/>
        <v>914</v>
      </c>
      <c r="L21" s="1937"/>
    </row>
    <row r="22" spans="1:12" x14ac:dyDescent="0.25">
      <c r="A22" s="1947" t="s">
        <v>195</v>
      </c>
      <c r="B22" s="1948" t="s">
        <v>1233</v>
      </c>
      <c r="C22" s="1952"/>
      <c r="D22" s="1952"/>
      <c r="E22" s="1952"/>
      <c r="F22" s="1934">
        <v>262</v>
      </c>
      <c r="G22" s="1934">
        <v>110</v>
      </c>
      <c r="H22" s="1934">
        <v>152</v>
      </c>
      <c r="I22" s="1934">
        <v>52</v>
      </c>
      <c r="J22" s="1988">
        <v>174</v>
      </c>
      <c r="K22" s="1936">
        <f t="shared" si="0"/>
        <v>226</v>
      </c>
      <c r="L22" s="1937"/>
    </row>
    <row r="23" spans="1:12" x14ac:dyDescent="0.25">
      <c r="A23" s="1952" t="s">
        <v>197</v>
      </c>
      <c r="B23" s="1953" t="s">
        <v>198</v>
      </c>
      <c r="C23" s="1932"/>
      <c r="D23" s="1932">
        <v>3</v>
      </c>
      <c r="E23" s="1952"/>
      <c r="F23" s="1941">
        <f>G23+H23</f>
        <v>68</v>
      </c>
      <c r="G23" s="1941">
        <v>50</v>
      </c>
      <c r="H23" s="1941">
        <v>18</v>
      </c>
      <c r="I23" s="1955">
        <v>32</v>
      </c>
      <c r="J23" s="1984">
        <v>0</v>
      </c>
      <c r="K23" s="1936">
        <f t="shared" si="0"/>
        <v>32</v>
      </c>
      <c r="L23" s="1944" t="s">
        <v>1247</v>
      </c>
    </row>
    <row r="24" spans="1:12" ht="16.5" customHeight="1" x14ac:dyDescent="0.25">
      <c r="A24" s="1952" t="s">
        <v>199</v>
      </c>
      <c r="B24" s="1953" t="s">
        <v>68</v>
      </c>
      <c r="C24" s="1932">
        <v>4</v>
      </c>
      <c r="D24" s="1952"/>
      <c r="E24" s="1952"/>
      <c r="F24" s="1941">
        <f>G24+H24</f>
        <v>54</v>
      </c>
      <c r="G24" s="1941">
        <v>0</v>
      </c>
      <c r="H24" s="1941">
        <v>54</v>
      </c>
      <c r="I24" s="1952">
        <v>0</v>
      </c>
      <c r="J24" s="1984">
        <v>54</v>
      </c>
      <c r="K24" s="1936">
        <f t="shared" si="0"/>
        <v>54</v>
      </c>
      <c r="L24" s="1944" t="s">
        <v>1212</v>
      </c>
    </row>
    <row r="25" spans="1:12" x14ac:dyDescent="0.25">
      <c r="A25" s="1952" t="s">
        <v>513</v>
      </c>
      <c r="B25" s="1953" t="s">
        <v>124</v>
      </c>
      <c r="C25" s="1932">
        <v>4</v>
      </c>
      <c r="D25" s="1952"/>
      <c r="E25" s="1952"/>
      <c r="F25" s="1941">
        <v>56</v>
      </c>
      <c r="G25" s="1941">
        <v>40</v>
      </c>
      <c r="H25" s="1941">
        <v>16</v>
      </c>
      <c r="I25" s="1955">
        <v>20</v>
      </c>
      <c r="J25" s="1984">
        <v>36</v>
      </c>
      <c r="K25" s="1936">
        <f t="shared" si="0"/>
        <v>56</v>
      </c>
      <c r="L25" s="1944" t="s">
        <v>1221</v>
      </c>
    </row>
    <row r="26" spans="1:12" x14ac:dyDescent="0.25">
      <c r="A26" s="1952" t="s">
        <v>200</v>
      </c>
      <c r="B26" s="1953" t="s">
        <v>6</v>
      </c>
      <c r="C26" s="1954"/>
      <c r="D26" s="1954" t="s">
        <v>1234</v>
      </c>
      <c r="E26" s="1954"/>
      <c r="F26" s="1941">
        <v>48</v>
      </c>
      <c r="G26" s="1941">
        <v>0</v>
      </c>
      <c r="H26" s="1941">
        <v>48</v>
      </c>
      <c r="I26" s="1952">
        <v>0</v>
      </c>
      <c r="J26" s="1984">
        <v>48</v>
      </c>
      <c r="K26" s="1936">
        <f t="shared" si="0"/>
        <v>48</v>
      </c>
      <c r="L26" s="1944" t="s">
        <v>1269</v>
      </c>
    </row>
    <row r="27" spans="1:12" x14ac:dyDescent="0.25">
      <c r="A27" s="1952" t="s">
        <v>202</v>
      </c>
      <c r="B27" s="1953" t="s">
        <v>411</v>
      </c>
      <c r="C27" s="1954" t="s">
        <v>1234</v>
      </c>
      <c r="D27" s="1954"/>
      <c r="E27" s="1954"/>
      <c r="F27" s="1941">
        <v>36</v>
      </c>
      <c r="G27" s="1941">
        <v>20</v>
      </c>
      <c r="H27" s="1941">
        <v>16</v>
      </c>
      <c r="I27" s="1952">
        <v>0</v>
      </c>
      <c r="J27" s="1984">
        <v>36</v>
      </c>
      <c r="K27" s="1936">
        <f t="shared" si="0"/>
        <v>36</v>
      </c>
      <c r="L27" s="1944" t="s">
        <v>1274</v>
      </c>
    </row>
    <row r="28" spans="1:12" x14ac:dyDescent="0.25">
      <c r="A28" s="1932" t="s">
        <v>10</v>
      </c>
      <c r="B28" s="1938" t="s">
        <v>70</v>
      </c>
      <c r="C28" s="1952"/>
      <c r="D28" s="1932"/>
      <c r="E28" s="1932"/>
      <c r="F28" s="1934">
        <v>84</v>
      </c>
      <c r="G28" s="1934">
        <v>36</v>
      </c>
      <c r="H28" s="1934">
        <v>48</v>
      </c>
      <c r="I28" s="1934">
        <v>0</v>
      </c>
      <c r="J28" s="1988">
        <v>48</v>
      </c>
      <c r="K28" s="1936">
        <f t="shared" si="0"/>
        <v>48</v>
      </c>
      <c r="L28" s="1937"/>
    </row>
    <row r="29" spans="1:12" hidden="1" x14ac:dyDescent="0.25">
      <c r="A29" s="1952" t="s">
        <v>117</v>
      </c>
      <c r="B29" s="1953" t="s">
        <v>1283</v>
      </c>
      <c r="C29" s="1932">
        <v>1</v>
      </c>
      <c r="D29" s="1932"/>
      <c r="E29" s="1932"/>
      <c r="F29" s="1941">
        <v>36</v>
      </c>
      <c r="G29" s="1941">
        <v>14</v>
      </c>
      <c r="H29" s="1941">
        <v>22</v>
      </c>
      <c r="I29" s="1952">
        <v>0</v>
      </c>
      <c r="J29" s="1984">
        <v>0</v>
      </c>
      <c r="K29" s="1936">
        <f t="shared" si="0"/>
        <v>0</v>
      </c>
      <c r="L29" s="1937"/>
    </row>
    <row r="30" spans="1:12" x14ac:dyDescent="0.25">
      <c r="A30" s="1952" t="s">
        <v>12</v>
      </c>
      <c r="B30" s="1953" t="s">
        <v>1285</v>
      </c>
      <c r="C30" s="1932">
        <v>4</v>
      </c>
      <c r="D30" s="1952"/>
      <c r="E30" s="1952"/>
      <c r="F30" s="1941">
        <v>48</v>
      </c>
      <c r="G30" s="1941">
        <v>22</v>
      </c>
      <c r="H30" s="1941">
        <v>26</v>
      </c>
      <c r="I30" s="1952">
        <v>0</v>
      </c>
      <c r="J30" s="1984">
        <v>48</v>
      </c>
      <c r="K30" s="1936">
        <f t="shared" si="0"/>
        <v>48</v>
      </c>
      <c r="L30" s="1944" t="s">
        <v>1274</v>
      </c>
    </row>
    <row r="31" spans="1:12" x14ac:dyDescent="0.25">
      <c r="A31" s="1932" t="s">
        <v>1239</v>
      </c>
      <c r="B31" s="1938" t="s">
        <v>9</v>
      </c>
      <c r="C31" s="1952"/>
      <c r="D31" s="1952"/>
      <c r="E31" s="1952"/>
      <c r="F31" s="1934">
        <v>1094</v>
      </c>
      <c r="G31" s="1934">
        <v>168</v>
      </c>
      <c r="H31" s="1934">
        <v>206</v>
      </c>
      <c r="I31" s="1934">
        <v>272</v>
      </c>
      <c r="J31" s="1988">
        <v>368</v>
      </c>
      <c r="K31" s="1936">
        <f t="shared" si="0"/>
        <v>640</v>
      </c>
      <c r="L31" s="1937"/>
    </row>
    <row r="32" spans="1:12" ht="42.75" hidden="1" customHeight="1" x14ac:dyDescent="0.25">
      <c r="A32" s="1932" t="s">
        <v>153</v>
      </c>
      <c r="B32" s="1938" t="s">
        <v>1286</v>
      </c>
      <c r="C32" s="1952"/>
      <c r="D32" s="1952"/>
      <c r="E32" s="1952"/>
      <c r="F32" s="1934">
        <v>262</v>
      </c>
      <c r="G32" s="1934">
        <v>22</v>
      </c>
      <c r="H32" s="1934">
        <v>24</v>
      </c>
      <c r="I32" s="1934">
        <v>0</v>
      </c>
      <c r="J32" s="1991">
        <f t="shared" ref="J32" si="2">J33+J34+J35</f>
        <v>0</v>
      </c>
      <c r="K32" s="1936">
        <f t="shared" si="0"/>
        <v>0</v>
      </c>
      <c r="L32" s="1937"/>
    </row>
    <row r="33" spans="1:12" ht="40.5" hidden="1" customHeight="1" x14ac:dyDescent="0.25">
      <c r="A33" s="1952" t="s">
        <v>155</v>
      </c>
      <c r="B33" s="1953" t="s">
        <v>1287</v>
      </c>
      <c r="C33" s="1952"/>
      <c r="D33" s="1952"/>
      <c r="E33" s="1956">
        <v>1</v>
      </c>
      <c r="F33" s="1941">
        <v>46</v>
      </c>
      <c r="G33" s="1952">
        <v>22</v>
      </c>
      <c r="H33" s="1952">
        <v>24</v>
      </c>
      <c r="I33" s="1952">
        <v>0</v>
      </c>
      <c r="J33" s="1984">
        <v>0</v>
      </c>
      <c r="K33" s="1936">
        <f t="shared" si="0"/>
        <v>0</v>
      </c>
      <c r="L33" s="1937"/>
    </row>
    <row r="34" spans="1:12" ht="13.5" hidden="1" customHeight="1" x14ac:dyDescent="0.25">
      <c r="A34" s="1952" t="s">
        <v>157</v>
      </c>
      <c r="B34" s="1953" t="s">
        <v>43</v>
      </c>
      <c r="C34" s="1952"/>
      <c r="D34" s="1952"/>
      <c r="E34" s="1957"/>
      <c r="F34" s="1941">
        <v>72</v>
      </c>
      <c r="G34" s="1952">
        <v>0</v>
      </c>
      <c r="H34" s="1952">
        <v>0</v>
      </c>
      <c r="I34" s="1952">
        <v>0</v>
      </c>
      <c r="J34" s="1984">
        <v>0</v>
      </c>
      <c r="K34" s="1936">
        <f t="shared" si="0"/>
        <v>0</v>
      </c>
      <c r="L34" s="1937"/>
    </row>
    <row r="35" spans="1:12" hidden="1" x14ac:dyDescent="0.25">
      <c r="A35" s="1952" t="s">
        <v>281</v>
      </c>
      <c r="B35" s="1953" t="s">
        <v>73</v>
      </c>
      <c r="C35" s="1952"/>
      <c r="D35" s="1952"/>
      <c r="E35" s="1957"/>
      <c r="F35" s="1941">
        <v>144</v>
      </c>
      <c r="G35" s="1952">
        <v>0</v>
      </c>
      <c r="H35" s="1952">
        <v>0</v>
      </c>
      <c r="I35" s="1952">
        <v>0</v>
      </c>
      <c r="J35" s="1984">
        <v>0</v>
      </c>
      <c r="K35" s="1936">
        <f t="shared" si="0"/>
        <v>0</v>
      </c>
      <c r="L35" s="1937"/>
    </row>
    <row r="36" spans="1:12" ht="41.4" x14ac:dyDescent="0.25">
      <c r="A36" s="1932" t="s">
        <v>30</v>
      </c>
      <c r="B36" s="1938" t="s">
        <v>1290</v>
      </c>
      <c r="C36" s="1952"/>
      <c r="D36" s="1952"/>
      <c r="E36" s="1957"/>
      <c r="F36" s="1934">
        <v>392</v>
      </c>
      <c r="G36" s="1934">
        <v>80</v>
      </c>
      <c r="H36" s="1934">
        <v>96</v>
      </c>
      <c r="I36" s="1934">
        <v>46</v>
      </c>
      <c r="J36" s="1988">
        <v>46</v>
      </c>
      <c r="K36" s="1936">
        <f t="shared" si="0"/>
        <v>92</v>
      </c>
      <c r="L36" s="1937"/>
    </row>
    <row r="37" spans="1:12" ht="42.75" customHeight="1" x14ac:dyDescent="0.25">
      <c r="A37" s="1952" t="s">
        <v>246</v>
      </c>
      <c r="B37" s="1953" t="s">
        <v>1291</v>
      </c>
      <c r="C37" s="1952"/>
      <c r="D37" s="1952"/>
      <c r="E37" s="1933">
        <v>4</v>
      </c>
      <c r="F37" s="1941">
        <v>176</v>
      </c>
      <c r="G37" s="1952">
        <v>80</v>
      </c>
      <c r="H37" s="1952">
        <v>96</v>
      </c>
      <c r="I37" s="1955">
        <v>46</v>
      </c>
      <c r="J37" s="1984">
        <v>46</v>
      </c>
      <c r="K37" s="1936">
        <f t="shared" si="0"/>
        <v>92</v>
      </c>
      <c r="L37" s="1944" t="s">
        <v>1289</v>
      </c>
    </row>
    <row r="38" spans="1:12" x14ac:dyDescent="0.25">
      <c r="A38" s="1952" t="s">
        <v>131</v>
      </c>
      <c r="B38" s="1953" t="s">
        <v>43</v>
      </c>
      <c r="C38" s="1952"/>
      <c r="D38" s="1952"/>
      <c r="E38" s="1957"/>
      <c r="F38" s="1941">
        <v>72</v>
      </c>
      <c r="G38" s="1952">
        <v>0</v>
      </c>
      <c r="H38" s="1952">
        <v>0</v>
      </c>
      <c r="I38" s="1952">
        <v>36</v>
      </c>
      <c r="J38" s="1984">
        <v>0</v>
      </c>
      <c r="K38" s="1936">
        <f t="shared" si="0"/>
        <v>36</v>
      </c>
      <c r="L38" s="1937" t="s">
        <v>1289</v>
      </c>
    </row>
    <row r="39" spans="1:12" x14ac:dyDescent="0.25">
      <c r="A39" s="1952" t="s">
        <v>32</v>
      </c>
      <c r="B39" s="1953" t="s">
        <v>73</v>
      </c>
      <c r="C39" s="1952"/>
      <c r="D39" s="1952"/>
      <c r="E39" s="1957"/>
      <c r="F39" s="1941">
        <v>144</v>
      </c>
      <c r="G39" s="1952">
        <v>0</v>
      </c>
      <c r="H39" s="1952">
        <v>0</v>
      </c>
      <c r="I39" s="1952">
        <v>72</v>
      </c>
      <c r="J39" s="1984">
        <v>0</v>
      </c>
      <c r="K39" s="1936">
        <f t="shared" si="0"/>
        <v>72</v>
      </c>
      <c r="L39" s="1937" t="s">
        <v>1289</v>
      </c>
    </row>
    <row r="40" spans="1:12" ht="40.5" customHeight="1" x14ac:dyDescent="0.25">
      <c r="A40" s="1932" t="s">
        <v>33</v>
      </c>
      <c r="B40" s="1938" t="s">
        <v>1292</v>
      </c>
      <c r="C40" s="1932"/>
      <c r="D40" s="1932"/>
      <c r="E40" s="1933"/>
      <c r="F40" s="1934">
        <v>440</v>
      </c>
      <c r="G40" s="1932">
        <v>66</v>
      </c>
      <c r="H40" s="1932">
        <v>86</v>
      </c>
      <c r="I40" s="1932">
        <v>118</v>
      </c>
      <c r="J40" s="1981">
        <v>322</v>
      </c>
      <c r="K40" s="1936">
        <f t="shared" si="0"/>
        <v>440</v>
      </c>
      <c r="L40" s="1937"/>
    </row>
    <row r="41" spans="1:12" ht="27.6" x14ac:dyDescent="0.25">
      <c r="A41" s="1952" t="s">
        <v>34</v>
      </c>
      <c r="B41" s="1953" t="s">
        <v>1292</v>
      </c>
      <c r="C41" s="1952"/>
      <c r="D41" s="1952"/>
      <c r="E41" s="1933">
        <v>4</v>
      </c>
      <c r="F41" s="1941">
        <v>152</v>
      </c>
      <c r="G41" s="1952">
        <v>66</v>
      </c>
      <c r="H41" s="1952">
        <v>86</v>
      </c>
      <c r="I41" s="1955">
        <v>46</v>
      </c>
      <c r="J41" s="1984">
        <v>106</v>
      </c>
      <c r="K41" s="1936">
        <f t="shared" si="0"/>
        <v>152</v>
      </c>
      <c r="L41" s="1944" t="s">
        <v>1289</v>
      </c>
    </row>
    <row r="42" spans="1:12" ht="12.75" customHeight="1" x14ac:dyDescent="0.25">
      <c r="A42" s="1952" t="s">
        <v>136</v>
      </c>
      <c r="B42" s="1953" t="s">
        <v>43</v>
      </c>
      <c r="C42" s="1952"/>
      <c r="D42" s="1952"/>
      <c r="E42" s="1957"/>
      <c r="F42" s="1941">
        <v>144</v>
      </c>
      <c r="G42" s="1952">
        <v>0</v>
      </c>
      <c r="H42" s="1952">
        <v>0</v>
      </c>
      <c r="I42" s="1952">
        <v>72</v>
      </c>
      <c r="J42" s="1984">
        <v>72</v>
      </c>
      <c r="K42" s="1936">
        <f t="shared" si="0"/>
        <v>144</v>
      </c>
      <c r="L42" s="1937" t="s">
        <v>1289</v>
      </c>
    </row>
    <row r="43" spans="1:12" ht="12.75" customHeight="1" x14ac:dyDescent="0.25">
      <c r="A43" s="1952" t="s">
        <v>35</v>
      </c>
      <c r="B43" s="1953" t="s">
        <v>73</v>
      </c>
      <c r="C43" s="1952"/>
      <c r="D43" s="1952"/>
      <c r="E43" s="1957"/>
      <c r="F43" s="1941">
        <v>144</v>
      </c>
      <c r="G43" s="1952">
        <v>0</v>
      </c>
      <c r="H43" s="1952">
        <v>0</v>
      </c>
      <c r="I43" s="1952">
        <v>0</v>
      </c>
      <c r="J43" s="1984">
        <v>144</v>
      </c>
      <c r="K43" s="1936">
        <f t="shared" si="0"/>
        <v>144</v>
      </c>
      <c r="L43" s="1937" t="s">
        <v>1289</v>
      </c>
    </row>
    <row r="44" spans="1:12" ht="15" customHeight="1" x14ac:dyDescent="0.25">
      <c r="A44" s="1952"/>
      <c r="B44" s="1938" t="s">
        <v>527</v>
      </c>
      <c r="C44" s="1952"/>
      <c r="D44" s="1952"/>
      <c r="E44" s="1957"/>
      <c r="F44" s="1934">
        <v>36</v>
      </c>
      <c r="G44" s="1952"/>
      <c r="H44" s="1952"/>
      <c r="I44" s="1952"/>
      <c r="J44" s="1981">
        <v>36</v>
      </c>
      <c r="K44" s="1936">
        <f t="shared" si="0"/>
        <v>36</v>
      </c>
      <c r="L44" s="1937"/>
    </row>
    <row r="45" spans="1:12" ht="27" customHeight="1" x14ac:dyDescent="0.25">
      <c r="A45" s="1932"/>
      <c r="B45" s="1938" t="s">
        <v>97</v>
      </c>
      <c r="C45" s="1932"/>
      <c r="D45" s="1932"/>
      <c r="E45" s="1932"/>
      <c r="F45" s="1934">
        <f>F44+F21+F6</f>
        <v>2952</v>
      </c>
      <c r="G45" s="1934">
        <f>G21+G6</f>
        <v>1489</v>
      </c>
      <c r="H45" s="1934">
        <f>H21+H6</f>
        <v>675</v>
      </c>
      <c r="I45" s="1934">
        <f>I21+I6</f>
        <v>612</v>
      </c>
      <c r="J45" s="1988">
        <f>J44+J21+J6</f>
        <v>864</v>
      </c>
      <c r="K45" s="1936">
        <f t="shared" si="0"/>
        <v>1476</v>
      </c>
      <c r="L45" s="1937"/>
    </row>
  </sheetData>
  <mergeCells count="14">
    <mergeCell ref="I2:J2"/>
    <mergeCell ref="K2:K4"/>
    <mergeCell ref="F3:F4"/>
    <mergeCell ref="G3:H3"/>
    <mergeCell ref="A1:A4"/>
    <mergeCell ref="B1:B4"/>
    <mergeCell ref="C1:E1"/>
    <mergeCell ref="F1:H1"/>
    <mergeCell ref="I1:K1"/>
    <mergeCell ref="L1:L4"/>
    <mergeCell ref="C2:C4"/>
    <mergeCell ref="D2:D4"/>
    <mergeCell ref="E2:E4"/>
    <mergeCell ref="F2:H2"/>
  </mergeCells>
  <pageMargins left="0.51181102362204722" right="0.31496062992125984" top="0.35433070866141736" bottom="0.35433070866141736" header="0.31496062992125984" footer="0.31496062992125984"/>
  <pageSetup paperSize="9" scale="77" orientation="landscape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2ECDFD-0C77-45D4-A78F-BF3A8152AD82}">
  <sheetPr>
    <pageSetUpPr fitToPage="1"/>
  </sheetPr>
  <dimension ref="A1:M45"/>
  <sheetViews>
    <sheetView topLeftCell="A4" workbookViewId="0">
      <selection activeCell="I15" sqref="I15"/>
    </sheetView>
  </sheetViews>
  <sheetFormatPr defaultColWidth="9.109375" defaultRowHeight="13.8" x14ac:dyDescent="0.25"/>
  <cols>
    <col min="1" max="1" width="11.88671875" style="1918" customWidth="1"/>
    <col min="2" max="2" width="51" style="1918" customWidth="1"/>
    <col min="3" max="3" width="5.88671875" style="1918" customWidth="1"/>
    <col min="4" max="4" width="5.44140625" style="1918" customWidth="1"/>
    <col min="5" max="5" width="5.6640625" style="1918" customWidth="1"/>
    <col min="6" max="6" width="7.88671875" style="1918" customWidth="1"/>
    <col min="7" max="7" width="5.88671875" style="1918" customWidth="1"/>
    <col min="8" max="8" width="8" style="1918" customWidth="1"/>
    <col min="9" max="9" width="7.6640625" style="1918" customWidth="1"/>
    <col min="10" max="10" width="8.109375" style="1918" customWidth="1"/>
    <col min="11" max="11" width="9.109375" style="1959"/>
    <col min="12" max="12" width="35.44140625" style="1918" customWidth="1"/>
    <col min="13" max="16384" width="9.109375" style="1918"/>
  </cols>
  <sheetData>
    <row r="1" spans="1:13" ht="57" customHeight="1" x14ac:dyDescent="0.25">
      <c r="A1" s="1912" t="s">
        <v>45</v>
      </c>
      <c r="B1" s="1912" t="s">
        <v>1192</v>
      </c>
      <c r="C1" s="1913" t="s">
        <v>174</v>
      </c>
      <c r="D1" s="1913"/>
      <c r="E1" s="1913"/>
      <c r="F1" s="1913" t="s">
        <v>1193</v>
      </c>
      <c r="G1" s="1913"/>
      <c r="H1" s="1913"/>
      <c r="I1" s="1914" t="s">
        <v>1194</v>
      </c>
      <c r="J1" s="1915"/>
      <c r="K1" s="1916"/>
      <c r="L1" s="1917"/>
    </row>
    <row r="2" spans="1:13" ht="15" customHeight="1" x14ac:dyDescent="0.25">
      <c r="A2" s="1912"/>
      <c r="B2" s="1912"/>
      <c r="C2" s="1919" t="s">
        <v>764</v>
      </c>
      <c r="D2" s="1919" t="s">
        <v>763</v>
      </c>
      <c r="E2" s="1919" t="s">
        <v>762</v>
      </c>
      <c r="F2" s="1920" t="s">
        <v>1195</v>
      </c>
      <c r="G2" s="1920"/>
      <c r="H2" s="1920"/>
      <c r="I2" s="1920" t="s">
        <v>769</v>
      </c>
      <c r="J2" s="1920"/>
      <c r="K2" s="1921" t="s">
        <v>147</v>
      </c>
      <c r="L2" s="1922"/>
    </row>
    <row r="3" spans="1:13" ht="15" customHeight="1" x14ac:dyDescent="0.25">
      <c r="A3" s="1912"/>
      <c r="B3" s="1912"/>
      <c r="C3" s="1919"/>
      <c r="D3" s="1919"/>
      <c r="E3" s="1919"/>
      <c r="F3" s="1923" t="s">
        <v>147</v>
      </c>
      <c r="G3" s="1924" t="s">
        <v>1196</v>
      </c>
      <c r="H3" s="1924"/>
      <c r="I3" s="1925" t="s">
        <v>371</v>
      </c>
      <c r="J3" s="1925" t="s">
        <v>372</v>
      </c>
      <c r="K3" s="1926"/>
      <c r="L3" s="1922"/>
    </row>
    <row r="4" spans="1:13" ht="69.75" customHeight="1" x14ac:dyDescent="0.25">
      <c r="A4" s="1912"/>
      <c r="B4" s="1912"/>
      <c r="C4" s="1919"/>
      <c r="D4" s="1919"/>
      <c r="E4" s="1919"/>
      <c r="F4" s="1923"/>
      <c r="G4" s="1927" t="s">
        <v>1197</v>
      </c>
      <c r="H4" s="1927" t="s">
        <v>1198</v>
      </c>
      <c r="I4" s="1928" t="s">
        <v>1199</v>
      </c>
      <c r="J4" s="1928" t="s">
        <v>1200</v>
      </c>
      <c r="K4" s="1929"/>
      <c r="L4" s="1930"/>
    </row>
    <row r="5" spans="1:13" x14ac:dyDescent="0.25">
      <c r="A5" s="1931" t="s">
        <v>1201</v>
      </c>
      <c r="B5" s="1931" t="s">
        <v>375</v>
      </c>
      <c r="C5" s="1932"/>
      <c r="D5" s="1932"/>
      <c r="E5" s="1933"/>
      <c r="F5" s="1934">
        <f>SUM(F7:F20)</f>
        <v>1444</v>
      </c>
      <c r="G5" s="1935">
        <f>G6</f>
        <v>1149</v>
      </c>
      <c r="H5" s="1935">
        <f>H6</f>
        <v>263</v>
      </c>
      <c r="I5" s="1935">
        <f>I6</f>
        <v>384</v>
      </c>
      <c r="J5" s="1935">
        <f>J6</f>
        <v>474</v>
      </c>
      <c r="K5" s="1936">
        <f>I5+J5</f>
        <v>858</v>
      </c>
      <c r="L5" s="1937"/>
    </row>
    <row r="6" spans="1:13" x14ac:dyDescent="0.25">
      <c r="A6" s="1932" t="s">
        <v>1202</v>
      </c>
      <c r="B6" s="1938" t="s">
        <v>1203</v>
      </c>
      <c r="C6" s="1932"/>
      <c r="D6" s="1933"/>
      <c r="E6" s="1932"/>
      <c r="F6" s="1934">
        <v>1476</v>
      </c>
      <c r="G6" s="1934">
        <f>G7+G8+G9+G10+G11+G12+G13+G14+G15+G16+G17+G18+G19</f>
        <v>1149</v>
      </c>
      <c r="H6" s="1934">
        <f>H9+H11+H13+H14+H15+H16+H17+H18+H19</f>
        <v>263</v>
      </c>
      <c r="I6" s="1934">
        <f>I7+I8+I9+I10+I11+I12+I13+I14+I15+I16+I17+I18+I19</f>
        <v>384</v>
      </c>
      <c r="J6" s="1934">
        <f>J7+J8+J9+J10+J11+J12+J13+J14+J15+J16+J17+J18+J19+J20</f>
        <v>474</v>
      </c>
      <c r="K6" s="1936">
        <f t="shared" ref="K6:K45" si="0">I6+J6</f>
        <v>858</v>
      </c>
      <c r="L6" s="1937"/>
    </row>
    <row r="7" spans="1:13" x14ac:dyDescent="0.25">
      <c r="A7" s="1939" t="s">
        <v>1204</v>
      </c>
      <c r="B7" s="1940" t="s">
        <v>379</v>
      </c>
      <c r="C7" s="1932"/>
      <c r="D7" s="1933"/>
      <c r="E7" s="1932">
        <v>3</v>
      </c>
      <c r="F7" s="1941">
        <f>G7+H7</f>
        <v>72</v>
      </c>
      <c r="G7" s="1941">
        <v>72</v>
      </c>
      <c r="H7" s="1941"/>
      <c r="I7" s="1942">
        <v>24</v>
      </c>
      <c r="J7" s="1943">
        <v>24</v>
      </c>
      <c r="K7" s="1936">
        <f t="shared" si="0"/>
        <v>48</v>
      </c>
      <c r="L7" s="1944" t="s">
        <v>1205</v>
      </c>
    </row>
    <row r="8" spans="1:13" x14ac:dyDescent="0.25">
      <c r="A8" s="1939" t="s">
        <v>1206</v>
      </c>
      <c r="B8" s="1940" t="s">
        <v>382</v>
      </c>
      <c r="C8" s="1932"/>
      <c r="D8" s="1933">
        <v>5</v>
      </c>
      <c r="E8" s="1932"/>
      <c r="F8" s="1941">
        <f t="shared" ref="F8:F19" si="1">G8+H8</f>
        <v>108</v>
      </c>
      <c r="G8" s="1941">
        <v>108</v>
      </c>
      <c r="H8" s="1941"/>
      <c r="I8" s="1942">
        <v>36</v>
      </c>
      <c r="J8" s="1943">
        <v>26</v>
      </c>
      <c r="K8" s="1936">
        <f t="shared" si="0"/>
        <v>62</v>
      </c>
      <c r="L8" s="1944" t="s">
        <v>1205</v>
      </c>
    </row>
    <row r="9" spans="1:13" x14ac:dyDescent="0.25">
      <c r="A9" s="1939" t="s">
        <v>1207</v>
      </c>
      <c r="B9" s="1940" t="s">
        <v>166</v>
      </c>
      <c r="C9" s="1932"/>
      <c r="D9" s="1932">
        <v>4</v>
      </c>
      <c r="E9" s="1932"/>
      <c r="F9" s="1941">
        <f t="shared" si="1"/>
        <v>136</v>
      </c>
      <c r="G9" s="1941">
        <v>94</v>
      </c>
      <c r="H9" s="1941">
        <v>42</v>
      </c>
      <c r="I9" s="1942">
        <v>40</v>
      </c>
      <c r="J9" s="1943">
        <v>16</v>
      </c>
      <c r="K9" s="1936">
        <f t="shared" si="0"/>
        <v>56</v>
      </c>
      <c r="L9" s="1944" t="s">
        <v>1229</v>
      </c>
      <c r="M9" s="1918">
        <v>16</v>
      </c>
    </row>
    <row r="10" spans="1:13" hidden="1" x14ac:dyDescent="0.25">
      <c r="A10" s="1939" t="s">
        <v>1209</v>
      </c>
      <c r="B10" s="1940" t="s">
        <v>392</v>
      </c>
      <c r="C10" s="1932"/>
      <c r="D10" s="1932">
        <v>4</v>
      </c>
      <c r="E10" s="1932"/>
      <c r="F10" s="1941">
        <f t="shared" si="1"/>
        <v>72</v>
      </c>
      <c r="G10" s="1941">
        <v>72</v>
      </c>
      <c r="H10" s="1941"/>
      <c r="I10" s="1943">
        <v>0</v>
      </c>
      <c r="J10" s="1943">
        <v>0</v>
      </c>
      <c r="K10" s="1936">
        <f t="shared" si="0"/>
        <v>0</v>
      </c>
      <c r="L10" s="1937"/>
    </row>
    <row r="11" spans="1:13" hidden="1" x14ac:dyDescent="0.25">
      <c r="A11" s="1939" t="s">
        <v>1210</v>
      </c>
      <c r="B11" s="1940" t="s">
        <v>394</v>
      </c>
      <c r="C11" s="1932"/>
      <c r="D11" s="1932"/>
      <c r="E11" s="1932"/>
      <c r="F11" s="1941">
        <f t="shared" si="1"/>
        <v>72</v>
      </c>
      <c r="G11" s="1941">
        <v>70</v>
      </c>
      <c r="H11" s="1941">
        <v>2</v>
      </c>
      <c r="I11" s="1943">
        <v>0</v>
      </c>
      <c r="J11" s="1943">
        <v>0</v>
      </c>
      <c r="K11" s="1936">
        <f t="shared" si="0"/>
        <v>0</v>
      </c>
      <c r="L11" s="1937"/>
    </row>
    <row r="12" spans="1:13" x14ac:dyDescent="0.25">
      <c r="A12" s="1939" t="s">
        <v>1211</v>
      </c>
      <c r="B12" s="1940" t="s">
        <v>4</v>
      </c>
      <c r="C12" s="1932"/>
      <c r="D12" s="1932">
        <v>3</v>
      </c>
      <c r="E12" s="1932"/>
      <c r="F12" s="1941">
        <f t="shared" si="1"/>
        <v>72</v>
      </c>
      <c r="G12" s="1941">
        <v>72</v>
      </c>
      <c r="H12" s="1941"/>
      <c r="I12" s="1943">
        <v>0</v>
      </c>
      <c r="J12" s="1943">
        <v>36</v>
      </c>
      <c r="K12" s="1936">
        <f t="shared" si="0"/>
        <v>36</v>
      </c>
      <c r="L12" s="1944" t="s">
        <v>1212</v>
      </c>
    </row>
    <row r="13" spans="1:13" x14ac:dyDescent="0.25">
      <c r="A13" s="1939" t="s">
        <v>1213</v>
      </c>
      <c r="B13" s="1945" t="s">
        <v>350</v>
      </c>
      <c r="C13" s="1932"/>
      <c r="D13" s="1932"/>
      <c r="E13" s="1932">
        <v>3</v>
      </c>
      <c r="F13" s="1941">
        <f t="shared" si="1"/>
        <v>308</v>
      </c>
      <c r="G13" s="1941">
        <v>272</v>
      </c>
      <c r="H13" s="1941">
        <v>36</v>
      </c>
      <c r="I13" s="1946">
        <v>58</v>
      </c>
      <c r="J13" s="1943">
        <v>126</v>
      </c>
      <c r="K13" s="1936">
        <f t="shared" si="0"/>
        <v>184</v>
      </c>
      <c r="L13" s="1944" t="s">
        <v>1214</v>
      </c>
    </row>
    <row r="14" spans="1:13" x14ac:dyDescent="0.25">
      <c r="A14" s="1939" t="s">
        <v>1215</v>
      </c>
      <c r="B14" s="1940" t="s">
        <v>806</v>
      </c>
      <c r="C14" s="1932"/>
      <c r="D14" s="1932">
        <v>2</v>
      </c>
      <c r="E14" s="1932"/>
      <c r="F14" s="1941">
        <f t="shared" si="1"/>
        <v>108</v>
      </c>
      <c r="G14" s="1941">
        <v>60</v>
      </c>
      <c r="H14" s="1941">
        <v>48</v>
      </c>
      <c r="I14" s="1942">
        <v>58</v>
      </c>
      <c r="J14" s="1943">
        <v>50</v>
      </c>
      <c r="K14" s="1936">
        <f t="shared" si="0"/>
        <v>108</v>
      </c>
      <c r="L14" s="1944" t="s">
        <v>1293</v>
      </c>
    </row>
    <row r="15" spans="1:13" x14ac:dyDescent="0.25">
      <c r="A15" s="1939" t="s">
        <v>1217</v>
      </c>
      <c r="B15" s="1940" t="s">
        <v>6</v>
      </c>
      <c r="C15" s="1932"/>
      <c r="D15" s="1932">
        <v>2</v>
      </c>
      <c r="E15" s="1932"/>
      <c r="F15" s="1941">
        <f t="shared" si="1"/>
        <v>72</v>
      </c>
      <c r="G15" s="1941">
        <v>5</v>
      </c>
      <c r="H15" s="1941">
        <v>67</v>
      </c>
      <c r="I15" s="1942">
        <v>36</v>
      </c>
      <c r="J15" s="1943">
        <v>36</v>
      </c>
      <c r="K15" s="1936">
        <f t="shared" si="0"/>
        <v>72</v>
      </c>
      <c r="L15" s="1944" t="s">
        <v>1218</v>
      </c>
    </row>
    <row r="16" spans="1:13" x14ac:dyDescent="0.25">
      <c r="A16" s="1939" t="s">
        <v>1219</v>
      </c>
      <c r="B16" s="1940" t="s">
        <v>1220</v>
      </c>
      <c r="C16" s="1932"/>
      <c r="D16" s="1932">
        <v>2</v>
      </c>
      <c r="E16" s="1932"/>
      <c r="F16" s="1941">
        <f t="shared" si="1"/>
        <v>68</v>
      </c>
      <c r="G16" s="1941">
        <v>48</v>
      </c>
      <c r="H16" s="1941">
        <v>20</v>
      </c>
      <c r="I16" s="1942">
        <v>34</v>
      </c>
      <c r="J16" s="1943">
        <v>34</v>
      </c>
      <c r="K16" s="1936">
        <f t="shared" si="0"/>
        <v>68</v>
      </c>
      <c r="L16" s="1944" t="s">
        <v>1221</v>
      </c>
    </row>
    <row r="17" spans="1:12" x14ac:dyDescent="0.25">
      <c r="A17" s="1939" t="s">
        <v>1222</v>
      </c>
      <c r="B17" s="1940" t="s">
        <v>397</v>
      </c>
      <c r="C17" s="1932"/>
      <c r="D17" s="1932"/>
      <c r="E17" s="1932">
        <v>3</v>
      </c>
      <c r="F17" s="1941">
        <f t="shared" si="1"/>
        <v>180</v>
      </c>
      <c r="G17" s="1941">
        <v>144</v>
      </c>
      <c r="H17" s="1941">
        <v>36</v>
      </c>
      <c r="I17" s="1942">
        <v>60</v>
      </c>
      <c r="J17" s="1943">
        <v>60</v>
      </c>
      <c r="K17" s="1936">
        <f t="shared" si="0"/>
        <v>120</v>
      </c>
      <c r="L17" s="1944" t="s">
        <v>1223</v>
      </c>
    </row>
    <row r="18" spans="1:12" x14ac:dyDescent="0.25">
      <c r="A18" s="1939" t="s">
        <v>1224</v>
      </c>
      <c r="B18" s="1940" t="s">
        <v>356</v>
      </c>
      <c r="C18" s="1932"/>
      <c r="D18" s="1932">
        <v>2</v>
      </c>
      <c r="E18" s="1932"/>
      <c r="F18" s="1941">
        <f t="shared" si="1"/>
        <v>72</v>
      </c>
      <c r="G18" s="1941">
        <v>67</v>
      </c>
      <c r="H18" s="1941">
        <v>5</v>
      </c>
      <c r="I18" s="1942">
        <v>38</v>
      </c>
      <c r="J18" s="1943">
        <v>34</v>
      </c>
      <c r="K18" s="1936">
        <f t="shared" si="0"/>
        <v>72</v>
      </c>
      <c r="L18" s="1944" t="s">
        <v>1225</v>
      </c>
    </row>
    <row r="19" spans="1:12" hidden="1" x14ac:dyDescent="0.25">
      <c r="A19" s="1939" t="s">
        <v>1226</v>
      </c>
      <c r="B19" s="1940" t="s">
        <v>401</v>
      </c>
      <c r="C19" s="1932"/>
      <c r="D19" s="1933">
        <v>4</v>
      </c>
      <c r="E19" s="1932"/>
      <c r="F19" s="1941">
        <f t="shared" si="1"/>
        <v>72</v>
      </c>
      <c r="G19" s="1941">
        <v>65</v>
      </c>
      <c r="H19" s="1941">
        <v>7</v>
      </c>
      <c r="I19" s="1943">
        <v>0</v>
      </c>
      <c r="J19" s="1943">
        <v>0</v>
      </c>
      <c r="K19" s="1936">
        <f t="shared" si="0"/>
        <v>0</v>
      </c>
      <c r="L19" s="1937"/>
    </row>
    <row r="20" spans="1:12" ht="17.25" customHeight="1" x14ac:dyDescent="0.25">
      <c r="A20" s="1939" t="s">
        <v>1227</v>
      </c>
      <c r="B20" s="1940" t="s">
        <v>1228</v>
      </c>
      <c r="C20" s="1932"/>
      <c r="D20" s="1932"/>
      <c r="E20" s="1932"/>
      <c r="F20" s="1941">
        <v>32</v>
      </c>
      <c r="G20" s="1941"/>
      <c r="H20" s="1941"/>
      <c r="I20" s="1943"/>
      <c r="J20" s="1943">
        <v>32</v>
      </c>
      <c r="K20" s="1936">
        <f t="shared" si="0"/>
        <v>32</v>
      </c>
      <c r="L20" s="1944" t="s">
        <v>1294</v>
      </c>
    </row>
    <row r="21" spans="1:12" s="1951" customFormat="1" ht="17.25" customHeight="1" x14ac:dyDescent="0.25">
      <c r="A21" s="1947" t="s">
        <v>807</v>
      </c>
      <c r="B21" s="1948" t="s">
        <v>808</v>
      </c>
      <c r="C21" s="1932"/>
      <c r="D21" s="1932"/>
      <c r="E21" s="1932"/>
      <c r="F21" s="1934">
        <v>32</v>
      </c>
      <c r="G21" s="1934">
        <v>6</v>
      </c>
      <c r="H21" s="1934">
        <v>26</v>
      </c>
      <c r="I21" s="1949">
        <v>32</v>
      </c>
      <c r="J21" s="1949">
        <v>0</v>
      </c>
      <c r="K21" s="1936">
        <v>32</v>
      </c>
      <c r="L21" s="1950"/>
    </row>
    <row r="22" spans="1:12" x14ac:dyDescent="0.25">
      <c r="A22" s="1939" t="s">
        <v>809</v>
      </c>
      <c r="B22" s="1940" t="s">
        <v>1230</v>
      </c>
      <c r="C22" s="1932"/>
      <c r="D22" s="1932"/>
      <c r="E22" s="1932"/>
      <c r="F22" s="1941">
        <v>32</v>
      </c>
      <c r="G22" s="1941">
        <v>6</v>
      </c>
      <c r="H22" s="1941">
        <v>26</v>
      </c>
      <c r="I22" s="1942">
        <v>32</v>
      </c>
      <c r="J22" s="1943">
        <v>0</v>
      </c>
      <c r="K22" s="1936">
        <f t="shared" ref="K22" si="2">I22+J22</f>
        <v>32</v>
      </c>
      <c r="L22" s="1944" t="s">
        <v>1231</v>
      </c>
    </row>
    <row r="23" spans="1:12" x14ac:dyDescent="0.25">
      <c r="A23" s="1947" t="s">
        <v>195</v>
      </c>
      <c r="B23" s="1948" t="s">
        <v>1233</v>
      </c>
      <c r="C23" s="1952"/>
      <c r="D23" s="1952"/>
      <c r="E23" s="1952"/>
      <c r="F23" s="1934">
        <v>290</v>
      </c>
      <c r="G23" s="1934">
        <f>G24+G26+G28</f>
        <v>94</v>
      </c>
      <c r="H23" s="1934">
        <v>84</v>
      </c>
      <c r="I23" s="1934">
        <v>0</v>
      </c>
      <c r="J23" s="1934">
        <v>0</v>
      </c>
      <c r="K23" s="1936">
        <f t="shared" si="0"/>
        <v>0</v>
      </c>
      <c r="L23" s="1937"/>
    </row>
    <row r="24" spans="1:12" x14ac:dyDescent="0.25">
      <c r="A24" s="1952" t="s">
        <v>197</v>
      </c>
      <c r="B24" s="1953" t="s">
        <v>198</v>
      </c>
      <c r="C24" s="1932"/>
      <c r="D24" s="1932">
        <v>3</v>
      </c>
      <c r="E24" s="1952"/>
      <c r="F24" s="1941">
        <f>G24+H24</f>
        <v>68</v>
      </c>
      <c r="G24" s="1941">
        <v>50</v>
      </c>
      <c r="H24" s="1941">
        <v>18</v>
      </c>
      <c r="I24" s="1952">
        <v>0</v>
      </c>
      <c r="J24" s="1952">
        <v>36</v>
      </c>
      <c r="K24" s="1936">
        <f t="shared" si="0"/>
        <v>36</v>
      </c>
      <c r="L24" s="1944" t="s">
        <v>1229</v>
      </c>
    </row>
    <row r="25" spans="1:12" ht="16.5" hidden="1" customHeight="1" x14ac:dyDescent="0.25">
      <c r="A25" s="1952" t="s">
        <v>199</v>
      </c>
      <c r="B25" s="1953" t="s">
        <v>68</v>
      </c>
      <c r="C25" s="1932">
        <v>4</v>
      </c>
      <c r="D25" s="1952"/>
      <c r="E25" s="1952"/>
      <c r="F25" s="1941">
        <f t="shared" ref="F25:F34" si="3">G25+H25</f>
        <v>54</v>
      </c>
      <c r="G25" s="1941">
        <v>0</v>
      </c>
      <c r="H25" s="1941">
        <v>54</v>
      </c>
      <c r="I25" s="1952">
        <v>0</v>
      </c>
      <c r="J25" s="1952">
        <v>0</v>
      </c>
      <c r="K25" s="1936">
        <f t="shared" si="0"/>
        <v>0</v>
      </c>
      <c r="L25" s="1937"/>
    </row>
    <row r="26" spans="1:12" hidden="1" x14ac:dyDescent="0.25">
      <c r="A26" s="1952" t="s">
        <v>513</v>
      </c>
      <c r="B26" s="1953" t="s">
        <v>124</v>
      </c>
      <c r="C26" s="1932">
        <v>4</v>
      </c>
      <c r="D26" s="1952"/>
      <c r="E26" s="1952"/>
      <c r="F26" s="1941">
        <f t="shared" si="3"/>
        <v>54</v>
      </c>
      <c r="G26" s="1941">
        <v>30</v>
      </c>
      <c r="H26" s="1941">
        <v>24</v>
      </c>
      <c r="I26" s="1952">
        <v>0</v>
      </c>
      <c r="J26" s="1952">
        <v>0</v>
      </c>
      <c r="K26" s="1936">
        <f t="shared" si="0"/>
        <v>0</v>
      </c>
      <c r="L26" s="1937"/>
    </row>
    <row r="27" spans="1:12" hidden="1" x14ac:dyDescent="0.25">
      <c r="A27" s="1952" t="s">
        <v>200</v>
      </c>
      <c r="B27" s="1953" t="s">
        <v>6</v>
      </c>
      <c r="C27" s="1954"/>
      <c r="D27" s="1954" t="s">
        <v>1234</v>
      </c>
      <c r="E27" s="1954"/>
      <c r="F27" s="1941">
        <f t="shared" si="3"/>
        <v>54</v>
      </c>
      <c r="G27" s="1941"/>
      <c r="H27" s="1941">
        <v>54</v>
      </c>
      <c r="I27" s="1952">
        <v>0</v>
      </c>
      <c r="J27" s="1952">
        <v>0</v>
      </c>
      <c r="K27" s="1936">
        <f t="shared" si="0"/>
        <v>0</v>
      </c>
      <c r="L27" s="1937"/>
    </row>
    <row r="28" spans="1:12" hidden="1" x14ac:dyDescent="0.25">
      <c r="A28" s="1952" t="s">
        <v>202</v>
      </c>
      <c r="B28" s="1953" t="s">
        <v>205</v>
      </c>
      <c r="C28" s="1932">
        <v>3</v>
      </c>
      <c r="D28" s="1952"/>
      <c r="E28" s="1932"/>
      <c r="F28" s="1941">
        <f t="shared" si="3"/>
        <v>24</v>
      </c>
      <c r="G28" s="1941">
        <v>14</v>
      </c>
      <c r="H28" s="1941">
        <v>10</v>
      </c>
      <c r="I28" s="1952">
        <v>0</v>
      </c>
      <c r="J28" s="1952">
        <v>0</v>
      </c>
      <c r="K28" s="1936">
        <f t="shared" si="0"/>
        <v>0</v>
      </c>
      <c r="L28" s="1937"/>
    </row>
    <row r="29" spans="1:12" x14ac:dyDescent="0.25">
      <c r="A29" s="1932" t="s">
        <v>10</v>
      </c>
      <c r="B29" s="1938" t="s">
        <v>70</v>
      </c>
      <c r="C29" s="1952"/>
      <c r="D29" s="1932"/>
      <c r="E29" s="1932"/>
      <c r="F29" s="1934">
        <f t="shared" si="3"/>
        <v>248</v>
      </c>
      <c r="G29" s="1934">
        <v>146</v>
      </c>
      <c r="H29" s="1934">
        <v>102</v>
      </c>
      <c r="I29" s="1934">
        <v>86</v>
      </c>
      <c r="J29" s="1934">
        <v>132</v>
      </c>
      <c r="K29" s="1936">
        <f t="shared" si="0"/>
        <v>218</v>
      </c>
      <c r="L29" s="1937"/>
    </row>
    <row r="30" spans="1:12" x14ac:dyDescent="0.25">
      <c r="A30" s="1952" t="s">
        <v>117</v>
      </c>
      <c r="B30" s="1953" t="s">
        <v>1295</v>
      </c>
      <c r="C30" s="1932">
        <v>1</v>
      </c>
      <c r="D30" s="1932"/>
      <c r="E30" s="1932"/>
      <c r="F30" s="1941">
        <f t="shared" si="3"/>
        <v>46</v>
      </c>
      <c r="G30" s="1941">
        <v>20</v>
      </c>
      <c r="H30" s="1941">
        <v>26</v>
      </c>
      <c r="I30" s="1952">
        <v>0</v>
      </c>
      <c r="J30" s="1952">
        <v>46</v>
      </c>
      <c r="K30" s="1936">
        <f t="shared" si="0"/>
        <v>46</v>
      </c>
      <c r="L30" s="1944" t="s">
        <v>1284</v>
      </c>
    </row>
    <row r="31" spans="1:12" x14ac:dyDescent="0.25">
      <c r="A31" s="1952" t="s">
        <v>12</v>
      </c>
      <c r="B31" s="1953" t="s">
        <v>1296</v>
      </c>
      <c r="C31" s="1932">
        <v>2</v>
      </c>
      <c r="D31" s="1952"/>
      <c r="E31" s="1952"/>
      <c r="F31" s="1941">
        <f t="shared" si="3"/>
        <v>70</v>
      </c>
      <c r="G31" s="1941">
        <v>46</v>
      </c>
      <c r="H31" s="1941">
        <v>24</v>
      </c>
      <c r="I31" s="1955">
        <v>36</v>
      </c>
      <c r="J31" s="1952">
        <v>34</v>
      </c>
      <c r="K31" s="1936">
        <f t="shared" si="0"/>
        <v>70</v>
      </c>
      <c r="L31" s="1944" t="s">
        <v>1297</v>
      </c>
    </row>
    <row r="32" spans="1:12" x14ac:dyDescent="0.25">
      <c r="A32" s="1952" t="s">
        <v>13</v>
      </c>
      <c r="B32" s="1953" t="s">
        <v>1298</v>
      </c>
      <c r="C32" s="1932">
        <v>3</v>
      </c>
      <c r="D32" s="1952"/>
      <c r="E32" s="1952"/>
      <c r="F32" s="1941">
        <f t="shared" si="3"/>
        <v>54</v>
      </c>
      <c r="G32" s="1941">
        <v>30</v>
      </c>
      <c r="H32" s="1941">
        <v>24</v>
      </c>
      <c r="I32" s="1955">
        <v>30</v>
      </c>
      <c r="J32" s="1952">
        <v>38</v>
      </c>
      <c r="K32" s="1936">
        <f t="shared" si="0"/>
        <v>68</v>
      </c>
      <c r="L32" s="1944" t="s">
        <v>1284</v>
      </c>
    </row>
    <row r="33" spans="1:12" ht="15" hidden="1" customHeight="1" x14ac:dyDescent="0.25">
      <c r="A33" s="1952" t="s">
        <v>14</v>
      </c>
      <c r="B33" s="1953" t="s">
        <v>1299</v>
      </c>
      <c r="C33" s="1932">
        <v>3</v>
      </c>
      <c r="D33" s="1952"/>
      <c r="E33" s="1952"/>
      <c r="F33" s="1941">
        <f t="shared" si="3"/>
        <v>44</v>
      </c>
      <c r="G33" s="1941">
        <v>24</v>
      </c>
      <c r="H33" s="1941">
        <v>20</v>
      </c>
      <c r="I33" s="1952">
        <v>0</v>
      </c>
      <c r="J33" s="1952">
        <v>0</v>
      </c>
      <c r="K33" s="1936">
        <f t="shared" si="0"/>
        <v>0</v>
      </c>
      <c r="L33" s="1937"/>
    </row>
    <row r="34" spans="1:12" ht="15" customHeight="1" x14ac:dyDescent="0.25">
      <c r="A34" s="1952" t="s">
        <v>15</v>
      </c>
      <c r="B34" s="1953" t="s">
        <v>1300</v>
      </c>
      <c r="C34" s="1932">
        <v>3</v>
      </c>
      <c r="D34" s="1952"/>
      <c r="E34" s="1952"/>
      <c r="F34" s="1941">
        <f t="shared" si="3"/>
        <v>34</v>
      </c>
      <c r="G34" s="1941">
        <v>26</v>
      </c>
      <c r="H34" s="1941">
        <v>8</v>
      </c>
      <c r="I34" s="1955">
        <v>20</v>
      </c>
      <c r="J34" s="1952">
        <v>14</v>
      </c>
      <c r="K34" s="1936">
        <f t="shared" si="0"/>
        <v>34</v>
      </c>
      <c r="L34" s="1944" t="s">
        <v>1284</v>
      </c>
    </row>
    <row r="35" spans="1:12" ht="15" customHeight="1" x14ac:dyDescent="0.25">
      <c r="A35" s="1932" t="s">
        <v>1239</v>
      </c>
      <c r="B35" s="1938" t="s">
        <v>9</v>
      </c>
      <c r="C35" s="1952"/>
      <c r="D35" s="1952"/>
      <c r="E35" s="1952"/>
      <c r="F35" s="1934">
        <v>902</v>
      </c>
      <c r="G35" s="1934">
        <f>G36+G40</f>
        <v>182</v>
      </c>
      <c r="H35" s="1934">
        <f>H36+H40</f>
        <v>86</v>
      </c>
      <c r="I35" s="1934">
        <f>I36</f>
        <v>110</v>
      </c>
      <c r="J35" s="1934">
        <f>J36+J40</f>
        <v>274</v>
      </c>
      <c r="K35" s="1936">
        <f t="shared" si="0"/>
        <v>384</v>
      </c>
      <c r="L35" s="1937"/>
    </row>
    <row r="36" spans="1:12" ht="27.6" x14ac:dyDescent="0.25">
      <c r="A36" s="1932" t="s">
        <v>153</v>
      </c>
      <c r="B36" s="1938" t="s">
        <v>1301</v>
      </c>
      <c r="C36" s="1952"/>
      <c r="D36" s="1952"/>
      <c r="E36" s="1952"/>
      <c r="F36" s="1934">
        <v>398</v>
      </c>
      <c r="G36" s="1934">
        <f t="shared" ref="G36:H36" si="4">G37+G38+G39</f>
        <v>80</v>
      </c>
      <c r="H36" s="1934">
        <f t="shared" si="4"/>
        <v>44</v>
      </c>
      <c r="I36" s="1934">
        <f>I37+I38</f>
        <v>110</v>
      </c>
      <c r="J36" s="1934">
        <f>J37+J38+J39</f>
        <v>274</v>
      </c>
      <c r="K36" s="1936">
        <f t="shared" si="0"/>
        <v>384</v>
      </c>
      <c r="L36" s="1937"/>
    </row>
    <row r="37" spans="1:12" x14ac:dyDescent="0.25">
      <c r="A37" s="1952" t="s">
        <v>155</v>
      </c>
      <c r="B37" s="1953" t="s">
        <v>1302</v>
      </c>
      <c r="C37" s="1952"/>
      <c r="D37" s="1952"/>
      <c r="E37" s="1956">
        <v>2</v>
      </c>
      <c r="F37" s="1941">
        <v>126</v>
      </c>
      <c r="G37" s="1952">
        <v>80</v>
      </c>
      <c r="H37" s="1952">
        <v>44</v>
      </c>
      <c r="I37" s="1955">
        <v>50</v>
      </c>
      <c r="J37" s="1952">
        <v>62</v>
      </c>
      <c r="K37" s="1936">
        <f t="shared" si="0"/>
        <v>112</v>
      </c>
      <c r="L37" s="1944" t="s">
        <v>1297</v>
      </c>
    </row>
    <row r="38" spans="1:12" ht="14.25" customHeight="1" x14ac:dyDescent="0.25">
      <c r="A38" s="1952" t="s">
        <v>157</v>
      </c>
      <c r="B38" s="1953" t="s">
        <v>43</v>
      </c>
      <c r="C38" s="1952"/>
      <c r="D38" s="1952"/>
      <c r="E38" s="1957"/>
      <c r="F38" s="1941">
        <v>126</v>
      </c>
      <c r="G38" s="1952">
        <v>0</v>
      </c>
      <c r="H38" s="1952">
        <v>0</v>
      </c>
      <c r="I38" s="1952">
        <v>60</v>
      </c>
      <c r="J38" s="1952">
        <v>66</v>
      </c>
      <c r="K38" s="1936">
        <f t="shared" si="0"/>
        <v>126</v>
      </c>
      <c r="L38" s="1937" t="s">
        <v>1303</v>
      </c>
    </row>
    <row r="39" spans="1:12" x14ac:dyDescent="0.25">
      <c r="A39" s="1952" t="s">
        <v>281</v>
      </c>
      <c r="B39" s="1953" t="s">
        <v>73</v>
      </c>
      <c r="C39" s="1952"/>
      <c r="D39" s="1952"/>
      <c r="E39" s="1957"/>
      <c r="F39" s="1941">
        <v>146</v>
      </c>
      <c r="G39" s="1952">
        <v>0</v>
      </c>
      <c r="H39" s="1952">
        <v>0</v>
      </c>
      <c r="I39" s="1952">
        <v>0</v>
      </c>
      <c r="J39" s="1952">
        <v>146</v>
      </c>
      <c r="K39" s="1936">
        <f t="shared" si="0"/>
        <v>146</v>
      </c>
      <c r="L39" s="1937" t="s">
        <v>1303</v>
      </c>
    </row>
    <row r="40" spans="1:12" ht="27.6" hidden="1" x14ac:dyDescent="0.25">
      <c r="A40" s="1932" t="s">
        <v>30</v>
      </c>
      <c r="B40" s="1938" t="s">
        <v>1304</v>
      </c>
      <c r="C40" s="1952"/>
      <c r="D40" s="1952"/>
      <c r="E40" s="1957"/>
      <c r="F40" s="1934">
        <v>504</v>
      </c>
      <c r="G40" s="1934">
        <v>102</v>
      </c>
      <c r="H40" s="1934">
        <v>42</v>
      </c>
      <c r="I40" s="1934">
        <f>I41+I43</f>
        <v>0</v>
      </c>
      <c r="J40" s="1934">
        <v>0</v>
      </c>
      <c r="K40" s="1936">
        <f t="shared" si="0"/>
        <v>0</v>
      </c>
      <c r="L40" s="1937"/>
    </row>
    <row r="41" spans="1:12" ht="27.6" hidden="1" x14ac:dyDescent="0.25">
      <c r="A41" s="1952" t="s">
        <v>246</v>
      </c>
      <c r="B41" s="1953" t="s">
        <v>1305</v>
      </c>
      <c r="C41" s="1952"/>
      <c r="D41" s="1952"/>
      <c r="E41" s="1933">
        <v>4</v>
      </c>
      <c r="F41" s="1941">
        <v>144</v>
      </c>
      <c r="G41" s="1952">
        <v>102</v>
      </c>
      <c r="H41" s="1952">
        <v>42</v>
      </c>
      <c r="I41" s="1952">
        <v>0</v>
      </c>
      <c r="J41" s="1952">
        <v>0</v>
      </c>
      <c r="K41" s="1936">
        <f t="shared" si="0"/>
        <v>0</v>
      </c>
      <c r="L41" s="1937"/>
    </row>
    <row r="42" spans="1:12" hidden="1" x14ac:dyDescent="0.25">
      <c r="A42" s="1952" t="s">
        <v>131</v>
      </c>
      <c r="B42" s="1953" t="s">
        <v>43</v>
      </c>
      <c r="C42" s="1952"/>
      <c r="D42" s="1952"/>
      <c r="E42" s="1933"/>
      <c r="F42" s="1941">
        <v>120</v>
      </c>
      <c r="G42" s="1952">
        <v>0</v>
      </c>
      <c r="H42" s="1952">
        <v>0</v>
      </c>
      <c r="I42" s="1952">
        <v>0</v>
      </c>
      <c r="J42" s="1952">
        <v>0</v>
      </c>
      <c r="K42" s="1936">
        <f t="shared" si="0"/>
        <v>0</v>
      </c>
      <c r="L42" s="1937"/>
    </row>
    <row r="43" spans="1:12" ht="16.5" hidden="1" customHeight="1" x14ac:dyDescent="0.25">
      <c r="A43" s="1952" t="s">
        <v>32</v>
      </c>
      <c r="B43" s="1953" t="s">
        <v>73</v>
      </c>
      <c r="C43" s="1952"/>
      <c r="D43" s="1952"/>
      <c r="E43" s="1957"/>
      <c r="F43" s="1941">
        <v>240</v>
      </c>
      <c r="G43" s="1952">
        <v>0</v>
      </c>
      <c r="H43" s="1952">
        <v>0</v>
      </c>
      <c r="I43" s="1952">
        <v>0</v>
      </c>
      <c r="J43" s="1952">
        <v>0</v>
      </c>
      <c r="K43" s="1936">
        <f t="shared" si="0"/>
        <v>0</v>
      </c>
      <c r="L43" s="1937"/>
    </row>
    <row r="44" spans="1:12" ht="16.5" hidden="1" customHeight="1" x14ac:dyDescent="0.25">
      <c r="A44" s="1952"/>
      <c r="B44" s="1938" t="s">
        <v>527</v>
      </c>
      <c r="C44" s="1952"/>
      <c r="D44" s="1952"/>
      <c r="E44" s="1957"/>
      <c r="F44" s="1934">
        <v>36</v>
      </c>
      <c r="G44" s="1952"/>
      <c r="H44" s="1952"/>
      <c r="I44" s="1952"/>
      <c r="J44" s="1952"/>
      <c r="K44" s="1936">
        <f t="shared" si="0"/>
        <v>0</v>
      </c>
      <c r="L44" s="1937"/>
    </row>
    <row r="45" spans="1:12" ht="30.75" customHeight="1" x14ac:dyDescent="0.25">
      <c r="A45" s="1932"/>
      <c r="B45" s="1938" t="s">
        <v>97</v>
      </c>
      <c r="C45" s="1932"/>
      <c r="D45" s="1932"/>
      <c r="E45" s="1932"/>
      <c r="F45" s="1934">
        <v>2952</v>
      </c>
      <c r="G45" s="1934">
        <f>G22+G6</f>
        <v>1155</v>
      </c>
      <c r="H45" s="1934">
        <f>H22+H6</f>
        <v>289</v>
      </c>
      <c r="I45" s="1934">
        <f>I22+I6</f>
        <v>416</v>
      </c>
      <c r="J45" s="1934">
        <f>J22+J6</f>
        <v>474</v>
      </c>
      <c r="K45" s="1936">
        <f t="shared" si="0"/>
        <v>890</v>
      </c>
      <c r="L45" s="1937"/>
    </row>
  </sheetData>
  <mergeCells count="14">
    <mergeCell ref="I2:J2"/>
    <mergeCell ref="K2:K4"/>
    <mergeCell ref="F3:F4"/>
    <mergeCell ref="G3:H3"/>
    <mergeCell ref="A1:A4"/>
    <mergeCell ref="B1:B4"/>
    <mergeCell ref="C1:E1"/>
    <mergeCell ref="F1:H1"/>
    <mergeCell ref="I1:K1"/>
    <mergeCell ref="L1:L4"/>
    <mergeCell ref="C2:C4"/>
    <mergeCell ref="D2:D4"/>
    <mergeCell ref="E2:E4"/>
    <mergeCell ref="F2:H2"/>
  </mergeCells>
  <pageMargins left="0.31496062992125984" right="0.31496062992125984" top="0.35433070866141736" bottom="0.35433070866141736" header="0.31496062992125984" footer="0.31496062992125984"/>
  <pageSetup paperSize="9" scale="87" orientation="landscape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156EBA-AE5B-414D-8A80-96CC45069BC4}">
  <sheetPr>
    <pageSetUpPr fitToPage="1"/>
  </sheetPr>
  <dimension ref="A1:L44"/>
  <sheetViews>
    <sheetView topLeftCell="A3" workbookViewId="0">
      <selection activeCell="I15" sqref="I15"/>
    </sheetView>
  </sheetViews>
  <sheetFormatPr defaultColWidth="9.109375" defaultRowHeight="13.8" x14ac:dyDescent="0.25"/>
  <cols>
    <col min="1" max="1" width="11.88671875" style="1918" customWidth="1"/>
    <col min="2" max="2" width="51" style="1918" customWidth="1"/>
    <col min="3" max="3" width="5.88671875" style="1918" customWidth="1"/>
    <col min="4" max="4" width="5.44140625" style="1918" customWidth="1"/>
    <col min="5" max="5" width="5.6640625" style="1918" customWidth="1"/>
    <col min="6" max="6" width="7.88671875" style="1918" customWidth="1"/>
    <col min="7" max="7" width="5.88671875" style="1918" customWidth="1"/>
    <col min="8" max="8" width="8" style="1918" customWidth="1"/>
    <col min="9" max="9" width="7.88671875" style="1918" customWidth="1"/>
    <col min="10" max="10" width="8.44140625" style="1918" customWidth="1"/>
    <col min="11" max="11" width="8" style="1959" customWidth="1"/>
    <col min="12" max="12" width="43.44140625" style="1918" customWidth="1"/>
    <col min="13" max="16384" width="9.109375" style="1918"/>
  </cols>
  <sheetData>
    <row r="1" spans="1:12" ht="57" customHeight="1" x14ac:dyDescent="0.25">
      <c r="A1" s="1912" t="s">
        <v>45</v>
      </c>
      <c r="B1" s="1912" t="s">
        <v>1192</v>
      </c>
      <c r="C1" s="1913" t="s">
        <v>174</v>
      </c>
      <c r="D1" s="1913"/>
      <c r="E1" s="1913"/>
      <c r="F1" s="1914" t="s">
        <v>1193</v>
      </c>
      <c r="G1" s="1915"/>
      <c r="H1" s="1915"/>
      <c r="I1" s="1914" t="s">
        <v>1194</v>
      </c>
      <c r="J1" s="1915"/>
      <c r="K1" s="1916"/>
      <c r="L1" s="1917"/>
    </row>
    <row r="2" spans="1:12" ht="15" customHeight="1" x14ac:dyDescent="0.25">
      <c r="A2" s="1912"/>
      <c r="B2" s="1912"/>
      <c r="C2" s="1919" t="s">
        <v>764</v>
      </c>
      <c r="D2" s="1919" t="s">
        <v>763</v>
      </c>
      <c r="E2" s="1919" t="s">
        <v>762</v>
      </c>
      <c r="F2" s="1920" t="s">
        <v>1195</v>
      </c>
      <c r="G2" s="1920"/>
      <c r="H2" s="1920"/>
      <c r="I2" s="1920" t="s">
        <v>318</v>
      </c>
      <c r="J2" s="1920"/>
      <c r="K2" s="1921" t="s">
        <v>147</v>
      </c>
      <c r="L2" s="1922"/>
    </row>
    <row r="3" spans="1:12" ht="15" customHeight="1" x14ac:dyDescent="0.25">
      <c r="A3" s="1912"/>
      <c r="B3" s="1912"/>
      <c r="C3" s="1919"/>
      <c r="D3" s="1919"/>
      <c r="E3" s="1919"/>
      <c r="F3" s="1923" t="s">
        <v>147</v>
      </c>
      <c r="G3" s="1924" t="s">
        <v>1196</v>
      </c>
      <c r="H3" s="1924"/>
      <c r="I3" s="1925" t="s">
        <v>164</v>
      </c>
      <c r="J3" s="1925" t="s">
        <v>165</v>
      </c>
      <c r="K3" s="1926"/>
      <c r="L3" s="1922"/>
    </row>
    <row r="4" spans="1:12" ht="69.75" customHeight="1" x14ac:dyDescent="0.25">
      <c r="A4" s="1912"/>
      <c r="B4" s="1912"/>
      <c r="C4" s="1919"/>
      <c r="D4" s="1919"/>
      <c r="E4" s="1919"/>
      <c r="F4" s="1923"/>
      <c r="G4" s="1927" t="s">
        <v>1197</v>
      </c>
      <c r="H4" s="1927" t="s">
        <v>1198</v>
      </c>
      <c r="I4" s="1928" t="s">
        <v>1199</v>
      </c>
      <c r="J4" s="1928" t="s">
        <v>1200</v>
      </c>
      <c r="K4" s="1929"/>
      <c r="L4" s="1930"/>
    </row>
    <row r="5" spans="1:12" x14ac:dyDescent="0.25">
      <c r="A5" s="1931" t="s">
        <v>1201</v>
      </c>
      <c r="B5" s="1931" t="s">
        <v>375</v>
      </c>
      <c r="C5" s="1932"/>
      <c r="D5" s="1932"/>
      <c r="E5" s="1933"/>
      <c r="F5" s="1934">
        <v>1476</v>
      </c>
      <c r="G5" s="1935">
        <f>G6</f>
        <v>1175</v>
      </c>
      <c r="H5" s="1935">
        <f>H6</f>
        <v>269</v>
      </c>
      <c r="I5" s="1935">
        <f t="shared" ref="I5:J5" si="0">I6</f>
        <v>364</v>
      </c>
      <c r="J5" s="1935">
        <f t="shared" si="0"/>
        <v>202</v>
      </c>
      <c r="K5" s="1936">
        <f>I5+J5</f>
        <v>566</v>
      </c>
      <c r="L5" s="1937"/>
    </row>
    <row r="6" spans="1:12" x14ac:dyDescent="0.25">
      <c r="A6" s="1932" t="s">
        <v>1202</v>
      </c>
      <c r="B6" s="1938" t="s">
        <v>1203</v>
      </c>
      <c r="C6" s="1932"/>
      <c r="D6" s="1933"/>
      <c r="E6" s="1932"/>
      <c r="F6" s="1934">
        <v>1476</v>
      </c>
      <c r="G6" s="1934">
        <f>G7+G8+G9+G10+G11+G12+G13+G14+G15+G16+G17+G18+G19</f>
        <v>1175</v>
      </c>
      <c r="H6" s="1934">
        <f>H9+H11+H13+H14+H15+H16+H17+H18+H19</f>
        <v>269</v>
      </c>
      <c r="I6" s="1934">
        <f>I7+I8+I9+I10+I11+I12+I13+I14+I15+I16+I17+I18+I19</f>
        <v>364</v>
      </c>
      <c r="J6" s="1934">
        <f>J7+J8+J9+J10+J11+J19</f>
        <v>202</v>
      </c>
      <c r="K6" s="1936">
        <f t="shared" ref="K6:K44" si="1">I6+J6</f>
        <v>566</v>
      </c>
      <c r="L6" s="1937"/>
    </row>
    <row r="7" spans="1:12" x14ac:dyDescent="0.25">
      <c r="A7" s="1939" t="s">
        <v>1204</v>
      </c>
      <c r="B7" s="1940" t="s">
        <v>379</v>
      </c>
      <c r="C7" s="1932"/>
      <c r="D7" s="1933"/>
      <c r="E7" s="1932">
        <v>3</v>
      </c>
      <c r="F7" s="1941">
        <f>G7+H7</f>
        <v>72</v>
      </c>
      <c r="G7" s="1941">
        <v>72</v>
      </c>
      <c r="H7" s="1941"/>
      <c r="I7" s="1942">
        <v>24</v>
      </c>
      <c r="J7" s="1943">
        <v>0</v>
      </c>
      <c r="K7" s="1936">
        <f t="shared" si="1"/>
        <v>24</v>
      </c>
      <c r="L7" s="1944" t="s">
        <v>1205</v>
      </c>
    </row>
    <row r="8" spans="1:12" x14ac:dyDescent="0.25">
      <c r="A8" s="1939" t="s">
        <v>1206</v>
      </c>
      <c r="B8" s="1940" t="s">
        <v>382</v>
      </c>
      <c r="C8" s="1932"/>
      <c r="D8" s="1933">
        <v>5</v>
      </c>
      <c r="E8" s="1932"/>
      <c r="F8" s="1941">
        <f t="shared" ref="F8:F19" si="2">G8+H8</f>
        <v>108</v>
      </c>
      <c r="G8" s="1941">
        <v>108</v>
      </c>
      <c r="H8" s="1941"/>
      <c r="I8" s="1942">
        <v>26</v>
      </c>
      <c r="J8" s="1943">
        <v>20</v>
      </c>
      <c r="K8" s="1936">
        <f t="shared" si="1"/>
        <v>46</v>
      </c>
      <c r="L8" s="1944" t="s">
        <v>1205</v>
      </c>
    </row>
    <row r="9" spans="1:12" x14ac:dyDescent="0.25">
      <c r="A9" s="1939" t="s">
        <v>1207</v>
      </c>
      <c r="B9" s="1940" t="s">
        <v>166</v>
      </c>
      <c r="C9" s="1932"/>
      <c r="D9" s="1932">
        <v>4</v>
      </c>
      <c r="E9" s="1932"/>
      <c r="F9" s="1941">
        <f t="shared" si="2"/>
        <v>136</v>
      </c>
      <c r="G9" s="1941">
        <v>94</v>
      </c>
      <c r="H9" s="1941">
        <v>42</v>
      </c>
      <c r="I9" s="1942">
        <v>42</v>
      </c>
      <c r="J9" s="1943">
        <v>38</v>
      </c>
      <c r="K9" s="1936">
        <f t="shared" si="1"/>
        <v>80</v>
      </c>
      <c r="L9" s="1944" t="s">
        <v>1229</v>
      </c>
    </row>
    <row r="10" spans="1:12" x14ac:dyDescent="0.25">
      <c r="A10" s="1939" t="s">
        <v>1209</v>
      </c>
      <c r="B10" s="1940" t="s">
        <v>392</v>
      </c>
      <c r="C10" s="1932"/>
      <c r="D10" s="1932">
        <v>4</v>
      </c>
      <c r="E10" s="1932"/>
      <c r="F10" s="1941">
        <f t="shared" si="2"/>
        <v>72</v>
      </c>
      <c r="G10" s="1941">
        <v>72</v>
      </c>
      <c r="H10" s="1941"/>
      <c r="I10" s="1943">
        <v>0</v>
      </c>
      <c r="J10" s="1943">
        <v>72</v>
      </c>
      <c r="K10" s="1936">
        <f t="shared" si="1"/>
        <v>72</v>
      </c>
      <c r="L10" s="1944" t="s">
        <v>1229</v>
      </c>
    </row>
    <row r="11" spans="1:12" x14ac:dyDescent="0.25">
      <c r="A11" s="1939" t="s">
        <v>1210</v>
      </c>
      <c r="B11" s="1940" t="s">
        <v>394</v>
      </c>
      <c r="C11" s="1932"/>
      <c r="D11" s="1932"/>
      <c r="E11" s="1932"/>
      <c r="F11" s="1941">
        <f t="shared" si="2"/>
        <v>72</v>
      </c>
      <c r="G11" s="1941">
        <v>70</v>
      </c>
      <c r="H11" s="1941">
        <v>2</v>
      </c>
      <c r="I11" s="1943">
        <v>0</v>
      </c>
      <c r="J11" s="1943">
        <v>72</v>
      </c>
      <c r="K11" s="1936">
        <f t="shared" si="1"/>
        <v>72</v>
      </c>
      <c r="L11" s="1944" t="s">
        <v>1221</v>
      </c>
    </row>
    <row r="12" spans="1:12" x14ac:dyDescent="0.25">
      <c r="A12" s="1939" t="s">
        <v>1211</v>
      </c>
      <c r="B12" s="1940" t="s">
        <v>4</v>
      </c>
      <c r="C12" s="1932"/>
      <c r="D12" s="1932">
        <v>3</v>
      </c>
      <c r="E12" s="1932"/>
      <c r="F12" s="1941">
        <f t="shared" si="2"/>
        <v>72</v>
      </c>
      <c r="G12" s="1941">
        <v>72</v>
      </c>
      <c r="H12" s="1941"/>
      <c r="I12" s="1942">
        <v>36</v>
      </c>
      <c r="J12" s="1943">
        <v>0</v>
      </c>
      <c r="K12" s="1936">
        <f t="shared" si="1"/>
        <v>36</v>
      </c>
      <c r="L12" s="1944" t="s">
        <v>1212</v>
      </c>
    </row>
    <row r="13" spans="1:12" x14ac:dyDescent="0.25">
      <c r="A13" s="1939" t="s">
        <v>1213</v>
      </c>
      <c r="B13" s="1945" t="s">
        <v>350</v>
      </c>
      <c r="C13" s="1932"/>
      <c r="D13" s="1932"/>
      <c r="E13" s="1932">
        <v>3</v>
      </c>
      <c r="F13" s="1941">
        <f t="shared" si="2"/>
        <v>340</v>
      </c>
      <c r="G13" s="1941">
        <v>298</v>
      </c>
      <c r="H13" s="1941">
        <v>42</v>
      </c>
      <c r="I13" s="1942">
        <v>140</v>
      </c>
      <c r="J13" s="1943">
        <v>0</v>
      </c>
      <c r="K13" s="1936">
        <f t="shared" si="1"/>
        <v>140</v>
      </c>
      <c r="L13" s="1944" t="s">
        <v>1214</v>
      </c>
    </row>
    <row r="14" spans="1:12" hidden="1" x14ac:dyDescent="0.25">
      <c r="A14" s="1939" t="s">
        <v>1215</v>
      </c>
      <c r="B14" s="1940" t="s">
        <v>806</v>
      </c>
      <c r="C14" s="1932"/>
      <c r="D14" s="1932">
        <v>2</v>
      </c>
      <c r="E14" s="1932"/>
      <c r="F14" s="1941">
        <f t="shared" si="2"/>
        <v>108</v>
      </c>
      <c r="G14" s="1941">
        <v>60</v>
      </c>
      <c r="H14" s="1941">
        <v>48</v>
      </c>
      <c r="I14" s="1943">
        <v>0</v>
      </c>
      <c r="J14" s="1943">
        <v>0</v>
      </c>
      <c r="K14" s="1936">
        <f t="shared" si="1"/>
        <v>0</v>
      </c>
      <c r="L14" s="1937"/>
    </row>
    <row r="15" spans="1:12" hidden="1" x14ac:dyDescent="0.25">
      <c r="A15" s="1939" t="s">
        <v>1217</v>
      </c>
      <c r="B15" s="1940" t="s">
        <v>6</v>
      </c>
      <c r="C15" s="1932"/>
      <c r="D15" s="1932">
        <v>2</v>
      </c>
      <c r="E15" s="1932"/>
      <c r="F15" s="1941">
        <f t="shared" si="2"/>
        <v>72</v>
      </c>
      <c r="G15" s="1941">
        <v>5</v>
      </c>
      <c r="H15" s="1941">
        <v>67</v>
      </c>
      <c r="I15" s="1943">
        <v>0</v>
      </c>
      <c r="J15" s="1943">
        <v>0</v>
      </c>
      <c r="K15" s="1936">
        <f t="shared" si="1"/>
        <v>0</v>
      </c>
      <c r="L15" s="1937"/>
    </row>
    <row r="16" spans="1:12" hidden="1" x14ac:dyDescent="0.25">
      <c r="A16" s="1939" t="s">
        <v>1219</v>
      </c>
      <c r="B16" s="1940" t="s">
        <v>1246</v>
      </c>
      <c r="C16" s="1932"/>
      <c r="D16" s="1932">
        <v>2</v>
      </c>
      <c r="E16" s="1932"/>
      <c r="F16" s="1941">
        <f t="shared" si="2"/>
        <v>68</v>
      </c>
      <c r="G16" s="1941">
        <v>48</v>
      </c>
      <c r="H16" s="1941">
        <v>20</v>
      </c>
      <c r="I16" s="1943">
        <v>0</v>
      </c>
      <c r="J16" s="1943">
        <v>0</v>
      </c>
      <c r="K16" s="1936">
        <f t="shared" si="1"/>
        <v>0</v>
      </c>
      <c r="L16" s="1937"/>
    </row>
    <row r="17" spans="1:12" x14ac:dyDescent="0.25">
      <c r="A17" s="1939" t="s">
        <v>1222</v>
      </c>
      <c r="B17" s="1940" t="s">
        <v>397</v>
      </c>
      <c r="C17" s="1932"/>
      <c r="D17" s="1932"/>
      <c r="E17" s="1932">
        <v>3</v>
      </c>
      <c r="F17" s="1941">
        <f t="shared" si="2"/>
        <v>180</v>
      </c>
      <c r="G17" s="1941">
        <v>144</v>
      </c>
      <c r="H17" s="1941">
        <v>36</v>
      </c>
      <c r="I17" s="1942">
        <v>60</v>
      </c>
      <c r="J17" s="1943">
        <v>0</v>
      </c>
      <c r="K17" s="1936">
        <f t="shared" si="1"/>
        <v>60</v>
      </c>
      <c r="L17" s="1944" t="s">
        <v>1223</v>
      </c>
    </row>
    <row r="18" spans="1:12" hidden="1" x14ac:dyDescent="0.25">
      <c r="A18" s="1939" t="s">
        <v>1224</v>
      </c>
      <c r="B18" s="1940" t="s">
        <v>356</v>
      </c>
      <c r="C18" s="1932"/>
      <c r="D18" s="1932">
        <v>2</v>
      </c>
      <c r="E18" s="1932"/>
      <c r="F18" s="1941">
        <f t="shared" si="2"/>
        <v>72</v>
      </c>
      <c r="G18" s="1941">
        <v>67</v>
      </c>
      <c r="H18" s="1941">
        <v>5</v>
      </c>
      <c r="I18" s="1943">
        <v>0</v>
      </c>
      <c r="J18" s="1943">
        <v>0</v>
      </c>
      <c r="K18" s="1936">
        <f t="shared" si="1"/>
        <v>0</v>
      </c>
      <c r="L18" s="1937"/>
    </row>
    <row r="19" spans="1:12" x14ac:dyDescent="0.25">
      <c r="A19" s="1939" t="s">
        <v>1226</v>
      </c>
      <c r="B19" s="1940" t="s">
        <v>401</v>
      </c>
      <c r="C19" s="1932"/>
      <c r="D19" s="1933">
        <v>4</v>
      </c>
      <c r="E19" s="1932"/>
      <c r="F19" s="1941">
        <f t="shared" si="2"/>
        <v>72</v>
      </c>
      <c r="G19" s="1941">
        <v>65</v>
      </c>
      <c r="H19" s="1941">
        <v>7</v>
      </c>
      <c r="I19" s="1942">
        <v>36</v>
      </c>
      <c r="J19" s="1943"/>
      <c r="K19" s="1936">
        <f t="shared" si="1"/>
        <v>36</v>
      </c>
      <c r="L19" s="1944" t="s">
        <v>1225</v>
      </c>
    </row>
    <row r="20" spans="1:12" ht="17.25" hidden="1" customHeight="1" x14ac:dyDescent="0.25">
      <c r="A20" s="1939" t="s">
        <v>1227</v>
      </c>
      <c r="B20" s="1940" t="s">
        <v>1228</v>
      </c>
      <c r="C20" s="1932"/>
      <c r="D20" s="1932"/>
      <c r="E20" s="1932"/>
      <c r="F20" s="1941">
        <v>32</v>
      </c>
      <c r="G20" s="1941"/>
      <c r="H20" s="1941"/>
      <c r="I20" s="1943"/>
      <c r="J20" s="1943"/>
      <c r="K20" s="1936">
        <f t="shared" si="1"/>
        <v>0</v>
      </c>
      <c r="L20" s="1937"/>
    </row>
    <row r="21" spans="1:12" x14ac:dyDescent="0.25">
      <c r="A21" s="1947" t="s">
        <v>1000</v>
      </c>
      <c r="B21" s="1948" t="s">
        <v>1232</v>
      </c>
      <c r="C21" s="1932"/>
      <c r="D21" s="1932"/>
      <c r="E21" s="1932"/>
      <c r="F21" s="1934">
        <v>1440</v>
      </c>
      <c r="G21" s="1934">
        <v>422</v>
      </c>
      <c r="H21" s="1934">
        <v>272</v>
      </c>
      <c r="I21" s="1949">
        <v>256</v>
      </c>
      <c r="J21" s="1949">
        <v>582</v>
      </c>
      <c r="K21" s="1936">
        <f t="shared" si="1"/>
        <v>838</v>
      </c>
      <c r="L21" s="1937"/>
    </row>
    <row r="22" spans="1:12" x14ac:dyDescent="0.25">
      <c r="A22" s="1947" t="s">
        <v>195</v>
      </c>
      <c r="B22" s="1948" t="s">
        <v>1233</v>
      </c>
      <c r="C22" s="1952"/>
      <c r="D22" s="1952"/>
      <c r="E22" s="1952"/>
      <c r="F22" s="1934">
        <v>290</v>
      </c>
      <c r="G22" s="1934">
        <f>G23+G25+G27</f>
        <v>94</v>
      </c>
      <c r="H22" s="1934">
        <v>84</v>
      </c>
      <c r="I22" s="1934">
        <v>116</v>
      </c>
      <c r="J22" s="1934">
        <v>174</v>
      </c>
      <c r="K22" s="1936">
        <f t="shared" si="1"/>
        <v>290</v>
      </c>
      <c r="L22" s="1937"/>
    </row>
    <row r="23" spans="1:12" x14ac:dyDescent="0.25">
      <c r="A23" s="1952" t="s">
        <v>197</v>
      </c>
      <c r="B23" s="1953" t="s">
        <v>198</v>
      </c>
      <c r="C23" s="1932"/>
      <c r="D23" s="1932">
        <v>3</v>
      </c>
      <c r="E23" s="1952"/>
      <c r="F23" s="1941">
        <v>68</v>
      </c>
      <c r="G23" s="1941">
        <v>50</v>
      </c>
      <c r="H23" s="1941">
        <v>18</v>
      </c>
      <c r="I23" s="1955">
        <v>32</v>
      </c>
      <c r="J23" s="1952">
        <v>0</v>
      </c>
      <c r="K23" s="1936">
        <f t="shared" si="1"/>
        <v>32</v>
      </c>
      <c r="L23" s="1944" t="s">
        <v>1268</v>
      </c>
    </row>
    <row r="24" spans="1:12" ht="16.5" customHeight="1" x14ac:dyDescent="0.25">
      <c r="A24" s="1952" t="s">
        <v>199</v>
      </c>
      <c r="B24" s="1953" t="s">
        <v>68</v>
      </c>
      <c r="C24" s="1932">
        <v>4</v>
      </c>
      <c r="D24" s="1952"/>
      <c r="E24" s="1952"/>
      <c r="F24" s="1941">
        <v>54</v>
      </c>
      <c r="G24" s="1941">
        <v>0</v>
      </c>
      <c r="H24" s="1941">
        <v>54</v>
      </c>
      <c r="I24" s="1952">
        <v>0</v>
      </c>
      <c r="J24" s="1952">
        <v>54</v>
      </c>
      <c r="K24" s="1936">
        <f t="shared" si="1"/>
        <v>54</v>
      </c>
      <c r="L24" s="1944" t="s">
        <v>1212</v>
      </c>
    </row>
    <row r="25" spans="1:12" x14ac:dyDescent="0.25">
      <c r="A25" s="1952" t="s">
        <v>513</v>
      </c>
      <c r="B25" s="1953" t="s">
        <v>124</v>
      </c>
      <c r="C25" s="1932">
        <v>4</v>
      </c>
      <c r="D25" s="1952"/>
      <c r="E25" s="1952"/>
      <c r="F25" s="1941">
        <v>54</v>
      </c>
      <c r="G25" s="1941">
        <v>30</v>
      </c>
      <c r="H25" s="1941">
        <v>24</v>
      </c>
      <c r="I25" s="1955">
        <v>30</v>
      </c>
      <c r="J25" s="1952">
        <v>24</v>
      </c>
      <c r="K25" s="1936">
        <f t="shared" si="1"/>
        <v>54</v>
      </c>
      <c r="L25" s="1944" t="s">
        <v>1221</v>
      </c>
    </row>
    <row r="26" spans="1:12" x14ac:dyDescent="0.25">
      <c r="A26" s="1952" t="s">
        <v>200</v>
      </c>
      <c r="B26" s="1953" t="s">
        <v>6</v>
      </c>
      <c r="C26" s="1954"/>
      <c r="D26" s="1954" t="s">
        <v>1234</v>
      </c>
      <c r="E26" s="1954"/>
      <c r="F26" s="1941">
        <v>54</v>
      </c>
      <c r="G26" s="1941"/>
      <c r="H26" s="1941">
        <v>54</v>
      </c>
      <c r="I26" s="1955">
        <v>24</v>
      </c>
      <c r="J26" s="1952">
        <v>30</v>
      </c>
      <c r="K26" s="1936">
        <f t="shared" si="1"/>
        <v>54</v>
      </c>
      <c r="L26" s="1944" t="s">
        <v>1218</v>
      </c>
    </row>
    <row r="27" spans="1:12" x14ac:dyDescent="0.25">
      <c r="A27" s="1952" t="s">
        <v>202</v>
      </c>
      <c r="B27" s="1953" t="s">
        <v>205</v>
      </c>
      <c r="C27" s="1932">
        <v>3</v>
      </c>
      <c r="D27" s="1952"/>
      <c r="E27" s="1932"/>
      <c r="F27" s="1941">
        <v>24</v>
      </c>
      <c r="G27" s="1941">
        <v>14</v>
      </c>
      <c r="H27" s="1941">
        <v>10</v>
      </c>
      <c r="I27" s="1952">
        <v>0</v>
      </c>
      <c r="J27" s="1952">
        <v>24</v>
      </c>
      <c r="K27" s="1936">
        <f t="shared" si="1"/>
        <v>24</v>
      </c>
      <c r="L27" s="1944" t="s">
        <v>1284</v>
      </c>
    </row>
    <row r="28" spans="1:12" x14ac:dyDescent="0.25">
      <c r="A28" s="1932" t="s">
        <v>10</v>
      </c>
      <c r="B28" s="1938" t="s">
        <v>70</v>
      </c>
      <c r="C28" s="1952"/>
      <c r="D28" s="1932"/>
      <c r="E28" s="1932"/>
      <c r="F28" s="1934">
        <v>248</v>
      </c>
      <c r="G28" s="1934">
        <v>146</v>
      </c>
      <c r="H28" s="1934">
        <v>102</v>
      </c>
      <c r="I28" s="1934">
        <v>0</v>
      </c>
      <c r="J28" s="1934">
        <v>44</v>
      </c>
      <c r="K28" s="1936">
        <f t="shared" si="1"/>
        <v>44</v>
      </c>
      <c r="L28" s="1937"/>
    </row>
    <row r="29" spans="1:12" hidden="1" x14ac:dyDescent="0.25">
      <c r="A29" s="1952" t="s">
        <v>117</v>
      </c>
      <c r="B29" s="1953" t="s">
        <v>1295</v>
      </c>
      <c r="C29" s="1932">
        <v>1</v>
      </c>
      <c r="D29" s="1932"/>
      <c r="E29" s="1932"/>
      <c r="F29" s="1941">
        <v>46</v>
      </c>
      <c r="G29" s="1941">
        <v>20</v>
      </c>
      <c r="H29" s="1941">
        <v>26</v>
      </c>
      <c r="I29" s="1952">
        <v>0</v>
      </c>
      <c r="J29" s="1952">
        <v>0</v>
      </c>
      <c r="K29" s="1936">
        <f t="shared" si="1"/>
        <v>0</v>
      </c>
      <c r="L29" s="1937"/>
    </row>
    <row r="30" spans="1:12" hidden="1" x14ac:dyDescent="0.25">
      <c r="A30" s="1952" t="s">
        <v>12</v>
      </c>
      <c r="B30" s="1953" t="s">
        <v>1296</v>
      </c>
      <c r="C30" s="1932">
        <v>2</v>
      </c>
      <c r="D30" s="1952"/>
      <c r="E30" s="1952"/>
      <c r="F30" s="1941">
        <v>70</v>
      </c>
      <c r="G30" s="1941">
        <v>46</v>
      </c>
      <c r="H30" s="1941">
        <v>24</v>
      </c>
      <c r="I30" s="1952">
        <v>0</v>
      </c>
      <c r="J30" s="1952">
        <v>0</v>
      </c>
      <c r="K30" s="1936">
        <f t="shared" si="1"/>
        <v>0</v>
      </c>
      <c r="L30" s="1937"/>
    </row>
    <row r="31" spans="1:12" hidden="1" x14ac:dyDescent="0.25">
      <c r="A31" s="1952" t="s">
        <v>13</v>
      </c>
      <c r="B31" s="1953" t="s">
        <v>1298</v>
      </c>
      <c r="C31" s="1932">
        <v>3</v>
      </c>
      <c r="D31" s="1952"/>
      <c r="E31" s="1952"/>
      <c r="F31" s="1941">
        <v>54</v>
      </c>
      <c r="G31" s="1941">
        <v>30</v>
      </c>
      <c r="H31" s="1941">
        <v>24</v>
      </c>
      <c r="I31" s="1952">
        <v>0</v>
      </c>
      <c r="J31" s="1952">
        <v>0</v>
      </c>
      <c r="K31" s="1936">
        <f t="shared" si="1"/>
        <v>0</v>
      </c>
      <c r="L31" s="1937"/>
    </row>
    <row r="32" spans="1:12" ht="15" customHeight="1" x14ac:dyDescent="0.25">
      <c r="A32" s="1952" t="s">
        <v>14</v>
      </c>
      <c r="B32" s="1953" t="s">
        <v>1299</v>
      </c>
      <c r="C32" s="1932">
        <v>3</v>
      </c>
      <c r="D32" s="1952"/>
      <c r="E32" s="1952"/>
      <c r="F32" s="1941">
        <v>44</v>
      </c>
      <c r="G32" s="1941">
        <v>24</v>
      </c>
      <c r="H32" s="1941">
        <v>20</v>
      </c>
      <c r="I32" s="1952">
        <v>0</v>
      </c>
      <c r="J32" s="1952">
        <v>44</v>
      </c>
      <c r="K32" s="1936">
        <f t="shared" si="1"/>
        <v>44</v>
      </c>
      <c r="L32" s="1944" t="s">
        <v>1235</v>
      </c>
    </row>
    <row r="33" spans="1:12" ht="15" hidden="1" customHeight="1" x14ac:dyDescent="0.25">
      <c r="A33" s="1952" t="s">
        <v>15</v>
      </c>
      <c r="B33" s="1953" t="s">
        <v>1300</v>
      </c>
      <c r="C33" s="1932">
        <v>3</v>
      </c>
      <c r="D33" s="1952"/>
      <c r="E33" s="1952"/>
      <c r="F33" s="1941">
        <v>34</v>
      </c>
      <c r="G33" s="1941">
        <v>26</v>
      </c>
      <c r="H33" s="1941">
        <v>8</v>
      </c>
      <c r="I33" s="1952">
        <v>0</v>
      </c>
      <c r="J33" s="1952">
        <v>0</v>
      </c>
      <c r="K33" s="1936">
        <f t="shared" si="1"/>
        <v>0</v>
      </c>
      <c r="L33" s="1937"/>
    </row>
    <row r="34" spans="1:12" ht="15" customHeight="1" x14ac:dyDescent="0.25">
      <c r="A34" s="1932" t="s">
        <v>1239</v>
      </c>
      <c r="B34" s="1938" t="s">
        <v>9</v>
      </c>
      <c r="C34" s="1952"/>
      <c r="D34" s="1952"/>
      <c r="E34" s="1952"/>
      <c r="F34" s="1934">
        <f>F35+F39</f>
        <v>902</v>
      </c>
      <c r="G34" s="1934">
        <f>G35+G39</f>
        <v>182</v>
      </c>
      <c r="H34" s="1934">
        <f>H35+H39</f>
        <v>86</v>
      </c>
      <c r="I34" s="1934">
        <f>I35+I39</f>
        <v>140</v>
      </c>
      <c r="J34" s="1934">
        <f>J39</f>
        <v>364</v>
      </c>
      <c r="K34" s="1936">
        <f t="shared" si="1"/>
        <v>504</v>
      </c>
      <c r="L34" s="1937"/>
    </row>
    <row r="35" spans="1:12" ht="27.6" hidden="1" x14ac:dyDescent="0.25">
      <c r="A35" s="1932" t="s">
        <v>153</v>
      </c>
      <c r="B35" s="1938" t="s">
        <v>1301</v>
      </c>
      <c r="C35" s="1952"/>
      <c r="D35" s="1952"/>
      <c r="E35" s="1952"/>
      <c r="F35" s="1934">
        <f>F36+F37+F38</f>
        <v>398</v>
      </c>
      <c r="G35" s="1934">
        <f t="shared" ref="G35:J35" si="3">G36+G37+G38</f>
        <v>80</v>
      </c>
      <c r="H35" s="1934">
        <f t="shared" si="3"/>
        <v>44</v>
      </c>
      <c r="I35" s="1934">
        <f t="shared" si="3"/>
        <v>0</v>
      </c>
      <c r="J35" s="1941">
        <f t="shared" si="3"/>
        <v>0</v>
      </c>
      <c r="K35" s="1936">
        <f t="shared" si="1"/>
        <v>0</v>
      </c>
      <c r="L35" s="1937"/>
    </row>
    <row r="36" spans="1:12" hidden="1" x14ac:dyDescent="0.25">
      <c r="A36" s="1952" t="s">
        <v>155</v>
      </c>
      <c r="B36" s="1953" t="s">
        <v>1302</v>
      </c>
      <c r="C36" s="1952"/>
      <c r="D36" s="1952"/>
      <c r="E36" s="1956">
        <v>2</v>
      </c>
      <c r="F36" s="1941">
        <v>126</v>
      </c>
      <c r="G36" s="1952">
        <v>80</v>
      </c>
      <c r="H36" s="1952">
        <v>44</v>
      </c>
      <c r="I36" s="1952">
        <v>0</v>
      </c>
      <c r="J36" s="1952">
        <v>0</v>
      </c>
      <c r="K36" s="1936">
        <f t="shared" si="1"/>
        <v>0</v>
      </c>
      <c r="L36" s="1937"/>
    </row>
    <row r="37" spans="1:12" ht="14.25" hidden="1" customHeight="1" x14ac:dyDescent="0.25">
      <c r="A37" s="1952" t="s">
        <v>157</v>
      </c>
      <c r="B37" s="1953" t="s">
        <v>43</v>
      </c>
      <c r="C37" s="1952"/>
      <c r="D37" s="1952"/>
      <c r="E37" s="1957"/>
      <c r="F37" s="1941">
        <v>126</v>
      </c>
      <c r="G37" s="1952">
        <v>0</v>
      </c>
      <c r="H37" s="1952">
        <v>0</v>
      </c>
      <c r="I37" s="1952">
        <v>0</v>
      </c>
      <c r="J37" s="1952">
        <v>0</v>
      </c>
      <c r="K37" s="1936">
        <f t="shared" si="1"/>
        <v>0</v>
      </c>
      <c r="L37" s="1937"/>
    </row>
    <row r="38" spans="1:12" hidden="1" x14ac:dyDescent="0.25">
      <c r="A38" s="1952" t="s">
        <v>281</v>
      </c>
      <c r="B38" s="1953" t="s">
        <v>73</v>
      </c>
      <c r="C38" s="1952"/>
      <c r="D38" s="1952"/>
      <c r="E38" s="1957"/>
      <c r="F38" s="1941">
        <v>146</v>
      </c>
      <c r="G38" s="1952">
        <v>0</v>
      </c>
      <c r="H38" s="1952">
        <v>0</v>
      </c>
      <c r="I38" s="1952">
        <v>0</v>
      </c>
      <c r="J38" s="1952">
        <v>0</v>
      </c>
      <c r="K38" s="1936">
        <f t="shared" si="1"/>
        <v>0</v>
      </c>
      <c r="L38" s="1937"/>
    </row>
    <row r="39" spans="1:12" ht="27.6" x14ac:dyDescent="0.25">
      <c r="A39" s="1932" t="s">
        <v>30</v>
      </c>
      <c r="B39" s="1938" t="s">
        <v>1304</v>
      </c>
      <c r="C39" s="1952"/>
      <c r="D39" s="1952"/>
      <c r="E39" s="1957"/>
      <c r="F39" s="1934">
        <v>504</v>
      </c>
      <c r="G39" s="1934">
        <v>102</v>
      </c>
      <c r="H39" s="1934">
        <v>42</v>
      </c>
      <c r="I39" s="1934">
        <v>140</v>
      </c>
      <c r="J39" s="1934">
        <v>364</v>
      </c>
      <c r="K39" s="1936">
        <f t="shared" si="1"/>
        <v>504</v>
      </c>
      <c r="L39" s="1937"/>
    </row>
    <row r="40" spans="1:12" ht="27.6" x14ac:dyDescent="0.25">
      <c r="A40" s="1952" t="s">
        <v>246</v>
      </c>
      <c r="B40" s="1953" t="s">
        <v>1305</v>
      </c>
      <c r="C40" s="1952"/>
      <c r="D40" s="1952"/>
      <c r="E40" s="1933">
        <v>4</v>
      </c>
      <c r="F40" s="1941">
        <v>144</v>
      </c>
      <c r="G40" s="1952">
        <v>102</v>
      </c>
      <c r="H40" s="1952">
        <v>42</v>
      </c>
      <c r="I40" s="1955">
        <v>80</v>
      </c>
      <c r="J40" s="1952">
        <v>64</v>
      </c>
      <c r="K40" s="1936">
        <f t="shared" si="1"/>
        <v>144</v>
      </c>
      <c r="L40" s="1944" t="s">
        <v>1306</v>
      </c>
    </row>
    <row r="41" spans="1:12" x14ac:dyDescent="0.25">
      <c r="A41" s="1952" t="s">
        <v>131</v>
      </c>
      <c r="B41" s="1953" t="s">
        <v>43</v>
      </c>
      <c r="C41" s="1952"/>
      <c r="D41" s="1952"/>
      <c r="E41" s="1933"/>
      <c r="F41" s="1941">
        <v>120</v>
      </c>
      <c r="G41" s="1952">
        <v>0</v>
      </c>
      <c r="H41" s="1952">
        <v>0</v>
      </c>
      <c r="I41" s="1952">
        <v>60</v>
      </c>
      <c r="J41" s="1952">
        <v>60</v>
      </c>
      <c r="K41" s="1936">
        <f t="shared" si="1"/>
        <v>120</v>
      </c>
      <c r="L41" s="1937" t="s">
        <v>1297</v>
      </c>
    </row>
    <row r="42" spans="1:12" ht="16.5" customHeight="1" x14ac:dyDescent="0.25">
      <c r="A42" s="1952" t="s">
        <v>32</v>
      </c>
      <c r="B42" s="1953" t="s">
        <v>73</v>
      </c>
      <c r="C42" s="1952"/>
      <c r="D42" s="1952"/>
      <c r="E42" s="1957"/>
      <c r="F42" s="1941">
        <v>240</v>
      </c>
      <c r="G42" s="1952">
        <v>0</v>
      </c>
      <c r="H42" s="1952">
        <v>0</v>
      </c>
      <c r="I42" s="1952">
        <v>0</v>
      </c>
      <c r="J42" s="1952">
        <v>276</v>
      </c>
      <c r="K42" s="1936">
        <f t="shared" si="1"/>
        <v>276</v>
      </c>
      <c r="L42" s="1937" t="s">
        <v>1297</v>
      </c>
    </row>
    <row r="43" spans="1:12" ht="16.5" customHeight="1" x14ac:dyDescent="0.25">
      <c r="A43" s="1952"/>
      <c r="B43" s="1938" t="s">
        <v>527</v>
      </c>
      <c r="C43" s="1952"/>
      <c r="D43" s="1952"/>
      <c r="E43" s="1957"/>
      <c r="F43" s="1934">
        <v>36</v>
      </c>
      <c r="G43" s="1952"/>
      <c r="H43" s="1952"/>
      <c r="I43" s="1952"/>
      <c r="J43" s="1932">
        <v>36</v>
      </c>
      <c r="K43" s="1936">
        <f t="shared" si="1"/>
        <v>36</v>
      </c>
      <c r="L43" s="1937"/>
    </row>
    <row r="44" spans="1:12" ht="30.75" customHeight="1" x14ac:dyDescent="0.25">
      <c r="A44" s="1932"/>
      <c r="B44" s="1938" t="s">
        <v>97</v>
      </c>
      <c r="C44" s="1932"/>
      <c r="D44" s="1932"/>
      <c r="E44" s="1932"/>
      <c r="F44" s="1934">
        <f>F43+F21+F6</f>
        <v>2952</v>
      </c>
      <c r="G44" s="1934">
        <f>G21+G6</f>
        <v>1597</v>
      </c>
      <c r="H44" s="1934">
        <f>H21+H6</f>
        <v>541</v>
      </c>
      <c r="I44" s="1934">
        <f>I21+I6</f>
        <v>620</v>
      </c>
      <c r="J44" s="1934">
        <f>J43+J21+J6</f>
        <v>820</v>
      </c>
      <c r="K44" s="1936">
        <f t="shared" si="1"/>
        <v>1440</v>
      </c>
      <c r="L44" s="1937"/>
    </row>
  </sheetData>
  <mergeCells count="14">
    <mergeCell ref="I2:J2"/>
    <mergeCell ref="K2:K4"/>
    <mergeCell ref="F3:F4"/>
    <mergeCell ref="G3:H3"/>
    <mergeCell ref="A1:A4"/>
    <mergeCell ref="B1:B4"/>
    <mergeCell ref="C1:E1"/>
    <mergeCell ref="F1:H1"/>
    <mergeCell ref="I1:K1"/>
    <mergeCell ref="L1:L4"/>
    <mergeCell ref="C2:C4"/>
    <mergeCell ref="D2:D4"/>
    <mergeCell ref="E2:E4"/>
    <mergeCell ref="F2:H2"/>
  </mergeCells>
  <pageMargins left="0.31496062992125984" right="0.31496062992125984" top="0.35433070866141736" bottom="0.35433070866141736" header="0.31496062992125984" footer="0.31496062992125984"/>
  <pageSetup paperSize="9" scale="83" orientation="landscape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0D36A9-9423-43A0-B86B-C447654E8F43}">
  <sheetPr>
    <pageSetUpPr fitToPage="1"/>
  </sheetPr>
  <dimension ref="A1:L45"/>
  <sheetViews>
    <sheetView topLeftCell="A7" workbookViewId="0">
      <selection activeCell="I15" sqref="I15"/>
    </sheetView>
  </sheetViews>
  <sheetFormatPr defaultColWidth="9.109375" defaultRowHeight="13.8" x14ac:dyDescent="0.25"/>
  <cols>
    <col min="1" max="1" width="11.88671875" style="1918" customWidth="1"/>
    <col min="2" max="2" width="51" style="1918" customWidth="1"/>
    <col min="3" max="3" width="5" style="1918" customWidth="1"/>
    <col min="4" max="4" width="5.6640625" style="1918" customWidth="1"/>
    <col min="5" max="5" width="6.109375" style="1918" customWidth="1"/>
    <col min="6" max="6" width="7.33203125" style="1918" customWidth="1"/>
    <col min="7" max="7" width="6.88671875" style="1918" customWidth="1"/>
    <col min="8" max="8" width="8" style="1918" customWidth="1"/>
    <col min="9" max="9" width="7.6640625" style="1918" customWidth="1"/>
    <col min="10" max="10" width="8.109375" style="1918" customWidth="1"/>
    <col min="11" max="11" width="9.109375" style="1918"/>
    <col min="12" max="12" width="32.6640625" style="1918" customWidth="1"/>
    <col min="13" max="16384" width="9.109375" style="1918"/>
  </cols>
  <sheetData>
    <row r="1" spans="1:12" ht="56.25" customHeight="1" x14ac:dyDescent="0.25">
      <c r="A1" s="1912" t="s">
        <v>45</v>
      </c>
      <c r="B1" s="1912" t="s">
        <v>1192</v>
      </c>
      <c r="C1" s="1913" t="s">
        <v>174</v>
      </c>
      <c r="D1" s="1913"/>
      <c r="E1" s="1913"/>
      <c r="F1" s="1913" t="s">
        <v>1193</v>
      </c>
      <c r="G1" s="1913"/>
      <c r="H1" s="1913"/>
      <c r="I1" s="1914" t="s">
        <v>1194</v>
      </c>
      <c r="J1" s="1915"/>
      <c r="K1" s="1916"/>
      <c r="L1" s="1917"/>
    </row>
    <row r="2" spans="1:12" ht="15" customHeight="1" x14ac:dyDescent="0.25">
      <c r="A2" s="1912"/>
      <c r="B2" s="1912"/>
      <c r="C2" s="1919" t="s">
        <v>764</v>
      </c>
      <c r="D2" s="1919" t="s">
        <v>763</v>
      </c>
      <c r="E2" s="1919" t="s">
        <v>762</v>
      </c>
      <c r="F2" s="1920" t="s">
        <v>1195</v>
      </c>
      <c r="G2" s="1920"/>
      <c r="H2" s="1920"/>
      <c r="I2" s="1920" t="s">
        <v>769</v>
      </c>
      <c r="J2" s="1920"/>
      <c r="K2" s="1921" t="s">
        <v>147</v>
      </c>
      <c r="L2" s="1922"/>
    </row>
    <row r="3" spans="1:12" ht="15" customHeight="1" x14ac:dyDescent="0.25">
      <c r="A3" s="1912"/>
      <c r="B3" s="1912"/>
      <c r="C3" s="1919"/>
      <c r="D3" s="1919"/>
      <c r="E3" s="1919"/>
      <c r="F3" s="1923" t="s">
        <v>147</v>
      </c>
      <c r="G3" s="1924" t="s">
        <v>1196</v>
      </c>
      <c r="H3" s="1924"/>
      <c r="I3" s="1925" t="s">
        <v>371</v>
      </c>
      <c r="J3" s="1925" t="s">
        <v>372</v>
      </c>
      <c r="K3" s="1926"/>
      <c r="L3" s="1922"/>
    </row>
    <row r="4" spans="1:12" ht="69.75" customHeight="1" x14ac:dyDescent="0.25">
      <c r="A4" s="1912"/>
      <c r="B4" s="1912"/>
      <c r="C4" s="1919"/>
      <c r="D4" s="1919"/>
      <c r="E4" s="1919"/>
      <c r="F4" s="1923"/>
      <c r="G4" s="1927" t="s">
        <v>1197</v>
      </c>
      <c r="H4" s="1927" t="s">
        <v>1198</v>
      </c>
      <c r="I4" s="1928" t="s">
        <v>1199</v>
      </c>
      <c r="J4" s="1928" t="s">
        <v>1200</v>
      </c>
      <c r="K4" s="1929"/>
      <c r="L4" s="1930"/>
    </row>
    <row r="5" spans="1:12" x14ac:dyDescent="0.25">
      <c r="A5" s="1931" t="s">
        <v>1201</v>
      </c>
      <c r="B5" s="1931" t="s">
        <v>375</v>
      </c>
      <c r="C5" s="1932"/>
      <c r="D5" s="1932"/>
      <c r="E5" s="1933"/>
      <c r="F5" s="1934">
        <v>1476</v>
      </c>
      <c r="G5" s="1935">
        <f>G6</f>
        <v>1149</v>
      </c>
      <c r="H5" s="1935">
        <f>H6</f>
        <v>263</v>
      </c>
      <c r="I5" s="1935">
        <f>I6</f>
        <v>384</v>
      </c>
      <c r="J5" s="1935">
        <f>J6</f>
        <v>524</v>
      </c>
      <c r="K5" s="1936">
        <f>I5+J5</f>
        <v>908</v>
      </c>
      <c r="L5" s="1937"/>
    </row>
    <row r="6" spans="1:12" x14ac:dyDescent="0.25">
      <c r="A6" s="1932" t="s">
        <v>1202</v>
      </c>
      <c r="B6" s="1938" t="s">
        <v>1203</v>
      </c>
      <c r="C6" s="1932"/>
      <c r="D6" s="1933"/>
      <c r="E6" s="1932"/>
      <c r="F6" s="1934">
        <v>1476</v>
      </c>
      <c r="G6" s="1934">
        <f>G7+G8+G9+G10+G11+G12+G13+G14+G15+G16+G17+G18+G19</f>
        <v>1149</v>
      </c>
      <c r="H6" s="1934">
        <f>H9+H11+H13+H14+H15+H16+H17+H18+H19</f>
        <v>263</v>
      </c>
      <c r="I6" s="1934">
        <f>I7+I8+I9+I10+I11+I12+I13+I14+I15+I16+I17+I18+I19</f>
        <v>384</v>
      </c>
      <c r="J6" s="1934">
        <f>J7+J8+J9+J10+J11+J12+J13+J14+J15+J16+J17+J18+J19+J20</f>
        <v>524</v>
      </c>
      <c r="K6" s="1936">
        <f t="shared" ref="K6:K45" si="0">I6+J6</f>
        <v>908</v>
      </c>
      <c r="L6" s="1937"/>
    </row>
    <row r="7" spans="1:12" x14ac:dyDescent="0.25">
      <c r="A7" s="1939" t="s">
        <v>1204</v>
      </c>
      <c r="B7" s="1940" t="s">
        <v>379</v>
      </c>
      <c r="C7" s="1932"/>
      <c r="D7" s="1933"/>
      <c r="E7" s="1932">
        <v>3</v>
      </c>
      <c r="F7" s="1941">
        <f>G7+H7</f>
        <v>72</v>
      </c>
      <c r="G7" s="1941">
        <v>72</v>
      </c>
      <c r="H7" s="1941"/>
      <c r="I7" s="1942">
        <v>24</v>
      </c>
      <c r="J7" s="1943">
        <v>24</v>
      </c>
      <c r="K7" s="1936">
        <f t="shared" si="0"/>
        <v>48</v>
      </c>
      <c r="L7" s="1944" t="s">
        <v>1205</v>
      </c>
    </row>
    <row r="8" spans="1:12" x14ac:dyDescent="0.25">
      <c r="A8" s="1939" t="s">
        <v>1206</v>
      </c>
      <c r="B8" s="1940" t="s">
        <v>382</v>
      </c>
      <c r="C8" s="1932"/>
      <c r="D8" s="1933">
        <v>4</v>
      </c>
      <c r="E8" s="1932"/>
      <c r="F8" s="1941">
        <f t="shared" ref="F8:F19" si="1">G8+H8</f>
        <v>108</v>
      </c>
      <c r="G8" s="1941">
        <v>108</v>
      </c>
      <c r="H8" s="1941"/>
      <c r="I8" s="1942">
        <v>36</v>
      </c>
      <c r="J8" s="1943">
        <v>36</v>
      </c>
      <c r="K8" s="1936">
        <f t="shared" si="0"/>
        <v>72</v>
      </c>
      <c r="L8" s="1944" t="s">
        <v>1205</v>
      </c>
    </row>
    <row r="9" spans="1:12" x14ac:dyDescent="0.25">
      <c r="A9" s="1939" t="s">
        <v>1207</v>
      </c>
      <c r="B9" s="1940" t="s">
        <v>166</v>
      </c>
      <c r="C9" s="1932"/>
      <c r="D9" s="1932">
        <v>4</v>
      </c>
      <c r="E9" s="1932"/>
      <c r="F9" s="1941">
        <f t="shared" si="1"/>
        <v>136</v>
      </c>
      <c r="G9" s="1941">
        <v>94</v>
      </c>
      <c r="H9" s="1941">
        <v>42</v>
      </c>
      <c r="I9" s="1942">
        <v>24</v>
      </c>
      <c r="J9" s="1943">
        <v>34</v>
      </c>
      <c r="K9" s="1936">
        <f t="shared" si="0"/>
        <v>58</v>
      </c>
      <c r="L9" s="1944" t="s">
        <v>1268</v>
      </c>
    </row>
    <row r="10" spans="1:12" hidden="1" x14ac:dyDescent="0.25">
      <c r="A10" s="1939" t="s">
        <v>1209</v>
      </c>
      <c r="B10" s="1940" t="s">
        <v>392</v>
      </c>
      <c r="C10" s="1932"/>
      <c r="D10" s="1932">
        <v>4</v>
      </c>
      <c r="E10" s="1932"/>
      <c r="F10" s="1941">
        <f t="shared" si="1"/>
        <v>72</v>
      </c>
      <c r="G10" s="1941">
        <v>72</v>
      </c>
      <c r="H10" s="1941"/>
      <c r="I10" s="1943">
        <v>0</v>
      </c>
      <c r="J10" s="1943">
        <v>0</v>
      </c>
      <c r="K10" s="1936">
        <f t="shared" si="0"/>
        <v>0</v>
      </c>
      <c r="L10" s="1937"/>
    </row>
    <row r="11" spans="1:12" hidden="1" x14ac:dyDescent="0.25">
      <c r="A11" s="1939" t="s">
        <v>1210</v>
      </c>
      <c r="B11" s="1940" t="s">
        <v>394</v>
      </c>
      <c r="C11" s="1932">
        <v>4</v>
      </c>
      <c r="D11" s="1932"/>
      <c r="E11" s="1932"/>
      <c r="F11" s="1941">
        <f t="shared" si="1"/>
        <v>72</v>
      </c>
      <c r="G11" s="1941">
        <v>70</v>
      </c>
      <c r="H11" s="1941">
        <v>2</v>
      </c>
      <c r="I11" s="1943">
        <v>0</v>
      </c>
      <c r="J11" s="1943">
        <v>0</v>
      </c>
      <c r="K11" s="1936">
        <f t="shared" si="0"/>
        <v>0</v>
      </c>
      <c r="L11" s="1937"/>
    </row>
    <row r="12" spans="1:12" x14ac:dyDescent="0.25">
      <c r="A12" s="1939" t="s">
        <v>1211</v>
      </c>
      <c r="B12" s="1940" t="s">
        <v>4</v>
      </c>
      <c r="C12" s="1932"/>
      <c r="D12" s="1932">
        <v>3</v>
      </c>
      <c r="E12" s="1932"/>
      <c r="F12" s="1941">
        <f t="shared" si="1"/>
        <v>72</v>
      </c>
      <c r="G12" s="1941">
        <v>72</v>
      </c>
      <c r="H12" s="1941"/>
      <c r="I12" s="1943">
        <v>0</v>
      </c>
      <c r="J12" s="1943">
        <v>36</v>
      </c>
      <c r="K12" s="1936">
        <f t="shared" si="0"/>
        <v>36</v>
      </c>
      <c r="L12" s="1944" t="s">
        <v>1212</v>
      </c>
    </row>
    <row r="13" spans="1:12" x14ac:dyDescent="0.25">
      <c r="A13" s="1939" t="s">
        <v>1213</v>
      </c>
      <c r="B13" s="1945" t="s">
        <v>350</v>
      </c>
      <c r="C13" s="1932"/>
      <c r="D13" s="1932"/>
      <c r="E13" s="1932">
        <v>3</v>
      </c>
      <c r="F13" s="1941">
        <f t="shared" si="1"/>
        <v>308</v>
      </c>
      <c r="G13" s="1941">
        <v>272</v>
      </c>
      <c r="H13" s="1941">
        <v>36</v>
      </c>
      <c r="I13" s="1946">
        <v>74</v>
      </c>
      <c r="J13" s="1943">
        <v>110</v>
      </c>
      <c r="K13" s="1936">
        <f t="shared" si="0"/>
        <v>184</v>
      </c>
      <c r="L13" s="1944" t="s">
        <v>1214</v>
      </c>
    </row>
    <row r="14" spans="1:12" x14ac:dyDescent="0.25">
      <c r="A14" s="1939" t="s">
        <v>1215</v>
      </c>
      <c r="B14" s="1940" t="s">
        <v>806</v>
      </c>
      <c r="C14" s="1932"/>
      <c r="D14" s="1932">
        <v>2</v>
      </c>
      <c r="E14" s="1932"/>
      <c r="F14" s="1941">
        <f t="shared" si="1"/>
        <v>108</v>
      </c>
      <c r="G14" s="1941">
        <v>60</v>
      </c>
      <c r="H14" s="1941">
        <v>48</v>
      </c>
      <c r="I14" s="1942">
        <v>58</v>
      </c>
      <c r="J14" s="1943">
        <v>50</v>
      </c>
      <c r="K14" s="1936">
        <f t="shared" si="0"/>
        <v>108</v>
      </c>
      <c r="L14" s="1944" t="s">
        <v>1307</v>
      </c>
    </row>
    <row r="15" spans="1:12" x14ac:dyDescent="0.25">
      <c r="A15" s="1939" t="s">
        <v>1217</v>
      </c>
      <c r="B15" s="1940" t="s">
        <v>6</v>
      </c>
      <c r="C15" s="1932"/>
      <c r="D15" s="1932">
        <v>2</v>
      </c>
      <c r="E15" s="1932"/>
      <c r="F15" s="1941">
        <f t="shared" si="1"/>
        <v>72</v>
      </c>
      <c r="G15" s="1941">
        <v>5</v>
      </c>
      <c r="H15" s="1941">
        <v>67</v>
      </c>
      <c r="I15" s="1942">
        <v>36</v>
      </c>
      <c r="J15" s="1943">
        <v>36</v>
      </c>
      <c r="K15" s="1936">
        <f t="shared" si="0"/>
        <v>72</v>
      </c>
      <c r="L15" s="1944" t="s">
        <v>1218</v>
      </c>
    </row>
    <row r="16" spans="1:12" x14ac:dyDescent="0.25">
      <c r="A16" s="1939" t="s">
        <v>1219</v>
      </c>
      <c r="B16" s="1940" t="s">
        <v>1220</v>
      </c>
      <c r="C16" s="1932"/>
      <c r="D16" s="1932">
        <v>2</v>
      </c>
      <c r="E16" s="1932"/>
      <c r="F16" s="1941">
        <f t="shared" si="1"/>
        <v>68</v>
      </c>
      <c r="G16" s="1941">
        <v>48</v>
      </c>
      <c r="H16" s="1941">
        <v>20</v>
      </c>
      <c r="I16" s="1943">
        <v>34</v>
      </c>
      <c r="J16" s="1943">
        <v>34</v>
      </c>
      <c r="K16" s="1936">
        <f t="shared" si="0"/>
        <v>68</v>
      </c>
      <c r="L16" s="1944" t="s">
        <v>1221</v>
      </c>
    </row>
    <row r="17" spans="1:12" x14ac:dyDescent="0.25">
      <c r="A17" s="1939" t="s">
        <v>1222</v>
      </c>
      <c r="B17" s="1940" t="s">
        <v>397</v>
      </c>
      <c r="C17" s="1932"/>
      <c r="D17" s="1932"/>
      <c r="E17" s="1932">
        <v>3</v>
      </c>
      <c r="F17" s="1941">
        <f t="shared" si="1"/>
        <v>180</v>
      </c>
      <c r="G17" s="1941">
        <v>144</v>
      </c>
      <c r="H17" s="1941">
        <v>36</v>
      </c>
      <c r="I17" s="1942">
        <v>60</v>
      </c>
      <c r="J17" s="1943">
        <v>62</v>
      </c>
      <c r="K17" s="1936">
        <f t="shared" si="0"/>
        <v>122</v>
      </c>
      <c r="L17" s="1944" t="s">
        <v>1223</v>
      </c>
    </row>
    <row r="18" spans="1:12" x14ac:dyDescent="0.25">
      <c r="A18" s="1939" t="s">
        <v>1224</v>
      </c>
      <c r="B18" s="1940" t="s">
        <v>356</v>
      </c>
      <c r="C18" s="1932"/>
      <c r="D18" s="1932">
        <v>2</v>
      </c>
      <c r="E18" s="1932"/>
      <c r="F18" s="1941">
        <f t="shared" si="1"/>
        <v>72</v>
      </c>
      <c r="G18" s="1941">
        <v>67</v>
      </c>
      <c r="H18" s="1941">
        <v>5</v>
      </c>
      <c r="I18" s="1942">
        <v>38</v>
      </c>
      <c r="J18" s="1943">
        <v>34</v>
      </c>
      <c r="K18" s="1936">
        <f t="shared" si="0"/>
        <v>72</v>
      </c>
      <c r="L18" s="1944" t="s">
        <v>1225</v>
      </c>
    </row>
    <row r="19" spans="1:12" x14ac:dyDescent="0.25">
      <c r="A19" s="1939" t="s">
        <v>1226</v>
      </c>
      <c r="B19" s="1940" t="s">
        <v>401</v>
      </c>
      <c r="C19" s="1932"/>
      <c r="D19" s="1933">
        <v>4</v>
      </c>
      <c r="E19" s="1932"/>
      <c r="F19" s="1941">
        <f t="shared" si="1"/>
        <v>72</v>
      </c>
      <c r="G19" s="1941">
        <v>65</v>
      </c>
      <c r="H19" s="1941">
        <v>7</v>
      </c>
      <c r="I19" s="1943">
        <v>0</v>
      </c>
      <c r="J19" s="1943">
        <v>36</v>
      </c>
      <c r="K19" s="1936">
        <f t="shared" si="0"/>
        <v>36</v>
      </c>
      <c r="L19" s="1944" t="s">
        <v>1225</v>
      </c>
    </row>
    <row r="20" spans="1:12" ht="17.25" customHeight="1" x14ac:dyDescent="0.25">
      <c r="A20" s="1939" t="s">
        <v>1227</v>
      </c>
      <c r="B20" s="1940" t="s">
        <v>1228</v>
      </c>
      <c r="C20" s="1932"/>
      <c r="D20" s="1932"/>
      <c r="E20" s="1932"/>
      <c r="F20" s="1941">
        <v>32</v>
      </c>
      <c r="G20" s="1941"/>
      <c r="H20" s="1941"/>
      <c r="I20" s="1943"/>
      <c r="J20" s="1943">
        <v>32</v>
      </c>
      <c r="K20" s="1936">
        <f t="shared" si="0"/>
        <v>32</v>
      </c>
      <c r="L20" s="1944" t="s">
        <v>1308</v>
      </c>
    </row>
    <row r="21" spans="1:12" s="1951" customFormat="1" ht="17.25" customHeight="1" x14ac:dyDescent="0.25">
      <c r="A21" s="1947" t="s">
        <v>807</v>
      </c>
      <c r="B21" s="1948" t="s">
        <v>808</v>
      </c>
      <c r="C21" s="1932"/>
      <c r="D21" s="1932"/>
      <c r="E21" s="1932"/>
      <c r="F21" s="1934">
        <v>32</v>
      </c>
      <c r="G21" s="1934">
        <v>6</v>
      </c>
      <c r="H21" s="1934">
        <v>26</v>
      </c>
      <c r="I21" s="1949">
        <v>32</v>
      </c>
      <c r="J21" s="1949">
        <v>0</v>
      </c>
      <c r="K21" s="1936">
        <v>32</v>
      </c>
      <c r="L21" s="1950"/>
    </row>
    <row r="22" spans="1:12" x14ac:dyDescent="0.25">
      <c r="A22" s="1939" t="s">
        <v>809</v>
      </c>
      <c r="B22" s="1940" t="s">
        <v>1230</v>
      </c>
      <c r="C22" s="1932"/>
      <c r="D22" s="1932"/>
      <c r="E22" s="1932"/>
      <c r="F22" s="1941">
        <v>32</v>
      </c>
      <c r="G22" s="1941">
        <v>6</v>
      </c>
      <c r="H22" s="1941">
        <v>26</v>
      </c>
      <c r="I22" s="1942">
        <v>32</v>
      </c>
      <c r="J22" s="1943">
        <v>0</v>
      </c>
      <c r="K22" s="1936">
        <f t="shared" ref="K22" si="2">I22+J22</f>
        <v>32</v>
      </c>
      <c r="L22" s="1944" t="s">
        <v>1231</v>
      </c>
    </row>
    <row r="23" spans="1:12" x14ac:dyDescent="0.25">
      <c r="A23" s="1947" t="s">
        <v>195</v>
      </c>
      <c r="B23" s="1948" t="s">
        <v>1233</v>
      </c>
      <c r="C23" s="1952"/>
      <c r="D23" s="1952"/>
      <c r="E23" s="1952"/>
      <c r="F23" s="1934">
        <v>290</v>
      </c>
      <c r="G23" s="1934">
        <v>94</v>
      </c>
      <c r="H23" s="1934">
        <v>124</v>
      </c>
      <c r="I23" s="1934">
        <v>0</v>
      </c>
      <c r="J23" s="1934">
        <v>34</v>
      </c>
      <c r="K23" s="1936">
        <f t="shared" si="0"/>
        <v>34</v>
      </c>
      <c r="L23" s="1937"/>
    </row>
    <row r="24" spans="1:12" x14ac:dyDescent="0.25">
      <c r="A24" s="1952" t="s">
        <v>197</v>
      </c>
      <c r="B24" s="1953" t="s">
        <v>198</v>
      </c>
      <c r="C24" s="1932"/>
      <c r="D24" s="1932">
        <v>3</v>
      </c>
      <c r="E24" s="1952"/>
      <c r="F24" s="1941">
        <v>68</v>
      </c>
      <c r="G24" s="1941">
        <v>50</v>
      </c>
      <c r="H24" s="1941">
        <v>18</v>
      </c>
      <c r="I24" s="1952">
        <v>0</v>
      </c>
      <c r="J24" s="1952">
        <v>34</v>
      </c>
      <c r="K24" s="1936">
        <f t="shared" si="0"/>
        <v>34</v>
      </c>
      <c r="L24" s="1944" t="s">
        <v>1247</v>
      </c>
    </row>
    <row r="25" spans="1:12" ht="16.5" hidden="1" customHeight="1" x14ac:dyDescent="0.25">
      <c r="A25" s="1952" t="s">
        <v>199</v>
      </c>
      <c r="B25" s="1953" t="s">
        <v>68</v>
      </c>
      <c r="C25" s="1932">
        <v>4</v>
      </c>
      <c r="D25" s="1952"/>
      <c r="E25" s="1952"/>
      <c r="F25" s="1941">
        <v>54</v>
      </c>
      <c r="G25" s="1941">
        <v>0</v>
      </c>
      <c r="H25" s="1941">
        <v>54</v>
      </c>
      <c r="I25" s="1952">
        <v>0</v>
      </c>
      <c r="J25" s="1952">
        <v>0</v>
      </c>
      <c r="K25" s="1936">
        <f t="shared" si="0"/>
        <v>0</v>
      </c>
      <c r="L25" s="1937"/>
    </row>
    <row r="26" spans="1:12" hidden="1" x14ac:dyDescent="0.25">
      <c r="A26" s="1952" t="s">
        <v>513</v>
      </c>
      <c r="B26" s="1953" t="s">
        <v>124</v>
      </c>
      <c r="C26" s="1932">
        <v>4</v>
      </c>
      <c r="D26" s="1952"/>
      <c r="E26" s="1952"/>
      <c r="F26" s="1941">
        <v>72</v>
      </c>
      <c r="G26" s="1941">
        <v>30</v>
      </c>
      <c r="H26" s="1941">
        <v>42</v>
      </c>
      <c r="I26" s="1952">
        <v>0</v>
      </c>
      <c r="J26" s="1952">
        <v>0</v>
      </c>
      <c r="K26" s="1936">
        <f t="shared" si="0"/>
        <v>0</v>
      </c>
      <c r="L26" s="1937"/>
    </row>
    <row r="27" spans="1:12" hidden="1" x14ac:dyDescent="0.25">
      <c r="A27" s="1952" t="s">
        <v>200</v>
      </c>
      <c r="B27" s="1953" t="s">
        <v>6</v>
      </c>
      <c r="C27" s="1954"/>
      <c r="D27" s="1954" t="s">
        <v>1234</v>
      </c>
      <c r="E27" s="1954"/>
      <c r="F27" s="1941">
        <v>72</v>
      </c>
      <c r="G27" s="1941">
        <v>0</v>
      </c>
      <c r="H27" s="1941">
        <v>72</v>
      </c>
      <c r="I27" s="1952">
        <v>0</v>
      </c>
      <c r="J27" s="1952">
        <v>0</v>
      </c>
      <c r="K27" s="1936">
        <f t="shared" si="0"/>
        <v>0</v>
      </c>
      <c r="L27" s="1937"/>
    </row>
    <row r="28" spans="1:12" hidden="1" x14ac:dyDescent="0.25">
      <c r="A28" s="1952" t="s">
        <v>202</v>
      </c>
      <c r="B28" s="1953" t="s">
        <v>205</v>
      </c>
      <c r="C28" s="1932">
        <v>3</v>
      </c>
      <c r="D28" s="1952"/>
      <c r="E28" s="1932"/>
      <c r="F28" s="1941">
        <v>24</v>
      </c>
      <c r="G28" s="1941">
        <v>14</v>
      </c>
      <c r="H28" s="1941">
        <v>10</v>
      </c>
      <c r="I28" s="1952">
        <v>0</v>
      </c>
      <c r="J28" s="1952">
        <v>0</v>
      </c>
      <c r="K28" s="1936">
        <f t="shared" si="0"/>
        <v>0</v>
      </c>
      <c r="L28" s="1937"/>
    </row>
    <row r="29" spans="1:12" x14ac:dyDescent="0.25">
      <c r="A29" s="1932" t="s">
        <v>10</v>
      </c>
      <c r="B29" s="1938" t="s">
        <v>70</v>
      </c>
      <c r="C29" s="1952"/>
      <c r="D29" s="1932"/>
      <c r="E29" s="1932"/>
      <c r="F29" s="1934">
        <f>F30+F31+F32+F33+F34</f>
        <v>258</v>
      </c>
      <c r="G29" s="1934">
        <f>G30+G31+G32+G33+G34</f>
        <v>162</v>
      </c>
      <c r="H29" s="1934">
        <f>H30+H31+H32+H33+H34</f>
        <v>96</v>
      </c>
      <c r="I29" s="1934">
        <f>I30+I31+I32+I33+I34</f>
        <v>70</v>
      </c>
      <c r="J29" s="1934">
        <v>134</v>
      </c>
      <c r="K29" s="1936">
        <f t="shared" si="0"/>
        <v>204</v>
      </c>
      <c r="L29" s="1937"/>
    </row>
    <row r="30" spans="1:12" x14ac:dyDescent="0.25">
      <c r="A30" s="1952" t="s">
        <v>117</v>
      </c>
      <c r="B30" s="1953" t="s">
        <v>1295</v>
      </c>
      <c r="C30" s="1932">
        <v>1</v>
      </c>
      <c r="D30" s="1932"/>
      <c r="E30" s="1932"/>
      <c r="F30" s="1941">
        <v>46</v>
      </c>
      <c r="G30" s="1941">
        <v>26</v>
      </c>
      <c r="H30" s="1941">
        <v>20</v>
      </c>
      <c r="I30" s="1952">
        <v>0</v>
      </c>
      <c r="J30" s="1952">
        <v>46</v>
      </c>
      <c r="K30" s="1936">
        <f t="shared" si="0"/>
        <v>46</v>
      </c>
      <c r="L30" s="1944" t="s">
        <v>1284</v>
      </c>
    </row>
    <row r="31" spans="1:12" x14ac:dyDescent="0.25">
      <c r="A31" s="1952" t="s">
        <v>12</v>
      </c>
      <c r="B31" s="1953" t="s">
        <v>1296</v>
      </c>
      <c r="C31" s="1932">
        <v>2</v>
      </c>
      <c r="D31" s="1952"/>
      <c r="E31" s="1952"/>
      <c r="F31" s="1941">
        <v>70</v>
      </c>
      <c r="G31" s="1941">
        <v>42</v>
      </c>
      <c r="H31" s="1941">
        <v>28</v>
      </c>
      <c r="I31" s="1955">
        <v>30</v>
      </c>
      <c r="J31" s="1952">
        <v>40</v>
      </c>
      <c r="K31" s="1936">
        <f t="shared" si="0"/>
        <v>70</v>
      </c>
      <c r="L31" s="1944" t="s">
        <v>1306</v>
      </c>
    </row>
    <row r="32" spans="1:12" x14ac:dyDescent="0.25">
      <c r="A32" s="1952" t="s">
        <v>13</v>
      </c>
      <c r="B32" s="1953" t="s">
        <v>1298</v>
      </c>
      <c r="C32" s="1932">
        <v>3</v>
      </c>
      <c r="D32" s="1952"/>
      <c r="E32" s="1952"/>
      <c r="F32" s="1941">
        <v>54</v>
      </c>
      <c r="G32" s="1941">
        <v>40</v>
      </c>
      <c r="H32" s="1941">
        <v>14</v>
      </c>
      <c r="I32" s="1955">
        <v>20</v>
      </c>
      <c r="J32" s="1952">
        <v>34</v>
      </c>
      <c r="K32" s="1936">
        <f t="shared" si="0"/>
        <v>54</v>
      </c>
      <c r="L32" s="1944" t="s">
        <v>1309</v>
      </c>
    </row>
    <row r="33" spans="1:12" ht="27.6" x14ac:dyDescent="0.25">
      <c r="A33" s="1952" t="s">
        <v>14</v>
      </c>
      <c r="B33" s="1953" t="s">
        <v>1299</v>
      </c>
      <c r="C33" s="1932">
        <v>3</v>
      </c>
      <c r="D33" s="1952"/>
      <c r="E33" s="1952"/>
      <c r="F33" s="1941">
        <v>34</v>
      </c>
      <c r="G33" s="1941">
        <v>34</v>
      </c>
      <c r="H33" s="1941">
        <v>20</v>
      </c>
      <c r="I33" s="1952">
        <v>0</v>
      </c>
      <c r="J33" s="1952">
        <v>0</v>
      </c>
      <c r="K33" s="1936">
        <f t="shared" si="0"/>
        <v>0</v>
      </c>
      <c r="L33" s="1937"/>
    </row>
    <row r="34" spans="1:12" ht="15.75" customHeight="1" x14ac:dyDescent="0.25">
      <c r="A34" s="1952" t="s">
        <v>15</v>
      </c>
      <c r="B34" s="1953" t="s">
        <v>1300</v>
      </c>
      <c r="C34" s="1932">
        <v>3</v>
      </c>
      <c r="D34" s="1952"/>
      <c r="E34" s="1952"/>
      <c r="F34" s="1941">
        <v>54</v>
      </c>
      <c r="G34" s="1941">
        <v>20</v>
      </c>
      <c r="H34" s="1941">
        <v>14</v>
      </c>
      <c r="I34" s="1955">
        <v>20</v>
      </c>
      <c r="J34" s="1952">
        <v>14</v>
      </c>
      <c r="K34" s="1936">
        <f t="shared" si="0"/>
        <v>34</v>
      </c>
      <c r="L34" s="1944" t="s">
        <v>1284</v>
      </c>
    </row>
    <row r="35" spans="1:12" ht="16.5" customHeight="1" x14ac:dyDescent="0.25">
      <c r="A35" s="1932" t="s">
        <v>1239</v>
      </c>
      <c r="B35" s="1938" t="s">
        <v>9</v>
      </c>
      <c r="C35" s="1952"/>
      <c r="D35" s="1952"/>
      <c r="E35" s="1952"/>
      <c r="F35" s="1934">
        <v>892</v>
      </c>
      <c r="G35" s="1934">
        <v>152</v>
      </c>
      <c r="H35" s="1934">
        <v>140</v>
      </c>
      <c r="I35" s="1934">
        <v>126</v>
      </c>
      <c r="J35" s="1934">
        <v>172</v>
      </c>
      <c r="K35" s="1936">
        <f t="shared" si="0"/>
        <v>298</v>
      </c>
      <c r="L35" s="1937"/>
    </row>
    <row r="36" spans="1:12" ht="13.5" customHeight="1" x14ac:dyDescent="0.25">
      <c r="A36" s="1932" t="s">
        <v>153</v>
      </c>
      <c r="B36" s="1938" t="s">
        <v>1310</v>
      </c>
      <c r="C36" s="1952"/>
      <c r="D36" s="1952"/>
      <c r="E36" s="1952"/>
      <c r="F36" s="1934">
        <v>376</v>
      </c>
      <c r="G36" s="1934">
        <v>80</v>
      </c>
      <c r="H36" s="1934">
        <v>68</v>
      </c>
      <c r="I36" s="1934">
        <v>126</v>
      </c>
      <c r="J36" s="1934">
        <v>172</v>
      </c>
      <c r="K36" s="1936">
        <f t="shared" si="0"/>
        <v>298</v>
      </c>
      <c r="L36" s="1937"/>
    </row>
    <row r="37" spans="1:12" x14ac:dyDescent="0.25">
      <c r="A37" s="1952" t="s">
        <v>155</v>
      </c>
      <c r="B37" s="1953" t="s">
        <v>1311</v>
      </c>
      <c r="C37" s="1952"/>
      <c r="D37" s="1952"/>
      <c r="E37" s="1956">
        <v>2</v>
      </c>
      <c r="F37" s="1941">
        <v>148</v>
      </c>
      <c r="G37" s="1952">
        <v>80</v>
      </c>
      <c r="H37" s="1952">
        <v>68</v>
      </c>
      <c r="I37" s="1955">
        <v>72</v>
      </c>
      <c r="J37" s="1952">
        <v>76</v>
      </c>
      <c r="K37" s="1936">
        <f t="shared" si="0"/>
        <v>148</v>
      </c>
      <c r="L37" s="1944" t="s">
        <v>1309</v>
      </c>
    </row>
    <row r="38" spans="1:12" ht="15.75" customHeight="1" x14ac:dyDescent="0.25">
      <c r="A38" s="1952" t="s">
        <v>157</v>
      </c>
      <c r="B38" s="1953" t="s">
        <v>43</v>
      </c>
      <c r="C38" s="1952"/>
      <c r="D38" s="1952"/>
      <c r="E38" s="1957"/>
      <c r="F38" s="1941">
        <v>102</v>
      </c>
      <c r="G38" s="1952">
        <v>0</v>
      </c>
      <c r="H38" s="1952">
        <v>0</v>
      </c>
      <c r="I38" s="1952">
        <v>54</v>
      </c>
      <c r="J38" s="1952">
        <v>48</v>
      </c>
      <c r="K38" s="1936">
        <f t="shared" si="0"/>
        <v>102</v>
      </c>
      <c r="L38" s="1937" t="s">
        <v>1312</v>
      </c>
    </row>
    <row r="39" spans="1:12" x14ac:dyDescent="0.25">
      <c r="A39" s="1952" t="s">
        <v>281</v>
      </c>
      <c r="B39" s="1953" t="s">
        <v>73</v>
      </c>
      <c r="C39" s="1952"/>
      <c r="D39" s="1952"/>
      <c r="E39" s="1957"/>
      <c r="F39" s="1941">
        <v>126</v>
      </c>
      <c r="G39" s="1952">
        <v>0</v>
      </c>
      <c r="H39" s="1952">
        <v>0</v>
      </c>
      <c r="I39" s="1952"/>
      <c r="J39" s="1952">
        <v>48</v>
      </c>
      <c r="K39" s="1936">
        <f t="shared" si="0"/>
        <v>48</v>
      </c>
      <c r="L39" s="1937" t="s">
        <v>1308</v>
      </c>
    </row>
    <row r="40" spans="1:12" ht="27.6" hidden="1" x14ac:dyDescent="0.25">
      <c r="A40" s="1932" t="s">
        <v>30</v>
      </c>
      <c r="B40" s="1938" t="s">
        <v>1313</v>
      </c>
      <c r="C40" s="1952"/>
      <c r="D40" s="1952"/>
      <c r="E40" s="1957"/>
      <c r="F40" s="1934">
        <v>516</v>
      </c>
      <c r="G40" s="1934">
        <v>72</v>
      </c>
      <c r="H40" s="1934">
        <v>72</v>
      </c>
      <c r="I40" s="1934">
        <f>I41+I42+I43</f>
        <v>0</v>
      </c>
      <c r="J40" s="1934">
        <v>0</v>
      </c>
      <c r="K40" s="1936">
        <f t="shared" si="0"/>
        <v>0</v>
      </c>
      <c r="L40" s="1937"/>
    </row>
    <row r="41" spans="1:12" ht="28.2" hidden="1" customHeight="1" x14ac:dyDescent="0.25">
      <c r="A41" s="1952" t="s">
        <v>246</v>
      </c>
      <c r="B41" s="1953" t="s">
        <v>1314</v>
      </c>
      <c r="C41" s="1952"/>
      <c r="D41" s="1952"/>
      <c r="E41" s="1933">
        <v>4</v>
      </c>
      <c r="F41" s="1941">
        <v>144</v>
      </c>
      <c r="G41" s="1952">
        <v>72</v>
      </c>
      <c r="H41" s="1952">
        <v>72</v>
      </c>
      <c r="I41" s="1952">
        <v>0</v>
      </c>
      <c r="J41" s="1952">
        <v>0</v>
      </c>
      <c r="K41" s="1936">
        <f t="shared" si="0"/>
        <v>0</v>
      </c>
      <c r="L41" s="1937"/>
    </row>
    <row r="42" spans="1:12" hidden="1" x14ac:dyDescent="0.25">
      <c r="A42" s="1952" t="s">
        <v>131</v>
      </c>
      <c r="B42" s="1953" t="s">
        <v>43</v>
      </c>
      <c r="C42" s="1952"/>
      <c r="D42" s="1952"/>
      <c r="E42" s="1957"/>
      <c r="F42" s="1941">
        <v>126</v>
      </c>
      <c r="G42" s="1952">
        <v>0</v>
      </c>
      <c r="H42" s="1952">
        <v>0</v>
      </c>
      <c r="I42" s="1952">
        <v>0</v>
      </c>
      <c r="J42" s="1952">
        <v>0</v>
      </c>
      <c r="K42" s="1936">
        <f t="shared" si="0"/>
        <v>0</v>
      </c>
      <c r="L42" s="1937"/>
    </row>
    <row r="43" spans="1:12" ht="16.5" hidden="1" customHeight="1" x14ac:dyDescent="0.25">
      <c r="A43" s="1952" t="s">
        <v>32</v>
      </c>
      <c r="B43" s="1953" t="s">
        <v>73</v>
      </c>
      <c r="C43" s="1952"/>
      <c r="D43" s="1952"/>
      <c r="E43" s="1957"/>
      <c r="F43" s="1941">
        <v>246</v>
      </c>
      <c r="G43" s="1952">
        <v>0</v>
      </c>
      <c r="H43" s="1952">
        <v>0</v>
      </c>
      <c r="I43" s="1952">
        <v>0</v>
      </c>
      <c r="J43" s="1952">
        <v>0</v>
      </c>
      <c r="K43" s="1936">
        <f t="shared" si="0"/>
        <v>0</v>
      </c>
      <c r="L43" s="1937"/>
    </row>
    <row r="44" spans="1:12" ht="15.75" hidden="1" customHeight="1" x14ac:dyDescent="0.25">
      <c r="A44" s="1952"/>
      <c r="B44" s="1938" t="s">
        <v>527</v>
      </c>
      <c r="C44" s="1952"/>
      <c r="D44" s="1952"/>
      <c r="E44" s="1957"/>
      <c r="F44" s="1934">
        <v>36</v>
      </c>
      <c r="G44" s="1952"/>
      <c r="H44" s="1952"/>
      <c r="I44" s="1952"/>
      <c r="J44" s="1952"/>
      <c r="K44" s="1936">
        <f t="shared" si="0"/>
        <v>0</v>
      </c>
      <c r="L44" s="1937"/>
    </row>
    <row r="45" spans="1:12" ht="30" customHeight="1" x14ac:dyDescent="0.25">
      <c r="A45" s="1932"/>
      <c r="B45" s="1938" t="s">
        <v>97</v>
      </c>
      <c r="C45" s="1932"/>
      <c r="D45" s="1932"/>
      <c r="E45" s="1932"/>
      <c r="F45" s="1934">
        <f>F44+F22+F6</f>
        <v>1544</v>
      </c>
      <c r="G45" s="1934">
        <f>G22+G6</f>
        <v>1155</v>
      </c>
      <c r="H45" s="1934">
        <f>H22+H6</f>
        <v>289</v>
      </c>
      <c r="I45" s="1934">
        <f>I22+I6</f>
        <v>416</v>
      </c>
      <c r="J45" s="1934">
        <f>J22+J6</f>
        <v>524</v>
      </c>
      <c r="K45" s="1936">
        <f t="shared" si="0"/>
        <v>940</v>
      </c>
      <c r="L45" s="1937"/>
    </row>
  </sheetData>
  <mergeCells count="14">
    <mergeCell ref="I2:J2"/>
    <mergeCell ref="K2:K4"/>
    <mergeCell ref="F3:F4"/>
    <mergeCell ref="G3:H3"/>
    <mergeCell ref="A1:A4"/>
    <mergeCell ref="B1:B4"/>
    <mergeCell ref="C1:E1"/>
    <mergeCell ref="F1:H1"/>
    <mergeCell ref="I1:K1"/>
    <mergeCell ref="L1:L4"/>
    <mergeCell ref="C2:C4"/>
    <mergeCell ref="D2:D4"/>
    <mergeCell ref="E2:E4"/>
    <mergeCell ref="F2:H2"/>
  </mergeCells>
  <pageMargins left="0.51181102362204722" right="0.11811023622047245" top="0.35433070866141736" bottom="0.35433070866141736" header="0.31496062992125984" footer="0.31496062992125984"/>
  <pageSetup paperSize="9" scale="87" orientation="landscape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1B39B1-F08A-425A-B722-172F58E19257}">
  <sheetPr>
    <pageSetUpPr fitToPage="1"/>
  </sheetPr>
  <dimension ref="A1:L44"/>
  <sheetViews>
    <sheetView topLeftCell="A4" workbookViewId="0">
      <selection activeCell="I15" sqref="I15"/>
    </sheetView>
  </sheetViews>
  <sheetFormatPr defaultColWidth="9.109375" defaultRowHeight="13.8" x14ac:dyDescent="0.25"/>
  <cols>
    <col min="1" max="1" width="11.88671875" style="1918" customWidth="1"/>
    <col min="2" max="2" width="51" style="1918" customWidth="1"/>
    <col min="3" max="3" width="5" style="1918" customWidth="1"/>
    <col min="4" max="4" width="5.6640625" style="1918" customWidth="1"/>
    <col min="5" max="5" width="6.109375" style="1918" customWidth="1"/>
    <col min="6" max="6" width="7.33203125" style="1918" customWidth="1"/>
    <col min="7" max="7" width="6.88671875" style="1918" customWidth="1"/>
    <col min="8" max="8" width="8" style="1918" customWidth="1"/>
    <col min="9" max="9" width="7.88671875" style="1918" customWidth="1"/>
    <col min="10" max="10" width="8.44140625" style="1918" customWidth="1"/>
    <col min="11" max="11" width="9.109375" style="1918"/>
    <col min="12" max="12" width="35.88671875" style="1918" customWidth="1"/>
    <col min="13" max="16384" width="9.109375" style="1918"/>
  </cols>
  <sheetData>
    <row r="1" spans="1:12" ht="59.25" customHeight="1" x14ac:dyDescent="0.25">
      <c r="A1" s="1912" t="s">
        <v>45</v>
      </c>
      <c r="B1" s="1912" t="s">
        <v>1192</v>
      </c>
      <c r="C1" s="1913" t="s">
        <v>174</v>
      </c>
      <c r="D1" s="1913"/>
      <c r="E1" s="1913"/>
      <c r="F1" s="1913" t="s">
        <v>1193</v>
      </c>
      <c r="G1" s="1913"/>
      <c r="H1" s="1913"/>
      <c r="I1" s="1914" t="s">
        <v>1194</v>
      </c>
      <c r="J1" s="1915"/>
      <c r="K1" s="1916"/>
      <c r="L1" s="1917"/>
    </row>
    <row r="2" spans="1:12" ht="15" customHeight="1" x14ac:dyDescent="0.25">
      <c r="A2" s="1912"/>
      <c r="B2" s="1912"/>
      <c r="C2" s="1919" t="s">
        <v>764</v>
      </c>
      <c r="D2" s="1919" t="s">
        <v>763</v>
      </c>
      <c r="E2" s="1919" t="s">
        <v>762</v>
      </c>
      <c r="F2" s="1920" t="s">
        <v>1195</v>
      </c>
      <c r="G2" s="1920"/>
      <c r="H2" s="1920"/>
      <c r="I2" s="1920" t="s">
        <v>318</v>
      </c>
      <c r="J2" s="1920"/>
      <c r="K2" s="1921" t="s">
        <v>147</v>
      </c>
      <c r="L2" s="1922"/>
    </row>
    <row r="3" spans="1:12" ht="15" customHeight="1" x14ac:dyDescent="0.25">
      <c r="A3" s="1912"/>
      <c r="B3" s="1912"/>
      <c r="C3" s="1919"/>
      <c r="D3" s="1919"/>
      <c r="E3" s="1919"/>
      <c r="F3" s="1923" t="s">
        <v>147</v>
      </c>
      <c r="G3" s="1924" t="s">
        <v>1196</v>
      </c>
      <c r="H3" s="1924"/>
      <c r="I3" s="1925" t="s">
        <v>164</v>
      </c>
      <c r="J3" s="1925" t="s">
        <v>165</v>
      </c>
      <c r="K3" s="1926"/>
      <c r="L3" s="1922"/>
    </row>
    <row r="4" spans="1:12" ht="69.75" customHeight="1" x14ac:dyDescent="0.25">
      <c r="A4" s="1912"/>
      <c r="B4" s="1912"/>
      <c r="C4" s="1919"/>
      <c r="D4" s="1919"/>
      <c r="E4" s="1919"/>
      <c r="F4" s="1923"/>
      <c r="G4" s="1927" t="s">
        <v>1197</v>
      </c>
      <c r="H4" s="1927" t="s">
        <v>1198</v>
      </c>
      <c r="I4" s="1928" t="s">
        <v>1199</v>
      </c>
      <c r="J4" s="1928" t="s">
        <v>1200</v>
      </c>
      <c r="K4" s="1929"/>
      <c r="L4" s="1930"/>
    </row>
    <row r="5" spans="1:12" x14ac:dyDescent="0.25">
      <c r="A5" s="1931" t="s">
        <v>1201</v>
      </c>
      <c r="B5" s="1931" t="s">
        <v>375</v>
      </c>
      <c r="C5" s="1932"/>
      <c r="D5" s="1932"/>
      <c r="E5" s="1933"/>
      <c r="F5" s="1934">
        <v>1476</v>
      </c>
      <c r="G5" s="1935">
        <f>G6</f>
        <v>1175</v>
      </c>
      <c r="H5" s="1935">
        <f>H6</f>
        <v>269</v>
      </c>
      <c r="I5" s="1935">
        <f t="shared" ref="I5:J5" si="0">I6</f>
        <v>323</v>
      </c>
      <c r="J5" s="1935">
        <f t="shared" si="0"/>
        <v>213</v>
      </c>
      <c r="K5" s="1936">
        <f>I5+J5</f>
        <v>536</v>
      </c>
      <c r="L5" s="1937"/>
    </row>
    <row r="6" spans="1:12" x14ac:dyDescent="0.25">
      <c r="A6" s="1932" t="s">
        <v>1202</v>
      </c>
      <c r="B6" s="1938" t="s">
        <v>1203</v>
      </c>
      <c r="C6" s="1932"/>
      <c r="D6" s="1933"/>
      <c r="E6" s="1932"/>
      <c r="F6" s="1934">
        <v>1476</v>
      </c>
      <c r="G6" s="1934">
        <f>G7+G8+G9+G10+G11+G12+G13+G14+G15+G16+G17+G18+G19</f>
        <v>1175</v>
      </c>
      <c r="H6" s="1934">
        <f>H9+H11+H13+H14+H15+H16+H17+H18+H19</f>
        <v>269</v>
      </c>
      <c r="I6" s="1934">
        <f>I7+I8+I9+I10+I11+I12+I13+I14+I15+I16+I17+I18+I19</f>
        <v>323</v>
      </c>
      <c r="J6" s="1934">
        <f>J7+J8+J9+J10+J11+J19</f>
        <v>213</v>
      </c>
      <c r="K6" s="1936">
        <f t="shared" ref="K6:K44" si="1">I6+J6</f>
        <v>536</v>
      </c>
      <c r="L6" s="1937"/>
    </row>
    <row r="7" spans="1:12" x14ac:dyDescent="0.25">
      <c r="A7" s="1939" t="s">
        <v>1204</v>
      </c>
      <c r="B7" s="1940" t="s">
        <v>379</v>
      </c>
      <c r="C7" s="1932"/>
      <c r="D7" s="1933"/>
      <c r="E7" s="1932">
        <v>3</v>
      </c>
      <c r="F7" s="1941">
        <f>G7+H7</f>
        <v>72</v>
      </c>
      <c r="G7" s="1941">
        <v>72</v>
      </c>
      <c r="H7" s="1941"/>
      <c r="I7" s="1942">
        <v>24</v>
      </c>
      <c r="J7" s="1943">
        <v>0</v>
      </c>
      <c r="K7" s="1936">
        <f t="shared" si="1"/>
        <v>24</v>
      </c>
      <c r="L7" s="1944" t="s">
        <v>1205</v>
      </c>
    </row>
    <row r="8" spans="1:12" x14ac:dyDescent="0.25">
      <c r="A8" s="1939" t="s">
        <v>1206</v>
      </c>
      <c r="B8" s="1940" t="s">
        <v>382</v>
      </c>
      <c r="C8" s="1932"/>
      <c r="D8" s="1933">
        <v>4</v>
      </c>
      <c r="E8" s="1932"/>
      <c r="F8" s="1941">
        <f t="shared" ref="F8:F19" si="2">G8+H8</f>
        <v>108</v>
      </c>
      <c r="G8" s="1941">
        <v>108</v>
      </c>
      <c r="H8" s="1941"/>
      <c r="I8" s="1942">
        <v>26</v>
      </c>
      <c r="J8" s="1943">
        <v>10</v>
      </c>
      <c r="K8" s="1936">
        <f t="shared" si="1"/>
        <v>36</v>
      </c>
      <c r="L8" s="1944" t="s">
        <v>1205</v>
      </c>
    </row>
    <row r="9" spans="1:12" x14ac:dyDescent="0.25">
      <c r="A9" s="1939" t="s">
        <v>1207</v>
      </c>
      <c r="B9" s="1940" t="s">
        <v>166</v>
      </c>
      <c r="C9" s="1932"/>
      <c r="D9" s="1932">
        <v>4</v>
      </c>
      <c r="E9" s="1932"/>
      <c r="F9" s="1941">
        <f t="shared" si="2"/>
        <v>136</v>
      </c>
      <c r="G9" s="1941">
        <v>94</v>
      </c>
      <c r="H9" s="1941">
        <v>42</v>
      </c>
      <c r="I9" s="1942">
        <v>37</v>
      </c>
      <c r="J9" s="1943">
        <v>41</v>
      </c>
      <c r="K9" s="1936">
        <f t="shared" si="1"/>
        <v>78</v>
      </c>
      <c r="L9" s="1944" t="s">
        <v>1229</v>
      </c>
    </row>
    <row r="10" spans="1:12" x14ac:dyDescent="0.25">
      <c r="A10" s="1939" t="s">
        <v>1209</v>
      </c>
      <c r="B10" s="1940" t="s">
        <v>392</v>
      </c>
      <c r="C10" s="1932"/>
      <c r="D10" s="1932">
        <v>4</v>
      </c>
      <c r="E10" s="1932"/>
      <c r="F10" s="1941">
        <f t="shared" si="2"/>
        <v>72</v>
      </c>
      <c r="G10" s="1941">
        <v>72</v>
      </c>
      <c r="H10" s="1941"/>
      <c r="I10" s="1943">
        <v>0</v>
      </c>
      <c r="J10" s="1943">
        <v>72</v>
      </c>
      <c r="K10" s="1936">
        <f t="shared" si="1"/>
        <v>72</v>
      </c>
      <c r="L10" s="1944" t="s">
        <v>1229</v>
      </c>
    </row>
    <row r="11" spans="1:12" x14ac:dyDescent="0.25">
      <c r="A11" s="1939" t="s">
        <v>1210</v>
      </c>
      <c r="B11" s="1940" t="s">
        <v>394</v>
      </c>
      <c r="C11" s="1932">
        <v>4</v>
      </c>
      <c r="D11" s="1932"/>
      <c r="E11" s="1932"/>
      <c r="F11" s="1941">
        <f t="shared" si="2"/>
        <v>72</v>
      </c>
      <c r="G11" s="1941">
        <v>70</v>
      </c>
      <c r="H11" s="1941">
        <v>2</v>
      </c>
      <c r="I11" s="1943">
        <v>0</v>
      </c>
      <c r="J11" s="1943">
        <v>72</v>
      </c>
      <c r="K11" s="1936">
        <f t="shared" si="1"/>
        <v>72</v>
      </c>
      <c r="L11" s="1944" t="s">
        <v>1221</v>
      </c>
    </row>
    <row r="12" spans="1:12" x14ac:dyDescent="0.25">
      <c r="A12" s="1939" t="s">
        <v>1211</v>
      </c>
      <c r="B12" s="1940" t="s">
        <v>4</v>
      </c>
      <c r="C12" s="1932"/>
      <c r="D12" s="1932">
        <v>3</v>
      </c>
      <c r="E12" s="1932"/>
      <c r="F12" s="1941">
        <f t="shared" si="2"/>
        <v>72</v>
      </c>
      <c r="G12" s="1941">
        <v>72</v>
      </c>
      <c r="H12" s="1941"/>
      <c r="I12" s="1942">
        <v>36</v>
      </c>
      <c r="J12" s="1943">
        <v>0</v>
      </c>
      <c r="K12" s="1936">
        <f t="shared" si="1"/>
        <v>36</v>
      </c>
      <c r="L12" s="1944" t="s">
        <v>1212</v>
      </c>
    </row>
    <row r="13" spans="1:12" x14ac:dyDescent="0.25">
      <c r="A13" s="1939" t="s">
        <v>1213</v>
      </c>
      <c r="B13" s="1945" t="s">
        <v>350</v>
      </c>
      <c r="C13" s="1932"/>
      <c r="D13" s="1932"/>
      <c r="E13" s="1932">
        <v>3</v>
      </c>
      <c r="F13" s="1941">
        <f t="shared" si="2"/>
        <v>340</v>
      </c>
      <c r="G13" s="1941">
        <v>298</v>
      </c>
      <c r="H13" s="1941">
        <v>42</v>
      </c>
      <c r="I13" s="1942">
        <v>124</v>
      </c>
      <c r="J13" s="1943">
        <v>0</v>
      </c>
      <c r="K13" s="1936">
        <f t="shared" si="1"/>
        <v>124</v>
      </c>
      <c r="L13" s="1944" t="s">
        <v>1214</v>
      </c>
    </row>
    <row r="14" spans="1:12" hidden="1" x14ac:dyDescent="0.25">
      <c r="A14" s="1939" t="s">
        <v>1215</v>
      </c>
      <c r="B14" s="1940" t="s">
        <v>806</v>
      </c>
      <c r="C14" s="1932"/>
      <c r="D14" s="1932">
        <v>2</v>
      </c>
      <c r="E14" s="1932"/>
      <c r="F14" s="1941">
        <f t="shared" si="2"/>
        <v>108</v>
      </c>
      <c r="G14" s="1941">
        <v>60</v>
      </c>
      <c r="H14" s="1941">
        <v>48</v>
      </c>
      <c r="I14" s="1943">
        <v>0</v>
      </c>
      <c r="J14" s="1943">
        <v>0</v>
      </c>
      <c r="K14" s="1936">
        <f t="shared" si="1"/>
        <v>0</v>
      </c>
      <c r="L14" s="1937"/>
    </row>
    <row r="15" spans="1:12" hidden="1" x14ac:dyDescent="0.25">
      <c r="A15" s="1939" t="s">
        <v>1217</v>
      </c>
      <c r="B15" s="1940" t="s">
        <v>6</v>
      </c>
      <c r="C15" s="1932"/>
      <c r="D15" s="1932">
        <v>2</v>
      </c>
      <c r="E15" s="1932"/>
      <c r="F15" s="1941">
        <f t="shared" si="2"/>
        <v>72</v>
      </c>
      <c r="G15" s="1941">
        <v>5</v>
      </c>
      <c r="H15" s="1941">
        <v>67</v>
      </c>
      <c r="I15" s="1943">
        <v>0</v>
      </c>
      <c r="J15" s="1943">
        <v>0</v>
      </c>
      <c r="K15" s="1936">
        <f t="shared" si="1"/>
        <v>0</v>
      </c>
      <c r="L15" s="1937"/>
    </row>
    <row r="16" spans="1:12" hidden="1" x14ac:dyDescent="0.25">
      <c r="A16" s="1939" t="s">
        <v>1219</v>
      </c>
      <c r="B16" s="1940" t="s">
        <v>1246</v>
      </c>
      <c r="C16" s="1932"/>
      <c r="D16" s="1932">
        <v>2</v>
      </c>
      <c r="E16" s="1932"/>
      <c r="F16" s="1941">
        <f t="shared" si="2"/>
        <v>68</v>
      </c>
      <c r="G16" s="1941">
        <v>48</v>
      </c>
      <c r="H16" s="1941">
        <v>20</v>
      </c>
      <c r="I16" s="1943">
        <v>0</v>
      </c>
      <c r="J16" s="1943">
        <v>0</v>
      </c>
      <c r="K16" s="1936">
        <f t="shared" si="1"/>
        <v>0</v>
      </c>
      <c r="L16" s="1937"/>
    </row>
    <row r="17" spans="1:12" x14ac:dyDescent="0.25">
      <c r="A17" s="1939" t="s">
        <v>1222</v>
      </c>
      <c r="B17" s="1940" t="s">
        <v>397</v>
      </c>
      <c r="C17" s="1932"/>
      <c r="D17" s="1932"/>
      <c r="E17" s="1932">
        <v>3</v>
      </c>
      <c r="F17" s="1941">
        <f t="shared" si="2"/>
        <v>180</v>
      </c>
      <c r="G17" s="1941">
        <v>144</v>
      </c>
      <c r="H17" s="1941">
        <v>36</v>
      </c>
      <c r="I17" s="1942">
        <v>58</v>
      </c>
      <c r="J17" s="1943">
        <v>0</v>
      </c>
      <c r="K17" s="1936">
        <f t="shared" si="1"/>
        <v>58</v>
      </c>
      <c r="L17" s="1944" t="s">
        <v>1223</v>
      </c>
    </row>
    <row r="18" spans="1:12" hidden="1" x14ac:dyDescent="0.25">
      <c r="A18" s="1939" t="s">
        <v>1224</v>
      </c>
      <c r="B18" s="1940" t="s">
        <v>356</v>
      </c>
      <c r="C18" s="1932"/>
      <c r="D18" s="1932">
        <v>2</v>
      </c>
      <c r="E18" s="1932"/>
      <c r="F18" s="1941">
        <f t="shared" si="2"/>
        <v>72</v>
      </c>
      <c r="G18" s="1941">
        <v>67</v>
      </c>
      <c r="H18" s="1941">
        <v>5</v>
      </c>
      <c r="I18" s="1943">
        <v>0</v>
      </c>
      <c r="J18" s="1943">
        <v>0</v>
      </c>
      <c r="K18" s="1936">
        <f t="shared" si="1"/>
        <v>0</v>
      </c>
      <c r="L18" s="1937"/>
    </row>
    <row r="19" spans="1:12" x14ac:dyDescent="0.25">
      <c r="A19" s="1939" t="s">
        <v>1226</v>
      </c>
      <c r="B19" s="1940" t="s">
        <v>401</v>
      </c>
      <c r="C19" s="1932"/>
      <c r="D19" s="1933">
        <v>4</v>
      </c>
      <c r="E19" s="1932"/>
      <c r="F19" s="1941">
        <f t="shared" si="2"/>
        <v>72</v>
      </c>
      <c r="G19" s="1941">
        <v>65</v>
      </c>
      <c r="H19" s="1941">
        <v>7</v>
      </c>
      <c r="I19" s="1942">
        <v>18</v>
      </c>
      <c r="J19" s="1943">
        <v>18</v>
      </c>
      <c r="K19" s="1936">
        <f t="shared" si="1"/>
        <v>36</v>
      </c>
      <c r="L19" s="1944" t="s">
        <v>1225</v>
      </c>
    </row>
    <row r="20" spans="1:12" ht="17.25" hidden="1" customHeight="1" x14ac:dyDescent="0.25">
      <c r="A20" s="1939" t="s">
        <v>1227</v>
      </c>
      <c r="B20" s="1940" t="s">
        <v>1228</v>
      </c>
      <c r="C20" s="1932"/>
      <c r="D20" s="1932"/>
      <c r="E20" s="1932"/>
      <c r="F20" s="1941">
        <v>32</v>
      </c>
      <c r="G20" s="1941"/>
      <c r="H20" s="1941"/>
      <c r="I20" s="1943"/>
      <c r="J20" s="1943"/>
      <c r="K20" s="1936">
        <f t="shared" si="1"/>
        <v>0</v>
      </c>
      <c r="L20" s="1937"/>
    </row>
    <row r="21" spans="1:12" x14ac:dyDescent="0.25">
      <c r="A21" s="1947" t="s">
        <v>1000</v>
      </c>
      <c r="B21" s="1948" t="s">
        <v>1232</v>
      </c>
      <c r="C21" s="1932"/>
      <c r="D21" s="1932"/>
      <c r="E21" s="1932"/>
      <c r="F21" s="1934">
        <v>1440</v>
      </c>
      <c r="G21" s="1934">
        <v>408</v>
      </c>
      <c r="H21" s="1934">
        <v>360</v>
      </c>
      <c r="I21" s="1949">
        <v>289</v>
      </c>
      <c r="J21" s="1949">
        <v>615</v>
      </c>
      <c r="K21" s="1936">
        <f t="shared" si="1"/>
        <v>904</v>
      </c>
      <c r="L21" s="1937"/>
    </row>
    <row r="22" spans="1:12" x14ac:dyDescent="0.25">
      <c r="A22" s="1947" t="s">
        <v>195</v>
      </c>
      <c r="B22" s="1948" t="s">
        <v>1233</v>
      </c>
      <c r="C22" s="1952"/>
      <c r="D22" s="1952"/>
      <c r="E22" s="1952"/>
      <c r="F22" s="1934">
        <v>290</v>
      </c>
      <c r="G22" s="1934">
        <v>94</v>
      </c>
      <c r="H22" s="1934">
        <v>124</v>
      </c>
      <c r="I22" s="1934">
        <v>82</v>
      </c>
      <c r="J22" s="1934">
        <v>174</v>
      </c>
      <c r="K22" s="1936">
        <f t="shared" si="1"/>
        <v>256</v>
      </c>
      <c r="L22" s="1937"/>
    </row>
    <row r="23" spans="1:12" x14ac:dyDescent="0.25">
      <c r="A23" s="1952" t="s">
        <v>197</v>
      </c>
      <c r="B23" s="1953" t="s">
        <v>198</v>
      </c>
      <c r="C23" s="1932"/>
      <c r="D23" s="1932">
        <v>3</v>
      </c>
      <c r="E23" s="1952"/>
      <c r="F23" s="1941">
        <v>68</v>
      </c>
      <c r="G23" s="1941">
        <v>50</v>
      </c>
      <c r="H23" s="1941">
        <v>18</v>
      </c>
      <c r="I23" s="1955">
        <v>34</v>
      </c>
      <c r="J23" s="1952">
        <v>0</v>
      </c>
      <c r="K23" s="1936">
        <f t="shared" si="1"/>
        <v>34</v>
      </c>
      <c r="L23" s="1944" t="s">
        <v>1247</v>
      </c>
    </row>
    <row r="24" spans="1:12" ht="16.5" customHeight="1" x14ac:dyDescent="0.25">
      <c r="A24" s="1952" t="s">
        <v>199</v>
      </c>
      <c r="B24" s="1953" t="s">
        <v>68</v>
      </c>
      <c r="C24" s="1932">
        <v>4</v>
      </c>
      <c r="D24" s="1952"/>
      <c r="E24" s="1952"/>
      <c r="F24" s="1941">
        <v>54</v>
      </c>
      <c r="G24" s="1941">
        <v>0</v>
      </c>
      <c r="H24" s="1941">
        <v>54</v>
      </c>
      <c r="I24" s="1952">
        <v>0</v>
      </c>
      <c r="J24" s="1952">
        <v>54</v>
      </c>
      <c r="K24" s="1936">
        <f t="shared" si="1"/>
        <v>54</v>
      </c>
      <c r="L24" s="1944" t="s">
        <v>1212</v>
      </c>
    </row>
    <row r="25" spans="1:12" x14ac:dyDescent="0.25">
      <c r="A25" s="1952" t="s">
        <v>513</v>
      </c>
      <c r="B25" s="1953" t="s">
        <v>124</v>
      </c>
      <c r="C25" s="1932">
        <v>4</v>
      </c>
      <c r="D25" s="1952"/>
      <c r="E25" s="1952"/>
      <c r="F25" s="1941">
        <v>72</v>
      </c>
      <c r="G25" s="1941">
        <v>30</v>
      </c>
      <c r="H25" s="1941">
        <v>42</v>
      </c>
      <c r="I25" s="1955">
        <v>24</v>
      </c>
      <c r="J25" s="1952">
        <v>48</v>
      </c>
      <c r="K25" s="1936">
        <f t="shared" si="1"/>
        <v>72</v>
      </c>
      <c r="L25" s="1944" t="s">
        <v>1221</v>
      </c>
    </row>
    <row r="26" spans="1:12" x14ac:dyDescent="0.25">
      <c r="A26" s="1952" t="s">
        <v>200</v>
      </c>
      <c r="B26" s="1953" t="s">
        <v>6</v>
      </c>
      <c r="C26" s="1954"/>
      <c r="D26" s="1954" t="s">
        <v>1234</v>
      </c>
      <c r="E26" s="1954"/>
      <c r="F26" s="1941">
        <v>72</v>
      </c>
      <c r="G26" s="1941">
        <v>0</v>
      </c>
      <c r="H26" s="1941">
        <v>72</v>
      </c>
      <c r="I26" s="1955">
        <v>24</v>
      </c>
      <c r="J26" s="1952">
        <v>48</v>
      </c>
      <c r="K26" s="1936">
        <f t="shared" si="1"/>
        <v>72</v>
      </c>
      <c r="L26" s="1944" t="s">
        <v>1218</v>
      </c>
    </row>
    <row r="27" spans="1:12" x14ac:dyDescent="0.25">
      <c r="A27" s="1952" t="s">
        <v>202</v>
      </c>
      <c r="B27" s="1953" t="s">
        <v>205</v>
      </c>
      <c r="C27" s="1932">
        <v>3</v>
      </c>
      <c r="D27" s="1952"/>
      <c r="E27" s="1932"/>
      <c r="F27" s="1941">
        <v>24</v>
      </c>
      <c r="G27" s="1941">
        <v>14</v>
      </c>
      <c r="H27" s="1941">
        <v>10</v>
      </c>
      <c r="I27" s="1952">
        <v>0</v>
      </c>
      <c r="J27" s="1952">
        <v>24</v>
      </c>
      <c r="K27" s="1936">
        <f t="shared" si="1"/>
        <v>24</v>
      </c>
      <c r="L27" s="1944" t="s">
        <v>1284</v>
      </c>
    </row>
    <row r="28" spans="1:12" x14ac:dyDescent="0.25">
      <c r="A28" s="1932" t="s">
        <v>10</v>
      </c>
      <c r="B28" s="1938" t="s">
        <v>70</v>
      </c>
      <c r="C28" s="1952"/>
      <c r="D28" s="1932"/>
      <c r="E28" s="1932"/>
      <c r="F28" s="1934">
        <f>F29+F30+F31+F32+F33</f>
        <v>258</v>
      </c>
      <c r="G28" s="1934">
        <f>G29+G30+G31+G32+G33</f>
        <v>162</v>
      </c>
      <c r="H28" s="1934">
        <f>H29+H30+H31+H32+H33</f>
        <v>96</v>
      </c>
      <c r="I28" s="1934">
        <v>0</v>
      </c>
      <c r="J28" s="1934">
        <v>54</v>
      </c>
      <c r="K28" s="1936">
        <f t="shared" si="1"/>
        <v>54</v>
      </c>
      <c r="L28" s="1937"/>
    </row>
    <row r="29" spans="1:12" hidden="1" x14ac:dyDescent="0.25">
      <c r="A29" s="1952" t="s">
        <v>117</v>
      </c>
      <c r="B29" s="1953" t="s">
        <v>1295</v>
      </c>
      <c r="C29" s="1932">
        <v>1</v>
      </c>
      <c r="D29" s="1932"/>
      <c r="E29" s="1932"/>
      <c r="F29" s="1941">
        <v>46</v>
      </c>
      <c r="G29" s="1941">
        <v>26</v>
      </c>
      <c r="H29" s="1941">
        <v>20</v>
      </c>
      <c r="I29" s="1952">
        <v>0</v>
      </c>
      <c r="J29" s="1952">
        <v>0</v>
      </c>
      <c r="K29" s="1936">
        <f t="shared" si="1"/>
        <v>0</v>
      </c>
      <c r="L29" s="1937"/>
    </row>
    <row r="30" spans="1:12" hidden="1" x14ac:dyDescent="0.25">
      <c r="A30" s="1952" t="s">
        <v>12</v>
      </c>
      <c r="B30" s="1953" t="s">
        <v>1296</v>
      </c>
      <c r="C30" s="1932">
        <v>2</v>
      </c>
      <c r="D30" s="1952"/>
      <c r="E30" s="1952"/>
      <c r="F30" s="1941">
        <v>70</v>
      </c>
      <c r="G30" s="1941">
        <v>42</v>
      </c>
      <c r="H30" s="1941">
        <v>28</v>
      </c>
      <c r="I30" s="1952">
        <v>0</v>
      </c>
      <c r="J30" s="1952">
        <v>0</v>
      </c>
      <c r="K30" s="1936">
        <f t="shared" si="1"/>
        <v>0</v>
      </c>
      <c r="L30" s="1937"/>
    </row>
    <row r="31" spans="1:12" hidden="1" x14ac:dyDescent="0.25">
      <c r="A31" s="1952" t="s">
        <v>13</v>
      </c>
      <c r="B31" s="1953" t="s">
        <v>1298</v>
      </c>
      <c r="C31" s="1932">
        <v>3</v>
      </c>
      <c r="D31" s="1952"/>
      <c r="E31" s="1952"/>
      <c r="F31" s="1941">
        <v>54</v>
      </c>
      <c r="G31" s="1941">
        <v>40</v>
      </c>
      <c r="H31" s="1941">
        <v>14</v>
      </c>
      <c r="I31" s="1952">
        <v>0</v>
      </c>
      <c r="J31" s="1952">
        <v>0</v>
      </c>
      <c r="K31" s="1936">
        <f t="shared" si="1"/>
        <v>0</v>
      </c>
      <c r="L31" s="1937"/>
    </row>
    <row r="32" spans="1:12" ht="27.6" x14ac:dyDescent="0.25">
      <c r="A32" s="1952" t="s">
        <v>14</v>
      </c>
      <c r="B32" s="1953" t="s">
        <v>1299</v>
      </c>
      <c r="C32" s="1932">
        <v>3</v>
      </c>
      <c r="D32" s="1952"/>
      <c r="E32" s="1952"/>
      <c r="F32" s="1941">
        <v>34</v>
      </c>
      <c r="G32" s="1941">
        <v>34</v>
      </c>
      <c r="H32" s="1941">
        <v>20</v>
      </c>
      <c r="I32" s="1952">
        <v>0</v>
      </c>
      <c r="J32" s="1952">
        <v>54</v>
      </c>
      <c r="K32" s="1936">
        <f t="shared" si="1"/>
        <v>54</v>
      </c>
      <c r="L32" s="1944" t="s">
        <v>1235</v>
      </c>
    </row>
    <row r="33" spans="1:12" ht="15.75" hidden="1" customHeight="1" x14ac:dyDescent="0.25">
      <c r="A33" s="1952" t="s">
        <v>15</v>
      </c>
      <c r="B33" s="1953" t="s">
        <v>1300</v>
      </c>
      <c r="C33" s="1932">
        <v>3</v>
      </c>
      <c r="D33" s="1952"/>
      <c r="E33" s="1952"/>
      <c r="F33" s="1941">
        <v>54</v>
      </c>
      <c r="G33" s="1941">
        <v>20</v>
      </c>
      <c r="H33" s="1941">
        <v>14</v>
      </c>
      <c r="I33" s="1952">
        <v>0</v>
      </c>
      <c r="J33" s="1952">
        <v>0</v>
      </c>
      <c r="K33" s="1936">
        <f t="shared" si="1"/>
        <v>0</v>
      </c>
      <c r="L33" s="1937"/>
    </row>
    <row r="34" spans="1:12" ht="16.5" customHeight="1" x14ac:dyDescent="0.25">
      <c r="A34" s="1932" t="s">
        <v>1239</v>
      </c>
      <c r="B34" s="1938" t="s">
        <v>9</v>
      </c>
      <c r="C34" s="1952"/>
      <c r="D34" s="1952"/>
      <c r="E34" s="1952"/>
      <c r="F34" s="1934">
        <v>892</v>
      </c>
      <c r="G34" s="1934">
        <v>152</v>
      </c>
      <c r="H34" s="1934">
        <v>140</v>
      </c>
      <c r="I34" s="1934">
        <v>207</v>
      </c>
      <c r="J34" s="1934">
        <v>387</v>
      </c>
      <c r="K34" s="1936">
        <f t="shared" si="1"/>
        <v>594</v>
      </c>
      <c r="L34" s="1937"/>
    </row>
    <row r="35" spans="1:12" ht="13.5" customHeight="1" x14ac:dyDescent="0.25">
      <c r="A35" s="1932" t="s">
        <v>153</v>
      </c>
      <c r="B35" s="1938" t="s">
        <v>1310</v>
      </c>
      <c r="C35" s="1952"/>
      <c r="D35" s="1952"/>
      <c r="E35" s="1952"/>
      <c r="F35" s="1934">
        <v>376</v>
      </c>
      <c r="G35" s="1934">
        <v>80</v>
      </c>
      <c r="H35" s="1934">
        <v>68</v>
      </c>
      <c r="I35" s="1934">
        <v>78</v>
      </c>
      <c r="J35" s="1941">
        <f t="shared" ref="J35" si="3">J36+J37+J38</f>
        <v>0</v>
      </c>
      <c r="K35" s="1936">
        <f t="shared" si="1"/>
        <v>78</v>
      </c>
      <c r="L35" s="1937"/>
    </row>
    <row r="36" spans="1:12" hidden="1" x14ac:dyDescent="0.25">
      <c r="A36" s="1952" t="s">
        <v>155</v>
      </c>
      <c r="B36" s="1953" t="s">
        <v>1311</v>
      </c>
      <c r="C36" s="1952"/>
      <c r="D36" s="1952"/>
      <c r="E36" s="1956">
        <v>2</v>
      </c>
      <c r="F36" s="1941">
        <v>148</v>
      </c>
      <c r="G36" s="1952">
        <v>80</v>
      </c>
      <c r="H36" s="1952">
        <v>68</v>
      </c>
      <c r="I36" s="1952">
        <v>0</v>
      </c>
      <c r="J36" s="1952">
        <v>0</v>
      </c>
      <c r="K36" s="1936">
        <f t="shared" si="1"/>
        <v>0</v>
      </c>
      <c r="L36" s="1937"/>
    </row>
    <row r="37" spans="1:12" ht="15.75" hidden="1" customHeight="1" x14ac:dyDescent="0.25">
      <c r="A37" s="1952" t="s">
        <v>157</v>
      </c>
      <c r="B37" s="1953" t="s">
        <v>43</v>
      </c>
      <c r="C37" s="1952"/>
      <c r="D37" s="1952"/>
      <c r="E37" s="1957"/>
      <c r="F37" s="1941">
        <v>102</v>
      </c>
      <c r="G37" s="1952">
        <v>0</v>
      </c>
      <c r="H37" s="1952">
        <v>0</v>
      </c>
      <c r="I37" s="1952">
        <v>0</v>
      </c>
      <c r="J37" s="1952">
        <v>0</v>
      </c>
      <c r="K37" s="1936">
        <f t="shared" si="1"/>
        <v>0</v>
      </c>
      <c r="L37" s="1937"/>
    </row>
    <row r="38" spans="1:12" x14ac:dyDescent="0.25">
      <c r="A38" s="1952" t="s">
        <v>281</v>
      </c>
      <c r="B38" s="1953" t="s">
        <v>73</v>
      </c>
      <c r="C38" s="1952"/>
      <c r="D38" s="1952"/>
      <c r="E38" s="1957"/>
      <c r="F38" s="1941">
        <v>126</v>
      </c>
      <c r="G38" s="1952">
        <v>0</v>
      </c>
      <c r="H38" s="1952">
        <v>0</v>
      </c>
      <c r="I38" s="1952">
        <v>78</v>
      </c>
      <c r="J38" s="1952">
        <v>0</v>
      </c>
      <c r="K38" s="1936">
        <f t="shared" si="1"/>
        <v>78</v>
      </c>
      <c r="L38" s="1937"/>
    </row>
    <row r="39" spans="1:12" ht="27.6" x14ac:dyDescent="0.25">
      <c r="A39" s="1932" t="s">
        <v>30</v>
      </c>
      <c r="B39" s="1938" t="s">
        <v>1313</v>
      </c>
      <c r="C39" s="1952"/>
      <c r="D39" s="1952"/>
      <c r="E39" s="1957"/>
      <c r="F39" s="1934">
        <v>516</v>
      </c>
      <c r="G39" s="1934">
        <v>72</v>
      </c>
      <c r="H39" s="1934">
        <v>72</v>
      </c>
      <c r="I39" s="1934">
        <v>129</v>
      </c>
      <c r="J39" s="1934">
        <v>387</v>
      </c>
      <c r="K39" s="1936">
        <f t="shared" si="1"/>
        <v>516</v>
      </c>
      <c r="L39" s="1937"/>
    </row>
    <row r="40" spans="1:12" ht="28.2" customHeight="1" x14ac:dyDescent="0.25">
      <c r="A40" s="1952" t="s">
        <v>246</v>
      </c>
      <c r="B40" s="1953" t="s">
        <v>1314</v>
      </c>
      <c r="C40" s="1952"/>
      <c r="D40" s="1952"/>
      <c r="E40" s="1933">
        <v>4</v>
      </c>
      <c r="F40" s="1941">
        <v>144</v>
      </c>
      <c r="G40" s="1952">
        <v>72</v>
      </c>
      <c r="H40" s="1952">
        <v>72</v>
      </c>
      <c r="I40" s="1955">
        <v>69</v>
      </c>
      <c r="J40" s="1952">
        <v>75</v>
      </c>
      <c r="K40" s="1936">
        <f t="shared" si="1"/>
        <v>144</v>
      </c>
      <c r="L40" s="1944" t="s">
        <v>1315</v>
      </c>
    </row>
    <row r="41" spans="1:12" x14ac:dyDescent="0.25">
      <c r="A41" s="1952" t="s">
        <v>131</v>
      </c>
      <c r="B41" s="1953" t="s">
        <v>43</v>
      </c>
      <c r="C41" s="1952"/>
      <c r="D41" s="1952"/>
      <c r="E41" s="1957"/>
      <c r="F41" s="1941">
        <v>126</v>
      </c>
      <c r="G41" s="1952">
        <v>0</v>
      </c>
      <c r="H41" s="1952">
        <v>0</v>
      </c>
      <c r="I41" s="1952">
        <v>60</v>
      </c>
      <c r="J41" s="1952">
        <v>66</v>
      </c>
      <c r="K41" s="1936">
        <f t="shared" si="1"/>
        <v>126</v>
      </c>
      <c r="L41" s="1937" t="s">
        <v>1316</v>
      </c>
    </row>
    <row r="42" spans="1:12" ht="16.5" customHeight="1" x14ac:dyDescent="0.25">
      <c r="A42" s="1952" t="s">
        <v>32</v>
      </c>
      <c r="B42" s="1953" t="s">
        <v>73</v>
      </c>
      <c r="C42" s="1952"/>
      <c r="D42" s="1952"/>
      <c r="E42" s="1957"/>
      <c r="F42" s="1941">
        <v>246</v>
      </c>
      <c r="G42" s="1952">
        <v>0</v>
      </c>
      <c r="H42" s="1952">
        <v>0</v>
      </c>
      <c r="I42" s="1952"/>
      <c r="J42" s="1952">
        <v>256</v>
      </c>
      <c r="K42" s="1936">
        <f t="shared" si="1"/>
        <v>256</v>
      </c>
      <c r="L42" s="1937" t="s">
        <v>1316</v>
      </c>
    </row>
    <row r="43" spans="1:12" ht="15.75" customHeight="1" x14ac:dyDescent="0.25">
      <c r="A43" s="1952"/>
      <c r="B43" s="1938" t="s">
        <v>527</v>
      </c>
      <c r="C43" s="1952"/>
      <c r="D43" s="1952"/>
      <c r="E43" s="1957"/>
      <c r="F43" s="1934">
        <v>36</v>
      </c>
      <c r="G43" s="1952"/>
      <c r="H43" s="1952"/>
      <c r="I43" s="1952"/>
      <c r="J43" s="1932">
        <v>36</v>
      </c>
      <c r="K43" s="1936">
        <f t="shared" si="1"/>
        <v>36</v>
      </c>
      <c r="L43" s="1937"/>
    </row>
    <row r="44" spans="1:12" ht="30" customHeight="1" x14ac:dyDescent="0.25">
      <c r="A44" s="1932"/>
      <c r="B44" s="1938" t="s">
        <v>97</v>
      </c>
      <c r="C44" s="1932"/>
      <c r="D44" s="1932"/>
      <c r="E44" s="1932"/>
      <c r="F44" s="1934">
        <f>F43+F21+F6</f>
        <v>2952</v>
      </c>
      <c r="G44" s="1934">
        <f>G21+G6</f>
        <v>1583</v>
      </c>
      <c r="H44" s="1934">
        <f>H21+H6</f>
        <v>629</v>
      </c>
      <c r="I44" s="1934">
        <f>I21+I6</f>
        <v>612</v>
      </c>
      <c r="J44" s="1934">
        <f>J43+J21+J6</f>
        <v>864</v>
      </c>
      <c r="K44" s="1936">
        <f t="shared" si="1"/>
        <v>1476</v>
      </c>
      <c r="L44" s="1937"/>
    </row>
  </sheetData>
  <mergeCells count="14">
    <mergeCell ref="I2:J2"/>
    <mergeCell ref="K2:K4"/>
    <mergeCell ref="F3:F4"/>
    <mergeCell ref="G3:H3"/>
    <mergeCell ref="A1:A4"/>
    <mergeCell ref="B1:B4"/>
    <mergeCell ref="C1:E1"/>
    <mergeCell ref="F1:H1"/>
    <mergeCell ref="I1:K1"/>
    <mergeCell ref="L1:L4"/>
    <mergeCell ref="C2:C4"/>
    <mergeCell ref="D2:D4"/>
    <mergeCell ref="E2:E4"/>
    <mergeCell ref="F2:H2"/>
  </mergeCells>
  <pageMargins left="0.51181102362204722" right="0.11811023622047245" top="0.35433070866141736" bottom="0.35433070866141736" header="0.31496062992125984" footer="0.31496062992125984"/>
  <pageSetup paperSize="9" scale="8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G107"/>
  <sheetViews>
    <sheetView topLeftCell="A39" workbookViewId="0">
      <selection activeCell="AG73" sqref="AG73"/>
    </sheetView>
  </sheetViews>
  <sheetFormatPr defaultRowHeight="14.4" x14ac:dyDescent="0.3"/>
  <cols>
    <col min="1" max="1" width="12.44140625" customWidth="1"/>
    <col min="2" max="2" width="36.5546875" customWidth="1"/>
    <col min="3" max="4" width="4.5546875" hidden="1" customWidth="1"/>
    <col min="5" max="6" width="4.44140625" customWidth="1"/>
    <col min="7" max="8" width="4.44140625" hidden="1" customWidth="1"/>
    <col min="9" max="18" width="5.5546875" customWidth="1"/>
    <col min="19" max="22" width="5.5546875" hidden="1" customWidth="1"/>
    <col min="23" max="26" width="5.5546875" customWidth="1"/>
    <col min="27" max="30" width="5.5546875" hidden="1" customWidth="1"/>
    <col min="31" max="31" width="0" hidden="1" customWidth="1"/>
    <col min="33" max="33" width="22.44140625" customWidth="1"/>
  </cols>
  <sheetData>
    <row r="1" spans="1:33" ht="35.25" customHeight="1" x14ac:dyDescent="0.3">
      <c r="A1" s="1373" t="s">
        <v>45</v>
      </c>
      <c r="B1" s="1373" t="s">
        <v>96</v>
      </c>
      <c r="C1" s="1411" t="s">
        <v>146</v>
      </c>
      <c r="D1" s="1412"/>
      <c r="E1" s="1412"/>
      <c r="F1" s="1412"/>
      <c r="G1" s="1412"/>
      <c r="H1" s="1413"/>
      <c r="I1" s="1344" t="s">
        <v>147</v>
      </c>
      <c r="J1" s="1344" t="s">
        <v>478</v>
      </c>
      <c r="K1" s="1373" t="s">
        <v>479</v>
      </c>
      <c r="L1" s="1373"/>
      <c r="M1" s="1373"/>
      <c r="N1" s="1373"/>
      <c r="O1" s="1373"/>
      <c r="P1" s="1373"/>
      <c r="Q1" s="1373"/>
      <c r="R1" s="1373"/>
      <c r="S1" s="1401" t="s">
        <v>176</v>
      </c>
      <c r="T1" s="1407"/>
      <c r="U1" s="1407"/>
      <c r="V1" s="1407"/>
      <c r="W1" s="1407"/>
      <c r="X1" s="1407"/>
      <c r="Y1" s="1407"/>
      <c r="Z1" s="1407"/>
      <c r="AA1" s="1407"/>
      <c r="AB1" s="1407"/>
      <c r="AC1" s="1407"/>
      <c r="AD1" s="1402"/>
      <c r="AF1" s="1395" t="s">
        <v>668</v>
      </c>
      <c r="AG1" s="1403" t="s">
        <v>1081</v>
      </c>
    </row>
    <row r="2" spans="1:33" ht="33" customHeight="1" x14ac:dyDescent="0.3">
      <c r="A2" s="1373"/>
      <c r="B2" s="1373"/>
      <c r="C2" s="1414"/>
      <c r="D2" s="1415"/>
      <c r="E2" s="1415"/>
      <c r="F2" s="1415"/>
      <c r="G2" s="1415"/>
      <c r="H2" s="1416"/>
      <c r="I2" s="1344"/>
      <c r="J2" s="1344"/>
      <c r="K2" s="1408" t="s">
        <v>1080</v>
      </c>
      <c r="L2" s="1373" t="s">
        <v>480</v>
      </c>
      <c r="M2" s="1373" t="s">
        <v>481</v>
      </c>
      <c r="N2" s="1373" t="s">
        <v>482</v>
      </c>
      <c r="O2" s="1373" t="s">
        <v>483</v>
      </c>
      <c r="P2" s="1373" t="s">
        <v>109</v>
      </c>
      <c r="Q2" s="1373" t="s">
        <v>484</v>
      </c>
      <c r="R2" s="1373" t="s">
        <v>216</v>
      </c>
      <c r="S2" s="1398" t="s">
        <v>181</v>
      </c>
      <c r="T2" s="1399"/>
      <c r="U2" s="1399"/>
      <c r="V2" s="1400"/>
      <c r="W2" s="1372" t="s">
        <v>509</v>
      </c>
      <c r="X2" s="1389"/>
      <c r="Y2" s="1389"/>
      <c r="Z2" s="1389"/>
      <c r="AA2" s="1372" t="s">
        <v>276</v>
      </c>
      <c r="AB2" s="1389"/>
      <c r="AC2" s="1389"/>
      <c r="AD2" s="1389"/>
      <c r="AF2" s="1396"/>
      <c r="AG2" s="1404"/>
    </row>
    <row r="3" spans="1:33" ht="15" customHeight="1" x14ac:dyDescent="0.3">
      <c r="A3" s="1373"/>
      <c r="B3" s="1373"/>
      <c r="C3" s="1414"/>
      <c r="D3" s="1415"/>
      <c r="E3" s="1415"/>
      <c r="F3" s="1415"/>
      <c r="G3" s="1415"/>
      <c r="H3" s="1416"/>
      <c r="I3" s="1344"/>
      <c r="J3" s="1344"/>
      <c r="K3" s="1409"/>
      <c r="L3" s="1373"/>
      <c r="M3" s="1373"/>
      <c r="N3" s="1373"/>
      <c r="O3" s="1373"/>
      <c r="P3" s="1373"/>
      <c r="Q3" s="1373"/>
      <c r="R3" s="1373"/>
      <c r="S3" s="1401" t="s">
        <v>184</v>
      </c>
      <c r="T3" s="1402"/>
      <c r="U3" s="1401" t="s">
        <v>185</v>
      </c>
      <c r="V3" s="1402"/>
      <c r="W3" s="1366" t="s">
        <v>164</v>
      </c>
      <c r="X3" s="1393"/>
      <c r="Y3" s="1366" t="s">
        <v>165</v>
      </c>
      <c r="Z3" s="1393"/>
      <c r="AA3" s="1366" t="s">
        <v>277</v>
      </c>
      <c r="AB3" s="1393"/>
      <c r="AC3" s="1366" t="s">
        <v>278</v>
      </c>
      <c r="AD3" s="1393"/>
      <c r="AF3" s="1396"/>
      <c r="AG3" s="1404"/>
    </row>
    <row r="4" spans="1:33" ht="34.5" customHeight="1" x14ac:dyDescent="0.3">
      <c r="A4" s="1373"/>
      <c r="B4" s="1373"/>
      <c r="C4" s="1414"/>
      <c r="D4" s="1415"/>
      <c r="E4" s="1415"/>
      <c r="F4" s="1415"/>
      <c r="G4" s="1415"/>
      <c r="H4" s="1416"/>
      <c r="I4" s="1344"/>
      <c r="J4" s="1344"/>
      <c r="K4" s="1409"/>
      <c r="L4" s="1373"/>
      <c r="M4" s="1373"/>
      <c r="N4" s="1373"/>
      <c r="O4" s="1373"/>
      <c r="P4" s="1373"/>
      <c r="Q4" s="1373"/>
      <c r="R4" s="1373"/>
      <c r="S4" s="1367" t="s">
        <v>1077</v>
      </c>
      <c r="T4" s="1369"/>
      <c r="U4" s="1367" t="s">
        <v>1078</v>
      </c>
      <c r="V4" s="1369"/>
      <c r="W4" s="1372" t="s">
        <v>485</v>
      </c>
      <c r="X4" s="1372"/>
      <c r="Y4" s="1372" t="s">
        <v>486</v>
      </c>
      <c r="Z4" s="1372"/>
      <c r="AA4" s="1372" t="s">
        <v>704</v>
      </c>
      <c r="AB4" s="1393"/>
      <c r="AC4" s="1372" t="s">
        <v>705</v>
      </c>
      <c r="AD4" s="1393"/>
      <c r="AF4" s="1396"/>
      <c r="AG4" s="1404"/>
    </row>
    <row r="5" spans="1:33" ht="19.5" customHeight="1" x14ac:dyDescent="0.3">
      <c r="A5" s="1373"/>
      <c r="B5" s="1373"/>
      <c r="C5" s="1414"/>
      <c r="D5" s="1415"/>
      <c r="E5" s="1415"/>
      <c r="F5" s="1415"/>
      <c r="G5" s="1415"/>
      <c r="H5" s="1416"/>
      <c r="I5" s="1344"/>
      <c r="J5" s="1344"/>
      <c r="K5" s="1409"/>
      <c r="L5" s="1373"/>
      <c r="M5" s="1373"/>
      <c r="N5" s="1373"/>
      <c r="O5" s="1373"/>
      <c r="P5" s="1373"/>
      <c r="Q5" s="1373"/>
      <c r="R5" s="1373"/>
      <c r="S5" s="1195">
        <v>560</v>
      </c>
      <c r="T5" s="1195">
        <v>16</v>
      </c>
      <c r="U5" s="1195">
        <v>805</v>
      </c>
      <c r="V5" s="1195">
        <v>23</v>
      </c>
      <c r="W5" s="1372" t="s">
        <v>487</v>
      </c>
      <c r="X5" s="1372"/>
      <c r="Y5" s="1372" t="s">
        <v>488</v>
      </c>
      <c r="Z5" s="1372"/>
      <c r="AA5" s="1372" t="s">
        <v>706</v>
      </c>
      <c r="AB5" s="1372"/>
      <c r="AC5" s="1372" t="s">
        <v>706</v>
      </c>
      <c r="AD5" s="1372"/>
      <c r="AF5" s="1396"/>
      <c r="AG5" s="1404"/>
    </row>
    <row r="6" spans="1:33" x14ac:dyDescent="0.3">
      <c r="A6" s="1373"/>
      <c r="B6" s="1373"/>
      <c r="C6" s="1414"/>
      <c r="D6" s="1415"/>
      <c r="E6" s="1415"/>
      <c r="F6" s="1415"/>
      <c r="G6" s="1415"/>
      <c r="H6" s="1416"/>
      <c r="I6" s="1344"/>
      <c r="J6" s="1344"/>
      <c r="K6" s="1409"/>
      <c r="L6" s="1373"/>
      <c r="M6" s="1373"/>
      <c r="N6" s="1373"/>
      <c r="O6" s="1373"/>
      <c r="P6" s="1373"/>
      <c r="Q6" s="1373"/>
      <c r="R6" s="1373"/>
      <c r="S6" s="1370" t="s">
        <v>489</v>
      </c>
      <c r="T6" s="1370"/>
      <c r="U6" s="1370" t="s">
        <v>489</v>
      </c>
      <c r="V6" s="1370"/>
      <c r="W6" s="1370" t="s">
        <v>489</v>
      </c>
      <c r="X6" s="1370"/>
      <c r="Y6" s="1370" t="s">
        <v>489</v>
      </c>
      <c r="Z6" s="1370"/>
      <c r="AA6" s="1370" t="s">
        <v>489</v>
      </c>
      <c r="AB6" s="1370"/>
      <c r="AC6" s="1370" t="s">
        <v>489</v>
      </c>
      <c r="AD6" s="1370"/>
      <c r="AF6" s="1396"/>
      <c r="AG6" s="1404"/>
    </row>
    <row r="7" spans="1:33" x14ac:dyDescent="0.3">
      <c r="A7" s="1373"/>
      <c r="B7" s="1373"/>
      <c r="C7" s="1417"/>
      <c r="D7" s="1418"/>
      <c r="E7" s="1418"/>
      <c r="F7" s="1418"/>
      <c r="G7" s="1418"/>
      <c r="H7" s="1419"/>
      <c r="I7" s="1344"/>
      <c r="J7" s="1344"/>
      <c r="K7" s="1410"/>
      <c r="L7" s="1373"/>
      <c r="M7" s="1373"/>
      <c r="N7" s="1373"/>
      <c r="O7" s="1373"/>
      <c r="P7" s="1373"/>
      <c r="Q7" s="1373"/>
      <c r="R7" s="1373"/>
      <c r="S7" s="1387" t="s">
        <v>193</v>
      </c>
      <c r="T7" s="1387" t="s">
        <v>194</v>
      </c>
      <c r="U7" s="1387" t="s">
        <v>193</v>
      </c>
      <c r="V7" s="1387" t="s">
        <v>194</v>
      </c>
      <c r="W7" s="1387" t="s">
        <v>193</v>
      </c>
      <c r="X7" s="1387" t="s">
        <v>194</v>
      </c>
      <c r="Y7" s="1387" t="s">
        <v>193</v>
      </c>
      <c r="Z7" s="1387" t="s">
        <v>194</v>
      </c>
      <c r="AA7" s="1387" t="s">
        <v>193</v>
      </c>
      <c r="AB7" s="1387" t="s">
        <v>194</v>
      </c>
      <c r="AC7" s="1387" t="s">
        <v>193</v>
      </c>
      <c r="AD7" s="1387" t="s">
        <v>194</v>
      </c>
      <c r="AF7" s="1396"/>
      <c r="AG7" s="1404"/>
    </row>
    <row r="8" spans="1:33" ht="18" customHeight="1" x14ac:dyDescent="0.3">
      <c r="A8" s="1195">
        <v>1</v>
      </c>
      <c r="B8" s="1195">
        <v>2</v>
      </c>
      <c r="C8" s="1367">
        <v>3</v>
      </c>
      <c r="D8" s="1368"/>
      <c r="E8" s="1368"/>
      <c r="F8" s="1368"/>
      <c r="G8" s="1368"/>
      <c r="H8" s="1369"/>
      <c r="I8" s="1195">
        <v>4</v>
      </c>
      <c r="J8" s="1195">
        <v>5</v>
      </c>
      <c r="K8" s="1195">
        <v>6</v>
      </c>
      <c r="L8" s="1195">
        <v>7</v>
      </c>
      <c r="M8" s="1195">
        <v>8</v>
      </c>
      <c r="N8" s="1195">
        <v>9</v>
      </c>
      <c r="O8" s="1195">
        <v>10</v>
      </c>
      <c r="P8" s="1195">
        <v>11</v>
      </c>
      <c r="Q8" s="1195">
        <v>12</v>
      </c>
      <c r="R8" s="1195">
        <v>13</v>
      </c>
      <c r="S8" s="1388"/>
      <c r="T8" s="1388"/>
      <c r="U8" s="1388"/>
      <c r="V8" s="1388"/>
      <c r="W8" s="1388"/>
      <c r="X8" s="1388"/>
      <c r="Y8" s="1388"/>
      <c r="Z8" s="1388"/>
      <c r="AA8" s="1388"/>
      <c r="AB8" s="1388"/>
      <c r="AC8" s="1388"/>
      <c r="AD8" s="1388"/>
      <c r="AF8" s="1397"/>
      <c r="AG8" s="1405"/>
    </row>
    <row r="9" spans="1:33" hidden="1" x14ac:dyDescent="0.3">
      <c r="A9" s="137" t="s">
        <v>374</v>
      </c>
      <c r="B9" s="1208" t="s">
        <v>375</v>
      </c>
      <c r="C9" s="1209"/>
      <c r="D9" s="1209"/>
      <c r="E9" s="5"/>
      <c r="F9" s="5"/>
      <c r="G9" s="1195"/>
      <c r="H9" s="1195"/>
      <c r="I9" s="141">
        <f>I10+I30</f>
        <v>1476</v>
      </c>
      <c r="J9" s="141">
        <f t="shared" ref="J9:S9" si="0">J10+J30</f>
        <v>91</v>
      </c>
      <c r="K9" s="141"/>
      <c r="L9" s="141">
        <f t="shared" si="0"/>
        <v>1365</v>
      </c>
      <c r="M9" s="141">
        <f t="shared" si="0"/>
        <v>741</v>
      </c>
      <c r="N9" s="141">
        <f t="shared" si="0"/>
        <v>624</v>
      </c>
      <c r="O9" s="141">
        <f t="shared" si="0"/>
        <v>0</v>
      </c>
      <c r="P9" s="141">
        <f t="shared" si="0"/>
        <v>0</v>
      </c>
      <c r="Q9" s="141">
        <f t="shared" si="0"/>
        <v>8</v>
      </c>
      <c r="R9" s="141">
        <f t="shared" si="0"/>
        <v>12</v>
      </c>
      <c r="S9" s="141">
        <f t="shared" si="0"/>
        <v>560</v>
      </c>
      <c r="T9" s="141">
        <f>T10+T30</f>
        <v>16</v>
      </c>
      <c r="U9" s="141">
        <f>U10+U30</f>
        <v>805</v>
      </c>
      <c r="V9" s="239">
        <f>V10+V30</f>
        <v>23</v>
      </c>
      <c r="W9" s="268"/>
      <c r="X9" s="5"/>
      <c r="Y9" s="1196"/>
      <c r="Z9" s="1196"/>
      <c r="AA9" s="1196"/>
      <c r="AB9" s="1196"/>
      <c r="AC9" s="1196"/>
      <c r="AD9" s="1196"/>
      <c r="AF9" s="5"/>
      <c r="AG9" s="5"/>
    </row>
    <row r="10" spans="1:33" hidden="1" x14ac:dyDescent="0.3">
      <c r="A10" s="144"/>
      <c r="B10" s="806" t="s">
        <v>376</v>
      </c>
      <c r="C10" s="1210"/>
      <c r="D10" s="1210"/>
      <c r="E10" s="5"/>
      <c r="F10" s="5"/>
      <c r="G10" s="1195"/>
      <c r="H10" s="1195"/>
      <c r="I10" s="149">
        <f>SUM(I12:I29)</f>
        <v>1281</v>
      </c>
      <c r="J10" s="149">
        <f t="shared" ref="J10:S10" si="1">SUM(J12:J29)</f>
        <v>52</v>
      </c>
      <c r="K10" s="149"/>
      <c r="L10" s="149">
        <f t="shared" si="1"/>
        <v>1209</v>
      </c>
      <c r="M10" s="149">
        <f t="shared" si="1"/>
        <v>685</v>
      </c>
      <c r="N10" s="149">
        <f t="shared" si="1"/>
        <v>524</v>
      </c>
      <c r="O10" s="149">
        <f t="shared" si="1"/>
        <v>0</v>
      </c>
      <c r="P10" s="149">
        <f t="shared" si="1"/>
        <v>0</v>
      </c>
      <c r="Q10" s="149">
        <f t="shared" si="1"/>
        <v>8</v>
      </c>
      <c r="R10" s="1211">
        <f t="shared" si="1"/>
        <v>12</v>
      </c>
      <c r="S10" s="1211">
        <f t="shared" si="1"/>
        <v>488</v>
      </c>
      <c r="T10" s="1211">
        <f>SUM(T12:T29)</f>
        <v>0</v>
      </c>
      <c r="U10" s="1211">
        <f>SUM(U12:U29)</f>
        <v>721</v>
      </c>
      <c r="V10" s="1212">
        <f>SUM(X12:X29)</f>
        <v>0</v>
      </c>
      <c r="W10" s="1213"/>
      <c r="X10" s="5"/>
      <c r="Y10" s="1196"/>
      <c r="Z10" s="1196"/>
      <c r="AA10" s="1196"/>
      <c r="AB10" s="1196"/>
      <c r="AC10" s="1196"/>
      <c r="AD10" s="1196"/>
      <c r="AF10" s="5"/>
      <c r="AG10" s="5"/>
    </row>
    <row r="11" spans="1:33" ht="24" hidden="1" x14ac:dyDescent="0.3">
      <c r="A11" s="155"/>
      <c r="B11" s="813" t="s">
        <v>377</v>
      </c>
      <c r="C11" s="254"/>
      <c r="D11" s="254"/>
      <c r="E11" s="5"/>
      <c r="F11" s="5"/>
      <c r="G11" s="1195"/>
      <c r="H11" s="1195"/>
      <c r="I11" s="136"/>
      <c r="J11" s="133"/>
      <c r="K11" s="133"/>
      <c r="L11" s="133"/>
      <c r="M11" s="158"/>
      <c r="N11" s="133"/>
      <c r="O11" s="133"/>
      <c r="P11" s="133"/>
      <c r="Q11" s="1205"/>
      <c r="R11" s="1206"/>
      <c r="S11" s="810"/>
      <c r="T11" s="254"/>
      <c r="U11" s="810"/>
      <c r="V11" s="5"/>
      <c r="W11" s="1214"/>
      <c r="X11" s="254"/>
      <c r="Y11" s="1196"/>
      <c r="Z11" s="1196"/>
      <c r="AA11" s="1196"/>
      <c r="AB11" s="1196"/>
      <c r="AC11" s="1196"/>
      <c r="AD11" s="1196"/>
      <c r="AF11" s="5"/>
      <c r="AG11" s="5"/>
    </row>
    <row r="12" spans="1:33" hidden="1" x14ac:dyDescent="0.3">
      <c r="A12" s="163" t="s">
        <v>378</v>
      </c>
      <c r="B12" s="1204" t="s">
        <v>379</v>
      </c>
      <c r="C12" s="254"/>
      <c r="D12" s="807" t="s">
        <v>29</v>
      </c>
      <c r="E12" s="5"/>
      <c r="F12" s="5"/>
      <c r="G12" s="1195"/>
      <c r="H12" s="1195"/>
      <c r="I12" s="136">
        <f t="shared" ref="I12:I35" si="2">SUM(J12,L12,Q12,R12)</f>
        <v>78</v>
      </c>
      <c r="J12" s="133"/>
      <c r="K12" s="133"/>
      <c r="L12" s="133">
        <f>S12+U12</f>
        <v>78</v>
      </c>
      <c r="M12" s="158">
        <f>L12-N12</f>
        <v>38</v>
      </c>
      <c r="N12" s="133">
        <v>40</v>
      </c>
      <c r="O12" s="133"/>
      <c r="P12" s="133"/>
      <c r="Q12" s="1205"/>
      <c r="R12" s="1206"/>
      <c r="S12" s="810">
        <v>32</v>
      </c>
      <c r="T12" s="254"/>
      <c r="U12" s="810">
        <v>46</v>
      </c>
      <c r="V12" s="5"/>
      <c r="W12" s="1214"/>
      <c r="X12" s="254"/>
      <c r="Y12" s="1196"/>
      <c r="Z12" s="1196"/>
      <c r="AA12" s="1196"/>
      <c r="AB12" s="1196"/>
      <c r="AC12" s="1196"/>
      <c r="AD12" s="1196"/>
      <c r="AF12" s="5"/>
      <c r="AG12" s="5"/>
    </row>
    <row r="13" spans="1:33" hidden="1" x14ac:dyDescent="0.3">
      <c r="A13" s="163" t="s">
        <v>381</v>
      </c>
      <c r="B13" s="1204" t="s">
        <v>382</v>
      </c>
      <c r="C13" s="254"/>
      <c r="D13" s="807" t="s">
        <v>29</v>
      </c>
      <c r="E13" s="5"/>
      <c r="F13" s="5"/>
      <c r="G13" s="1195"/>
      <c r="H13" s="1195"/>
      <c r="I13" s="136">
        <f t="shared" si="2"/>
        <v>116</v>
      </c>
      <c r="J13" s="133"/>
      <c r="K13" s="133"/>
      <c r="L13" s="133">
        <f t="shared" ref="L13:L35" si="3">S13+U13</f>
        <v>116</v>
      </c>
      <c r="M13" s="158">
        <f t="shared" ref="M13:M35" si="4">L13-N13</f>
        <v>116</v>
      </c>
      <c r="N13" s="133"/>
      <c r="O13" s="133"/>
      <c r="P13" s="133"/>
      <c r="Q13" s="1205"/>
      <c r="R13" s="1206"/>
      <c r="S13" s="810">
        <v>48</v>
      </c>
      <c r="T13" s="254"/>
      <c r="U13" s="810">
        <v>68</v>
      </c>
      <c r="V13" s="5"/>
      <c r="W13" s="1214"/>
      <c r="X13" s="254"/>
      <c r="Y13" s="1196"/>
      <c r="Z13" s="1196"/>
      <c r="AA13" s="1196"/>
      <c r="AB13" s="1196"/>
      <c r="AC13" s="1196"/>
      <c r="AD13" s="1196"/>
      <c r="AF13" s="5"/>
      <c r="AG13" s="5"/>
    </row>
    <row r="14" spans="1:33" hidden="1" x14ac:dyDescent="0.3">
      <c r="A14" s="163"/>
      <c r="B14" s="813" t="s">
        <v>383</v>
      </c>
      <c r="C14" s="254"/>
      <c r="D14" s="254"/>
      <c r="E14" s="5"/>
      <c r="F14" s="5"/>
      <c r="G14" s="1195"/>
      <c r="H14" s="1195"/>
      <c r="I14" s="136"/>
      <c r="J14" s="133"/>
      <c r="K14" s="133"/>
      <c r="L14" s="133">
        <f t="shared" si="3"/>
        <v>0</v>
      </c>
      <c r="M14" s="158"/>
      <c r="N14" s="133"/>
      <c r="O14" s="133"/>
      <c r="P14" s="133"/>
      <c r="Q14" s="1205"/>
      <c r="R14" s="1206"/>
      <c r="S14" s="810"/>
      <c r="T14" s="254"/>
      <c r="U14" s="810"/>
      <c r="V14" s="5"/>
      <c r="W14" s="1214"/>
      <c r="X14" s="254"/>
      <c r="Y14" s="1196"/>
      <c r="Z14" s="1196"/>
      <c r="AA14" s="1196"/>
      <c r="AB14" s="1196"/>
      <c r="AC14" s="1196"/>
      <c r="AD14" s="1196"/>
      <c r="AF14" s="5"/>
      <c r="AG14" s="5"/>
    </row>
    <row r="15" spans="1:33" hidden="1" x14ac:dyDescent="0.3">
      <c r="A15" s="163" t="s">
        <v>384</v>
      </c>
      <c r="B15" s="1204" t="s">
        <v>4</v>
      </c>
      <c r="C15" s="254"/>
      <c r="D15" s="807" t="s">
        <v>67</v>
      </c>
      <c r="E15" s="5"/>
      <c r="F15" s="5"/>
      <c r="G15" s="1195"/>
      <c r="H15" s="1195"/>
      <c r="I15" s="136">
        <f t="shared" si="2"/>
        <v>116</v>
      </c>
      <c r="J15" s="133"/>
      <c r="K15" s="133"/>
      <c r="L15" s="133">
        <f t="shared" si="3"/>
        <v>116</v>
      </c>
      <c r="M15" s="158">
        <f t="shared" si="4"/>
        <v>0</v>
      </c>
      <c r="N15" s="133">
        <v>116</v>
      </c>
      <c r="O15" s="133"/>
      <c r="P15" s="133"/>
      <c r="Q15" s="1205"/>
      <c r="R15" s="1206"/>
      <c r="S15" s="810">
        <v>48</v>
      </c>
      <c r="T15" s="254"/>
      <c r="U15" s="810">
        <v>68</v>
      </c>
      <c r="V15" s="5"/>
      <c r="W15" s="1214"/>
      <c r="X15" s="254"/>
      <c r="Y15" s="1196"/>
      <c r="Z15" s="1196"/>
      <c r="AA15" s="1196"/>
      <c r="AB15" s="1196"/>
      <c r="AC15" s="1196"/>
      <c r="AD15" s="1196"/>
      <c r="AF15" s="5"/>
      <c r="AG15" s="5"/>
    </row>
    <row r="16" spans="1:33" ht="24" hidden="1" x14ac:dyDescent="0.3">
      <c r="A16" s="163"/>
      <c r="B16" s="813" t="s">
        <v>385</v>
      </c>
      <c r="C16" s="254"/>
      <c r="D16" s="254"/>
      <c r="E16" s="5"/>
      <c r="F16" s="5"/>
      <c r="G16" s="1195"/>
      <c r="H16" s="1195"/>
      <c r="I16" s="136"/>
      <c r="J16" s="133"/>
      <c r="K16" s="133"/>
      <c r="L16" s="133">
        <f t="shared" si="3"/>
        <v>0</v>
      </c>
      <c r="M16" s="158"/>
      <c r="N16" s="133"/>
      <c r="O16" s="133"/>
      <c r="P16" s="133"/>
      <c r="Q16" s="1205"/>
      <c r="R16" s="1206"/>
      <c r="S16" s="810"/>
      <c r="T16" s="254"/>
      <c r="U16" s="810"/>
      <c r="V16" s="5"/>
      <c r="W16" s="1214"/>
      <c r="X16" s="254"/>
      <c r="Y16" s="1196"/>
      <c r="Z16" s="1196"/>
      <c r="AA16" s="1196"/>
      <c r="AB16" s="1196"/>
      <c r="AC16" s="1196"/>
      <c r="AD16" s="1196"/>
      <c r="AF16" s="5"/>
      <c r="AG16" s="5"/>
    </row>
    <row r="17" spans="1:33" hidden="1" x14ac:dyDescent="0.3">
      <c r="A17" s="163" t="s">
        <v>472</v>
      </c>
      <c r="B17" s="1204" t="s">
        <v>350</v>
      </c>
      <c r="C17" s="254" t="s">
        <v>40</v>
      </c>
      <c r="D17" s="807" t="s">
        <v>40</v>
      </c>
      <c r="E17" s="5"/>
      <c r="F17" s="5"/>
      <c r="G17" s="1195"/>
      <c r="H17" s="1195"/>
      <c r="I17" s="136">
        <f t="shared" si="2"/>
        <v>270</v>
      </c>
      <c r="J17" s="133">
        <v>26</v>
      </c>
      <c r="K17" s="133"/>
      <c r="L17" s="133">
        <f t="shared" si="3"/>
        <v>234</v>
      </c>
      <c r="M17" s="158">
        <f t="shared" si="4"/>
        <v>166</v>
      </c>
      <c r="N17" s="133">
        <v>68</v>
      </c>
      <c r="O17" s="133"/>
      <c r="P17" s="133"/>
      <c r="Q17" s="1205">
        <v>4</v>
      </c>
      <c r="R17" s="1206">
        <v>6</v>
      </c>
      <c r="S17" s="810">
        <v>96</v>
      </c>
      <c r="T17" s="254"/>
      <c r="U17" s="810">
        <v>138</v>
      </c>
      <c r="V17" s="5"/>
      <c r="W17" s="1214"/>
      <c r="X17" s="254"/>
      <c r="Y17" s="1196"/>
      <c r="Z17" s="1196"/>
      <c r="AA17" s="1196"/>
      <c r="AB17" s="1196"/>
      <c r="AC17" s="1196"/>
      <c r="AD17" s="1196"/>
      <c r="AF17" s="5"/>
      <c r="AG17" s="5"/>
    </row>
    <row r="18" spans="1:33" hidden="1" x14ac:dyDescent="0.3">
      <c r="A18" s="163" t="s">
        <v>473</v>
      </c>
      <c r="B18" s="1204" t="s">
        <v>388</v>
      </c>
      <c r="C18" s="254" t="s">
        <v>40</v>
      </c>
      <c r="D18" s="807" t="s">
        <v>40</v>
      </c>
      <c r="E18" s="5"/>
      <c r="F18" s="5"/>
      <c r="G18" s="1195"/>
      <c r="H18" s="1195"/>
      <c r="I18" s="136">
        <f t="shared" si="2"/>
        <v>153</v>
      </c>
      <c r="J18" s="133">
        <v>26</v>
      </c>
      <c r="K18" s="133"/>
      <c r="L18" s="133">
        <f t="shared" si="3"/>
        <v>117</v>
      </c>
      <c r="M18" s="158">
        <f t="shared" si="4"/>
        <v>57</v>
      </c>
      <c r="N18" s="133">
        <v>60</v>
      </c>
      <c r="O18" s="133"/>
      <c r="P18" s="133"/>
      <c r="Q18" s="1205">
        <v>4</v>
      </c>
      <c r="R18" s="1206">
        <v>6</v>
      </c>
      <c r="S18" s="810">
        <v>48</v>
      </c>
      <c r="T18" s="254"/>
      <c r="U18" s="810">
        <v>69</v>
      </c>
      <c r="V18" s="5"/>
      <c r="W18" s="1214"/>
      <c r="X18" s="254"/>
      <c r="Y18" s="1196"/>
      <c r="Z18" s="1196"/>
      <c r="AA18" s="1196"/>
      <c r="AB18" s="1196"/>
      <c r="AC18" s="1196"/>
      <c r="AD18" s="1196"/>
      <c r="AF18" s="5"/>
      <c r="AG18" s="5"/>
    </row>
    <row r="19" spans="1:33" ht="24" hidden="1" x14ac:dyDescent="0.3">
      <c r="A19" s="163"/>
      <c r="B19" s="813" t="s">
        <v>389</v>
      </c>
      <c r="C19" s="254"/>
      <c r="D19" s="254"/>
      <c r="E19" s="5"/>
      <c r="F19" s="5"/>
      <c r="G19" s="1195"/>
      <c r="H19" s="1195"/>
      <c r="I19" s="136">
        <f t="shared" si="2"/>
        <v>0</v>
      </c>
      <c r="J19" s="133"/>
      <c r="K19" s="133"/>
      <c r="L19" s="133">
        <f t="shared" si="3"/>
        <v>0</v>
      </c>
      <c r="M19" s="158"/>
      <c r="N19" s="133"/>
      <c r="O19" s="133"/>
      <c r="P19" s="133"/>
      <c r="Q19" s="1205"/>
      <c r="R19" s="1206"/>
      <c r="S19" s="810"/>
      <c r="T19" s="254"/>
      <c r="U19" s="810"/>
      <c r="V19" s="5"/>
      <c r="W19" s="1214"/>
      <c r="X19" s="254"/>
      <c r="Y19" s="1196"/>
      <c r="Z19" s="1196"/>
      <c r="AA19" s="1196"/>
      <c r="AB19" s="1196"/>
      <c r="AC19" s="1196"/>
      <c r="AD19" s="1196"/>
      <c r="AF19" s="5"/>
      <c r="AG19" s="5"/>
    </row>
    <row r="20" spans="1:33" hidden="1" x14ac:dyDescent="0.3">
      <c r="A20" s="163" t="s">
        <v>390</v>
      </c>
      <c r="B20" s="1204" t="s">
        <v>166</v>
      </c>
      <c r="C20" s="254"/>
      <c r="D20" s="807" t="s">
        <v>29</v>
      </c>
      <c r="E20" s="5"/>
      <c r="F20" s="5"/>
      <c r="G20" s="1195"/>
      <c r="H20" s="1195"/>
      <c r="I20" s="136">
        <f t="shared" si="2"/>
        <v>116</v>
      </c>
      <c r="J20" s="133"/>
      <c r="K20" s="133"/>
      <c r="L20" s="133">
        <f t="shared" si="3"/>
        <v>116</v>
      </c>
      <c r="M20" s="158">
        <f t="shared" si="4"/>
        <v>80</v>
      </c>
      <c r="N20" s="133">
        <v>36</v>
      </c>
      <c r="O20" s="133"/>
      <c r="P20" s="133"/>
      <c r="Q20" s="1205"/>
      <c r="R20" s="1206"/>
      <c r="S20" s="810">
        <v>48</v>
      </c>
      <c r="T20" s="254"/>
      <c r="U20" s="810">
        <v>68</v>
      </c>
      <c r="V20" s="5"/>
      <c r="W20" s="1214"/>
      <c r="X20" s="254"/>
      <c r="Y20" s="1196"/>
      <c r="Z20" s="1196"/>
      <c r="AA20" s="1196"/>
      <c r="AB20" s="1196"/>
      <c r="AC20" s="1196"/>
      <c r="AD20" s="1196"/>
      <c r="AF20" s="5"/>
      <c r="AG20" s="5"/>
    </row>
    <row r="21" spans="1:33" hidden="1" x14ac:dyDescent="0.3">
      <c r="A21" s="163" t="s">
        <v>415</v>
      </c>
      <c r="B21" s="1204" t="s">
        <v>392</v>
      </c>
      <c r="C21" s="254"/>
      <c r="D21" s="254" t="s">
        <v>29</v>
      </c>
      <c r="E21" s="5"/>
      <c r="F21" s="5"/>
      <c r="G21" s="1195"/>
      <c r="H21" s="1195"/>
      <c r="I21" s="136">
        <f t="shared" si="2"/>
        <v>78</v>
      </c>
      <c r="J21" s="133"/>
      <c r="K21" s="133"/>
      <c r="L21" s="133">
        <f t="shared" si="3"/>
        <v>78</v>
      </c>
      <c r="M21" s="158">
        <f t="shared" si="4"/>
        <v>34</v>
      </c>
      <c r="N21" s="133">
        <v>44</v>
      </c>
      <c r="O21" s="133"/>
      <c r="P21" s="133"/>
      <c r="Q21" s="1205"/>
      <c r="R21" s="1206"/>
      <c r="S21" s="810">
        <v>32</v>
      </c>
      <c r="T21" s="254"/>
      <c r="U21" s="810">
        <v>46</v>
      </c>
      <c r="V21" s="5"/>
      <c r="W21" s="1214"/>
      <c r="X21" s="254"/>
      <c r="Y21" s="1196"/>
      <c r="Z21" s="1196"/>
      <c r="AA21" s="1196"/>
      <c r="AB21" s="1196"/>
      <c r="AC21" s="1196"/>
      <c r="AD21" s="1196"/>
      <c r="AF21" s="5"/>
      <c r="AG21" s="5"/>
    </row>
    <row r="22" spans="1:33" hidden="1" x14ac:dyDescent="0.3">
      <c r="A22" s="163" t="s">
        <v>416</v>
      </c>
      <c r="B22" s="1204" t="s">
        <v>394</v>
      </c>
      <c r="C22" s="254"/>
      <c r="D22" s="254" t="s">
        <v>29</v>
      </c>
      <c r="E22" s="5"/>
      <c r="F22" s="5"/>
      <c r="G22" s="1195"/>
      <c r="H22" s="1195"/>
      <c r="I22" s="136">
        <f t="shared" si="2"/>
        <v>78</v>
      </c>
      <c r="J22" s="133"/>
      <c r="K22" s="133"/>
      <c r="L22" s="133">
        <f t="shared" si="3"/>
        <v>78</v>
      </c>
      <c r="M22" s="158">
        <f t="shared" si="4"/>
        <v>34</v>
      </c>
      <c r="N22" s="133">
        <v>44</v>
      </c>
      <c r="O22" s="133"/>
      <c r="P22" s="133"/>
      <c r="Q22" s="1205"/>
      <c r="R22" s="1206"/>
      <c r="S22" s="810">
        <v>32</v>
      </c>
      <c r="T22" s="254"/>
      <c r="U22" s="810">
        <v>46</v>
      </c>
      <c r="V22" s="5"/>
      <c r="W22" s="1214"/>
      <c r="X22" s="254"/>
      <c r="Y22" s="1196"/>
      <c r="Z22" s="1196"/>
      <c r="AA22" s="1196"/>
      <c r="AB22" s="1196"/>
      <c r="AC22" s="1196"/>
      <c r="AD22" s="1196"/>
      <c r="AF22" s="5"/>
      <c r="AG22" s="5"/>
    </row>
    <row r="23" spans="1:33" ht="24" hidden="1" x14ac:dyDescent="0.3">
      <c r="A23" s="163"/>
      <c r="B23" s="813" t="s">
        <v>395</v>
      </c>
      <c r="C23" s="254"/>
      <c r="D23" s="254"/>
      <c r="E23" s="5"/>
      <c r="F23" s="5"/>
      <c r="G23" s="1195"/>
      <c r="H23" s="1195"/>
      <c r="I23" s="136"/>
      <c r="J23" s="133"/>
      <c r="K23" s="133"/>
      <c r="L23" s="133">
        <f t="shared" si="3"/>
        <v>0</v>
      </c>
      <c r="M23" s="158"/>
      <c r="N23" s="133"/>
      <c r="O23" s="133"/>
      <c r="P23" s="133"/>
      <c r="Q23" s="1205"/>
      <c r="R23" s="1206"/>
      <c r="S23" s="810"/>
      <c r="T23" s="254"/>
      <c r="U23" s="810"/>
      <c r="V23" s="5"/>
      <c r="W23" s="1214"/>
      <c r="X23" s="254"/>
      <c r="Y23" s="1196"/>
      <c r="Z23" s="1196"/>
      <c r="AA23" s="1196"/>
      <c r="AB23" s="1196"/>
      <c r="AC23" s="1196"/>
      <c r="AD23" s="1196"/>
      <c r="AF23" s="5"/>
      <c r="AG23" s="5"/>
    </row>
    <row r="24" spans="1:33" hidden="1" x14ac:dyDescent="0.3">
      <c r="A24" s="163" t="s">
        <v>396</v>
      </c>
      <c r="B24" s="1204" t="s">
        <v>397</v>
      </c>
      <c r="C24" s="254" t="s">
        <v>29</v>
      </c>
      <c r="D24" s="807"/>
      <c r="E24" s="5"/>
      <c r="F24" s="5"/>
      <c r="G24" s="1195"/>
      <c r="H24" s="1195"/>
      <c r="I24" s="136">
        <f t="shared" si="2"/>
        <v>40</v>
      </c>
      <c r="J24" s="133"/>
      <c r="K24" s="133"/>
      <c r="L24" s="133">
        <f t="shared" si="3"/>
        <v>40</v>
      </c>
      <c r="M24" s="158">
        <f t="shared" si="4"/>
        <v>34</v>
      </c>
      <c r="N24" s="133">
        <v>6</v>
      </c>
      <c r="O24" s="133"/>
      <c r="P24" s="133"/>
      <c r="Q24" s="1205"/>
      <c r="R24" s="1206"/>
      <c r="S24" s="810">
        <v>40</v>
      </c>
      <c r="T24" s="254"/>
      <c r="U24" s="810">
        <v>0</v>
      </c>
      <c r="V24" s="5"/>
      <c r="W24" s="1214"/>
      <c r="X24" s="254"/>
      <c r="Y24" s="1196"/>
      <c r="Z24" s="1196"/>
      <c r="AA24" s="1196"/>
      <c r="AB24" s="1196"/>
      <c r="AC24" s="1196"/>
      <c r="AD24" s="1196"/>
      <c r="AF24" s="5"/>
      <c r="AG24" s="5"/>
    </row>
    <row r="25" spans="1:33" hidden="1" x14ac:dyDescent="0.3">
      <c r="A25" s="163" t="s">
        <v>398</v>
      </c>
      <c r="B25" s="1204" t="s">
        <v>356</v>
      </c>
      <c r="C25" s="254" t="s">
        <v>29</v>
      </c>
      <c r="D25" s="811"/>
      <c r="E25" s="5"/>
      <c r="F25" s="5"/>
      <c r="G25" s="1195"/>
      <c r="H25" s="1195"/>
      <c r="I25" s="136">
        <f t="shared" si="2"/>
        <v>40</v>
      </c>
      <c r="J25" s="133"/>
      <c r="K25" s="133"/>
      <c r="L25" s="133">
        <f t="shared" si="3"/>
        <v>40</v>
      </c>
      <c r="M25" s="158">
        <f t="shared" si="4"/>
        <v>32</v>
      </c>
      <c r="N25" s="133">
        <v>8</v>
      </c>
      <c r="O25" s="133"/>
      <c r="P25" s="133"/>
      <c r="Q25" s="1205"/>
      <c r="R25" s="1206"/>
      <c r="S25" s="810">
        <v>0</v>
      </c>
      <c r="T25" s="254"/>
      <c r="U25" s="810">
        <v>40</v>
      </c>
      <c r="V25" s="5"/>
      <c r="W25" s="1214"/>
      <c r="X25" s="254"/>
      <c r="Y25" s="1196"/>
      <c r="Z25" s="1196"/>
      <c r="AA25" s="1196"/>
      <c r="AB25" s="1196"/>
      <c r="AC25" s="1196"/>
      <c r="AD25" s="1196"/>
      <c r="AF25" s="5"/>
      <c r="AG25" s="5"/>
    </row>
    <row r="26" spans="1:33" hidden="1" x14ac:dyDescent="0.3">
      <c r="A26" s="163" t="s">
        <v>400</v>
      </c>
      <c r="B26" s="1204" t="s">
        <v>401</v>
      </c>
      <c r="C26" s="254"/>
      <c r="D26" s="807" t="s">
        <v>29</v>
      </c>
      <c r="E26" s="5"/>
      <c r="F26" s="5"/>
      <c r="G26" s="1195"/>
      <c r="H26" s="1195"/>
      <c r="I26" s="136">
        <f t="shared" si="2"/>
        <v>40</v>
      </c>
      <c r="J26" s="133"/>
      <c r="K26" s="133"/>
      <c r="L26" s="133">
        <f t="shared" si="3"/>
        <v>40</v>
      </c>
      <c r="M26" s="158">
        <f t="shared" si="4"/>
        <v>30</v>
      </c>
      <c r="N26" s="133">
        <v>10</v>
      </c>
      <c r="O26" s="133"/>
      <c r="P26" s="133"/>
      <c r="Q26" s="1205"/>
      <c r="R26" s="1206"/>
      <c r="S26" s="810">
        <v>0</v>
      </c>
      <c r="T26" s="810"/>
      <c r="U26" s="810">
        <v>40</v>
      </c>
      <c r="V26" s="5"/>
      <c r="W26" s="1207"/>
      <c r="X26" s="1206"/>
      <c r="Y26" s="1196"/>
      <c r="Z26" s="1196"/>
      <c r="AA26" s="1196"/>
      <c r="AB26" s="1196"/>
      <c r="AC26" s="1196"/>
      <c r="AD26" s="1196"/>
      <c r="AF26" s="5"/>
      <c r="AG26" s="5"/>
    </row>
    <row r="27" spans="1:33" ht="36" hidden="1" x14ac:dyDescent="0.3">
      <c r="A27" s="163"/>
      <c r="B27" s="813" t="s">
        <v>402</v>
      </c>
      <c r="C27" s="254"/>
      <c r="D27" s="254"/>
      <c r="E27" s="5"/>
      <c r="F27" s="5"/>
      <c r="G27" s="1195"/>
      <c r="H27" s="1195"/>
      <c r="I27" s="136"/>
      <c r="J27" s="133"/>
      <c r="K27" s="133"/>
      <c r="L27" s="133">
        <f t="shared" si="3"/>
        <v>0</v>
      </c>
      <c r="M27" s="158"/>
      <c r="N27" s="133"/>
      <c r="O27" s="133"/>
      <c r="P27" s="133"/>
      <c r="Q27" s="1205"/>
      <c r="R27" s="1206"/>
      <c r="S27" s="810"/>
      <c r="T27" s="810"/>
      <c r="U27" s="810"/>
      <c r="V27" s="5"/>
      <c r="W27" s="1215"/>
      <c r="X27" s="810"/>
      <c r="Y27" s="1196"/>
      <c r="Z27" s="1196"/>
      <c r="AA27" s="1196"/>
      <c r="AB27" s="1196"/>
      <c r="AC27" s="1196"/>
      <c r="AD27" s="1196"/>
      <c r="AF27" s="5"/>
      <c r="AG27" s="5"/>
    </row>
    <row r="28" spans="1:33" hidden="1" x14ac:dyDescent="0.3">
      <c r="A28" s="163" t="s">
        <v>403</v>
      </c>
      <c r="B28" s="1204" t="s">
        <v>6</v>
      </c>
      <c r="C28" s="807" t="s">
        <v>29</v>
      </c>
      <c r="D28" s="807" t="s">
        <v>29</v>
      </c>
      <c r="E28" s="5"/>
      <c r="F28" s="5"/>
      <c r="G28" s="1195"/>
      <c r="H28" s="1195"/>
      <c r="I28" s="136">
        <f t="shared" si="2"/>
        <v>78</v>
      </c>
      <c r="J28" s="133"/>
      <c r="K28" s="133"/>
      <c r="L28" s="133">
        <f t="shared" si="3"/>
        <v>78</v>
      </c>
      <c r="M28" s="158">
        <f t="shared" si="4"/>
        <v>4</v>
      </c>
      <c r="N28" s="133">
        <v>74</v>
      </c>
      <c r="O28" s="133"/>
      <c r="P28" s="133"/>
      <c r="Q28" s="1205"/>
      <c r="R28" s="1206"/>
      <c r="S28" s="810">
        <v>32</v>
      </c>
      <c r="T28" s="810"/>
      <c r="U28" s="810">
        <v>46</v>
      </c>
      <c r="V28" s="5"/>
      <c r="W28" s="1215"/>
      <c r="X28" s="810"/>
      <c r="Y28" s="1196"/>
      <c r="Z28" s="1196"/>
      <c r="AA28" s="1196"/>
      <c r="AB28" s="1196"/>
      <c r="AC28" s="1196"/>
      <c r="AD28" s="1196"/>
      <c r="AF28" s="5"/>
      <c r="AG28" s="5"/>
    </row>
    <row r="29" spans="1:33" hidden="1" x14ac:dyDescent="0.3">
      <c r="A29" s="163" t="s">
        <v>404</v>
      </c>
      <c r="B29" s="1204" t="s">
        <v>531</v>
      </c>
      <c r="C29" s="807"/>
      <c r="D29" s="807" t="s">
        <v>29</v>
      </c>
      <c r="E29" s="5"/>
      <c r="F29" s="5"/>
      <c r="G29" s="1195"/>
      <c r="H29" s="1195"/>
      <c r="I29" s="136">
        <f t="shared" si="2"/>
        <v>78</v>
      </c>
      <c r="J29" s="133"/>
      <c r="K29" s="133"/>
      <c r="L29" s="133">
        <f t="shared" si="3"/>
        <v>78</v>
      </c>
      <c r="M29" s="158">
        <f t="shared" si="4"/>
        <v>60</v>
      </c>
      <c r="N29" s="133">
        <v>18</v>
      </c>
      <c r="O29" s="133"/>
      <c r="P29" s="133"/>
      <c r="Q29" s="1205"/>
      <c r="R29" s="1206"/>
      <c r="S29" s="810">
        <v>32</v>
      </c>
      <c r="T29" s="810"/>
      <c r="U29" s="810">
        <v>46</v>
      </c>
      <c r="V29" s="5"/>
      <c r="W29" s="1215"/>
      <c r="X29" s="810"/>
      <c r="Y29" s="1196"/>
      <c r="Z29" s="1196"/>
      <c r="AA29" s="1196"/>
      <c r="AB29" s="1196"/>
      <c r="AC29" s="1196"/>
      <c r="AD29" s="1196"/>
      <c r="AF29" s="5"/>
      <c r="AG29" s="5"/>
    </row>
    <row r="30" spans="1:33" hidden="1" x14ac:dyDescent="0.3">
      <c r="A30" s="167"/>
      <c r="B30" s="806" t="s">
        <v>405</v>
      </c>
      <c r="C30" s="1216"/>
      <c r="D30" s="1217"/>
      <c r="E30" s="5"/>
      <c r="F30" s="5"/>
      <c r="G30" s="1195"/>
      <c r="H30" s="1195"/>
      <c r="I30" s="136">
        <f>SUM(I31:I35)</f>
        <v>195</v>
      </c>
      <c r="J30" s="136">
        <f t="shared" ref="J30:S30" si="5">SUM(J31:J35)</f>
        <v>39</v>
      </c>
      <c r="K30" s="136"/>
      <c r="L30" s="133">
        <f t="shared" si="3"/>
        <v>156</v>
      </c>
      <c r="M30" s="136">
        <f t="shared" si="5"/>
        <v>56</v>
      </c>
      <c r="N30" s="136">
        <f t="shared" si="5"/>
        <v>100</v>
      </c>
      <c r="O30" s="136">
        <f t="shared" si="5"/>
        <v>0</v>
      </c>
      <c r="P30" s="136">
        <f t="shared" si="5"/>
        <v>0</v>
      </c>
      <c r="Q30" s="1203">
        <f t="shared" si="5"/>
        <v>0</v>
      </c>
      <c r="R30" s="254">
        <f t="shared" si="5"/>
        <v>0</v>
      </c>
      <c r="S30" s="254">
        <f t="shared" si="5"/>
        <v>72</v>
      </c>
      <c r="T30" s="254">
        <f>SUM(T31:T35)</f>
        <v>16</v>
      </c>
      <c r="U30" s="254">
        <f t="shared" ref="U30:V30" si="6">SUM(U31:U35)</f>
        <v>84</v>
      </c>
      <c r="V30" s="254">
        <f t="shared" si="6"/>
        <v>23</v>
      </c>
      <c r="W30" s="1218"/>
      <c r="Y30" s="1196"/>
      <c r="Z30" s="1196"/>
      <c r="AA30" s="1196"/>
      <c r="AB30" s="1196"/>
      <c r="AC30" s="1196"/>
      <c r="AD30" s="1196"/>
      <c r="AF30" s="5"/>
      <c r="AG30" s="5"/>
    </row>
    <row r="31" spans="1:33" ht="36" hidden="1" x14ac:dyDescent="0.3">
      <c r="A31" s="163" t="s">
        <v>406</v>
      </c>
      <c r="B31" s="1204" t="s">
        <v>407</v>
      </c>
      <c r="C31" s="254"/>
      <c r="D31" s="807" t="s">
        <v>399</v>
      </c>
      <c r="E31" s="5"/>
      <c r="F31" s="5"/>
      <c r="G31" s="1195"/>
      <c r="H31" s="1195"/>
      <c r="I31" s="136">
        <f>J31+L31</f>
        <v>36</v>
      </c>
      <c r="J31" s="133"/>
      <c r="K31" s="133"/>
      <c r="L31" s="133">
        <f t="shared" si="3"/>
        <v>36</v>
      </c>
      <c r="M31" s="158">
        <f t="shared" si="4"/>
        <v>0</v>
      </c>
      <c r="N31" s="133">
        <v>36</v>
      </c>
      <c r="O31" s="133"/>
      <c r="P31" s="133"/>
      <c r="Q31" s="1205"/>
      <c r="R31" s="1206"/>
      <c r="S31" s="810">
        <v>20</v>
      </c>
      <c r="T31" s="810"/>
      <c r="U31" s="810">
        <v>16</v>
      </c>
      <c r="V31" s="5"/>
      <c r="W31" s="1219"/>
      <c r="X31" s="1205"/>
      <c r="Y31" s="1196"/>
      <c r="Z31" s="1196"/>
      <c r="AA31" s="1196"/>
      <c r="AB31" s="1196"/>
      <c r="AC31" s="1196"/>
      <c r="AD31" s="1196"/>
      <c r="AF31" s="5"/>
      <c r="AG31" s="5"/>
    </row>
    <row r="32" spans="1:33" hidden="1" x14ac:dyDescent="0.3">
      <c r="A32" s="163" t="s">
        <v>408</v>
      </c>
      <c r="B32" s="1204" t="s">
        <v>409</v>
      </c>
      <c r="C32" s="254"/>
      <c r="D32" s="807" t="s">
        <v>399</v>
      </c>
      <c r="E32" s="5"/>
      <c r="F32" s="5"/>
      <c r="G32" s="1195"/>
      <c r="H32" s="1195"/>
      <c r="I32" s="136">
        <f t="shared" ref="I32:I34" si="7">J32+L32</f>
        <v>52</v>
      </c>
      <c r="J32" s="133"/>
      <c r="K32" s="133"/>
      <c r="L32" s="133">
        <f t="shared" si="3"/>
        <v>52</v>
      </c>
      <c r="M32" s="158">
        <v>32</v>
      </c>
      <c r="N32" s="133">
        <v>20</v>
      </c>
      <c r="O32" s="133"/>
      <c r="P32" s="133"/>
      <c r="Q32" s="1205"/>
      <c r="R32" s="1206"/>
      <c r="S32" s="810">
        <v>32</v>
      </c>
      <c r="T32" s="810"/>
      <c r="U32" s="810">
        <v>20</v>
      </c>
      <c r="V32" s="5"/>
      <c r="W32" s="1219"/>
      <c r="X32" s="1205"/>
      <c r="Y32" s="1196"/>
      <c r="Z32" s="1196"/>
      <c r="AA32" s="1196"/>
      <c r="AB32" s="1196"/>
      <c r="AC32" s="1196"/>
      <c r="AD32" s="1196"/>
      <c r="AF32" s="5"/>
      <c r="AG32" s="5"/>
    </row>
    <row r="33" spans="1:33" hidden="1" x14ac:dyDescent="0.3">
      <c r="A33" s="163" t="s">
        <v>410</v>
      </c>
      <c r="B33" s="1204" t="s">
        <v>411</v>
      </c>
      <c r="C33" s="254"/>
      <c r="D33" s="807" t="s">
        <v>399</v>
      </c>
      <c r="E33" s="5"/>
      <c r="F33" s="5"/>
      <c r="G33" s="1195"/>
      <c r="H33" s="1195"/>
      <c r="I33" s="136">
        <f t="shared" si="7"/>
        <v>36</v>
      </c>
      <c r="J33" s="133"/>
      <c r="K33" s="133"/>
      <c r="L33" s="133">
        <f t="shared" si="3"/>
        <v>36</v>
      </c>
      <c r="M33" s="158">
        <v>14</v>
      </c>
      <c r="N33" s="133">
        <v>22</v>
      </c>
      <c r="O33" s="133"/>
      <c r="P33" s="133"/>
      <c r="Q33" s="1205"/>
      <c r="R33" s="1206"/>
      <c r="S33" s="810">
        <v>0</v>
      </c>
      <c r="T33" s="810"/>
      <c r="U33" s="810">
        <v>36</v>
      </c>
      <c r="V33" s="5"/>
      <c r="W33" s="1219"/>
      <c r="X33" s="1205"/>
      <c r="Y33" s="1196"/>
      <c r="Z33" s="1196"/>
      <c r="AA33" s="1196"/>
      <c r="AB33" s="1196"/>
      <c r="AC33" s="1196"/>
      <c r="AD33" s="1196"/>
      <c r="AF33" s="5"/>
      <c r="AG33" s="5"/>
    </row>
    <row r="34" spans="1:33" hidden="1" x14ac:dyDescent="0.3">
      <c r="A34" s="163" t="s">
        <v>466</v>
      </c>
      <c r="B34" s="1204" t="s">
        <v>467</v>
      </c>
      <c r="C34" s="254"/>
      <c r="D34" s="807" t="s">
        <v>399</v>
      </c>
      <c r="E34" s="5"/>
      <c r="F34" s="5"/>
      <c r="G34" s="1195"/>
      <c r="H34" s="1195"/>
      <c r="I34" s="136">
        <f t="shared" si="7"/>
        <v>32</v>
      </c>
      <c r="J34" s="133"/>
      <c r="K34" s="133"/>
      <c r="L34" s="133">
        <f t="shared" si="3"/>
        <v>32</v>
      </c>
      <c r="M34" s="158">
        <v>10</v>
      </c>
      <c r="N34" s="133">
        <v>22</v>
      </c>
      <c r="O34" s="133"/>
      <c r="P34" s="133"/>
      <c r="Q34" s="1205"/>
      <c r="R34" s="1206"/>
      <c r="S34" s="810">
        <v>20</v>
      </c>
      <c r="T34" s="810"/>
      <c r="U34" s="810">
        <v>12</v>
      </c>
      <c r="V34" s="5"/>
      <c r="W34" s="1219"/>
      <c r="X34" s="1205"/>
      <c r="Y34" s="1196"/>
      <c r="Z34" s="1196"/>
      <c r="AA34" s="1196"/>
      <c r="AB34" s="1196"/>
      <c r="AC34" s="1196"/>
      <c r="AD34" s="1196"/>
      <c r="AF34" s="5"/>
      <c r="AG34" s="5"/>
    </row>
    <row r="35" spans="1:33" hidden="1" x14ac:dyDescent="0.3">
      <c r="A35" s="163"/>
      <c r="B35" s="813" t="s">
        <v>412</v>
      </c>
      <c r="C35" s="814"/>
      <c r="D35" s="254"/>
      <c r="E35" s="5"/>
      <c r="F35" s="5"/>
      <c r="G35" s="1195"/>
      <c r="H35" s="1195"/>
      <c r="I35" s="136">
        <f t="shared" si="2"/>
        <v>39</v>
      </c>
      <c r="J35" s="172">
        <v>39</v>
      </c>
      <c r="K35" s="172"/>
      <c r="L35" s="133">
        <f t="shared" si="3"/>
        <v>0</v>
      </c>
      <c r="M35" s="158">
        <f t="shared" si="4"/>
        <v>0</v>
      </c>
      <c r="N35" s="172">
        <v>0</v>
      </c>
      <c r="O35" s="172"/>
      <c r="P35" s="172"/>
      <c r="Q35" s="237"/>
      <c r="R35" s="1220"/>
      <c r="S35" s="255"/>
      <c r="T35" s="255">
        <v>16</v>
      </c>
      <c r="U35" s="255"/>
      <c r="V35" s="255">
        <v>23</v>
      </c>
      <c r="W35" s="1221"/>
      <c r="X35" s="237"/>
      <c r="Y35" s="1196"/>
      <c r="Z35" s="1196"/>
      <c r="AA35" s="1196"/>
      <c r="AB35" s="1196"/>
      <c r="AC35" s="1196"/>
      <c r="AD35" s="1196"/>
      <c r="AF35" s="5"/>
      <c r="AG35" s="5"/>
    </row>
    <row r="36" spans="1:33" ht="19.5" customHeight="1" x14ac:dyDescent="0.3">
      <c r="A36" s="1394" t="s">
        <v>490</v>
      </c>
      <c r="B36" s="1394"/>
      <c r="C36" s="1201"/>
      <c r="D36" s="1201"/>
      <c r="E36" s="1201"/>
      <c r="F36" s="1201"/>
      <c r="G36" s="1222"/>
      <c r="H36" s="1222"/>
      <c r="I36" s="1198">
        <f t="shared" ref="I36:R36" si="8">I37+I42+I57+I81</f>
        <v>2952</v>
      </c>
      <c r="J36" s="1198">
        <f t="shared" si="8"/>
        <v>1146</v>
      </c>
      <c r="K36" s="1198">
        <f t="shared" si="8"/>
        <v>1994</v>
      </c>
      <c r="L36" s="1198">
        <f t="shared" si="8"/>
        <v>800</v>
      </c>
      <c r="M36" s="1198">
        <f t="shared" si="8"/>
        <v>1154</v>
      </c>
      <c r="N36" s="1198">
        <f t="shared" si="8"/>
        <v>40</v>
      </c>
      <c r="O36" s="1198">
        <f t="shared" si="8"/>
        <v>360</v>
      </c>
      <c r="P36" s="1198">
        <f t="shared" si="8"/>
        <v>300</v>
      </c>
      <c r="Q36" s="1198">
        <f t="shared" si="8"/>
        <v>8</v>
      </c>
      <c r="R36" s="1198">
        <f t="shared" si="8"/>
        <v>84</v>
      </c>
      <c r="S36" s="1198"/>
      <c r="T36" s="1198"/>
      <c r="U36" s="1198"/>
      <c r="V36" s="1198"/>
      <c r="W36" s="1198">
        <f t="shared" ref="W36:AD36" si="9">W37+W42+W57+W81</f>
        <v>512</v>
      </c>
      <c r="X36" s="1198">
        <f t="shared" si="9"/>
        <v>64</v>
      </c>
      <c r="Y36" s="1198">
        <f t="shared" si="9"/>
        <v>576</v>
      </c>
      <c r="Z36" s="1198">
        <f t="shared" si="9"/>
        <v>72</v>
      </c>
      <c r="AA36" s="1198">
        <f t="shared" si="9"/>
        <v>448</v>
      </c>
      <c r="AB36" s="1198">
        <f t="shared" si="9"/>
        <v>56</v>
      </c>
      <c r="AC36" s="1198">
        <f t="shared" si="9"/>
        <v>448</v>
      </c>
      <c r="AD36" s="1198">
        <f t="shared" si="9"/>
        <v>56</v>
      </c>
      <c r="AE36">
        <f>W36+Y36+AA36+AC36</f>
        <v>1984</v>
      </c>
      <c r="AF36" s="5">
        <f>W36+Y36</f>
        <v>1088</v>
      </c>
      <c r="AG36" s="5"/>
    </row>
    <row r="37" spans="1:33" ht="27" customHeight="1" x14ac:dyDescent="0.3">
      <c r="A37" s="617" t="s">
        <v>195</v>
      </c>
      <c r="B37" s="617" t="s">
        <v>196</v>
      </c>
      <c r="C37" s="1223"/>
      <c r="D37" s="1223"/>
      <c r="E37" s="1390"/>
      <c r="F37" s="1391"/>
      <c r="G37" s="1391"/>
      <c r="H37" s="1392"/>
      <c r="I37" s="455">
        <f t="shared" ref="I37:R37" si="10">SUM(I38:I41)</f>
        <v>440</v>
      </c>
      <c r="J37" s="455">
        <f t="shared" si="10"/>
        <v>314</v>
      </c>
      <c r="K37" s="455">
        <f t="shared" si="10"/>
        <v>384</v>
      </c>
      <c r="L37" s="455">
        <f t="shared" si="10"/>
        <v>70</v>
      </c>
      <c r="M37" s="455">
        <f t="shared" si="10"/>
        <v>314</v>
      </c>
      <c r="N37" s="455">
        <f t="shared" si="10"/>
        <v>0</v>
      </c>
      <c r="O37" s="455">
        <f t="shared" si="10"/>
        <v>0</v>
      </c>
      <c r="P37" s="455">
        <f t="shared" si="10"/>
        <v>50</v>
      </c>
      <c r="Q37" s="455">
        <f t="shared" si="10"/>
        <v>0</v>
      </c>
      <c r="R37" s="455">
        <f t="shared" si="10"/>
        <v>6</v>
      </c>
      <c r="S37" s="455"/>
      <c r="T37" s="455"/>
      <c r="U37" s="455"/>
      <c r="V37" s="455"/>
      <c r="W37" s="455">
        <f t="shared" ref="W37:AD37" si="11">SUM(W38:W41)</f>
        <v>96</v>
      </c>
      <c r="X37" s="455">
        <f t="shared" si="11"/>
        <v>12</v>
      </c>
      <c r="Y37" s="455">
        <f t="shared" si="11"/>
        <v>108</v>
      </c>
      <c r="Z37" s="455">
        <f t="shared" si="11"/>
        <v>12</v>
      </c>
      <c r="AA37" s="455">
        <f t="shared" si="11"/>
        <v>84</v>
      </c>
      <c r="AB37" s="455">
        <f t="shared" si="11"/>
        <v>12</v>
      </c>
      <c r="AC37" s="455">
        <f t="shared" si="11"/>
        <v>96</v>
      </c>
      <c r="AD37" s="455">
        <f t="shared" si="11"/>
        <v>14</v>
      </c>
      <c r="AE37">
        <f>W37+Y37+AA37+AC37</f>
        <v>384</v>
      </c>
      <c r="AF37" s="455">
        <f t="shared" ref="AF37:AF82" si="12">W37+Y37</f>
        <v>204</v>
      </c>
      <c r="AG37" s="5"/>
    </row>
    <row r="38" spans="1:33" x14ac:dyDescent="0.3">
      <c r="A38" s="352" t="s">
        <v>197</v>
      </c>
      <c r="B38" s="352" t="s">
        <v>198</v>
      </c>
      <c r="C38" s="352"/>
      <c r="D38" s="352"/>
      <c r="E38" s="352"/>
      <c r="F38" s="114" t="s">
        <v>29</v>
      </c>
      <c r="G38" s="352"/>
      <c r="H38" s="352"/>
      <c r="I38" s="353">
        <f>SUM(L38:R38)</f>
        <v>76</v>
      </c>
      <c r="J38" s="114">
        <v>28</v>
      </c>
      <c r="K38" s="114">
        <f>W38+Y38+AA38+AC38</f>
        <v>68</v>
      </c>
      <c r="L38" s="114">
        <f>W38+Y38+AA38+AC38-M38</f>
        <v>40</v>
      </c>
      <c r="M38" s="114">
        <v>28</v>
      </c>
      <c r="N38" s="114"/>
      <c r="O38" s="114"/>
      <c r="P38" s="114">
        <f>X38+Z38+AB38+AD38</f>
        <v>8</v>
      </c>
      <c r="Q38" s="114"/>
      <c r="R38" s="114"/>
      <c r="S38" s="114"/>
      <c r="T38" s="114"/>
      <c r="U38" s="114"/>
      <c r="V38" s="114"/>
      <c r="W38" s="282">
        <v>32</v>
      </c>
      <c r="X38" s="1194">
        <v>4</v>
      </c>
      <c r="Y38" s="48">
        <v>36</v>
      </c>
      <c r="Z38" s="1194">
        <v>4</v>
      </c>
      <c r="AA38" s="48"/>
      <c r="AB38" s="1194"/>
      <c r="AC38" s="48"/>
      <c r="AD38" s="1194"/>
      <c r="AE38">
        <f>W38+Y38+AA38+AC38</f>
        <v>68</v>
      </c>
      <c r="AF38" s="5">
        <f t="shared" si="12"/>
        <v>68</v>
      </c>
      <c r="AG38" s="1231" t="s">
        <v>1136</v>
      </c>
    </row>
    <row r="39" spans="1:33" ht="45" customHeight="1" x14ac:dyDescent="0.3">
      <c r="A39" s="352" t="s">
        <v>199</v>
      </c>
      <c r="B39" s="352" t="s">
        <v>68</v>
      </c>
      <c r="C39" s="352"/>
      <c r="D39" s="352"/>
      <c r="E39" s="352"/>
      <c r="F39" s="114" t="s">
        <v>29</v>
      </c>
      <c r="G39" s="352"/>
      <c r="H39" s="114" t="s">
        <v>40</v>
      </c>
      <c r="I39" s="353">
        <f t="shared" ref="I39:I41" si="13">SUM(L39:R39)</f>
        <v>146</v>
      </c>
      <c r="J39" s="114">
        <v>120</v>
      </c>
      <c r="K39" s="114">
        <f t="shared" ref="K39:K41" si="14">W39+Y39+AA39+AC39</f>
        <v>124</v>
      </c>
      <c r="L39" s="114">
        <f t="shared" ref="L39:L41" si="15">W39+Y39+AA39+AC39-M39</f>
        <v>4</v>
      </c>
      <c r="M39" s="114">
        <v>120</v>
      </c>
      <c r="N39" s="114"/>
      <c r="O39" s="114"/>
      <c r="P39" s="114">
        <v>16</v>
      </c>
      <c r="Q39" s="114"/>
      <c r="R39" s="114">
        <v>6</v>
      </c>
      <c r="S39" s="114"/>
      <c r="T39" s="114"/>
      <c r="U39" s="114"/>
      <c r="V39" s="114"/>
      <c r="W39" s="282">
        <v>32</v>
      </c>
      <c r="X39" s="1194">
        <v>4</v>
      </c>
      <c r="Y39" s="48">
        <v>36</v>
      </c>
      <c r="Z39" s="1194">
        <v>4</v>
      </c>
      <c r="AA39" s="48">
        <v>28</v>
      </c>
      <c r="AB39" s="1194">
        <v>4</v>
      </c>
      <c r="AC39" s="48">
        <v>28</v>
      </c>
      <c r="AD39" s="1194">
        <v>4</v>
      </c>
      <c r="AE39">
        <f t="shared" ref="AE39:AE82" si="16">W39+Y39+AA39+AC39</f>
        <v>124</v>
      </c>
      <c r="AF39" s="5">
        <f t="shared" si="12"/>
        <v>68</v>
      </c>
      <c r="AG39" s="5" t="s">
        <v>1100</v>
      </c>
    </row>
    <row r="40" spans="1:33" ht="33" hidden="1" customHeight="1" x14ac:dyDescent="0.3">
      <c r="A40" s="352" t="s">
        <v>513</v>
      </c>
      <c r="B40" s="352" t="s">
        <v>124</v>
      </c>
      <c r="C40" s="352"/>
      <c r="D40" s="352"/>
      <c r="E40" s="352"/>
      <c r="F40" s="352"/>
      <c r="G40" s="352"/>
      <c r="H40" s="114" t="s">
        <v>29</v>
      </c>
      <c r="I40" s="353">
        <f t="shared" si="13"/>
        <v>78</v>
      </c>
      <c r="J40" s="114">
        <v>46</v>
      </c>
      <c r="K40" s="114">
        <f t="shared" si="14"/>
        <v>68</v>
      </c>
      <c r="L40" s="114">
        <f t="shared" si="15"/>
        <v>22</v>
      </c>
      <c r="M40" s="114">
        <v>46</v>
      </c>
      <c r="N40" s="114"/>
      <c r="O40" s="114"/>
      <c r="P40" s="114">
        <f t="shared" ref="P40:P41" si="17">X40+Z40+AB40+AD40</f>
        <v>10</v>
      </c>
      <c r="Q40" s="114"/>
      <c r="R40" s="114"/>
      <c r="S40" s="114"/>
      <c r="T40" s="114"/>
      <c r="U40" s="114"/>
      <c r="V40" s="114"/>
      <c r="W40" s="48"/>
      <c r="X40" s="1194"/>
      <c r="Y40" s="48"/>
      <c r="Z40" s="1194"/>
      <c r="AA40" s="48">
        <v>28</v>
      </c>
      <c r="AB40" s="1194">
        <v>4</v>
      </c>
      <c r="AC40" s="48">
        <v>40</v>
      </c>
      <c r="AD40" s="1194">
        <v>6</v>
      </c>
      <c r="AE40">
        <f t="shared" si="16"/>
        <v>68</v>
      </c>
      <c r="AF40" s="5">
        <f t="shared" si="12"/>
        <v>0</v>
      </c>
      <c r="AG40" s="5"/>
    </row>
    <row r="41" spans="1:33" ht="26.25" customHeight="1" x14ac:dyDescent="0.3">
      <c r="A41" s="352" t="s">
        <v>200</v>
      </c>
      <c r="B41" s="352" t="s">
        <v>6</v>
      </c>
      <c r="C41" s="352"/>
      <c r="D41" s="352"/>
      <c r="E41" s="114">
        <v>3</v>
      </c>
      <c r="F41" s="114">
        <v>3</v>
      </c>
      <c r="G41" s="114">
        <v>3</v>
      </c>
      <c r="H41" s="114" t="s">
        <v>29</v>
      </c>
      <c r="I41" s="353">
        <f t="shared" si="13"/>
        <v>140</v>
      </c>
      <c r="J41" s="114">
        <v>120</v>
      </c>
      <c r="K41" s="114">
        <f t="shared" si="14"/>
        <v>124</v>
      </c>
      <c r="L41" s="114">
        <f t="shared" si="15"/>
        <v>4</v>
      </c>
      <c r="M41" s="114">
        <v>120</v>
      </c>
      <c r="N41" s="114"/>
      <c r="O41" s="114"/>
      <c r="P41" s="114">
        <f t="shared" si="17"/>
        <v>16</v>
      </c>
      <c r="Q41" s="114"/>
      <c r="R41" s="114"/>
      <c r="S41" s="114"/>
      <c r="T41" s="114"/>
      <c r="U41" s="114"/>
      <c r="V41" s="114"/>
      <c r="W41" s="282">
        <v>32</v>
      </c>
      <c r="X41" s="1194">
        <v>4</v>
      </c>
      <c r="Y41" s="48">
        <v>36</v>
      </c>
      <c r="Z41" s="1194">
        <v>4</v>
      </c>
      <c r="AA41" s="48">
        <v>28</v>
      </c>
      <c r="AB41" s="1194">
        <v>4</v>
      </c>
      <c r="AC41" s="48">
        <v>28</v>
      </c>
      <c r="AD41" s="1194">
        <v>4</v>
      </c>
      <c r="AE41">
        <f t="shared" si="16"/>
        <v>124</v>
      </c>
      <c r="AF41" s="5">
        <f t="shared" si="12"/>
        <v>68</v>
      </c>
      <c r="AG41" s="5" t="s">
        <v>1075</v>
      </c>
    </row>
    <row r="42" spans="1:33" ht="34.5" customHeight="1" x14ac:dyDescent="0.3">
      <c r="A42" s="617" t="s">
        <v>10</v>
      </c>
      <c r="B42" s="617" t="s">
        <v>70</v>
      </c>
      <c r="C42" s="1223"/>
      <c r="D42" s="1223"/>
      <c r="E42" s="1390"/>
      <c r="F42" s="1391"/>
      <c r="G42" s="1391"/>
      <c r="H42" s="1392"/>
      <c r="I42" s="455">
        <f>SUM(I43:I56)</f>
        <v>1030</v>
      </c>
      <c r="J42" s="455">
        <f t="shared" ref="J42:R42" si="18">SUM(J43:J56)</f>
        <v>454</v>
      </c>
      <c r="K42" s="455">
        <f t="shared" si="18"/>
        <v>870</v>
      </c>
      <c r="L42" s="455">
        <f t="shared" si="18"/>
        <v>408</v>
      </c>
      <c r="M42" s="455">
        <f t="shared" si="18"/>
        <v>462</v>
      </c>
      <c r="N42" s="455">
        <f t="shared" si="18"/>
        <v>0</v>
      </c>
      <c r="O42" s="455">
        <f t="shared" si="18"/>
        <v>0</v>
      </c>
      <c r="P42" s="455">
        <f t="shared" si="18"/>
        <v>118</v>
      </c>
      <c r="Q42" s="455">
        <f t="shared" si="18"/>
        <v>0</v>
      </c>
      <c r="R42" s="455">
        <f t="shared" si="18"/>
        <v>42</v>
      </c>
      <c r="S42" s="455"/>
      <c r="T42" s="455"/>
      <c r="U42" s="455"/>
      <c r="V42" s="455"/>
      <c r="W42" s="455">
        <f>SUM(W43:W56)</f>
        <v>224</v>
      </c>
      <c r="X42" s="455">
        <f t="shared" ref="X42:AD42" si="19">SUM(X43:X56)</f>
        <v>30</v>
      </c>
      <c r="Y42" s="455">
        <f t="shared" si="19"/>
        <v>154</v>
      </c>
      <c r="Z42" s="455">
        <f t="shared" si="19"/>
        <v>16</v>
      </c>
      <c r="AA42" s="455">
        <f t="shared" si="19"/>
        <v>182</v>
      </c>
      <c r="AB42" s="455">
        <f t="shared" si="19"/>
        <v>22</v>
      </c>
      <c r="AC42" s="455">
        <f t="shared" si="19"/>
        <v>310</v>
      </c>
      <c r="AD42" s="455">
        <f t="shared" si="19"/>
        <v>38</v>
      </c>
      <c r="AE42">
        <f t="shared" si="16"/>
        <v>870</v>
      </c>
      <c r="AF42" s="455">
        <f t="shared" si="12"/>
        <v>378</v>
      </c>
      <c r="AG42" s="5"/>
    </row>
    <row r="43" spans="1:33" ht="44.25" customHeight="1" x14ac:dyDescent="0.3">
      <c r="A43" s="352" t="s">
        <v>491</v>
      </c>
      <c r="B43" s="74" t="s">
        <v>492</v>
      </c>
      <c r="C43" s="74"/>
      <c r="D43" s="74"/>
      <c r="E43" s="74"/>
      <c r="F43" s="1202" t="s">
        <v>29</v>
      </c>
      <c r="G43" s="74"/>
      <c r="H43" s="74"/>
      <c r="I43" s="353">
        <f t="shared" ref="I43:I56" si="20">SUM(L43:R43)</f>
        <v>76</v>
      </c>
      <c r="J43" s="1202">
        <v>28</v>
      </c>
      <c r="K43" s="114">
        <f>W43+Y43+AA43+AC43</f>
        <v>68</v>
      </c>
      <c r="L43" s="114">
        <f>W43+Y43+AA43+AC43-M43</f>
        <v>40</v>
      </c>
      <c r="M43" s="1202">
        <v>28</v>
      </c>
      <c r="N43" s="1202"/>
      <c r="O43" s="1202"/>
      <c r="P43" s="114">
        <f>X43+Z43+AB43+AD43</f>
        <v>8</v>
      </c>
      <c r="Q43" s="1202"/>
      <c r="R43" s="1202"/>
      <c r="S43" s="1202"/>
      <c r="T43" s="1202"/>
      <c r="U43" s="1202"/>
      <c r="V43" s="1202"/>
      <c r="W43" s="1306">
        <v>32</v>
      </c>
      <c r="X43" s="1195">
        <v>4</v>
      </c>
      <c r="Y43" s="356">
        <v>36</v>
      </c>
      <c r="Z43" s="1195">
        <v>4</v>
      </c>
      <c r="AA43" s="356"/>
      <c r="AB43" s="1195"/>
      <c r="AC43" s="356"/>
      <c r="AD43" s="1195"/>
      <c r="AE43">
        <f t="shared" si="16"/>
        <v>68</v>
      </c>
      <c r="AF43" s="5">
        <f t="shared" si="12"/>
        <v>68</v>
      </c>
      <c r="AG43" s="1248" t="s">
        <v>1106</v>
      </c>
    </row>
    <row r="44" spans="1:33" ht="26.25" customHeight="1" x14ac:dyDescent="0.3">
      <c r="A44" s="352" t="s">
        <v>493</v>
      </c>
      <c r="B44" s="74" t="s">
        <v>494</v>
      </c>
      <c r="C44" s="74"/>
      <c r="D44" s="74"/>
      <c r="E44" s="74"/>
      <c r="F44" s="357" t="s">
        <v>40</v>
      </c>
      <c r="G44" s="74"/>
      <c r="H44" s="74"/>
      <c r="I44" s="353">
        <f t="shared" si="20"/>
        <v>96</v>
      </c>
      <c r="J44" s="1202">
        <v>56</v>
      </c>
      <c r="K44" s="114">
        <f t="shared" ref="K44:K56" si="21">W44+Y44+AA44+AC44</f>
        <v>78</v>
      </c>
      <c r="L44" s="114">
        <f t="shared" ref="L44:L56" si="22">W44+Y44+AA44+AC44-M44</f>
        <v>22</v>
      </c>
      <c r="M44" s="1202">
        <v>56</v>
      </c>
      <c r="N44" s="1202"/>
      <c r="O44" s="1202"/>
      <c r="P44" s="114">
        <v>12</v>
      </c>
      <c r="Q44" s="1202"/>
      <c r="R44" s="1202">
        <v>6</v>
      </c>
      <c r="S44" s="1202"/>
      <c r="T44" s="1202"/>
      <c r="U44" s="1202"/>
      <c r="V44" s="1202"/>
      <c r="W44" s="48">
        <v>32</v>
      </c>
      <c r="X44" s="1194">
        <v>4</v>
      </c>
      <c r="Y44" s="48">
        <v>46</v>
      </c>
      <c r="Z44" s="1194">
        <v>4</v>
      </c>
      <c r="AA44" s="48"/>
      <c r="AB44" s="1194"/>
      <c r="AC44" s="48"/>
      <c r="AD44" s="1194"/>
      <c r="AE44">
        <f t="shared" si="16"/>
        <v>78</v>
      </c>
      <c r="AF44" s="5">
        <f t="shared" si="12"/>
        <v>78</v>
      </c>
      <c r="AG44" s="1248" t="s">
        <v>1162</v>
      </c>
    </row>
    <row r="45" spans="1:33" ht="35.25" customHeight="1" x14ac:dyDescent="0.3">
      <c r="A45" s="352" t="s">
        <v>495</v>
      </c>
      <c r="B45" s="74" t="s">
        <v>496</v>
      </c>
      <c r="C45" s="74"/>
      <c r="D45" s="74"/>
      <c r="E45" s="74"/>
      <c r="F45" s="357" t="s">
        <v>40</v>
      </c>
      <c r="G45" s="74"/>
      <c r="H45" s="74"/>
      <c r="I45" s="353">
        <f t="shared" si="20"/>
        <v>96</v>
      </c>
      <c r="J45" s="116">
        <v>38</v>
      </c>
      <c r="K45" s="114">
        <f t="shared" si="21"/>
        <v>76</v>
      </c>
      <c r="L45" s="114">
        <f t="shared" si="22"/>
        <v>38</v>
      </c>
      <c r="M45" s="116">
        <v>38</v>
      </c>
      <c r="N45" s="1202"/>
      <c r="O45" s="1202"/>
      <c r="P45" s="114">
        <v>14</v>
      </c>
      <c r="Q45" s="1202"/>
      <c r="R45" s="1202">
        <v>6</v>
      </c>
      <c r="S45" s="1202"/>
      <c r="T45" s="1202"/>
      <c r="U45" s="1202"/>
      <c r="V45" s="1202"/>
      <c r="W45" s="282">
        <v>40</v>
      </c>
      <c r="X45" s="1194">
        <v>6</v>
      </c>
      <c r="Y45" s="48">
        <v>36</v>
      </c>
      <c r="Z45" s="1194">
        <v>4</v>
      </c>
      <c r="AA45" s="48"/>
      <c r="AB45" s="1194"/>
      <c r="AC45" s="48"/>
      <c r="AD45" s="1194"/>
      <c r="AE45">
        <f t="shared" si="16"/>
        <v>76</v>
      </c>
      <c r="AF45" s="5">
        <f t="shared" si="12"/>
        <v>76</v>
      </c>
      <c r="AG45" s="5" t="s">
        <v>1122</v>
      </c>
    </row>
    <row r="46" spans="1:33" ht="34.5" hidden="1" customHeight="1" x14ac:dyDescent="0.3">
      <c r="A46" s="1197" t="s">
        <v>707</v>
      </c>
      <c r="B46" s="74" t="s">
        <v>708</v>
      </c>
      <c r="C46" s="74"/>
      <c r="D46" s="74"/>
      <c r="E46" s="74"/>
      <c r="F46" s="357"/>
      <c r="G46" s="74"/>
      <c r="H46" s="74" t="s">
        <v>40</v>
      </c>
      <c r="I46" s="353">
        <f t="shared" si="20"/>
        <v>84</v>
      </c>
      <c r="J46" s="1202">
        <v>40</v>
      </c>
      <c r="K46" s="114">
        <f t="shared" si="21"/>
        <v>70</v>
      </c>
      <c r="L46" s="114">
        <f t="shared" si="22"/>
        <v>30</v>
      </c>
      <c r="M46" s="1202">
        <v>40</v>
      </c>
      <c r="N46" s="1202"/>
      <c r="O46" s="1202"/>
      <c r="P46" s="114">
        <v>8</v>
      </c>
      <c r="Q46" s="1202"/>
      <c r="R46" s="1202">
        <v>6</v>
      </c>
      <c r="S46" s="1202"/>
      <c r="T46" s="1202"/>
      <c r="U46" s="1202"/>
      <c r="V46" s="1202"/>
      <c r="W46" s="48"/>
      <c r="X46" s="1194"/>
      <c r="Y46" s="48"/>
      <c r="Z46" s="1194"/>
      <c r="AA46" s="48">
        <v>28</v>
      </c>
      <c r="AB46" s="1194">
        <v>4</v>
      </c>
      <c r="AC46" s="48">
        <v>42</v>
      </c>
      <c r="AD46" s="1194">
        <v>4</v>
      </c>
      <c r="AE46">
        <f t="shared" si="16"/>
        <v>70</v>
      </c>
      <c r="AF46" s="5">
        <f t="shared" si="12"/>
        <v>0</v>
      </c>
      <c r="AG46" s="5"/>
    </row>
    <row r="47" spans="1:33" ht="24" customHeight="1" x14ac:dyDescent="0.3">
      <c r="A47" s="1197" t="s">
        <v>497</v>
      </c>
      <c r="B47" s="74" t="s">
        <v>498</v>
      </c>
      <c r="C47" s="74"/>
      <c r="D47" s="74"/>
      <c r="E47" s="357" t="s">
        <v>29</v>
      </c>
      <c r="F47" s="357"/>
      <c r="G47" s="74"/>
      <c r="H47" s="74"/>
      <c r="I47" s="353">
        <f t="shared" si="20"/>
        <v>64</v>
      </c>
      <c r="J47" s="1202">
        <v>20</v>
      </c>
      <c r="K47" s="114">
        <f t="shared" si="21"/>
        <v>56</v>
      </c>
      <c r="L47" s="114">
        <f t="shared" si="22"/>
        <v>28</v>
      </c>
      <c r="M47" s="1202">
        <v>28</v>
      </c>
      <c r="N47" s="1202"/>
      <c r="O47" s="1202"/>
      <c r="P47" s="114">
        <f t="shared" ref="P47:P56" si="23">X47+Z47+AB47+AD47</f>
        <v>8</v>
      </c>
      <c r="Q47" s="1202"/>
      <c r="R47" s="1202"/>
      <c r="S47" s="1202"/>
      <c r="T47" s="1202"/>
      <c r="U47" s="1202"/>
      <c r="V47" s="1202"/>
      <c r="W47" s="282">
        <v>56</v>
      </c>
      <c r="X47" s="1194">
        <v>8</v>
      </c>
      <c r="Y47" s="48"/>
      <c r="Z47" s="1194"/>
      <c r="AA47" s="48"/>
      <c r="AB47" s="1194"/>
      <c r="AC47" s="48"/>
      <c r="AD47" s="1194"/>
      <c r="AE47">
        <f t="shared" si="16"/>
        <v>56</v>
      </c>
      <c r="AF47" s="5">
        <f t="shared" si="12"/>
        <v>56</v>
      </c>
      <c r="AG47" s="1248" t="s">
        <v>1107</v>
      </c>
    </row>
    <row r="48" spans="1:33" ht="30.75" hidden="1" customHeight="1" x14ac:dyDescent="0.3">
      <c r="A48" s="74" t="s">
        <v>709</v>
      </c>
      <c r="B48" s="74" t="s">
        <v>57</v>
      </c>
      <c r="C48" s="74"/>
      <c r="D48" s="74"/>
      <c r="E48" s="74"/>
      <c r="F48" s="357"/>
      <c r="G48" s="74"/>
      <c r="H48" s="74" t="s">
        <v>40</v>
      </c>
      <c r="I48" s="353">
        <f t="shared" si="20"/>
        <v>84</v>
      </c>
      <c r="J48" s="1202">
        <v>36</v>
      </c>
      <c r="K48" s="114">
        <f t="shared" si="21"/>
        <v>70</v>
      </c>
      <c r="L48" s="114">
        <f t="shared" si="22"/>
        <v>34</v>
      </c>
      <c r="M48" s="1202">
        <v>36</v>
      </c>
      <c r="N48" s="74"/>
      <c r="O48" s="74"/>
      <c r="P48" s="114">
        <v>8</v>
      </c>
      <c r="Q48" s="1202"/>
      <c r="R48" s="1202">
        <v>6</v>
      </c>
      <c r="S48" s="1202"/>
      <c r="T48" s="1202"/>
      <c r="U48" s="1202"/>
      <c r="V48" s="1202"/>
      <c r="W48" s="48"/>
      <c r="X48" s="1194"/>
      <c r="Y48" s="48"/>
      <c r="Z48" s="1194"/>
      <c r="AA48" s="48"/>
      <c r="AB48" s="1194"/>
      <c r="AC48" s="48">
        <v>70</v>
      </c>
      <c r="AD48" s="1194">
        <v>8</v>
      </c>
      <c r="AE48">
        <f t="shared" si="16"/>
        <v>70</v>
      </c>
      <c r="AF48" s="5">
        <f t="shared" si="12"/>
        <v>0</v>
      </c>
      <c r="AG48" s="5"/>
    </row>
    <row r="49" spans="1:33" ht="30.75" hidden="1" customHeight="1" x14ac:dyDescent="0.3">
      <c r="A49" s="74" t="s">
        <v>710</v>
      </c>
      <c r="B49" s="74" t="s">
        <v>711</v>
      </c>
      <c r="C49" s="74"/>
      <c r="D49" s="74"/>
      <c r="E49" s="74"/>
      <c r="F49" s="357"/>
      <c r="G49" s="74"/>
      <c r="H49" s="74" t="s">
        <v>29</v>
      </c>
      <c r="I49" s="353">
        <f t="shared" si="20"/>
        <v>50</v>
      </c>
      <c r="J49" s="1202">
        <v>24</v>
      </c>
      <c r="K49" s="114">
        <f t="shared" si="21"/>
        <v>44</v>
      </c>
      <c r="L49" s="114">
        <f t="shared" si="22"/>
        <v>20</v>
      </c>
      <c r="M49" s="1202">
        <v>24</v>
      </c>
      <c r="N49" s="74"/>
      <c r="O49" s="74"/>
      <c r="P49" s="114">
        <f t="shared" si="23"/>
        <v>6</v>
      </c>
      <c r="Q49" s="74"/>
      <c r="R49" s="74"/>
      <c r="S49" s="74"/>
      <c r="T49" s="74"/>
      <c r="U49" s="74"/>
      <c r="V49" s="74"/>
      <c r="W49" s="48"/>
      <c r="X49" s="1194"/>
      <c r="Y49" s="48"/>
      <c r="Z49" s="1194"/>
      <c r="AA49" s="48"/>
      <c r="AB49" s="1194"/>
      <c r="AC49" s="48">
        <v>44</v>
      </c>
      <c r="AD49" s="1194">
        <v>6</v>
      </c>
      <c r="AE49">
        <f t="shared" si="16"/>
        <v>44</v>
      </c>
      <c r="AF49" s="5">
        <f t="shared" si="12"/>
        <v>0</v>
      </c>
      <c r="AG49" s="5"/>
    </row>
    <row r="50" spans="1:33" ht="30.75" hidden="1" customHeight="1" x14ac:dyDescent="0.3">
      <c r="A50" s="74" t="s">
        <v>712</v>
      </c>
      <c r="B50" s="74" t="s">
        <v>295</v>
      </c>
      <c r="C50" s="74"/>
      <c r="D50" s="74"/>
      <c r="E50" s="74"/>
      <c r="F50" s="357"/>
      <c r="G50" s="74" t="s">
        <v>40</v>
      </c>
      <c r="H50" s="74"/>
      <c r="I50" s="353">
        <f t="shared" si="20"/>
        <v>68</v>
      </c>
      <c r="J50" s="1202">
        <v>30</v>
      </c>
      <c r="K50" s="114">
        <f t="shared" si="21"/>
        <v>56</v>
      </c>
      <c r="L50" s="114">
        <f t="shared" si="22"/>
        <v>26</v>
      </c>
      <c r="M50" s="1202">
        <v>30</v>
      </c>
      <c r="N50" s="74"/>
      <c r="O50" s="74"/>
      <c r="P50" s="114">
        <v>6</v>
      </c>
      <c r="Q50" s="357"/>
      <c r="R50" s="357">
        <v>6</v>
      </c>
      <c r="S50" s="357"/>
      <c r="T50" s="357"/>
      <c r="U50" s="357"/>
      <c r="V50" s="357"/>
      <c r="W50" s="48"/>
      <c r="X50" s="1194"/>
      <c r="Y50" s="48"/>
      <c r="Z50" s="1194"/>
      <c r="AA50" s="48">
        <v>56</v>
      </c>
      <c r="AB50" s="1194">
        <v>6</v>
      </c>
      <c r="AC50" s="48"/>
      <c r="AD50" s="1194"/>
      <c r="AE50">
        <f t="shared" si="16"/>
        <v>56</v>
      </c>
      <c r="AF50" s="5">
        <f t="shared" si="12"/>
        <v>0</v>
      </c>
      <c r="AG50" s="5"/>
    </row>
    <row r="51" spans="1:33" ht="24.75" customHeight="1" x14ac:dyDescent="0.3">
      <c r="A51" s="74" t="s">
        <v>499</v>
      </c>
      <c r="B51" s="74" t="s">
        <v>500</v>
      </c>
      <c r="C51" s="74"/>
      <c r="D51" s="74"/>
      <c r="E51" s="74"/>
      <c r="F51" s="357" t="s">
        <v>40</v>
      </c>
      <c r="G51" s="74"/>
      <c r="H51" s="74"/>
      <c r="I51" s="353">
        <f t="shared" si="20"/>
        <v>122</v>
      </c>
      <c r="J51" s="1202">
        <v>46</v>
      </c>
      <c r="K51" s="114">
        <f t="shared" si="21"/>
        <v>100</v>
      </c>
      <c r="L51" s="114">
        <f t="shared" si="22"/>
        <v>54</v>
      </c>
      <c r="M51" s="1202">
        <v>46</v>
      </c>
      <c r="N51" s="74"/>
      <c r="O51" s="74"/>
      <c r="P51" s="114">
        <v>16</v>
      </c>
      <c r="Q51" s="1202"/>
      <c r="R51" s="1202">
        <v>6</v>
      </c>
      <c r="S51" s="1202"/>
      <c r="T51" s="1202"/>
      <c r="U51" s="1202"/>
      <c r="V51" s="1202"/>
      <c r="W51" s="282">
        <v>64</v>
      </c>
      <c r="X51" s="1194">
        <v>8</v>
      </c>
      <c r="Y51" s="48">
        <v>36</v>
      </c>
      <c r="Z51" s="1194">
        <v>4</v>
      </c>
      <c r="AA51" s="48"/>
      <c r="AB51" s="1194"/>
      <c r="AC51" s="48"/>
      <c r="AD51" s="1194"/>
      <c r="AE51">
        <f t="shared" si="16"/>
        <v>100</v>
      </c>
      <c r="AF51" s="5">
        <f t="shared" si="12"/>
        <v>100</v>
      </c>
      <c r="AG51" s="1260" t="s">
        <v>1102</v>
      </c>
    </row>
    <row r="52" spans="1:33" ht="24.75" hidden="1" customHeight="1" x14ac:dyDescent="0.3">
      <c r="A52" s="74" t="s">
        <v>713</v>
      </c>
      <c r="B52" s="74" t="s">
        <v>119</v>
      </c>
      <c r="C52" s="74"/>
      <c r="D52" s="74"/>
      <c r="E52" s="74"/>
      <c r="F52" s="357"/>
      <c r="G52" s="74" t="s">
        <v>40</v>
      </c>
      <c r="H52" s="74"/>
      <c r="I52" s="353">
        <f t="shared" si="20"/>
        <v>68</v>
      </c>
      <c r="J52" s="1202">
        <v>28</v>
      </c>
      <c r="K52" s="114">
        <f t="shared" si="21"/>
        <v>56</v>
      </c>
      <c r="L52" s="114">
        <f t="shared" si="22"/>
        <v>28</v>
      </c>
      <c r="M52" s="1202">
        <v>28</v>
      </c>
      <c r="N52" s="74"/>
      <c r="O52" s="74"/>
      <c r="P52" s="114">
        <v>6</v>
      </c>
      <c r="Q52" s="357"/>
      <c r="R52" s="357">
        <v>6</v>
      </c>
      <c r="S52" s="357"/>
      <c r="T52" s="357"/>
      <c r="U52" s="357"/>
      <c r="V52" s="357"/>
      <c r="W52" s="48"/>
      <c r="X52" s="1194"/>
      <c r="Y52" s="48"/>
      <c r="Z52" s="1194"/>
      <c r="AA52" s="48">
        <v>56</v>
      </c>
      <c r="AB52" s="1194">
        <v>6</v>
      </c>
      <c r="AC52" s="48"/>
      <c r="AD52" s="1194"/>
      <c r="AE52">
        <f t="shared" si="16"/>
        <v>56</v>
      </c>
      <c r="AF52" s="5">
        <f t="shared" si="12"/>
        <v>0</v>
      </c>
      <c r="AG52" s="5"/>
    </row>
    <row r="53" spans="1:33" ht="30.75" hidden="1" customHeight="1" x14ac:dyDescent="0.3">
      <c r="A53" s="74" t="s">
        <v>714</v>
      </c>
      <c r="B53" s="74" t="s">
        <v>101</v>
      </c>
      <c r="C53" s="74"/>
      <c r="D53" s="74"/>
      <c r="E53" s="74"/>
      <c r="F53" s="74"/>
      <c r="G53" s="74"/>
      <c r="H53" s="74" t="s">
        <v>29</v>
      </c>
      <c r="I53" s="353">
        <f t="shared" si="20"/>
        <v>48</v>
      </c>
      <c r="J53" s="1202">
        <v>22</v>
      </c>
      <c r="K53" s="114">
        <f t="shared" si="21"/>
        <v>42</v>
      </c>
      <c r="L53" s="114">
        <f t="shared" si="22"/>
        <v>20</v>
      </c>
      <c r="M53" s="1202">
        <v>22</v>
      </c>
      <c r="N53" s="74"/>
      <c r="O53" s="74"/>
      <c r="P53" s="114">
        <f t="shared" si="23"/>
        <v>6</v>
      </c>
      <c r="Q53" s="74"/>
      <c r="R53" s="74"/>
      <c r="S53" s="74"/>
      <c r="T53" s="74"/>
      <c r="U53" s="74"/>
      <c r="V53" s="74"/>
      <c r="W53" s="48"/>
      <c r="X53" s="54"/>
      <c r="Y53" s="48"/>
      <c r="Z53" s="54"/>
      <c r="AA53" s="48"/>
      <c r="AB53" s="54"/>
      <c r="AC53" s="48">
        <v>42</v>
      </c>
      <c r="AD53" s="54">
        <v>6</v>
      </c>
      <c r="AE53">
        <f t="shared" si="16"/>
        <v>42</v>
      </c>
      <c r="AF53" s="5">
        <f t="shared" si="12"/>
        <v>0</v>
      </c>
      <c r="AG53" s="5"/>
    </row>
    <row r="54" spans="1:33" ht="30.75" hidden="1" customHeight="1" x14ac:dyDescent="0.3">
      <c r="A54" s="74" t="s">
        <v>715</v>
      </c>
      <c r="B54" s="74" t="s">
        <v>294</v>
      </c>
      <c r="C54" s="74"/>
      <c r="D54" s="74"/>
      <c r="E54" s="74"/>
      <c r="F54" s="74"/>
      <c r="G54" s="74"/>
      <c r="H54" s="74" t="s">
        <v>29</v>
      </c>
      <c r="I54" s="353">
        <f t="shared" si="20"/>
        <v>64</v>
      </c>
      <c r="J54" s="1202">
        <v>28</v>
      </c>
      <c r="K54" s="114">
        <f t="shared" si="21"/>
        <v>56</v>
      </c>
      <c r="L54" s="114">
        <f t="shared" si="22"/>
        <v>28</v>
      </c>
      <c r="M54" s="1202">
        <v>28</v>
      </c>
      <c r="N54" s="74"/>
      <c r="O54" s="74"/>
      <c r="P54" s="114">
        <f t="shared" si="23"/>
        <v>8</v>
      </c>
      <c r="Q54" s="74"/>
      <c r="R54" s="74"/>
      <c r="S54" s="74"/>
      <c r="T54" s="74"/>
      <c r="U54" s="74"/>
      <c r="V54" s="74"/>
      <c r="W54" s="48"/>
      <c r="X54" s="1194"/>
      <c r="Y54" s="48"/>
      <c r="Z54" s="1194"/>
      <c r="AA54" s="48"/>
      <c r="AB54" s="1194"/>
      <c r="AC54" s="48">
        <v>56</v>
      </c>
      <c r="AD54" s="1194">
        <v>8</v>
      </c>
      <c r="AE54">
        <f t="shared" si="16"/>
        <v>56</v>
      </c>
      <c r="AF54" s="5">
        <f t="shared" si="12"/>
        <v>0</v>
      </c>
      <c r="AG54" s="5"/>
    </row>
    <row r="55" spans="1:33" ht="30.75" hidden="1" customHeight="1" x14ac:dyDescent="0.3">
      <c r="A55" s="74" t="s">
        <v>716</v>
      </c>
      <c r="B55" s="74" t="s">
        <v>717</v>
      </c>
      <c r="C55" s="74"/>
      <c r="D55" s="74"/>
      <c r="E55" s="74"/>
      <c r="F55" s="74"/>
      <c r="G55" s="74" t="s">
        <v>29</v>
      </c>
      <c r="H55" s="74"/>
      <c r="I55" s="353">
        <f t="shared" si="20"/>
        <v>48</v>
      </c>
      <c r="J55" s="1202">
        <v>22</v>
      </c>
      <c r="K55" s="114">
        <f t="shared" si="21"/>
        <v>42</v>
      </c>
      <c r="L55" s="114">
        <f t="shared" si="22"/>
        <v>20</v>
      </c>
      <c r="M55" s="1202">
        <v>22</v>
      </c>
      <c r="N55" s="74"/>
      <c r="O55" s="74"/>
      <c r="P55" s="114">
        <f t="shared" si="23"/>
        <v>6</v>
      </c>
      <c r="Q55" s="74"/>
      <c r="R55" s="74"/>
      <c r="S55" s="74"/>
      <c r="T55" s="74"/>
      <c r="U55" s="74"/>
      <c r="V55" s="74"/>
      <c r="W55" s="48"/>
      <c r="X55" s="1194"/>
      <c r="Y55" s="48"/>
      <c r="Z55" s="1194"/>
      <c r="AA55" s="48">
        <v>42</v>
      </c>
      <c r="AB55" s="1194">
        <v>6</v>
      </c>
      <c r="AC55" s="48"/>
      <c r="AD55" s="1194"/>
      <c r="AE55">
        <f t="shared" si="16"/>
        <v>42</v>
      </c>
      <c r="AF55" s="5">
        <f t="shared" si="12"/>
        <v>0</v>
      </c>
      <c r="AG55" s="5"/>
    </row>
    <row r="56" spans="1:33" ht="28.5" hidden="1" customHeight="1" x14ac:dyDescent="0.3">
      <c r="A56" s="74" t="s">
        <v>718</v>
      </c>
      <c r="B56" s="74" t="s">
        <v>21</v>
      </c>
      <c r="C56" s="74"/>
      <c r="D56" s="74"/>
      <c r="E56" s="74"/>
      <c r="F56" s="74"/>
      <c r="G56" s="74"/>
      <c r="H56" s="74" t="s">
        <v>29</v>
      </c>
      <c r="I56" s="353">
        <f t="shared" si="20"/>
        <v>62</v>
      </c>
      <c r="J56" s="1202">
        <v>36</v>
      </c>
      <c r="K56" s="114">
        <f t="shared" si="21"/>
        <v>56</v>
      </c>
      <c r="L56" s="114">
        <f t="shared" si="22"/>
        <v>20</v>
      </c>
      <c r="M56" s="1202">
        <v>36</v>
      </c>
      <c r="N56" s="74"/>
      <c r="O56" s="74"/>
      <c r="P56" s="114">
        <f t="shared" si="23"/>
        <v>6</v>
      </c>
      <c r="Q56" s="74"/>
      <c r="R56" s="74"/>
      <c r="S56" s="74"/>
      <c r="T56" s="74"/>
      <c r="U56" s="74"/>
      <c r="V56" s="74"/>
      <c r="W56" s="48"/>
      <c r="X56" s="1194"/>
      <c r="Y56" s="48"/>
      <c r="Z56" s="1194"/>
      <c r="AA56" s="48"/>
      <c r="AB56" s="5"/>
      <c r="AC56" s="48">
        <v>56</v>
      </c>
      <c r="AD56" s="1194">
        <v>6</v>
      </c>
      <c r="AE56">
        <f t="shared" si="16"/>
        <v>56</v>
      </c>
      <c r="AF56" s="5">
        <f t="shared" si="12"/>
        <v>0</v>
      </c>
      <c r="AG56" s="5"/>
    </row>
    <row r="57" spans="1:33" x14ac:dyDescent="0.3">
      <c r="A57" s="618" t="s">
        <v>103</v>
      </c>
      <c r="B57" s="618" t="s">
        <v>9</v>
      </c>
      <c r="C57" s="1224"/>
      <c r="D57" s="1224"/>
      <c r="E57" s="1375"/>
      <c r="F57" s="1376"/>
      <c r="G57" s="1376"/>
      <c r="H57" s="1377"/>
      <c r="I57" s="463">
        <f>I58+I67+I73+I77</f>
        <v>1266</v>
      </c>
      <c r="J57" s="463">
        <f t="shared" ref="J57:R57" si="24">J58+J67+J73+J77</f>
        <v>378</v>
      </c>
      <c r="K57" s="463">
        <f t="shared" si="24"/>
        <v>740</v>
      </c>
      <c r="L57" s="463">
        <f t="shared" si="24"/>
        <v>322</v>
      </c>
      <c r="M57" s="463">
        <f t="shared" si="24"/>
        <v>378</v>
      </c>
      <c r="N57" s="463">
        <f t="shared" si="24"/>
        <v>40</v>
      </c>
      <c r="O57" s="463">
        <f t="shared" si="24"/>
        <v>360</v>
      </c>
      <c r="P57" s="463">
        <f t="shared" si="24"/>
        <v>132</v>
      </c>
      <c r="Q57" s="463">
        <f t="shared" si="24"/>
        <v>8</v>
      </c>
      <c r="R57" s="463">
        <f t="shared" si="24"/>
        <v>36</v>
      </c>
      <c r="S57" s="463"/>
      <c r="T57" s="463"/>
      <c r="U57" s="463"/>
      <c r="V57" s="463"/>
      <c r="W57" s="463">
        <f t="shared" ref="W57:AD57" si="25">W58+W67+W73+W77</f>
        <v>192</v>
      </c>
      <c r="X57" s="463">
        <f t="shared" si="25"/>
        <v>22</v>
      </c>
      <c r="Y57" s="463">
        <f t="shared" si="25"/>
        <v>314</v>
      </c>
      <c r="Z57" s="463">
        <f t="shared" si="25"/>
        <v>44</v>
      </c>
      <c r="AA57" s="463">
        <f t="shared" si="25"/>
        <v>182</v>
      </c>
      <c r="AB57" s="463">
        <f t="shared" si="25"/>
        <v>22</v>
      </c>
      <c r="AC57" s="463">
        <f t="shared" si="25"/>
        <v>42</v>
      </c>
      <c r="AD57" s="463">
        <f t="shared" si="25"/>
        <v>4</v>
      </c>
      <c r="AE57">
        <f t="shared" si="16"/>
        <v>730</v>
      </c>
      <c r="AF57" s="463">
        <f t="shared" si="12"/>
        <v>506</v>
      </c>
      <c r="AG57" s="5"/>
    </row>
    <row r="58" spans="1:33" ht="30" customHeight="1" x14ac:dyDescent="0.3">
      <c r="A58" s="619" t="s">
        <v>719</v>
      </c>
      <c r="B58" s="620" t="s">
        <v>720</v>
      </c>
      <c r="C58" s="1225"/>
      <c r="D58" s="1225"/>
      <c r="E58" s="1378"/>
      <c r="F58" s="1379"/>
      <c r="G58" s="1379"/>
      <c r="H58" s="1380"/>
      <c r="I58" s="466">
        <f>SUM(I59:I64)</f>
        <v>376</v>
      </c>
      <c r="J58" s="466">
        <f t="shared" ref="J58:R58" si="26">SUM(J59:J64)</f>
        <v>112</v>
      </c>
      <c r="K58" s="466">
        <f t="shared" si="26"/>
        <v>256</v>
      </c>
      <c r="L58" s="466">
        <f t="shared" si="26"/>
        <v>124</v>
      </c>
      <c r="M58" s="466">
        <f t="shared" si="26"/>
        <v>112</v>
      </c>
      <c r="N58" s="466">
        <f t="shared" si="26"/>
        <v>20</v>
      </c>
      <c r="O58" s="466">
        <f t="shared" si="26"/>
        <v>72</v>
      </c>
      <c r="P58" s="466">
        <f t="shared" si="26"/>
        <v>40</v>
      </c>
      <c r="Q58" s="466">
        <f t="shared" si="26"/>
        <v>2</v>
      </c>
      <c r="R58" s="466">
        <f t="shared" si="26"/>
        <v>6</v>
      </c>
      <c r="S58" s="466"/>
      <c r="T58" s="466"/>
      <c r="U58" s="466"/>
      <c r="V58" s="466"/>
      <c r="W58" s="466">
        <f>SUM(W59:W61)</f>
        <v>112</v>
      </c>
      <c r="X58" s="466">
        <f t="shared" ref="X58:AD58" si="27">SUM(X59:X61)</f>
        <v>12</v>
      </c>
      <c r="Y58" s="466">
        <f t="shared" si="27"/>
        <v>144</v>
      </c>
      <c r="Z58" s="466">
        <f t="shared" si="27"/>
        <v>20</v>
      </c>
      <c r="AA58" s="466">
        <f t="shared" si="27"/>
        <v>0</v>
      </c>
      <c r="AB58" s="466">
        <f t="shared" si="27"/>
        <v>0</v>
      </c>
      <c r="AC58" s="466">
        <f t="shared" si="27"/>
        <v>0</v>
      </c>
      <c r="AD58" s="466">
        <f t="shared" si="27"/>
        <v>0</v>
      </c>
      <c r="AE58">
        <f t="shared" si="16"/>
        <v>256</v>
      </c>
      <c r="AF58" s="466">
        <f t="shared" si="12"/>
        <v>256</v>
      </c>
      <c r="AG58" s="5"/>
    </row>
    <row r="59" spans="1:33" ht="45" customHeight="1" x14ac:dyDescent="0.3">
      <c r="A59" s="1197" t="s">
        <v>352</v>
      </c>
      <c r="B59" s="74" t="s">
        <v>501</v>
      </c>
      <c r="C59" s="74"/>
      <c r="D59" s="74"/>
      <c r="E59" s="74"/>
      <c r="F59" s="74" t="s">
        <v>29</v>
      </c>
      <c r="G59" s="74"/>
      <c r="H59" s="74"/>
      <c r="I59" s="353">
        <f t="shared" ref="I59:I61" si="28">SUM(L59:R59)</f>
        <v>122</v>
      </c>
      <c r="J59" s="1202">
        <v>40</v>
      </c>
      <c r="K59" s="114">
        <f t="shared" ref="K59:K61" si="29">W59+Y59+AA59+AC59</f>
        <v>112</v>
      </c>
      <c r="L59" s="114">
        <v>52</v>
      </c>
      <c r="M59" s="1202">
        <v>40</v>
      </c>
      <c r="N59" s="116">
        <v>20</v>
      </c>
      <c r="O59" s="1202"/>
      <c r="P59" s="114">
        <v>10</v>
      </c>
      <c r="Q59" s="1202"/>
      <c r="R59" s="1202"/>
      <c r="S59" s="1202"/>
      <c r="T59" s="1202"/>
      <c r="U59" s="1202"/>
      <c r="V59" s="1202"/>
      <c r="W59" s="282">
        <v>56</v>
      </c>
      <c r="X59" s="1194">
        <v>6</v>
      </c>
      <c r="Y59" s="48">
        <v>56</v>
      </c>
      <c r="Z59" s="1194">
        <v>4</v>
      </c>
      <c r="AA59" s="48"/>
      <c r="AB59" s="1194"/>
      <c r="AC59" s="48"/>
      <c r="AD59" s="1194"/>
      <c r="AE59">
        <f t="shared" si="16"/>
        <v>112</v>
      </c>
      <c r="AF59" s="5">
        <f t="shared" si="12"/>
        <v>112</v>
      </c>
      <c r="AG59" s="5" t="s">
        <v>1122</v>
      </c>
    </row>
    <row r="60" spans="1:33" ht="35.25" customHeight="1" x14ac:dyDescent="0.3">
      <c r="A60" s="1197" t="s">
        <v>502</v>
      </c>
      <c r="B60" s="74" t="s">
        <v>503</v>
      </c>
      <c r="C60" s="74"/>
      <c r="D60" s="74"/>
      <c r="E60" s="74"/>
      <c r="F60" s="74" t="s">
        <v>29</v>
      </c>
      <c r="G60" s="74"/>
      <c r="H60" s="74"/>
      <c r="I60" s="353">
        <f t="shared" si="28"/>
        <v>104</v>
      </c>
      <c r="J60" s="1202">
        <v>48</v>
      </c>
      <c r="K60" s="114">
        <f t="shared" si="29"/>
        <v>90</v>
      </c>
      <c r="L60" s="114">
        <v>42</v>
      </c>
      <c r="M60" s="1202">
        <v>48</v>
      </c>
      <c r="N60" s="1202"/>
      <c r="O60" s="1202"/>
      <c r="P60" s="114">
        <f t="shared" ref="P60:P63" si="30">X60+Z60+AB60+AD60</f>
        <v>14</v>
      </c>
      <c r="Q60" s="1202"/>
      <c r="R60" s="1202"/>
      <c r="S60" s="1202"/>
      <c r="T60" s="1202"/>
      <c r="U60" s="1202"/>
      <c r="V60" s="1202"/>
      <c r="W60" s="282">
        <v>56</v>
      </c>
      <c r="X60" s="1194">
        <v>6</v>
      </c>
      <c r="Y60" s="48">
        <v>34</v>
      </c>
      <c r="Z60" s="1194">
        <v>8</v>
      </c>
      <c r="AA60" s="48"/>
      <c r="AB60" s="1194"/>
      <c r="AC60" s="48"/>
      <c r="AD60" s="1194"/>
      <c r="AE60">
        <f t="shared" si="16"/>
        <v>90</v>
      </c>
      <c r="AF60" s="5">
        <f t="shared" si="12"/>
        <v>90</v>
      </c>
      <c r="AG60" s="5" t="s">
        <v>1121</v>
      </c>
    </row>
    <row r="61" spans="1:33" ht="42.75" customHeight="1" x14ac:dyDescent="0.3">
      <c r="A61" s="1197" t="s">
        <v>504</v>
      </c>
      <c r="B61" s="74" t="s">
        <v>505</v>
      </c>
      <c r="C61" s="74"/>
      <c r="D61" s="74"/>
      <c r="E61" s="74"/>
      <c r="F61" s="357" t="s">
        <v>29</v>
      </c>
      <c r="G61" s="74"/>
      <c r="H61" s="74"/>
      <c r="I61" s="353">
        <f t="shared" si="28"/>
        <v>62</v>
      </c>
      <c r="J61" s="1202">
        <v>24</v>
      </c>
      <c r="K61" s="114">
        <f t="shared" si="29"/>
        <v>54</v>
      </c>
      <c r="L61" s="114">
        <f t="shared" ref="L61" si="31">W61+Y61+AA61+AC61-M61</f>
        <v>30</v>
      </c>
      <c r="M61" s="1202">
        <v>24</v>
      </c>
      <c r="N61" s="1202"/>
      <c r="O61" s="1202"/>
      <c r="P61" s="114">
        <f t="shared" si="30"/>
        <v>8</v>
      </c>
      <c r="Q61" s="1202"/>
      <c r="R61" s="1202"/>
      <c r="S61" s="1202"/>
      <c r="T61" s="1202"/>
      <c r="U61" s="1202"/>
      <c r="V61" s="1202"/>
      <c r="W61" s="48"/>
      <c r="X61" s="1194"/>
      <c r="Y61" s="48">
        <v>54</v>
      </c>
      <c r="Z61" s="1194">
        <v>8</v>
      </c>
      <c r="AA61" s="48"/>
      <c r="AB61" s="1194"/>
      <c r="AC61" s="48"/>
      <c r="AD61" s="1194"/>
      <c r="AE61">
        <f t="shared" si="16"/>
        <v>54</v>
      </c>
      <c r="AF61" s="5">
        <f t="shared" si="12"/>
        <v>54</v>
      </c>
      <c r="AG61" s="1248" t="s">
        <v>1119</v>
      </c>
    </row>
    <row r="62" spans="1:33" ht="24.75" customHeight="1" x14ac:dyDescent="0.3">
      <c r="A62" s="1200" t="s">
        <v>157</v>
      </c>
      <c r="B62" s="1200" t="s">
        <v>43</v>
      </c>
      <c r="C62" s="1200"/>
      <c r="D62" s="1200"/>
      <c r="E62" s="74"/>
      <c r="F62" s="1420" t="s">
        <v>283</v>
      </c>
      <c r="G62" s="74"/>
      <c r="H62" s="74"/>
      <c r="I62" s="353">
        <f t="shared" ref="I62:I64" si="32">SUM(L62:R62)</f>
        <v>36</v>
      </c>
      <c r="J62" s="1202"/>
      <c r="K62" s="1202"/>
      <c r="L62" s="114"/>
      <c r="M62" s="1202"/>
      <c r="N62" s="1202"/>
      <c r="O62" s="1202">
        <v>36</v>
      </c>
      <c r="P62" s="114"/>
      <c r="Q62" s="1202"/>
      <c r="R62" s="1202"/>
      <c r="S62" s="1202"/>
      <c r="T62" s="1202"/>
      <c r="U62" s="1202"/>
      <c r="V62" s="1202"/>
      <c r="W62" s="48"/>
      <c r="X62" s="1194"/>
      <c r="Y62" s="455">
        <v>36</v>
      </c>
      <c r="Z62" s="1194"/>
      <c r="AA62" s="48"/>
      <c r="AB62" s="1194"/>
      <c r="AC62" s="48"/>
      <c r="AD62" s="1194"/>
      <c r="AE62">
        <f t="shared" si="16"/>
        <v>36</v>
      </c>
      <c r="AF62" s="5">
        <f t="shared" si="12"/>
        <v>36</v>
      </c>
      <c r="AG62" s="5"/>
    </row>
    <row r="63" spans="1:33" ht="25.5" customHeight="1" x14ac:dyDescent="0.3">
      <c r="A63" s="1200" t="s">
        <v>365</v>
      </c>
      <c r="B63" s="1200" t="s">
        <v>73</v>
      </c>
      <c r="C63" s="1200"/>
      <c r="D63" s="1200"/>
      <c r="E63" s="1200"/>
      <c r="F63" s="1421"/>
      <c r="G63" s="1200"/>
      <c r="H63" s="1200"/>
      <c r="I63" s="353">
        <f t="shared" si="32"/>
        <v>36</v>
      </c>
      <c r="J63" s="1202"/>
      <c r="K63" s="1202"/>
      <c r="L63" s="114"/>
      <c r="M63" s="1202"/>
      <c r="N63" s="1202"/>
      <c r="O63" s="1202">
        <v>36</v>
      </c>
      <c r="P63" s="114">
        <f t="shared" si="30"/>
        <v>0</v>
      </c>
      <c r="Q63" s="1202"/>
      <c r="R63" s="1202"/>
      <c r="S63" s="1202"/>
      <c r="T63" s="1202"/>
      <c r="U63" s="1202"/>
      <c r="V63" s="1202"/>
      <c r="W63" s="47"/>
      <c r="X63" s="47"/>
      <c r="Y63" s="47">
        <v>36</v>
      </c>
      <c r="Z63" s="47"/>
      <c r="AA63" s="47"/>
      <c r="AB63" s="47"/>
      <c r="AC63" s="47"/>
      <c r="AD63" s="47"/>
      <c r="AE63">
        <f t="shared" si="16"/>
        <v>36</v>
      </c>
      <c r="AF63" s="455">
        <f t="shared" si="12"/>
        <v>36</v>
      </c>
      <c r="AG63" s="5"/>
    </row>
    <row r="64" spans="1:33" x14ac:dyDescent="0.3">
      <c r="A64" s="1200" t="s">
        <v>282</v>
      </c>
      <c r="B64" s="1200" t="s">
        <v>216</v>
      </c>
      <c r="C64" s="1200"/>
      <c r="D64" s="1200"/>
      <c r="E64" s="1200"/>
      <c r="F64" s="1200" t="s">
        <v>40</v>
      </c>
      <c r="G64" s="1200"/>
      <c r="H64" s="1200"/>
      <c r="I64" s="353">
        <f t="shared" si="32"/>
        <v>16</v>
      </c>
      <c r="J64" s="1202"/>
      <c r="K64" s="1202"/>
      <c r="L64" s="1202"/>
      <c r="M64" s="1202"/>
      <c r="N64" s="1202"/>
      <c r="O64" s="1202"/>
      <c r="P64" s="114">
        <v>8</v>
      </c>
      <c r="Q64" s="1202">
        <v>2</v>
      </c>
      <c r="R64" s="1202">
        <v>6</v>
      </c>
      <c r="S64" s="1202"/>
      <c r="T64" s="1202"/>
      <c r="U64" s="1202"/>
      <c r="V64" s="1202"/>
      <c r="W64" s="47"/>
      <c r="X64" s="47"/>
      <c r="Y64" s="47">
        <v>6</v>
      </c>
      <c r="Z64" s="47"/>
      <c r="AA64" s="47"/>
      <c r="AB64" s="47"/>
      <c r="AC64" s="47"/>
      <c r="AD64" s="47"/>
      <c r="AE64">
        <f t="shared" si="16"/>
        <v>6</v>
      </c>
      <c r="AF64" s="455">
        <f t="shared" si="12"/>
        <v>6</v>
      </c>
      <c r="AG64" s="5"/>
    </row>
    <row r="65" spans="1:33" x14ac:dyDescent="0.3">
      <c r="A65" s="621"/>
      <c r="B65" s="621" t="s">
        <v>721</v>
      </c>
      <c r="C65" s="621"/>
      <c r="D65" s="621"/>
      <c r="E65" s="621"/>
      <c r="F65" s="621"/>
      <c r="G65" s="621"/>
      <c r="H65" s="621"/>
      <c r="I65" s="622"/>
      <c r="J65" s="622"/>
      <c r="K65" s="622"/>
      <c r="L65" s="622"/>
      <c r="M65" s="622"/>
      <c r="N65" s="622"/>
      <c r="O65" s="622"/>
      <c r="P65" s="622"/>
      <c r="Q65" s="622"/>
      <c r="R65" s="622"/>
      <c r="S65" s="622"/>
      <c r="T65" s="622"/>
      <c r="U65" s="622"/>
      <c r="V65" s="622"/>
      <c r="W65" s="621"/>
      <c r="X65" s="621"/>
      <c r="Y65" s="621"/>
      <c r="Z65" s="621"/>
      <c r="AA65" s="621"/>
      <c r="AB65" s="621"/>
      <c r="AC65" s="621"/>
      <c r="AD65" s="621"/>
      <c r="AE65">
        <f t="shared" si="16"/>
        <v>0</v>
      </c>
      <c r="AF65" s="621">
        <f t="shared" si="12"/>
        <v>0</v>
      </c>
      <c r="AG65" s="5"/>
    </row>
    <row r="66" spans="1:33" ht="26.4" x14ac:dyDescent="0.3">
      <c r="A66" s="358"/>
      <c r="B66" s="359" t="s">
        <v>722</v>
      </c>
      <c r="C66" s="359"/>
      <c r="D66" s="359"/>
      <c r="E66" s="359"/>
      <c r="F66" s="359"/>
      <c r="G66" s="359"/>
      <c r="H66" s="359"/>
      <c r="I66" s="353"/>
      <c r="J66" s="353"/>
      <c r="K66" s="353"/>
      <c r="L66" s="353"/>
      <c r="M66" s="353"/>
      <c r="N66" s="353"/>
      <c r="O66" s="353"/>
      <c r="P66" s="353"/>
      <c r="Q66" s="353"/>
      <c r="R66" s="353"/>
      <c r="S66" s="353"/>
      <c r="T66" s="353"/>
      <c r="U66" s="353"/>
      <c r="V66" s="353"/>
      <c r="W66" s="358"/>
      <c r="X66" s="358"/>
      <c r="Y66" s="358"/>
      <c r="Z66" s="358"/>
      <c r="AA66" s="358"/>
      <c r="AB66" s="358"/>
      <c r="AC66" s="358"/>
      <c r="AD66" s="358"/>
      <c r="AE66">
        <f t="shared" si="16"/>
        <v>0</v>
      </c>
      <c r="AF66" s="5">
        <f t="shared" si="12"/>
        <v>0</v>
      </c>
      <c r="AG66" s="5"/>
    </row>
    <row r="67" spans="1:33" ht="41.4" x14ac:dyDescent="0.3">
      <c r="A67" s="619" t="s">
        <v>723</v>
      </c>
      <c r="B67" s="620" t="s">
        <v>724</v>
      </c>
      <c r="C67" s="1225"/>
      <c r="D67" s="1225"/>
      <c r="E67" s="1378"/>
      <c r="F67" s="1379"/>
      <c r="G67" s="1379"/>
      <c r="H67" s="1380"/>
      <c r="I67" s="466">
        <f>SUM(I68:I72)</f>
        <v>360</v>
      </c>
      <c r="J67" s="466">
        <f t="shared" ref="J67:R67" si="33">SUM(J68:J72)</f>
        <v>110</v>
      </c>
      <c r="K67" s="466">
        <f t="shared" si="33"/>
        <v>234</v>
      </c>
      <c r="L67" s="466">
        <f t="shared" si="33"/>
        <v>104</v>
      </c>
      <c r="M67" s="466">
        <f t="shared" si="33"/>
        <v>110</v>
      </c>
      <c r="N67" s="466">
        <f t="shared" si="33"/>
        <v>20</v>
      </c>
      <c r="O67" s="466">
        <f t="shared" si="33"/>
        <v>72</v>
      </c>
      <c r="P67" s="466">
        <f t="shared" si="33"/>
        <v>50</v>
      </c>
      <c r="Q67" s="466">
        <f t="shared" si="33"/>
        <v>2</v>
      </c>
      <c r="R67" s="466">
        <f t="shared" si="33"/>
        <v>12</v>
      </c>
      <c r="S67" s="466"/>
      <c r="T67" s="466"/>
      <c r="U67" s="466"/>
      <c r="V67" s="466"/>
      <c r="W67" s="466">
        <f>SUM(W68:W70)</f>
        <v>0</v>
      </c>
      <c r="X67" s="466">
        <f t="shared" ref="X67:AD67" si="34">SUM(X68:X70)</f>
        <v>0</v>
      </c>
      <c r="Y67" s="466">
        <f t="shared" si="34"/>
        <v>98</v>
      </c>
      <c r="Z67" s="466">
        <f t="shared" si="34"/>
        <v>16</v>
      </c>
      <c r="AA67" s="466">
        <f t="shared" si="34"/>
        <v>126</v>
      </c>
      <c r="AB67" s="466">
        <f t="shared" si="34"/>
        <v>14</v>
      </c>
      <c r="AC67" s="466">
        <f t="shared" si="34"/>
        <v>0</v>
      </c>
      <c r="AD67" s="466">
        <f t="shared" si="34"/>
        <v>0</v>
      </c>
      <c r="AE67">
        <f t="shared" si="16"/>
        <v>224</v>
      </c>
      <c r="AF67" s="466">
        <f t="shared" si="12"/>
        <v>98</v>
      </c>
      <c r="AG67" s="5"/>
    </row>
    <row r="68" spans="1:33" ht="26.4" x14ac:dyDescent="0.3">
      <c r="A68" s="359" t="s">
        <v>246</v>
      </c>
      <c r="B68" s="360" t="s">
        <v>506</v>
      </c>
      <c r="C68" s="360"/>
      <c r="D68" s="360"/>
      <c r="E68" s="360"/>
      <c r="F68" s="360"/>
      <c r="G68" s="360" t="s">
        <v>29</v>
      </c>
      <c r="H68" s="360"/>
      <c r="I68" s="353">
        <f>SUM(L68:R68)</f>
        <v>124</v>
      </c>
      <c r="J68" s="353">
        <v>44</v>
      </c>
      <c r="K68" s="353">
        <f>L68+M68+N68</f>
        <v>110</v>
      </c>
      <c r="L68" s="353">
        <v>46</v>
      </c>
      <c r="M68" s="353">
        <v>44</v>
      </c>
      <c r="N68" s="353">
        <v>20</v>
      </c>
      <c r="O68" s="353"/>
      <c r="P68" s="353">
        <f t="shared" ref="P68:P75" si="35">X68+Z68+AB68+AD68</f>
        <v>14</v>
      </c>
      <c r="Q68" s="353"/>
      <c r="R68" s="353"/>
      <c r="S68" s="353"/>
      <c r="T68" s="353"/>
      <c r="U68" s="353"/>
      <c r="V68" s="353"/>
      <c r="W68" s="48"/>
      <c r="X68" s="1194"/>
      <c r="Y68" s="48">
        <v>54</v>
      </c>
      <c r="Z68" s="1194">
        <v>8</v>
      </c>
      <c r="AA68" s="48">
        <v>56</v>
      </c>
      <c r="AB68" s="1194">
        <v>6</v>
      </c>
      <c r="AC68" s="48"/>
      <c r="AD68" s="1194"/>
      <c r="AE68">
        <f t="shared" si="16"/>
        <v>110</v>
      </c>
      <c r="AF68" s="5">
        <f t="shared" si="12"/>
        <v>54</v>
      </c>
      <c r="AG68" s="1260" t="s">
        <v>1090</v>
      </c>
    </row>
    <row r="69" spans="1:33" ht="26.4" x14ac:dyDescent="0.3">
      <c r="A69" s="359" t="s">
        <v>354</v>
      </c>
      <c r="B69" s="360" t="s">
        <v>725</v>
      </c>
      <c r="C69" s="360"/>
      <c r="D69" s="360"/>
      <c r="E69" s="360"/>
      <c r="F69" s="360" t="s">
        <v>40</v>
      </c>
      <c r="G69" s="360"/>
      <c r="H69" s="360"/>
      <c r="I69" s="353">
        <v>62</v>
      </c>
      <c r="J69" s="353">
        <v>24</v>
      </c>
      <c r="K69" s="353">
        <f t="shared" ref="K69:K70" si="36">L69+M69+N69</f>
        <v>54</v>
      </c>
      <c r="L69" s="353">
        <v>30</v>
      </c>
      <c r="M69" s="353">
        <v>24</v>
      </c>
      <c r="N69" s="353"/>
      <c r="O69" s="353"/>
      <c r="P69" s="353">
        <v>12</v>
      </c>
      <c r="Q69" s="353"/>
      <c r="R69" s="353">
        <v>6</v>
      </c>
      <c r="S69" s="353"/>
      <c r="T69" s="353"/>
      <c r="U69" s="353"/>
      <c r="V69" s="353"/>
      <c r="W69" s="48"/>
      <c r="X69" s="1194"/>
      <c r="Y69" s="48">
        <v>44</v>
      </c>
      <c r="Z69" s="1194">
        <v>8</v>
      </c>
      <c r="AA69" s="48"/>
      <c r="AB69" s="1194"/>
      <c r="AC69" s="48"/>
      <c r="AD69" s="1194"/>
      <c r="AE69">
        <f t="shared" si="16"/>
        <v>44</v>
      </c>
      <c r="AF69" s="5">
        <f t="shared" si="12"/>
        <v>44</v>
      </c>
      <c r="AG69" s="1260" t="s">
        <v>1105</v>
      </c>
    </row>
    <row r="70" spans="1:33" ht="39.6" hidden="1" x14ac:dyDescent="0.3">
      <c r="A70" s="359" t="s">
        <v>58</v>
      </c>
      <c r="B70" s="360" t="s">
        <v>726</v>
      </c>
      <c r="C70" s="360"/>
      <c r="D70" s="360"/>
      <c r="E70" s="360"/>
      <c r="F70" s="360"/>
      <c r="G70" s="360" t="s">
        <v>29</v>
      </c>
      <c r="H70" s="360"/>
      <c r="I70" s="353">
        <f t="shared" ref="I70:I72" si="37">SUM(L70:R70)</f>
        <v>78</v>
      </c>
      <c r="J70" s="353">
        <v>42</v>
      </c>
      <c r="K70" s="353">
        <f t="shared" si="36"/>
        <v>70</v>
      </c>
      <c r="L70" s="353">
        <v>28</v>
      </c>
      <c r="M70" s="353">
        <v>42</v>
      </c>
      <c r="N70" s="353"/>
      <c r="O70" s="353"/>
      <c r="P70" s="353">
        <f t="shared" si="35"/>
        <v>8</v>
      </c>
      <c r="Q70" s="353"/>
      <c r="R70" s="353"/>
      <c r="S70" s="353"/>
      <c r="T70" s="353"/>
      <c r="U70" s="353"/>
      <c r="V70" s="353"/>
      <c r="W70" s="48"/>
      <c r="X70" s="1194"/>
      <c r="Y70" s="48"/>
      <c r="Z70" s="1194"/>
      <c r="AA70" s="48">
        <v>70</v>
      </c>
      <c r="AB70" s="1194">
        <v>8</v>
      </c>
      <c r="AC70" s="356"/>
      <c r="AD70" s="1194"/>
      <c r="AE70">
        <f t="shared" si="16"/>
        <v>70</v>
      </c>
      <c r="AF70" s="5">
        <f t="shared" si="12"/>
        <v>0</v>
      </c>
      <c r="AG70" s="5"/>
    </row>
    <row r="71" spans="1:33" x14ac:dyDescent="0.3">
      <c r="A71" s="358" t="s">
        <v>307</v>
      </c>
      <c r="B71" s="358" t="s">
        <v>43</v>
      </c>
      <c r="C71" s="358"/>
      <c r="D71" s="358"/>
      <c r="E71" s="358"/>
      <c r="F71" s="358"/>
      <c r="G71" s="358" t="s">
        <v>29</v>
      </c>
      <c r="H71" s="358"/>
      <c r="I71" s="353">
        <f t="shared" si="37"/>
        <v>72</v>
      </c>
      <c r="J71" s="353"/>
      <c r="K71" s="353"/>
      <c r="L71" s="353"/>
      <c r="M71" s="353"/>
      <c r="N71" s="353"/>
      <c r="O71" s="353">
        <v>72</v>
      </c>
      <c r="P71" s="353">
        <f t="shared" si="35"/>
        <v>0</v>
      </c>
      <c r="Q71" s="353"/>
      <c r="R71" s="353"/>
      <c r="S71" s="353"/>
      <c r="T71" s="353"/>
      <c r="U71" s="353"/>
      <c r="V71" s="353"/>
      <c r="W71" s="48"/>
      <c r="X71" s="1194"/>
      <c r="Y71" s="48"/>
      <c r="Z71" s="1194"/>
      <c r="AA71" s="455">
        <v>72</v>
      </c>
      <c r="AB71" s="1194"/>
      <c r="AC71" s="356"/>
      <c r="AD71" s="1194"/>
      <c r="AE71">
        <f t="shared" si="16"/>
        <v>72</v>
      </c>
      <c r="AF71" s="5">
        <f t="shared" si="12"/>
        <v>0</v>
      </c>
      <c r="AG71" s="5"/>
    </row>
    <row r="72" spans="1:33" x14ac:dyDescent="0.3">
      <c r="A72" s="358" t="s">
        <v>263</v>
      </c>
      <c r="B72" s="358" t="s">
        <v>216</v>
      </c>
      <c r="C72" s="358"/>
      <c r="D72" s="358"/>
      <c r="E72" s="358"/>
      <c r="F72" s="358" t="s">
        <v>40</v>
      </c>
      <c r="G72" s="358" t="s">
        <v>40</v>
      </c>
      <c r="H72" s="358"/>
      <c r="I72" s="353">
        <f t="shared" si="37"/>
        <v>24</v>
      </c>
      <c r="J72" s="467"/>
      <c r="K72" s="353"/>
      <c r="L72" s="353"/>
      <c r="M72" s="353"/>
      <c r="N72" s="353"/>
      <c r="O72" s="353"/>
      <c r="P72" s="353">
        <v>16</v>
      </c>
      <c r="Q72" s="353">
        <v>2</v>
      </c>
      <c r="R72" s="353">
        <v>6</v>
      </c>
      <c r="S72" s="353"/>
      <c r="T72" s="353"/>
      <c r="U72" s="353"/>
      <c r="V72" s="353"/>
      <c r="W72" s="48"/>
      <c r="X72" s="1194"/>
      <c r="Y72" s="48"/>
      <c r="Z72" s="1194"/>
      <c r="AA72" s="455">
        <v>6</v>
      </c>
      <c r="AB72" s="1194"/>
      <c r="AC72" s="48"/>
      <c r="AD72" s="1194"/>
      <c r="AE72">
        <f t="shared" si="16"/>
        <v>6</v>
      </c>
      <c r="AF72" s="5">
        <f t="shared" si="12"/>
        <v>0</v>
      </c>
      <c r="AG72" s="5" t="s">
        <v>1090</v>
      </c>
    </row>
    <row r="73" spans="1:33" ht="27.6" x14ac:dyDescent="0.3">
      <c r="A73" s="619" t="s">
        <v>727</v>
      </c>
      <c r="B73" s="623" t="s">
        <v>728</v>
      </c>
      <c r="C73" s="1226"/>
      <c r="D73" s="1226"/>
      <c r="E73" s="1381"/>
      <c r="F73" s="1382"/>
      <c r="G73" s="1382"/>
      <c r="H73" s="1383"/>
      <c r="I73" s="466">
        <f>SUM(I74:I76)</f>
        <v>316</v>
      </c>
      <c r="J73" s="466">
        <f t="shared" ref="J73:R73" si="38">SUM(J74:J76)</f>
        <v>106</v>
      </c>
      <c r="K73" s="466">
        <f t="shared" si="38"/>
        <v>170</v>
      </c>
      <c r="L73" s="466">
        <f t="shared" si="38"/>
        <v>64</v>
      </c>
      <c r="M73" s="466">
        <f t="shared" si="38"/>
        <v>106</v>
      </c>
      <c r="N73" s="466">
        <f t="shared" si="38"/>
        <v>0</v>
      </c>
      <c r="O73" s="466">
        <f t="shared" si="38"/>
        <v>108</v>
      </c>
      <c r="P73" s="466">
        <f t="shared" si="38"/>
        <v>24</v>
      </c>
      <c r="Q73" s="466">
        <f t="shared" si="38"/>
        <v>2</v>
      </c>
      <c r="R73" s="466">
        <f t="shared" si="38"/>
        <v>12</v>
      </c>
      <c r="S73" s="466"/>
      <c r="T73" s="466"/>
      <c r="U73" s="466"/>
      <c r="V73" s="466"/>
      <c r="W73" s="466">
        <f>W74</f>
        <v>0</v>
      </c>
      <c r="X73" s="466">
        <f t="shared" ref="X73:AD73" si="39">X74</f>
        <v>0</v>
      </c>
      <c r="Y73" s="466">
        <f t="shared" si="39"/>
        <v>72</v>
      </c>
      <c r="Z73" s="466">
        <f t="shared" si="39"/>
        <v>8</v>
      </c>
      <c r="AA73" s="466">
        <f t="shared" si="39"/>
        <v>56</v>
      </c>
      <c r="AB73" s="466">
        <f t="shared" si="39"/>
        <v>8</v>
      </c>
      <c r="AC73" s="466">
        <f t="shared" si="39"/>
        <v>42</v>
      </c>
      <c r="AD73" s="466">
        <f t="shared" si="39"/>
        <v>4</v>
      </c>
      <c r="AE73">
        <f t="shared" si="16"/>
        <v>170</v>
      </c>
      <c r="AF73" s="466">
        <f t="shared" si="12"/>
        <v>72</v>
      </c>
      <c r="AG73" s="5"/>
    </row>
    <row r="74" spans="1:33" x14ac:dyDescent="0.3">
      <c r="A74" s="359" t="s">
        <v>507</v>
      </c>
      <c r="B74" s="360" t="s">
        <v>508</v>
      </c>
      <c r="C74" s="360"/>
      <c r="D74" s="360"/>
      <c r="E74" s="360"/>
      <c r="F74" s="360"/>
      <c r="G74" s="360"/>
      <c r="H74" s="360" t="s">
        <v>40</v>
      </c>
      <c r="I74" s="353">
        <f>SUM(L74:R74)</f>
        <v>196</v>
      </c>
      <c r="J74" s="353">
        <v>106</v>
      </c>
      <c r="K74" s="353">
        <f>L74+M74</f>
        <v>170</v>
      </c>
      <c r="L74" s="353">
        <v>64</v>
      </c>
      <c r="M74" s="353">
        <v>106</v>
      </c>
      <c r="N74" s="353"/>
      <c r="O74" s="353"/>
      <c r="P74" s="353">
        <v>20</v>
      </c>
      <c r="Q74" s="353"/>
      <c r="R74" s="353">
        <v>6</v>
      </c>
      <c r="S74" s="353"/>
      <c r="T74" s="353"/>
      <c r="U74" s="353"/>
      <c r="V74" s="353"/>
      <c r="W74" s="56"/>
      <c r="X74" s="1194"/>
      <c r="Y74" s="361">
        <v>72</v>
      </c>
      <c r="Z74" s="1194">
        <v>8</v>
      </c>
      <c r="AA74" s="361">
        <v>56</v>
      </c>
      <c r="AB74" s="1194">
        <v>8</v>
      </c>
      <c r="AC74" s="361">
        <v>42</v>
      </c>
      <c r="AD74" s="1194">
        <v>4</v>
      </c>
      <c r="AE74">
        <f t="shared" si="16"/>
        <v>170</v>
      </c>
      <c r="AF74" s="5">
        <f t="shared" si="12"/>
        <v>72</v>
      </c>
      <c r="AG74" s="5" t="s">
        <v>1173</v>
      </c>
    </row>
    <row r="75" spans="1:33" hidden="1" x14ac:dyDescent="0.3">
      <c r="A75" s="358" t="s">
        <v>729</v>
      </c>
      <c r="B75" s="358" t="s">
        <v>73</v>
      </c>
      <c r="C75" s="358"/>
      <c r="D75" s="358"/>
      <c r="E75" s="358"/>
      <c r="F75" s="358"/>
      <c r="G75" s="358"/>
      <c r="H75" s="358" t="s">
        <v>29</v>
      </c>
      <c r="I75" s="353">
        <f t="shared" ref="I75:I76" si="40">SUM(L75:R75)</f>
        <v>108</v>
      </c>
      <c r="J75" s="353"/>
      <c r="K75" s="353"/>
      <c r="L75" s="353"/>
      <c r="M75" s="353"/>
      <c r="N75" s="353"/>
      <c r="O75" s="353">
        <v>108</v>
      </c>
      <c r="P75" s="353">
        <f t="shared" si="35"/>
        <v>0</v>
      </c>
      <c r="Q75" s="353"/>
      <c r="R75" s="353"/>
      <c r="S75" s="353"/>
      <c r="T75" s="353"/>
      <c r="U75" s="353"/>
      <c r="V75" s="353"/>
      <c r="W75" s="48"/>
      <c r="X75" s="1194"/>
      <c r="Y75" s="48"/>
      <c r="Z75" s="1194"/>
      <c r="AA75" s="48"/>
      <c r="AB75" s="1194"/>
      <c r="AC75" s="48">
        <v>108</v>
      </c>
      <c r="AD75" s="1194"/>
      <c r="AE75">
        <f t="shared" si="16"/>
        <v>108</v>
      </c>
      <c r="AF75" s="5">
        <f t="shared" si="12"/>
        <v>0</v>
      </c>
      <c r="AG75" s="5"/>
    </row>
    <row r="76" spans="1:33" hidden="1" x14ac:dyDescent="0.3">
      <c r="A76" s="358" t="s">
        <v>226</v>
      </c>
      <c r="B76" s="358" t="s">
        <v>216</v>
      </c>
      <c r="C76" s="358"/>
      <c r="D76" s="358"/>
      <c r="E76" s="358"/>
      <c r="F76" s="358"/>
      <c r="G76" s="358"/>
      <c r="H76" s="358" t="s">
        <v>40</v>
      </c>
      <c r="I76" s="353">
        <f t="shared" si="40"/>
        <v>12</v>
      </c>
      <c r="J76" s="353"/>
      <c r="K76" s="353"/>
      <c r="L76" s="353"/>
      <c r="M76" s="353"/>
      <c r="N76" s="353"/>
      <c r="O76" s="353"/>
      <c r="P76" s="353">
        <v>4</v>
      </c>
      <c r="Q76" s="353">
        <v>2</v>
      </c>
      <c r="R76" s="353">
        <v>6</v>
      </c>
      <c r="S76" s="353"/>
      <c r="T76" s="353"/>
      <c r="U76" s="353"/>
      <c r="V76" s="353"/>
      <c r="W76" s="48"/>
      <c r="X76" s="1194"/>
      <c r="Y76" s="48"/>
      <c r="Z76" s="1194"/>
      <c r="AA76" s="48"/>
      <c r="AB76" s="1194"/>
      <c r="AC76" s="48">
        <v>6</v>
      </c>
      <c r="AD76" s="1194"/>
      <c r="AE76">
        <f t="shared" si="16"/>
        <v>6</v>
      </c>
      <c r="AF76" s="5">
        <f t="shared" si="12"/>
        <v>0</v>
      </c>
      <c r="AG76" s="5"/>
    </row>
    <row r="77" spans="1:33" ht="27.6" x14ac:dyDescent="0.3">
      <c r="A77" s="619" t="s">
        <v>36</v>
      </c>
      <c r="B77" s="623" t="s">
        <v>351</v>
      </c>
      <c r="C77" s="1226"/>
      <c r="D77" s="1226"/>
      <c r="E77" s="1381"/>
      <c r="F77" s="1382"/>
      <c r="G77" s="1382"/>
      <c r="H77" s="1383"/>
      <c r="I77" s="466">
        <f>SUM(I78:I80)</f>
        <v>214</v>
      </c>
      <c r="J77" s="466">
        <f t="shared" ref="J77:R77" si="41">SUM(J78:J80)</f>
        <v>50</v>
      </c>
      <c r="K77" s="466">
        <f t="shared" si="41"/>
        <v>80</v>
      </c>
      <c r="L77" s="466">
        <f t="shared" si="41"/>
        <v>30</v>
      </c>
      <c r="M77" s="466">
        <f t="shared" si="41"/>
        <v>50</v>
      </c>
      <c r="N77" s="466">
        <f t="shared" si="41"/>
        <v>0</v>
      </c>
      <c r="O77" s="466">
        <f t="shared" si="41"/>
        <v>108</v>
      </c>
      <c r="P77" s="466">
        <f t="shared" si="41"/>
        <v>18</v>
      </c>
      <c r="Q77" s="466">
        <f t="shared" si="41"/>
        <v>2</v>
      </c>
      <c r="R77" s="466">
        <f t="shared" si="41"/>
        <v>6</v>
      </c>
      <c r="S77" s="466"/>
      <c r="T77" s="466"/>
      <c r="U77" s="466"/>
      <c r="V77" s="466"/>
      <c r="W77" s="466">
        <f>W78</f>
        <v>80</v>
      </c>
      <c r="X77" s="466">
        <f t="shared" ref="X77:AD77" si="42">X78</f>
        <v>10</v>
      </c>
      <c r="Y77" s="466">
        <f t="shared" si="42"/>
        <v>0</v>
      </c>
      <c r="Z77" s="466">
        <f t="shared" si="42"/>
        <v>0</v>
      </c>
      <c r="AA77" s="466">
        <f t="shared" si="42"/>
        <v>0</v>
      </c>
      <c r="AB77" s="466">
        <f t="shared" si="42"/>
        <v>0</v>
      </c>
      <c r="AC77" s="466">
        <f t="shared" si="42"/>
        <v>0</v>
      </c>
      <c r="AD77" s="466">
        <f t="shared" si="42"/>
        <v>0</v>
      </c>
      <c r="AE77">
        <f t="shared" si="16"/>
        <v>80</v>
      </c>
      <c r="AF77" s="466">
        <f t="shared" si="12"/>
        <v>80</v>
      </c>
      <c r="AG77" s="5"/>
    </row>
    <row r="78" spans="1:33" x14ac:dyDescent="0.3">
      <c r="A78" s="358" t="s">
        <v>288</v>
      </c>
      <c r="B78" s="358" t="s">
        <v>369</v>
      </c>
      <c r="C78" s="358"/>
      <c r="D78" s="358"/>
      <c r="E78" s="358" t="s">
        <v>29</v>
      </c>
      <c r="F78" s="358"/>
      <c r="G78" s="358"/>
      <c r="H78" s="358"/>
      <c r="I78" s="353">
        <f>SUM(L78:R78)</f>
        <v>90</v>
      </c>
      <c r="J78" s="353">
        <v>50</v>
      </c>
      <c r="K78" s="353">
        <f>L78+M78</f>
        <v>80</v>
      </c>
      <c r="L78" s="353">
        <v>30</v>
      </c>
      <c r="M78" s="353">
        <v>50</v>
      </c>
      <c r="N78" s="353"/>
      <c r="O78" s="353"/>
      <c r="P78" s="353">
        <v>10</v>
      </c>
      <c r="Q78" s="353"/>
      <c r="R78" s="353"/>
      <c r="S78" s="353"/>
      <c r="T78" s="353"/>
      <c r="U78" s="353"/>
      <c r="V78" s="353"/>
      <c r="W78" s="282">
        <v>80</v>
      </c>
      <c r="X78" s="1194">
        <v>10</v>
      </c>
      <c r="Y78" s="48"/>
      <c r="Z78" s="1194"/>
      <c r="AA78" s="361"/>
      <c r="AB78" s="1194"/>
      <c r="AC78" s="48"/>
      <c r="AD78" s="1194"/>
      <c r="AE78">
        <f t="shared" si="16"/>
        <v>80</v>
      </c>
      <c r="AF78" s="5">
        <f t="shared" si="12"/>
        <v>80</v>
      </c>
      <c r="AG78" s="1260" t="s">
        <v>1120</v>
      </c>
    </row>
    <row r="79" spans="1:33" x14ac:dyDescent="0.3">
      <c r="A79" s="358" t="s">
        <v>60</v>
      </c>
      <c r="B79" s="358" t="s">
        <v>43</v>
      </c>
      <c r="C79" s="358"/>
      <c r="D79" s="358"/>
      <c r="E79" s="358"/>
      <c r="F79" s="358" t="s">
        <v>29</v>
      </c>
      <c r="G79" s="358"/>
      <c r="H79" s="358"/>
      <c r="I79" s="353">
        <f t="shared" ref="I79:I80" si="43">SUM(L79:R79)</f>
        <v>108</v>
      </c>
      <c r="J79" s="353"/>
      <c r="K79" s="353"/>
      <c r="L79" s="353"/>
      <c r="M79" s="353"/>
      <c r="N79" s="353"/>
      <c r="O79" s="353">
        <v>108</v>
      </c>
      <c r="P79" s="353"/>
      <c r="Q79" s="353"/>
      <c r="R79" s="353"/>
      <c r="S79" s="353"/>
      <c r="T79" s="353"/>
      <c r="U79" s="353"/>
      <c r="V79" s="353"/>
      <c r="W79" s="48">
        <v>36</v>
      </c>
      <c r="X79" s="1194"/>
      <c r="Y79" s="48">
        <v>72</v>
      </c>
      <c r="Z79" s="1194"/>
      <c r="AA79" s="361"/>
      <c r="AB79" s="1194"/>
      <c r="AC79" s="48"/>
      <c r="AD79" s="1194"/>
      <c r="AE79">
        <f t="shared" si="16"/>
        <v>108</v>
      </c>
      <c r="AF79" s="5">
        <f t="shared" si="12"/>
        <v>108</v>
      </c>
      <c r="AG79" s="5"/>
    </row>
    <row r="80" spans="1:33" x14ac:dyDescent="0.3">
      <c r="A80" s="358" t="s">
        <v>262</v>
      </c>
      <c r="B80" s="358" t="s">
        <v>216</v>
      </c>
      <c r="C80" s="358"/>
      <c r="D80" s="358"/>
      <c r="E80" s="358"/>
      <c r="F80" s="358" t="s">
        <v>40</v>
      </c>
      <c r="G80" s="358"/>
      <c r="H80" s="358"/>
      <c r="I80" s="353">
        <f t="shared" si="43"/>
        <v>16</v>
      </c>
      <c r="J80" s="353"/>
      <c r="K80" s="353"/>
      <c r="L80" s="353"/>
      <c r="M80" s="353"/>
      <c r="N80" s="353"/>
      <c r="O80" s="353"/>
      <c r="P80" s="353">
        <v>8</v>
      </c>
      <c r="Q80" s="353">
        <v>2</v>
      </c>
      <c r="R80" s="353">
        <v>6</v>
      </c>
      <c r="S80" s="353"/>
      <c r="T80" s="353"/>
      <c r="U80" s="353"/>
      <c r="V80" s="353"/>
      <c r="W80" s="48"/>
      <c r="X80" s="1194"/>
      <c r="Y80" s="48">
        <v>6</v>
      </c>
      <c r="Z80" s="1194"/>
      <c r="AA80" s="361"/>
      <c r="AB80" s="1194"/>
      <c r="AC80" s="48"/>
      <c r="AD80" s="1194"/>
      <c r="AE80">
        <f t="shared" si="16"/>
        <v>6</v>
      </c>
      <c r="AF80" s="5">
        <f t="shared" si="12"/>
        <v>6</v>
      </c>
      <c r="AG80" s="5"/>
    </row>
    <row r="81" spans="1:33" hidden="1" x14ac:dyDescent="0.3">
      <c r="A81" s="358" t="s">
        <v>526</v>
      </c>
      <c r="B81" s="358" t="s">
        <v>527</v>
      </c>
      <c r="C81" s="358"/>
      <c r="D81" s="358"/>
      <c r="E81" s="358"/>
      <c r="F81" s="358"/>
      <c r="G81" s="358"/>
      <c r="H81" s="358"/>
      <c r="I81" s="353">
        <v>216</v>
      </c>
      <c r="J81" s="353"/>
      <c r="K81" s="353"/>
      <c r="L81" s="353"/>
      <c r="M81" s="353"/>
      <c r="N81" s="353"/>
      <c r="O81" s="353"/>
      <c r="P81" s="353"/>
      <c r="Q81" s="353"/>
      <c r="R81" s="353"/>
      <c r="S81" s="353"/>
      <c r="T81" s="353"/>
      <c r="U81" s="353"/>
      <c r="V81" s="353"/>
      <c r="W81" s="48"/>
      <c r="X81" s="1194"/>
      <c r="Y81" s="48"/>
      <c r="Z81" s="1194"/>
      <c r="AA81" s="48"/>
      <c r="AB81" s="1194"/>
      <c r="AC81" s="48"/>
      <c r="AD81" s="1194"/>
      <c r="AE81">
        <f t="shared" si="16"/>
        <v>0</v>
      </c>
      <c r="AF81" s="5">
        <f t="shared" si="12"/>
        <v>0</v>
      </c>
      <c r="AG81" s="5"/>
    </row>
    <row r="82" spans="1:33" ht="26.4" x14ac:dyDescent="0.3">
      <c r="A82" s="624" t="s">
        <v>1079</v>
      </c>
      <c r="B82" s="624"/>
      <c r="C82" s="624"/>
      <c r="D82" s="624"/>
      <c r="E82" s="624"/>
      <c r="F82" s="624"/>
      <c r="G82" s="624"/>
      <c r="H82" s="624"/>
      <c r="I82" s="1227">
        <f>I9+I36</f>
        <v>4428</v>
      </c>
      <c r="J82" s="1227">
        <f t="shared" ref="J82:AD82" si="44">J9+J36</f>
        <v>1237</v>
      </c>
      <c r="K82" s="1227">
        <f t="shared" si="44"/>
        <v>1994</v>
      </c>
      <c r="L82" s="1227">
        <f t="shared" si="44"/>
        <v>2165</v>
      </c>
      <c r="M82" s="1227">
        <f t="shared" si="44"/>
        <v>1895</v>
      </c>
      <c r="N82" s="1227">
        <f t="shared" si="44"/>
        <v>664</v>
      </c>
      <c r="O82" s="1227">
        <f t="shared" si="44"/>
        <v>360</v>
      </c>
      <c r="P82" s="1227">
        <f t="shared" si="44"/>
        <v>300</v>
      </c>
      <c r="Q82" s="1227">
        <f t="shared" si="44"/>
        <v>16</v>
      </c>
      <c r="R82" s="1227">
        <f t="shared" si="44"/>
        <v>96</v>
      </c>
      <c r="S82" s="1227">
        <f t="shared" si="44"/>
        <v>560</v>
      </c>
      <c r="T82" s="1227">
        <f t="shared" si="44"/>
        <v>16</v>
      </c>
      <c r="U82" s="1227">
        <f t="shared" si="44"/>
        <v>805</v>
      </c>
      <c r="V82" s="1227">
        <f t="shared" si="44"/>
        <v>23</v>
      </c>
      <c r="W82" s="1227">
        <f t="shared" si="44"/>
        <v>512</v>
      </c>
      <c r="X82" s="1227">
        <f t="shared" si="44"/>
        <v>64</v>
      </c>
      <c r="Y82" s="1227">
        <f t="shared" si="44"/>
        <v>576</v>
      </c>
      <c r="Z82" s="1227">
        <f t="shared" si="44"/>
        <v>72</v>
      </c>
      <c r="AA82" s="1227">
        <f t="shared" si="44"/>
        <v>448</v>
      </c>
      <c r="AB82" s="1227">
        <f t="shared" si="44"/>
        <v>56</v>
      </c>
      <c r="AC82" s="1227">
        <f t="shared" si="44"/>
        <v>448</v>
      </c>
      <c r="AD82" s="1227">
        <f t="shared" si="44"/>
        <v>56</v>
      </c>
      <c r="AE82">
        <f t="shared" si="16"/>
        <v>1984</v>
      </c>
      <c r="AF82" s="621">
        <f t="shared" si="12"/>
        <v>1088</v>
      </c>
      <c r="AG82" s="5"/>
    </row>
    <row r="83" spans="1:33" x14ac:dyDescent="0.3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48"/>
      <c r="X83" s="1194"/>
      <c r="Y83" s="48"/>
      <c r="Z83" s="1194"/>
      <c r="AA83" s="48"/>
      <c r="AB83" s="1194"/>
      <c r="AC83" s="48"/>
      <c r="AD83" s="1194"/>
      <c r="AF83" s="5"/>
      <c r="AG83" s="5"/>
    </row>
    <row r="84" spans="1:33" ht="29.25" customHeight="1" x14ac:dyDescent="0.3">
      <c r="B84" s="625"/>
      <c r="C84" s="625"/>
      <c r="D84" s="625"/>
      <c r="E84" s="625"/>
      <c r="F84" s="625"/>
      <c r="G84" s="625"/>
      <c r="H84" s="625"/>
      <c r="I84" s="625"/>
      <c r="J84" s="625"/>
      <c r="K84" s="625"/>
      <c r="L84" s="625"/>
      <c r="M84" s="625"/>
      <c r="N84" s="625"/>
      <c r="O84" s="625"/>
      <c r="P84" s="625"/>
      <c r="Q84" s="625"/>
      <c r="R84" s="626"/>
      <c r="S84" s="626"/>
      <c r="T84" s="626"/>
      <c r="U84" s="626"/>
      <c r="V84" s="626"/>
      <c r="W84" s="48"/>
      <c r="X84" s="1194"/>
      <c r="Y84" s="48"/>
      <c r="Z84" s="1194"/>
      <c r="AA84" s="48"/>
      <c r="AB84" s="1194"/>
      <c r="AC84" s="48"/>
      <c r="AD84" s="1194"/>
      <c r="AF84" s="5"/>
      <c r="AG84" s="5"/>
    </row>
    <row r="85" spans="1:33" ht="14.25" customHeight="1" x14ac:dyDescent="0.3">
      <c r="A85" s="1406" t="s">
        <v>702</v>
      </c>
      <c r="B85" s="1406"/>
      <c r="C85" s="1406"/>
      <c r="D85" s="1406"/>
      <c r="E85" s="1406"/>
      <c r="F85" s="1406"/>
      <c r="G85" s="1406"/>
      <c r="H85" s="1386" t="s">
        <v>660</v>
      </c>
      <c r="I85" s="1386"/>
      <c r="J85" s="1386"/>
      <c r="K85" s="1386"/>
      <c r="L85" s="1386"/>
      <c r="M85" s="1386"/>
      <c r="N85" s="1386"/>
      <c r="O85" s="1386"/>
      <c r="P85" s="1386"/>
      <c r="Q85" s="1386"/>
      <c r="R85" s="1386"/>
      <c r="S85" s="1228"/>
      <c r="T85" s="1228"/>
      <c r="U85" s="1228"/>
      <c r="V85" s="1228"/>
      <c r="W85" s="570">
        <v>16</v>
      </c>
      <c r="X85" s="570"/>
      <c r="Y85" s="570">
        <v>15</v>
      </c>
      <c r="Z85" s="570"/>
      <c r="AA85" s="570">
        <v>13</v>
      </c>
      <c r="AB85" s="570"/>
      <c r="AC85" s="570">
        <v>10</v>
      </c>
      <c r="AD85" s="570"/>
      <c r="AF85" s="5"/>
      <c r="AG85" s="5"/>
    </row>
    <row r="86" spans="1:33" ht="15.75" customHeight="1" x14ac:dyDescent="0.3">
      <c r="A86" s="1406"/>
      <c r="B86" s="1406"/>
      <c r="C86" s="1406"/>
      <c r="D86" s="1406"/>
      <c r="E86" s="1406"/>
      <c r="F86" s="1406"/>
      <c r="G86" s="1406"/>
      <c r="H86" s="1339" t="s">
        <v>661</v>
      </c>
      <c r="I86" s="1339"/>
      <c r="J86" s="1339"/>
      <c r="K86" s="1339"/>
      <c r="L86" s="1339"/>
      <c r="M86" s="1339"/>
      <c r="N86" s="1339"/>
      <c r="O86" s="1339"/>
      <c r="P86" s="1339"/>
      <c r="Q86" s="1339"/>
      <c r="R86" s="1339"/>
      <c r="S86" s="1193"/>
      <c r="T86" s="1193"/>
      <c r="U86" s="1193"/>
      <c r="V86" s="1193"/>
      <c r="W86" s="1194">
        <v>36</v>
      </c>
      <c r="X86" s="1194"/>
      <c r="Y86" s="1194">
        <v>144</v>
      </c>
      <c r="Z86" s="1194"/>
      <c r="AA86" s="1194">
        <v>72</v>
      </c>
      <c r="AB86" s="1194"/>
      <c r="AC86" s="1194">
        <v>0</v>
      </c>
      <c r="AD86" s="1194"/>
      <c r="AF86" s="5"/>
      <c r="AG86" s="5"/>
    </row>
    <row r="87" spans="1:33" ht="27.75" customHeight="1" x14ac:dyDescent="0.3">
      <c r="A87" s="1406"/>
      <c r="B87" s="1406"/>
      <c r="C87" s="1406"/>
      <c r="D87" s="1406"/>
      <c r="E87" s="1406"/>
      <c r="F87" s="1406"/>
      <c r="G87" s="1406"/>
      <c r="H87" s="1339" t="s">
        <v>703</v>
      </c>
      <c r="I87" s="1339"/>
      <c r="J87" s="1339"/>
      <c r="K87" s="1339"/>
      <c r="L87" s="1339"/>
      <c r="M87" s="1339"/>
      <c r="N87" s="1339"/>
      <c r="O87" s="1339"/>
      <c r="P87" s="1339"/>
      <c r="Q87" s="1339"/>
      <c r="R87" s="1339"/>
      <c r="S87" s="1193"/>
      <c r="T87" s="1193"/>
      <c r="U87" s="1193"/>
      <c r="V87" s="1193"/>
      <c r="W87" s="1194">
        <v>0</v>
      </c>
      <c r="X87" s="1194"/>
      <c r="Y87" s="1194">
        <v>0</v>
      </c>
      <c r="Z87" s="1194"/>
      <c r="AA87" s="1194">
        <v>0</v>
      </c>
      <c r="AB87" s="1194"/>
      <c r="AC87" s="1199" t="s">
        <v>663</v>
      </c>
      <c r="AD87" s="1194"/>
      <c r="AF87" s="5"/>
      <c r="AG87" s="5"/>
    </row>
    <row r="88" spans="1:33" ht="15.75" customHeight="1" x14ac:dyDescent="0.3">
      <c r="A88" s="1406"/>
      <c r="B88" s="1406"/>
      <c r="C88" s="1406"/>
      <c r="D88" s="1406"/>
      <c r="E88" s="1406"/>
      <c r="F88" s="1406"/>
      <c r="G88" s="1406"/>
      <c r="H88" s="1339" t="s">
        <v>664</v>
      </c>
      <c r="I88" s="1339"/>
      <c r="J88" s="1339"/>
      <c r="K88" s="1339"/>
      <c r="L88" s="1339"/>
      <c r="M88" s="1339"/>
      <c r="N88" s="1339"/>
      <c r="O88" s="1339"/>
      <c r="P88" s="1339"/>
      <c r="Q88" s="1339"/>
      <c r="R88" s="1339"/>
      <c r="S88" s="1193"/>
      <c r="T88" s="1193"/>
      <c r="U88" s="1193"/>
      <c r="V88" s="1193"/>
      <c r="W88" s="1194">
        <v>0</v>
      </c>
      <c r="X88" s="1194"/>
      <c r="Y88" s="1194">
        <v>6</v>
      </c>
      <c r="Z88" s="1194"/>
      <c r="AA88" s="1194">
        <v>3</v>
      </c>
      <c r="AB88" s="1194"/>
      <c r="AC88" s="1194">
        <v>5</v>
      </c>
      <c r="AD88" s="1194"/>
      <c r="AF88" s="5"/>
      <c r="AG88" s="5"/>
    </row>
    <row r="89" spans="1:33" ht="15.75" customHeight="1" x14ac:dyDescent="0.3">
      <c r="A89" s="1406"/>
      <c r="B89" s="1406"/>
      <c r="C89" s="1406"/>
      <c r="D89" s="1406"/>
      <c r="E89" s="1406"/>
      <c r="F89" s="1406"/>
      <c r="G89" s="1406"/>
      <c r="H89" s="1339" t="s">
        <v>665</v>
      </c>
      <c r="I89" s="1339"/>
      <c r="J89" s="1339"/>
      <c r="K89" s="1339"/>
      <c r="L89" s="1339"/>
      <c r="M89" s="1339"/>
      <c r="N89" s="1339"/>
      <c r="O89" s="1339"/>
      <c r="P89" s="1339"/>
      <c r="Q89" s="1339"/>
      <c r="R89" s="1339"/>
      <c r="S89" s="1193"/>
      <c r="T89" s="1193"/>
      <c r="U89" s="1193"/>
      <c r="V89" s="1193"/>
      <c r="W89" s="1194">
        <v>2</v>
      </c>
      <c r="X89" s="1194"/>
      <c r="Y89" s="1194">
        <v>8</v>
      </c>
      <c r="Z89" s="1194"/>
      <c r="AA89" s="1194">
        <v>4</v>
      </c>
      <c r="AB89" s="1194"/>
      <c r="AC89" s="1194">
        <v>6</v>
      </c>
      <c r="AD89" s="1194"/>
      <c r="AF89" s="5"/>
      <c r="AG89" s="5"/>
    </row>
    <row r="90" spans="1:33" ht="15.75" customHeight="1" x14ac:dyDescent="0.3">
      <c r="W90" s="472"/>
    </row>
    <row r="91" spans="1:33" x14ac:dyDescent="0.3">
      <c r="W91" s="472"/>
    </row>
    <row r="92" spans="1:33" x14ac:dyDescent="0.3">
      <c r="W92" s="472"/>
    </row>
    <row r="93" spans="1:33" x14ac:dyDescent="0.3">
      <c r="W93" s="472"/>
    </row>
    <row r="94" spans="1:33" x14ac:dyDescent="0.3">
      <c r="W94" s="472"/>
    </row>
    <row r="95" spans="1:33" x14ac:dyDescent="0.3">
      <c r="W95" s="472"/>
    </row>
    <row r="96" spans="1:33" x14ac:dyDescent="0.3">
      <c r="W96" s="472"/>
    </row>
    <row r="97" spans="23:23" x14ac:dyDescent="0.3">
      <c r="W97" s="472"/>
    </row>
    <row r="98" spans="23:23" x14ac:dyDescent="0.3">
      <c r="W98" s="472"/>
    </row>
    <row r="99" spans="23:23" x14ac:dyDescent="0.3">
      <c r="W99" s="472"/>
    </row>
    <row r="100" spans="23:23" x14ac:dyDescent="0.3">
      <c r="W100" s="472"/>
    </row>
    <row r="101" spans="23:23" x14ac:dyDescent="0.3">
      <c r="W101" s="472"/>
    </row>
    <row r="102" spans="23:23" x14ac:dyDescent="0.3">
      <c r="W102" s="472"/>
    </row>
    <row r="103" spans="23:23" x14ac:dyDescent="0.3">
      <c r="W103" s="472"/>
    </row>
    <row r="104" spans="23:23" x14ac:dyDescent="0.3">
      <c r="W104" s="472"/>
    </row>
    <row r="105" spans="23:23" x14ac:dyDescent="0.3">
      <c r="W105" s="472"/>
    </row>
    <row r="106" spans="23:23" x14ac:dyDescent="0.3">
      <c r="W106" s="472"/>
    </row>
    <row r="107" spans="23:23" x14ac:dyDescent="0.3">
      <c r="W107" s="472"/>
    </row>
  </sheetData>
  <mergeCells count="70">
    <mergeCell ref="A36:B36"/>
    <mergeCell ref="E37:H37"/>
    <mergeCell ref="C1:H7"/>
    <mergeCell ref="E73:H73"/>
    <mergeCell ref="E77:H77"/>
    <mergeCell ref="E42:H42"/>
    <mergeCell ref="E57:H57"/>
    <mergeCell ref="E58:H58"/>
    <mergeCell ref="F62:F63"/>
    <mergeCell ref="E67:H67"/>
    <mergeCell ref="A1:A7"/>
    <mergeCell ref="B1:B7"/>
    <mergeCell ref="C8:H8"/>
    <mergeCell ref="I1:I7"/>
    <mergeCell ref="J1:J7"/>
    <mergeCell ref="K1:R1"/>
    <mergeCell ref="S1:AD1"/>
    <mergeCell ref="K2:K7"/>
    <mergeCell ref="L2:L7"/>
    <mergeCell ref="M2:M7"/>
    <mergeCell ref="N2:N7"/>
    <mergeCell ref="O2:O7"/>
    <mergeCell ref="P2:P7"/>
    <mergeCell ref="Q2:Q7"/>
    <mergeCell ref="R2:R7"/>
    <mergeCell ref="AA2:AD2"/>
    <mergeCell ref="AB7:AB8"/>
    <mergeCell ref="AC7:AC8"/>
    <mergeCell ref="S3:T3"/>
    <mergeCell ref="AG1:AG8"/>
    <mergeCell ref="A85:G89"/>
    <mergeCell ref="H85:R85"/>
    <mergeCell ref="H86:R86"/>
    <mergeCell ref="H87:R87"/>
    <mergeCell ref="H88:R88"/>
    <mergeCell ref="H89:R89"/>
    <mergeCell ref="AA6:AB6"/>
    <mergeCell ref="AC6:AD6"/>
    <mergeCell ref="S7:S8"/>
    <mergeCell ref="T7:T8"/>
    <mergeCell ref="U7:U8"/>
    <mergeCell ref="V7:V8"/>
    <mergeCell ref="S4:T4"/>
    <mergeCell ref="U4:V4"/>
    <mergeCell ref="W3:X3"/>
    <mergeCell ref="S2:V2"/>
    <mergeCell ref="W7:W8"/>
    <mergeCell ref="X7:X8"/>
    <mergeCell ref="W6:X6"/>
    <mergeCell ref="Y6:Z6"/>
    <mergeCell ref="S6:T6"/>
    <mergeCell ref="U6:V6"/>
    <mergeCell ref="U3:V3"/>
    <mergeCell ref="Y3:Z3"/>
    <mergeCell ref="W4:X4"/>
    <mergeCell ref="Y4:Z4"/>
    <mergeCell ref="AF1:AF8"/>
    <mergeCell ref="W2:Z2"/>
    <mergeCell ref="AD7:AD8"/>
    <mergeCell ref="AA4:AB4"/>
    <mergeCell ref="AC4:AD4"/>
    <mergeCell ref="W5:X5"/>
    <mergeCell ref="Y5:Z5"/>
    <mergeCell ref="AA5:AB5"/>
    <mergeCell ref="AC5:AD5"/>
    <mergeCell ref="Y7:Y8"/>
    <mergeCell ref="Z7:Z8"/>
    <mergeCell ref="AA7:AA8"/>
    <mergeCell ref="AA3:AB3"/>
    <mergeCell ref="AC3:AD3"/>
  </mergeCells>
  <conditionalFormatting sqref="AA5 S1 T9:U25 W11:X25 V9:W10 T27:U29 W27:X29 W31:X35 T35:V35 T31:U34 T30:W30">
    <cfRule type="cellIs" dxfId="2618" priority="70" operator="equal">
      <formula>0</formula>
    </cfRule>
  </conditionalFormatting>
  <conditionalFormatting sqref="AA7:AD7 U3 Y3 W2:W3 W5:W6 S2:S3 Y5:Y6 AA6 AC6 AC3 AA3">
    <cfRule type="cellIs" dxfId="2617" priority="73" operator="equal">
      <formula>0</formula>
    </cfRule>
  </conditionalFormatting>
  <conditionalFormatting sqref="W7:Z7">
    <cfRule type="cellIs" dxfId="2616" priority="72" operator="equal">
      <formula>0</formula>
    </cfRule>
  </conditionalFormatting>
  <conditionalFormatting sqref="Y4 AC4 AA4 W4">
    <cfRule type="cellIs" dxfId="2615" priority="71" operator="equal">
      <formula>0</formula>
    </cfRule>
  </conditionalFormatting>
  <conditionalFormatting sqref="AC5">
    <cfRule type="cellIs" dxfId="2614" priority="69" operator="equal">
      <formula>0</formula>
    </cfRule>
  </conditionalFormatting>
  <conditionalFormatting sqref="A33:A34 A31:C31">
    <cfRule type="cellIs" dxfId="2613" priority="19" operator="equal">
      <formula>0</formula>
    </cfRule>
  </conditionalFormatting>
  <conditionalFormatting sqref="A9:D10">
    <cfRule type="cellIs" dxfId="2612" priority="20" operator="equal">
      <formula>0</formula>
    </cfRule>
  </conditionalFormatting>
  <conditionalFormatting sqref="A19:A29">
    <cfRule type="cellIs" dxfId="2611" priority="21" operator="equal">
      <formula>0</formula>
    </cfRule>
  </conditionalFormatting>
  <conditionalFormatting sqref="A11">
    <cfRule type="cellIs" dxfId="2610" priority="22" operator="equal">
      <formula>0</formula>
    </cfRule>
  </conditionalFormatting>
  <conditionalFormatting sqref="A12:A13">
    <cfRule type="cellIs" dxfId="2609" priority="23" operator="equal">
      <formula>0</formula>
    </cfRule>
  </conditionalFormatting>
  <conditionalFormatting sqref="A14 A16">
    <cfRule type="cellIs" dxfId="2608" priority="24" operator="equal">
      <formula>0</formula>
    </cfRule>
  </conditionalFormatting>
  <conditionalFormatting sqref="A17:A18">
    <cfRule type="cellIs" dxfId="2607" priority="25" operator="equal">
      <formula>0</formula>
    </cfRule>
  </conditionalFormatting>
  <conditionalFormatting sqref="A35">
    <cfRule type="cellIs" dxfId="2606" priority="26" operator="equal">
      <formula>0</formula>
    </cfRule>
  </conditionalFormatting>
  <conditionalFormatting sqref="B11:B13">
    <cfRule type="cellIs" dxfId="2605" priority="27" operator="equal">
      <formula>0</formula>
    </cfRule>
  </conditionalFormatting>
  <conditionalFormatting sqref="B26">
    <cfRule type="cellIs" dxfId="2604" priority="28" operator="equal">
      <formula>0</formula>
    </cfRule>
  </conditionalFormatting>
  <conditionalFormatting sqref="B35">
    <cfRule type="cellIs" dxfId="2603" priority="29" operator="equal">
      <formula>0</formula>
    </cfRule>
  </conditionalFormatting>
  <conditionalFormatting sqref="B23">
    <cfRule type="cellIs" dxfId="2602" priority="30" operator="equal">
      <formula>0</formula>
    </cfRule>
  </conditionalFormatting>
  <conditionalFormatting sqref="B24">
    <cfRule type="cellIs" dxfId="2601" priority="31" operator="equal">
      <formula>0</formula>
    </cfRule>
  </conditionalFormatting>
  <conditionalFormatting sqref="B25">
    <cfRule type="cellIs" dxfId="2600" priority="32" operator="equal">
      <formula>0</formula>
    </cfRule>
  </conditionalFormatting>
  <conditionalFormatting sqref="C11:D11">
    <cfRule type="cellIs" dxfId="2599" priority="33" operator="equal">
      <formula>0</formula>
    </cfRule>
  </conditionalFormatting>
  <conditionalFormatting sqref="C12:C13 C14:D14 C15 C16:D16 C17">
    <cfRule type="cellIs" dxfId="2598" priority="34" operator="equal">
      <formula>0</formula>
    </cfRule>
  </conditionalFormatting>
  <conditionalFormatting sqref="C19:D19 C20 C21:D22">
    <cfRule type="cellIs" dxfId="2597" priority="35" operator="equal">
      <formula>0</formula>
    </cfRule>
  </conditionalFormatting>
  <conditionalFormatting sqref="C18">
    <cfRule type="cellIs" dxfId="2596" priority="36" operator="equal">
      <formula>0</formula>
    </cfRule>
  </conditionalFormatting>
  <conditionalFormatting sqref="C23:D23">
    <cfRule type="cellIs" dxfId="2595" priority="37" operator="equal">
      <formula>0</formula>
    </cfRule>
  </conditionalFormatting>
  <conditionalFormatting sqref="C24:C25">
    <cfRule type="cellIs" dxfId="2594" priority="38" operator="equal">
      <formula>0</formula>
    </cfRule>
  </conditionalFormatting>
  <conditionalFormatting sqref="C27:D27">
    <cfRule type="cellIs" dxfId="2593" priority="39" operator="equal">
      <formula>0</formula>
    </cfRule>
  </conditionalFormatting>
  <conditionalFormatting sqref="C26">
    <cfRule type="cellIs" dxfId="2592" priority="40" operator="equal">
      <formula>0</formula>
    </cfRule>
  </conditionalFormatting>
  <conditionalFormatting sqref="C31:C34 C35:D35">
    <cfRule type="cellIs" dxfId="2591" priority="41" operator="equal">
      <formula>0</formula>
    </cfRule>
  </conditionalFormatting>
  <conditionalFormatting sqref="A15">
    <cfRule type="cellIs" dxfId="2590" priority="42" operator="equal">
      <formula>0</formula>
    </cfRule>
  </conditionalFormatting>
  <conditionalFormatting sqref="B17">
    <cfRule type="cellIs" dxfId="2589" priority="43" operator="equal">
      <formula>0</formula>
    </cfRule>
  </conditionalFormatting>
  <conditionalFormatting sqref="B14:B15">
    <cfRule type="cellIs" dxfId="2588" priority="44" operator="equal">
      <formula>0</formula>
    </cfRule>
  </conditionalFormatting>
  <conditionalFormatting sqref="B16">
    <cfRule type="cellIs" dxfId="2587" priority="45" operator="equal">
      <formula>0</formula>
    </cfRule>
  </conditionalFormatting>
  <conditionalFormatting sqref="B23">
    <cfRule type="cellIs" dxfId="2586" priority="46" operator="equal">
      <formula>0</formula>
    </cfRule>
  </conditionalFormatting>
  <conditionalFormatting sqref="B18">
    <cfRule type="cellIs" dxfId="2585" priority="47" operator="equal">
      <formula>0</formula>
    </cfRule>
  </conditionalFormatting>
  <conditionalFormatting sqref="B19">
    <cfRule type="cellIs" dxfId="2584" priority="48" operator="equal">
      <formula>0</formula>
    </cfRule>
  </conditionalFormatting>
  <conditionalFormatting sqref="B20:B22">
    <cfRule type="cellIs" dxfId="2583" priority="49" operator="equal">
      <formula>0</formula>
    </cfRule>
  </conditionalFormatting>
  <conditionalFormatting sqref="B24:B26">
    <cfRule type="cellIs" dxfId="2582" priority="50" operator="equal">
      <formula>0</formula>
    </cfRule>
  </conditionalFormatting>
  <conditionalFormatting sqref="B28:B29">
    <cfRule type="cellIs" dxfId="2581" priority="51" operator="equal">
      <formula>0</formula>
    </cfRule>
  </conditionalFormatting>
  <conditionalFormatting sqref="B27">
    <cfRule type="cellIs" dxfId="2580" priority="52" operator="equal">
      <formula>0</formula>
    </cfRule>
  </conditionalFormatting>
  <conditionalFormatting sqref="B32:B34">
    <cfRule type="cellIs" dxfId="2579" priority="53" operator="equal">
      <formula>0</formula>
    </cfRule>
  </conditionalFormatting>
  <conditionalFormatting sqref="A32">
    <cfRule type="cellIs" dxfId="2578" priority="54" operator="equal">
      <formula>0</formula>
    </cfRule>
  </conditionalFormatting>
  <conditionalFormatting sqref="A30">
    <cfRule type="cellIs" dxfId="2577" priority="55" operator="equal">
      <formula>0</formula>
    </cfRule>
  </conditionalFormatting>
  <conditionalFormatting sqref="C30">
    <cfRule type="cellIs" dxfId="2576" priority="56" operator="equal">
      <formula>0</formula>
    </cfRule>
  </conditionalFormatting>
  <conditionalFormatting sqref="D30">
    <cfRule type="cellIs" dxfId="2575" priority="57" operator="equal">
      <formula>0</formula>
    </cfRule>
  </conditionalFormatting>
  <conditionalFormatting sqref="B30">
    <cfRule type="cellIs" dxfId="2574" priority="58" operator="equal">
      <formula>0</formula>
    </cfRule>
  </conditionalFormatting>
  <conditionalFormatting sqref="D12:D13">
    <cfRule type="cellIs" dxfId="2573" priority="59" operator="equal">
      <formula>0</formula>
    </cfRule>
  </conditionalFormatting>
  <conditionalFormatting sqref="D15">
    <cfRule type="cellIs" dxfId="2572" priority="60" operator="equal">
      <formula>0</formula>
    </cfRule>
  </conditionalFormatting>
  <conditionalFormatting sqref="D17:D18">
    <cfRule type="cellIs" dxfId="2571" priority="61" operator="equal">
      <formula>0</formula>
    </cfRule>
  </conditionalFormatting>
  <conditionalFormatting sqref="D24">
    <cfRule type="cellIs" dxfId="2570" priority="62" operator="equal">
      <formula>0</formula>
    </cfRule>
  </conditionalFormatting>
  <conditionalFormatting sqref="D26">
    <cfRule type="cellIs" dxfId="2569" priority="63" operator="equal">
      <formula>0</formula>
    </cfRule>
  </conditionalFormatting>
  <conditionalFormatting sqref="C29">
    <cfRule type="cellIs" dxfId="2568" priority="64" operator="equal">
      <formula>0</formula>
    </cfRule>
  </conditionalFormatting>
  <conditionalFormatting sqref="D28:D29">
    <cfRule type="cellIs" dxfId="2567" priority="65" operator="equal">
      <formula>0</formula>
    </cfRule>
  </conditionalFormatting>
  <conditionalFormatting sqref="C28">
    <cfRule type="cellIs" dxfId="2566" priority="66" operator="equal">
      <formula>0</formula>
    </cfRule>
  </conditionalFormatting>
  <conditionalFormatting sqref="D25">
    <cfRule type="cellIs" dxfId="2565" priority="67" operator="equal">
      <formula>0</formula>
    </cfRule>
  </conditionalFormatting>
  <conditionalFormatting sqref="D31:D34">
    <cfRule type="cellIs" dxfId="2564" priority="68" operator="equal">
      <formula>0</formula>
    </cfRule>
  </conditionalFormatting>
  <conditionalFormatting sqref="D20">
    <cfRule type="cellIs" dxfId="2563" priority="18" operator="equal">
      <formula>0</formula>
    </cfRule>
  </conditionalFormatting>
  <conditionalFormatting sqref="S6 U6">
    <cfRule type="cellIs" dxfId="2562" priority="17" operator="equal">
      <formula>0</formula>
    </cfRule>
  </conditionalFormatting>
  <conditionalFormatting sqref="S7:V7">
    <cfRule type="cellIs" dxfId="2561" priority="16" operator="equal">
      <formula>0</formula>
    </cfRule>
  </conditionalFormatting>
  <conditionalFormatting sqref="O11:Q16 O17:P18 O19:Q23 O24:P24 O25:Q29 O32:Q35 N31:Q31 M13:M29 J13:K20 J12:M12 I11:N11 I12:I20 I21:K35 I9:R10 M30:R30 M31:M35 L13:L35">
    <cfRule type="cellIs" dxfId="2560" priority="3" operator="equal">
      <formula>0</formula>
    </cfRule>
  </conditionalFormatting>
  <conditionalFormatting sqref="N12:N17">
    <cfRule type="cellIs" dxfId="2559" priority="4" operator="equal">
      <formula>0</formula>
    </cfRule>
  </conditionalFormatting>
  <conditionalFormatting sqref="N19:N21">
    <cfRule type="cellIs" dxfId="2558" priority="5" operator="equal">
      <formula>0</formula>
    </cfRule>
  </conditionalFormatting>
  <conditionalFormatting sqref="N18">
    <cfRule type="cellIs" dxfId="2557" priority="6" operator="equal">
      <formula>0</formula>
    </cfRule>
  </conditionalFormatting>
  <conditionalFormatting sqref="N25">
    <cfRule type="cellIs" dxfId="2556" priority="7" operator="equal">
      <formula>0</formula>
    </cfRule>
  </conditionalFormatting>
  <conditionalFormatting sqref="N23">
    <cfRule type="cellIs" dxfId="2555" priority="8" operator="equal">
      <formula>0</formula>
    </cfRule>
  </conditionalFormatting>
  <conditionalFormatting sqref="N24">
    <cfRule type="cellIs" dxfId="2554" priority="9" operator="equal">
      <formula>0</formula>
    </cfRule>
  </conditionalFormatting>
  <conditionalFormatting sqref="N27:N29">
    <cfRule type="cellIs" dxfId="2553" priority="10" operator="equal">
      <formula>0</formula>
    </cfRule>
  </conditionalFormatting>
  <conditionalFormatting sqref="N31:N35">
    <cfRule type="cellIs" dxfId="2552" priority="11" operator="equal">
      <formula>0</formula>
    </cfRule>
  </conditionalFormatting>
  <conditionalFormatting sqref="Q24">
    <cfRule type="cellIs" dxfId="2551" priority="12" operator="equal">
      <formula>0</formula>
    </cfRule>
  </conditionalFormatting>
  <conditionalFormatting sqref="Q17:Q18">
    <cfRule type="cellIs" dxfId="2550" priority="13" operator="equal">
      <formula>0</formula>
    </cfRule>
  </conditionalFormatting>
  <conditionalFormatting sqref="N22">
    <cfRule type="cellIs" dxfId="2549" priority="14" operator="equal">
      <formula>0</formula>
    </cfRule>
  </conditionalFormatting>
  <conditionalFormatting sqref="N26">
    <cfRule type="cellIs" dxfId="2548" priority="15" operator="equal">
      <formula>0</formula>
    </cfRule>
  </conditionalFormatting>
  <conditionalFormatting sqref="S9:S25 S27:S35">
    <cfRule type="cellIs" dxfId="2547" priority="2" operator="equal">
      <formula>0</formula>
    </cfRule>
  </conditionalFormatting>
  <conditionalFormatting sqref="AA2">
    <cfRule type="cellIs" dxfId="2546" priority="1" operator="equal">
      <formula>0</formula>
    </cfRule>
  </conditionalFormatting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208A50-18BF-41D2-B0FC-16DAE320154C}">
  <sheetPr>
    <pageSetUpPr fitToPage="1"/>
  </sheetPr>
  <dimension ref="A1:X64"/>
  <sheetViews>
    <sheetView view="pageBreakPreview" zoomScaleSheetLayoutView="100" workbookViewId="0">
      <selection activeCell="I15" sqref="I15"/>
    </sheetView>
  </sheetViews>
  <sheetFormatPr defaultRowHeight="14.4" x14ac:dyDescent="0.3"/>
  <cols>
    <col min="1" max="1" width="16.88671875" style="1999" customWidth="1"/>
    <col min="2" max="2" width="40.33203125" style="1999" customWidth="1"/>
    <col min="3" max="4" width="4.6640625" style="1999" customWidth="1"/>
    <col min="5" max="5" width="5.6640625" style="1999" customWidth="1"/>
    <col min="6" max="6" width="5.44140625" style="1999" customWidth="1"/>
    <col min="7" max="7" width="4.6640625" style="1999" customWidth="1"/>
    <col min="8" max="8" width="5.109375" style="1999" customWidth="1"/>
    <col min="9" max="9" width="4.88671875" style="1999" customWidth="1"/>
    <col min="10" max="10" width="6.44140625" style="1999" customWidth="1"/>
    <col min="11" max="11" width="7.6640625" style="1999" customWidth="1"/>
    <col min="12" max="12" width="5.44140625" style="1999" customWidth="1"/>
    <col min="13" max="13" width="5.5546875" style="1999" customWidth="1"/>
    <col min="14" max="15" width="6.33203125" style="1999" customWidth="1"/>
    <col min="16" max="16" width="6.33203125" style="2058" customWidth="1"/>
    <col min="17" max="17" width="27.6640625" style="2059" customWidth="1"/>
    <col min="18" max="16384" width="8.88671875" style="1999"/>
  </cols>
  <sheetData>
    <row r="1" spans="1:17" ht="15.75" customHeight="1" x14ac:dyDescent="0.3">
      <c r="A1" s="1992"/>
      <c r="B1" s="1993" t="s">
        <v>104</v>
      </c>
      <c r="C1" s="1994" t="s">
        <v>174</v>
      </c>
      <c r="D1" s="1995"/>
      <c r="E1" s="1992" t="s">
        <v>1317</v>
      </c>
      <c r="F1" s="1996" t="s">
        <v>1318</v>
      </c>
      <c r="G1" s="1997"/>
      <c r="H1" s="1997"/>
      <c r="I1" s="1997"/>
      <c r="J1" s="1997"/>
      <c r="K1" s="1997"/>
      <c r="L1" s="1997"/>
      <c r="M1" s="1997"/>
      <c r="N1" s="1997"/>
      <c r="O1" s="1997"/>
      <c r="P1" s="1997"/>
      <c r="Q1" s="1998"/>
    </row>
    <row r="2" spans="1:17" ht="16.5" customHeight="1" x14ac:dyDescent="0.3">
      <c r="A2" s="1992"/>
      <c r="B2" s="1993"/>
      <c r="C2" s="2000"/>
      <c r="D2" s="2001"/>
      <c r="E2" s="1992"/>
      <c r="F2" s="1992" t="s">
        <v>1319</v>
      </c>
      <c r="G2" s="2002" t="s">
        <v>179</v>
      </c>
      <c r="H2" s="2002"/>
      <c r="I2" s="2002"/>
      <c r="J2" s="2002"/>
      <c r="K2" s="2002"/>
      <c r="L2" s="2002"/>
      <c r="M2" s="2002"/>
      <c r="N2" s="1993" t="s">
        <v>181</v>
      </c>
      <c r="O2" s="1993"/>
      <c r="P2" s="1993"/>
      <c r="Q2" s="1993"/>
    </row>
    <row r="3" spans="1:17" ht="27" customHeight="1" x14ac:dyDescent="0.3">
      <c r="A3" s="1992"/>
      <c r="B3" s="1993"/>
      <c r="C3" s="2000"/>
      <c r="D3" s="2001"/>
      <c r="E3" s="1992"/>
      <c r="F3" s="1992"/>
      <c r="G3" s="1993" t="s">
        <v>182</v>
      </c>
      <c r="H3" s="1993"/>
      <c r="I3" s="1993"/>
      <c r="J3" s="1993"/>
      <c r="K3" s="1992" t="s">
        <v>183</v>
      </c>
      <c r="L3" s="1992" t="s">
        <v>484</v>
      </c>
      <c r="M3" s="1992" t="s">
        <v>216</v>
      </c>
      <c r="N3" s="2003">
        <v>1</v>
      </c>
      <c r="O3" s="2003">
        <v>2</v>
      </c>
      <c r="P3" s="2004" t="s">
        <v>147</v>
      </c>
      <c r="Q3" s="2005"/>
    </row>
    <row r="4" spans="1:17" ht="21" customHeight="1" x14ac:dyDescent="0.3">
      <c r="A4" s="1992"/>
      <c r="B4" s="1993"/>
      <c r="C4" s="2006" t="s">
        <v>1320</v>
      </c>
      <c r="D4" s="2006" t="s">
        <v>1321</v>
      </c>
      <c r="E4" s="1992"/>
      <c r="F4" s="1992"/>
      <c r="G4" s="2007" t="s">
        <v>235</v>
      </c>
      <c r="H4" s="2008" t="s">
        <v>1322</v>
      </c>
      <c r="I4" s="2008"/>
      <c r="J4" s="2008"/>
      <c r="K4" s="1992"/>
      <c r="L4" s="1992"/>
      <c r="M4" s="1992"/>
      <c r="N4" s="2009" t="s">
        <v>1323</v>
      </c>
      <c r="O4" s="2010" t="s">
        <v>1324</v>
      </c>
      <c r="P4" s="2011"/>
      <c r="Q4" s="2012"/>
    </row>
    <row r="5" spans="1:17" ht="58.5" customHeight="1" x14ac:dyDescent="0.3">
      <c r="A5" s="1992"/>
      <c r="B5" s="1993"/>
      <c r="C5" s="2013"/>
      <c r="D5" s="2013"/>
      <c r="E5" s="1992"/>
      <c r="F5" s="1992"/>
      <c r="G5" s="2007"/>
      <c r="H5" s="2014" t="s">
        <v>237</v>
      </c>
      <c r="I5" s="2014" t="s">
        <v>1325</v>
      </c>
      <c r="J5" s="2014" t="s">
        <v>1326</v>
      </c>
      <c r="K5" s="1992"/>
      <c r="L5" s="1992"/>
      <c r="M5" s="1992"/>
      <c r="N5" s="2015"/>
      <c r="O5" s="2016"/>
      <c r="P5" s="2017"/>
      <c r="Q5" s="2018"/>
    </row>
    <row r="6" spans="1:17" ht="12.75" customHeight="1" x14ac:dyDescent="0.3">
      <c r="A6" s="2019">
        <v>1</v>
      </c>
      <c r="B6" s="2019">
        <v>2</v>
      </c>
      <c r="C6" s="2019">
        <v>3</v>
      </c>
      <c r="D6" s="2019">
        <v>4</v>
      </c>
      <c r="E6" s="2019">
        <v>5</v>
      </c>
      <c r="F6" s="2019">
        <v>6</v>
      </c>
      <c r="G6" s="2019">
        <v>7</v>
      </c>
      <c r="H6" s="2019">
        <v>8</v>
      </c>
      <c r="I6" s="2019">
        <v>9</v>
      </c>
      <c r="J6" s="2019">
        <v>10</v>
      </c>
      <c r="K6" s="2019">
        <v>11</v>
      </c>
      <c r="L6" s="2019">
        <v>12</v>
      </c>
      <c r="M6" s="2019">
        <v>13</v>
      </c>
      <c r="N6" s="2019">
        <v>14</v>
      </c>
      <c r="O6" s="2019">
        <v>15</v>
      </c>
      <c r="P6" s="2003"/>
      <c r="Q6" s="2005"/>
    </row>
    <row r="7" spans="1:17" ht="30.75" customHeight="1" x14ac:dyDescent="0.3">
      <c r="A7" s="2020" t="s">
        <v>1327</v>
      </c>
      <c r="B7" s="2003"/>
      <c r="C7" s="2021"/>
      <c r="D7" s="2021"/>
      <c r="E7" s="2022"/>
      <c r="F7" s="2003"/>
      <c r="G7" s="2022"/>
      <c r="H7" s="2022"/>
      <c r="I7" s="2022">
        <v>722</v>
      </c>
      <c r="J7" s="2022"/>
      <c r="K7" s="2022"/>
      <c r="L7" s="2022"/>
      <c r="M7" s="2022"/>
      <c r="N7" s="2003"/>
      <c r="O7" s="2003"/>
      <c r="P7" s="2003"/>
      <c r="Q7" s="2023"/>
    </row>
    <row r="8" spans="1:17" ht="15" customHeight="1" x14ac:dyDescent="0.3">
      <c r="A8" s="2024" t="s">
        <v>1328</v>
      </c>
      <c r="B8" s="2025" t="s">
        <v>1329</v>
      </c>
      <c r="C8" s="2019"/>
      <c r="D8" s="1993" t="s">
        <v>40</v>
      </c>
      <c r="E8" s="2022"/>
      <c r="F8" s="2019"/>
      <c r="G8" s="2022">
        <v>72</v>
      </c>
      <c r="H8" s="2019">
        <v>36</v>
      </c>
      <c r="I8" s="2019">
        <v>36</v>
      </c>
      <c r="J8" s="2019"/>
      <c r="K8" s="2019"/>
      <c r="L8" s="2019">
        <v>2</v>
      </c>
      <c r="M8" s="2019">
        <v>4</v>
      </c>
      <c r="N8" s="2026">
        <v>17</v>
      </c>
      <c r="O8" s="2019">
        <v>23</v>
      </c>
      <c r="P8" s="2003">
        <f>N8+O8</f>
        <v>40</v>
      </c>
      <c r="Q8" s="2027" t="s">
        <v>1205</v>
      </c>
    </row>
    <row r="9" spans="1:17" ht="15" customHeight="1" x14ac:dyDescent="0.3">
      <c r="A9" s="2024" t="s">
        <v>1330</v>
      </c>
      <c r="B9" s="2025" t="s">
        <v>1331</v>
      </c>
      <c r="C9" s="2019"/>
      <c r="D9" s="1993"/>
      <c r="E9" s="2022"/>
      <c r="F9" s="2025"/>
      <c r="G9" s="2022">
        <v>108</v>
      </c>
      <c r="H9" s="2019">
        <v>50</v>
      </c>
      <c r="I9" s="2019">
        <v>58</v>
      </c>
      <c r="J9" s="2019"/>
      <c r="K9" s="2019"/>
      <c r="L9" s="2019">
        <v>6</v>
      </c>
      <c r="M9" s="2019">
        <v>4</v>
      </c>
      <c r="N9" s="2026">
        <v>17</v>
      </c>
      <c r="O9" s="2019">
        <v>23</v>
      </c>
      <c r="P9" s="2003">
        <f t="shared" ref="P9:P15" si="0">N9+O9</f>
        <v>40</v>
      </c>
      <c r="Q9" s="2027" t="s">
        <v>1205</v>
      </c>
    </row>
    <row r="10" spans="1:17" ht="15" customHeight="1" x14ac:dyDescent="0.3">
      <c r="A10" s="2024" t="s">
        <v>1332</v>
      </c>
      <c r="B10" s="2028" t="s">
        <v>4</v>
      </c>
      <c r="C10" s="2019" t="s">
        <v>1333</v>
      </c>
      <c r="D10" s="2019"/>
      <c r="E10" s="2022"/>
      <c r="F10" s="2025"/>
      <c r="G10" s="2022">
        <v>72</v>
      </c>
      <c r="H10" s="2019">
        <v>4</v>
      </c>
      <c r="I10" s="2019">
        <v>68</v>
      </c>
      <c r="J10" s="2019"/>
      <c r="K10" s="2019"/>
      <c r="L10" s="2019">
        <v>2</v>
      </c>
      <c r="M10" s="2019">
        <v>2</v>
      </c>
      <c r="N10" s="2026">
        <v>36</v>
      </c>
      <c r="O10" s="2019">
        <v>32</v>
      </c>
      <c r="P10" s="2003">
        <f t="shared" si="0"/>
        <v>68</v>
      </c>
      <c r="Q10" s="2027" t="s">
        <v>1212</v>
      </c>
    </row>
    <row r="11" spans="1:17" ht="15" customHeight="1" x14ac:dyDescent="0.3">
      <c r="A11" s="2024" t="s">
        <v>1334</v>
      </c>
      <c r="B11" s="2029" t="s">
        <v>113</v>
      </c>
      <c r="C11" s="2019" t="s">
        <v>29</v>
      </c>
      <c r="D11" s="2019"/>
      <c r="E11" s="2022"/>
      <c r="F11" s="2024"/>
      <c r="G11" s="2022">
        <v>136</v>
      </c>
      <c r="H11" s="2019">
        <v>106</v>
      </c>
      <c r="I11" s="2019">
        <v>30</v>
      </c>
      <c r="J11" s="2019"/>
      <c r="K11" s="2019"/>
      <c r="L11" s="2019">
        <v>2</v>
      </c>
      <c r="M11" s="2019">
        <v>2</v>
      </c>
      <c r="N11" s="2026">
        <v>58</v>
      </c>
      <c r="O11" s="2019">
        <v>24</v>
      </c>
      <c r="P11" s="2003">
        <f t="shared" si="0"/>
        <v>82</v>
      </c>
      <c r="Q11" s="2027" t="s">
        <v>1229</v>
      </c>
    </row>
    <row r="12" spans="1:17" ht="15" customHeight="1" x14ac:dyDescent="0.3">
      <c r="A12" s="2024" t="s">
        <v>1335</v>
      </c>
      <c r="B12" s="2025" t="s">
        <v>392</v>
      </c>
      <c r="C12" s="2019"/>
      <c r="D12" s="2019" t="s">
        <v>40</v>
      </c>
      <c r="E12" s="2022"/>
      <c r="F12" s="2019"/>
      <c r="G12" s="2022">
        <v>72</v>
      </c>
      <c r="H12" s="2019">
        <v>38</v>
      </c>
      <c r="I12" s="2019">
        <v>34</v>
      </c>
      <c r="J12" s="2019"/>
      <c r="K12" s="2019"/>
      <c r="L12" s="2019">
        <v>2</v>
      </c>
      <c r="M12" s="2019">
        <v>2</v>
      </c>
      <c r="N12" s="2019">
        <v>16</v>
      </c>
      <c r="O12" s="2019">
        <v>30</v>
      </c>
      <c r="P12" s="2003">
        <f t="shared" si="0"/>
        <v>46</v>
      </c>
      <c r="Q12" s="2027" t="s">
        <v>1229</v>
      </c>
    </row>
    <row r="13" spans="1:17" ht="15" customHeight="1" x14ac:dyDescent="0.3">
      <c r="A13" s="2024" t="s">
        <v>1336</v>
      </c>
      <c r="B13" s="2025" t="s">
        <v>6</v>
      </c>
      <c r="C13" s="2019" t="s">
        <v>29</v>
      </c>
      <c r="D13" s="2019"/>
      <c r="E13" s="2030"/>
      <c r="F13" s="2019"/>
      <c r="G13" s="2022">
        <v>72</v>
      </c>
      <c r="H13" s="2019">
        <v>4</v>
      </c>
      <c r="I13" s="2019">
        <v>68</v>
      </c>
      <c r="J13" s="2019"/>
      <c r="K13" s="2019"/>
      <c r="L13" s="2019">
        <v>2</v>
      </c>
      <c r="M13" s="2019">
        <v>2</v>
      </c>
      <c r="N13" s="2026">
        <v>34</v>
      </c>
      <c r="O13" s="2019">
        <v>23</v>
      </c>
      <c r="P13" s="2003">
        <f t="shared" si="0"/>
        <v>57</v>
      </c>
      <c r="Q13" s="1944" t="s">
        <v>1218</v>
      </c>
    </row>
    <row r="14" spans="1:17" ht="15" customHeight="1" x14ac:dyDescent="0.3">
      <c r="A14" s="2024" t="s">
        <v>1337</v>
      </c>
      <c r="B14" s="2028" t="s">
        <v>1338</v>
      </c>
      <c r="C14" s="2019" t="s">
        <v>29</v>
      </c>
      <c r="D14" s="2019"/>
      <c r="E14" s="2022"/>
      <c r="F14" s="2024"/>
      <c r="G14" s="2022">
        <v>68</v>
      </c>
      <c r="H14" s="2019">
        <v>34</v>
      </c>
      <c r="I14" s="2019">
        <v>34</v>
      </c>
      <c r="J14" s="2019"/>
      <c r="K14" s="2019"/>
      <c r="L14" s="2019">
        <v>1</v>
      </c>
      <c r="M14" s="2019">
        <v>1</v>
      </c>
      <c r="N14" s="2026">
        <v>34</v>
      </c>
      <c r="O14" s="2019">
        <v>32</v>
      </c>
      <c r="P14" s="2003">
        <f t="shared" si="0"/>
        <v>66</v>
      </c>
      <c r="Q14" s="2027" t="s">
        <v>1221</v>
      </c>
    </row>
    <row r="15" spans="1:17" ht="15" customHeight="1" x14ac:dyDescent="0.3">
      <c r="A15" s="2025" t="s">
        <v>1339</v>
      </c>
      <c r="B15" s="2028" t="s">
        <v>356</v>
      </c>
      <c r="C15" s="2019" t="s">
        <v>29</v>
      </c>
      <c r="D15" s="2019"/>
      <c r="E15" s="2022"/>
      <c r="F15" s="2024"/>
      <c r="G15" s="2022">
        <v>72</v>
      </c>
      <c r="H15" s="2019">
        <v>34</v>
      </c>
      <c r="I15" s="2019">
        <v>38</v>
      </c>
      <c r="J15" s="2019"/>
      <c r="K15" s="2019"/>
      <c r="L15" s="2019">
        <v>2</v>
      </c>
      <c r="M15" s="2019">
        <v>1</v>
      </c>
      <c r="N15" s="2026">
        <v>50</v>
      </c>
      <c r="O15" s="2019">
        <v>19</v>
      </c>
      <c r="P15" s="2003">
        <f t="shared" si="0"/>
        <v>69</v>
      </c>
      <c r="Q15" s="2027" t="s">
        <v>1225</v>
      </c>
    </row>
    <row r="16" spans="1:17" ht="10.5" customHeight="1" x14ac:dyDescent="0.3">
      <c r="A16" s="2031" t="s">
        <v>1340</v>
      </c>
      <c r="B16" s="2032" t="s">
        <v>401</v>
      </c>
      <c r="C16" s="1993" t="s">
        <v>29</v>
      </c>
      <c r="D16" s="1993"/>
      <c r="E16" s="2033"/>
      <c r="F16" s="2002"/>
      <c r="G16" s="2033">
        <v>72</v>
      </c>
      <c r="H16" s="1993">
        <v>48</v>
      </c>
      <c r="I16" s="1993">
        <v>24</v>
      </c>
      <c r="J16" s="1993"/>
      <c r="K16" s="1993"/>
      <c r="L16" s="1993">
        <v>2</v>
      </c>
      <c r="M16" s="1993">
        <v>1</v>
      </c>
      <c r="N16" s="1993"/>
      <c r="O16" s="1993">
        <v>69</v>
      </c>
      <c r="P16" s="2034">
        <f>N16+O16</f>
        <v>69</v>
      </c>
      <c r="Q16" s="2035" t="s">
        <v>1225</v>
      </c>
    </row>
    <row r="17" spans="1:17" ht="12.75" customHeight="1" x14ac:dyDescent="0.3">
      <c r="A17" s="2036" t="s">
        <v>1341</v>
      </c>
      <c r="B17" s="2032"/>
      <c r="C17" s="1993"/>
      <c r="D17" s="1993"/>
      <c r="E17" s="2033"/>
      <c r="F17" s="2002"/>
      <c r="G17" s="2033"/>
      <c r="H17" s="1993"/>
      <c r="I17" s="1993"/>
      <c r="J17" s="1993"/>
      <c r="K17" s="1993"/>
      <c r="L17" s="1993"/>
      <c r="M17" s="1993"/>
      <c r="N17" s="1993"/>
      <c r="O17" s="1993"/>
      <c r="P17" s="2037"/>
      <c r="Q17" s="2035"/>
    </row>
    <row r="18" spans="1:17" ht="11.25" customHeight="1" x14ac:dyDescent="0.3">
      <c r="A18" s="2031" t="s">
        <v>1342</v>
      </c>
      <c r="B18" s="2038" t="s">
        <v>394</v>
      </c>
      <c r="C18" s="1993" t="s">
        <v>29</v>
      </c>
      <c r="D18" s="1993" t="s">
        <v>1343</v>
      </c>
      <c r="E18" s="2039"/>
      <c r="F18" s="2002"/>
      <c r="G18" s="2033">
        <v>72</v>
      </c>
      <c r="H18" s="1993">
        <v>44</v>
      </c>
      <c r="I18" s="1993">
        <v>28</v>
      </c>
      <c r="J18" s="1993"/>
      <c r="K18" s="1993"/>
      <c r="L18" s="1993">
        <v>2</v>
      </c>
      <c r="M18" s="1993">
        <v>1</v>
      </c>
      <c r="N18" s="2040">
        <v>36</v>
      </c>
      <c r="O18" s="1993">
        <v>33</v>
      </c>
      <c r="P18" s="2034">
        <f>N18+O18</f>
        <v>69</v>
      </c>
      <c r="Q18" s="2035" t="s">
        <v>1221</v>
      </c>
    </row>
    <row r="19" spans="1:17" ht="15" customHeight="1" x14ac:dyDescent="0.3">
      <c r="A19" s="2036" t="s">
        <v>1341</v>
      </c>
      <c r="B19" s="2038"/>
      <c r="C19" s="1993"/>
      <c r="D19" s="1993"/>
      <c r="E19" s="2039"/>
      <c r="F19" s="2002"/>
      <c r="G19" s="2033"/>
      <c r="H19" s="1993"/>
      <c r="I19" s="1993"/>
      <c r="J19" s="1993"/>
      <c r="K19" s="1993"/>
      <c r="L19" s="1993"/>
      <c r="M19" s="1993"/>
      <c r="N19" s="2040"/>
      <c r="O19" s="1993"/>
      <c r="P19" s="2037"/>
      <c r="Q19" s="2035"/>
    </row>
    <row r="20" spans="1:17" ht="15" customHeight="1" x14ac:dyDescent="0.3">
      <c r="A20" s="2025"/>
      <c r="B20" s="2030" t="s">
        <v>1344</v>
      </c>
      <c r="C20" s="2019"/>
      <c r="D20" s="2019"/>
      <c r="E20" s="2022"/>
      <c r="F20" s="2024"/>
      <c r="G20" s="2022"/>
      <c r="H20" s="2019"/>
      <c r="I20" s="2019">
        <v>252</v>
      </c>
      <c r="J20" s="2019"/>
      <c r="K20" s="2019"/>
      <c r="L20" s="2019"/>
      <c r="M20" s="2019"/>
      <c r="N20" s="2019"/>
      <c r="O20" s="2019"/>
      <c r="P20" s="2003">
        <f>N20+O20</f>
        <v>0</v>
      </c>
      <c r="Q20" s="2005"/>
    </row>
    <row r="21" spans="1:17" ht="15" customHeight="1" x14ac:dyDescent="0.3">
      <c r="A21" s="2024" t="s">
        <v>1345</v>
      </c>
      <c r="B21" s="2029" t="s">
        <v>350</v>
      </c>
      <c r="C21" s="2019"/>
      <c r="D21" s="2019" t="s">
        <v>40</v>
      </c>
      <c r="E21" s="2030"/>
      <c r="F21" s="2019"/>
      <c r="G21" s="2022">
        <v>280</v>
      </c>
      <c r="H21" s="2019">
        <v>170</v>
      </c>
      <c r="I21" s="2019">
        <v>110</v>
      </c>
      <c r="J21" s="2019"/>
      <c r="K21" s="2019"/>
      <c r="L21" s="2019">
        <v>6</v>
      </c>
      <c r="M21" s="2019">
        <v>4</v>
      </c>
      <c r="N21" s="2026">
        <v>12</v>
      </c>
      <c r="O21" s="2019">
        <v>72</v>
      </c>
      <c r="P21" s="2003">
        <f t="shared" ref="P21:P64" si="1">N21+O21</f>
        <v>84</v>
      </c>
      <c r="Q21" s="2027" t="s">
        <v>1214</v>
      </c>
    </row>
    <row r="22" spans="1:17" ht="15" customHeight="1" x14ac:dyDescent="0.3">
      <c r="A22" s="2025" t="s">
        <v>1346</v>
      </c>
      <c r="B22" s="2028" t="s">
        <v>806</v>
      </c>
      <c r="C22" s="2019"/>
      <c r="D22" s="2019" t="s">
        <v>1347</v>
      </c>
      <c r="E22" s="2022"/>
      <c r="F22" s="2024"/>
      <c r="G22" s="2022">
        <v>108</v>
      </c>
      <c r="H22" s="2019">
        <v>28</v>
      </c>
      <c r="I22" s="2019">
        <v>80</v>
      </c>
      <c r="J22" s="2019"/>
      <c r="K22" s="2019"/>
      <c r="L22" s="2019">
        <v>4</v>
      </c>
      <c r="M22" s="2019">
        <v>2</v>
      </c>
      <c r="N22" s="2026">
        <v>64</v>
      </c>
      <c r="O22" s="2019">
        <v>44</v>
      </c>
      <c r="P22" s="2003">
        <f t="shared" si="1"/>
        <v>108</v>
      </c>
      <c r="Q22" s="2027" t="s">
        <v>1216</v>
      </c>
    </row>
    <row r="23" spans="1:17" ht="15" customHeight="1" x14ac:dyDescent="0.3">
      <c r="A23" s="2025" t="s">
        <v>1348</v>
      </c>
      <c r="B23" s="2025" t="s">
        <v>397</v>
      </c>
      <c r="C23" s="2019"/>
      <c r="D23" s="2019" t="s">
        <v>40</v>
      </c>
      <c r="E23" s="2022"/>
      <c r="F23" s="2024"/>
      <c r="G23" s="2022">
        <v>110</v>
      </c>
      <c r="H23" s="2019">
        <v>80</v>
      </c>
      <c r="I23" s="2019">
        <v>30</v>
      </c>
      <c r="J23" s="2019"/>
      <c r="K23" s="2019"/>
      <c r="L23" s="2019">
        <v>2</v>
      </c>
      <c r="M23" s="2019">
        <v>4</v>
      </c>
      <c r="N23" s="2026">
        <v>18</v>
      </c>
      <c r="O23" s="2019">
        <v>56</v>
      </c>
      <c r="P23" s="2003">
        <f t="shared" si="1"/>
        <v>74</v>
      </c>
      <c r="Q23" s="2041" t="s">
        <v>1223</v>
      </c>
    </row>
    <row r="24" spans="1:17" ht="15" customHeight="1" x14ac:dyDescent="0.3">
      <c r="A24" s="2025"/>
      <c r="B24" s="2028" t="s">
        <v>1349</v>
      </c>
      <c r="C24" s="2019" t="s">
        <v>1350</v>
      </c>
      <c r="D24" s="2019"/>
      <c r="E24" s="2022"/>
      <c r="F24" s="2019">
        <v>32</v>
      </c>
      <c r="G24" s="2022">
        <v>32</v>
      </c>
      <c r="H24" s="2019"/>
      <c r="I24" s="2019">
        <v>32</v>
      </c>
      <c r="J24" s="2019"/>
      <c r="K24" s="2019"/>
      <c r="L24" s="2019"/>
      <c r="M24" s="2019"/>
      <c r="N24" s="2019"/>
      <c r="O24" s="2019">
        <v>32</v>
      </c>
      <c r="P24" s="2003">
        <f t="shared" si="1"/>
        <v>32</v>
      </c>
      <c r="Q24" s="2027" t="s">
        <v>1303</v>
      </c>
    </row>
    <row r="25" spans="1:17" ht="24" customHeight="1" x14ac:dyDescent="0.3">
      <c r="A25" s="2025"/>
      <c r="B25" s="2042" t="s">
        <v>1351</v>
      </c>
      <c r="C25" s="2019"/>
      <c r="D25" s="2019"/>
      <c r="E25" s="2022"/>
      <c r="F25" s="2019"/>
      <c r="G25" s="2022"/>
      <c r="H25" s="2019"/>
      <c r="I25" s="2019"/>
      <c r="J25" s="2019"/>
      <c r="K25" s="2019"/>
      <c r="L25" s="2019"/>
      <c r="M25" s="2019"/>
      <c r="N25" s="2019"/>
      <c r="O25" s="2019"/>
      <c r="P25" s="2003">
        <f t="shared" si="1"/>
        <v>0</v>
      </c>
      <c r="Q25" s="2005"/>
    </row>
    <row r="26" spans="1:17" ht="15" customHeight="1" x14ac:dyDescent="0.3">
      <c r="A26" s="2024" t="s">
        <v>1352</v>
      </c>
      <c r="B26" s="2025" t="s">
        <v>1353</v>
      </c>
      <c r="C26" s="2019" t="s">
        <v>1354</v>
      </c>
      <c r="D26" s="2019"/>
      <c r="E26" s="2022"/>
      <c r="F26" s="2019"/>
      <c r="G26" s="2022">
        <v>66</v>
      </c>
      <c r="H26" s="2019">
        <v>32</v>
      </c>
      <c r="I26" s="2019">
        <v>34</v>
      </c>
      <c r="J26" s="2019"/>
      <c r="K26" s="2019"/>
      <c r="L26" s="2019"/>
      <c r="M26" s="2019">
        <v>2</v>
      </c>
      <c r="N26" s="2026">
        <v>4</v>
      </c>
      <c r="O26" s="2019">
        <v>62</v>
      </c>
      <c r="P26" s="2003">
        <f t="shared" si="1"/>
        <v>66</v>
      </c>
      <c r="Q26" s="2027" t="s">
        <v>1214</v>
      </c>
    </row>
    <row r="27" spans="1:17" ht="15" customHeight="1" x14ac:dyDescent="0.3">
      <c r="A27" s="2024" t="s">
        <v>1355</v>
      </c>
      <c r="B27" s="2025" t="s">
        <v>1356</v>
      </c>
      <c r="C27" s="2019" t="s">
        <v>201</v>
      </c>
      <c r="D27" s="2019"/>
      <c r="E27" s="2022"/>
      <c r="F27" s="2019"/>
      <c r="G27" s="2022">
        <v>32</v>
      </c>
      <c r="H27" s="2019">
        <v>14</v>
      </c>
      <c r="I27" s="2019">
        <v>18</v>
      </c>
      <c r="J27" s="2019"/>
      <c r="K27" s="2019"/>
      <c r="L27" s="2019"/>
      <c r="M27" s="2019">
        <v>2</v>
      </c>
      <c r="N27" s="2019"/>
      <c r="O27" s="2019">
        <v>30</v>
      </c>
      <c r="P27" s="2003">
        <f t="shared" si="1"/>
        <v>30</v>
      </c>
      <c r="Q27" s="2027" t="s">
        <v>1235</v>
      </c>
    </row>
    <row r="28" spans="1:17" ht="15" customHeight="1" x14ac:dyDescent="0.3">
      <c r="A28" s="2024" t="s">
        <v>1357</v>
      </c>
      <c r="B28" s="2025" t="s">
        <v>1230</v>
      </c>
      <c r="C28" s="2019" t="s">
        <v>201</v>
      </c>
      <c r="D28" s="2019"/>
      <c r="E28" s="2022"/>
      <c r="F28" s="2019"/>
      <c r="G28" s="2022">
        <v>32</v>
      </c>
      <c r="H28" s="2019"/>
      <c r="I28" s="2019">
        <v>32</v>
      </c>
      <c r="J28" s="2019"/>
      <c r="K28" s="2019"/>
      <c r="L28" s="2019"/>
      <c r="M28" s="2019"/>
      <c r="N28" s="2026">
        <v>32</v>
      </c>
      <c r="O28" s="2019"/>
      <c r="P28" s="2003">
        <f t="shared" si="1"/>
        <v>32</v>
      </c>
      <c r="Q28" s="2027" t="s">
        <v>1231</v>
      </c>
    </row>
    <row r="29" spans="1:17" ht="15" customHeight="1" x14ac:dyDescent="0.3">
      <c r="A29" s="2043"/>
      <c r="B29" s="2043" t="s">
        <v>1358</v>
      </c>
      <c r="C29" s="2003"/>
      <c r="D29" s="2003"/>
      <c r="E29" s="2022">
        <v>1476</v>
      </c>
      <c r="F29" s="2022">
        <v>32</v>
      </c>
      <c r="G29" s="2022">
        <v>1444</v>
      </c>
      <c r="H29" s="2003"/>
      <c r="I29" s="2003">
        <v>754</v>
      </c>
      <c r="J29" s="2003"/>
      <c r="K29" s="2003"/>
      <c r="L29" s="2003">
        <v>37</v>
      </c>
      <c r="M29" s="2003">
        <v>36</v>
      </c>
      <c r="N29" s="2003">
        <v>424</v>
      </c>
      <c r="O29" s="2003">
        <v>558</v>
      </c>
      <c r="P29" s="2003">
        <f t="shared" si="1"/>
        <v>982</v>
      </c>
      <c r="Q29" s="2023"/>
    </row>
    <row r="30" spans="1:17" ht="15" customHeight="1" x14ac:dyDescent="0.3">
      <c r="A30" s="2044" t="s">
        <v>1359</v>
      </c>
      <c r="B30" s="2044" t="s">
        <v>1233</v>
      </c>
      <c r="C30" s="2019"/>
      <c r="D30" s="2019"/>
      <c r="E30" s="2003">
        <v>222</v>
      </c>
      <c r="F30" s="2003">
        <v>58</v>
      </c>
      <c r="G30" s="2022">
        <v>164</v>
      </c>
      <c r="H30" s="2003">
        <v>88</v>
      </c>
      <c r="I30" s="2003">
        <v>76</v>
      </c>
      <c r="J30" s="2003"/>
      <c r="K30" s="2003"/>
      <c r="L30" s="2003"/>
      <c r="M30" s="2003"/>
      <c r="N30" s="2003"/>
      <c r="O30" s="2003"/>
      <c r="P30" s="2003">
        <f t="shared" si="1"/>
        <v>0</v>
      </c>
      <c r="Q30" s="2023"/>
    </row>
    <row r="31" spans="1:17" ht="24.75" customHeight="1" x14ac:dyDescent="0.3">
      <c r="A31" s="2044" t="s">
        <v>1360</v>
      </c>
      <c r="B31" s="2045" t="s">
        <v>68</v>
      </c>
      <c r="C31" s="2019" t="s">
        <v>29</v>
      </c>
      <c r="D31" s="2019"/>
      <c r="E31" s="2003">
        <v>38</v>
      </c>
      <c r="F31" s="2003">
        <v>6</v>
      </c>
      <c r="G31" s="2022">
        <v>32</v>
      </c>
      <c r="H31" s="2003">
        <v>12</v>
      </c>
      <c r="I31" s="2003">
        <v>20</v>
      </c>
      <c r="J31" s="2003"/>
      <c r="K31" s="2003"/>
      <c r="L31" s="2003"/>
      <c r="M31" s="2003"/>
      <c r="N31" s="2003"/>
      <c r="O31" s="2003"/>
      <c r="P31" s="2003">
        <f t="shared" si="1"/>
        <v>0</v>
      </c>
      <c r="Q31" s="2023"/>
    </row>
    <row r="32" spans="1:17" ht="15" customHeight="1" x14ac:dyDescent="0.3">
      <c r="A32" s="2044" t="s">
        <v>1361</v>
      </c>
      <c r="B32" s="2045" t="s">
        <v>124</v>
      </c>
      <c r="C32" s="2019" t="s">
        <v>29</v>
      </c>
      <c r="D32" s="2019"/>
      <c r="E32" s="2003">
        <v>54</v>
      </c>
      <c r="F32" s="2003">
        <v>18</v>
      </c>
      <c r="G32" s="2022">
        <v>36</v>
      </c>
      <c r="H32" s="2003">
        <v>18</v>
      </c>
      <c r="I32" s="2003">
        <v>18</v>
      </c>
      <c r="J32" s="2003"/>
      <c r="K32" s="2003"/>
      <c r="L32" s="2003"/>
      <c r="M32" s="2003"/>
      <c r="N32" s="2003"/>
      <c r="O32" s="2003">
        <v>36</v>
      </c>
      <c r="P32" s="2003">
        <f t="shared" si="1"/>
        <v>36</v>
      </c>
      <c r="Q32" s="2027" t="s">
        <v>1221</v>
      </c>
    </row>
    <row r="33" spans="1:17" ht="15" hidden="1" customHeight="1" x14ac:dyDescent="0.3">
      <c r="A33" s="2044" t="s">
        <v>1362</v>
      </c>
      <c r="B33" s="2045" t="s">
        <v>6</v>
      </c>
      <c r="C33" s="2019" t="s">
        <v>29</v>
      </c>
      <c r="D33" s="2019"/>
      <c r="E33" s="2003">
        <v>48</v>
      </c>
      <c r="F33" s="2003">
        <v>16</v>
      </c>
      <c r="G33" s="2022">
        <v>32</v>
      </c>
      <c r="H33" s="2003">
        <v>2</v>
      </c>
      <c r="I33" s="2003">
        <v>30</v>
      </c>
      <c r="J33" s="2003"/>
      <c r="K33" s="2003"/>
      <c r="L33" s="2003"/>
      <c r="M33" s="2003"/>
      <c r="N33" s="2003"/>
      <c r="O33" s="2003"/>
      <c r="P33" s="2003">
        <f t="shared" si="1"/>
        <v>0</v>
      </c>
      <c r="Q33" s="2023"/>
    </row>
    <row r="34" spans="1:17" ht="15" customHeight="1" x14ac:dyDescent="0.3">
      <c r="A34" s="2044" t="s">
        <v>1363</v>
      </c>
      <c r="B34" s="2045" t="s">
        <v>205</v>
      </c>
      <c r="C34" s="2019" t="s">
        <v>29</v>
      </c>
      <c r="D34" s="2019"/>
      <c r="E34" s="2003">
        <v>48</v>
      </c>
      <c r="F34" s="2003">
        <v>16</v>
      </c>
      <c r="G34" s="2022">
        <v>32</v>
      </c>
      <c r="H34" s="2003">
        <v>28</v>
      </c>
      <c r="I34" s="2003">
        <v>4</v>
      </c>
      <c r="J34" s="2003"/>
      <c r="K34" s="2003"/>
      <c r="L34" s="2003"/>
      <c r="M34" s="2003"/>
      <c r="N34" s="2046">
        <v>32</v>
      </c>
      <c r="O34" s="2003"/>
      <c r="P34" s="2003">
        <f t="shared" si="1"/>
        <v>32</v>
      </c>
      <c r="Q34" s="2027" t="s">
        <v>1284</v>
      </c>
    </row>
    <row r="35" spans="1:17" ht="15" hidden="1" customHeight="1" x14ac:dyDescent="0.3">
      <c r="A35" s="2044" t="s">
        <v>1364</v>
      </c>
      <c r="B35" s="2044" t="s">
        <v>198</v>
      </c>
      <c r="C35" s="2019" t="s">
        <v>40</v>
      </c>
      <c r="D35" s="2019"/>
      <c r="E35" s="2003">
        <v>34</v>
      </c>
      <c r="F35" s="2003">
        <v>2</v>
      </c>
      <c r="G35" s="2022">
        <v>32</v>
      </c>
      <c r="H35" s="2003">
        <v>28</v>
      </c>
      <c r="I35" s="2003">
        <v>4</v>
      </c>
      <c r="J35" s="2003"/>
      <c r="K35" s="2003"/>
      <c r="L35" s="2003"/>
      <c r="M35" s="2003"/>
      <c r="N35" s="2003"/>
      <c r="O35" s="2003"/>
      <c r="P35" s="2003">
        <f t="shared" si="1"/>
        <v>0</v>
      </c>
      <c r="Q35" s="2023"/>
    </row>
    <row r="36" spans="1:17" ht="15" customHeight="1" x14ac:dyDescent="0.3">
      <c r="A36" s="2044" t="s">
        <v>1365</v>
      </c>
      <c r="B36" s="2044" t="s">
        <v>1366</v>
      </c>
      <c r="C36" s="2019"/>
      <c r="D36" s="2019"/>
      <c r="E36" s="2003">
        <v>330</v>
      </c>
      <c r="F36" s="2003">
        <v>110</v>
      </c>
      <c r="G36" s="2022" t="s">
        <v>1367</v>
      </c>
      <c r="H36" s="2003">
        <v>126</v>
      </c>
      <c r="I36" s="2003">
        <v>74</v>
      </c>
      <c r="J36" s="2003"/>
      <c r="K36" s="2003"/>
      <c r="L36" s="2003"/>
      <c r="M36" s="2003"/>
      <c r="N36" s="2003"/>
      <c r="O36" s="2003"/>
      <c r="P36" s="2003">
        <f t="shared" si="1"/>
        <v>0</v>
      </c>
      <c r="Q36" s="2023"/>
    </row>
    <row r="37" spans="1:17" ht="15" customHeight="1" x14ac:dyDescent="0.3">
      <c r="A37" s="2025" t="s">
        <v>117</v>
      </c>
      <c r="B37" s="2025" t="s">
        <v>1295</v>
      </c>
      <c r="C37" s="2019" t="s">
        <v>29</v>
      </c>
      <c r="D37" s="2019"/>
      <c r="E37" s="2019">
        <v>48</v>
      </c>
      <c r="F37" s="2019">
        <v>16</v>
      </c>
      <c r="G37" s="2019">
        <v>32</v>
      </c>
      <c r="H37" s="2047">
        <v>12</v>
      </c>
      <c r="I37" s="2047">
        <v>20</v>
      </c>
      <c r="J37" s="2019"/>
      <c r="K37" s="2019"/>
      <c r="L37" s="2019"/>
      <c r="M37" s="2019"/>
      <c r="N37" s="2026">
        <v>32</v>
      </c>
      <c r="O37" s="2019"/>
      <c r="P37" s="2003">
        <f t="shared" si="1"/>
        <v>32</v>
      </c>
      <c r="Q37" s="2027" t="s">
        <v>1284</v>
      </c>
    </row>
    <row r="38" spans="1:17" ht="15" customHeight="1" x14ac:dyDescent="0.3">
      <c r="A38" s="2025" t="s">
        <v>12</v>
      </c>
      <c r="B38" s="2025" t="s">
        <v>1368</v>
      </c>
      <c r="C38" s="2019" t="s">
        <v>29</v>
      </c>
      <c r="D38" s="2019"/>
      <c r="E38" s="2019">
        <v>48</v>
      </c>
      <c r="F38" s="2019">
        <v>16</v>
      </c>
      <c r="G38" s="2019">
        <v>32</v>
      </c>
      <c r="H38" s="2047">
        <v>16</v>
      </c>
      <c r="I38" s="2047">
        <v>16</v>
      </c>
      <c r="J38" s="2019"/>
      <c r="K38" s="2019"/>
      <c r="L38" s="2019"/>
      <c r="M38" s="2019"/>
      <c r="N38" s="2026">
        <v>18</v>
      </c>
      <c r="O38" s="2019">
        <v>14</v>
      </c>
      <c r="P38" s="2003">
        <f t="shared" si="1"/>
        <v>32</v>
      </c>
      <c r="Q38" s="2027" t="s">
        <v>1284</v>
      </c>
    </row>
    <row r="39" spans="1:17" ht="15" hidden="1" customHeight="1" x14ac:dyDescent="0.3">
      <c r="A39" s="2025" t="s">
        <v>1369</v>
      </c>
      <c r="B39" s="2025" t="s">
        <v>1250</v>
      </c>
      <c r="C39" s="2019" t="s">
        <v>29</v>
      </c>
      <c r="D39" s="2019"/>
      <c r="E39" s="2019">
        <v>48</v>
      </c>
      <c r="F39" s="2019">
        <v>16</v>
      </c>
      <c r="G39" s="2019">
        <v>32</v>
      </c>
      <c r="H39" s="2047">
        <v>20</v>
      </c>
      <c r="I39" s="2047">
        <v>12</v>
      </c>
      <c r="J39" s="2019"/>
      <c r="K39" s="2019"/>
      <c r="L39" s="2019"/>
      <c r="M39" s="2019"/>
      <c r="N39" s="2019"/>
      <c r="O39" s="2019"/>
      <c r="P39" s="2003">
        <f t="shared" si="1"/>
        <v>0</v>
      </c>
      <c r="Q39" s="2005"/>
    </row>
    <row r="40" spans="1:17" ht="15" customHeight="1" x14ac:dyDescent="0.3">
      <c r="A40" s="2025" t="s">
        <v>1370</v>
      </c>
      <c r="B40" s="2025" t="s">
        <v>519</v>
      </c>
      <c r="C40" s="2019" t="s">
        <v>29</v>
      </c>
      <c r="D40" s="2019"/>
      <c r="E40" s="2019">
        <v>42</v>
      </c>
      <c r="F40" s="2019">
        <v>14</v>
      </c>
      <c r="G40" s="2019">
        <v>28</v>
      </c>
      <c r="H40" s="2047">
        <v>14</v>
      </c>
      <c r="I40" s="2047">
        <v>14</v>
      </c>
      <c r="J40" s="2019"/>
      <c r="K40" s="2019"/>
      <c r="L40" s="2019"/>
      <c r="M40" s="2019"/>
      <c r="N40" s="2019"/>
      <c r="O40" s="2019">
        <v>28</v>
      </c>
      <c r="P40" s="2003">
        <f t="shared" si="1"/>
        <v>28</v>
      </c>
      <c r="Q40" s="2027" t="s">
        <v>1225</v>
      </c>
    </row>
    <row r="41" spans="1:17" ht="24" customHeight="1" x14ac:dyDescent="0.3">
      <c r="A41" s="2025" t="s">
        <v>14</v>
      </c>
      <c r="B41" s="2025" t="s">
        <v>1371</v>
      </c>
      <c r="C41" s="2019" t="s">
        <v>29</v>
      </c>
      <c r="D41" s="2019"/>
      <c r="E41" s="2019">
        <v>48</v>
      </c>
      <c r="F41" s="2019">
        <v>16</v>
      </c>
      <c r="G41" s="2019">
        <v>32</v>
      </c>
      <c r="H41" s="2047">
        <v>24</v>
      </c>
      <c r="I41" s="2047">
        <v>8</v>
      </c>
      <c r="J41" s="2019"/>
      <c r="K41" s="2019"/>
      <c r="L41" s="2019"/>
      <c r="M41" s="2019"/>
      <c r="N41" s="2019"/>
      <c r="O41" s="2019">
        <v>32</v>
      </c>
      <c r="P41" s="2003">
        <f t="shared" si="1"/>
        <v>32</v>
      </c>
      <c r="Q41" s="2027" t="s">
        <v>1284</v>
      </c>
    </row>
    <row r="42" spans="1:17" ht="24.75" hidden="1" customHeight="1" x14ac:dyDescent="0.3">
      <c r="A42" s="2025" t="s">
        <v>15</v>
      </c>
      <c r="B42" s="2025" t="s">
        <v>1372</v>
      </c>
      <c r="C42" s="2019" t="s">
        <v>40</v>
      </c>
      <c r="D42" s="2019"/>
      <c r="E42" s="2019">
        <v>48</v>
      </c>
      <c r="F42" s="2019">
        <v>16</v>
      </c>
      <c r="G42" s="2019">
        <v>32</v>
      </c>
      <c r="H42" s="2047">
        <v>24</v>
      </c>
      <c r="I42" s="2047">
        <v>8</v>
      </c>
      <c r="J42" s="2019"/>
      <c r="K42" s="2019"/>
      <c r="L42" s="2019"/>
      <c r="M42" s="2019"/>
      <c r="N42" s="2019"/>
      <c r="O42" s="2019"/>
      <c r="P42" s="2003">
        <f t="shared" si="1"/>
        <v>0</v>
      </c>
      <c r="Q42" s="2005"/>
    </row>
    <row r="43" spans="1:17" ht="15" customHeight="1" x14ac:dyDescent="0.3">
      <c r="A43" s="2025" t="s">
        <v>1373</v>
      </c>
      <c r="B43" s="2025" t="s">
        <v>1374</v>
      </c>
      <c r="C43" s="2019"/>
      <c r="D43" s="2019"/>
      <c r="E43" s="2019">
        <v>48</v>
      </c>
      <c r="F43" s="2019">
        <v>16</v>
      </c>
      <c r="G43" s="2019">
        <v>32</v>
      </c>
      <c r="H43" s="2047">
        <v>16</v>
      </c>
      <c r="I43" s="2047">
        <v>16</v>
      </c>
      <c r="J43" s="2019"/>
      <c r="K43" s="2019"/>
      <c r="L43" s="2019"/>
      <c r="M43" s="2019"/>
      <c r="N43" s="2019"/>
      <c r="O43" s="2019">
        <v>7</v>
      </c>
      <c r="P43" s="2003">
        <f t="shared" si="1"/>
        <v>7</v>
      </c>
      <c r="Q43" s="2027" t="s">
        <v>1284</v>
      </c>
    </row>
    <row r="44" spans="1:17" ht="15" customHeight="1" x14ac:dyDescent="0.3">
      <c r="A44" s="2044" t="s">
        <v>26</v>
      </c>
      <c r="B44" s="2044" t="s">
        <v>27</v>
      </c>
      <c r="C44" s="2048"/>
      <c r="D44" s="2048"/>
      <c r="E44" s="2043"/>
      <c r="F44" s="2043"/>
      <c r="G44" s="2049" t="s">
        <v>1375</v>
      </c>
      <c r="H44" s="2043"/>
      <c r="I44" s="2043"/>
      <c r="J44" s="2043"/>
      <c r="K44" s="2043"/>
      <c r="L44" s="2043"/>
      <c r="M44" s="2043"/>
      <c r="N44" s="2043"/>
      <c r="O44" s="2043"/>
      <c r="P44" s="2003">
        <f t="shared" si="1"/>
        <v>0</v>
      </c>
      <c r="Q44" s="2050"/>
    </row>
    <row r="45" spans="1:17" ht="15" customHeight="1" x14ac:dyDescent="0.3">
      <c r="A45" s="2042" t="s">
        <v>153</v>
      </c>
      <c r="B45" s="2042" t="s">
        <v>1376</v>
      </c>
      <c r="C45" s="2019"/>
      <c r="D45" s="2019" t="s">
        <v>40</v>
      </c>
      <c r="E45" s="2003">
        <v>276</v>
      </c>
      <c r="F45" s="2003">
        <v>88</v>
      </c>
      <c r="G45" s="2003">
        <v>188</v>
      </c>
      <c r="H45" s="2003"/>
      <c r="I45" s="2003"/>
      <c r="J45" s="2003"/>
      <c r="K45" s="2003"/>
      <c r="L45" s="2003"/>
      <c r="M45" s="2003"/>
      <c r="N45" s="2003"/>
      <c r="O45" s="2003"/>
      <c r="P45" s="2003">
        <f t="shared" si="1"/>
        <v>0</v>
      </c>
      <c r="Q45" s="2023"/>
    </row>
    <row r="46" spans="1:17" ht="15" customHeight="1" x14ac:dyDescent="0.3">
      <c r="A46" s="2025" t="s">
        <v>155</v>
      </c>
      <c r="B46" s="2025" t="s">
        <v>1377</v>
      </c>
      <c r="C46" s="2019" t="s">
        <v>29</v>
      </c>
      <c r="D46" s="2019"/>
      <c r="E46" s="2019">
        <v>216</v>
      </c>
      <c r="F46" s="2019">
        <v>72</v>
      </c>
      <c r="G46" s="2019">
        <v>144</v>
      </c>
      <c r="H46" s="2003">
        <v>72</v>
      </c>
      <c r="I46" s="2003">
        <v>72</v>
      </c>
      <c r="J46" s="2003"/>
      <c r="K46" s="2003"/>
      <c r="L46" s="2003"/>
      <c r="M46" s="2003"/>
      <c r="N46" s="2026">
        <v>38</v>
      </c>
      <c r="O46" s="2019">
        <v>49</v>
      </c>
      <c r="P46" s="2003">
        <f t="shared" si="1"/>
        <v>87</v>
      </c>
      <c r="Q46" s="2027" t="s">
        <v>1378</v>
      </c>
    </row>
    <row r="47" spans="1:17" ht="15" customHeight="1" x14ac:dyDescent="0.3">
      <c r="A47" s="2025" t="s">
        <v>502</v>
      </c>
      <c r="B47" s="2025" t="s">
        <v>1379</v>
      </c>
      <c r="C47" s="2019"/>
      <c r="D47" s="2019"/>
      <c r="E47" s="2019">
        <v>48</v>
      </c>
      <c r="F47" s="2019">
        <v>16</v>
      </c>
      <c r="G47" s="2019">
        <v>32</v>
      </c>
      <c r="H47" s="2003">
        <v>16</v>
      </c>
      <c r="I47" s="2003">
        <v>16</v>
      </c>
      <c r="J47" s="2003"/>
      <c r="K47" s="2003"/>
      <c r="L47" s="2003"/>
      <c r="M47" s="2003"/>
      <c r="N47" s="2026">
        <v>32</v>
      </c>
      <c r="O47" s="2019"/>
      <c r="P47" s="2003">
        <f t="shared" si="1"/>
        <v>32</v>
      </c>
      <c r="Q47" s="2027" t="s">
        <v>1284</v>
      </c>
    </row>
    <row r="48" spans="1:17" ht="15" customHeight="1" x14ac:dyDescent="0.3">
      <c r="A48" s="2025" t="s">
        <v>353</v>
      </c>
      <c r="B48" s="2025" t="s">
        <v>1380</v>
      </c>
      <c r="C48" s="1993" t="s">
        <v>201</v>
      </c>
      <c r="D48" s="2019"/>
      <c r="E48" s="2019"/>
      <c r="F48" s="2019"/>
      <c r="G48" s="2019">
        <v>204</v>
      </c>
      <c r="H48" s="2003"/>
      <c r="I48" s="2003"/>
      <c r="J48" s="2003"/>
      <c r="K48" s="2003">
        <v>204</v>
      </c>
      <c r="L48" s="2003"/>
      <c r="M48" s="2003"/>
      <c r="N48" s="2019">
        <v>36</v>
      </c>
      <c r="O48" s="2019">
        <v>99</v>
      </c>
      <c r="P48" s="2003">
        <f t="shared" si="1"/>
        <v>135</v>
      </c>
      <c r="Q48" s="2023" t="s">
        <v>1303</v>
      </c>
    </row>
    <row r="49" spans="1:24" ht="15" hidden="1" customHeight="1" x14ac:dyDescent="0.3">
      <c r="A49" s="2025" t="s">
        <v>1029</v>
      </c>
      <c r="B49" s="2025" t="s">
        <v>73</v>
      </c>
      <c r="C49" s="1993"/>
      <c r="D49" s="2019"/>
      <c r="E49" s="2019"/>
      <c r="F49" s="2019"/>
      <c r="G49" s="2019">
        <v>96</v>
      </c>
      <c r="H49" s="2003"/>
      <c r="I49" s="2003"/>
      <c r="J49" s="2003"/>
      <c r="K49" s="2003">
        <v>96</v>
      </c>
      <c r="L49" s="2003"/>
      <c r="M49" s="2003"/>
      <c r="N49" s="2003"/>
      <c r="O49" s="2003"/>
      <c r="P49" s="2003">
        <f t="shared" si="1"/>
        <v>0</v>
      </c>
      <c r="Q49" s="2023"/>
    </row>
    <row r="50" spans="1:24" ht="15" hidden="1" customHeight="1" x14ac:dyDescent="0.3">
      <c r="A50" s="2025"/>
      <c r="B50" s="2025" t="s">
        <v>1381</v>
      </c>
      <c r="C50" s="2019"/>
      <c r="D50" s="2019"/>
      <c r="E50" s="2019">
        <v>12</v>
      </c>
      <c r="F50" s="2019"/>
      <c r="G50" s="2019">
        <v>12</v>
      </c>
      <c r="H50" s="2003"/>
      <c r="I50" s="2003">
        <v>12</v>
      </c>
      <c r="J50" s="2003"/>
      <c r="K50" s="2003"/>
      <c r="L50" s="2003"/>
      <c r="M50" s="2003"/>
      <c r="N50" s="2003"/>
      <c r="O50" s="2003"/>
      <c r="P50" s="2003">
        <f t="shared" si="1"/>
        <v>0</v>
      </c>
      <c r="Q50" s="2023"/>
    </row>
    <row r="51" spans="1:24" ht="15" hidden="1" customHeight="1" x14ac:dyDescent="0.3">
      <c r="A51" s="2042" t="s">
        <v>30</v>
      </c>
      <c r="B51" s="2042" t="s">
        <v>1382</v>
      </c>
      <c r="C51" s="2019" t="s">
        <v>29</v>
      </c>
      <c r="D51" s="2019"/>
      <c r="E51" s="2019">
        <v>153</v>
      </c>
      <c r="F51" s="2019">
        <v>47</v>
      </c>
      <c r="G51" s="2019">
        <v>106</v>
      </c>
      <c r="H51" s="2003"/>
      <c r="I51" s="2003"/>
      <c r="J51" s="2003"/>
      <c r="K51" s="2003"/>
      <c r="L51" s="2003"/>
      <c r="M51" s="2003"/>
      <c r="N51" s="2003"/>
      <c r="O51" s="2003"/>
      <c r="P51" s="2003">
        <f t="shared" si="1"/>
        <v>0</v>
      </c>
      <c r="Q51" s="2023"/>
    </row>
    <row r="52" spans="1:24" ht="13.5" hidden="1" customHeight="1" x14ac:dyDescent="0.3">
      <c r="A52" s="2051" t="s">
        <v>1383</v>
      </c>
      <c r="B52" s="2051" t="s">
        <v>1384</v>
      </c>
      <c r="C52" s="2052" t="s">
        <v>29</v>
      </c>
      <c r="D52" s="2052"/>
      <c r="E52" s="2052">
        <v>93</v>
      </c>
      <c r="F52" s="2052" t="s">
        <v>1385</v>
      </c>
      <c r="G52" s="2052">
        <v>62</v>
      </c>
      <c r="H52" s="2053">
        <v>30</v>
      </c>
      <c r="I52" s="2053">
        <v>32</v>
      </c>
      <c r="J52" s="2053"/>
      <c r="K52" s="2053"/>
      <c r="L52" s="2053"/>
      <c r="M52" s="2053"/>
      <c r="N52" s="2053"/>
      <c r="O52" s="2053"/>
      <c r="P52" s="2003">
        <f t="shared" si="1"/>
        <v>0</v>
      </c>
      <c r="Q52" s="2054"/>
    </row>
    <row r="53" spans="1:24" ht="15" hidden="1" customHeight="1" x14ac:dyDescent="0.3">
      <c r="A53" s="2051" t="s">
        <v>354</v>
      </c>
      <c r="B53" s="2051" t="s">
        <v>1386</v>
      </c>
      <c r="C53" s="2052"/>
      <c r="D53" s="2052"/>
      <c r="E53" s="2052">
        <v>48</v>
      </c>
      <c r="F53" s="2052">
        <v>16</v>
      </c>
      <c r="G53" s="2052">
        <v>32</v>
      </c>
      <c r="H53" s="2053">
        <v>16</v>
      </c>
      <c r="I53" s="2053">
        <v>16</v>
      </c>
      <c r="J53" s="2053"/>
      <c r="K53" s="2053"/>
      <c r="L53" s="2053"/>
      <c r="M53" s="2053"/>
      <c r="N53" s="2053"/>
      <c r="O53" s="2053"/>
      <c r="P53" s="2003">
        <f t="shared" si="1"/>
        <v>0</v>
      </c>
      <c r="Q53" s="2054"/>
    </row>
    <row r="54" spans="1:24" ht="15" hidden="1" customHeight="1" x14ac:dyDescent="0.3">
      <c r="A54" s="2051" t="s">
        <v>700</v>
      </c>
      <c r="B54" s="2051" t="s">
        <v>1380</v>
      </c>
      <c r="C54" s="2055" t="s">
        <v>201</v>
      </c>
      <c r="D54" s="2052"/>
      <c r="E54" s="2052"/>
      <c r="F54" s="2052"/>
      <c r="G54" s="2053">
        <v>184</v>
      </c>
      <c r="H54" s="2053"/>
      <c r="I54" s="2053"/>
      <c r="J54" s="2053"/>
      <c r="K54" s="2053">
        <v>184</v>
      </c>
      <c r="L54" s="2053"/>
      <c r="M54" s="2053"/>
      <c r="N54" s="2052"/>
      <c r="O54" s="2052"/>
      <c r="P54" s="2003">
        <f t="shared" si="1"/>
        <v>0</v>
      </c>
      <c r="Q54" s="2056"/>
    </row>
    <row r="55" spans="1:24" ht="15" hidden="1" customHeight="1" x14ac:dyDescent="0.3">
      <c r="A55" s="2051" t="s">
        <v>32</v>
      </c>
      <c r="B55" s="2051" t="s">
        <v>73</v>
      </c>
      <c r="C55" s="2055"/>
      <c r="D55" s="2052"/>
      <c r="E55" s="2052"/>
      <c r="F55" s="2052"/>
      <c r="G55" s="2053">
        <v>78</v>
      </c>
      <c r="H55" s="2053"/>
      <c r="I55" s="2053"/>
      <c r="J55" s="2053"/>
      <c r="K55" s="2053">
        <v>78</v>
      </c>
      <c r="L55" s="2053"/>
      <c r="M55" s="2053"/>
      <c r="N55" s="2052"/>
      <c r="O55" s="2052"/>
      <c r="P55" s="2003">
        <f t="shared" si="1"/>
        <v>0</v>
      </c>
      <c r="Q55" s="2056"/>
    </row>
    <row r="56" spans="1:24" ht="15" hidden="1" customHeight="1" x14ac:dyDescent="0.3">
      <c r="A56" s="2051"/>
      <c r="B56" s="2051" t="s">
        <v>1387</v>
      </c>
      <c r="C56" s="2052"/>
      <c r="D56" s="2052"/>
      <c r="E56" s="2052">
        <v>12</v>
      </c>
      <c r="F56" s="2052"/>
      <c r="G56" s="2053">
        <v>12</v>
      </c>
      <c r="H56" s="2053"/>
      <c r="I56" s="2053">
        <v>12</v>
      </c>
      <c r="J56" s="2053"/>
      <c r="K56" s="2053"/>
      <c r="L56" s="2053"/>
      <c r="M56" s="2053"/>
      <c r="N56" s="2052"/>
      <c r="O56" s="2052"/>
      <c r="P56" s="2003">
        <f t="shared" si="1"/>
        <v>0</v>
      </c>
      <c r="Q56" s="2056"/>
    </row>
    <row r="57" spans="1:24" ht="15" hidden="1" customHeight="1" x14ac:dyDescent="0.3">
      <c r="A57" s="2042" t="s">
        <v>1388</v>
      </c>
      <c r="B57" s="2042" t="s">
        <v>1389</v>
      </c>
      <c r="C57" s="2019"/>
      <c r="D57" s="2019" t="s">
        <v>40</v>
      </c>
      <c r="E57" s="2019">
        <v>122</v>
      </c>
      <c r="F57" s="2019">
        <v>38</v>
      </c>
      <c r="G57" s="2019">
        <v>84</v>
      </c>
      <c r="H57" s="2003"/>
      <c r="I57" s="2003"/>
      <c r="J57" s="2003"/>
      <c r="K57" s="2003"/>
      <c r="L57" s="2003"/>
      <c r="M57" s="2003"/>
      <c r="N57" s="2019"/>
      <c r="O57" s="2019"/>
      <c r="P57" s="2003">
        <f t="shared" si="1"/>
        <v>0</v>
      </c>
      <c r="Q57" s="2005"/>
    </row>
    <row r="58" spans="1:24" ht="22.5" hidden="1" customHeight="1" x14ac:dyDescent="0.3">
      <c r="A58" s="2025" t="s">
        <v>34</v>
      </c>
      <c r="B58" s="2025" t="s">
        <v>1390</v>
      </c>
      <c r="C58" s="2019"/>
      <c r="D58" s="2019"/>
      <c r="E58" s="2019">
        <v>48</v>
      </c>
      <c r="F58" s="2019">
        <v>16</v>
      </c>
      <c r="G58" s="2019">
        <v>32</v>
      </c>
      <c r="H58" s="2003">
        <v>16</v>
      </c>
      <c r="I58" s="2003">
        <v>16</v>
      </c>
      <c r="J58" s="2003"/>
      <c r="K58" s="2003"/>
      <c r="L58" s="2003"/>
      <c r="M58" s="2003"/>
      <c r="N58" s="2019"/>
      <c r="O58" s="2019"/>
      <c r="P58" s="2003">
        <f t="shared" si="1"/>
        <v>0</v>
      </c>
      <c r="Q58" s="2005"/>
    </row>
    <row r="59" spans="1:24" ht="15" hidden="1" customHeight="1" x14ac:dyDescent="0.3">
      <c r="A59" s="2025" t="s">
        <v>223</v>
      </c>
      <c r="B59" s="2025" t="s">
        <v>1391</v>
      </c>
      <c r="C59" s="2019" t="s">
        <v>29</v>
      </c>
      <c r="D59" s="2019"/>
      <c r="E59" s="2019">
        <v>66</v>
      </c>
      <c r="F59" s="2019">
        <v>22</v>
      </c>
      <c r="G59" s="2019">
        <v>44</v>
      </c>
      <c r="H59" s="2003">
        <v>12</v>
      </c>
      <c r="I59" s="2003">
        <v>32</v>
      </c>
      <c r="J59" s="2003"/>
      <c r="K59" s="2003"/>
      <c r="L59" s="2003"/>
      <c r="M59" s="2003"/>
      <c r="N59" s="2019"/>
      <c r="O59" s="2019"/>
      <c r="P59" s="2003">
        <f t="shared" si="1"/>
        <v>0</v>
      </c>
      <c r="Q59" s="2005"/>
    </row>
    <row r="60" spans="1:24" ht="15" hidden="1" customHeight="1" x14ac:dyDescent="0.3">
      <c r="A60" s="2025" t="s">
        <v>1392</v>
      </c>
      <c r="B60" s="2025" t="s">
        <v>1380</v>
      </c>
      <c r="C60" s="1993" t="s">
        <v>1350</v>
      </c>
      <c r="D60" s="2019"/>
      <c r="E60" s="2019"/>
      <c r="F60" s="2019"/>
      <c r="G60" s="2019">
        <v>76</v>
      </c>
      <c r="H60" s="2003"/>
      <c r="I60" s="2003"/>
      <c r="J60" s="2003"/>
      <c r="K60" s="2003">
        <v>76</v>
      </c>
      <c r="L60" s="2003"/>
      <c r="M60" s="2003"/>
      <c r="N60" s="2019"/>
      <c r="O60" s="2019"/>
      <c r="P60" s="2003">
        <f t="shared" si="1"/>
        <v>0</v>
      </c>
      <c r="Q60" s="2005"/>
    </row>
    <row r="61" spans="1:24" ht="15" hidden="1" customHeight="1" x14ac:dyDescent="0.3">
      <c r="A61" s="2025" t="s">
        <v>1393</v>
      </c>
      <c r="B61" s="2025" t="s">
        <v>73</v>
      </c>
      <c r="C61" s="1993"/>
      <c r="D61" s="2019"/>
      <c r="E61" s="2019"/>
      <c r="F61" s="2019"/>
      <c r="G61" s="2019" t="s">
        <v>1394</v>
      </c>
      <c r="H61" s="2003"/>
      <c r="I61" s="2003"/>
      <c r="J61" s="2003"/>
      <c r="K61" s="2003">
        <v>36</v>
      </c>
      <c r="L61" s="2003"/>
      <c r="M61" s="2003"/>
      <c r="N61" s="2019"/>
      <c r="O61" s="2019"/>
      <c r="P61" s="2003">
        <f t="shared" si="1"/>
        <v>0</v>
      </c>
      <c r="Q61" s="2005"/>
    </row>
    <row r="62" spans="1:24" ht="15" hidden="1" customHeight="1" x14ac:dyDescent="0.3">
      <c r="A62" s="2025"/>
      <c r="B62" s="2025" t="s">
        <v>1395</v>
      </c>
      <c r="C62" s="2019"/>
      <c r="D62" s="2019" t="s">
        <v>40</v>
      </c>
      <c r="E62" s="2019">
        <v>8</v>
      </c>
      <c r="F62" s="2019"/>
      <c r="G62" s="2019">
        <v>8</v>
      </c>
      <c r="H62" s="2003"/>
      <c r="I62" s="2003">
        <v>8</v>
      </c>
      <c r="J62" s="2003"/>
      <c r="K62" s="2003"/>
      <c r="L62" s="2003"/>
      <c r="M62" s="2003"/>
      <c r="N62" s="2019"/>
      <c r="O62" s="2019"/>
      <c r="P62" s="2003">
        <f t="shared" si="1"/>
        <v>0</v>
      </c>
      <c r="Q62" s="2005"/>
    </row>
    <row r="63" spans="1:24" ht="15" hidden="1" customHeight="1" x14ac:dyDescent="0.3">
      <c r="A63" s="2025"/>
      <c r="B63" s="2042" t="s">
        <v>259</v>
      </c>
      <c r="C63" s="2019"/>
      <c r="D63" s="2019"/>
      <c r="E63" s="2019"/>
      <c r="F63" s="2019"/>
      <c r="G63" s="2019">
        <v>72</v>
      </c>
      <c r="H63" s="2003"/>
      <c r="I63" s="2003"/>
      <c r="J63" s="2003"/>
      <c r="K63" s="2003"/>
      <c r="L63" s="2003"/>
      <c r="M63" s="2003"/>
      <c r="N63" s="2019"/>
      <c r="O63" s="2019"/>
      <c r="P63" s="2003">
        <f t="shared" si="1"/>
        <v>0</v>
      </c>
      <c r="Q63" s="2005"/>
    </row>
    <row r="64" spans="1:24" ht="15" customHeight="1" x14ac:dyDescent="0.3">
      <c r="A64" s="2025"/>
      <c r="B64" s="2025"/>
      <c r="C64" s="2019"/>
      <c r="D64" s="2019"/>
      <c r="E64" s="2019" t="s">
        <v>1396</v>
      </c>
      <c r="F64" s="2019" t="s">
        <v>1397</v>
      </c>
      <c r="G64" s="2019" t="s">
        <v>1398</v>
      </c>
      <c r="H64" s="2003"/>
      <c r="I64" s="2003"/>
      <c r="J64" s="2003"/>
      <c r="K64" s="2003">
        <v>674</v>
      </c>
      <c r="L64" s="2003">
        <v>37</v>
      </c>
      <c r="M64" s="2003">
        <v>36</v>
      </c>
      <c r="N64" s="2019">
        <v>612</v>
      </c>
      <c r="O64" s="2019">
        <v>823</v>
      </c>
      <c r="P64" s="2003">
        <f t="shared" si="1"/>
        <v>1435</v>
      </c>
      <c r="Q64" s="2005"/>
      <c r="U64" s="2057"/>
      <c r="V64" s="2057"/>
      <c r="W64" s="2057"/>
      <c r="X64" s="2057"/>
    </row>
  </sheetData>
  <mergeCells count="56">
    <mergeCell ref="P18:P19"/>
    <mergeCell ref="Q18:Q19"/>
    <mergeCell ref="C48:C49"/>
    <mergeCell ref="C54:C55"/>
    <mergeCell ref="C60:C61"/>
    <mergeCell ref="J18:J19"/>
    <mergeCell ref="K18:K19"/>
    <mergeCell ref="L18:L19"/>
    <mergeCell ref="M18:M19"/>
    <mergeCell ref="N18:N19"/>
    <mergeCell ref="O18:O19"/>
    <mergeCell ref="P16:P17"/>
    <mergeCell ref="Q16:Q17"/>
    <mergeCell ref="B18:B19"/>
    <mergeCell ref="C18:C19"/>
    <mergeCell ref="D18:D19"/>
    <mergeCell ref="E18:E19"/>
    <mergeCell ref="F18:F19"/>
    <mergeCell ref="G18:G19"/>
    <mergeCell ref="H18:H19"/>
    <mergeCell ref="I18:I19"/>
    <mergeCell ref="J16:J17"/>
    <mergeCell ref="K16:K17"/>
    <mergeCell ref="L16:L17"/>
    <mergeCell ref="M16:M17"/>
    <mergeCell ref="N16:N17"/>
    <mergeCell ref="O16:O17"/>
    <mergeCell ref="Q4:Q5"/>
    <mergeCell ref="D8:D9"/>
    <mergeCell ref="B16:B17"/>
    <mergeCell ref="C16:C17"/>
    <mergeCell ref="D16:D17"/>
    <mergeCell ref="E16:E17"/>
    <mergeCell ref="F16:F17"/>
    <mergeCell ref="G16:G17"/>
    <mergeCell ref="H16:H17"/>
    <mergeCell ref="I16:I17"/>
    <mergeCell ref="L3:L5"/>
    <mergeCell ref="M3:M5"/>
    <mergeCell ref="P3:P5"/>
    <mergeCell ref="C4:C5"/>
    <mergeCell ref="D4:D5"/>
    <mergeCell ref="G4:G5"/>
    <mergeCell ref="H4:J4"/>
    <mergeCell ref="N4:N5"/>
    <mergeCell ref="O4:O5"/>
    <mergeCell ref="A1:A5"/>
    <mergeCell ref="B1:B5"/>
    <mergeCell ref="C1:D3"/>
    <mergeCell ref="E1:E5"/>
    <mergeCell ref="F1:Q1"/>
    <mergeCell ref="F2:F5"/>
    <mergeCell ref="G2:M2"/>
    <mergeCell ref="N2:Q2"/>
    <mergeCell ref="G3:J3"/>
    <mergeCell ref="K3:K5"/>
  </mergeCells>
  <pageMargins left="3.937007874015748E-2" right="1.968503937007874E-2" top="3.937007874015748E-2" bottom="3.937007874015748E-2" header="0.31496062992125984" footer="0.31496062992125984"/>
  <pageSetup paperSize="9" scale="73" orientation="landscape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G107"/>
  <sheetViews>
    <sheetView topLeftCell="A8" workbookViewId="0">
      <selection activeCell="AG77" sqref="AG77"/>
    </sheetView>
  </sheetViews>
  <sheetFormatPr defaultRowHeight="14.4" x14ac:dyDescent="0.3"/>
  <cols>
    <col min="1" max="1" width="12.44140625" customWidth="1"/>
    <col min="2" max="2" width="36.5546875" customWidth="1"/>
    <col min="3" max="4" width="4.5546875" hidden="1" customWidth="1"/>
    <col min="5" max="6" width="4.44140625" customWidth="1"/>
    <col min="7" max="8" width="4.44140625" hidden="1" customWidth="1"/>
    <col min="9" max="18" width="5.5546875" customWidth="1"/>
    <col min="19" max="22" width="5.5546875" hidden="1" customWidth="1"/>
    <col min="23" max="26" width="5.5546875" customWidth="1"/>
    <col min="27" max="30" width="5.5546875" hidden="1" customWidth="1"/>
    <col min="31" max="31" width="0" hidden="1" customWidth="1"/>
    <col min="33" max="33" width="22.44140625" customWidth="1"/>
  </cols>
  <sheetData>
    <row r="1" spans="1:33" ht="35.25" customHeight="1" x14ac:dyDescent="0.3">
      <c r="A1" s="1373" t="s">
        <v>45</v>
      </c>
      <c r="B1" s="1373" t="s">
        <v>96</v>
      </c>
      <c r="C1" s="1411" t="s">
        <v>146</v>
      </c>
      <c r="D1" s="1412"/>
      <c r="E1" s="1412"/>
      <c r="F1" s="1412"/>
      <c r="G1" s="1412"/>
      <c r="H1" s="1413"/>
      <c r="I1" s="1344" t="s">
        <v>147</v>
      </c>
      <c r="J1" s="1344" t="s">
        <v>478</v>
      </c>
      <c r="K1" s="1373" t="s">
        <v>479</v>
      </c>
      <c r="L1" s="1373"/>
      <c r="M1" s="1373"/>
      <c r="N1" s="1373"/>
      <c r="O1" s="1373"/>
      <c r="P1" s="1373"/>
      <c r="Q1" s="1373"/>
      <c r="R1" s="1373"/>
      <c r="S1" s="1401" t="s">
        <v>176</v>
      </c>
      <c r="T1" s="1407"/>
      <c r="U1" s="1407"/>
      <c r="V1" s="1407"/>
      <c r="W1" s="1407"/>
      <c r="X1" s="1407"/>
      <c r="Y1" s="1407"/>
      <c r="Z1" s="1407"/>
      <c r="AA1" s="1407"/>
      <c r="AB1" s="1407"/>
      <c r="AC1" s="1407"/>
      <c r="AD1" s="1402"/>
      <c r="AF1" s="1395" t="s">
        <v>668</v>
      </c>
      <c r="AG1" s="1403" t="s">
        <v>1081</v>
      </c>
    </row>
    <row r="2" spans="1:33" ht="33" customHeight="1" x14ac:dyDescent="0.3">
      <c r="A2" s="1373"/>
      <c r="B2" s="1373"/>
      <c r="C2" s="1414"/>
      <c r="D2" s="1415"/>
      <c r="E2" s="1415"/>
      <c r="F2" s="1415"/>
      <c r="G2" s="1415"/>
      <c r="H2" s="1416"/>
      <c r="I2" s="1344"/>
      <c r="J2" s="1344"/>
      <c r="K2" s="1408" t="s">
        <v>1080</v>
      </c>
      <c r="L2" s="1373" t="s">
        <v>480</v>
      </c>
      <c r="M2" s="1373" t="s">
        <v>481</v>
      </c>
      <c r="N2" s="1373" t="s">
        <v>482</v>
      </c>
      <c r="O2" s="1373" t="s">
        <v>483</v>
      </c>
      <c r="P2" s="1373" t="s">
        <v>109</v>
      </c>
      <c r="Q2" s="1373" t="s">
        <v>484</v>
      </c>
      <c r="R2" s="1373" t="s">
        <v>216</v>
      </c>
      <c r="S2" s="1398" t="s">
        <v>181</v>
      </c>
      <c r="T2" s="1399"/>
      <c r="U2" s="1399"/>
      <c r="V2" s="1400"/>
      <c r="W2" s="1372" t="s">
        <v>509</v>
      </c>
      <c r="X2" s="1389"/>
      <c r="Y2" s="1389"/>
      <c r="Z2" s="1389"/>
      <c r="AA2" s="1372" t="s">
        <v>276</v>
      </c>
      <c r="AB2" s="1389"/>
      <c r="AC2" s="1389"/>
      <c r="AD2" s="1389"/>
      <c r="AF2" s="1396"/>
      <c r="AG2" s="1404"/>
    </row>
    <row r="3" spans="1:33" ht="15" customHeight="1" x14ac:dyDescent="0.3">
      <c r="A3" s="1373"/>
      <c r="B3" s="1373"/>
      <c r="C3" s="1414"/>
      <c r="D3" s="1415"/>
      <c r="E3" s="1415"/>
      <c r="F3" s="1415"/>
      <c r="G3" s="1415"/>
      <c r="H3" s="1416"/>
      <c r="I3" s="1344"/>
      <c r="J3" s="1344"/>
      <c r="K3" s="1409"/>
      <c r="L3" s="1373"/>
      <c r="M3" s="1373"/>
      <c r="N3" s="1373"/>
      <c r="O3" s="1373"/>
      <c r="P3" s="1373"/>
      <c r="Q3" s="1373"/>
      <c r="R3" s="1373"/>
      <c r="S3" s="1401" t="s">
        <v>184</v>
      </c>
      <c r="T3" s="1402"/>
      <c r="U3" s="1401" t="s">
        <v>185</v>
      </c>
      <c r="V3" s="1402"/>
      <c r="W3" s="1366" t="s">
        <v>164</v>
      </c>
      <c r="X3" s="1393"/>
      <c r="Y3" s="1366" t="s">
        <v>165</v>
      </c>
      <c r="Z3" s="1393"/>
      <c r="AA3" s="1366" t="s">
        <v>277</v>
      </c>
      <c r="AB3" s="1393"/>
      <c r="AC3" s="1366" t="s">
        <v>278</v>
      </c>
      <c r="AD3" s="1393"/>
      <c r="AF3" s="1396"/>
      <c r="AG3" s="1404"/>
    </row>
    <row r="4" spans="1:33" ht="34.5" customHeight="1" x14ac:dyDescent="0.3">
      <c r="A4" s="1373"/>
      <c r="B4" s="1373"/>
      <c r="C4" s="1414"/>
      <c r="D4" s="1415"/>
      <c r="E4" s="1415"/>
      <c r="F4" s="1415"/>
      <c r="G4" s="1415"/>
      <c r="H4" s="1416"/>
      <c r="I4" s="1344"/>
      <c r="J4" s="1344"/>
      <c r="K4" s="1409"/>
      <c r="L4" s="1373"/>
      <c r="M4" s="1373"/>
      <c r="N4" s="1373"/>
      <c r="O4" s="1373"/>
      <c r="P4" s="1373"/>
      <c r="Q4" s="1373"/>
      <c r="R4" s="1373"/>
      <c r="S4" s="1367" t="s">
        <v>1077</v>
      </c>
      <c r="T4" s="1369"/>
      <c r="U4" s="1367" t="s">
        <v>1078</v>
      </c>
      <c r="V4" s="1369"/>
      <c r="W4" s="1372" t="s">
        <v>485</v>
      </c>
      <c r="X4" s="1372"/>
      <c r="Y4" s="1372" t="s">
        <v>486</v>
      </c>
      <c r="Z4" s="1372"/>
      <c r="AA4" s="1372" t="s">
        <v>704</v>
      </c>
      <c r="AB4" s="1393"/>
      <c r="AC4" s="1372" t="s">
        <v>705</v>
      </c>
      <c r="AD4" s="1393"/>
      <c r="AF4" s="1396"/>
      <c r="AG4" s="1404"/>
    </row>
    <row r="5" spans="1:33" ht="19.5" customHeight="1" x14ac:dyDescent="0.3">
      <c r="A5" s="1373"/>
      <c r="B5" s="1373"/>
      <c r="C5" s="1414"/>
      <c r="D5" s="1415"/>
      <c r="E5" s="1415"/>
      <c r="F5" s="1415"/>
      <c r="G5" s="1415"/>
      <c r="H5" s="1416"/>
      <c r="I5" s="1344"/>
      <c r="J5" s="1344"/>
      <c r="K5" s="1409"/>
      <c r="L5" s="1373"/>
      <c r="M5" s="1373"/>
      <c r="N5" s="1373"/>
      <c r="O5" s="1373"/>
      <c r="P5" s="1373"/>
      <c r="Q5" s="1373"/>
      <c r="R5" s="1373"/>
      <c r="S5" s="1195">
        <v>560</v>
      </c>
      <c r="T5" s="1195">
        <v>16</v>
      </c>
      <c r="U5" s="1195">
        <v>805</v>
      </c>
      <c r="V5" s="1195">
        <v>23</v>
      </c>
      <c r="W5" s="1372" t="s">
        <v>487</v>
      </c>
      <c r="X5" s="1372"/>
      <c r="Y5" s="1372" t="s">
        <v>488</v>
      </c>
      <c r="Z5" s="1372"/>
      <c r="AA5" s="1372" t="s">
        <v>706</v>
      </c>
      <c r="AB5" s="1372"/>
      <c r="AC5" s="1372" t="s">
        <v>706</v>
      </c>
      <c r="AD5" s="1372"/>
      <c r="AF5" s="1396"/>
      <c r="AG5" s="1404"/>
    </row>
    <row r="6" spans="1:33" x14ac:dyDescent="0.3">
      <c r="A6" s="1373"/>
      <c r="B6" s="1373"/>
      <c r="C6" s="1414"/>
      <c r="D6" s="1415"/>
      <c r="E6" s="1415"/>
      <c r="F6" s="1415"/>
      <c r="G6" s="1415"/>
      <c r="H6" s="1416"/>
      <c r="I6" s="1344"/>
      <c r="J6" s="1344"/>
      <c r="K6" s="1409"/>
      <c r="L6" s="1373"/>
      <c r="M6" s="1373"/>
      <c r="N6" s="1373"/>
      <c r="O6" s="1373"/>
      <c r="P6" s="1373"/>
      <c r="Q6" s="1373"/>
      <c r="R6" s="1373"/>
      <c r="S6" s="1370" t="s">
        <v>489</v>
      </c>
      <c r="T6" s="1370"/>
      <c r="U6" s="1370" t="s">
        <v>489</v>
      </c>
      <c r="V6" s="1370"/>
      <c r="W6" s="1370" t="s">
        <v>489</v>
      </c>
      <c r="X6" s="1370"/>
      <c r="Y6" s="1370" t="s">
        <v>489</v>
      </c>
      <c r="Z6" s="1370"/>
      <c r="AA6" s="1370" t="s">
        <v>489</v>
      </c>
      <c r="AB6" s="1370"/>
      <c r="AC6" s="1370" t="s">
        <v>489</v>
      </c>
      <c r="AD6" s="1370"/>
      <c r="AF6" s="1396"/>
      <c r="AG6" s="1404"/>
    </row>
    <row r="7" spans="1:33" x14ac:dyDescent="0.3">
      <c r="A7" s="1373"/>
      <c r="B7" s="1373"/>
      <c r="C7" s="1417"/>
      <c r="D7" s="1418"/>
      <c r="E7" s="1418"/>
      <c r="F7" s="1418"/>
      <c r="G7" s="1418"/>
      <c r="H7" s="1419"/>
      <c r="I7" s="1344"/>
      <c r="J7" s="1344"/>
      <c r="K7" s="1410"/>
      <c r="L7" s="1373"/>
      <c r="M7" s="1373"/>
      <c r="N7" s="1373"/>
      <c r="O7" s="1373"/>
      <c r="P7" s="1373"/>
      <c r="Q7" s="1373"/>
      <c r="R7" s="1373"/>
      <c r="S7" s="1387" t="s">
        <v>193</v>
      </c>
      <c r="T7" s="1387" t="s">
        <v>194</v>
      </c>
      <c r="U7" s="1387" t="s">
        <v>193</v>
      </c>
      <c r="V7" s="1387" t="s">
        <v>194</v>
      </c>
      <c r="W7" s="1387" t="s">
        <v>193</v>
      </c>
      <c r="X7" s="1387" t="s">
        <v>194</v>
      </c>
      <c r="Y7" s="1387" t="s">
        <v>193</v>
      </c>
      <c r="Z7" s="1387" t="s">
        <v>194</v>
      </c>
      <c r="AA7" s="1387" t="s">
        <v>193</v>
      </c>
      <c r="AB7" s="1387" t="s">
        <v>194</v>
      </c>
      <c r="AC7" s="1387" t="s">
        <v>193</v>
      </c>
      <c r="AD7" s="1387" t="s">
        <v>194</v>
      </c>
      <c r="AF7" s="1396"/>
      <c r="AG7" s="1404"/>
    </row>
    <row r="8" spans="1:33" ht="18" customHeight="1" x14ac:dyDescent="0.3">
      <c r="A8" s="1195">
        <v>1</v>
      </c>
      <c r="B8" s="1195">
        <v>2</v>
      </c>
      <c r="C8" s="1367">
        <v>3</v>
      </c>
      <c r="D8" s="1368"/>
      <c r="E8" s="1368"/>
      <c r="F8" s="1368"/>
      <c r="G8" s="1368"/>
      <c r="H8" s="1369"/>
      <c r="I8" s="1195">
        <v>4</v>
      </c>
      <c r="J8" s="1195">
        <v>5</v>
      </c>
      <c r="K8" s="1195">
        <v>6</v>
      </c>
      <c r="L8" s="1195">
        <v>7</v>
      </c>
      <c r="M8" s="1195">
        <v>8</v>
      </c>
      <c r="N8" s="1195">
        <v>9</v>
      </c>
      <c r="O8" s="1195">
        <v>10</v>
      </c>
      <c r="P8" s="1195">
        <v>11</v>
      </c>
      <c r="Q8" s="1195">
        <v>12</v>
      </c>
      <c r="R8" s="1195">
        <v>13</v>
      </c>
      <c r="S8" s="1388"/>
      <c r="T8" s="1388"/>
      <c r="U8" s="1388"/>
      <c r="V8" s="1388"/>
      <c r="W8" s="1388"/>
      <c r="X8" s="1388"/>
      <c r="Y8" s="1388"/>
      <c r="Z8" s="1388"/>
      <c r="AA8" s="1388"/>
      <c r="AB8" s="1388"/>
      <c r="AC8" s="1388"/>
      <c r="AD8" s="1388"/>
      <c r="AF8" s="1397"/>
      <c r="AG8" s="1405"/>
    </row>
    <row r="9" spans="1:33" hidden="1" x14ac:dyDescent="0.3">
      <c r="A9" s="137" t="s">
        <v>374</v>
      </c>
      <c r="B9" s="1208" t="s">
        <v>375</v>
      </c>
      <c r="C9" s="1209"/>
      <c r="D9" s="1209"/>
      <c r="E9" s="5"/>
      <c r="F9" s="5"/>
      <c r="G9" s="1195"/>
      <c r="H9" s="1195"/>
      <c r="I9" s="141">
        <f>I10+I30</f>
        <v>1476</v>
      </c>
      <c r="J9" s="141">
        <f t="shared" ref="J9:S9" si="0">J10+J30</f>
        <v>91</v>
      </c>
      <c r="K9" s="141"/>
      <c r="L9" s="141">
        <f t="shared" si="0"/>
        <v>1365</v>
      </c>
      <c r="M9" s="141">
        <f t="shared" si="0"/>
        <v>741</v>
      </c>
      <c r="N9" s="141">
        <f t="shared" si="0"/>
        <v>624</v>
      </c>
      <c r="O9" s="141">
        <f t="shared" si="0"/>
        <v>0</v>
      </c>
      <c r="P9" s="141">
        <f t="shared" si="0"/>
        <v>0</v>
      </c>
      <c r="Q9" s="141">
        <f t="shared" si="0"/>
        <v>8</v>
      </c>
      <c r="R9" s="141">
        <f t="shared" si="0"/>
        <v>12</v>
      </c>
      <c r="S9" s="141">
        <f t="shared" si="0"/>
        <v>560</v>
      </c>
      <c r="T9" s="141">
        <f>T10+T30</f>
        <v>16</v>
      </c>
      <c r="U9" s="141">
        <f>U10+U30</f>
        <v>805</v>
      </c>
      <c r="V9" s="239">
        <f>V10+V30</f>
        <v>23</v>
      </c>
      <c r="W9" s="268"/>
      <c r="X9" s="5"/>
      <c r="Y9" s="1196"/>
      <c r="Z9" s="1196"/>
      <c r="AA9" s="1196"/>
      <c r="AB9" s="1196"/>
      <c r="AC9" s="1196"/>
      <c r="AD9" s="1196"/>
      <c r="AF9" s="5"/>
      <c r="AG9" s="5"/>
    </row>
    <row r="10" spans="1:33" hidden="1" x14ac:dyDescent="0.3">
      <c r="A10" s="144"/>
      <c r="B10" s="806" t="s">
        <v>376</v>
      </c>
      <c r="C10" s="1210"/>
      <c r="D10" s="1210"/>
      <c r="E10" s="5"/>
      <c r="F10" s="5"/>
      <c r="G10" s="1195"/>
      <c r="H10" s="1195"/>
      <c r="I10" s="149">
        <f>SUM(I12:I29)</f>
        <v>1281</v>
      </c>
      <c r="J10" s="149">
        <f t="shared" ref="J10:S10" si="1">SUM(J12:J29)</f>
        <v>52</v>
      </c>
      <c r="K10" s="149"/>
      <c r="L10" s="149">
        <f t="shared" si="1"/>
        <v>1209</v>
      </c>
      <c r="M10" s="149">
        <f t="shared" si="1"/>
        <v>685</v>
      </c>
      <c r="N10" s="149">
        <f t="shared" si="1"/>
        <v>524</v>
      </c>
      <c r="O10" s="149">
        <f t="shared" si="1"/>
        <v>0</v>
      </c>
      <c r="P10" s="149">
        <f t="shared" si="1"/>
        <v>0</v>
      </c>
      <c r="Q10" s="149">
        <f t="shared" si="1"/>
        <v>8</v>
      </c>
      <c r="R10" s="1211">
        <f t="shared" si="1"/>
        <v>12</v>
      </c>
      <c r="S10" s="1211">
        <f t="shared" si="1"/>
        <v>488</v>
      </c>
      <c r="T10" s="1211">
        <f>SUM(T12:T29)</f>
        <v>0</v>
      </c>
      <c r="U10" s="1211">
        <f>SUM(U12:U29)</f>
        <v>721</v>
      </c>
      <c r="V10" s="1212">
        <f>SUM(X12:X29)</f>
        <v>0</v>
      </c>
      <c r="W10" s="1213"/>
      <c r="X10" s="5"/>
      <c r="Y10" s="1196"/>
      <c r="Z10" s="1196"/>
      <c r="AA10" s="1196"/>
      <c r="AB10" s="1196"/>
      <c r="AC10" s="1196"/>
      <c r="AD10" s="1196"/>
      <c r="AF10" s="5"/>
      <c r="AG10" s="5"/>
    </row>
    <row r="11" spans="1:33" ht="24" hidden="1" x14ac:dyDescent="0.3">
      <c r="A11" s="155"/>
      <c r="B11" s="813" t="s">
        <v>377</v>
      </c>
      <c r="C11" s="254"/>
      <c r="D11" s="254"/>
      <c r="E11" s="5"/>
      <c r="F11" s="5"/>
      <c r="G11" s="1195"/>
      <c r="H11" s="1195"/>
      <c r="I11" s="136"/>
      <c r="J11" s="133"/>
      <c r="K11" s="133"/>
      <c r="L11" s="133"/>
      <c r="M11" s="158"/>
      <c r="N11" s="133"/>
      <c r="O11" s="133"/>
      <c r="P11" s="133"/>
      <c r="Q11" s="1205"/>
      <c r="R11" s="1206"/>
      <c r="S11" s="810"/>
      <c r="T11" s="254"/>
      <c r="U11" s="810"/>
      <c r="V11" s="5"/>
      <c r="W11" s="1214"/>
      <c r="X11" s="254"/>
      <c r="Y11" s="1196"/>
      <c r="Z11" s="1196"/>
      <c r="AA11" s="1196"/>
      <c r="AB11" s="1196"/>
      <c r="AC11" s="1196"/>
      <c r="AD11" s="1196"/>
      <c r="AF11" s="5"/>
      <c r="AG11" s="5"/>
    </row>
    <row r="12" spans="1:33" hidden="1" x14ac:dyDescent="0.3">
      <c r="A12" s="163" t="s">
        <v>378</v>
      </c>
      <c r="B12" s="1204" t="s">
        <v>379</v>
      </c>
      <c r="C12" s="254"/>
      <c r="D12" s="807" t="s">
        <v>29</v>
      </c>
      <c r="E12" s="5"/>
      <c r="F12" s="5"/>
      <c r="G12" s="1195"/>
      <c r="H12" s="1195"/>
      <c r="I12" s="136">
        <f t="shared" ref="I12:I35" si="2">SUM(J12,L12,Q12,R12)</f>
        <v>78</v>
      </c>
      <c r="J12" s="133"/>
      <c r="K12" s="133"/>
      <c r="L12" s="133">
        <f>S12+U12</f>
        <v>78</v>
      </c>
      <c r="M12" s="158">
        <f>L12-N12</f>
        <v>38</v>
      </c>
      <c r="N12" s="133">
        <v>40</v>
      </c>
      <c r="O12" s="133"/>
      <c r="P12" s="133"/>
      <c r="Q12" s="1205"/>
      <c r="R12" s="1206"/>
      <c r="S12" s="810">
        <v>32</v>
      </c>
      <c r="T12" s="254"/>
      <c r="U12" s="810">
        <v>46</v>
      </c>
      <c r="V12" s="5"/>
      <c r="W12" s="1214"/>
      <c r="X12" s="254"/>
      <c r="Y12" s="1196"/>
      <c r="Z12" s="1196"/>
      <c r="AA12" s="1196"/>
      <c r="AB12" s="1196"/>
      <c r="AC12" s="1196"/>
      <c r="AD12" s="1196"/>
      <c r="AF12" s="5"/>
      <c r="AG12" s="5"/>
    </row>
    <row r="13" spans="1:33" hidden="1" x14ac:dyDescent="0.3">
      <c r="A13" s="163" t="s">
        <v>381</v>
      </c>
      <c r="B13" s="1204" t="s">
        <v>382</v>
      </c>
      <c r="C13" s="254"/>
      <c r="D13" s="807" t="s">
        <v>29</v>
      </c>
      <c r="E13" s="5"/>
      <c r="F13" s="5"/>
      <c r="G13" s="1195"/>
      <c r="H13" s="1195"/>
      <c r="I13" s="136">
        <f t="shared" si="2"/>
        <v>116</v>
      </c>
      <c r="J13" s="133"/>
      <c r="K13" s="133"/>
      <c r="L13" s="133">
        <f t="shared" ref="L13:L35" si="3">S13+U13</f>
        <v>116</v>
      </c>
      <c r="M13" s="158">
        <f t="shared" ref="M13:M35" si="4">L13-N13</f>
        <v>116</v>
      </c>
      <c r="N13" s="133"/>
      <c r="O13" s="133"/>
      <c r="P13" s="133"/>
      <c r="Q13" s="1205"/>
      <c r="R13" s="1206"/>
      <c r="S13" s="810">
        <v>48</v>
      </c>
      <c r="T13" s="254"/>
      <c r="U13" s="810">
        <v>68</v>
      </c>
      <c r="V13" s="5"/>
      <c r="W13" s="1214"/>
      <c r="X13" s="254"/>
      <c r="Y13" s="1196"/>
      <c r="Z13" s="1196"/>
      <c r="AA13" s="1196"/>
      <c r="AB13" s="1196"/>
      <c r="AC13" s="1196"/>
      <c r="AD13" s="1196"/>
      <c r="AF13" s="5"/>
      <c r="AG13" s="5"/>
    </row>
    <row r="14" spans="1:33" hidden="1" x14ac:dyDescent="0.3">
      <c r="A14" s="163"/>
      <c r="B14" s="813" t="s">
        <v>383</v>
      </c>
      <c r="C14" s="254"/>
      <c r="D14" s="254"/>
      <c r="E14" s="5"/>
      <c r="F14" s="5"/>
      <c r="G14" s="1195"/>
      <c r="H14" s="1195"/>
      <c r="I14" s="136"/>
      <c r="J14" s="133"/>
      <c r="K14" s="133"/>
      <c r="L14" s="133">
        <f t="shared" si="3"/>
        <v>0</v>
      </c>
      <c r="M14" s="158"/>
      <c r="N14" s="133"/>
      <c r="O14" s="133"/>
      <c r="P14" s="133"/>
      <c r="Q14" s="1205"/>
      <c r="R14" s="1206"/>
      <c r="S14" s="810"/>
      <c r="T14" s="254"/>
      <c r="U14" s="810"/>
      <c r="V14" s="5"/>
      <c r="W14" s="1214"/>
      <c r="X14" s="254"/>
      <c r="Y14" s="1196"/>
      <c r="Z14" s="1196"/>
      <c r="AA14" s="1196"/>
      <c r="AB14" s="1196"/>
      <c r="AC14" s="1196"/>
      <c r="AD14" s="1196"/>
      <c r="AF14" s="5"/>
      <c r="AG14" s="5"/>
    </row>
    <row r="15" spans="1:33" hidden="1" x14ac:dyDescent="0.3">
      <c r="A15" s="163" t="s">
        <v>384</v>
      </c>
      <c r="B15" s="1204" t="s">
        <v>4</v>
      </c>
      <c r="C15" s="254"/>
      <c r="D15" s="807" t="s">
        <v>67</v>
      </c>
      <c r="E15" s="5"/>
      <c r="F15" s="5"/>
      <c r="G15" s="1195"/>
      <c r="H15" s="1195"/>
      <c r="I15" s="136">
        <f t="shared" si="2"/>
        <v>116</v>
      </c>
      <c r="J15" s="133"/>
      <c r="K15" s="133"/>
      <c r="L15" s="133">
        <f t="shared" si="3"/>
        <v>116</v>
      </c>
      <c r="M15" s="158">
        <f t="shared" si="4"/>
        <v>0</v>
      </c>
      <c r="N15" s="133">
        <v>116</v>
      </c>
      <c r="O15" s="133"/>
      <c r="P15" s="133"/>
      <c r="Q15" s="1205"/>
      <c r="R15" s="1206"/>
      <c r="S15" s="810">
        <v>48</v>
      </c>
      <c r="T15" s="254"/>
      <c r="U15" s="810">
        <v>68</v>
      </c>
      <c r="V15" s="5"/>
      <c r="W15" s="1214"/>
      <c r="X15" s="254"/>
      <c r="Y15" s="1196"/>
      <c r="Z15" s="1196"/>
      <c r="AA15" s="1196"/>
      <c r="AB15" s="1196"/>
      <c r="AC15" s="1196"/>
      <c r="AD15" s="1196"/>
      <c r="AF15" s="5"/>
      <c r="AG15" s="5"/>
    </row>
    <row r="16" spans="1:33" ht="24" hidden="1" x14ac:dyDescent="0.3">
      <c r="A16" s="163"/>
      <c r="B16" s="813" t="s">
        <v>385</v>
      </c>
      <c r="C16" s="254"/>
      <c r="D16" s="254"/>
      <c r="E16" s="5"/>
      <c r="F16" s="5"/>
      <c r="G16" s="1195"/>
      <c r="H16" s="1195"/>
      <c r="I16" s="136"/>
      <c r="J16" s="133"/>
      <c r="K16" s="133"/>
      <c r="L16" s="133">
        <f t="shared" si="3"/>
        <v>0</v>
      </c>
      <c r="M16" s="158"/>
      <c r="N16" s="133"/>
      <c r="O16" s="133"/>
      <c r="P16" s="133"/>
      <c r="Q16" s="1205"/>
      <c r="R16" s="1206"/>
      <c r="S16" s="810"/>
      <c r="T16" s="254"/>
      <c r="U16" s="810"/>
      <c r="V16" s="5"/>
      <c r="W16" s="1214"/>
      <c r="X16" s="254"/>
      <c r="Y16" s="1196"/>
      <c r="Z16" s="1196"/>
      <c r="AA16" s="1196"/>
      <c r="AB16" s="1196"/>
      <c r="AC16" s="1196"/>
      <c r="AD16" s="1196"/>
      <c r="AF16" s="5"/>
      <c r="AG16" s="5"/>
    </row>
    <row r="17" spans="1:33" hidden="1" x14ac:dyDescent="0.3">
      <c r="A17" s="163" t="s">
        <v>472</v>
      </c>
      <c r="B17" s="1204" t="s">
        <v>350</v>
      </c>
      <c r="C17" s="254" t="s">
        <v>40</v>
      </c>
      <c r="D17" s="807" t="s">
        <v>40</v>
      </c>
      <c r="E17" s="5"/>
      <c r="F17" s="5"/>
      <c r="G17" s="1195"/>
      <c r="H17" s="1195"/>
      <c r="I17" s="136">
        <f t="shared" si="2"/>
        <v>270</v>
      </c>
      <c r="J17" s="133">
        <v>26</v>
      </c>
      <c r="K17" s="133"/>
      <c r="L17" s="133">
        <f t="shared" si="3"/>
        <v>234</v>
      </c>
      <c r="M17" s="158">
        <f t="shared" si="4"/>
        <v>166</v>
      </c>
      <c r="N17" s="133">
        <v>68</v>
      </c>
      <c r="O17" s="133"/>
      <c r="P17" s="133"/>
      <c r="Q17" s="1205">
        <v>4</v>
      </c>
      <c r="R17" s="1206">
        <v>6</v>
      </c>
      <c r="S17" s="810">
        <v>96</v>
      </c>
      <c r="T17" s="254"/>
      <c r="U17" s="810">
        <v>138</v>
      </c>
      <c r="V17" s="5"/>
      <c r="W17" s="1214"/>
      <c r="X17" s="254"/>
      <c r="Y17" s="1196"/>
      <c r="Z17" s="1196"/>
      <c r="AA17" s="1196"/>
      <c r="AB17" s="1196"/>
      <c r="AC17" s="1196"/>
      <c r="AD17" s="1196"/>
      <c r="AF17" s="5"/>
      <c r="AG17" s="5"/>
    </row>
    <row r="18" spans="1:33" hidden="1" x14ac:dyDescent="0.3">
      <c r="A18" s="163" t="s">
        <v>473</v>
      </c>
      <c r="B18" s="1204" t="s">
        <v>388</v>
      </c>
      <c r="C18" s="254" t="s">
        <v>40</v>
      </c>
      <c r="D18" s="807" t="s">
        <v>40</v>
      </c>
      <c r="E18" s="5"/>
      <c r="F18" s="5"/>
      <c r="G18" s="1195"/>
      <c r="H18" s="1195"/>
      <c r="I18" s="136">
        <f t="shared" si="2"/>
        <v>153</v>
      </c>
      <c r="J18" s="133">
        <v>26</v>
      </c>
      <c r="K18" s="133"/>
      <c r="L18" s="133">
        <f t="shared" si="3"/>
        <v>117</v>
      </c>
      <c r="M18" s="158">
        <f t="shared" si="4"/>
        <v>57</v>
      </c>
      <c r="N18" s="133">
        <v>60</v>
      </c>
      <c r="O18" s="133"/>
      <c r="P18" s="133"/>
      <c r="Q18" s="1205">
        <v>4</v>
      </c>
      <c r="R18" s="1206">
        <v>6</v>
      </c>
      <c r="S18" s="810">
        <v>48</v>
      </c>
      <c r="T18" s="254"/>
      <c r="U18" s="810">
        <v>69</v>
      </c>
      <c r="V18" s="5"/>
      <c r="W18" s="1214"/>
      <c r="X18" s="254"/>
      <c r="Y18" s="1196"/>
      <c r="Z18" s="1196"/>
      <c r="AA18" s="1196"/>
      <c r="AB18" s="1196"/>
      <c r="AC18" s="1196"/>
      <c r="AD18" s="1196"/>
      <c r="AF18" s="5"/>
      <c r="AG18" s="5"/>
    </row>
    <row r="19" spans="1:33" ht="24" hidden="1" x14ac:dyDescent="0.3">
      <c r="A19" s="163"/>
      <c r="B19" s="813" t="s">
        <v>389</v>
      </c>
      <c r="C19" s="254"/>
      <c r="D19" s="254"/>
      <c r="E19" s="5"/>
      <c r="F19" s="5"/>
      <c r="G19" s="1195"/>
      <c r="H19" s="1195"/>
      <c r="I19" s="136">
        <f t="shared" si="2"/>
        <v>0</v>
      </c>
      <c r="J19" s="133"/>
      <c r="K19" s="133"/>
      <c r="L19" s="133">
        <f t="shared" si="3"/>
        <v>0</v>
      </c>
      <c r="M19" s="158"/>
      <c r="N19" s="133"/>
      <c r="O19" s="133"/>
      <c r="P19" s="133"/>
      <c r="Q19" s="1205"/>
      <c r="R19" s="1206"/>
      <c r="S19" s="810"/>
      <c r="T19" s="254"/>
      <c r="U19" s="810"/>
      <c r="V19" s="5"/>
      <c r="W19" s="1214"/>
      <c r="X19" s="254"/>
      <c r="Y19" s="1196"/>
      <c r="Z19" s="1196"/>
      <c r="AA19" s="1196"/>
      <c r="AB19" s="1196"/>
      <c r="AC19" s="1196"/>
      <c r="AD19" s="1196"/>
      <c r="AF19" s="5"/>
      <c r="AG19" s="5"/>
    </row>
    <row r="20" spans="1:33" hidden="1" x14ac:dyDescent="0.3">
      <c r="A20" s="163" t="s">
        <v>390</v>
      </c>
      <c r="B20" s="1204" t="s">
        <v>166</v>
      </c>
      <c r="C20" s="254"/>
      <c r="D20" s="807" t="s">
        <v>29</v>
      </c>
      <c r="E20" s="5"/>
      <c r="F20" s="5"/>
      <c r="G20" s="1195"/>
      <c r="H20" s="1195"/>
      <c r="I20" s="136">
        <f t="shared" si="2"/>
        <v>116</v>
      </c>
      <c r="J20" s="133"/>
      <c r="K20" s="133"/>
      <c r="L20" s="133">
        <f t="shared" si="3"/>
        <v>116</v>
      </c>
      <c r="M20" s="158">
        <f t="shared" si="4"/>
        <v>80</v>
      </c>
      <c r="N20" s="133">
        <v>36</v>
      </c>
      <c r="O20" s="133"/>
      <c r="P20" s="133"/>
      <c r="Q20" s="1205"/>
      <c r="R20" s="1206"/>
      <c r="S20" s="810">
        <v>48</v>
      </c>
      <c r="T20" s="254"/>
      <c r="U20" s="810">
        <v>68</v>
      </c>
      <c r="V20" s="5"/>
      <c r="W20" s="1214"/>
      <c r="X20" s="254"/>
      <c r="Y20" s="1196"/>
      <c r="Z20" s="1196"/>
      <c r="AA20" s="1196"/>
      <c r="AB20" s="1196"/>
      <c r="AC20" s="1196"/>
      <c r="AD20" s="1196"/>
      <c r="AF20" s="5"/>
      <c r="AG20" s="5"/>
    </row>
    <row r="21" spans="1:33" hidden="1" x14ac:dyDescent="0.3">
      <c r="A21" s="163" t="s">
        <v>415</v>
      </c>
      <c r="B21" s="1204" t="s">
        <v>392</v>
      </c>
      <c r="C21" s="254"/>
      <c r="D21" s="254" t="s">
        <v>29</v>
      </c>
      <c r="E21" s="5"/>
      <c r="F21" s="5"/>
      <c r="G21" s="1195"/>
      <c r="H21" s="1195"/>
      <c r="I21" s="136">
        <f t="shared" si="2"/>
        <v>78</v>
      </c>
      <c r="J21" s="133"/>
      <c r="K21" s="133"/>
      <c r="L21" s="133">
        <f t="shared" si="3"/>
        <v>78</v>
      </c>
      <c r="M21" s="158">
        <f t="shared" si="4"/>
        <v>34</v>
      </c>
      <c r="N21" s="133">
        <v>44</v>
      </c>
      <c r="O21" s="133"/>
      <c r="P21" s="133"/>
      <c r="Q21" s="1205"/>
      <c r="R21" s="1206"/>
      <c r="S21" s="810">
        <v>32</v>
      </c>
      <c r="T21" s="254"/>
      <c r="U21" s="810">
        <v>46</v>
      </c>
      <c r="V21" s="5"/>
      <c r="W21" s="1214"/>
      <c r="X21" s="254"/>
      <c r="Y21" s="1196"/>
      <c r="Z21" s="1196"/>
      <c r="AA21" s="1196"/>
      <c r="AB21" s="1196"/>
      <c r="AC21" s="1196"/>
      <c r="AD21" s="1196"/>
      <c r="AF21" s="5"/>
      <c r="AG21" s="5"/>
    </row>
    <row r="22" spans="1:33" hidden="1" x14ac:dyDescent="0.3">
      <c r="A22" s="163" t="s">
        <v>416</v>
      </c>
      <c r="B22" s="1204" t="s">
        <v>394</v>
      </c>
      <c r="C22" s="254"/>
      <c r="D22" s="254" t="s">
        <v>29</v>
      </c>
      <c r="E22" s="5"/>
      <c r="F22" s="5"/>
      <c r="G22" s="1195"/>
      <c r="H22" s="1195"/>
      <c r="I22" s="136">
        <f t="shared" si="2"/>
        <v>78</v>
      </c>
      <c r="J22" s="133"/>
      <c r="K22" s="133"/>
      <c r="L22" s="133">
        <f t="shared" si="3"/>
        <v>78</v>
      </c>
      <c r="M22" s="158">
        <f t="shared" si="4"/>
        <v>34</v>
      </c>
      <c r="N22" s="133">
        <v>44</v>
      </c>
      <c r="O22" s="133"/>
      <c r="P22" s="133"/>
      <c r="Q22" s="1205"/>
      <c r="R22" s="1206"/>
      <c r="S22" s="810">
        <v>32</v>
      </c>
      <c r="T22" s="254"/>
      <c r="U22" s="810">
        <v>46</v>
      </c>
      <c r="V22" s="5"/>
      <c r="W22" s="1214"/>
      <c r="X22" s="254"/>
      <c r="Y22" s="1196"/>
      <c r="Z22" s="1196"/>
      <c r="AA22" s="1196"/>
      <c r="AB22" s="1196"/>
      <c r="AC22" s="1196"/>
      <c r="AD22" s="1196"/>
      <c r="AF22" s="5"/>
      <c r="AG22" s="5"/>
    </row>
    <row r="23" spans="1:33" ht="24" hidden="1" x14ac:dyDescent="0.3">
      <c r="A23" s="163"/>
      <c r="B23" s="813" t="s">
        <v>395</v>
      </c>
      <c r="C23" s="254"/>
      <c r="D23" s="254"/>
      <c r="E23" s="5"/>
      <c r="F23" s="5"/>
      <c r="G23" s="1195"/>
      <c r="H23" s="1195"/>
      <c r="I23" s="136"/>
      <c r="J23" s="133"/>
      <c r="K23" s="133"/>
      <c r="L23" s="133">
        <f t="shared" si="3"/>
        <v>0</v>
      </c>
      <c r="M23" s="158"/>
      <c r="N23" s="133"/>
      <c r="O23" s="133"/>
      <c r="P23" s="133"/>
      <c r="Q23" s="1205"/>
      <c r="R23" s="1206"/>
      <c r="S23" s="810"/>
      <c r="T23" s="254"/>
      <c r="U23" s="810"/>
      <c r="V23" s="5"/>
      <c r="W23" s="1214"/>
      <c r="X23" s="254"/>
      <c r="Y23" s="1196"/>
      <c r="Z23" s="1196"/>
      <c r="AA23" s="1196"/>
      <c r="AB23" s="1196"/>
      <c r="AC23" s="1196"/>
      <c r="AD23" s="1196"/>
      <c r="AF23" s="5"/>
      <c r="AG23" s="5"/>
    </row>
    <row r="24" spans="1:33" hidden="1" x14ac:dyDescent="0.3">
      <c r="A24" s="163" t="s">
        <v>396</v>
      </c>
      <c r="B24" s="1204" t="s">
        <v>397</v>
      </c>
      <c r="C24" s="254" t="s">
        <v>29</v>
      </c>
      <c r="D24" s="807"/>
      <c r="E24" s="5"/>
      <c r="F24" s="5"/>
      <c r="G24" s="1195"/>
      <c r="H24" s="1195"/>
      <c r="I24" s="136">
        <f t="shared" si="2"/>
        <v>40</v>
      </c>
      <c r="J24" s="133"/>
      <c r="K24" s="133"/>
      <c r="L24" s="133">
        <f t="shared" si="3"/>
        <v>40</v>
      </c>
      <c r="M24" s="158">
        <f t="shared" si="4"/>
        <v>34</v>
      </c>
      <c r="N24" s="133">
        <v>6</v>
      </c>
      <c r="O24" s="133"/>
      <c r="P24" s="133"/>
      <c r="Q24" s="1205"/>
      <c r="R24" s="1206"/>
      <c r="S24" s="810">
        <v>40</v>
      </c>
      <c r="T24" s="254"/>
      <c r="U24" s="810">
        <v>0</v>
      </c>
      <c r="V24" s="5"/>
      <c r="W24" s="1214"/>
      <c r="X24" s="254"/>
      <c r="Y24" s="1196"/>
      <c r="Z24" s="1196"/>
      <c r="AA24" s="1196"/>
      <c r="AB24" s="1196"/>
      <c r="AC24" s="1196"/>
      <c r="AD24" s="1196"/>
      <c r="AF24" s="5"/>
      <c r="AG24" s="5"/>
    </row>
    <row r="25" spans="1:33" hidden="1" x14ac:dyDescent="0.3">
      <c r="A25" s="163" t="s">
        <v>398</v>
      </c>
      <c r="B25" s="1204" t="s">
        <v>356</v>
      </c>
      <c r="C25" s="254" t="s">
        <v>29</v>
      </c>
      <c r="D25" s="811"/>
      <c r="E25" s="5"/>
      <c r="F25" s="5"/>
      <c r="G25" s="1195"/>
      <c r="H25" s="1195"/>
      <c r="I25" s="136">
        <f t="shared" si="2"/>
        <v>40</v>
      </c>
      <c r="J25" s="133"/>
      <c r="K25" s="133"/>
      <c r="L25" s="133">
        <f t="shared" si="3"/>
        <v>40</v>
      </c>
      <c r="M25" s="158">
        <f t="shared" si="4"/>
        <v>32</v>
      </c>
      <c r="N25" s="133">
        <v>8</v>
      </c>
      <c r="O25" s="133"/>
      <c r="P25" s="133"/>
      <c r="Q25" s="1205"/>
      <c r="R25" s="1206"/>
      <c r="S25" s="810">
        <v>0</v>
      </c>
      <c r="T25" s="254"/>
      <c r="U25" s="810">
        <v>40</v>
      </c>
      <c r="V25" s="5"/>
      <c r="W25" s="1214"/>
      <c r="X25" s="254"/>
      <c r="Y25" s="1196"/>
      <c r="Z25" s="1196"/>
      <c r="AA25" s="1196"/>
      <c r="AB25" s="1196"/>
      <c r="AC25" s="1196"/>
      <c r="AD25" s="1196"/>
      <c r="AF25" s="5"/>
      <c r="AG25" s="5"/>
    </row>
    <row r="26" spans="1:33" hidden="1" x14ac:dyDescent="0.3">
      <c r="A26" s="163" t="s">
        <v>400</v>
      </c>
      <c r="B26" s="1204" t="s">
        <v>401</v>
      </c>
      <c r="C26" s="254"/>
      <c r="D26" s="807" t="s">
        <v>29</v>
      </c>
      <c r="E26" s="5"/>
      <c r="F26" s="5"/>
      <c r="G26" s="1195"/>
      <c r="H26" s="1195"/>
      <c r="I26" s="136">
        <f t="shared" si="2"/>
        <v>40</v>
      </c>
      <c r="J26" s="133"/>
      <c r="K26" s="133"/>
      <c r="L26" s="133">
        <f t="shared" si="3"/>
        <v>40</v>
      </c>
      <c r="M26" s="158">
        <f t="shared" si="4"/>
        <v>30</v>
      </c>
      <c r="N26" s="133">
        <v>10</v>
      </c>
      <c r="O26" s="133"/>
      <c r="P26" s="133"/>
      <c r="Q26" s="1205"/>
      <c r="R26" s="1206"/>
      <c r="S26" s="810">
        <v>0</v>
      </c>
      <c r="T26" s="810"/>
      <c r="U26" s="810">
        <v>40</v>
      </c>
      <c r="V26" s="5"/>
      <c r="W26" s="1207"/>
      <c r="X26" s="1206"/>
      <c r="Y26" s="1196"/>
      <c r="Z26" s="1196"/>
      <c r="AA26" s="1196"/>
      <c r="AB26" s="1196"/>
      <c r="AC26" s="1196"/>
      <c r="AD26" s="1196"/>
      <c r="AF26" s="5"/>
      <c r="AG26" s="5"/>
    </row>
    <row r="27" spans="1:33" ht="36" hidden="1" x14ac:dyDescent="0.3">
      <c r="A27" s="163"/>
      <c r="B27" s="813" t="s">
        <v>402</v>
      </c>
      <c r="C27" s="254"/>
      <c r="D27" s="254"/>
      <c r="E27" s="5"/>
      <c r="F27" s="5"/>
      <c r="G27" s="1195"/>
      <c r="H27" s="1195"/>
      <c r="I27" s="136"/>
      <c r="J27" s="133"/>
      <c r="K27" s="133"/>
      <c r="L27" s="133">
        <f t="shared" si="3"/>
        <v>0</v>
      </c>
      <c r="M27" s="158"/>
      <c r="N27" s="133"/>
      <c r="O27" s="133"/>
      <c r="P27" s="133"/>
      <c r="Q27" s="1205"/>
      <c r="R27" s="1206"/>
      <c r="S27" s="810"/>
      <c r="T27" s="810"/>
      <c r="U27" s="810"/>
      <c r="V27" s="5"/>
      <c r="W27" s="1215"/>
      <c r="X27" s="810"/>
      <c r="Y27" s="1196"/>
      <c r="Z27" s="1196"/>
      <c r="AA27" s="1196"/>
      <c r="AB27" s="1196"/>
      <c r="AC27" s="1196"/>
      <c r="AD27" s="1196"/>
      <c r="AF27" s="5"/>
      <c r="AG27" s="5"/>
    </row>
    <row r="28" spans="1:33" hidden="1" x14ac:dyDescent="0.3">
      <c r="A28" s="163" t="s">
        <v>403</v>
      </c>
      <c r="B28" s="1204" t="s">
        <v>6</v>
      </c>
      <c r="C28" s="807" t="s">
        <v>29</v>
      </c>
      <c r="D28" s="807" t="s">
        <v>29</v>
      </c>
      <c r="E28" s="5"/>
      <c r="F28" s="5"/>
      <c r="G28" s="1195"/>
      <c r="H28" s="1195"/>
      <c r="I28" s="136">
        <f t="shared" si="2"/>
        <v>78</v>
      </c>
      <c r="J28" s="133"/>
      <c r="K28" s="133"/>
      <c r="L28" s="133">
        <f t="shared" si="3"/>
        <v>78</v>
      </c>
      <c r="M28" s="158">
        <f t="shared" si="4"/>
        <v>4</v>
      </c>
      <c r="N28" s="133">
        <v>74</v>
      </c>
      <c r="O28" s="133"/>
      <c r="P28" s="133"/>
      <c r="Q28" s="1205"/>
      <c r="R28" s="1206"/>
      <c r="S28" s="810">
        <v>32</v>
      </c>
      <c r="T28" s="810"/>
      <c r="U28" s="810">
        <v>46</v>
      </c>
      <c r="V28" s="5"/>
      <c r="W28" s="1215"/>
      <c r="X28" s="810"/>
      <c r="Y28" s="1196"/>
      <c r="Z28" s="1196"/>
      <c r="AA28" s="1196"/>
      <c r="AB28" s="1196"/>
      <c r="AC28" s="1196"/>
      <c r="AD28" s="1196"/>
      <c r="AF28" s="5"/>
      <c r="AG28" s="5"/>
    </row>
    <row r="29" spans="1:33" hidden="1" x14ac:dyDescent="0.3">
      <c r="A29" s="163" t="s">
        <v>404</v>
      </c>
      <c r="B29" s="1204" t="s">
        <v>531</v>
      </c>
      <c r="C29" s="807"/>
      <c r="D29" s="807" t="s">
        <v>29</v>
      </c>
      <c r="E29" s="5"/>
      <c r="F29" s="5"/>
      <c r="G29" s="1195"/>
      <c r="H29" s="1195"/>
      <c r="I29" s="136">
        <f t="shared" si="2"/>
        <v>78</v>
      </c>
      <c r="J29" s="133"/>
      <c r="K29" s="133"/>
      <c r="L29" s="133">
        <f t="shared" si="3"/>
        <v>78</v>
      </c>
      <c r="M29" s="158">
        <f t="shared" si="4"/>
        <v>60</v>
      </c>
      <c r="N29" s="133">
        <v>18</v>
      </c>
      <c r="O29" s="133"/>
      <c r="P29" s="133"/>
      <c r="Q29" s="1205"/>
      <c r="R29" s="1206"/>
      <c r="S29" s="810">
        <v>32</v>
      </c>
      <c r="T29" s="810"/>
      <c r="U29" s="810">
        <v>46</v>
      </c>
      <c r="V29" s="5"/>
      <c r="W29" s="1215"/>
      <c r="X29" s="810"/>
      <c r="Y29" s="1196"/>
      <c r="Z29" s="1196"/>
      <c r="AA29" s="1196"/>
      <c r="AB29" s="1196"/>
      <c r="AC29" s="1196"/>
      <c r="AD29" s="1196"/>
      <c r="AF29" s="5"/>
      <c r="AG29" s="5"/>
    </row>
    <row r="30" spans="1:33" hidden="1" x14ac:dyDescent="0.3">
      <c r="A30" s="167"/>
      <c r="B30" s="806" t="s">
        <v>405</v>
      </c>
      <c r="C30" s="1216"/>
      <c r="D30" s="1217"/>
      <c r="E30" s="5"/>
      <c r="F30" s="5"/>
      <c r="G30" s="1195"/>
      <c r="H30" s="1195"/>
      <c r="I30" s="136">
        <f>SUM(I31:I35)</f>
        <v>195</v>
      </c>
      <c r="J30" s="136">
        <f t="shared" ref="J30:S30" si="5">SUM(J31:J35)</f>
        <v>39</v>
      </c>
      <c r="K30" s="136"/>
      <c r="L30" s="133">
        <f t="shared" si="3"/>
        <v>156</v>
      </c>
      <c r="M30" s="136">
        <f t="shared" si="5"/>
        <v>56</v>
      </c>
      <c r="N30" s="136">
        <f t="shared" si="5"/>
        <v>100</v>
      </c>
      <c r="O30" s="136">
        <f t="shared" si="5"/>
        <v>0</v>
      </c>
      <c r="P30" s="136">
        <f t="shared" si="5"/>
        <v>0</v>
      </c>
      <c r="Q30" s="1203">
        <f t="shared" si="5"/>
        <v>0</v>
      </c>
      <c r="R30" s="254">
        <f t="shared" si="5"/>
        <v>0</v>
      </c>
      <c r="S30" s="254">
        <f t="shared" si="5"/>
        <v>72</v>
      </c>
      <c r="T30" s="254">
        <f>SUM(T31:T35)</f>
        <v>16</v>
      </c>
      <c r="U30" s="254">
        <f t="shared" ref="U30:V30" si="6">SUM(U31:U35)</f>
        <v>84</v>
      </c>
      <c r="V30" s="254">
        <f t="shared" si="6"/>
        <v>23</v>
      </c>
      <c r="W30" s="1218"/>
      <c r="Y30" s="1196"/>
      <c r="Z30" s="1196"/>
      <c r="AA30" s="1196"/>
      <c r="AB30" s="1196"/>
      <c r="AC30" s="1196"/>
      <c r="AD30" s="1196"/>
      <c r="AF30" s="5"/>
      <c r="AG30" s="5"/>
    </row>
    <row r="31" spans="1:33" ht="36" hidden="1" x14ac:dyDescent="0.3">
      <c r="A31" s="163" t="s">
        <v>406</v>
      </c>
      <c r="B31" s="1204" t="s">
        <v>407</v>
      </c>
      <c r="C31" s="254"/>
      <c r="D31" s="807" t="s">
        <v>399</v>
      </c>
      <c r="E31" s="5"/>
      <c r="F31" s="5"/>
      <c r="G31" s="1195"/>
      <c r="H31" s="1195"/>
      <c r="I31" s="136">
        <f>J31+L31</f>
        <v>36</v>
      </c>
      <c r="J31" s="133"/>
      <c r="K31" s="133"/>
      <c r="L31" s="133">
        <f t="shared" si="3"/>
        <v>36</v>
      </c>
      <c r="M31" s="158">
        <f t="shared" si="4"/>
        <v>0</v>
      </c>
      <c r="N31" s="133">
        <v>36</v>
      </c>
      <c r="O31" s="133"/>
      <c r="P31" s="133"/>
      <c r="Q31" s="1205"/>
      <c r="R31" s="1206"/>
      <c r="S31" s="810">
        <v>20</v>
      </c>
      <c r="T31" s="810"/>
      <c r="U31" s="810">
        <v>16</v>
      </c>
      <c r="V31" s="5"/>
      <c r="W31" s="1219"/>
      <c r="X31" s="1205"/>
      <c r="Y31" s="1196"/>
      <c r="Z31" s="1196"/>
      <c r="AA31" s="1196"/>
      <c r="AB31" s="1196"/>
      <c r="AC31" s="1196"/>
      <c r="AD31" s="1196"/>
      <c r="AF31" s="5"/>
      <c r="AG31" s="5"/>
    </row>
    <row r="32" spans="1:33" hidden="1" x14ac:dyDescent="0.3">
      <c r="A32" s="163" t="s">
        <v>408</v>
      </c>
      <c r="B32" s="1204" t="s">
        <v>409</v>
      </c>
      <c r="C32" s="254"/>
      <c r="D32" s="807" t="s">
        <v>399</v>
      </c>
      <c r="E32" s="5"/>
      <c r="F32" s="5"/>
      <c r="G32" s="1195"/>
      <c r="H32" s="1195"/>
      <c r="I32" s="136">
        <f t="shared" ref="I32:I34" si="7">J32+L32</f>
        <v>52</v>
      </c>
      <c r="J32" s="133"/>
      <c r="K32" s="133"/>
      <c r="L32" s="133">
        <f t="shared" si="3"/>
        <v>52</v>
      </c>
      <c r="M32" s="158">
        <v>32</v>
      </c>
      <c r="N32" s="133">
        <v>20</v>
      </c>
      <c r="O32" s="133"/>
      <c r="P32" s="133"/>
      <c r="Q32" s="1205"/>
      <c r="R32" s="1206"/>
      <c r="S32" s="810">
        <v>32</v>
      </c>
      <c r="T32" s="810"/>
      <c r="U32" s="810">
        <v>20</v>
      </c>
      <c r="V32" s="5"/>
      <c r="W32" s="1219"/>
      <c r="X32" s="1205"/>
      <c r="Y32" s="1196"/>
      <c r="Z32" s="1196"/>
      <c r="AA32" s="1196"/>
      <c r="AB32" s="1196"/>
      <c r="AC32" s="1196"/>
      <c r="AD32" s="1196"/>
      <c r="AF32" s="5"/>
      <c r="AG32" s="5"/>
    </row>
    <row r="33" spans="1:33" hidden="1" x14ac:dyDescent="0.3">
      <c r="A33" s="163" t="s">
        <v>410</v>
      </c>
      <c r="B33" s="1204" t="s">
        <v>411</v>
      </c>
      <c r="C33" s="254"/>
      <c r="D33" s="807" t="s">
        <v>399</v>
      </c>
      <c r="E33" s="5"/>
      <c r="F33" s="5"/>
      <c r="G33" s="1195"/>
      <c r="H33" s="1195"/>
      <c r="I33" s="136">
        <f t="shared" si="7"/>
        <v>36</v>
      </c>
      <c r="J33" s="133"/>
      <c r="K33" s="133"/>
      <c r="L33" s="133">
        <f t="shared" si="3"/>
        <v>36</v>
      </c>
      <c r="M33" s="158">
        <v>14</v>
      </c>
      <c r="N33" s="133">
        <v>22</v>
      </c>
      <c r="O33" s="133"/>
      <c r="P33" s="133"/>
      <c r="Q33" s="1205"/>
      <c r="R33" s="1206"/>
      <c r="S33" s="810">
        <v>0</v>
      </c>
      <c r="T33" s="810"/>
      <c r="U33" s="810">
        <v>36</v>
      </c>
      <c r="V33" s="5"/>
      <c r="W33" s="1219"/>
      <c r="X33" s="1205"/>
      <c r="Y33" s="1196"/>
      <c r="Z33" s="1196"/>
      <c r="AA33" s="1196"/>
      <c r="AB33" s="1196"/>
      <c r="AC33" s="1196"/>
      <c r="AD33" s="1196"/>
      <c r="AF33" s="5"/>
      <c r="AG33" s="5"/>
    </row>
    <row r="34" spans="1:33" hidden="1" x14ac:dyDescent="0.3">
      <c r="A34" s="163" t="s">
        <v>466</v>
      </c>
      <c r="B34" s="1204" t="s">
        <v>467</v>
      </c>
      <c r="C34" s="254"/>
      <c r="D34" s="807" t="s">
        <v>399</v>
      </c>
      <c r="E34" s="5"/>
      <c r="F34" s="5"/>
      <c r="G34" s="1195"/>
      <c r="H34" s="1195"/>
      <c r="I34" s="136">
        <f t="shared" si="7"/>
        <v>32</v>
      </c>
      <c r="J34" s="133"/>
      <c r="K34" s="133"/>
      <c r="L34" s="133">
        <f t="shared" si="3"/>
        <v>32</v>
      </c>
      <c r="M34" s="158">
        <v>10</v>
      </c>
      <c r="N34" s="133">
        <v>22</v>
      </c>
      <c r="O34" s="133"/>
      <c r="P34" s="133"/>
      <c r="Q34" s="1205"/>
      <c r="R34" s="1206"/>
      <c r="S34" s="810">
        <v>20</v>
      </c>
      <c r="T34" s="810"/>
      <c r="U34" s="810">
        <v>12</v>
      </c>
      <c r="V34" s="5"/>
      <c r="W34" s="1219"/>
      <c r="X34" s="1205"/>
      <c r="Y34" s="1196"/>
      <c r="Z34" s="1196"/>
      <c r="AA34" s="1196"/>
      <c r="AB34" s="1196"/>
      <c r="AC34" s="1196"/>
      <c r="AD34" s="1196"/>
      <c r="AF34" s="5"/>
      <c r="AG34" s="5"/>
    </row>
    <row r="35" spans="1:33" hidden="1" x14ac:dyDescent="0.3">
      <c r="A35" s="163"/>
      <c r="B35" s="813" t="s">
        <v>412</v>
      </c>
      <c r="C35" s="814"/>
      <c r="D35" s="254"/>
      <c r="E35" s="5"/>
      <c r="F35" s="5"/>
      <c r="G35" s="1195"/>
      <c r="H35" s="1195"/>
      <c r="I35" s="136">
        <f t="shared" si="2"/>
        <v>39</v>
      </c>
      <c r="J35" s="172">
        <v>39</v>
      </c>
      <c r="K35" s="172"/>
      <c r="L35" s="133">
        <f t="shared" si="3"/>
        <v>0</v>
      </c>
      <c r="M35" s="158">
        <f t="shared" si="4"/>
        <v>0</v>
      </c>
      <c r="N35" s="172">
        <v>0</v>
      </c>
      <c r="O35" s="172"/>
      <c r="P35" s="172"/>
      <c r="Q35" s="237"/>
      <c r="R35" s="1220"/>
      <c r="S35" s="255"/>
      <c r="T35" s="255">
        <v>16</v>
      </c>
      <c r="U35" s="255"/>
      <c r="V35" s="255">
        <v>23</v>
      </c>
      <c r="W35" s="1221"/>
      <c r="X35" s="237"/>
      <c r="Y35" s="1196"/>
      <c r="Z35" s="1196"/>
      <c r="AA35" s="1196"/>
      <c r="AB35" s="1196"/>
      <c r="AC35" s="1196"/>
      <c r="AD35" s="1196"/>
      <c r="AF35" s="5"/>
      <c r="AG35" s="5"/>
    </row>
    <row r="36" spans="1:33" ht="19.5" customHeight="1" x14ac:dyDescent="0.3">
      <c r="A36" s="1394" t="s">
        <v>490</v>
      </c>
      <c r="B36" s="1394"/>
      <c r="C36" s="1201"/>
      <c r="D36" s="1201"/>
      <c r="E36" s="1201"/>
      <c r="F36" s="1201"/>
      <c r="G36" s="1222"/>
      <c r="H36" s="1222"/>
      <c r="I36" s="1198">
        <f t="shared" ref="I36:R36" si="8">I37+I42+I57+I81</f>
        <v>2952</v>
      </c>
      <c r="J36" s="1198">
        <f t="shared" si="8"/>
        <v>1146</v>
      </c>
      <c r="K36" s="1198">
        <f t="shared" si="8"/>
        <v>1994</v>
      </c>
      <c r="L36" s="1198">
        <f t="shared" si="8"/>
        <v>800</v>
      </c>
      <c r="M36" s="1198">
        <f t="shared" si="8"/>
        <v>1154</v>
      </c>
      <c r="N36" s="1198">
        <f t="shared" si="8"/>
        <v>40</v>
      </c>
      <c r="O36" s="1198">
        <f t="shared" si="8"/>
        <v>360</v>
      </c>
      <c r="P36" s="1198">
        <f t="shared" si="8"/>
        <v>300</v>
      </c>
      <c r="Q36" s="1198">
        <f t="shared" si="8"/>
        <v>8</v>
      </c>
      <c r="R36" s="1198">
        <f t="shared" si="8"/>
        <v>84</v>
      </c>
      <c r="S36" s="1198"/>
      <c r="T36" s="1198"/>
      <c r="U36" s="1198"/>
      <c r="V36" s="1198"/>
      <c r="W36" s="1198">
        <f t="shared" ref="W36:AD36" si="9">W37+W42+W57+W81</f>
        <v>512</v>
      </c>
      <c r="X36" s="1198">
        <f t="shared" si="9"/>
        <v>64</v>
      </c>
      <c r="Y36" s="1198">
        <f t="shared" si="9"/>
        <v>576</v>
      </c>
      <c r="Z36" s="1198">
        <f t="shared" si="9"/>
        <v>72</v>
      </c>
      <c r="AA36" s="1198">
        <f t="shared" si="9"/>
        <v>448</v>
      </c>
      <c r="AB36" s="1198">
        <f t="shared" si="9"/>
        <v>56</v>
      </c>
      <c r="AC36" s="1198">
        <f t="shared" si="9"/>
        <v>448</v>
      </c>
      <c r="AD36" s="1198">
        <f t="shared" si="9"/>
        <v>56</v>
      </c>
      <c r="AE36">
        <f>W36+Y36+AA36+AC36</f>
        <v>1984</v>
      </c>
      <c r="AF36" s="5">
        <f>W36+Y36</f>
        <v>1088</v>
      </c>
      <c r="AG36" s="5"/>
    </row>
    <row r="37" spans="1:33" ht="27" customHeight="1" x14ac:dyDescent="0.3">
      <c r="A37" s="617" t="s">
        <v>195</v>
      </c>
      <c r="B37" s="617" t="s">
        <v>196</v>
      </c>
      <c r="C37" s="1223"/>
      <c r="D37" s="1223"/>
      <c r="E37" s="1390"/>
      <c r="F37" s="1391"/>
      <c r="G37" s="1391"/>
      <c r="H37" s="1392"/>
      <c r="I37" s="455">
        <f t="shared" ref="I37:R37" si="10">SUM(I38:I41)</f>
        <v>440</v>
      </c>
      <c r="J37" s="455">
        <f t="shared" si="10"/>
        <v>314</v>
      </c>
      <c r="K37" s="455">
        <f t="shared" si="10"/>
        <v>384</v>
      </c>
      <c r="L37" s="455">
        <f t="shared" si="10"/>
        <v>70</v>
      </c>
      <c r="M37" s="455">
        <f t="shared" si="10"/>
        <v>314</v>
      </c>
      <c r="N37" s="455">
        <f t="shared" si="10"/>
        <v>0</v>
      </c>
      <c r="O37" s="455">
        <f t="shared" si="10"/>
        <v>0</v>
      </c>
      <c r="P37" s="455">
        <f t="shared" si="10"/>
        <v>50</v>
      </c>
      <c r="Q37" s="455">
        <f t="shared" si="10"/>
        <v>0</v>
      </c>
      <c r="R37" s="455">
        <f t="shared" si="10"/>
        <v>6</v>
      </c>
      <c r="S37" s="455"/>
      <c r="T37" s="455"/>
      <c r="U37" s="455"/>
      <c r="V37" s="455"/>
      <c r="W37" s="455">
        <f t="shared" ref="W37:AD37" si="11">SUM(W38:W41)</f>
        <v>96</v>
      </c>
      <c r="X37" s="455">
        <f t="shared" si="11"/>
        <v>12</v>
      </c>
      <c r="Y37" s="455">
        <f t="shared" si="11"/>
        <v>108</v>
      </c>
      <c r="Z37" s="455">
        <f t="shared" si="11"/>
        <v>12</v>
      </c>
      <c r="AA37" s="455">
        <f t="shared" si="11"/>
        <v>84</v>
      </c>
      <c r="AB37" s="455">
        <f t="shared" si="11"/>
        <v>12</v>
      </c>
      <c r="AC37" s="455">
        <f t="shared" si="11"/>
        <v>96</v>
      </c>
      <c r="AD37" s="455">
        <f t="shared" si="11"/>
        <v>14</v>
      </c>
      <c r="AE37">
        <f>W37+Y37+AA37+AC37</f>
        <v>384</v>
      </c>
      <c r="AF37" s="455">
        <f t="shared" ref="AF37:AF82" si="12">W37+Y37</f>
        <v>204</v>
      </c>
      <c r="AG37" s="5"/>
    </row>
    <row r="38" spans="1:33" x14ac:dyDescent="0.3">
      <c r="A38" s="352" t="s">
        <v>197</v>
      </c>
      <c r="B38" s="352" t="s">
        <v>198</v>
      </c>
      <c r="C38" s="352"/>
      <c r="D38" s="352"/>
      <c r="E38" s="352"/>
      <c r="F38" s="114" t="s">
        <v>29</v>
      </c>
      <c r="G38" s="352"/>
      <c r="H38" s="352"/>
      <c r="I38" s="353">
        <f>SUM(L38:R38)</f>
        <v>76</v>
      </c>
      <c r="J38" s="114">
        <v>28</v>
      </c>
      <c r="K38" s="114">
        <f>W38+Y38+AA38+AC38</f>
        <v>68</v>
      </c>
      <c r="L38" s="114">
        <f>W38+Y38+AA38+AC38-M38</f>
        <v>40</v>
      </c>
      <c r="M38" s="114">
        <v>28</v>
      </c>
      <c r="N38" s="114"/>
      <c r="O38" s="114"/>
      <c r="P38" s="114">
        <f>X38+Z38+AB38+AD38</f>
        <v>8</v>
      </c>
      <c r="Q38" s="114"/>
      <c r="R38" s="114"/>
      <c r="S38" s="114"/>
      <c r="T38" s="114"/>
      <c r="U38" s="114"/>
      <c r="V38" s="114"/>
      <c r="W38" s="282">
        <v>32</v>
      </c>
      <c r="X38" s="1194">
        <v>4</v>
      </c>
      <c r="Y38" s="48">
        <v>36</v>
      </c>
      <c r="Z38" s="1194">
        <v>4</v>
      </c>
      <c r="AA38" s="48"/>
      <c r="AB38" s="1194"/>
      <c r="AC38" s="48"/>
      <c r="AD38" s="1194"/>
      <c r="AE38">
        <f>W38+Y38+AA38+AC38</f>
        <v>68</v>
      </c>
      <c r="AF38" s="5">
        <f t="shared" si="12"/>
        <v>68</v>
      </c>
      <c r="AG38" s="1231" t="s">
        <v>1136</v>
      </c>
    </row>
    <row r="39" spans="1:33" ht="29.25" customHeight="1" x14ac:dyDescent="0.3">
      <c r="A39" s="352" t="s">
        <v>199</v>
      </c>
      <c r="B39" s="352" t="s">
        <v>68</v>
      </c>
      <c r="C39" s="352"/>
      <c r="D39" s="352"/>
      <c r="E39" s="352"/>
      <c r="F39" s="114" t="s">
        <v>29</v>
      </c>
      <c r="G39" s="352"/>
      <c r="H39" s="114" t="s">
        <v>40</v>
      </c>
      <c r="I39" s="353">
        <f t="shared" ref="I39:I41" si="13">SUM(L39:R39)</f>
        <v>146</v>
      </c>
      <c r="J39" s="114">
        <v>120</v>
      </c>
      <c r="K39" s="114">
        <f t="shared" ref="K39:K41" si="14">W39+Y39+AA39+AC39</f>
        <v>124</v>
      </c>
      <c r="L39" s="114">
        <f t="shared" ref="L39:L41" si="15">W39+Y39+AA39+AC39-M39</f>
        <v>4</v>
      </c>
      <c r="M39" s="114">
        <v>120</v>
      </c>
      <c r="N39" s="114"/>
      <c r="O39" s="114"/>
      <c r="P39" s="114">
        <v>16</v>
      </c>
      <c r="Q39" s="114"/>
      <c r="R39" s="114">
        <v>6</v>
      </c>
      <c r="S39" s="114"/>
      <c r="T39" s="114"/>
      <c r="U39" s="114"/>
      <c r="V39" s="114"/>
      <c r="W39" s="282">
        <v>32</v>
      </c>
      <c r="X39" s="1194">
        <v>4</v>
      </c>
      <c r="Y39" s="48">
        <v>36</v>
      </c>
      <c r="Z39" s="1194">
        <v>4</v>
      </c>
      <c r="AA39" s="48">
        <v>28</v>
      </c>
      <c r="AB39" s="1194">
        <v>4</v>
      </c>
      <c r="AC39" s="48">
        <v>28</v>
      </c>
      <c r="AD39" s="1194">
        <v>4</v>
      </c>
      <c r="AE39">
        <f t="shared" ref="AE39:AE82" si="16">W39+Y39+AA39+AC39</f>
        <v>124</v>
      </c>
      <c r="AF39" s="5">
        <f t="shared" si="12"/>
        <v>68</v>
      </c>
      <c r="AG39" s="5" t="s">
        <v>1100</v>
      </c>
    </row>
    <row r="40" spans="1:33" ht="33" hidden="1" customHeight="1" x14ac:dyDescent="0.3">
      <c r="A40" s="352" t="s">
        <v>513</v>
      </c>
      <c r="B40" s="352" t="s">
        <v>124</v>
      </c>
      <c r="C40" s="352"/>
      <c r="D40" s="352"/>
      <c r="E40" s="352"/>
      <c r="F40" s="352"/>
      <c r="G40" s="352"/>
      <c r="H40" s="114" t="s">
        <v>29</v>
      </c>
      <c r="I40" s="353">
        <f t="shared" si="13"/>
        <v>78</v>
      </c>
      <c r="J40" s="114">
        <v>46</v>
      </c>
      <c r="K40" s="114">
        <f t="shared" si="14"/>
        <v>68</v>
      </c>
      <c r="L40" s="114">
        <f t="shared" si="15"/>
        <v>22</v>
      </c>
      <c r="M40" s="114">
        <v>46</v>
      </c>
      <c r="N40" s="114"/>
      <c r="O40" s="114"/>
      <c r="P40" s="114">
        <f t="shared" ref="P40:P41" si="17">X40+Z40+AB40+AD40</f>
        <v>10</v>
      </c>
      <c r="Q40" s="114"/>
      <c r="R40" s="114"/>
      <c r="S40" s="114"/>
      <c r="T40" s="114"/>
      <c r="U40" s="114"/>
      <c r="V40" s="114"/>
      <c r="W40" s="48"/>
      <c r="X40" s="1194"/>
      <c r="Y40" s="48"/>
      <c r="Z40" s="1194"/>
      <c r="AA40" s="48">
        <v>28</v>
      </c>
      <c r="AB40" s="1194">
        <v>4</v>
      </c>
      <c r="AC40" s="48">
        <v>40</v>
      </c>
      <c r="AD40" s="1194">
        <v>6</v>
      </c>
      <c r="AE40">
        <f t="shared" si="16"/>
        <v>68</v>
      </c>
      <c r="AF40" s="5">
        <f t="shared" si="12"/>
        <v>0</v>
      </c>
      <c r="AG40" s="5"/>
    </row>
    <row r="41" spans="1:33" ht="26.25" customHeight="1" x14ac:dyDescent="0.3">
      <c r="A41" s="352" t="s">
        <v>200</v>
      </c>
      <c r="B41" s="352" t="s">
        <v>6</v>
      </c>
      <c r="C41" s="352"/>
      <c r="D41" s="352"/>
      <c r="E41" s="114">
        <v>3</v>
      </c>
      <c r="F41" s="114">
        <v>3</v>
      </c>
      <c r="G41" s="114">
        <v>3</v>
      </c>
      <c r="H41" s="114" t="s">
        <v>29</v>
      </c>
      <c r="I41" s="353">
        <f t="shared" si="13"/>
        <v>140</v>
      </c>
      <c r="J41" s="114">
        <v>120</v>
      </c>
      <c r="K41" s="114">
        <f t="shared" si="14"/>
        <v>124</v>
      </c>
      <c r="L41" s="114">
        <f t="shared" si="15"/>
        <v>4</v>
      </c>
      <c r="M41" s="114">
        <v>120</v>
      </c>
      <c r="N41" s="114"/>
      <c r="O41" s="114"/>
      <c r="P41" s="114">
        <f t="shared" si="17"/>
        <v>16</v>
      </c>
      <c r="Q41" s="114"/>
      <c r="R41" s="114"/>
      <c r="S41" s="114"/>
      <c r="T41" s="114"/>
      <c r="U41" s="114"/>
      <c r="V41" s="114"/>
      <c r="W41" s="282">
        <v>32</v>
      </c>
      <c r="X41" s="1194">
        <v>4</v>
      </c>
      <c r="Y41" s="48">
        <v>36</v>
      </c>
      <c r="Z41" s="1194">
        <v>4</v>
      </c>
      <c r="AA41" s="48">
        <v>28</v>
      </c>
      <c r="AB41" s="1194">
        <v>4</v>
      </c>
      <c r="AC41" s="48">
        <v>28</v>
      </c>
      <c r="AD41" s="1194">
        <v>4</v>
      </c>
      <c r="AE41">
        <f t="shared" si="16"/>
        <v>124</v>
      </c>
      <c r="AF41" s="5">
        <f t="shared" si="12"/>
        <v>68</v>
      </c>
      <c r="AG41" s="5" t="s">
        <v>1075</v>
      </c>
    </row>
    <row r="42" spans="1:33" ht="34.5" customHeight="1" x14ac:dyDescent="0.3">
      <c r="A42" s="617" t="s">
        <v>10</v>
      </c>
      <c r="B42" s="617" t="s">
        <v>70</v>
      </c>
      <c r="C42" s="1223"/>
      <c r="D42" s="1223"/>
      <c r="E42" s="1390"/>
      <c r="F42" s="1391"/>
      <c r="G42" s="1391"/>
      <c r="H42" s="1392"/>
      <c r="I42" s="455">
        <f>SUM(I43:I56)</f>
        <v>1030</v>
      </c>
      <c r="J42" s="455">
        <f t="shared" ref="J42:R42" si="18">SUM(J43:J56)</f>
        <v>454</v>
      </c>
      <c r="K42" s="455">
        <f t="shared" si="18"/>
        <v>870</v>
      </c>
      <c r="L42" s="455">
        <f t="shared" si="18"/>
        <v>408</v>
      </c>
      <c r="M42" s="455">
        <f t="shared" si="18"/>
        <v>462</v>
      </c>
      <c r="N42" s="455">
        <f t="shared" si="18"/>
        <v>0</v>
      </c>
      <c r="O42" s="455">
        <f t="shared" si="18"/>
        <v>0</v>
      </c>
      <c r="P42" s="455">
        <f t="shared" si="18"/>
        <v>118</v>
      </c>
      <c r="Q42" s="455">
        <f t="shared" si="18"/>
        <v>0</v>
      </c>
      <c r="R42" s="455">
        <f t="shared" si="18"/>
        <v>42</v>
      </c>
      <c r="S42" s="455"/>
      <c r="T42" s="455"/>
      <c r="U42" s="455"/>
      <c r="V42" s="455"/>
      <c r="W42" s="455">
        <f>SUM(W43:W56)</f>
        <v>224</v>
      </c>
      <c r="X42" s="455">
        <f t="shared" ref="X42:AD42" si="19">SUM(X43:X56)</f>
        <v>30</v>
      </c>
      <c r="Y42" s="455">
        <f t="shared" si="19"/>
        <v>154</v>
      </c>
      <c r="Z42" s="455">
        <f t="shared" si="19"/>
        <v>16</v>
      </c>
      <c r="AA42" s="455">
        <f t="shared" si="19"/>
        <v>182</v>
      </c>
      <c r="AB42" s="455">
        <f t="shared" si="19"/>
        <v>22</v>
      </c>
      <c r="AC42" s="455">
        <f t="shared" si="19"/>
        <v>310</v>
      </c>
      <c r="AD42" s="455">
        <f t="shared" si="19"/>
        <v>38</v>
      </c>
      <c r="AE42">
        <f t="shared" si="16"/>
        <v>870</v>
      </c>
      <c r="AF42" s="455">
        <f t="shared" si="12"/>
        <v>378</v>
      </c>
      <c r="AG42" s="5"/>
    </row>
    <row r="43" spans="1:33" ht="44.25" customHeight="1" x14ac:dyDescent="0.3">
      <c r="A43" s="352" t="s">
        <v>491</v>
      </c>
      <c r="B43" s="74" t="s">
        <v>492</v>
      </c>
      <c r="C43" s="74"/>
      <c r="D43" s="74"/>
      <c r="E43" s="74"/>
      <c r="F43" s="1202" t="s">
        <v>29</v>
      </c>
      <c r="G43" s="74"/>
      <c r="H43" s="74"/>
      <c r="I43" s="353">
        <f t="shared" ref="I43:I56" si="20">SUM(L43:R43)</f>
        <v>76</v>
      </c>
      <c r="J43" s="1202">
        <v>28</v>
      </c>
      <c r="K43" s="114">
        <f>W43+Y43+AA43+AC43</f>
        <v>68</v>
      </c>
      <c r="L43" s="114">
        <f>W43+Y43+AA43+AC43-M43</f>
        <v>40</v>
      </c>
      <c r="M43" s="1202">
        <v>28</v>
      </c>
      <c r="N43" s="1202"/>
      <c r="O43" s="1202"/>
      <c r="P43" s="114">
        <f>X43+Z43+AB43+AD43</f>
        <v>8</v>
      </c>
      <c r="Q43" s="1202"/>
      <c r="R43" s="1202"/>
      <c r="S43" s="1202"/>
      <c r="T43" s="1202"/>
      <c r="U43" s="1202"/>
      <c r="V43" s="1202"/>
      <c r="W43" s="1306">
        <v>32</v>
      </c>
      <c r="X43" s="1195">
        <v>4</v>
      </c>
      <c r="Y43" s="356">
        <v>36</v>
      </c>
      <c r="Z43" s="1195">
        <v>4</v>
      </c>
      <c r="AA43" s="356"/>
      <c r="AB43" s="1195"/>
      <c r="AC43" s="356"/>
      <c r="AD43" s="1195"/>
      <c r="AE43">
        <f t="shared" si="16"/>
        <v>68</v>
      </c>
      <c r="AF43" s="5">
        <f t="shared" si="12"/>
        <v>68</v>
      </c>
      <c r="AG43" s="1248" t="s">
        <v>1106</v>
      </c>
    </row>
    <row r="44" spans="1:33" ht="26.25" customHeight="1" x14ac:dyDescent="0.3">
      <c r="A44" s="352" t="s">
        <v>493</v>
      </c>
      <c r="B44" s="74" t="s">
        <v>494</v>
      </c>
      <c r="C44" s="74"/>
      <c r="D44" s="74"/>
      <c r="E44" s="74"/>
      <c r="F44" s="357" t="s">
        <v>40</v>
      </c>
      <c r="G44" s="74"/>
      <c r="H44" s="74"/>
      <c r="I44" s="353">
        <f t="shared" si="20"/>
        <v>96</v>
      </c>
      <c r="J44" s="1202">
        <v>56</v>
      </c>
      <c r="K44" s="114">
        <f t="shared" ref="K44:K56" si="21">W44+Y44+AA44+AC44</f>
        <v>78</v>
      </c>
      <c r="L44" s="114">
        <f t="shared" ref="L44:L56" si="22">W44+Y44+AA44+AC44-M44</f>
        <v>22</v>
      </c>
      <c r="M44" s="1202">
        <v>56</v>
      </c>
      <c r="N44" s="1202"/>
      <c r="O44" s="1202"/>
      <c r="P44" s="114">
        <v>12</v>
      </c>
      <c r="Q44" s="1202"/>
      <c r="R44" s="1202">
        <v>6</v>
      </c>
      <c r="S44" s="1202"/>
      <c r="T44" s="1202"/>
      <c r="U44" s="1202"/>
      <c r="V44" s="1202"/>
      <c r="W44" s="282">
        <v>32</v>
      </c>
      <c r="X44" s="1194">
        <v>4</v>
      </c>
      <c r="Y44" s="48">
        <v>46</v>
      </c>
      <c r="Z44" s="1194">
        <v>4</v>
      </c>
      <c r="AA44" s="48"/>
      <c r="AB44" s="1194"/>
      <c r="AC44" s="48"/>
      <c r="AD44" s="1194"/>
      <c r="AE44">
        <f t="shared" si="16"/>
        <v>78</v>
      </c>
      <c r="AF44" s="5">
        <f t="shared" si="12"/>
        <v>78</v>
      </c>
      <c r="AG44" s="1248" t="s">
        <v>1162</v>
      </c>
    </row>
    <row r="45" spans="1:33" ht="35.25" customHeight="1" x14ac:dyDescent="0.3">
      <c r="A45" s="352" t="s">
        <v>495</v>
      </c>
      <c r="B45" s="74" t="s">
        <v>496</v>
      </c>
      <c r="C45" s="74"/>
      <c r="D45" s="74"/>
      <c r="E45" s="74"/>
      <c r="F45" s="357" t="s">
        <v>40</v>
      </c>
      <c r="G45" s="74"/>
      <c r="H45" s="74"/>
      <c r="I45" s="353">
        <f t="shared" si="20"/>
        <v>96</v>
      </c>
      <c r="J45" s="116">
        <v>38</v>
      </c>
      <c r="K45" s="114">
        <f t="shared" si="21"/>
        <v>76</v>
      </c>
      <c r="L45" s="114">
        <f t="shared" si="22"/>
        <v>38</v>
      </c>
      <c r="M45" s="116">
        <v>38</v>
      </c>
      <c r="N45" s="1202"/>
      <c r="O45" s="1202"/>
      <c r="P45" s="114">
        <v>14</v>
      </c>
      <c r="Q45" s="1202"/>
      <c r="R45" s="1202">
        <v>6</v>
      </c>
      <c r="S45" s="1202"/>
      <c r="T45" s="1202"/>
      <c r="U45" s="1202"/>
      <c r="V45" s="1202"/>
      <c r="W45" s="282">
        <v>40</v>
      </c>
      <c r="X45" s="1194">
        <v>6</v>
      </c>
      <c r="Y45" s="48">
        <v>36</v>
      </c>
      <c r="Z45" s="1194">
        <v>4</v>
      </c>
      <c r="AA45" s="48"/>
      <c r="AB45" s="1194"/>
      <c r="AC45" s="48"/>
      <c r="AD45" s="1194"/>
      <c r="AE45">
        <f t="shared" si="16"/>
        <v>76</v>
      </c>
      <c r="AF45" s="5">
        <f t="shared" si="12"/>
        <v>76</v>
      </c>
      <c r="AG45" s="5" t="s">
        <v>1122</v>
      </c>
    </row>
    <row r="46" spans="1:33" ht="34.5" hidden="1" customHeight="1" x14ac:dyDescent="0.3">
      <c r="A46" s="1197" t="s">
        <v>707</v>
      </c>
      <c r="B46" s="74" t="s">
        <v>708</v>
      </c>
      <c r="C46" s="74"/>
      <c r="D46" s="74"/>
      <c r="E46" s="74"/>
      <c r="F46" s="357"/>
      <c r="G46" s="74"/>
      <c r="H46" s="74" t="s">
        <v>40</v>
      </c>
      <c r="I46" s="353">
        <f t="shared" si="20"/>
        <v>84</v>
      </c>
      <c r="J46" s="1202">
        <v>40</v>
      </c>
      <c r="K46" s="114">
        <f t="shared" si="21"/>
        <v>70</v>
      </c>
      <c r="L46" s="114">
        <f t="shared" si="22"/>
        <v>30</v>
      </c>
      <c r="M46" s="1202">
        <v>40</v>
      </c>
      <c r="N46" s="1202"/>
      <c r="O46" s="1202"/>
      <c r="P46" s="114">
        <v>8</v>
      </c>
      <c r="Q46" s="1202"/>
      <c r="R46" s="1202">
        <v>6</v>
      </c>
      <c r="S46" s="1202"/>
      <c r="T46" s="1202"/>
      <c r="U46" s="1202"/>
      <c r="V46" s="1202"/>
      <c r="W46" s="48"/>
      <c r="X46" s="1194"/>
      <c r="Y46" s="48"/>
      <c r="Z46" s="1194"/>
      <c r="AA46" s="48">
        <v>28</v>
      </c>
      <c r="AB46" s="1194">
        <v>4</v>
      </c>
      <c r="AC46" s="48">
        <v>42</v>
      </c>
      <c r="AD46" s="1194">
        <v>4</v>
      </c>
      <c r="AE46">
        <f t="shared" si="16"/>
        <v>70</v>
      </c>
      <c r="AF46" s="5">
        <f t="shared" si="12"/>
        <v>0</v>
      </c>
      <c r="AG46" s="5"/>
    </row>
    <row r="47" spans="1:33" ht="24" customHeight="1" x14ac:dyDescent="0.3">
      <c r="A47" s="1197" t="s">
        <v>497</v>
      </c>
      <c r="B47" s="74" t="s">
        <v>498</v>
      </c>
      <c r="C47" s="74"/>
      <c r="D47" s="74"/>
      <c r="E47" s="357" t="s">
        <v>29</v>
      </c>
      <c r="F47" s="357"/>
      <c r="G47" s="74"/>
      <c r="H47" s="74"/>
      <c r="I47" s="353">
        <f t="shared" si="20"/>
        <v>64</v>
      </c>
      <c r="J47" s="1202">
        <v>20</v>
      </c>
      <c r="K47" s="114">
        <f t="shared" si="21"/>
        <v>56</v>
      </c>
      <c r="L47" s="114">
        <f t="shared" si="22"/>
        <v>28</v>
      </c>
      <c r="M47" s="1202">
        <v>28</v>
      </c>
      <c r="N47" s="1202"/>
      <c r="O47" s="1202"/>
      <c r="P47" s="114">
        <f t="shared" ref="P47:P56" si="23">X47+Z47+AB47+AD47</f>
        <v>8</v>
      </c>
      <c r="Q47" s="1202"/>
      <c r="R47" s="1202"/>
      <c r="S47" s="1202"/>
      <c r="T47" s="1202"/>
      <c r="U47" s="1202"/>
      <c r="V47" s="1202"/>
      <c r="W47" s="282">
        <v>56</v>
      </c>
      <c r="X47" s="1194">
        <v>8</v>
      </c>
      <c r="Y47" s="48"/>
      <c r="Z47" s="1194"/>
      <c r="AA47" s="48"/>
      <c r="AB47" s="1194"/>
      <c r="AC47" s="48"/>
      <c r="AD47" s="1194"/>
      <c r="AE47">
        <f t="shared" si="16"/>
        <v>56</v>
      </c>
      <c r="AF47" s="5">
        <f t="shared" si="12"/>
        <v>56</v>
      </c>
      <c r="AG47" s="1248" t="s">
        <v>1107</v>
      </c>
    </row>
    <row r="48" spans="1:33" ht="30.75" hidden="1" customHeight="1" x14ac:dyDescent="0.3">
      <c r="A48" s="74" t="s">
        <v>709</v>
      </c>
      <c r="B48" s="74" t="s">
        <v>57</v>
      </c>
      <c r="C48" s="74"/>
      <c r="D48" s="74"/>
      <c r="E48" s="74"/>
      <c r="F48" s="357"/>
      <c r="G48" s="74"/>
      <c r="H48" s="74" t="s">
        <v>40</v>
      </c>
      <c r="I48" s="353">
        <f t="shared" si="20"/>
        <v>84</v>
      </c>
      <c r="J48" s="1202">
        <v>36</v>
      </c>
      <c r="K48" s="114">
        <f t="shared" si="21"/>
        <v>70</v>
      </c>
      <c r="L48" s="114">
        <f t="shared" si="22"/>
        <v>34</v>
      </c>
      <c r="M48" s="1202">
        <v>36</v>
      </c>
      <c r="N48" s="74"/>
      <c r="O48" s="74"/>
      <c r="P48" s="114">
        <v>8</v>
      </c>
      <c r="Q48" s="1202"/>
      <c r="R48" s="1202">
        <v>6</v>
      </c>
      <c r="S48" s="1202"/>
      <c r="T48" s="1202"/>
      <c r="U48" s="1202"/>
      <c r="V48" s="1202"/>
      <c r="W48" s="48"/>
      <c r="X48" s="1194"/>
      <c r="Y48" s="48"/>
      <c r="Z48" s="1194"/>
      <c r="AA48" s="48"/>
      <c r="AB48" s="1194"/>
      <c r="AC48" s="48">
        <v>70</v>
      </c>
      <c r="AD48" s="1194">
        <v>8</v>
      </c>
      <c r="AE48">
        <f t="shared" si="16"/>
        <v>70</v>
      </c>
      <c r="AF48" s="5">
        <f t="shared" si="12"/>
        <v>0</v>
      </c>
      <c r="AG48" s="5"/>
    </row>
    <row r="49" spans="1:33" ht="30.75" hidden="1" customHeight="1" x14ac:dyDescent="0.3">
      <c r="A49" s="74" t="s">
        <v>710</v>
      </c>
      <c r="B49" s="74" t="s">
        <v>711</v>
      </c>
      <c r="C49" s="74"/>
      <c r="D49" s="74"/>
      <c r="E49" s="74"/>
      <c r="F49" s="357"/>
      <c r="G49" s="74"/>
      <c r="H49" s="74" t="s">
        <v>29</v>
      </c>
      <c r="I49" s="353">
        <f t="shared" si="20"/>
        <v>50</v>
      </c>
      <c r="J49" s="1202">
        <v>24</v>
      </c>
      <c r="K49" s="114">
        <f t="shared" si="21"/>
        <v>44</v>
      </c>
      <c r="L49" s="114">
        <f t="shared" si="22"/>
        <v>20</v>
      </c>
      <c r="M49" s="1202">
        <v>24</v>
      </c>
      <c r="N49" s="74"/>
      <c r="O49" s="74"/>
      <c r="P49" s="114">
        <f t="shared" si="23"/>
        <v>6</v>
      </c>
      <c r="Q49" s="74"/>
      <c r="R49" s="74"/>
      <c r="S49" s="74"/>
      <c r="T49" s="74"/>
      <c r="U49" s="74"/>
      <c r="V49" s="74"/>
      <c r="W49" s="48"/>
      <c r="X49" s="1194"/>
      <c r="Y49" s="48"/>
      <c r="Z49" s="1194"/>
      <c r="AA49" s="48"/>
      <c r="AB49" s="1194"/>
      <c r="AC49" s="48">
        <v>44</v>
      </c>
      <c r="AD49" s="1194">
        <v>6</v>
      </c>
      <c r="AE49">
        <f t="shared" si="16"/>
        <v>44</v>
      </c>
      <c r="AF49" s="5">
        <f t="shared" si="12"/>
        <v>0</v>
      </c>
      <c r="AG49" s="5"/>
    </row>
    <row r="50" spans="1:33" ht="30.75" hidden="1" customHeight="1" x14ac:dyDescent="0.3">
      <c r="A50" s="74" t="s">
        <v>712</v>
      </c>
      <c r="B50" s="74" t="s">
        <v>295</v>
      </c>
      <c r="C50" s="74"/>
      <c r="D50" s="74"/>
      <c r="E50" s="74"/>
      <c r="F50" s="357"/>
      <c r="G50" s="74" t="s">
        <v>40</v>
      </c>
      <c r="H50" s="74"/>
      <c r="I50" s="353">
        <f t="shared" si="20"/>
        <v>68</v>
      </c>
      <c r="J50" s="1202">
        <v>30</v>
      </c>
      <c r="K50" s="114">
        <f t="shared" si="21"/>
        <v>56</v>
      </c>
      <c r="L50" s="114">
        <f t="shared" si="22"/>
        <v>26</v>
      </c>
      <c r="M50" s="1202">
        <v>30</v>
      </c>
      <c r="N50" s="74"/>
      <c r="O50" s="74"/>
      <c r="P50" s="114">
        <v>6</v>
      </c>
      <c r="Q50" s="357"/>
      <c r="R50" s="357">
        <v>6</v>
      </c>
      <c r="S50" s="357"/>
      <c r="T50" s="357"/>
      <c r="U50" s="357"/>
      <c r="V50" s="357"/>
      <c r="W50" s="48"/>
      <c r="X50" s="1194"/>
      <c r="Y50" s="48"/>
      <c r="Z50" s="1194"/>
      <c r="AA50" s="48">
        <v>56</v>
      </c>
      <c r="AB50" s="1194">
        <v>6</v>
      </c>
      <c r="AC50" s="48"/>
      <c r="AD50" s="1194"/>
      <c r="AE50">
        <f t="shared" si="16"/>
        <v>56</v>
      </c>
      <c r="AF50" s="5">
        <f t="shared" si="12"/>
        <v>0</v>
      </c>
      <c r="AG50" s="5"/>
    </row>
    <row r="51" spans="1:33" ht="24.75" customHeight="1" x14ac:dyDescent="0.3">
      <c r="A51" s="74" t="s">
        <v>499</v>
      </c>
      <c r="B51" s="74" t="s">
        <v>500</v>
      </c>
      <c r="C51" s="74"/>
      <c r="D51" s="74"/>
      <c r="E51" s="74"/>
      <c r="F51" s="357" t="s">
        <v>40</v>
      </c>
      <c r="G51" s="74"/>
      <c r="H51" s="74"/>
      <c r="I51" s="353">
        <f t="shared" si="20"/>
        <v>122</v>
      </c>
      <c r="J51" s="1202">
        <v>46</v>
      </c>
      <c r="K51" s="114">
        <f t="shared" si="21"/>
        <v>100</v>
      </c>
      <c r="L51" s="114">
        <f t="shared" si="22"/>
        <v>54</v>
      </c>
      <c r="M51" s="1202">
        <v>46</v>
      </c>
      <c r="N51" s="74"/>
      <c r="O51" s="74"/>
      <c r="P51" s="114">
        <v>16</v>
      </c>
      <c r="Q51" s="1202"/>
      <c r="R51" s="1202">
        <v>6</v>
      </c>
      <c r="S51" s="1202"/>
      <c r="T51" s="1202"/>
      <c r="U51" s="1202"/>
      <c r="V51" s="1202"/>
      <c r="W51" s="282">
        <v>64</v>
      </c>
      <c r="X51" s="1194">
        <v>8</v>
      </c>
      <c r="Y51" s="48">
        <v>36</v>
      </c>
      <c r="Z51" s="1194">
        <v>4</v>
      </c>
      <c r="AA51" s="48"/>
      <c r="AB51" s="1194"/>
      <c r="AC51" s="48"/>
      <c r="AD51" s="1194"/>
      <c r="AE51">
        <f t="shared" si="16"/>
        <v>100</v>
      </c>
      <c r="AF51" s="5">
        <f t="shared" si="12"/>
        <v>100</v>
      </c>
      <c r="AG51" s="1260" t="s">
        <v>1102</v>
      </c>
    </row>
    <row r="52" spans="1:33" ht="24.75" hidden="1" customHeight="1" x14ac:dyDescent="0.3">
      <c r="A52" s="74" t="s">
        <v>713</v>
      </c>
      <c r="B52" s="74" t="s">
        <v>119</v>
      </c>
      <c r="C52" s="74"/>
      <c r="D52" s="74"/>
      <c r="E52" s="74"/>
      <c r="F52" s="357"/>
      <c r="G52" s="74" t="s">
        <v>40</v>
      </c>
      <c r="H52" s="74"/>
      <c r="I52" s="353">
        <f t="shared" si="20"/>
        <v>68</v>
      </c>
      <c r="J52" s="1202">
        <v>28</v>
      </c>
      <c r="K52" s="114">
        <f t="shared" si="21"/>
        <v>56</v>
      </c>
      <c r="L52" s="114">
        <f t="shared" si="22"/>
        <v>28</v>
      </c>
      <c r="M52" s="1202">
        <v>28</v>
      </c>
      <c r="N52" s="74"/>
      <c r="O52" s="74"/>
      <c r="P52" s="114">
        <v>6</v>
      </c>
      <c r="Q52" s="357"/>
      <c r="R52" s="357">
        <v>6</v>
      </c>
      <c r="S52" s="357"/>
      <c r="T52" s="357"/>
      <c r="U52" s="357"/>
      <c r="V52" s="357"/>
      <c r="W52" s="48"/>
      <c r="X52" s="1194"/>
      <c r="Y52" s="48"/>
      <c r="Z52" s="1194"/>
      <c r="AA52" s="48">
        <v>56</v>
      </c>
      <c r="AB52" s="1194">
        <v>6</v>
      </c>
      <c r="AC52" s="48"/>
      <c r="AD52" s="1194"/>
      <c r="AE52">
        <f t="shared" si="16"/>
        <v>56</v>
      </c>
      <c r="AF52" s="5">
        <f t="shared" si="12"/>
        <v>0</v>
      </c>
      <c r="AG52" s="5"/>
    </row>
    <row r="53" spans="1:33" ht="30.75" hidden="1" customHeight="1" x14ac:dyDescent="0.3">
      <c r="A53" s="74" t="s">
        <v>714</v>
      </c>
      <c r="B53" s="74" t="s">
        <v>101</v>
      </c>
      <c r="C53" s="74"/>
      <c r="D53" s="74"/>
      <c r="E53" s="74"/>
      <c r="F53" s="74"/>
      <c r="G53" s="74"/>
      <c r="H53" s="74" t="s">
        <v>29</v>
      </c>
      <c r="I53" s="353">
        <f t="shared" si="20"/>
        <v>48</v>
      </c>
      <c r="J53" s="1202">
        <v>22</v>
      </c>
      <c r="K53" s="114">
        <f t="shared" si="21"/>
        <v>42</v>
      </c>
      <c r="L53" s="114">
        <f t="shared" si="22"/>
        <v>20</v>
      </c>
      <c r="M53" s="1202">
        <v>22</v>
      </c>
      <c r="N53" s="74"/>
      <c r="O53" s="74"/>
      <c r="P53" s="114">
        <f t="shared" si="23"/>
        <v>6</v>
      </c>
      <c r="Q53" s="74"/>
      <c r="R53" s="74"/>
      <c r="S53" s="74"/>
      <c r="T53" s="74"/>
      <c r="U53" s="74"/>
      <c r="V53" s="74"/>
      <c r="W53" s="48"/>
      <c r="X53" s="54"/>
      <c r="Y53" s="48"/>
      <c r="Z53" s="54"/>
      <c r="AA53" s="48"/>
      <c r="AB53" s="54"/>
      <c r="AC53" s="48">
        <v>42</v>
      </c>
      <c r="AD53" s="54">
        <v>6</v>
      </c>
      <c r="AE53">
        <f t="shared" si="16"/>
        <v>42</v>
      </c>
      <c r="AF53" s="5">
        <f t="shared" si="12"/>
        <v>0</v>
      </c>
      <c r="AG53" s="5"/>
    </row>
    <row r="54" spans="1:33" ht="30.75" hidden="1" customHeight="1" x14ac:dyDescent="0.3">
      <c r="A54" s="74" t="s">
        <v>715</v>
      </c>
      <c r="B54" s="74" t="s">
        <v>294</v>
      </c>
      <c r="C54" s="74"/>
      <c r="D54" s="74"/>
      <c r="E54" s="74"/>
      <c r="F54" s="74"/>
      <c r="G54" s="74"/>
      <c r="H54" s="74" t="s">
        <v>29</v>
      </c>
      <c r="I54" s="353">
        <f t="shared" si="20"/>
        <v>64</v>
      </c>
      <c r="J54" s="1202">
        <v>28</v>
      </c>
      <c r="K54" s="114">
        <f t="shared" si="21"/>
        <v>56</v>
      </c>
      <c r="L54" s="114">
        <f t="shared" si="22"/>
        <v>28</v>
      </c>
      <c r="M54" s="1202">
        <v>28</v>
      </c>
      <c r="N54" s="74"/>
      <c r="O54" s="74"/>
      <c r="P54" s="114">
        <f t="shared" si="23"/>
        <v>8</v>
      </c>
      <c r="Q54" s="74"/>
      <c r="R54" s="74"/>
      <c r="S54" s="74"/>
      <c r="T54" s="74"/>
      <c r="U54" s="74"/>
      <c r="V54" s="74"/>
      <c r="W54" s="48"/>
      <c r="X54" s="1194"/>
      <c r="Y54" s="48"/>
      <c r="Z54" s="1194"/>
      <c r="AA54" s="48"/>
      <c r="AB54" s="1194"/>
      <c r="AC54" s="48">
        <v>56</v>
      </c>
      <c r="AD54" s="1194">
        <v>8</v>
      </c>
      <c r="AE54">
        <f t="shared" si="16"/>
        <v>56</v>
      </c>
      <c r="AF54" s="5">
        <f t="shared" si="12"/>
        <v>0</v>
      </c>
      <c r="AG54" s="5"/>
    </row>
    <row r="55" spans="1:33" ht="30.75" hidden="1" customHeight="1" x14ac:dyDescent="0.3">
      <c r="A55" s="74" t="s">
        <v>716</v>
      </c>
      <c r="B55" s="74" t="s">
        <v>717</v>
      </c>
      <c r="C55" s="74"/>
      <c r="D55" s="74"/>
      <c r="E55" s="74"/>
      <c r="F55" s="74"/>
      <c r="G55" s="74" t="s">
        <v>29</v>
      </c>
      <c r="H55" s="74"/>
      <c r="I55" s="353">
        <f t="shared" si="20"/>
        <v>48</v>
      </c>
      <c r="J55" s="1202">
        <v>22</v>
      </c>
      <c r="K55" s="114">
        <f t="shared" si="21"/>
        <v>42</v>
      </c>
      <c r="L55" s="114">
        <f t="shared" si="22"/>
        <v>20</v>
      </c>
      <c r="M55" s="1202">
        <v>22</v>
      </c>
      <c r="N55" s="74"/>
      <c r="O55" s="74"/>
      <c r="P55" s="114">
        <f t="shared" si="23"/>
        <v>6</v>
      </c>
      <c r="Q55" s="74"/>
      <c r="R55" s="74"/>
      <c r="S55" s="74"/>
      <c r="T55" s="74"/>
      <c r="U55" s="74"/>
      <c r="V55" s="74"/>
      <c r="W55" s="48"/>
      <c r="X55" s="1194"/>
      <c r="Y55" s="48"/>
      <c r="Z55" s="1194"/>
      <c r="AA55" s="48">
        <v>42</v>
      </c>
      <c r="AB55" s="1194">
        <v>6</v>
      </c>
      <c r="AC55" s="48"/>
      <c r="AD55" s="1194"/>
      <c r="AE55">
        <f t="shared" si="16"/>
        <v>42</v>
      </c>
      <c r="AF55" s="5">
        <f t="shared" si="12"/>
        <v>0</v>
      </c>
      <c r="AG55" s="5"/>
    </row>
    <row r="56" spans="1:33" ht="28.5" hidden="1" customHeight="1" x14ac:dyDescent="0.3">
      <c r="A56" s="74" t="s">
        <v>718</v>
      </c>
      <c r="B56" s="74" t="s">
        <v>21</v>
      </c>
      <c r="C56" s="74"/>
      <c r="D56" s="74"/>
      <c r="E56" s="74"/>
      <c r="F56" s="74"/>
      <c r="G56" s="74"/>
      <c r="H56" s="74" t="s">
        <v>29</v>
      </c>
      <c r="I56" s="353">
        <f t="shared" si="20"/>
        <v>62</v>
      </c>
      <c r="J56" s="1202">
        <v>36</v>
      </c>
      <c r="K56" s="114">
        <f t="shared" si="21"/>
        <v>56</v>
      </c>
      <c r="L56" s="114">
        <f t="shared" si="22"/>
        <v>20</v>
      </c>
      <c r="M56" s="1202">
        <v>36</v>
      </c>
      <c r="N56" s="74"/>
      <c r="O56" s="74"/>
      <c r="P56" s="114">
        <f t="shared" si="23"/>
        <v>6</v>
      </c>
      <c r="Q56" s="74"/>
      <c r="R56" s="74"/>
      <c r="S56" s="74"/>
      <c r="T56" s="74"/>
      <c r="U56" s="74"/>
      <c r="V56" s="74"/>
      <c r="W56" s="48"/>
      <c r="X56" s="1194"/>
      <c r="Y56" s="48"/>
      <c r="Z56" s="1194"/>
      <c r="AA56" s="48"/>
      <c r="AB56" s="5"/>
      <c r="AC56" s="48">
        <v>56</v>
      </c>
      <c r="AD56" s="1194">
        <v>6</v>
      </c>
      <c r="AE56">
        <f t="shared" si="16"/>
        <v>56</v>
      </c>
      <c r="AF56" s="5">
        <f t="shared" si="12"/>
        <v>0</v>
      </c>
      <c r="AG56" s="5"/>
    </row>
    <row r="57" spans="1:33" x14ac:dyDescent="0.3">
      <c r="A57" s="618" t="s">
        <v>103</v>
      </c>
      <c r="B57" s="618" t="s">
        <v>9</v>
      </c>
      <c r="C57" s="1224"/>
      <c r="D57" s="1224"/>
      <c r="E57" s="1375"/>
      <c r="F57" s="1376"/>
      <c r="G57" s="1376"/>
      <c r="H57" s="1377"/>
      <c r="I57" s="463">
        <f>I58+I67+I73+I77</f>
        <v>1266</v>
      </c>
      <c r="J57" s="463">
        <f t="shared" ref="J57:R57" si="24">J58+J67+J73+J77</f>
        <v>378</v>
      </c>
      <c r="K57" s="463">
        <f t="shared" si="24"/>
        <v>740</v>
      </c>
      <c r="L57" s="463">
        <f t="shared" si="24"/>
        <v>322</v>
      </c>
      <c r="M57" s="463">
        <f t="shared" si="24"/>
        <v>378</v>
      </c>
      <c r="N57" s="463">
        <f t="shared" si="24"/>
        <v>40</v>
      </c>
      <c r="O57" s="463">
        <f t="shared" si="24"/>
        <v>360</v>
      </c>
      <c r="P57" s="463">
        <f t="shared" si="24"/>
        <v>132</v>
      </c>
      <c r="Q57" s="463">
        <f t="shared" si="24"/>
        <v>8</v>
      </c>
      <c r="R57" s="463">
        <f t="shared" si="24"/>
        <v>36</v>
      </c>
      <c r="S57" s="463"/>
      <c r="T57" s="463"/>
      <c r="U57" s="463"/>
      <c r="V57" s="463"/>
      <c r="W57" s="463">
        <f t="shared" ref="W57:AD57" si="25">W58+W67+W73+W77</f>
        <v>192</v>
      </c>
      <c r="X57" s="463">
        <f t="shared" si="25"/>
        <v>22</v>
      </c>
      <c r="Y57" s="463">
        <f t="shared" si="25"/>
        <v>314</v>
      </c>
      <c r="Z57" s="463">
        <f t="shared" si="25"/>
        <v>44</v>
      </c>
      <c r="AA57" s="463">
        <f t="shared" si="25"/>
        <v>182</v>
      </c>
      <c r="AB57" s="463">
        <f t="shared" si="25"/>
        <v>22</v>
      </c>
      <c r="AC57" s="463">
        <f t="shared" si="25"/>
        <v>42</v>
      </c>
      <c r="AD57" s="463">
        <f t="shared" si="25"/>
        <v>4</v>
      </c>
      <c r="AE57">
        <f t="shared" si="16"/>
        <v>730</v>
      </c>
      <c r="AF57" s="463">
        <f t="shared" si="12"/>
        <v>506</v>
      </c>
      <c r="AG57" s="5"/>
    </row>
    <row r="58" spans="1:33" ht="30" customHeight="1" x14ac:dyDescent="0.3">
      <c r="A58" s="619" t="s">
        <v>719</v>
      </c>
      <c r="B58" s="620" t="s">
        <v>720</v>
      </c>
      <c r="C58" s="1225"/>
      <c r="D58" s="1225"/>
      <c r="E58" s="1378"/>
      <c r="F58" s="1379"/>
      <c r="G58" s="1379"/>
      <c r="H58" s="1380"/>
      <c r="I58" s="466">
        <f>SUM(I59:I64)</f>
        <v>376</v>
      </c>
      <c r="J58" s="466">
        <f t="shared" ref="J58:R58" si="26">SUM(J59:J64)</f>
        <v>112</v>
      </c>
      <c r="K58" s="466">
        <f t="shared" si="26"/>
        <v>256</v>
      </c>
      <c r="L58" s="466">
        <f t="shared" si="26"/>
        <v>124</v>
      </c>
      <c r="M58" s="466">
        <f t="shared" si="26"/>
        <v>112</v>
      </c>
      <c r="N58" s="466">
        <f t="shared" si="26"/>
        <v>20</v>
      </c>
      <c r="O58" s="466">
        <f t="shared" si="26"/>
        <v>72</v>
      </c>
      <c r="P58" s="466">
        <f t="shared" si="26"/>
        <v>40</v>
      </c>
      <c r="Q58" s="466">
        <f t="shared" si="26"/>
        <v>2</v>
      </c>
      <c r="R58" s="466">
        <f t="shared" si="26"/>
        <v>6</v>
      </c>
      <c r="S58" s="466"/>
      <c r="T58" s="466"/>
      <c r="U58" s="466"/>
      <c r="V58" s="466"/>
      <c r="W58" s="466">
        <f>SUM(W59:W61)</f>
        <v>112</v>
      </c>
      <c r="X58" s="466">
        <f t="shared" ref="X58:AD58" si="27">SUM(X59:X61)</f>
        <v>12</v>
      </c>
      <c r="Y58" s="466">
        <f t="shared" si="27"/>
        <v>144</v>
      </c>
      <c r="Z58" s="466">
        <f t="shared" si="27"/>
        <v>20</v>
      </c>
      <c r="AA58" s="466">
        <f t="shared" si="27"/>
        <v>0</v>
      </c>
      <c r="AB58" s="466">
        <f t="shared" si="27"/>
        <v>0</v>
      </c>
      <c r="AC58" s="466">
        <f t="shared" si="27"/>
        <v>0</v>
      </c>
      <c r="AD58" s="466">
        <f t="shared" si="27"/>
        <v>0</v>
      </c>
      <c r="AE58">
        <f t="shared" si="16"/>
        <v>256</v>
      </c>
      <c r="AF58" s="466">
        <f t="shared" si="12"/>
        <v>256</v>
      </c>
      <c r="AG58" s="5"/>
    </row>
    <row r="59" spans="1:33" ht="45" customHeight="1" x14ac:dyDescent="0.3">
      <c r="A59" s="1197" t="s">
        <v>352</v>
      </c>
      <c r="B59" s="74" t="s">
        <v>501</v>
      </c>
      <c r="C59" s="74"/>
      <c r="D59" s="74"/>
      <c r="E59" s="74"/>
      <c r="F59" s="74" t="s">
        <v>29</v>
      </c>
      <c r="G59" s="74"/>
      <c r="H59" s="74"/>
      <c r="I59" s="353">
        <f>SUM(L59:R59)</f>
        <v>122</v>
      </c>
      <c r="J59" s="1202">
        <v>40</v>
      </c>
      <c r="K59" s="114">
        <f t="shared" ref="K59:K61" si="28">W59+Y59+AA59+AC59</f>
        <v>112</v>
      </c>
      <c r="L59" s="114">
        <v>52</v>
      </c>
      <c r="M59" s="1202">
        <v>40</v>
      </c>
      <c r="N59" s="116">
        <v>20</v>
      </c>
      <c r="O59" s="1202"/>
      <c r="P59" s="114">
        <v>10</v>
      </c>
      <c r="Q59" s="1202"/>
      <c r="R59" s="1202"/>
      <c r="S59" s="1202"/>
      <c r="T59" s="1202"/>
      <c r="U59" s="1202"/>
      <c r="V59" s="1202"/>
      <c r="W59" s="282">
        <v>56</v>
      </c>
      <c r="X59" s="1194">
        <v>6</v>
      </c>
      <c r="Y59" s="48">
        <v>56</v>
      </c>
      <c r="Z59" s="1194">
        <v>4</v>
      </c>
      <c r="AA59" s="48"/>
      <c r="AB59" s="1194"/>
      <c r="AC59" s="48"/>
      <c r="AD59" s="1194"/>
      <c r="AE59">
        <f t="shared" si="16"/>
        <v>112</v>
      </c>
      <c r="AF59" s="5">
        <f t="shared" si="12"/>
        <v>112</v>
      </c>
      <c r="AG59" s="5" t="s">
        <v>1122</v>
      </c>
    </row>
    <row r="60" spans="1:33" ht="35.25" customHeight="1" x14ac:dyDescent="0.3">
      <c r="A60" s="1197" t="s">
        <v>502</v>
      </c>
      <c r="B60" s="74" t="s">
        <v>503</v>
      </c>
      <c r="C60" s="74"/>
      <c r="D60" s="74"/>
      <c r="E60" s="74"/>
      <c r="F60" s="74" t="s">
        <v>29</v>
      </c>
      <c r="G60" s="74"/>
      <c r="H60" s="74"/>
      <c r="I60" s="353">
        <f t="shared" ref="I60:I64" si="29">SUM(L60:R60)</f>
        <v>104</v>
      </c>
      <c r="J60" s="1202">
        <v>48</v>
      </c>
      <c r="K60" s="114">
        <f t="shared" si="28"/>
        <v>90</v>
      </c>
      <c r="L60" s="114">
        <v>42</v>
      </c>
      <c r="M60" s="1202">
        <v>48</v>
      </c>
      <c r="N60" s="1202"/>
      <c r="O60" s="1202"/>
      <c r="P60" s="114">
        <f t="shared" ref="P60:P63" si="30">X60+Z60+AB60+AD60</f>
        <v>14</v>
      </c>
      <c r="Q60" s="1202"/>
      <c r="R60" s="1202"/>
      <c r="S60" s="1202"/>
      <c r="T60" s="1202"/>
      <c r="U60" s="1202"/>
      <c r="V60" s="1202"/>
      <c r="W60" s="282">
        <v>56</v>
      </c>
      <c r="X60" s="1194">
        <v>6</v>
      </c>
      <c r="Y60" s="48">
        <v>34</v>
      </c>
      <c r="Z60" s="1194">
        <v>8</v>
      </c>
      <c r="AA60" s="48"/>
      <c r="AB60" s="1194"/>
      <c r="AC60" s="48"/>
      <c r="AD60" s="1194"/>
      <c r="AE60">
        <f t="shared" si="16"/>
        <v>90</v>
      </c>
      <c r="AF60" s="5">
        <f t="shared" si="12"/>
        <v>90</v>
      </c>
      <c r="AG60" s="5" t="s">
        <v>1121</v>
      </c>
    </row>
    <row r="61" spans="1:33" ht="42.75" customHeight="1" x14ac:dyDescent="0.3">
      <c r="A61" s="1197" t="s">
        <v>504</v>
      </c>
      <c r="B61" s="74" t="s">
        <v>505</v>
      </c>
      <c r="C61" s="74"/>
      <c r="D61" s="74"/>
      <c r="E61" s="74"/>
      <c r="F61" s="357" t="s">
        <v>29</v>
      </c>
      <c r="G61" s="74"/>
      <c r="H61" s="74"/>
      <c r="I61" s="353">
        <f t="shared" si="29"/>
        <v>62</v>
      </c>
      <c r="J61" s="1202">
        <v>24</v>
      </c>
      <c r="K61" s="114">
        <f t="shared" si="28"/>
        <v>54</v>
      </c>
      <c r="L61" s="114">
        <f t="shared" ref="L61" si="31">W61+Y61+AA61+AC61-M61</f>
        <v>30</v>
      </c>
      <c r="M61" s="1202">
        <v>24</v>
      </c>
      <c r="N61" s="1202"/>
      <c r="O61" s="1202"/>
      <c r="P61" s="114">
        <f t="shared" si="30"/>
        <v>8</v>
      </c>
      <c r="Q61" s="1202"/>
      <c r="R61" s="1202"/>
      <c r="S61" s="1202"/>
      <c r="T61" s="1202"/>
      <c r="U61" s="1202"/>
      <c r="V61" s="1202"/>
      <c r="W61" s="48"/>
      <c r="X61" s="1194"/>
      <c r="Y61" s="48">
        <v>54</v>
      </c>
      <c r="Z61" s="1194">
        <v>8</v>
      </c>
      <c r="AA61" s="48"/>
      <c r="AB61" s="1194"/>
      <c r="AC61" s="48"/>
      <c r="AD61" s="1194"/>
      <c r="AE61">
        <f t="shared" si="16"/>
        <v>54</v>
      </c>
      <c r="AF61" s="5">
        <f t="shared" si="12"/>
        <v>54</v>
      </c>
      <c r="AG61" s="1248" t="s">
        <v>1119</v>
      </c>
    </row>
    <row r="62" spans="1:33" ht="24.75" customHeight="1" x14ac:dyDescent="0.3">
      <c r="A62" s="1200" t="s">
        <v>157</v>
      </c>
      <c r="B62" s="1200" t="s">
        <v>43</v>
      </c>
      <c r="C62" s="1200"/>
      <c r="D62" s="1200"/>
      <c r="E62" s="74"/>
      <c r="F62" s="1420" t="s">
        <v>283</v>
      </c>
      <c r="G62" s="74"/>
      <c r="H62" s="74"/>
      <c r="I62" s="353">
        <f t="shared" si="29"/>
        <v>36</v>
      </c>
      <c r="J62" s="1202"/>
      <c r="K62" s="1202"/>
      <c r="L62" s="114"/>
      <c r="M62" s="1202"/>
      <c r="N62" s="1202"/>
      <c r="O62" s="1202">
        <v>36</v>
      </c>
      <c r="P62" s="114"/>
      <c r="Q62" s="1202"/>
      <c r="R62" s="1202"/>
      <c r="S62" s="1202"/>
      <c r="T62" s="1202"/>
      <c r="U62" s="1202"/>
      <c r="V62" s="1202"/>
      <c r="W62" s="48"/>
      <c r="X62" s="1194"/>
      <c r="Y62" s="455">
        <v>36</v>
      </c>
      <c r="Z62" s="1194"/>
      <c r="AA62" s="48"/>
      <c r="AB62" s="1194"/>
      <c r="AC62" s="48"/>
      <c r="AD62" s="1194"/>
      <c r="AE62">
        <f t="shared" si="16"/>
        <v>36</v>
      </c>
      <c r="AF62" s="5">
        <f t="shared" si="12"/>
        <v>36</v>
      </c>
      <c r="AG62" s="5"/>
    </row>
    <row r="63" spans="1:33" ht="25.5" customHeight="1" x14ac:dyDescent="0.3">
      <c r="A63" s="1200" t="s">
        <v>365</v>
      </c>
      <c r="B63" s="1200" t="s">
        <v>73</v>
      </c>
      <c r="C63" s="1200"/>
      <c r="D63" s="1200"/>
      <c r="E63" s="1200"/>
      <c r="F63" s="1421"/>
      <c r="G63" s="1200"/>
      <c r="H63" s="1200"/>
      <c r="I63" s="353">
        <f t="shared" si="29"/>
        <v>36</v>
      </c>
      <c r="J63" s="1202"/>
      <c r="K63" s="1202"/>
      <c r="L63" s="114"/>
      <c r="M63" s="1202"/>
      <c r="N63" s="1202"/>
      <c r="O63" s="1202">
        <v>36</v>
      </c>
      <c r="P63" s="114">
        <f t="shared" si="30"/>
        <v>0</v>
      </c>
      <c r="Q63" s="1202"/>
      <c r="R63" s="1202"/>
      <c r="S63" s="1202"/>
      <c r="T63" s="1202"/>
      <c r="U63" s="1202"/>
      <c r="V63" s="1202"/>
      <c r="W63" s="47"/>
      <c r="X63" s="47"/>
      <c r="Y63" s="47">
        <v>36</v>
      </c>
      <c r="Z63" s="47"/>
      <c r="AA63" s="47"/>
      <c r="AB63" s="47"/>
      <c r="AC63" s="47"/>
      <c r="AD63" s="47"/>
      <c r="AE63">
        <f t="shared" si="16"/>
        <v>36</v>
      </c>
      <c r="AF63" s="455">
        <f t="shared" si="12"/>
        <v>36</v>
      </c>
      <c r="AG63" s="5"/>
    </row>
    <row r="64" spans="1:33" x14ac:dyDescent="0.3">
      <c r="A64" s="1200" t="s">
        <v>282</v>
      </c>
      <c r="B64" s="1200" t="s">
        <v>216</v>
      </c>
      <c r="C64" s="1200"/>
      <c r="D64" s="1200"/>
      <c r="E64" s="1200"/>
      <c r="F64" s="1200" t="s">
        <v>40</v>
      </c>
      <c r="G64" s="1200"/>
      <c r="H64" s="1200"/>
      <c r="I64" s="353">
        <f t="shared" si="29"/>
        <v>16</v>
      </c>
      <c r="J64" s="1202"/>
      <c r="K64" s="1202"/>
      <c r="L64" s="1202"/>
      <c r="M64" s="1202"/>
      <c r="N64" s="1202"/>
      <c r="O64" s="1202"/>
      <c r="P64" s="114">
        <v>8</v>
      </c>
      <c r="Q64" s="1202">
        <v>2</v>
      </c>
      <c r="R64" s="1202">
        <v>6</v>
      </c>
      <c r="S64" s="1202"/>
      <c r="T64" s="1202"/>
      <c r="U64" s="1202"/>
      <c r="V64" s="1202"/>
      <c r="W64" s="47"/>
      <c r="X64" s="47"/>
      <c r="Y64" s="47">
        <v>6</v>
      </c>
      <c r="Z64" s="47"/>
      <c r="AA64" s="47"/>
      <c r="AB64" s="47"/>
      <c r="AC64" s="47"/>
      <c r="AD64" s="47"/>
      <c r="AE64">
        <f t="shared" si="16"/>
        <v>6</v>
      </c>
      <c r="AF64" s="455">
        <f t="shared" si="12"/>
        <v>6</v>
      </c>
      <c r="AG64" s="5"/>
    </row>
    <row r="65" spans="1:33" x14ac:dyDescent="0.3">
      <c r="A65" s="621"/>
      <c r="B65" s="621" t="s">
        <v>721</v>
      </c>
      <c r="C65" s="621"/>
      <c r="D65" s="621"/>
      <c r="E65" s="621"/>
      <c r="F65" s="621"/>
      <c r="G65" s="621"/>
      <c r="H65" s="621"/>
      <c r="I65" s="622"/>
      <c r="J65" s="622"/>
      <c r="K65" s="622"/>
      <c r="L65" s="622"/>
      <c r="M65" s="622"/>
      <c r="N65" s="622"/>
      <c r="O65" s="622"/>
      <c r="P65" s="622"/>
      <c r="Q65" s="622"/>
      <c r="R65" s="622"/>
      <c r="S65" s="622"/>
      <c r="T65" s="622"/>
      <c r="U65" s="622"/>
      <c r="V65" s="622"/>
      <c r="W65" s="621"/>
      <c r="X65" s="621"/>
      <c r="Y65" s="621"/>
      <c r="Z65" s="621"/>
      <c r="AA65" s="621"/>
      <c r="AB65" s="621"/>
      <c r="AC65" s="621"/>
      <c r="AD65" s="621"/>
      <c r="AE65">
        <f t="shared" si="16"/>
        <v>0</v>
      </c>
      <c r="AF65" s="621">
        <f t="shared" si="12"/>
        <v>0</v>
      </c>
      <c r="AG65" s="5"/>
    </row>
    <row r="66" spans="1:33" ht="26.4" x14ac:dyDescent="0.3">
      <c r="A66" s="358"/>
      <c r="B66" s="359" t="s">
        <v>722</v>
      </c>
      <c r="C66" s="359"/>
      <c r="D66" s="359"/>
      <c r="E66" s="359"/>
      <c r="F66" s="359"/>
      <c r="G66" s="359"/>
      <c r="H66" s="359"/>
      <c r="I66" s="353"/>
      <c r="J66" s="353"/>
      <c r="K66" s="353"/>
      <c r="L66" s="353"/>
      <c r="M66" s="353"/>
      <c r="N66" s="353"/>
      <c r="O66" s="353"/>
      <c r="P66" s="353"/>
      <c r="Q66" s="353"/>
      <c r="R66" s="353"/>
      <c r="S66" s="353"/>
      <c r="T66" s="353"/>
      <c r="U66" s="353"/>
      <c r="V66" s="353"/>
      <c r="W66" s="358"/>
      <c r="X66" s="358"/>
      <c r="Y66" s="358"/>
      <c r="Z66" s="358"/>
      <c r="AA66" s="358"/>
      <c r="AB66" s="358"/>
      <c r="AC66" s="358"/>
      <c r="AD66" s="358"/>
      <c r="AE66">
        <f t="shared" si="16"/>
        <v>0</v>
      </c>
      <c r="AF66" s="5">
        <f t="shared" si="12"/>
        <v>0</v>
      </c>
      <c r="AG66" s="5"/>
    </row>
    <row r="67" spans="1:33" ht="41.4" x14ac:dyDescent="0.3">
      <c r="A67" s="619" t="s">
        <v>723</v>
      </c>
      <c r="B67" s="620" t="s">
        <v>724</v>
      </c>
      <c r="C67" s="1225"/>
      <c r="D67" s="1225"/>
      <c r="E67" s="1378"/>
      <c r="F67" s="1379"/>
      <c r="G67" s="1379"/>
      <c r="H67" s="1380"/>
      <c r="I67" s="466">
        <f>SUM(I68:I72)</f>
        <v>360</v>
      </c>
      <c r="J67" s="466">
        <f t="shared" ref="J67:R67" si="32">SUM(J68:J72)</f>
        <v>110</v>
      </c>
      <c r="K67" s="466">
        <f t="shared" si="32"/>
        <v>234</v>
      </c>
      <c r="L67" s="466">
        <f t="shared" si="32"/>
        <v>104</v>
      </c>
      <c r="M67" s="466">
        <f t="shared" si="32"/>
        <v>110</v>
      </c>
      <c r="N67" s="466">
        <f t="shared" si="32"/>
        <v>20</v>
      </c>
      <c r="O67" s="466">
        <f t="shared" si="32"/>
        <v>72</v>
      </c>
      <c r="P67" s="466">
        <f t="shared" si="32"/>
        <v>50</v>
      </c>
      <c r="Q67" s="466">
        <f t="shared" si="32"/>
        <v>2</v>
      </c>
      <c r="R67" s="466">
        <f t="shared" si="32"/>
        <v>12</v>
      </c>
      <c r="S67" s="466"/>
      <c r="T67" s="466"/>
      <c r="U67" s="466"/>
      <c r="V67" s="466"/>
      <c r="W67" s="466">
        <f>SUM(W68:W70)</f>
        <v>0</v>
      </c>
      <c r="X67" s="466">
        <f t="shared" ref="X67:AD67" si="33">SUM(X68:X70)</f>
        <v>0</v>
      </c>
      <c r="Y67" s="466">
        <f t="shared" si="33"/>
        <v>98</v>
      </c>
      <c r="Z67" s="466">
        <f t="shared" si="33"/>
        <v>16</v>
      </c>
      <c r="AA67" s="466">
        <f t="shared" si="33"/>
        <v>126</v>
      </c>
      <c r="AB67" s="466">
        <f t="shared" si="33"/>
        <v>14</v>
      </c>
      <c r="AC67" s="466">
        <f t="shared" si="33"/>
        <v>0</v>
      </c>
      <c r="AD67" s="466">
        <f t="shared" si="33"/>
        <v>0</v>
      </c>
      <c r="AE67">
        <f t="shared" si="16"/>
        <v>224</v>
      </c>
      <c r="AF67" s="466">
        <f t="shared" si="12"/>
        <v>98</v>
      </c>
      <c r="AG67" s="5"/>
    </row>
    <row r="68" spans="1:33" ht="26.4" x14ac:dyDescent="0.3">
      <c r="A68" s="359" t="s">
        <v>246</v>
      </c>
      <c r="B68" s="360" t="s">
        <v>506</v>
      </c>
      <c r="C68" s="360"/>
      <c r="D68" s="360"/>
      <c r="E68" s="360"/>
      <c r="F68" s="360"/>
      <c r="G68" s="360" t="s">
        <v>29</v>
      </c>
      <c r="H68" s="360"/>
      <c r="I68" s="353">
        <f>SUM(L68:R68)</f>
        <v>124</v>
      </c>
      <c r="J68" s="353">
        <v>44</v>
      </c>
      <c r="K68" s="353">
        <f>L68+M68+N68</f>
        <v>110</v>
      </c>
      <c r="L68" s="353">
        <v>46</v>
      </c>
      <c r="M68" s="353">
        <v>44</v>
      </c>
      <c r="N68" s="353">
        <v>20</v>
      </c>
      <c r="O68" s="353"/>
      <c r="P68" s="353">
        <f t="shared" ref="P68:P75" si="34">X68+Z68+AB68+AD68</f>
        <v>14</v>
      </c>
      <c r="Q68" s="353"/>
      <c r="R68" s="353"/>
      <c r="S68" s="353"/>
      <c r="T68" s="353"/>
      <c r="U68" s="353"/>
      <c r="V68" s="353"/>
      <c r="W68" s="48"/>
      <c r="X68" s="1194"/>
      <c r="Y68" s="48">
        <v>54</v>
      </c>
      <c r="Z68" s="1194">
        <v>8</v>
      </c>
      <c r="AA68" s="48">
        <v>56</v>
      </c>
      <c r="AB68" s="1194">
        <v>6</v>
      </c>
      <c r="AC68" s="48"/>
      <c r="AD68" s="1194"/>
      <c r="AE68">
        <f t="shared" si="16"/>
        <v>110</v>
      </c>
      <c r="AF68" s="5">
        <f t="shared" si="12"/>
        <v>54</v>
      </c>
      <c r="AG68" s="1260" t="s">
        <v>1090</v>
      </c>
    </row>
    <row r="69" spans="1:33" ht="26.4" x14ac:dyDescent="0.3">
      <c r="A69" s="359" t="s">
        <v>354</v>
      </c>
      <c r="B69" s="360" t="s">
        <v>725</v>
      </c>
      <c r="C69" s="360"/>
      <c r="D69" s="360"/>
      <c r="E69" s="360"/>
      <c r="F69" s="360" t="s">
        <v>40</v>
      </c>
      <c r="G69" s="360"/>
      <c r="H69" s="360"/>
      <c r="I69" s="353">
        <v>62</v>
      </c>
      <c r="J69" s="353">
        <v>24</v>
      </c>
      <c r="K69" s="353">
        <f t="shared" ref="K69:K70" si="35">L69+M69+N69</f>
        <v>54</v>
      </c>
      <c r="L69" s="353">
        <v>30</v>
      </c>
      <c r="M69" s="353">
        <v>24</v>
      </c>
      <c r="N69" s="353"/>
      <c r="O69" s="353"/>
      <c r="P69" s="353">
        <v>12</v>
      </c>
      <c r="Q69" s="353"/>
      <c r="R69" s="353">
        <v>6</v>
      </c>
      <c r="S69" s="353"/>
      <c r="T69" s="353"/>
      <c r="U69" s="353"/>
      <c r="V69" s="353"/>
      <c r="W69" s="48"/>
      <c r="X69" s="1194"/>
      <c r="Y69" s="48">
        <v>44</v>
      </c>
      <c r="Z69" s="1194">
        <v>8</v>
      </c>
      <c r="AA69" s="48"/>
      <c r="AB69" s="1194"/>
      <c r="AC69" s="48"/>
      <c r="AD69" s="1194"/>
      <c r="AE69">
        <f t="shared" si="16"/>
        <v>44</v>
      </c>
      <c r="AF69" s="5">
        <f t="shared" si="12"/>
        <v>44</v>
      </c>
      <c r="AG69" s="1260" t="s">
        <v>1105</v>
      </c>
    </row>
    <row r="70" spans="1:33" ht="39.6" hidden="1" x14ac:dyDescent="0.3">
      <c r="A70" s="359" t="s">
        <v>58</v>
      </c>
      <c r="B70" s="360" t="s">
        <v>726</v>
      </c>
      <c r="C70" s="360"/>
      <c r="D70" s="360"/>
      <c r="E70" s="360"/>
      <c r="F70" s="360"/>
      <c r="G70" s="360" t="s">
        <v>29</v>
      </c>
      <c r="H70" s="360"/>
      <c r="I70" s="353">
        <f t="shared" ref="I70:I72" si="36">SUM(L70:R70)</f>
        <v>78</v>
      </c>
      <c r="J70" s="353">
        <v>42</v>
      </c>
      <c r="K70" s="353">
        <f t="shared" si="35"/>
        <v>70</v>
      </c>
      <c r="L70" s="353">
        <v>28</v>
      </c>
      <c r="M70" s="353">
        <v>42</v>
      </c>
      <c r="N70" s="353"/>
      <c r="O70" s="353"/>
      <c r="P70" s="353">
        <f t="shared" si="34"/>
        <v>8</v>
      </c>
      <c r="Q70" s="353"/>
      <c r="R70" s="353"/>
      <c r="S70" s="353"/>
      <c r="T70" s="353"/>
      <c r="U70" s="353"/>
      <c r="V70" s="353"/>
      <c r="W70" s="48"/>
      <c r="X70" s="1194"/>
      <c r="Y70" s="48"/>
      <c r="Z70" s="1194"/>
      <c r="AA70" s="48">
        <v>70</v>
      </c>
      <c r="AB70" s="1194">
        <v>8</v>
      </c>
      <c r="AC70" s="356"/>
      <c r="AD70" s="1194"/>
      <c r="AE70">
        <f t="shared" si="16"/>
        <v>70</v>
      </c>
      <c r="AF70" s="5">
        <f t="shared" si="12"/>
        <v>0</v>
      </c>
      <c r="AG70" s="5"/>
    </row>
    <row r="71" spans="1:33" hidden="1" x14ac:dyDescent="0.3">
      <c r="A71" s="358" t="s">
        <v>307</v>
      </c>
      <c r="B71" s="358" t="s">
        <v>43</v>
      </c>
      <c r="C71" s="358"/>
      <c r="D71" s="358"/>
      <c r="E71" s="358"/>
      <c r="F71" s="358"/>
      <c r="G71" s="358" t="s">
        <v>29</v>
      </c>
      <c r="H71" s="358"/>
      <c r="I71" s="353">
        <f t="shared" si="36"/>
        <v>72</v>
      </c>
      <c r="J71" s="353"/>
      <c r="K71" s="353"/>
      <c r="L71" s="353"/>
      <c r="M71" s="353"/>
      <c r="N71" s="353"/>
      <c r="O71" s="353">
        <v>72</v>
      </c>
      <c r="P71" s="353">
        <f t="shared" si="34"/>
        <v>0</v>
      </c>
      <c r="Q71" s="353"/>
      <c r="R71" s="353"/>
      <c r="S71" s="353"/>
      <c r="T71" s="353"/>
      <c r="U71" s="353"/>
      <c r="V71" s="353"/>
      <c r="W71" s="48"/>
      <c r="X71" s="1194"/>
      <c r="Y71" s="48"/>
      <c r="Z71" s="1194"/>
      <c r="AA71" s="455">
        <v>72</v>
      </c>
      <c r="AB71" s="1194"/>
      <c r="AC71" s="356"/>
      <c r="AD71" s="1194"/>
      <c r="AE71">
        <f t="shared" si="16"/>
        <v>72</v>
      </c>
      <c r="AF71" s="5">
        <f t="shared" si="12"/>
        <v>0</v>
      </c>
      <c r="AG71" s="5"/>
    </row>
    <row r="72" spans="1:33" hidden="1" x14ac:dyDescent="0.3">
      <c r="A72" s="358" t="s">
        <v>263</v>
      </c>
      <c r="B72" s="358" t="s">
        <v>216</v>
      </c>
      <c r="C72" s="358"/>
      <c r="D72" s="358"/>
      <c r="E72" s="358"/>
      <c r="F72" s="358"/>
      <c r="G72" s="358" t="s">
        <v>40</v>
      </c>
      <c r="H72" s="358"/>
      <c r="I72" s="353">
        <f t="shared" si="36"/>
        <v>24</v>
      </c>
      <c r="J72" s="467"/>
      <c r="K72" s="353"/>
      <c r="L72" s="353"/>
      <c r="M72" s="353"/>
      <c r="N72" s="353"/>
      <c r="O72" s="353"/>
      <c r="P72" s="353">
        <v>16</v>
      </c>
      <c r="Q72" s="353">
        <v>2</v>
      </c>
      <c r="R72" s="353">
        <v>6</v>
      </c>
      <c r="S72" s="353"/>
      <c r="T72" s="353"/>
      <c r="U72" s="353"/>
      <c r="V72" s="353"/>
      <c r="W72" s="48"/>
      <c r="X72" s="1194"/>
      <c r="Y72" s="48"/>
      <c r="Z72" s="1194"/>
      <c r="AA72" s="455">
        <v>6</v>
      </c>
      <c r="AB72" s="1194"/>
      <c r="AC72" s="48"/>
      <c r="AD72" s="1194"/>
      <c r="AE72">
        <f t="shared" si="16"/>
        <v>6</v>
      </c>
      <c r="AF72" s="5">
        <f t="shared" si="12"/>
        <v>0</v>
      </c>
      <c r="AG72" s="5"/>
    </row>
    <row r="73" spans="1:33" ht="27.6" x14ac:dyDescent="0.3">
      <c r="A73" s="619" t="s">
        <v>727</v>
      </c>
      <c r="B73" s="623" t="s">
        <v>728</v>
      </c>
      <c r="C73" s="1226"/>
      <c r="D73" s="1226"/>
      <c r="E73" s="1381"/>
      <c r="F73" s="1382"/>
      <c r="G73" s="1382"/>
      <c r="H73" s="1383"/>
      <c r="I73" s="466">
        <f>SUM(I74:I76)</f>
        <v>316</v>
      </c>
      <c r="J73" s="466">
        <f t="shared" ref="J73:R73" si="37">SUM(J74:J76)</f>
        <v>106</v>
      </c>
      <c r="K73" s="466">
        <f t="shared" si="37"/>
        <v>170</v>
      </c>
      <c r="L73" s="466">
        <f t="shared" si="37"/>
        <v>64</v>
      </c>
      <c r="M73" s="466">
        <f t="shared" si="37"/>
        <v>106</v>
      </c>
      <c r="N73" s="466">
        <f t="shared" si="37"/>
        <v>0</v>
      </c>
      <c r="O73" s="466">
        <f t="shared" si="37"/>
        <v>108</v>
      </c>
      <c r="P73" s="466">
        <f t="shared" si="37"/>
        <v>24</v>
      </c>
      <c r="Q73" s="466">
        <f t="shared" si="37"/>
        <v>2</v>
      </c>
      <c r="R73" s="466">
        <f t="shared" si="37"/>
        <v>12</v>
      </c>
      <c r="S73" s="466"/>
      <c r="T73" s="466"/>
      <c r="U73" s="466"/>
      <c r="V73" s="466"/>
      <c r="W73" s="466">
        <f>W74</f>
        <v>0</v>
      </c>
      <c r="X73" s="466">
        <f t="shared" ref="X73:AD73" si="38">X74</f>
        <v>0</v>
      </c>
      <c r="Y73" s="466">
        <f t="shared" si="38"/>
        <v>72</v>
      </c>
      <c r="Z73" s="466">
        <f t="shared" si="38"/>
        <v>8</v>
      </c>
      <c r="AA73" s="466">
        <f t="shared" si="38"/>
        <v>56</v>
      </c>
      <c r="AB73" s="466">
        <f t="shared" si="38"/>
        <v>8</v>
      </c>
      <c r="AC73" s="466">
        <f t="shared" si="38"/>
        <v>42</v>
      </c>
      <c r="AD73" s="466">
        <f t="shared" si="38"/>
        <v>4</v>
      </c>
      <c r="AE73">
        <f t="shared" si="16"/>
        <v>170</v>
      </c>
      <c r="AF73" s="466">
        <f t="shared" si="12"/>
        <v>72</v>
      </c>
      <c r="AG73" s="5"/>
    </row>
    <row r="74" spans="1:33" x14ac:dyDescent="0.3">
      <c r="A74" s="359" t="s">
        <v>507</v>
      </c>
      <c r="B74" s="360" t="s">
        <v>508</v>
      </c>
      <c r="C74" s="360"/>
      <c r="D74" s="360"/>
      <c r="E74" s="360"/>
      <c r="F74" s="360"/>
      <c r="G74" s="360"/>
      <c r="H74" s="360" t="s">
        <v>40</v>
      </c>
      <c r="I74" s="353">
        <f>SUM(L74:R74)</f>
        <v>196</v>
      </c>
      <c r="J74" s="353">
        <v>106</v>
      </c>
      <c r="K74" s="353">
        <f>L74+M74</f>
        <v>170</v>
      </c>
      <c r="L74" s="353">
        <v>64</v>
      </c>
      <c r="M74" s="353">
        <v>106</v>
      </c>
      <c r="N74" s="353"/>
      <c r="O74" s="353"/>
      <c r="P74" s="353">
        <v>20</v>
      </c>
      <c r="Q74" s="353"/>
      <c r="R74" s="353">
        <v>6</v>
      </c>
      <c r="S74" s="353"/>
      <c r="T74" s="353"/>
      <c r="U74" s="353"/>
      <c r="V74" s="353"/>
      <c r="W74" s="56"/>
      <c r="X74" s="1194"/>
      <c r="Y74" s="361">
        <v>72</v>
      </c>
      <c r="Z74" s="1194">
        <v>8</v>
      </c>
      <c r="AA74" s="361">
        <v>56</v>
      </c>
      <c r="AB74" s="1194">
        <v>8</v>
      </c>
      <c r="AC74" s="361">
        <v>42</v>
      </c>
      <c r="AD74" s="1194">
        <v>4</v>
      </c>
      <c r="AE74">
        <f t="shared" si="16"/>
        <v>170</v>
      </c>
      <c r="AF74" s="5">
        <f t="shared" si="12"/>
        <v>72</v>
      </c>
      <c r="AG74" s="5" t="s">
        <v>1173</v>
      </c>
    </row>
    <row r="75" spans="1:33" hidden="1" x14ac:dyDescent="0.3">
      <c r="A75" s="358" t="s">
        <v>729</v>
      </c>
      <c r="B75" s="358" t="s">
        <v>73</v>
      </c>
      <c r="C75" s="358"/>
      <c r="D75" s="358"/>
      <c r="E75" s="358"/>
      <c r="F75" s="358"/>
      <c r="G75" s="358"/>
      <c r="H75" s="358" t="s">
        <v>29</v>
      </c>
      <c r="I75" s="353">
        <f t="shared" ref="I75:I76" si="39">SUM(L75:R75)</f>
        <v>108</v>
      </c>
      <c r="J75" s="353"/>
      <c r="K75" s="353"/>
      <c r="L75" s="353"/>
      <c r="M75" s="353"/>
      <c r="N75" s="353"/>
      <c r="O75" s="353">
        <v>108</v>
      </c>
      <c r="P75" s="353">
        <f t="shared" si="34"/>
        <v>0</v>
      </c>
      <c r="Q75" s="353"/>
      <c r="R75" s="353"/>
      <c r="S75" s="353"/>
      <c r="T75" s="353"/>
      <c r="U75" s="353"/>
      <c r="V75" s="353"/>
      <c r="W75" s="48"/>
      <c r="X75" s="1194"/>
      <c r="Y75" s="48"/>
      <c r="Z75" s="1194"/>
      <c r="AA75" s="48"/>
      <c r="AB75" s="1194"/>
      <c r="AC75" s="48">
        <v>108</v>
      </c>
      <c r="AD75" s="1194"/>
      <c r="AE75">
        <f t="shared" si="16"/>
        <v>108</v>
      </c>
      <c r="AF75" s="5">
        <f t="shared" si="12"/>
        <v>0</v>
      </c>
      <c r="AG75" s="5"/>
    </row>
    <row r="76" spans="1:33" hidden="1" x14ac:dyDescent="0.3">
      <c r="A76" s="358" t="s">
        <v>226</v>
      </c>
      <c r="B76" s="358" t="s">
        <v>216</v>
      </c>
      <c r="C76" s="358"/>
      <c r="D76" s="358"/>
      <c r="E76" s="358"/>
      <c r="F76" s="358"/>
      <c r="G76" s="358"/>
      <c r="H76" s="358" t="s">
        <v>40</v>
      </c>
      <c r="I76" s="353">
        <f t="shared" si="39"/>
        <v>12</v>
      </c>
      <c r="J76" s="353"/>
      <c r="K76" s="353"/>
      <c r="L76" s="353"/>
      <c r="M76" s="353"/>
      <c r="N76" s="353"/>
      <c r="O76" s="353"/>
      <c r="P76" s="353">
        <v>4</v>
      </c>
      <c r="Q76" s="353">
        <v>2</v>
      </c>
      <c r="R76" s="353">
        <v>6</v>
      </c>
      <c r="S76" s="353"/>
      <c r="T76" s="353"/>
      <c r="U76" s="353"/>
      <c r="V76" s="353"/>
      <c r="W76" s="48"/>
      <c r="X76" s="1194"/>
      <c r="Y76" s="48"/>
      <c r="Z76" s="1194"/>
      <c r="AA76" s="48"/>
      <c r="AB76" s="1194"/>
      <c r="AC76" s="48">
        <v>6</v>
      </c>
      <c r="AD76" s="1194"/>
      <c r="AE76">
        <f t="shared" si="16"/>
        <v>6</v>
      </c>
      <c r="AF76" s="5">
        <f t="shared" si="12"/>
        <v>0</v>
      </c>
      <c r="AG76" s="5"/>
    </row>
    <row r="77" spans="1:33" ht="27.6" x14ac:dyDescent="0.3">
      <c r="A77" s="619" t="s">
        <v>36</v>
      </c>
      <c r="B77" s="623" t="s">
        <v>351</v>
      </c>
      <c r="C77" s="1226"/>
      <c r="D77" s="1226"/>
      <c r="E77" s="1381"/>
      <c r="F77" s="1382"/>
      <c r="G77" s="1382"/>
      <c r="H77" s="1383"/>
      <c r="I77" s="466">
        <f>SUM(I78:I80)</f>
        <v>214</v>
      </c>
      <c r="J77" s="466">
        <f t="shared" ref="J77:R77" si="40">SUM(J78:J80)</f>
        <v>50</v>
      </c>
      <c r="K77" s="466">
        <f t="shared" si="40"/>
        <v>80</v>
      </c>
      <c r="L77" s="466">
        <f t="shared" si="40"/>
        <v>30</v>
      </c>
      <c r="M77" s="466">
        <f t="shared" si="40"/>
        <v>50</v>
      </c>
      <c r="N77" s="466">
        <f t="shared" si="40"/>
        <v>0</v>
      </c>
      <c r="O77" s="466">
        <f t="shared" si="40"/>
        <v>108</v>
      </c>
      <c r="P77" s="466">
        <f t="shared" si="40"/>
        <v>18</v>
      </c>
      <c r="Q77" s="466">
        <f t="shared" si="40"/>
        <v>2</v>
      </c>
      <c r="R77" s="466">
        <f t="shared" si="40"/>
        <v>6</v>
      </c>
      <c r="S77" s="466"/>
      <c r="T77" s="466"/>
      <c r="U77" s="466"/>
      <c r="V77" s="466"/>
      <c r="W77" s="466">
        <f>W78</f>
        <v>80</v>
      </c>
      <c r="X77" s="466">
        <f t="shared" ref="X77:AD77" si="41">X78</f>
        <v>10</v>
      </c>
      <c r="Y77" s="466">
        <f t="shared" si="41"/>
        <v>0</v>
      </c>
      <c r="Z77" s="466">
        <f t="shared" si="41"/>
        <v>0</v>
      </c>
      <c r="AA77" s="466">
        <f t="shared" si="41"/>
        <v>0</v>
      </c>
      <c r="AB77" s="466">
        <f t="shared" si="41"/>
        <v>0</v>
      </c>
      <c r="AC77" s="466">
        <f t="shared" si="41"/>
        <v>0</v>
      </c>
      <c r="AD77" s="466">
        <f t="shared" si="41"/>
        <v>0</v>
      </c>
      <c r="AE77">
        <f t="shared" si="16"/>
        <v>80</v>
      </c>
      <c r="AF77" s="466">
        <f t="shared" si="12"/>
        <v>80</v>
      </c>
      <c r="AG77" s="5"/>
    </row>
    <row r="78" spans="1:33" x14ac:dyDescent="0.3">
      <c r="A78" s="358" t="s">
        <v>288</v>
      </c>
      <c r="B78" s="358" t="s">
        <v>369</v>
      </c>
      <c r="C78" s="358"/>
      <c r="D78" s="358"/>
      <c r="E78" s="358" t="s">
        <v>29</v>
      </c>
      <c r="F78" s="358"/>
      <c r="G78" s="358"/>
      <c r="H78" s="358"/>
      <c r="I78" s="353">
        <f>SUM(L78:R78)</f>
        <v>90</v>
      </c>
      <c r="J78" s="353">
        <v>50</v>
      </c>
      <c r="K78" s="353">
        <f>L78+M78</f>
        <v>80</v>
      </c>
      <c r="L78" s="353">
        <v>30</v>
      </c>
      <c r="M78" s="353">
        <v>50</v>
      </c>
      <c r="N78" s="353"/>
      <c r="O78" s="353"/>
      <c r="P78" s="353">
        <v>10</v>
      </c>
      <c r="Q78" s="353"/>
      <c r="R78" s="353"/>
      <c r="S78" s="353"/>
      <c r="T78" s="353"/>
      <c r="U78" s="353"/>
      <c r="V78" s="353"/>
      <c r="W78" s="282">
        <v>80</v>
      </c>
      <c r="X78" s="1194">
        <v>10</v>
      </c>
      <c r="Y78" s="48"/>
      <c r="Z78" s="1194"/>
      <c r="AA78" s="361"/>
      <c r="AB78" s="1194"/>
      <c r="AC78" s="48"/>
      <c r="AD78" s="1194"/>
      <c r="AE78">
        <f t="shared" si="16"/>
        <v>80</v>
      </c>
      <c r="AF78" s="5">
        <f t="shared" si="12"/>
        <v>80</v>
      </c>
      <c r="AG78" s="1260" t="s">
        <v>1120</v>
      </c>
    </row>
    <row r="79" spans="1:33" x14ac:dyDescent="0.3">
      <c r="A79" s="358" t="s">
        <v>60</v>
      </c>
      <c r="B79" s="358" t="s">
        <v>43</v>
      </c>
      <c r="C79" s="358"/>
      <c r="D79" s="358"/>
      <c r="E79" s="358"/>
      <c r="F79" s="358" t="s">
        <v>29</v>
      </c>
      <c r="G79" s="358"/>
      <c r="H79" s="358"/>
      <c r="I79" s="353">
        <f t="shared" ref="I79:I80" si="42">SUM(L79:R79)</f>
        <v>108</v>
      </c>
      <c r="J79" s="353"/>
      <c r="K79" s="353"/>
      <c r="L79" s="353"/>
      <c r="M79" s="353"/>
      <c r="N79" s="353"/>
      <c r="O79" s="353">
        <v>108</v>
      </c>
      <c r="P79" s="353"/>
      <c r="Q79" s="353"/>
      <c r="R79" s="353"/>
      <c r="S79" s="353"/>
      <c r="T79" s="353"/>
      <c r="U79" s="353"/>
      <c r="V79" s="353"/>
      <c r="W79" s="48">
        <v>36</v>
      </c>
      <c r="X79" s="1194"/>
      <c r="Y79" s="48">
        <v>72</v>
      </c>
      <c r="Z79" s="1194"/>
      <c r="AA79" s="361"/>
      <c r="AB79" s="1194"/>
      <c r="AC79" s="48"/>
      <c r="AD79" s="1194"/>
      <c r="AE79">
        <f t="shared" si="16"/>
        <v>108</v>
      </c>
      <c r="AF79" s="5">
        <f t="shared" si="12"/>
        <v>108</v>
      </c>
      <c r="AG79" s="5"/>
    </row>
    <row r="80" spans="1:33" x14ac:dyDescent="0.3">
      <c r="A80" s="358" t="s">
        <v>262</v>
      </c>
      <c r="B80" s="358" t="s">
        <v>216</v>
      </c>
      <c r="C80" s="358"/>
      <c r="D80" s="358"/>
      <c r="E80" s="358"/>
      <c r="F80" s="358" t="s">
        <v>40</v>
      </c>
      <c r="G80" s="358"/>
      <c r="H80" s="358"/>
      <c r="I80" s="353">
        <f t="shared" si="42"/>
        <v>16</v>
      </c>
      <c r="J80" s="353"/>
      <c r="K80" s="353"/>
      <c r="L80" s="353"/>
      <c r="M80" s="353"/>
      <c r="N80" s="353"/>
      <c r="O80" s="353"/>
      <c r="P80" s="353">
        <v>8</v>
      </c>
      <c r="Q80" s="353">
        <v>2</v>
      </c>
      <c r="R80" s="353">
        <v>6</v>
      </c>
      <c r="S80" s="353"/>
      <c r="T80" s="353"/>
      <c r="U80" s="353"/>
      <c r="V80" s="353"/>
      <c r="W80" s="48"/>
      <c r="X80" s="1194"/>
      <c r="Y80" s="48">
        <v>6</v>
      </c>
      <c r="Z80" s="1194"/>
      <c r="AA80" s="361"/>
      <c r="AB80" s="1194"/>
      <c r="AC80" s="48"/>
      <c r="AD80" s="1194"/>
      <c r="AE80">
        <f t="shared" si="16"/>
        <v>6</v>
      </c>
      <c r="AF80" s="5">
        <f t="shared" si="12"/>
        <v>6</v>
      </c>
      <c r="AG80" s="5"/>
    </row>
    <row r="81" spans="1:33" hidden="1" x14ac:dyDescent="0.3">
      <c r="A81" s="358" t="s">
        <v>526</v>
      </c>
      <c r="B81" s="358" t="s">
        <v>527</v>
      </c>
      <c r="C81" s="358"/>
      <c r="D81" s="358"/>
      <c r="E81" s="358"/>
      <c r="F81" s="358"/>
      <c r="G81" s="358"/>
      <c r="H81" s="358"/>
      <c r="I81" s="353">
        <v>216</v>
      </c>
      <c r="J81" s="353"/>
      <c r="K81" s="353"/>
      <c r="L81" s="353"/>
      <c r="M81" s="353"/>
      <c r="N81" s="353"/>
      <c r="O81" s="353"/>
      <c r="P81" s="353"/>
      <c r="Q81" s="353"/>
      <c r="R81" s="353"/>
      <c r="S81" s="353"/>
      <c r="T81" s="353"/>
      <c r="U81" s="353"/>
      <c r="V81" s="353"/>
      <c r="W81" s="48"/>
      <c r="X81" s="1194"/>
      <c r="Y81" s="48"/>
      <c r="Z81" s="1194"/>
      <c r="AA81" s="48"/>
      <c r="AB81" s="1194"/>
      <c r="AC81" s="48"/>
      <c r="AD81" s="1194"/>
      <c r="AE81">
        <f t="shared" si="16"/>
        <v>0</v>
      </c>
      <c r="AF81" s="5">
        <f t="shared" si="12"/>
        <v>0</v>
      </c>
      <c r="AG81" s="5"/>
    </row>
    <row r="82" spans="1:33" ht="26.4" x14ac:dyDescent="0.3">
      <c r="A82" s="624" t="s">
        <v>1079</v>
      </c>
      <c r="B82" s="624"/>
      <c r="C82" s="624"/>
      <c r="D82" s="624"/>
      <c r="E82" s="624"/>
      <c r="F82" s="624"/>
      <c r="G82" s="624"/>
      <c r="H82" s="624"/>
      <c r="I82" s="1227">
        <f>I9+I36</f>
        <v>4428</v>
      </c>
      <c r="J82" s="1227">
        <f t="shared" ref="J82:AD82" si="43">J9+J36</f>
        <v>1237</v>
      </c>
      <c r="K82" s="1227">
        <f t="shared" si="43"/>
        <v>1994</v>
      </c>
      <c r="L82" s="1227">
        <f t="shared" si="43"/>
        <v>2165</v>
      </c>
      <c r="M82" s="1227">
        <f t="shared" si="43"/>
        <v>1895</v>
      </c>
      <c r="N82" s="1227">
        <f t="shared" si="43"/>
        <v>664</v>
      </c>
      <c r="O82" s="1227">
        <f t="shared" si="43"/>
        <v>360</v>
      </c>
      <c r="P82" s="1227">
        <f t="shared" si="43"/>
        <v>300</v>
      </c>
      <c r="Q82" s="1227">
        <f t="shared" si="43"/>
        <v>16</v>
      </c>
      <c r="R82" s="1227">
        <f t="shared" si="43"/>
        <v>96</v>
      </c>
      <c r="S82" s="1227">
        <f t="shared" si="43"/>
        <v>560</v>
      </c>
      <c r="T82" s="1227">
        <f t="shared" si="43"/>
        <v>16</v>
      </c>
      <c r="U82" s="1227">
        <f t="shared" si="43"/>
        <v>805</v>
      </c>
      <c r="V82" s="1227">
        <f t="shared" si="43"/>
        <v>23</v>
      </c>
      <c r="W82" s="1227">
        <f t="shared" si="43"/>
        <v>512</v>
      </c>
      <c r="X82" s="1227">
        <f t="shared" si="43"/>
        <v>64</v>
      </c>
      <c r="Y82" s="1227">
        <f t="shared" si="43"/>
        <v>576</v>
      </c>
      <c r="Z82" s="1227">
        <f t="shared" si="43"/>
        <v>72</v>
      </c>
      <c r="AA82" s="1227">
        <f t="shared" si="43"/>
        <v>448</v>
      </c>
      <c r="AB82" s="1227">
        <f t="shared" si="43"/>
        <v>56</v>
      </c>
      <c r="AC82" s="1227">
        <f t="shared" si="43"/>
        <v>448</v>
      </c>
      <c r="AD82" s="1227">
        <f t="shared" si="43"/>
        <v>56</v>
      </c>
      <c r="AE82">
        <f t="shared" si="16"/>
        <v>1984</v>
      </c>
      <c r="AF82" s="621">
        <f t="shared" si="12"/>
        <v>1088</v>
      </c>
      <c r="AG82" s="5"/>
    </row>
    <row r="83" spans="1:33" x14ac:dyDescent="0.3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48"/>
      <c r="X83" s="1194"/>
      <c r="Y83" s="48"/>
      <c r="Z83" s="1194"/>
      <c r="AA83" s="48"/>
      <c r="AB83" s="1194"/>
      <c r="AC83" s="48"/>
      <c r="AD83" s="1194"/>
      <c r="AF83" s="5"/>
      <c r="AG83" s="5"/>
    </row>
    <row r="84" spans="1:33" ht="29.25" customHeight="1" x14ac:dyDescent="0.3">
      <c r="B84" s="625"/>
      <c r="C84" s="625"/>
      <c r="D84" s="625"/>
      <c r="E84" s="625"/>
      <c r="F84" s="625"/>
      <c r="G84" s="625"/>
      <c r="H84" s="625"/>
      <c r="I84" s="625"/>
      <c r="J84" s="625"/>
      <c r="K84" s="625"/>
      <c r="L84" s="625"/>
      <c r="M84" s="625"/>
      <c r="N84" s="625"/>
      <c r="O84" s="625"/>
      <c r="P84" s="625"/>
      <c r="Q84" s="625"/>
      <c r="R84" s="626"/>
      <c r="S84" s="626"/>
      <c r="T84" s="626"/>
      <c r="U84" s="626"/>
      <c r="V84" s="626"/>
      <c r="W84" s="48"/>
      <c r="X84" s="1194"/>
      <c r="Y84" s="48"/>
      <c r="Z84" s="1194"/>
      <c r="AA84" s="48"/>
      <c r="AB84" s="1194"/>
      <c r="AC84" s="48"/>
      <c r="AD84" s="1194"/>
      <c r="AF84" s="5"/>
      <c r="AG84" s="5"/>
    </row>
    <row r="85" spans="1:33" ht="14.25" customHeight="1" x14ac:dyDescent="0.3">
      <c r="A85" s="1406" t="s">
        <v>702</v>
      </c>
      <c r="B85" s="1406"/>
      <c r="C85" s="1406"/>
      <c r="D85" s="1406"/>
      <c r="E85" s="1406"/>
      <c r="F85" s="1406"/>
      <c r="G85" s="1406"/>
      <c r="H85" s="1386" t="s">
        <v>660</v>
      </c>
      <c r="I85" s="1386"/>
      <c r="J85" s="1386"/>
      <c r="K85" s="1386"/>
      <c r="L85" s="1386"/>
      <c r="M85" s="1386"/>
      <c r="N85" s="1386"/>
      <c r="O85" s="1386"/>
      <c r="P85" s="1386"/>
      <c r="Q85" s="1386"/>
      <c r="R85" s="1386"/>
      <c r="S85" s="1228"/>
      <c r="T85" s="1228"/>
      <c r="U85" s="1228"/>
      <c r="V85" s="1228"/>
      <c r="W85" s="570">
        <v>16</v>
      </c>
      <c r="X85" s="570"/>
      <c r="Y85" s="570">
        <v>15</v>
      </c>
      <c r="Z85" s="570"/>
      <c r="AA85" s="570">
        <v>13</v>
      </c>
      <c r="AB85" s="570"/>
      <c r="AC85" s="570">
        <v>10</v>
      </c>
      <c r="AD85" s="570"/>
      <c r="AF85" s="5"/>
      <c r="AG85" s="5"/>
    </row>
    <row r="86" spans="1:33" ht="15.75" customHeight="1" x14ac:dyDescent="0.3">
      <c r="A86" s="1406"/>
      <c r="B86" s="1406"/>
      <c r="C86" s="1406"/>
      <c r="D86" s="1406"/>
      <c r="E86" s="1406"/>
      <c r="F86" s="1406"/>
      <c r="G86" s="1406"/>
      <c r="H86" s="1339" t="s">
        <v>661</v>
      </c>
      <c r="I86" s="1339"/>
      <c r="J86" s="1339"/>
      <c r="K86" s="1339"/>
      <c r="L86" s="1339"/>
      <c r="M86" s="1339"/>
      <c r="N86" s="1339"/>
      <c r="O86" s="1339"/>
      <c r="P86" s="1339"/>
      <c r="Q86" s="1339"/>
      <c r="R86" s="1339"/>
      <c r="S86" s="1193"/>
      <c r="T86" s="1193"/>
      <c r="U86" s="1193"/>
      <c r="V86" s="1193"/>
      <c r="W86" s="1194">
        <v>36</v>
      </c>
      <c r="X86" s="1194"/>
      <c r="Y86" s="1194">
        <v>144</v>
      </c>
      <c r="Z86" s="1194"/>
      <c r="AA86" s="1194">
        <v>72</v>
      </c>
      <c r="AB86" s="1194"/>
      <c r="AC86" s="1194">
        <v>0</v>
      </c>
      <c r="AD86" s="1194"/>
      <c r="AF86" s="5"/>
      <c r="AG86" s="5"/>
    </row>
    <row r="87" spans="1:33" ht="27.75" customHeight="1" x14ac:dyDescent="0.3">
      <c r="A87" s="1406"/>
      <c r="B87" s="1406"/>
      <c r="C87" s="1406"/>
      <c r="D87" s="1406"/>
      <c r="E87" s="1406"/>
      <c r="F87" s="1406"/>
      <c r="G87" s="1406"/>
      <c r="H87" s="1339" t="s">
        <v>703</v>
      </c>
      <c r="I87" s="1339"/>
      <c r="J87" s="1339"/>
      <c r="K87" s="1339"/>
      <c r="L87" s="1339"/>
      <c r="M87" s="1339"/>
      <c r="N87" s="1339"/>
      <c r="O87" s="1339"/>
      <c r="P87" s="1339"/>
      <c r="Q87" s="1339"/>
      <c r="R87" s="1339"/>
      <c r="S87" s="1193"/>
      <c r="T87" s="1193"/>
      <c r="U87" s="1193"/>
      <c r="V87" s="1193"/>
      <c r="W87" s="1194">
        <v>0</v>
      </c>
      <c r="X87" s="1194"/>
      <c r="Y87" s="1194">
        <v>0</v>
      </c>
      <c r="Z87" s="1194"/>
      <c r="AA87" s="1194">
        <v>0</v>
      </c>
      <c r="AB87" s="1194"/>
      <c r="AC87" s="1199" t="s">
        <v>663</v>
      </c>
      <c r="AD87" s="1194"/>
      <c r="AF87" s="5"/>
      <c r="AG87" s="5"/>
    </row>
    <row r="88" spans="1:33" ht="15.75" customHeight="1" x14ac:dyDescent="0.3">
      <c r="A88" s="1406"/>
      <c r="B88" s="1406"/>
      <c r="C88" s="1406"/>
      <c r="D88" s="1406"/>
      <c r="E88" s="1406"/>
      <c r="F88" s="1406"/>
      <c r="G88" s="1406"/>
      <c r="H88" s="1339" t="s">
        <v>664</v>
      </c>
      <c r="I88" s="1339"/>
      <c r="J88" s="1339"/>
      <c r="K88" s="1339"/>
      <c r="L88" s="1339"/>
      <c r="M88" s="1339"/>
      <c r="N88" s="1339"/>
      <c r="O88" s="1339"/>
      <c r="P88" s="1339"/>
      <c r="Q88" s="1339"/>
      <c r="R88" s="1339"/>
      <c r="S88" s="1193"/>
      <c r="T88" s="1193"/>
      <c r="U88" s="1193"/>
      <c r="V88" s="1193"/>
      <c r="W88" s="1194">
        <v>0</v>
      </c>
      <c r="X88" s="1194"/>
      <c r="Y88" s="1194">
        <v>6</v>
      </c>
      <c r="Z88" s="1194"/>
      <c r="AA88" s="1194">
        <v>3</v>
      </c>
      <c r="AB88" s="1194"/>
      <c r="AC88" s="1194">
        <v>5</v>
      </c>
      <c r="AD88" s="1194"/>
      <c r="AF88" s="5"/>
      <c r="AG88" s="5"/>
    </row>
    <row r="89" spans="1:33" ht="15.75" customHeight="1" x14ac:dyDescent="0.3">
      <c r="A89" s="1406"/>
      <c r="B89" s="1406"/>
      <c r="C89" s="1406"/>
      <c r="D89" s="1406"/>
      <c r="E89" s="1406"/>
      <c r="F89" s="1406"/>
      <c r="G89" s="1406"/>
      <c r="H89" s="1339" t="s">
        <v>665</v>
      </c>
      <c r="I89" s="1339"/>
      <c r="J89" s="1339"/>
      <c r="K89" s="1339"/>
      <c r="L89" s="1339"/>
      <c r="M89" s="1339"/>
      <c r="N89" s="1339"/>
      <c r="O89" s="1339"/>
      <c r="P89" s="1339"/>
      <c r="Q89" s="1339"/>
      <c r="R89" s="1339"/>
      <c r="S89" s="1193"/>
      <c r="T89" s="1193"/>
      <c r="U89" s="1193"/>
      <c r="V89" s="1193"/>
      <c r="W89" s="1194">
        <v>2</v>
      </c>
      <c r="X89" s="1194"/>
      <c r="Y89" s="1194">
        <v>8</v>
      </c>
      <c r="Z89" s="1194"/>
      <c r="AA89" s="1194">
        <v>4</v>
      </c>
      <c r="AB89" s="1194"/>
      <c r="AC89" s="1194">
        <v>6</v>
      </c>
      <c r="AD89" s="1194"/>
      <c r="AF89" s="5"/>
      <c r="AG89" s="5"/>
    </row>
    <row r="90" spans="1:33" ht="15.75" customHeight="1" x14ac:dyDescent="0.3">
      <c r="W90" s="472"/>
    </row>
    <row r="91" spans="1:33" x14ac:dyDescent="0.3">
      <c r="W91" s="472"/>
    </row>
    <row r="92" spans="1:33" x14ac:dyDescent="0.3">
      <c r="W92" s="472"/>
    </row>
    <row r="93" spans="1:33" x14ac:dyDescent="0.3">
      <c r="W93" s="472"/>
    </row>
    <row r="94" spans="1:33" x14ac:dyDescent="0.3">
      <c r="W94" s="472"/>
    </row>
    <row r="95" spans="1:33" x14ac:dyDescent="0.3">
      <c r="W95" s="472"/>
    </row>
    <row r="96" spans="1:33" x14ac:dyDescent="0.3">
      <c r="W96" s="472"/>
    </row>
    <row r="97" spans="23:23" x14ac:dyDescent="0.3">
      <c r="W97" s="472"/>
    </row>
    <row r="98" spans="23:23" x14ac:dyDescent="0.3">
      <c r="W98" s="472"/>
    </row>
    <row r="99" spans="23:23" x14ac:dyDescent="0.3">
      <c r="W99" s="472"/>
    </row>
    <row r="100" spans="23:23" x14ac:dyDescent="0.3">
      <c r="W100" s="472"/>
    </row>
    <row r="101" spans="23:23" x14ac:dyDescent="0.3">
      <c r="W101" s="472"/>
    </row>
    <row r="102" spans="23:23" x14ac:dyDescent="0.3">
      <c r="W102" s="472"/>
    </row>
    <row r="103" spans="23:23" x14ac:dyDescent="0.3">
      <c r="W103" s="472"/>
    </row>
    <row r="104" spans="23:23" x14ac:dyDescent="0.3">
      <c r="W104" s="472"/>
    </row>
    <row r="105" spans="23:23" x14ac:dyDescent="0.3">
      <c r="W105" s="472"/>
    </row>
    <row r="106" spans="23:23" x14ac:dyDescent="0.3">
      <c r="W106" s="472"/>
    </row>
    <row r="107" spans="23:23" x14ac:dyDescent="0.3">
      <c r="W107" s="472"/>
    </row>
  </sheetData>
  <mergeCells count="70">
    <mergeCell ref="A1:A7"/>
    <mergeCell ref="B1:B7"/>
    <mergeCell ref="C1:H7"/>
    <mergeCell ref="I1:I7"/>
    <mergeCell ref="J1:J7"/>
    <mergeCell ref="S1:AD1"/>
    <mergeCell ref="AF1:AF8"/>
    <mergeCell ref="AG1:AG8"/>
    <mergeCell ref="K2:K7"/>
    <mergeCell ref="L2:L7"/>
    <mergeCell ref="M2:M7"/>
    <mergeCell ref="N2:N7"/>
    <mergeCell ref="O2:O7"/>
    <mergeCell ref="P2:P7"/>
    <mergeCell ref="Q2:Q7"/>
    <mergeCell ref="K1:R1"/>
    <mergeCell ref="R2:R7"/>
    <mergeCell ref="AC4:AD4"/>
    <mergeCell ref="S2:V2"/>
    <mergeCell ref="W2:Z2"/>
    <mergeCell ref="AA2:AD2"/>
    <mergeCell ref="AC3:AD3"/>
    <mergeCell ref="S4:T4"/>
    <mergeCell ref="U4:V4"/>
    <mergeCell ref="W4:X4"/>
    <mergeCell ref="Y4:Z4"/>
    <mergeCell ref="AA4:AB4"/>
    <mergeCell ref="S3:T3"/>
    <mergeCell ref="U3:V3"/>
    <mergeCell ref="W3:X3"/>
    <mergeCell ref="Y3:Z3"/>
    <mergeCell ref="AA3:AB3"/>
    <mergeCell ref="W5:X5"/>
    <mergeCell ref="Y5:Z5"/>
    <mergeCell ref="AA5:AB5"/>
    <mergeCell ref="AC5:AD5"/>
    <mergeCell ref="S6:T6"/>
    <mergeCell ref="U6:V6"/>
    <mergeCell ref="W6:X6"/>
    <mergeCell ref="Y6:Z6"/>
    <mergeCell ref="AA6:AB6"/>
    <mergeCell ref="AC6:AD6"/>
    <mergeCell ref="AC7:AC8"/>
    <mergeCell ref="AD7:AD8"/>
    <mergeCell ref="S7:S8"/>
    <mergeCell ref="T7:T8"/>
    <mergeCell ref="U7:U8"/>
    <mergeCell ref="V7:V8"/>
    <mergeCell ref="W7:W8"/>
    <mergeCell ref="X7:X8"/>
    <mergeCell ref="Y7:Y8"/>
    <mergeCell ref="Z7:Z8"/>
    <mergeCell ref="AA7:AA8"/>
    <mergeCell ref="AB7:AB8"/>
    <mergeCell ref="C8:H8"/>
    <mergeCell ref="A36:B36"/>
    <mergeCell ref="E37:H37"/>
    <mergeCell ref="E42:H42"/>
    <mergeCell ref="E57:H57"/>
    <mergeCell ref="F62:F63"/>
    <mergeCell ref="E58:H58"/>
    <mergeCell ref="E67:H67"/>
    <mergeCell ref="E73:H73"/>
    <mergeCell ref="E77:H77"/>
    <mergeCell ref="A85:G89"/>
    <mergeCell ref="H85:R85"/>
    <mergeCell ref="H86:R86"/>
    <mergeCell ref="H87:R87"/>
    <mergeCell ref="H88:R88"/>
    <mergeCell ref="H89:R89"/>
  </mergeCells>
  <conditionalFormatting sqref="AA5 S1 T9:U25 W11:X25 V9:W10 T27:U29 W27:X29 W31:X35 T35:V35 T31:U34 T30:W30">
    <cfRule type="cellIs" dxfId="2545" priority="70" operator="equal">
      <formula>0</formula>
    </cfRule>
  </conditionalFormatting>
  <conditionalFormatting sqref="AA7:AD7 U3 Y3 W2:W3 W5:W6 S2:S3 Y5:Y6 AA6 AC6 AC3 AA3">
    <cfRule type="cellIs" dxfId="2544" priority="73" operator="equal">
      <formula>0</formula>
    </cfRule>
  </conditionalFormatting>
  <conditionalFormatting sqref="W7:Z7">
    <cfRule type="cellIs" dxfId="2543" priority="72" operator="equal">
      <formula>0</formula>
    </cfRule>
  </conditionalFormatting>
  <conditionalFormatting sqref="Y4 AC4 AA4 W4">
    <cfRule type="cellIs" dxfId="2542" priority="71" operator="equal">
      <formula>0</formula>
    </cfRule>
  </conditionalFormatting>
  <conditionalFormatting sqref="AC5">
    <cfRule type="cellIs" dxfId="2541" priority="69" operator="equal">
      <formula>0</formula>
    </cfRule>
  </conditionalFormatting>
  <conditionalFormatting sqref="A33:A34 A31:C31">
    <cfRule type="cellIs" dxfId="2540" priority="19" operator="equal">
      <formula>0</formula>
    </cfRule>
  </conditionalFormatting>
  <conditionalFormatting sqref="A9:D10">
    <cfRule type="cellIs" dxfId="2539" priority="20" operator="equal">
      <formula>0</formula>
    </cfRule>
  </conditionalFormatting>
  <conditionalFormatting sqref="A19:A29">
    <cfRule type="cellIs" dxfId="2538" priority="21" operator="equal">
      <formula>0</formula>
    </cfRule>
  </conditionalFormatting>
  <conditionalFormatting sqref="A11">
    <cfRule type="cellIs" dxfId="2537" priority="22" operator="equal">
      <formula>0</formula>
    </cfRule>
  </conditionalFormatting>
  <conditionalFormatting sqref="A12:A13">
    <cfRule type="cellIs" dxfId="2536" priority="23" operator="equal">
      <formula>0</formula>
    </cfRule>
  </conditionalFormatting>
  <conditionalFormatting sqref="A14 A16">
    <cfRule type="cellIs" dxfId="2535" priority="24" operator="equal">
      <formula>0</formula>
    </cfRule>
  </conditionalFormatting>
  <conditionalFormatting sqref="A17:A18">
    <cfRule type="cellIs" dxfId="2534" priority="25" operator="equal">
      <formula>0</formula>
    </cfRule>
  </conditionalFormatting>
  <conditionalFormatting sqref="A35">
    <cfRule type="cellIs" dxfId="2533" priority="26" operator="equal">
      <formula>0</formula>
    </cfRule>
  </conditionalFormatting>
  <conditionalFormatting sqref="B11:B13">
    <cfRule type="cellIs" dxfId="2532" priority="27" operator="equal">
      <formula>0</formula>
    </cfRule>
  </conditionalFormatting>
  <conditionalFormatting sqref="B26">
    <cfRule type="cellIs" dxfId="2531" priority="28" operator="equal">
      <formula>0</formula>
    </cfRule>
  </conditionalFormatting>
  <conditionalFormatting sqref="B35">
    <cfRule type="cellIs" dxfId="2530" priority="29" operator="equal">
      <formula>0</formula>
    </cfRule>
  </conditionalFormatting>
  <conditionalFormatting sqref="B23">
    <cfRule type="cellIs" dxfId="2529" priority="30" operator="equal">
      <formula>0</formula>
    </cfRule>
  </conditionalFormatting>
  <conditionalFormatting sqref="B24">
    <cfRule type="cellIs" dxfId="2528" priority="31" operator="equal">
      <formula>0</formula>
    </cfRule>
  </conditionalFormatting>
  <conditionalFormatting sqref="B25">
    <cfRule type="cellIs" dxfId="2527" priority="32" operator="equal">
      <formula>0</formula>
    </cfRule>
  </conditionalFormatting>
  <conditionalFormatting sqref="C11:D11">
    <cfRule type="cellIs" dxfId="2526" priority="33" operator="equal">
      <formula>0</formula>
    </cfRule>
  </conditionalFormatting>
  <conditionalFormatting sqref="C12:C13 C14:D14 C15 C16:D16 C17">
    <cfRule type="cellIs" dxfId="2525" priority="34" operator="equal">
      <formula>0</formula>
    </cfRule>
  </conditionalFormatting>
  <conditionalFormatting sqref="C19:D19 C20 C21:D22">
    <cfRule type="cellIs" dxfId="2524" priority="35" operator="equal">
      <formula>0</formula>
    </cfRule>
  </conditionalFormatting>
  <conditionalFormatting sqref="C18">
    <cfRule type="cellIs" dxfId="2523" priority="36" operator="equal">
      <formula>0</formula>
    </cfRule>
  </conditionalFormatting>
  <conditionalFormatting sqref="C23:D23">
    <cfRule type="cellIs" dxfId="2522" priority="37" operator="equal">
      <formula>0</formula>
    </cfRule>
  </conditionalFormatting>
  <conditionalFormatting sqref="C24:C25">
    <cfRule type="cellIs" dxfId="2521" priority="38" operator="equal">
      <formula>0</formula>
    </cfRule>
  </conditionalFormatting>
  <conditionalFormatting sqref="C27:D27">
    <cfRule type="cellIs" dxfId="2520" priority="39" operator="equal">
      <formula>0</formula>
    </cfRule>
  </conditionalFormatting>
  <conditionalFormatting sqref="C26">
    <cfRule type="cellIs" dxfId="2519" priority="40" operator="equal">
      <formula>0</formula>
    </cfRule>
  </conditionalFormatting>
  <conditionalFormatting sqref="C31:C34 C35:D35">
    <cfRule type="cellIs" dxfId="2518" priority="41" operator="equal">
      <formula>0</formula>
    </cfRule>
  </conditionalFormatting>
  <conditionalFormatting sqref="A15">
    <cfRule type="cellIs" dxfId="2517" priority="42" operator="equal">
      <formula>0</formula>
    </cfRule>
  </conditionalFormatting>
  <conditionalFormatting sqref="B17">
    <cfRule type="cellIs" dxfId="2516" priority="43" operator="equal">
      <formula>0</formula>
    </cfRule>
  </conditionalFormatting>
  <conditionalFormatting sqref="B14:B15">
    <cfRule type="cellIs" dxfId="2515" priority="44" operator="equal">
      <formula>0</formula>
    </cfRule>
  </conditionalFormatting>
  <conditionalFormatting sqref="B16">
    <cfRule type="cellIs" dxfId="2514" priority="45" operator="equal">
      <formula>0</formula>
    </cfRule>
  </conditionalFormatting>
  <conditionalFormatting sqref="B23">
    <cfRule type="cellIs" dxfId="2513" priority="46" operator="equal">
      <formula>0</formula>
    </cfRule>
  </conditionalFormatting>
  <conditionalFormatting sqref="B18">
    <cfRule type="cellIs" dxfId="2512" priority="47" operator="equal">
      <formula>0</formula>
    </cfRule>
  </conditionalFormatting>
  <conditionalFormatting sqref="B19">
    <cfRule type="cellIs" dxfId="2511" priority="48" operator="equal">
      <formula>0</formula>
    </cfRule>
  </conditionalFormatting>
  <conditionalFormatting sqref="B20:B22">
    <cfRule type="cellIs" dxfId="2510" priority="49" operator="equal">
      <formula>0</formula>
    </cfRule>
  </conditionalFormatting>
  <conditionalFormatting sqref="B24:B26">
    <cfRule type="cellIs" dxfId="2509" priority="50" operator="equal">
      <formula>0</formula>
    </cfRule>
  </conditionalFormatting>
  <conditionalFormatting sqref="B28:B29">
    <cfRule type="cellIs" dxfId="2508" priority="51" operator="equal">
      <formula>0</formula>
    </cfRule>
  </conditionalFormatting>
  <conditionalFormatting sqref="B27">
    <cfRule type="cellIs" dxfId="2507" priority="52" operator="equal">
      <formula>0</formula>
    </cfRule>
  </conditionalFormatting>
  <conditionalFormatting sqref="B32:B34">
    <cfRule type="cellIs" dxfId="2506" priority="53" operator="equal">
      <formula>0</formula>
    </cfRule>
  </conditionalFormatting>
  <conditionalFormatting sqref="A32">
    <cfRule type="cellIs" dxfId="2505" priority="54" operator="equal">
      <formula>0</formula>
    </cfRule>
  </conditionalFormatting>
  <conditionalFormatting sqref="A30">
    <cfRule type="cellIs" dxfId="2504" priority="55" operator="equal">
      <formula>0</formula>
    </cfRule>
  </conditionalFormatting>
  <conditionalFormatting sqref="C30">
    <cfRule type="cellIs" dxfId="2503" priority="56" operator="equal">
      <formula>0</formula>
    </cfRule>
  </conditionalFormatting>
  <conditionalFormatting sqref="D30">
    <cfRule type="cellIs" dxfId="2502" priority="57" operator="equal">
      <formula>0</formula>
    </cfRule>
  </conditionalFormatting>
  <conditionalFormatting sqref="B30">
    <cfRule type="cellIs" dxfId="2501" priority="58" operator="equal">
      <formula>0</formula>
    </cfRule>
  </conditionalFormatting>
  <conditionalFormatting sqref="D12:D13">
    <cfRule type="cellIs" dxfId="2500" priority="59" operator="equal">
      <formula>0</formula>
    </cfRule>
  </conditionalFormatting>
  <conditionalFormatting sqref="D15">
    <cfRule type="cellIs" dxfId="2499" priority="60" operator="equal">
      <formula>0</formula>
    </cfRule>
  </conditionalFormatting>
  <conditionalFormatting sqref="D17:D18">
    <cfRule type="cellIs" dxfId="2498" priority="61" operator="equal">
      <formula>0</formula>
    </cfRule>
  </conditionalFormatting>
  <conditionalFormatting sqref="D24">
    <cfRule type="cellIs" dxfId="2497" priority="62" operator="equal">
      <formula>0</formula>
    </cfRule>
  </conditionalFormatting>
  <conditionalFormatting sqref="D26">
    <cfRule type="cellIs" dxfId="2496" priority="63" operator="equal">
      <formula>0</formula>
    </cfRule>
  </conditionalFormatting>
  <conditionalFormatting sqref="C29">
    <cfRule type="cellIs" dxfId="2495" priority="64" operator="equal">
      <formula>0</formula>
    </cfRule>
  </conditionalFormatting>
  <conditionalFormatting sqref="D28:D29">
    <cfRule type="cellIs" dxfId="2494" priority="65" operator="equal">
      <formula>0</formula>
    </cfRule>
  </conditionalFormatting>
  <conditionalFormatting sqref="C28">
    <cfRule type="cellIs" dxfId="2493" priority="66" operator="equal">
      <formula>0</formula>
    </cfRule>
  </conditionalFormatting>
  <conditionalFormatting sqref="D25">
    <cfRule type="cellIs" dxfId="2492" priority="67" operator="equal">
      <formula>0</formula>
    </cfRule>
  </conditionalFormatting>
  <conditionalFormatting sqref="D31:D34">
    <cfRule type="cellIs" dxfId="2491" priority="68" operator="equal">
      <formula>0</formula>
    </cfRule>
  </conditionalFormatting>
  <conditionalFormatting sqref="D20">
    <cfRule type="cellIs" dxfId="2490" priority="18" operator="equal">
      <formula>0</formula>
    </cfRule>
  </conditionalFormatting>
  <conditionalFormatting sqref="S6 U6">
    <cfRule type="cellIs" dxfId="2489" priority="17" operator="equal">
      <formula>0</formula>
    </cfRule>
  </conditionalFormatting>
  <conditionalFormatting sqref="S7:V7">
    <cfRule type="cellIs" dxfId="2488" priority="16" operator="equal">
      <formula>0</formula>
    </cfRule>
  </conditionalFormatting>
  <conditionalFormatting sqref="O11:Q16 O17:P18 O19:Q23 O24:P24 O25:Q29 O32:Q35 N31:Q31 M13:M29 J13:K20 J12:M12 I11:N11 I12:I20 I21:K35 I9:R10 M30:R30 M31:M35 L13:L35">
    <cfRule type="cellIs" dxfId="2487" priority="3" operator="equal">
      <formula>0</formula>
    </cfRule>
  </conditionalFormatting>
  <conditionalFormatting sqref="N12:N17">
    <cfRule type="cellIs" dxfId="2486" priority="4" operator="equal">
      <formula>0</formula>
    </cfRule>
  </conditionalFormatting>
  <conditionalFormatting sqref="N19:N21">
    <cfRule type="cellIs" dxfId="2485" priority="5" operator="equal">
      <formula>0</formula>
    </cfRule>
  </conditionalFormatting>
  <conditionalFormatting sqref="N18">
    <cfRule type="cellIs" dxfId="2484" priority="6" operator="equal">
      <formula>0</formula>
    </cfRule>
  </conditionalFormatting>
  <conditionalFormatting sqref="N25">
    <cfRule type="cellIs" dxfId="2483" priority="7" operator="equal">
      <formula>0</formula>
    </cfRule>
  </conditionalFormatting>
  <conditionalFormatting sqref="N23">
    <cfRule type="cellIs" dxfId="2482" priority="8" operator="equal">
      <formula>0</formula>
    </cfRule>
  </conditionalFormatting>
  <conditionalFormatting sqref="N24">
    <cfRule type="cellIs" dxfId="2481" priority="9" operator="equal">
      <formula>0</formula>
    </cfRule>
  </conditionalFormatting>
  <conditionalFormatting sqref="N27:N29">
    <cfRule type="cellIs" dxfId="2480" priority="10" operator="equal">
      <formula>0</formula>
    </cfRule>
  </conditionalFormatting>
  <conditionalFormatting sqref="N31:N35">
    <cfRule type="cellIs" dxfId="2479" priority="11" operator="equal">
      <formula>0</formula>
    </cfRule>
  </conditionalFormatting>
  <conditionalFormatting sqref="Q24">
    <cfRule type="cellIs" dxfId="2478" priority="12" operator="equal">
      <formula>0</formula>
    </cfRule>
  </conditionalFormatting>
  <conditionalFormatting sqref="Q17:Q18">
    <cfRule type="cellIs" dxfId="2477" priority="13" operator="equal">
      <formula>0</formula>
    </cfRule>
  </conditionalFormatting>
  <conditionalFormatting sqref="N22">
    <cfRule type="cellIs" dxfId="2476" priority="14" operator="equal">
      <formula>0</formula>
    </cfRule>
  </conditionalFormatting>
  <conditionalFormatting sqref="N26">
    <cfRule type="cellIs" dxfId="2475" priority="15" operator="equal">
      <formula>0</formula>
    </cfRule>
  </conditionalFormatting>
  <conditionalFormatting sqref="S9:S25 S27:S35">
    <cfRule type="cellIs" dxfId="2474" priority="2" operator="equal">
      <formula>0</formula>
    </cfRule>
  </conditionalFormatting>
  <conditionalFormatting sqref="AA2">
    <cfRule type="cellIs" dxfId="2473" priority="1" operator="equal">
      <formula>0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J99"/>
  <sheetViews>
    <sheetView topLeftCell="A11" workbookViewId="0">
      <selection activeCell="AO72" sqref="AO72"/>
    </sheetView>
  </sheetViews>
  <sheetFormatPr defaultColWidth="9.109375" defaultRowHeight="13.8" x14ac:dyDescent="0.3"/>
  <cols>
    <col min="1" max="1" width="9.88671875" style="1091" customWidth="1"/>
    <col min="2" max="2" width="30.109375" style="1091" customWidth="1"/>
    <col min="3" max="4" width="4.33203125" style="1091" hidden="1" customWidth="1"/>
    <col min="5" max="5" width="3.44140625" style="1094" customWidth="1"/>
    <col min="6" max="6" width="3.6640625" style="1094" customWidth="1"/>
    <col min="7" max="7" width="3.44140625" style="1094" hidden="1" customWidth="1"/>
    <col min="8" max="8" width="3.6640625" style="1094" hidden="1" customWidth="1"/>
    <col min="9" max="9" width="5.88671875" style="1091" customWidth="1"/>
    <col min="10" max="10" width="5" style="1091" customWidth="1"/>
    <col min="11" max="12" width="5.33203125" style="1091" customWidth="1"/>
    <col min="13" max="13" width="7" style="1091" customWidth="1"/>
    <col min="14" max="14" width="5.33203125" style="1091" customWidth="1"/>
    <col min="15" max="15" width="3.88671875" style="1091" customWidth="1"/>
    <col min="16" max="16" width="3.6640625" style="1091" customWidth="1"/>
    <col min="17" max="17" width="4" style="1091" customWidth="1"/>
    <col min="18" max="18" width="3.44140625" style="1091" customWidth="1"/>
    <col min="19" max="19" width="3.44140625" style="1091" hidden="1" customWidth="1"/>
    <col min="20" max="20" width="4.44140625" style="1091" hidden="1" customWidth="1"/>
    <col min="21" max="21" width="3.44140625" style="1091" hidden="1" customWidth="1"/>
    <col min="22" max="22" width="5.5546875" style="1091" hidden="1" customWidth="1"/>
    <col min="23" max="23" width="5" style="1091" customWidth="1"/>
    <col min="24" max="24" width="4.88671875" style="1091" customWidth="1"/>
    <col min="25" max="25" width="5.88671875" style="1091" customWidth="1"/>
    <col min="26" max="26" width="4.109375" style="1091" customWidth="1"/>
    <col min="27" max="27" width="5.109375" style="1091" hidden="1" customWidth="1"/>
    <col min="28" max="29" width="4.6640625" style="1091" hidden="1" customWidth="1"/>
    <col min="30" max="30" width="5" style="1091" hidden="1" customWidth="1"/>
    <col min="31" max="33" width="0" style="1091" hidden="1" customWidth="1"/>
    <col min="34" max="34" width="9.109375" style="1091"/>
    <col min="35" max="35" width="24.88671875" style="1091" customWidth="1"/>
    <col min="36" max="16384" width="9.109375" style="1091"/>
  </cols>
  <sheetData>
    <row r="1" spans="1:35" ht="18" hidden="1" x14ac:dyDescent="0.3">
      <c r="A1" s="1466" t="s">
        <v>645</v>
      </c>
      <c r="B1" s="1466"/>
      <c r="C1" s="1466"/>
      <c r="D1" s="1466"/>
      <c r="E1" s="1466"/>
      <c r="F1" s="1466"/>
      <c r="G1" s="1466"/>
      <c r="H1" s="1466"/>
      <c r="I1" s="1466"/>
      <c r="J1" s="1466"/>
      <c r="K1" s="1466"/>
      <c r="L1" s="1466"/>
      <c r="M1" s="1466"/>
      <c r="N1" s="1466"/>
      <c r="O1" s="1466"/>
      <c r="P1" s="1466"/>
      <c r="Q1" s="1466"/>
      <c r="R1" s="1466"/>
      <c r="S1" s="1466"/>
      <c r="T1" s="1466"/>
      <c r="U1" s="1466"/>
      <c r="V1" s="1466"/>
      <c r="W1" s="1466"/>
      <c r="X1" s="1466"/>
      <c r="Y1" s="548"/>
      <c r="Z1" s="548"/>
      <c r="AA1" s="548"/>
      <c r="AB1" s="548"/>
      <c r="AC1" s="548"/>
      <c r="AD1" s="548"/>
    </row>
    <row r="2" spans="1:35" ht="18" hidden="1" x14ac:dyDescent="0.3">
      <c r="A2" s="1466" t="s">
        <v>646</v>
      </c>
      <c r="B2" s="1466"/>
      <c r="C2" s="1466"/>
      <c r="D2" s="1466"/>
      <c r="E2" s="1466"/>
      <c r="F2" s="1466"/>
      <c r="G2" s="1466"/>
      <c r="H2" s="1466"/>
      <c r="I2" s="1466"/>
      <c r="J2" s="1466"/>
      <c r="K2" s="1466"/>
      <c r="L2" s="1466"/>
      <c r="M2" s="1466"/>
      <c r="N2" s="1466"/>
      <c r="O2" s="1466"/>
      <c r="P2" s="1466"/>
      <c r="Q2" s="1466"/>
      <c r="R2" s="1466"/>
      <c r="S2" s="1466"/>
      <c r="T2" s="1466"/>
      <c r="U2" s="1466"/>
      <c r="V2" s="1466"/>
      <c r="W2" s="1466"/>
      <c r="X2" s="1466"/>
      <c r="Y2" s="548"/>
      <c r="Z2" s="548"/>
      <c r="AA2" s="548"/>
      <c r="AB2" s="548"/>
      <c r="AC2" s="548"/>
      <c r="AD2" s="548"/>
    </row>
    <row r="3" spans="1:35" ht="18" hidden="1" x14ac:dyDescent="0.3">
      <c r="A3" s="1466" t="s">
        <v>647</v>
      </c>
      <c r="B3" s="1466"/>
      <c r="C3" s="1466"/>
      <c r="D3" s="1466"/>
      <c r="E3" s="1466"/>
      <c r="F3" s="1466"/>
      <c r="G3" s="1466"/>
      <c r="H3" s="1466"/>
      <c r="I3" s="1466"/>
      <c r="J3" s="1466"/>
      <c r="K3" s="1466"/>
      <c r="L3" s="1466"/>
      <c r="M3" s="1466"/>
      <c r="N3" s="1466"/>
      <c r="O3" s="1466"/>
      <c r="P3" s="1466"/>
      <c r="Q3" s="1466"/>
      <c r="R3" s="1466"/>
      <c r="S3" s="1466"/>
      <c r="T3" s="1466"/>
      <c r="U3" s="1466"/>
      <c r="V3" s="1466"/>
      <c r="W3" s="1466"/>
      <c r="X3" s="1466"/>
      <c r="Y3" s="548"/>
      <c r="Z3" s="548"/>
      <c r="AA3" s="548"/>
      <c r="AB3" s="548"/>
      <c r="AC3" s="548"/>
      <c r="AD3" s="548"/>
    </row>
    <row r="4" spans="1:35" hidden="1" x14ac:dyDescent="0.3">
      <c r="E4" s="1091"/>
      <c r="F4" s="1091"/>
      <c r="G4" s="1091"/>
      <c r="H4" s="1091"/>
    </row>
    <row r="5" spans="1:35" hidden="1" x14ac:dyDescent="0.3">
      <c r="A5" s="1454" t="s">
        <v>648</v>
      </c>
      <c r="B5" s="1454"/>
      <c r="C5" s="1454"/>
      <c r="D5" s="1454"/>
      <c r="E5" s="1454"/>
      <c r="F5" s="1454"/>
      <c r="G5" s="1454"/>
      <c r="H5" s="1454"/>
      <c r="I5" s="1454"/>
      <c r="J5" s="1454"/>
      <c r="K5" s="1454"/>
      <c r="L5" s="1454"/>
      <c r="M5" s="1454"/>
      <c r="N5" s="1454"/>
      <c r="O5" s="1454"/>
      <c r="P5" s="1454"/>
      <c r="Q5" s="1454"/>
      <c r="R5" s="1454"/>
      <c r="S5" s="1454"/>
      <c r="T5" s="1454"/>
      <c r="U5" s="1454"/>
      <c r="V5" s="1454"/>
      <c r="W5" s="1454"/>
      <c r="X5" s="1454"/>
      <c r="Y5" s="1467" t="s">
        <v>649</v>
      </c>
      <c r="Z5" s="1467"/>
      <c r="AA5" s="1467"/>
      <c r="AB5" s="1467"/>
      <c r="AC5" s="1467"/>
    </row>
    <row r="6" spans="1:35" hidden="1" x14ac:dyDescent="0.3">
      <c r="B6" s="1454" t="s">
        <v>1031</v>
      </c>
      <c r="C6" s="1454"/>
      <c r="D6" s="1454"/>
      <c r="E6" s="1454"/>
      <c r="F6" s="1454"/>
      <c r="G6" s="1454"/>
      <c r="H6" s="1454"/>
      <c r="I6" s="1454"/>
      <c r="J6" s="1454"/>
      <c r="K6" s="1454"/>
      <c r="L6" s="1454"/>
      <c r="M6" s="1454"/>
      <c r="N6" s="1454"/>
      <c r="O6" s="1454"/>
      <c r="P6" s="1454"/>
      <c r="Q6" s="1454"/>
      <c r="R6" s="1454"/>
      <c r="S6" s="1454"/>
      <c r="T6" s="1454"/>
      <c r="U6" s="1454"/>
      <c r="V6" s="1454"/>
      <c r="W6" s="1454"/>
      <c r="X6" s="1454"/>
      <c r="Y6" s="1465" t="s">
        <v>651</v>
      </c>
      <c r="Z6" s="1465"/>
      <c r="AA6" s="1465"/>
      <c r="AB6" s="1465"/>
      <c r="AC6" s="1465"/>
      <c r="AD6" s="1465"/>
    </row>
    <row r="7" spans="1:35" hidden="1" x14ac:dyDescent="0.3">
      <c r="B7" s="1454" t="s">
        <v>1032</v>
      </c>
      <c r="C7" s="1454"/>
      <c r="D7" s="1454"/>
      <c r="E7" s="1454"/>
      <c r="F7" s="1454"/>
      <c r="G7" s="1454"/>
      <c r="H7" s="1454"/>
      <c r="I7" s="1454"/>
      <c r="J7" s="1454"/>
      <c r="K7" s="1454"/>
      <c r="L7" s="1454"/>
      <c r="M7" s="1454"/>
      <c r="N7" s="1454"/>
      <c r="O7" s="1454"/>
      <c r="P7" s="1454"/>
      <c r="Q7" s="1454"/>
      <c r="R7" s="1454"/>
      <c r="S7" s="1454"/>
      <c r="T7" s="1454"/>
      <c r="U7" s="1454"/>
      <c r="V7" s="1454"/>
      <c r="W7" s="1454"/>
      <c r="X7" s="1454"/>
      <c r="Y7" s="1455" t="s">
        <v>653</v>
      </c>
      <c r="Z7" s="1455"/>
      <c r="AA7" s="1455"/>
      <c r="AB7" s="1455"/>
      <c r="AC7" s="1455"/>
      <c r="AD7" s="1455"/>
    </row>
    <row r="8" spans="1:35" hidden="1" x14ac:dyDescent="0.3">
      <c r="B8" s="1454" t="s">
        <v>1033</v>
      </c>
      <c r="C8" s="1454"/>
      <c r="D8" s="1454"/>
      <c r="E8" s="1454"/>
      <c r="F8" s="1454"/>
      <c r="G8" s="1454"/>
      <c r="H8" s="1454"/>
      <c r="I8" s="1454"/>
      <c r="J8" s="1454"/>
      <c r="K8" s="1454"/>
      <c r="L8" s="1454"/>
      <c r="M8" s="1454"/>
      <c r="N8" s="1454"/>
      <c r="O8" s="1454"/>
      <c r="P8" s="1454"/>
      <c r="Q8" s="1454"/>
      <c r="R8" s="1454"/>
      <c r="S8" s="1454"/>
      <c r="T8" s="1454"/>
      <c r="U8" s="1454"/>
      <c r="V8" s="1454"/>
      <c r="W8" s="1454"/>
      <c r="X8" s="1454"/>
      <c r="Y8" s="1456" t="s">
        <v>655</v>
      </c>
      <c r="Z8" s="1456"/>
      <c r="AA8" s="1456"/>
      <c r="AB8" s="1456"/>
      <c r="AC8" s="1456"/>
      <c r="AD8" s="1456"/>
    </row>
    <row r="9" spans="1:35" hidden="1" x14ac:dyDescent="0.3">
      <c r="B9" s="1454" t="s">
        <v>1034</v>
      </c>
      <c r="C9" s="1454"/>
      <c r="D9" s="1454"/>
      <c r="E9" s="1454"/>
      <c r="F9" s="1454"/>
      <c r="G9" s="1454"/>
      <c r="H9" s="1454"/>
      <c r="I9" s="1454"/>
      <c r="J9" s="1454"/>
      <c r="K9" s="1454"/>
      <c r="L9" s="1454"/>
      <c r="M9" s="1454"/>
      <c r="N9" s="1454"/>
      <c r="O9" s="1454"/>
      <c r="P9" s="1454"/>
      <c r="Q9" s="1454"/>
      <c r="R9" s="1454"/>
      <c r="S9" s="1454"/>
      <c r="T9" s="1454"/>
      <c r="U9" s="1454"/>
      <c r="V9" s="1454"/>
      <c r="W9" s="1454"/>
      <c r="X9" s="1454"/>
      <c r="Y9" s="1454"/>
      <c r="Z9" s="1092"/>
      <c r="AA9" s="1092"/>
      <c r="AB9" s="1092"/>
      <c r="AC9" s="1092"/>
      <c r="AD9" s="1092"/>
    </row>
    <row r="10" spans="1:35" hidden="1" x14ac:dyDescent="0.3">
      <c r="Z10" s="1092"/>
      <c r="AA10" s="1092"/>
      <c r="AB10" s="1092"/>
      <c r="AC10" s="1092"/>
      <c r="AD10" s="1092"/>
    </row>
    <row r="11" spans="1:35" ht="45.75" customHeight="1" x14ac:dyDescent="0.3">
      <c r="A11" s="1457" t="s">
        <v>45</v>
      </c>
      <c r="B11" s="1457" t="s">
        <v>173</v>
      </c>
      <c r="C11" s="1458" t="s">
        <v>174</v>
      </c>
      <c r="D11" s="1459"/>
      <c r="E11" s="1459"/>
      <c r="F11" s="1459"/>
      <c r="G11" s="1459"/>
      <c r="H11" s="1460"/>
      <c r="I11" s="1464" t="s">
        <v>175</v>
      </c>
      <c r="J11" s="1449"/>
      <c r="K11" s="1449"/>
      <c r="L11" s="1449"/>
      <c r="M11" s="1449"/>
      <c r="N11" s="1449"/>
      <c r="O11" s="1449"/>
      <c r="P11" s="1449"/>
      <c r="Q11" s="1449"/>
      <c r="R11" s="1449"/>
      <c r="S11" s="1366" t="s">
        <v>176</v>
      </c>
      <c r="T11" s="1366"/>
      <c r="U11" s="1366"/>
      <c r="V11" s="1366"/>
      <c r="W11" s="1366"/>
      <c r="X11" s="1366"/>
      <c r="Y11" s="1366"/>
      <c r="Z11" s="1366"/>
      <c r="AA11" s="1366"/>
      <c r="AB11" s="1366"/>
      <c r="AC11" s="1366"/>
      <c r="AD11" s="1366"/>
      <c r="AH11" s="1424" t="s">
        <v>676</v>
      </c>
      <c r="AI11" s="1345" t="s">
        <v>55</v>
      </c>
    </row>
    <row r="12" spans="1:35" x14ac:dyDescent="0.3">
      <c r="A12" s="1443"/>
      <c r="B12" s="1443"/>
      <c r="C12" s="1461"/>
      <c r="D12" s="1462"/>
      <c r="E12" s="1462"/>
      <c r="F12" s="1462"/>
      <c r="G12" s="1462"/>
      <c r="H12" s="1463"/>
      <c r="I12" s="1442" t="s">
        <v>98</v>
      </c>
      <c r="J12" s="1445" t="s">
        <v>177</v>
      </c>
      <c r="K12" s="1446" t="s">
        <v>178</v>
      </c>
      <c r="L12" s="1464" t="s">
        <v>179</v>
      </c>
      <c r="M12" s="1449"/>
      <c r="N12" s="1449"/>
      <c r="O12" s="1449"/>
      <c r="P12" s="1449"/>
      <c r="Q12" s="1449"/>
      <c r="R12" s="1451" t="s">
        <v>180</v>
      </c>
      <c r="S12" s="1372" t="s">
        <v>181</v>
      </c>
      <c r="T12" s="1372"/>
      <c r="U12" s="1372"/>
      <c r="V12" s="1372"/>
      <c r="W12" s="1372" t="s">
        <v>509</v>
      </c>
      <c r="X12" s="1389"/>
      <c r="Y12" s="1389"/>
      <c r="Z12" s="1389"/>
      <c r="AA12" s="1372" t="s">
        <v>276</v>
      </c>
      <c r="AB12" s="1389"/>
      <c r="AC12" s="1389"/>
      <c r="AD12" s="1389"/>
      <c r="AH12" s="1425"/>
      <c r="AI12" s="1345"/>
    </row>
    <row r="13" spans="1:35" x14ac:dyDescent="0.3">
      <c r="A13" s="1443"/>
      <c r="B13" s="1443"/>
      <c r="C13" s="1461"/>
      <c r="D13" s="1462"/>
      <c r="E13" s="1462"/>
      <c r="F13" s="1462"/>
      <c r="G13" s="1462"/>
      <c r="H13" s="1463"/>
      <c r="I13" s="1443"/>
      <c r="J13" s="1443"/>
      <c r="K13" s="1447"/>
      <c r="L13" s="1448" t="s">
        <v>182</v>
      </c>
      <c r="M13" s="1449"/>
      <c r="N13" s="1449"/>
      <c r="O13" s="1450"/>
      <c r="P13" s="1445" t="s">
        <v>183</v>
      </c>
      <c r="Q13" s="1451" t="s">
        <v>370</v>
      </c>
      <c r="R13" s="1452"/>
      <c r="S13" s="1366" t="s">
        <v>184</v>
      </c>
      <c r="T13" s="1366"/>
      <c r="U13" s="1366" t="s">
        <v>185</v>
      </c>
      <c r="V13" s="1366"/>
      <c r="W13" s="1366" t="s">
        <v>164</v>
      </c>
      <c r="X13" s="1393"/>
      <c r="Y13" s="1366" t="s">
        <v>165</v>
      </c>
      <c r="Z13" s="1393"/>
      <c r="AA13" s="1366" t="s">
        <v>277</v>
      </c>
      <c r="AB13" s="1393"/>
      <c r="AC13" s="1366" t="s">
        <v>278</v>
      </c>
      <c r="AD13" s="1393"/>
      <c r="AH13" s="1425"/>
      <c r="AI13" s="1345"/>
    </row>
    <row r="14" spans="1:35" ht="30" customHeight="1" x14ac:dyDescent="0.3">
      <c r="A14" s="1443"/>
      <c r="B14" s="1443"/>
      <c r="C14" s="1461"/>
      <c r="D14" s="1462"/>
      <c r="E14" s="1462"/>
      <c r="F14" s="1462"/>
      <c r="G14" s="1462"/>
      <c r="H14" s="1463"/>
      <c r="I14" s="1443"/>
      <c r="J14" s="1443"/>
      <c r="K14" s="1447"/>
      <c r="L14" s="1445" t="s">
        <v>186</v>
      </c>
      <c r="M14" s="1448" t="s">
        <v>187</v>
      </c>
      <c r="N14" s="1449"/>
      <c r="O14" s="1450"/>
      <c r="P14" s="1443"/>
      <c r="Q14" s="1452"/>
      <c r="R14" s="1452"/>
      <c r="S14" s="1372" t="s">
        <v>672</v>
      </c>
      <c r="T14" s="1372"/>
      <c r="U14" s="1372" t="s">
        <v>1035</v>
      </c>
      <c r="V14" s="1372"/>
      <c r="W14" s="1372" t="s">
        <v>1036</v>
      </c>
      <c r="X14" s="1372"/>
      <c r="Y14" s="1372" t="s">
        <v>1037</v>
      </c>
      <c r="Z14" s="1372"/>
      <c r="AA14" s="1372" t="s">
        <v>1038</v>
      </c>
      <c r="AB14" s="1393"/>
      <c r="AC14" s="1372" t="s">
        <v>1039</v>
      </c>
      <c r="AD14" s="1393"/>
      <c r="AH14" s="1425"/>
      <c r="AI14" s="1345"/>
    </row>
    <row r="15" spans="1:35" x14ac:dyDescent="0.3">
      <c r="A15" s="1443"/>
      <c r="B15" s="1443"/>
      <c r="C15" s="1461"/>
      <c r="D15" s="1462"/>
      <c r="E15" s="1462"/>
      <c r="F15" s="1462"/>
      <c r="G15" s="1462"/>
      <c r="H15" s="1463"/>
      <c r="I15" s="1443"/>
      <c r="J15" s="1443"/>
      <c r="K15" s="1447"/>
      <c r="L15" s="1443"/>
      <c r="M15" s="1445" t="s">
        <v>188</v>
      </c>
      <c r="N15" s="1445" t="s">
        <v>189</v>
      </c>
      <c r="O15" s="1445" t="s">
        <v>190</v>
      </c>
      <c r="P15" s="1443"/>
      <c r="Q15" s="1452"/>
      <c r="R15" s="1452"/>
      <c r="S15" s="1372" t="s">
        <v>674</v>
      </c>
      <c r="T15" s="1372"/>
      <c r="U15" s="1372" t="s">
        <v>675</v>
      </c>
      <c r="V15" s="1372"/>
      <c r="W15" s="1372" t="s">
        <v>567</v>
      </c>
      <c r="X15" s="1372"/>
      <c r="Y15" s="1372" t="s">
        <v>568</v>
      </c>
      <c r="Z15" s="1372"/>
      <c r="AA15" s="1372" t="s">
        <v>1040</v>
      </c>
      <c r="AB15" s="1372"/>
      <c r="AC15" s="1372" t="s">
        <v>1041</v>
      </c>
      <c r="AD15" s="1393"/>
      <c r="AH15" s="1425"/>
      <c r="AI15" s="1345"/>
    </row>
    <row r="16" spans="1:35" x14ac:dyDescent="0.3">
      <c r="A16" s="1443"/>
      <c r="B16" s="1443"/>
      <c r="C16" s="1439" t="s">
        <v>149</v>
      </c>
      <c r="D16" s="1440"/>
      <c r="E16" s="1440"/>
      <c r="F16" s="1440"/>
      <c r="G16" s="1440"/>
      <c r="H16" s="1441"/>
      <c r="I16" s="1443"/>
      <c r="J16" s="1443"/>
      <c r="K16" s="1447"/>
      <c r="L16" s="1443"/>
      <c r="M16" s="1443"/>
      <c r="N16" s="1443"/>
      <c r="O16" s="1443"/>
      <c r="P16" s="1443"/>
      <c r="Q16" s="1452"/>
      <c r="R16" s="1452"/>
      <c r="S16" s="1370" t="s">
        <v>192</v>
      </c>
      <c r="T16" s="1370"/>
      <c r="U16" s="1370" t="s">
        <v>192</v>
      </c>
      <c r="V16" s="1370"/>
      <c r="W16" s="1370" t="s">
        <v>192</v>
      </c>
      <c r="X16" s="1370"/>
      <c r="Y16" s="1370" t="s">
        <v>192</v>
      </c>
      <c r="Z16" s="1370"/>
      <c r="AA16" s="1370" t="s">
        <v>192</v>
      </c>
      <c r="AB16" s="1393"/>
      <c r="AC16" s="1370" t="s">
        <v>373</v>
      </c>
      <c r="AD16" s="1393"/>
      <c r="AH16" s="1425"/>
      <c r="AI16" s="1345"/>
    </row>
    <row r="17" spans="1:35" ht="24" x14ac:dyDescent="0.3">
      <c r="A17" s="1443"/>
      <c r="B17" s="1452"/>
      <c r="C17" s="1086">
        <v>1</v>
      </c>
      <c r="D17" s="1086">
        <v>2</v>
      </c>
      <c r="E17" s="1088">
        <v>3</v>
      </c>
      <c r="F17" s="453">
        <v>4</v>
      </c>
      <c r="G17" s="1087">
        <v>5</v>
      </c>
      <c r="H17" s="370">
        <v>6</v>
      </c>
      <c r="I17" s="1444"/>
      <c r="J17" s="1443"/>
      <c r="K17" s="1447"/>
      <c r="L17" s="1443"/>
      <c r="M17" s="1443"/>
      <c r="N17" s="1443"/>
      <c r="O17" s="1443"/>
      <c r="P17" s="1443"/>
      <c r="Q17" s="1452"/>
      <c r="R17" s="1453"/>
      <c r="S17" s="1081" t="s">
        <v>193</v>
      </c>
      <c r="T17" s="1081" t="s">
        <v>194</v>
      </c>
      <c r="U17" s="1081" t="s">
        <v>193</v>
      </c>
      <c r="V17" s="1081" t="s">
        <v>194</v>
      </c>
      <c r="W17" s="1081" t="s">
        <v>193</v>
      </c>
      <c r="X17" s="1081" t="s">
        <v>194</v>
      </c>
      <c r="Y17" s="1081" t="s">
        <v>193</v>
      </c>
      <c r="Z17" s="1081" t="s">
        <v>194</v>
      </c>
      <c r="AA17" s="1081" t="s">
        <v>193</v>
      </c>
      <c r="AB17" s="1081" t="s">
        <v>194</v>
      </c>
      <c r="AC17" s="1081" t="s">
        <v>193</v>
      </c>
      <c r="AD17" s="1081" t="s">
        <v>194</v>
      </c>
      <c r="AH17" s="1426"/>
      <c r="AI17" s="1345"/>
    </row>
    <row r="18" spans="1:35" hidden="1" x14ac:dyDescent="0.3">
      <c r="A18" s="1141" t="s">
        <v>374</v>
      </c>
      <c r="B18" s="1142" t="s">
        <v>375</v>
      </c>
      <c r="C18" s="1143"/>
      <c r="D18" s="1143"/>
      <c r="E18" s="599"/>
      <c r="F18" s="453"/>
      <c r="G18" s="1087"/>
      <c r="H18" s="370"/>
      <c r="I18" s="971">
        <f t="shared" ref="I18:R18" si="0">I19+I39+I43</f>
        <v>1476</v>
      </c>
      <c r="J18" s="971">
        <f t="shared" si="0"/>
        <v>91</v>
      </c>
      <c r="K18" s="971">
        <f t="shared" si="0"/>
        <v>539</v>
      </c>
      <c r="L18" s="971">
        <f t="shared" si="0"/>
        <v>1365</v>
      </c>
      <c r="M18" s="971">
        <f t="shared" si="0"/>
        <v>826</v>
      </c>
      <c r="N18" s="971">
        <f t="shared" si="0"/>
        <v>539</v>
      </c>
      <c r="O18" s="971">
        <f t="shared" si="0"/>
        <v>0</v>
      </c>
      <c r="P18" s="971">
        <f t="shared" si="0"/>
        <v>8</v>
      </c>
      <c r="Q18" s="971">
        <f t="shared" si="0"/>
        <v>12</v>
      </c>
      <c r="R18" s="971">
        <f t="shared" si="0"/>
        <v>0</v>
      </c>
      <c r="S18" s="971">
        <f>S19+S39+S43</f>
        <v>560</v>
      </c>
      <c r="T18" s="971">
        <f t="shared" ref="T18:V18" si="1">T19+T39+T43</f>
        <v>16</v>
      </c>
      <c r="U18" s="971">
        <f t="shared" si="1"/>
        <v>805</v>
      </c>
      <c r="V18" s="971">
        <f t="shared" si="1"/>
        <v>23</v>
      </c>
      <c r="W18" s="1081"/>
      <c r="X18" s="1081"/>
      <c r="Y18" s="1081"/>
      <c r="Z18" s="1081"/>
      <c r="AA18" s="1081"/>
      <c r="AB18" s="1081"/>
      <c r="AC18" s="1081"/>
      <c r="AD18" s="1081"/>
      <c r="AH18" s="48"/>
      <c r="AI18" s="1078"/>
    </row>
    <row r="19" spans="1:35" hidden="1" x14ac:dyDescent="0.3">
      <c r="A19" s="1144"/>
      <c r="B19" s="1145" t="s">
        <v>376</v>
      </c>
      <c r="C19" s="1146"/>
      <c r="D19" s="1146"/>
      <c r="E19" s="599"/>
      <c r="F19" s="453"/>
      <c r="G19" s="1087"/>
      <c r="H19" s="370"/>
      <c r="I19" s="1147">
        <f>I20+I23+I25+I28+I32+I36</f>
        <v>1333</v>
      </c>
      <c r="J19" s="1147">
        <f t="shared" ref="J19:Q19" si="2">J20+J23+J25+J28+J32+J36</f>
        <v>52</v>
      </c>
      <c r="K19" s="1147">
        <f t="shared" si="2"/>
        <v>467</v>
      </c>
      <c r="L19" s="1147">
        <f t="shared" si="2"/>
        <v>1261</v>
      </c>
      <c r="M19" s="1147">
        <f t="shared" si="2"/>
        <v>794</v>
      </c>
      <c r="N19" s="1147">
        <f t="shared" si="2"/>
        <v>467</v>
      </c>
      <c r="O19" s="1147">
        <f t="shared" si="2"/>
        <v>0</v>
      </c>
      <c r="P19" s="1147">
        <f t="shared" si="2"/>
        <v>8</v>
      </c>
      <c r="Q19" s="1147">
        <f t="shared" si="2"/>
        <v>12</v>
      </c>
      <c r="R19" s="1148"/>
      <c r="S19" s="978">
        <f t="shared" ref="S19:V19" si="3">SUM(S21:S38)</f>
        <v>484</v>
      </c>
      <c r="T19" s="978">
        <f t="shared" si="3"/>
        <v>0</v>
      </c>
      <c r="U19" s="978">
        <f t="shared" si="3"/>
        <v>777</v>
      </c>
      <c r="V19" s="978">
        <f t="shared" si="3"/>
        <v>0</v>
      </c>
      <c r="W19" s="1081"/>
      <c r="X19" s="1081"/>
      <c r="Y19" s="1081"/>
      <c r="Z19" s="1081"/>
      <c r="AA19" s="1081"/>
      <c r="AB19" s="1081"/>
      <c r="AC19" s="1081"/>
      <c r="AD19" s="1081"/>
      <c r="AH19" s="48"/>
      <c r="AI19" s="1078"/>
    </row>
    <row r="20" spans="1:35" ht="24" hidden="1" x14ac:dyDescent="0.3">
      <c r="A20" s="1149"/>
      <c r="B20" s="1145" t="s">
        <v>377</v>
      </c>
      <c r="C20" s="986"/>
      <c r="D20" s="986"/>
      <c r="E20" s="599"/>
      <c r="F20" s="453"/>
      <c r="G20" s="1087"/>
      <c r="H20" s="370"/>
      <c r="I20" s="1150">
        <f t="shared" ref="I20:U20" si="4">I21+I22</f>
        <v>194</v>
      </c>
      <c r="J20" s="1150">
        <f t="shared" si="4"/>
        <v>0</v>
      </c>
      <c r="K20" s="1150">
        <f t="shared" si="4"/>
        <v>36</v>
      </c>
      <c r="L20" s="1150">
        <f t="shared" si="4"/>
        <v>194</v>
      </c>
      <c r="M20" s="1150">
        <f t="shared" si="4"/>
        <v>158</v>
      </c>
      <c r="N20" s="1150">
        <f t="shared" si="4"/>
        <v>36</v>
      </c>
      <c r="O20" s="1150">
        <f t="shared" si="4"/>
        <v>0</v>
      </c>
      <c r="P20" s="1150">
        <f t="shared" si="4"/>
        <v>0</v>
      </c>
      <c r="Q20" s="1150">
        <f t="shared" si="4"/>
        <v>0</v>
      </c>
      <c r="R20" s="1151">
        <f t="shared" si="4"/>
        <v>0</v>
      </c>
      <c r="S20" s="1151">
        <f t="shared" si="4"/>
        <v>70</v>
      </c>
      <c r="T20" s="1151">
        <f t="shared" si="4"/>
        <v>0</v>
      </c>
      <c r="U20" s="1151">
        <f t="shared" si="4"/>
        <v>124</v>
      </c>
      <c r="V20" s="986"/>
      <c r="W20" s="1081"/>
      <c r="X20" s="1081"/>
      <c r="Y20" s="1081"/>
      <c r="Z20" s="1081"/>
      <c r="AA20" s="1081"/>
      <c r="AB20" s="1081"/>
      <c r="AC20" s="1081"/>
      <c r="AD20" s="1081"/>
      <c r="AH20" s="48"/>
      <c r="AI20" s="1078"/>
    </row>
    <row r="21" spans="1:35" hidden="1" x14ac:dyDescent="0.25">
      <c r="A21" s="1152" t="s">
        <v>378</v>
      </c>
      <c r="B21" s="1153" t="s">
        <v>379</v>
      </c>
      <c r="C21" s="1154"/>
      <c r="D21" s="1082" t="s">
        <v>29</v>
      </c>
      <c r="E21" s="599"/>
      <c r="F21" s="453"/>
      <c r="G21" s="1087"/>
      <c r="H21" s="370"/>
      <c r="I21" s="1155">
        <f>SUM(M21:R21)</f>
        <v>78</v>
      </c>
      <c r="J21" s="1156"/>
      <c r="K21" s="1157">
        <f>N21</f>
        <v>36</v>
      </c>
      <c r="L21" s="1158">
        <f>S21+U21</f>
        <v>78</v>
      </c>
      <c r="M21" s="1159">
        <f>L21-N21</f>
        <v>42</v>
      </c>
      <c r="N21" s="996">
        <v>36</v>
      </c>
      <c r="O21" s="1156"/>
      <c r="P21" s="1081"/>
      <c r="Q21" s="1081"/>
      <c r="R21" s="1160"/>
      <c r="S21" s="1081">
        <v>32</v>
      </c>
      <c r="T21" s="986"/>
      <c r="U21" s="1081">
        <v>46</v>
      </c>
      <c r="V21" s="986"/>
      <c r="W21" s="1081"/>
      <c r="X21" s="1081"/>
      <c r="Y21" s="1081"/>
      <c r="Z21" s="1081"/>
      <c r="AA21" s="1081"/>
      <c r="AB21" s="1081"/>
      <c r="AC21" s="1081"/>
      <c r="AD21" s="1081"/>
      <c r="AH21" s="48"/>
      <c r="AI21" s="1078"/>
    </row>
    <row r="22" spans="1:35" hidden="1" x14ac:dyDescent="0.3">
      <c r="A22" s="1152" t="s">
        <v>381</v>
      </c>
      <c r="B22" s="1153" t="s">
        <v>382</v>
      </c>
      <c r="C22" s="1082"/>
      <c r="D22" s="1082" t="s">
        <v>29</v>
      </c>
      <c r="E22" s="599"/>
      <c r="F22" s="453"/>
      <c r="G22" s="1087"/>
      <c r="H22" s="370"/>
      <c r="I22" s="1155">
        <f t="shared" ref="I22:I42" si="5">SUM(M22:R22)</f>
        <v>116</v>
      </c>
      <c r="J22" s="1156"/>
      <c r="K22" s="1157">
        <f t="shared" ref="K22:K43" si="6">N22</f>
        <v>0</v>
      </c>
      <c r="L22" s="1158">
        <f t="shared" ref="L22:L43" si="7">S22+U22</f>
        <v>116</v>
      </c>
      <c r="M22" s="1159">
        <f t="shared" ref="M22:M43" si="8">L22-N22</f>
        <v>116</v>
      </c>
      <c r="N22" s="996">
        <v>0</v>
      </c>
      <c r="O22" s="1156"/>
      <c r="P22" s="1081"/>
      <c r="Q22" s="1081"/>
      <c r="R22" s="1160"/>
      <c r="S22" s="1081">
        <v>38</v>
      </c>
      <c r="T22" s="986"/>
      <c r="U22" s="1081">
        <v>78</v>
      </c>
      <c r="V22" s="986"/>
      <c r="W22" s="1081"/>
      <c r="X22" s="1081"/>
      <c r="Y22" s="1081"/>
      <c r="Z22" s="1081"/>
      <c r="AA22" s="1081"/>
      <c r="AB22" s="1081"/>
      <c r="AC22" s="1081"/>
      <c r="AD22" s="1081"/>
      <c r="AH22" s="48"/>
      <c r="AI22" s="1078"/>
    </row>
    <row r="23" spans="1:35" ht="24" hidden="1" x14ac:dyDescent="0.3">
      <c r="A23" s="1152"/>
      <c r="B23" s="1145" t="s">
        <v>383</v>
      </c>
      <c r="C23" s="1082"/>
      <c r="D23" s="1082"/>
      <c r="E23" s="599"/>
      <c r="F23" s="453"/>
      <c r="G23" s="1087"/>
      <c r="H23" s="370"/>
      <c r="I23" s="1161">
        <f t="shared" ref="I23:J23" si="9">I24</f>
        <v>117</v>
      </c>
      <c r="J23" s="1161">
        <f t="shared" si="9"/>
        <v>0</v>
      </c>
      <c r="K23" s="1161">
        <f>K24</f>
        <v>117</v>
      </c>
      <c r="L23" s="1161">
        <f t="shared" ref="L23:Q23" si="10">L24</f>
        <v>117</v>
      </c>
      <c r="M23" s="1161">
        <f t="shared" si="10"/>
        <v>0</v>
      </c>
      <c r="N23" s="1161">
        <f t="shared" si="10"/>
        <v>117</v>
      </c>
      <c r="O23" s="1161">
        <f t="shared" si="10"/>
        <v>0</v>
      </c>
      <c r="P23" s="1161">
        <f t="shared" si="10"/>
        <v>0</v>
      </c>
      <c r="Q23" s="1161">
        <f t="shared" si="10"/>
        <v>0</v>
      </c>
      <c r="R23" s="1160"/>
      <c r="S23" s="1081"/>
      <c r="T23" s="986"/>
      <c r="U23" s="1081"/>
      <c r="V23" s="986"/>
      <c r="W23" s="1081"/>
      <c r="X23" s="1081"/>
      <c r="Y23" s="1081"/>
      <c r="Z23" s="1081"/>
      <c r="AA23" s="1081"/>
      <c r="AB23" s="1081"/>
      <c r="AC23" s="1081"/>
      <c r="AD23" s="1081"/>
      <c r="AH23" s="48"/>
      <c r="AI23" s="1078"/>
    </row>
    <row r="24" spans="1:35" hidden="1" x14ac:dyDescent="0.3">
      <c r="A24" s="1152" t="s">
        <v>384</v>
      </c>
      <c r="B24" s="1153" t="s">
        <v>4</v>
      </c>
      <c r="C24" s="1082"/>
      <c r="D24" s="1082" t="s">
        <v>29</v>
      </c>
      <c r="E24" s="599"/>
      <c r="F24" s="453"/>
      <c r="G24" s="1087"/>
      <c r="H24" s="370"/>
      <c r="I24" s="1155">
        <f t="shared" si="5"/>
        <v>117</v>
      </c>
      <c r="J24" s="1156"/>
      <c r="K24" s="1157">
        <f t="shared" si="6"/>
        <v>117</v>
      </c>
      <c r="L24" s="1158">
        <f t="shared" si="7"/>
        <v>117</v>
      </c>
      <c r="M24" s="1159">
        <f t="shared" si="8"/>
        <v>0</v>
      </c>
      <c r="N24" s="996">
        <v>117</v>
      </c>
      <c r="O24" s="1156"/>
      <c r="P24" s="1081"/>
      <c r="Q24" s="1081"/>
      <c r="R24" s="1160"/>
      <c r="S24" s="1081">
        <v>48</v>
      </c>
      <c r="T24" s="986"/>
      <c r="U24" s="1081">
        <v>69</v>
      </c>
      <c r="V24" s="986"/>
      <c r="W24" s="1081"/>
      <c r="X24" s="1081"/>
      <c r="Y24" s="1081"/>
      <c r="Z24" s="1081"/>
      <c r="AA24" s="1081"/>
      <c r="AB24" s="1081"/>
      <c r="AC24" s="1081"/>
      <c r="AD24" s="1081"/>
      <c r="AH24" s="48"/>
      <c r="AI24" s="1078"/>
    </row>
    <row r="25" spans="1:35" ht="24" hidden="1" x14ac:dyDescent="0.3">
      <c r="A25" s="1152"/>
      <c r="B25" s="1145" t="s">
        <v>385</v>
      </c>
      <c r="C25" s="1082"/>
      <c r="D25" s="1082"/>
      <c r="E25" s="599"/>
      <c r="F25" s="453"/>
      <c r="G25" s="1087"/>
      <c r="H25" s="370"/>
      <c r="I25" s="1161">
        <f t="shared" ref="I25:J25" si="11">I26+I27</f>
        <v>310</v>
      </c>
      <c r="J25" s="1161">
        <f t="shared" si="11"/>
        <v>0</v>
      </c>
      <c r="K25" s="1161">
        <f>K26+K27</f>
        <v>98</v>
      </c>
      <c r="L25" s="1161">
        <f t="shared" ref="L25:Q25" si="12">L26+L27</f>
        <v>310</v>
      </c>
      <c r="M25" s="1161">
        <f t="shared" si="12"/>
        <v>212</v>
      </c>
      <c r="N25" s="1161">
        <f t="shared" si="12"/>
        <v>98</v>
      </c>
      <c r="O25" s="1161">
        <f t="shared" si="12"/>
        <v>0</v>
      </c>
      <c r="P25" s="1161">
        <f t="shared" si="12"/>
        <v>0</v>
      </c>
      <c r="Q25" s="1161">
        <f t="shared" si="12"/>
        <v>0</v>
      </c>
      <c r="R25" s="1160"/>
      <c r="S25" s="1081"/>
      <c r="T25" s="986"/>
      <c r="U25" s="1081"/>
      <c r="V25" s="986"/>
      <c r="W25" s="1081"/>
      <c r="X25" s="1081"/>
      <c r="Y25" s="1081"/>
      <c r="Z25" s="1081"/>
      <c r="AA25" s="1081"/>
      <c r="AB25" s="1081"/>
      <c r="AC25" s="1081"/>
      <c r="AD25" s="1081"/>
      <c r="AH25" s="48"/>
      <c r="AI25" s="1078"/>
    </row>
    <row r="26" spans="1:35" hidden="1" x14ac:dyDescent="0.3">
      <c r="A26" s="1152" t="s">
        <v>386</v>
      </c>
      <c r="B26" s="1153" t="s">
        <v>350</v>
      </c>
      <c r="C26" s="1082"/>
      <c r="D26" s="1082" t="s">
        <v>29</v>
      </c>
      <c r="E26" s="599"/>
      <c r="F26" s="453"/>
      <c r="G26" s="1087"/>
      <c r="H26" s="370"/>
      <c r="I26" s="1155">
        <f t="shared" si="5"/>
        <v>192</v>
      </c>
      <c r="J26" s="1156"/>
      <c r="K26" s="1157">
        <f t="shared" si="6"/>
        <v>28</v>
      </c>
      <c r="L26" s="1158">
        <f t="shared" si="7"/>
        <v>192</v>
      </c>
      <c r="M26" s="1159">
        <f t="shared" si="8"/>
        <v>164</v>
      </c>
      <c r="N26" s="996">
        <v>28</v>
      </c>
      <c r="O26" s="1156"/>
      <c r="P26" s="1081"/>
      <c r="Q26" s="1081"/>
      <c r="R26" s="1160"/>
      <c r="S26" s="1081">
        <v>56</v>
      </c>
      <c r="T26" s="986"/>
      <c r="U26" s="1081">
        <v>136</v>
      </c>
      <c r="V26" s="986"/>
      <c r="W26" s="1081"/>
      <c r="X26" s="1081"/>
      <c r="Y26" s="1081"/>
      <c r="Z26" s="1081"/>
      <c r="AA26" s="1081"/>
      <c r="AB26" s="1081"/>
      <c r="AC26" s="1081"/>
      <c r="AD26" s="1081"/>
      <c r="AH26" s="48"/>
      <c r="AI26" s="1078"/>
    </row>
    <row r="27" spans="1:35" hidden="1" x14ac:dyDescent="0.3">
      <c r="A27" s="1152" t="s">
        <v>387</v>
      </c>
      <c r="B27" s="1153" t="s">
        <v>388</v>
      </c>
      <c r="C27" s="1082"/>
      <c r="D27" s="1082" t="s">
        <v>29</v>
      </c>
      <c r="E27" s="599"/>
      <c r="F27" s="453"/>
      <c r="G27" s="1087"/>
      <c r="H27" s="370"/>
      <c r="I27" s="1155">
        <f>SUM(M27:R27)</f>
        <v>118</v>
      </c>
      <c r="J27" s="1156"/>
      <c r="K27" s="1157">
        <f t="shared" si="6"/>
        <v>70</v>
      </c>
      <c r="L27" s="1158">
        <f>S27+U27</f>
        <v>118</v>
      </c>
      <c r="M27" s="1159">
        <f>L27-N27</f>
        <v>48</v>
      </c>
      <c r="N27" s="996">
        <v>70</v>
      </c>
      <c r="O27" s="1156"/>
      <c r="P27" s="1081"/>
      <c r="Q27" s="1081"/>
      <c r="R27" s="1160"/>
      <c r="S27" s="1081">
        <v>48</v>
      </c>
      <c r="T27" s="986"/>
      <c r="U27" s="1081">
        <v>70</v>
      </c>
      <c r="V27" s="986"/>
      <c r="W27" s="1081"/>
      <c r="X27" s="1081"/>
      <c r="Y27" s="1081"/>
      <c r="Z27" s="1081"/>
      <c r="AA27" s="1081"/>
      <c r="AB27" s="1081"/>
      <c r="AC27" s="1081"/>
      <c r="AD27" s="1081"/>
      <c r="AH27" s="48"/>
      <c r="AI27" s="1078"/>
    </row>
    <row r="28" spans="1:35" ht="24" hidden="1" x14ac:dyDescent="0.3">
      <c r="A28" s="1152"/>
      <c r="B28" s="1145" t="s">
        <v>389</v>
      </c>
      <c r="C28" s="1082"/>
      <c r="D28" s="1082"/>
      <c r="E28" s="599"/>
      <c r="F28" s="453"/>
      <c r="G28" s="1087"/>
      <c r="H28" s="370"/>
      <c r="I28" s="1161">
        <f t="shared" ref="I28:J28" si="13">I29+I30+I31</f>
        <v>196</v>
      </c>
      <c r="J28" s="1161">
        <f t="shared" si="13"/>
        <v>0</v>
      </c>
      <c r="K28" s="1161">
        <f>K29+K30+K31</f>
        <v>46</v>
      </c>
      <c r="L28" s="1161">
        <f t="shared" ref="L28:Q28" si="14">L29+L30+L31</f>
        <v>196</v>
      </c>
      <c r="M28" s="1161">
        <f t="shared" si="14"/>
        <v>150</v>
      </c>
      <c r="N28" s="1161">
        <f t="shared" si="14"/>
        <v>46</v>
      </c>
      <c r="O28" s="1161">
        <f t="shared" si="14"/>
        <v>0</v>
      </c>
      <c r="P28" s="1161">
        <f t="shared" si="14"/>
        <v>0</v>
      </c>
      <c r="Q28" s="1161">
        <f t="shared" si="14"/>
        <v>0</v>
      </c>
      <c r="R28" s="1160"/>
      <c r="S28" s="1081"/>
      <c r="T28" s="986"/>
      <c r="U28" s="1081"/>
      <c r="V28" s="986"/>
      <c r="W28" s="1081"/>
      <c r="X28" s="1081"/>
      <c r="Y28" s="1081"/>
      <c r="Z28" s="1081"/>
      <c r="AA28" s="1081"/>
      <c r="AB28" s="1081"/>
      <c r="AC28" s="1081"/>
      <c r="AD28" s="1081"/>
      <c r="AH28" s="48"/>
      <c r="AI28" s="1078"/>
    </row>
    <row r="29" spans="1:35" hidden="1" x14ac:dyDescent="0.3">
      <c r="A29" s="1152" t="s">
        <v>390</v>
      </c>
      <c r="B29" s="1153" t="s">
        <v>166</v>
      </c>
      <c r="C29" s="1082"/>
      <c r="D29" s="1082" t="s">
        <v>29</v>
      </c>
      <c r="E29" s="599"/>
      <c r="F29" s="453"/>
      <c r="G29" s="1087"/>
      <c r="H29" s="370"/>
      <c r="I29" s="1155">
        <f t="shared" si="5"/>
        <v>78</v>
      </c>
      <c r="J29" s="1156"/>
      <c r="K29" s="1157">
        <f t="shared" si="6"/>
        <v>16</v>
      </c>
      <c r="L29" s="1158">
        <f t="shared" si="7"/>
        <v>78</v>
      </c>
      <c r="M29" s="1159">
        <f t="shared" si="8"/>
        <v>62</v>
      </c>
      <c r="N29" s="996">
        <v>16</v>
      </c>
      <c r="O29" s="1156"/>
      <c r="P29" s="1081"/>
      <c r="Q29" s="1081"/>
      <c r="R29" s="1160"/>
      <c r="S29" s="1081">
        <v>32</v>
      </c>
      <c r="T29" s="986"/>
      <c r="U29" s="1081">
        <v>46</v>
      </c>
      <c r="V29" s="986"/>
      <c r="W29" s="1081"/>
      <c r="X29" s="1081"/>
      <c r="Y29" s="1081"/>
      <c r="Z29" s="1081"/>
      <c r="AA29" s="1081"/>
      <c r="AB29" s="1081"/>
      <c r="AC29" s="1081"/>
      <c r="AD29" s="1081"/>
      <c r="AH29" s="48"/>
      <c r="AI29" s="1078"/>
    </row>
    <row r="30" spans="1:35" hidden="1" x14ac:dyDescent="0.3">
      <c r="A30" s="1152" t="s">
        <v>415</v>
      </c>
      <c r="B30" s="1153" t="s">
        <v>392</v>
      </c>
      <c r="C30" s="1082"/>
      <c r="D30" s="1082" t="s">
        <v>29</v>
      </c>
      <c r="E30" s="599"/>
      <c r="F30" s="453"/>
      <c r="G30" s="1087"/>
      <c r="H30" s="370"/>
      <c r="I30" s="1155">
        <f t="shared" si="5"/>
        <v>78</v>
      </c>
      <c r="J30" s="1156"/>
      <c r="K30" s="1157">
        <f t="shared" si="6"/>
        <v>14</v>
      </c>
      <c r="L30" s="1158">
        <f t="shared" si="7"/>
        <v>78</v>
      </c>
      <c r="M30" s="1159">
        <f t="shared" si="8"/>
        <v>64</v>
      </c>
      <c r="N30" s="996">
        <v>14</v>
      </c>
      <c r="O30" s="1156"/>
      <c r="P30" s="1081"/>
      <c r="Q30" s="1081"/>
      <c r="R30" s="1160"/>
      <c r="S30" s="1081">
        <v>32</v>
      </c>
      <c r="T30" s="986"/>
      <c r="U30" s="1081">
        <v>46</v>
      </c>
      <c r="V30" s="986"/>
      <c r="W30" s="1081"/>
      <c r="X30" s="1081"/>
      <c r="Y30" s="1081"/>
      <c r="Z30" s="1081"/>
      <c r="AA30" s="1081"/>
      <c r="AB30" s="1081"/>
      <c r="AC30" s="1081"/>
      <c r="AD30" s="1081"/>
      <c r="AH30" s="48"/>
      <c r="AI30" s="1078"/>
    </row>
    <row r="31" spans="1:35" hidden="1" x14ac:dyDescent="0.3">
      <c r="A31" s="1152" t="s">
        <v>416</v>
      </c>
      <c r="B31" s="1153" t="s">
        <v>394</v>
      </c>
      <c r="C31" s="1082"/>
      <c r="D31" s="1082" t="s">
        <v>29</v>
      </c>
      <c r="E31" s="599"/>
      <c r="F31" s="453"/>
      <c r="G31" s="1087"/>
      <c r="H31" s="370"/>
      <c r="I31" s="1155">
        <f t="shared" si="5"/>
        <v>40</v>
      </c>
      <c r="J31" s="1156"/>
      <c r="K31" s="1157">
        <f t="shared" si="6"/>
        <v>16</v>
      </c>
      <c r="L31" s="1158">
        <f t="shared" si="7"/>
        <v>40</v>
      </c>
      <c r="M31" s="1159">
        <f t="shared" si="8"/>
        <v>24</v>
      </c>
      <c r="N31" s="996">
        <v>16</v>
      </c>
      <c r="O31" s="1156"/>
      <c r="P31" s="1081"/>
      <c r="Q31" s="1081"/>
      <c r="R31" s="1160"/>
      <c r="S31" s="1081">
        <v>40</v>
      </c>
      <c r="T31" s="986"/>
      <c r="U31" s="1081"/>
      <c r="V31" s="986"/>
      <c r="W31" s="1081"/>
      <c r="X31" s="1081"/>
      <c r="Y31" s="1081"/>
      <c r="Z31" s="1081"/>
      <c r="AA31" s="1081"/>
      <c r="AB31" s="1081"/>
      <c r="AC31" s="1081"/>
      <c r="AD31" s="1081"/>
      <c r="AH31" s="48"/>
      <c r="AI31" s="1078"/>
    </row>
    <row r="32" spans="1:35" ht="36" hidden="1" x14ac:dyDescent="0.3">
      <c r="A32" s="1152"/>
      <c r="B32" s="1145" t="s">
        <v>417</v>
      </c>
      <c r="C32" s="1082"/>
      <c r="D32" s="1082"/>
      <c r="E32" s="599"/>
      <c r="F32" s="453"/>
      <c r="G32" s="1087"/>
      <c r="H32" s="370"/>
      <c r="I32" s="1161">
        <f t="shared" ref="I32:J32" si="15">I33+I34+I35</f>
        <v>360</v>
      </c>
      <c r="J32" s="1161">
        <f t="shared" si="15"/>
        <v>52</v>
      </c>
      <c r="K32" s="1161">
        <f>K33+K34+K35</f>
        <v>68</v>
      </c>
      <c r="L32" s="1161">
        <f t="shared" ref="L32:Q32" si="16">L33+L34+L35</f>
        <v>288</v>
      </c>
      <c r="M32" s="1161">
        <f t="shared" si="16"/>
        <v>220</v>
      </c>
      <c r="N32" s="1161">
        <f t="shared" si="16"/>
        <v>68</v>
      </c>
      <c r="O32" s="1161">
        <f t="shared" si="16"/>
        <v>0</v>
      </c>
      <c r="P32" s="1161">
        <f t="shared" si="16"/>
        <v>8</v>
      </c>
      <c r="Q32" s="1161">
        <f t="shared" si="16"/>
        <v>12</v>
      </c>
      <c r="R32" s="1160"/>
      <c r="S32" s="1081"/>
      <c r="T32" s="986"/>
      <c r="U32" s="1081"/>
      <c r="V32" s="986"/>
      <c r="W32" s="1081"/>
      <c r="X32" s="1081"/>
      <c r="Y32" s="1081"/>
      <c r="Z32" s="1081"/>
      <c r="AA32" s="1081"/>
      <c r="AB32" s="1081"/>
      <c r="AC32" s="1081"/>
      <c r="AD32" s="1081"/>
      <c r="AH32" s="48"/>
      <c r="AI32" s="1078"/>
    </row>
    <row r="33" spans="1:35" ht="20.25" hidden="1" customHeight="1" x14ac:dyDescent="0.3">
      <c r="A33" s="1152" t="s">
        <v>396</v>
      </c>
      <c r="B33" s="1153" t="s">
        <v>397</v>
      </c>
      <c r="C33" s="1082" t="s">
        <v>29</v>
      </c>
      <c r="D33" s="1082"/>
      <c r="E33" s="599"/>
      <c r="F33" s="453"/>
      <c r="G33" s="1087"/>
      <c r="H33" s="370"/>
      <c r="I33" s="1155">
        <f>SUM(M33:R33)</f>
        <v>40</v>
      </c>
      <c r="J33" s="1156"/>
      <c r="K33" s="1157">
        <v>14</v>
      </c>
      <c r="L33" s="1158">
        <f t="shared" si="7"/>
        <v>40</v>
      </c>
      <c r="M33" s="1159">
        <f t="shared" si="8"/>
        <v>26</v>
      </c>
      <c r="N33" s="996">
        <v>14</v>
      </c>
      <c r="O33" s="1156"/>
      <c r="P33" s="1081"/>
      <c r="Q33" s="1081"/>
      <c r="R33" s="1160"/>
      <c r="S33" s="1081"/>
      <c r="T33" s="986"/>
      <c r="U33" s="1081">
        <v>40</v>
      </c>
      <c r="V33" s="986"/>
      <c r="W33" s="1081"/>
      <c r="X33" s="1081"/>
      <c r="Y33" s="1081"/>
      <c r="Z33" s="1081"/>
      <c r="AA33" s="1081"/>
      <c r="AB33" s="1081"/>
      <c r="AC33" s="1081"/>
      <c r="AD33" s="1081"/>
      <c r="AH33" s="48"/>
      <c r="AI33" s="1078"/>
    </row>
    <row r="34" spans="1:35" ht="29.25" hidden="1" customHeight="1" x14ac:dyDescent="0.3">
      <c r="A34" s="1152" t="s">
        <v>418</v>
      </c>
      <c r="B34" s="1153" t="s">
        <v>356</v>
      </c>
      <c r="C34" s="1082" t="s">
        <v>40</v>
      </c>
      <c r="D34" s="1082" t="s">
        <v>40</v>
      </c>
      <c r="E34" s="599"/>
      <c r="F34" s="453"/>
      <c r="G34" s="1087"/>
      <c r="H34" s="370"/>
      <c r="I34" s="1155">
        <f>SUM(M34:R34)+J34</f>
        <v>168</v>
      </c>
      <c r="J34" s="1156">
        <v>26</v>
      </c>
      <c r="K34" s="1157">
        <f t="shared" si="6"/>
        <v>34</v>
      </c>
      <c r="L34" s="1158">
        <f t="shared" si="7"/>
        <v>132</v>
      </c>
      <c r="M34" s="1159">
        <f t="shared" si="8"/>
        <v>98</v>
      </c>
      <c r="N34" s="996">
        <v>34</v>
      </c>
      <c r="O34" s="1156"/>
      <c r="P34" s="1081">
        <v>4</v>
      </c>
      <c r="Q34" s="1081">
        <v>6</v>
      </c>
      <c r="R34" s="1160"/>
      <c r="S34" s="1081">
        <v>46</v>
      </c>
      <c r="T34" s="986"/>
      <c r="U34" s="1081">
        <v>86</v>
      </c>
      <c r="V34" s="986"/>
      <c r="W34" s="1081"/>
      <c r="X34" s="1081"/>
      <c r="Y34" s="1081"/>
      <c r="Z34" s="1081"/>
      <c r="AA34" s="1081"/>
      <c r="AB34" s="1081"/>
      <c r="AC34" s="1081"/>
      <c r="AD34" s="1081"/>
      <c r="AH34" s="48"/>
      <c r="AI34" s="1078"/>
    </row>
    <row r="35" spans="1:35" ht="18.75" hidden="1" customHeight="1" x14ac:dyDescent="0.3">
      <c r="A35" s="1162" t="s">
        <v>420</v>
      </c>
      <c r="B35" s="1163" t="s">
        <v>401</v>
      </c>
      <c r="C35" s="1164" t="s">
        <v>40</v>
      </c>
      <c r="D35" s="1164" t="s">
        <v>40</v>
      </c>
      <c r="E35" s="599"/>
      <c r="F35" s="453"/>
      <c r="G35" s="1087"/>
      <c r="H35" s="370"/>
      <c r="I35" s="1155">
        <f>SUM(M35:R35)+J35</f>
        <v>152</v>
      </c>
      <c r="J35" s="1165">
        <v>26</v>
      </c>
      <c r="K35" s="1157">
        <f t="shared" si="6"/>
        <v>20</v>
      </c>
      <c r="L35" s="1158">
        <f t="shared" si="7"/>
        <v>116</v>
      </c>
      <c r="M35" s="1159">
        <f t="shared" si="8"/>
        <v>96</v>
      </c>
      <c r="N35" s="1166">
        <v>20</v>
      </c>
      <c r="O35" s="1167"/>
      <c r="P35" s="999">
        <v>4</v>
      </c>
      <c r="Q35" s="999">
        <v>6</v>
      </c>
      <c r="R35" s="1160"/>
      <c r="S35" s="999">
        <v>48</v>
      </c>
      <c r="T35" s="999"/>
      <c r="U35" s="999">
        <v>68</v>
      </c>
      <c r="V35" s="999"/>
      <c r="W35" s="1081"/>
      <c r="X35" s="1081"/>
      <c r="Y35" s="1081"/>
      <c r="Z35" s="1081"/>
      <c r="AA35" s="1081"/>
      <c r="AB35" s="1081"/>
      <c r="AC35" s="1081"/>
      <c r="AD35" s="1081"/>
      <c r="AH35" s="48"/>
      <c r="AI35" s="1078"/>
    </row>
    <row r="36" spans="1:35" ht="29.25" hidden="1" customHeight="1" x14ac:dyDescent="0.3">
      <c r="A36" s="1152"/>
      <c r="B36" s="1145" t="s">
        <v>402</v>
      </c>
      <c r="C36" s="1082"/>
      <c r="D36" s="1082"/>
      <c r="E36" s="599"/>
      <c r="F36" s="453"/>
      <c r="G36" s="1087"/>
      <c r="H36" s="370"/>
      <c r="I36" s="1155">
        <f t="shared" si="5"/>
        <v>156</v>
      </c>
      <c r="J36" s="1161">
        <f>J37+J38</f>
        <v>0</v>
      </c>
      <c r="K36" s="1161">
        <f>K37+K38</f>
        <v>102</v>
      </c>
      <c r="L36" s="1161">
        <f t="shared" ref="L36:Q36" si="17">L37+L38</f>
        <v>156</v>
      </c>
      <c r="M36" s="1161">
        <f t="shared" si="17"/>
        <v>54</v>
      </c>
      <c r="N36" s="1161">
        <f t="shared" si="17"/>
        <v>102</v>
      </c>
      <c r="O36" s="1161">
        <f t="shared" si="17"/>
        <v>0</v>
      </c>
      <c r="P36" s="1161">
        <f t="shared" si="17"/>
        <v>0</v>
      </c>
      <c r="Q36" s="1161">
        <f t="shared" si="17"/>
        <v>0</v>
      </c>
      <c r="R36" s="1160"/>
      <c r="S36" s="1081"/>
      <c r="T36" s="1081"/>
      <c r="U36" s="1081"/>
      <c r="V36" s="1081"/>
      <c r="W36" s="1081"/>
      <c r="X36" s="1081"/>
      <c r="Y36" s="1081"/>
      <c r="Z36" s="1081"/>
      <c r="AA36" s="1081"/>
      <c r="AB36" s="1081"/>
      <c r="AC36" s="1081"/>
      <c r="AD36" s="1081"/>
      <c r="AH36" s="48"/>
      <c r="AI36" s="1078"/>
    </row>
    <row r="37" spans="1:35" ht="22.5" hidden="1" customHeight="1" x14ac:dyDescent="0.3">
      <c r="A37" s="1152" t="s">
        <v>403</v>
      </c>
      <c r="B37" s="1153" t="s">
        <v>6</v>
      </c>
      <c r="C37" s="1082" t="s">
        <v>29</v>
      </c>
      <c r="D37" s="1082" t="s">
        <v>29</v>
      </c>
      <c r="E37" s="599"/>
      <c r="F37" s="453"/>
      <c r="G37" s="1087"/>
      <c r="H37" s="370"/>
      <c r="I37" s="1155">
        <f t="shared" si="5"/>
        <v>78</v>
      </c>
      <c r="J37" s="1156"/>
      <c r="K37" s="1157">
        <f t="shared" si="6"/>
        <v>74</v>
      </c>
      <c r="L37" s="1158">
        <f t="shared" si="7"/>
        <v>78</v>
      </c>
      <c r="M37" s="1159">
        <f t="shared" si="8"/>
        <v>4</v>
      </c>
      <c r="N37" s="1156">
        <v>74</v>
      </c>
      <c r="O37" s="1081"/>
      <c r="P37" s="1081"/>
      <c r="Q37" s="1081"/>
      <c r="R37" s="1160"/>
      <c r="S37" s="1081">
        <v>32</v>
      </c>
      <c r="T37" s="1081"/>
      <c r="U37" s="1081">
        <v>46</v>
      </c>
      <c r="V37" s="1081"/>
      <c r="W37" s="1081"/>
      <c r="X37" s="1081"/>
      <c r="Y37" s="1081"/>
      <c r="Z37" s="1081"/>
      <c r="AA37" s="1081"/>
      <c r="AB37" s="1081"/>
      <c r="AC37" s="1081"/>
      <c r="AD37" s="1081"/>
      <c r="AH37" s="48"/>
      <c r="AI37" s="1078"/>
    </row>
    <row r="38" spans="1:35" ht="29.25" hidden="1" customHeight="1" x14ac:dyDescent="0.3">
      <c r="A38" s="1152" t="s">
        <v>404</v>
      </c>
      <c r="B38" s="1153" t="s">
        <v>531</v>
      </c>
      <c r="C38" s="1082"/>
      <c r="D38" s="1082" t="s">
        <v>29</v>
      </c>
      <c r="E38" s="599"/>
      <c r="F38" s="453"/>
      <c r="G38" s="1087"/>
      <c r="H38" s="370"/>
      <c r="I38" s="1155">
        <f t="shared" si="5"/>
        <v>78</v>
      </c>
      <c r="J38" s="1156"/>
      <c r="K38" s="1157">
        <f t="shared" si="6"/>
        <v>28</v>
      </c>
      <c r="L38" s="1158">
        <f t="shared" si="7"/>
        <v>78</v>
      </c>
      <c r="M38" s="1159">
        <f t="shared" si="8"/>
        <v>50</v>
      </c>
      <c r="N38" s="1156">
        <v>28</v>
      </c>
      <c r="O38" s="1081"/>
      <c r="P38" s="1081"/>
      <c r="Q38" s="1081"/>
      <c r="R38" s="1160"/>
      <c r="S38" s="1081">
        <v>32</v>
      </c>
      <c r="T38" s="1081"/>
      <c r="U38" s="1081">
        <v>46</v>
      </c>
      <c r="V38" s="1081"/>
      <c r="W38" s="1081"/>
      <c r="X38" s="1081"/>
      <c r="Y38" s="1081"/>
      <c r="Z38" s="1081"/>
      <c r="AA38" s="1081"/>
      <c r="AB38" s="1081"/>
      <c r="AC38" s="1081"/>
      <c r="AD38" s="1081"/>
      <c r="AH38" s="48"/>
      <c r="AI38" s="1078"/>
    </row>
    <row r="39" spans="1:35" ht="29.25" hidden="1" customHeight="1" x14ac:dyDescent="0.3">
      <c r="A39" s="1168"/>
      <c r="B39" s="1145" t="s">
        <v>405</v>
      </c>
      <c r="C39" s="1169"/>
      <c r="D39" s="1170"/>
      <c r="E39" s="599"/>
      <c r="F39" s="453"/>
      <c r="G39" s="1087"/>
      <c r="H39" s="370"/>
      <c r="I39" s="1171">
        <f t="shared" si="5"/>
        <v>104</v>
      </c>
      <c r="J39" s="1171">
        <f t="shared" ref="J39:Q39" si="18">SUM(J40:J42)</f>
        <v>0</v>
      </c>
      <c r="K39" s="1172">
        <f t="shared" si="6"/>
        <v>72</v>
      </c>
      <c r="L39" s="1171">
        <f t="shared" si="7"/>
        <v>104</v>
      </c>
      <c r="M39" s="1171">
        <f t="shared" si="8"/>
        <v>32</v>
      </c>
      <c r="N39" s="1171">
        <f>SUM(N40:N42)</f>
        <v>72</v>
      </c>
      <c r="O39" s="1171">
        <f t="shared" si="18"/>
        <v>0</v>
      </c>
      <c r="P39" s="1171">
        <f t="shared" si="18"/>
        <v>0</v>
      </c>
      <c r="Q39" s="1171">
        <f t="shared" si="18"/>
        <v>0</v>
      </c>
      <c r="R39" s="1171"/>
      <c r="S39" s="1171">
        <f t="shared" ref="S39:V39" si="19">SUM(S40:S42)</f>
        <v>76</v>
      </c>
      <c r="T39" s="1171">
        <f t="shared" si="19"/>
        <v>0</v>
      </c>
      <c r="U39" s="1171">
        <f t="shared" si="19"/>
        <v>28</v>
      </c>
      <c r="V39" s="1171">
        <f t="shared" si="19"/>
        <v>0</v>
      </c>
      <c r="W39" s="1171"/>
      <c r="X39" s="1081"/>
      <c r="Y39" s="1081"/>
      <c r="Z39" s="1081"/>
      <c r="AA39" s="1081"/>
      <c r="AB39" s="1081"/>
      <c r="AC39" s="1081"/>
      <c r="AD39" s="1081"/>
      <c r="AH39" s="48"/>
      <c r="AI39" s="1078"/>
    </row>
    <row r="40" spans="1:35" ht="29.25" hidden="1" customHeight="1" x14ac:dyDescent="0.3">
      <c r="A40" s="1152" t="s">
        <v>421</v>
      </c>
      <c r="B40" s="1153" t="s">
        <v>411</v>
      </c>
      <c r="C40" s="1169"/>
      <c r="D40" s="1173" t="s">
        <v>399</v>
      </c>
      <c r="E40" s="599"/>
      <c r="F40" s="453"/>
      <c r="G40" s="1087"/>
      <c r="H40" s="370"/>
      <c r="I40" s="1155">
        <f t="shared" si="5"/>
        <v>36</v>
      </c>
      <c r="J40" s="1156"/>
      <c r="K40" s="1157">
        <f t="shared" si="6"/>
        <v>30</v>
      </c>
      <c r="L40" s="1158">
        <f t="shared" si="7"/>
        <v>36</v>
      </c>
      <c r="M40" s="1159">
        <f t="shared" si="8"/>
        <v>6</v>
      </c>
      <c r="N40" s="1156">
        <v>30</v>
      </c>
      <c r="O40" s="1169"/>
      <c r="P40" s="1169"/>
      <c r="Q40" s="1169"/>
      <c r="R40" s="1160"/>
      <c r="S40" s="1067">
        <v>36</v>
      </c>
      <c r="T40" s="1067"/>
      <c r="U40" s="1067">
        <v>0</v>
      </c>
      <c r="V40" s="1174"/>
      <c r="W40" s="1081"/>
      <c r="X40" s="1081"/>
      <c r="Y40" s="1081"/>
      <c r="Z40" s="1081"/>
      <c r="AA40" s="1081"/>
      <c r="AB40" s="1081"/>
      <c r="AC40" s="1081"/>
      <c r="AD40" s="1081"/>
      <c r="AH40" s="48"/>
      <c r="AI40" s="1078"/>
    </row>
    <row r="41" spans="1:35" ht="35.25" hidden="1" customHeight="1" x14ac:dyDescent="0.3">
      <c r="A41" s="1152" t="s">
        <v>406</v>
      </c>
      <c r="B41" s="1153" t="s">
        <v>407</v>
      </c>
      <c r="C41" s="986"/>
      <c r="D41" s="1173" t="s">
        <v>399</v>
      </c>
      <c r="E41" s="599"/>
      <c r="F41" s="453"/>
      <c r="G41" s="1087"/>
      <c r="H41" s="370"/>
      <c r="I41" s="1155">
        <f t="shared" si="5"/>
        <v>36</v>
      </c>
      <c r="J41" s="1156"/>
      <c r="K41" s="1157">
        <f t="shared" si="6"/>
        <v>20</v>
      </c>
      <c r="L41" s="1158">
        <f t="shared" si="7"/>
        <v>36</v>
      </c>
      <c r="M41" s="1159">
        <f t="shared" si="8"/>
        <v>16</v>
      </c>
      <c r="N41" s="1156">
        <v>20</v>
      </c>
      <c r="O41" s="1081"/>
      <c r="P41" s="1081"/>
      <c r="Q41" s="1081"/>
      <c r="R41" s="1160"/>
      <c r="S41" s="1081">
        <v>20</v>
      </c>
      <c r="T41" s="1081"/>
      <c r="U41" s="1081">
        <v>16</v>
      </c>
      <c r="V41" s="1081"/>
      <c r="W41" s="1081"/>
      <c r="X41" s="1081"/>
      <c r="Y41" s="1081"/>
      <c r="Z41" s="1081"/>
      <c r="AA41" s="1081"/>
      <c r="AB41" s="1081"/>
      <c r="AC41" s="1081"/>
      <c r="AD41" s="1081"/>
      <c r="AH41" s="48"/>
      <c r="AI41" s="1078"/>
    </row>
    <row r="42" spans="1:35" ht="29.25" hidden="1" customHeight="1" x14ac:dyDescent="0.3">
      <c r="A42" s="1152" t="s">
        <v>408</v>
      </c>
      <c r="B42" s="1153" t="s">
        <v>467</v>
      </c>
      <c r="C42" s="986"/>
      <c r="D42" s="1173" t="s">
        <v>399</v>
      </c>
      <c r="E42" s="599"/>
      <c r="F42" s="453"/>
      <c r="G42" s="1087"/>
      <c r="H42" s="370"/>
      <c r="I42" s="1155">
        <f t="shared" si="5"/>
        <v>32</v>
      </c>
      <c r="J42" s="1156"/>
      <c r="K42" s="1157">
        <f t="shared" si="6"/>
        <v>22</v>
      </c>
      <c r="L42" s="1158">
        <f t="shared" si="7"/>
        <v>32</v>
      </c>
      <c r="M42" s="1159">
        <f t="shared" si="8"/>
        <v>10</v>
      </c>
      <c r="N42" s="1156">
        <v>22</v>
      </c>
      <c r="O42" s="1081"/>
      <c r="P42" s="1081"/>
      <c r="Q42" s="1081"/>
      <c r="R42" s="1160"/>
      <c r="S42" s="1081">
        <v>20</v>
      </c>
      <c r="T42" s="1081"/>
      <c r="U42" s="1081">
        <v>12</v>
      </c>
      <c r="V42" s="1081"/>
      <c r="W42" s="1081"/>
      <c r="X42" s="1081"/>
      <c r="Y42" s="1081"/>
      <c r="Z42" s="1081"/>
      <c r="AA42" s="1081"/>
      <c r="AB42" s="1081"/>
      <c r="AC42" s="1081"/>
      <c r="AD42" s="1081"/>
      <c r="AH42" s="48"/>
      <c r="AI42" s="1078"/>
    </row>
    <row r="43" spans="1:35" ht="29.25" hidden="1" customHeight="1" x14ac:dyDescent="0.3">
      <c r="A43" s="1152"/>
      <c r="B43" s="1145" t="s">
        <v>412</v>
      </c>
      <c r="C43" s="1175"/>
      <c r="D43" s="1081"/>
      <c r="E43" s="599"/>
      <c r="F43" s="453"/>
      <c r="G43" s="1087"/>
      <c r="H43" s="370"/>
      <c r="I43" s="1155">
        <v>39</v>
      </c>
      <c r="J43" s="1176">
        <v>39</v>
      </c>
      <c r="K43" s="1157">
        <f t="shared" si="6"/>
        <v>0</v>
      </c>
      <c r="L43" s="1158">
        <f t="shared" si="7"/>
        <v>0</v>
      </c>
      <c r="M43" s="1159">
        <f t="shared" si="8"/>
        <v>0</v>
      </c>
      <c r="N43" s="1176">
        <v>0</v>
      </c>
      <c r="O43" s="1177"/>
      <c r="P43" s="1177"/>
      <c r="Q43" s="1177"/>
      <c r="R43" s="1160"/>
      <c r="S43" s="1177"/>
      <c r="T43" s="1177">
        <v>16</v>
      </c>
      <c r="U43" s="1177"/>
      <c r="V43" s="1177">
        <v>23</v>
      </c>
      <c r="W43" s="1081"/>
      <c r="X43" s="1081"/>
      <c r="Y43" s="1081"/>
      <c r="Z43" s="1081"/>
      <c r="AA43" s="1081"/>
      <c r="AB43" s="1081"/>
      <c r="AC43" s="1081"/>
      <c r="AD43" s="1081"/>
      <c r="AH43" s="48"/>
      <c r="AI43" s="1078"/>
    </row>
    <row r="44" spans="1:35" ht="28.5" customHeight="1" x14ac:dyDescent="0.3">
      <c r="A44" s="1433" t="s">
        <v>425</v>
      </c>
      <c r="B44" s="1434"/>
      <c r="C44" s="1093"/>
      <c r="D44" s="1093"/>
      <c r="E44" s="599"/>
      <c r="F44" s="48"/>
      <c r="G44" s="282"/>
      <c r="H44" s="371"/>
      <c r="I44" s="1096">
        <f>I45+I50+I62+I87</f>
        <v>2952</v>
      </c>
      <c r="J44" s="1096">
        <f>J45+J50+J62+J87</f>
        <v>286</v>
      </c>
      <c r="K44" s="1096">
        <f t="shared" ref="K44:AG44" si="20">K45+K50+K62+K87</f>
        <v>1036</v>
      </c>
      <c r="L44" s="1096">
        <f t="shared" si="20"/>
        <v>2016</v>
      </c>
      <c r="M44" s="1096">
        <f t="shared" si="20"/>
        <v>996</v>
      </c>
      <c r="N44" s="1096">
        <f t="shared" si="20"/>
        <v>1036</v>
      </c>
      <c r="O44" s="1096">
        <f t="shared" si="20"/>
        <v>20</v>
      </c>
      <c r="P44" s="1096">
        <f t="shared" si="20"/>
        <v>360</v>
      </c>
      <c r="Q44" s="1096">
        <f t="shared" si="20"/>
        <v>8</v>
      </c>
      <c r="R44" s="1096">
        <f t="shared" si="20"/>
        <v>66</v>
      </c>
      <c r="S44" s="1096">
        <f t="shared" si="20"/>
        <v>0</v>
      </c>
      <c r="T44" s="1096">
        <f t="shared" si="20"/>
        <v>0</v>
      </c>
      <c r="U44" s="1096">
        <f t="shared" si="20"/>
        <v>0</v>
      </c>
      <c r="V44" s="1096">
        <f t="shared" si="20"/>
        <v>0</v>
      </c>
      <c r="W44" s="1096">
        <f t="shared" si="20"/>
        <v>544</v>
      </c>
      <c r="X44" s="1096">
        <f t="shared" si="20"/>
        <v>68</v>
      </c>
      <c r="Y44" s="1096">
        <f t="shared" si="20"/>
        <v>608</v>
      </c>
      <c r="Z44" s="1096">
        <f t="shared" si="20"/>
        <v>76</v>
      </c>
      <c r="AA44" s="1096">
        <f t="shared" si="20"/>
        <v>448</v>
      </c>
      <c r="AB44" s="1096">
        <f t="shared" si="20"/>
        <v>56</v>
      </c>
      <c r="AC44" s="1096">
        <f t="shared" si="20"/>
        <v>416</v>
      </c>
      <c r="AD44" s="1096">
        <f t="shared" si="20"/>
        <v>52</v>
      </c>
      <c r="AE44" s="1096">
        <f t="shared" si="20"/>
        <v>2268</v>
      </c>
      <c r="AF44" s="1096">
        <f t="shared" si="20"/>
        <v>0</v>
      </c>
      <c r="AG44" s="1112">
        <f t="shared" si="20"/>
        <v>0</v>
      </c>
      <c r="AH44" s="48">
        <f>W44+Y44</f>
        <v>1152</v>
      </c>
      <c r="AI44" s="1078"/>
    </row>
    <row r="45" spans="1:35" ht="32.25" customHeight="1" x14ac:dyDescent="0.3">
      <c r="A45" s="1096" t="s">
        <v>195</v>
      </c>
      <c r="B45" s="1096" t="s">
        <v>196</v>
      </c>
      <c r="C45" s="1096"/>
      <c r="D45" s="1096"/>
      <c r="E45" s="599"/>
      <c r="F45" s="48"/>
      <c r="G45" s="282"/>
      <c r="H45" s="371"/>
      <c r="I45" s="1099">
        <f>SUM(I46:I49)</f>
        <v>430</v>
      </c>
      <c r="J45" s="1099">
        <f t="shared" ref="J45:R45" si="21">SUM(J46:J49)</f>
        <v>46</v>
      </c>
      <c r="K45" s="1099">
        <f t="shared" si="21"/>
        <v>306</v>
      </c>
      <c r="L45" s="1099">
        <f t="shared" si="21"/>
        <v>378</v>
      </c>
      <c r="M45" s="1099">
        <f t="shared" si="21"/>
        <v>72</v>
      </c>
      <c r="N45" s="1099">
        <f t="shared" si="21"/>
        <v>306</v>
      </c>
      <c r="O45" s="1099">
        <f t="shared" si="21"/>
        <v>0</v>
      </c>
      <c r="P45" s="1099">
        <f t="shared" si="21"/>
        <v>0</v>
      </c>
      <c r="Q45" s="1099">
        <f t="shared" si="21"/>
        <v>0</v>
      </c>
      <c r="R45" s="1099">
        <f t="shared" si="21"/>
        <v>6</v>
      </c>
      <c r="S45" s="1099"/>
      <c r="T45" s="1099"/>
      <c r="U45" s="1099"/>
      <c r="V45" s="1099"/>
      <c r="W45" s="1099">
        <f>SUM(W46:W49)</f>
        <v>98</v>
      </c>
      <c r="X45" s="1099">
        <f t="shared" ref="X45:AG45" si="22">SUM(X46:X49)</f>
        <v>12</v>
      </c>
      <c r="Y45" s="1099">
        <f t="shared" si="22"/>
        <v>106</v>
      </c>
      <c r="Z45" s="1099">
        <f t="shared" si="22"/>
        <v>10</v>
      </c>
      <c r="AA45" s="1099">
        <f t="shared" si="22"/>
        <v>84</v>
      </c>
      <c r="AB45" s="1099">
        <f t="shared" si="22"/>
        <v>12</v>
      </c>
      <c r="AC45" s="1099">
        <f t="shared" si="22"/>
        <v>90</v>
      </c>
      <c r="AD45" s="1099">
        <f t="shared" si="22"/>
        <v>12</v>
      </c>
      <c r="AE45" s="1099">
        <f t="shared" si="22"/>
        <v>424</v>
      </c>
      <c r="AF45" s="1099">
        <f t="shared" si="22"/>
        <v>0</v>
      </c>
      <c r="AG45" s="1100">
        <f t="shared" si="22"/>
        <v>0</v>
      </c>
      <c r="AH45" s="48">
        <f t="shared" ref="AH45:AH85" si="23">W45+Y45</f>
        <v>204</v>
      </c>
      <c r="AI45" s="1078"/>
    </row>
    <row r="46" spans="1:35" ht="26.25" customHeight="1" x14ac:dyDescent="0.3">
      <c r="A46" s="1109" t="s">
        <v>197</v>
      </c>
      <c r="B46" s="1109" t="s">
        <v>198</v>
      </c>
      <c r="C46" s="1109"/>
      <c r="D46" s="1109"/>
      <c r="E46" s="599"/>
      <c r="F46" s="48" t="s">
        <v>29</v>
      </c>
      <c r="G46" s="282"/>
      <c r="H46" s="371"/>
      <c r="I46" s="1083">
        <f>L46+J46+Q46+R46</f>
        <v>68</v>
      </c>
      <c r="J46" s="1078">
        <f>X46+Z46+AB46+AD46</f>
        <v>8</v>
      </c>
      <c r="K46" s="1083">
        <f>N46</f>
        <v>20</v>
      </c>
      <c r="L46" s="1078">
        <f>W46+Y46+AA46+AC46</f>
        <v>60</v>
      </c>
      <c r="M46" s="1083">
        <f>L46-N46</f>
        <v>40</v>
      </c>
      <c r="N46" s="1083">
        <v>20</v>
      </c>
      <c r="O46" s="1078"/>
      <c r="P46" s="1078"/>
      <c r="Q46" s="1078"/>
      <c r="R46" s="291"/>
      <c r="S46" s="291"/>
      <c r="T46" s="291"/>
      <c r="U46" s="291"/>
      <c r="V46" s="291"/>
      <c r="W46" s="282">
        <v>30</v>
      </c>
      <c r="X46" s="1078">
        <v>4</v>
      </c>
      <c r="Y46" s="48">
        <v>30</v>
      </c>
      <c r="Z46" s="1078">
        <v>4</v>
      </c>
      <c r="AA46" s="48"/>
      <c r="AB46" s="1078"/>
      <c r="AC46" s="48"/>
      <c r="AD46" s="1078"/>
      <c r="AE46" s="1091">
        <f t="shared" ref="AE46" si="24">SUM(W46:AD46)</f>
        <v>68</v>
      </c>
      <c r="AH46" s="48">
        <f t="shared" si="23"/>
        <v>60</v>
      </c>
      <c r="AI46" s="1078" t="s">
        <v>1134</v>
      </c>
    </row>
    <row r="47" spans="1:35" ht="41.25" customHeight="1" x14ac:dyDescent="0.3">
      <c r="A47" s="1109" t="s">
        <v>199</v>
      </c>
      <c r="B47" s="1109" t="s">
        <v>68</v>
      </c>
      <c r="C47" s="1109"/>
      <c r="D47" s="1109"/>
      <c r="E47" s="599"/>
      <c r="F47" s="48"/>
      <c r="G47" s="282"/>
      <c r="H47" s="371" t="s">
        <v>40</v>
      </c>
      <c r="I47" s="1083">
        <f t="shared" ref="I47:I61" si="25">L47+J47+Q47+R47</f>
        <v>146</v>
      </c>
      <c r="J47" s="1078">
        <f t="shared" ref="J47:J61" si="26">X47+Z47+AB47+AD47</f>
        <v>14</v>
      </c>
      <c r="K47" s="1083">
        <f t="shared" ref="K47:K61" si="27">N47</f>
        <v>122</v>
      </c>
      <c r="L47" s="1078">
        <f t="shared" ref="L47:L49" si="28">W47+Y47+AA47+AC47</f>
        <v>126</v>
      </c>
      <c r="M47" s="1083">
        <f t="shared" ref="M47:M61" si="29">L47-N47</f>
        <v>4</v>
      </c>
      <c r="N47" s="1083">
        <v>122</v>
      </c>
      <c r="O47" s="1078"/>
      <c r="P47" s="1078"/>
      <c r="Q47" s="1078"/>
      <c r="R47" s="291">
        <v>6</v>
      </c>
      <c r="S47" s="291"/>
      <c r="T47" s="291"/>
      <c r="U47" s="291"/>
      <c r="V47" s="291"/>
      <c r="W47" s="282">
        <v>34</v>
      </c>
      <c r="X47" s="1078">
        <v>4</v>
      </c>
      <c r="Y47" s="48">
        <v>38</v>
      </c>
      <c r="Z47" s="1078">
        <v>4</v>
      </c>
      <c r="AA47" s="48">
        <v>28</v>
      </c>
      <c r="AB47" s="1078">
        <v>4</v>
      </c>
      <c r="AC47" s="48">
        <v>26</v>
      </c>
      <c r="AD47" s="1078">
        <v>2</v>
      </c>
      <c r="AE47" s="1091">
        <f>SUM(W47:AD47)</f>
        <v>140</v>
      </c>
      <c r="AH47" s="48">
        <f t="shared" si="23"/>
        <v>72</v>
      </c>
      <c r="AI47" s="599" t="s">
        <v>1113</v>
      </c>
    </row>
    <row r="48" spans="1:35" ht="30.75" hidden="1" customHeight="1" x14ac:dyDescent="0.3">
      <c r="A48" s="1109" t="s">
        <v>513</v>
      </c>
      <c r="B48" s="1109" t="s">
        <v>124</v>
      </c>
      <c r="C48" s="1109"/>
      <c r="D48" s="1109"/>
      <c r="E48" s="599"/>
      <c r="F48" s="48"/>
      <c r="G48" s="282"/>
      <c r="H48" s="371" t="s">
        <v>29</v>
      </c>
      <c r="I48" s="1083">
        <f t="shared" si="25"/>
        <v>76</v>
      </c>
      <c r="J48" s="1078">
        <f t="shared" si="26"/>
        <v>10</v>
      </c>
      <c r="K48" s="1083">
        <f t="shared" si="27"/>
        <v>42</v>
      </c>
      <c r="L48" s="1078">
        <f t="shared" si="28"/>
        <v>66</v>
      </c>
      <c r="M48" s="1083">
        <f t="shared" si="29"/>
        <v>24</v>
      </c>
      <c r="N48" s="1083">
        <v>42</v>
      </c>
      <c r="O48" s="1078"/>
      <c r="P48" s="1078"/>
      <c r="Q48" s="1078"/>
      <c r="R48" s="291"/>
      <c r="S48" s="291"/>
      <c r="T48" s="291"/>
      <c r="U48" s="291"/>
      <c r="V48" s="291"/>
      <c r="W48" s="48"/>
      <c r="X48" s="1078"/>
      <c r="Y48" s="48"/>
      <c r="Z48" s="1078"/>
      <c r="AA48" s="48">
        <v>28</v>
      </c>
      <c r="AB48" s="1078">
        <v>4</v>
      </c>
      <c r="AC48" s="48">
        <v>38</v>
      </c>
      <c r="AD48" s="1078">
        <v>6</v>
      </c>
      <c r="AE48" s="1091">
        <f t="shared" ref="AE48:AE87" si="30">SUM(W48:AD48)</f>
        <v>76</v>
      </c>
      <c r="AH48" s="48">
        <f t="shared" si="23"/>
        <v>0</v>
      </c>
      <c r="AI48" s="1078"/>
    </row>
    <row r="49" spans="1:36" ht="27.75" customHeight="1" x14ac:dyDescent="0.3">
      <c r="A49" s="1109" t="s">
        <v>200</v>
      </c>
      <c r="B49" s="1109" t="s">
        <v>6</v>
      </c>
      <c r="C49" s="1109"/>
      <c r="D49" s="1109"/>
      <c r="E49" s="599" t="s">
        <v>555</v>
      </c>
      <c r="F49" s="48" t="s">
        <v>555</v>
      </c>
      <c r="G49" s="282" t="s">
        <v>555</v>
      </c>
      <c r="H49" s="371" t="s">
        <v>29</v>
      </c>
      <c r="I49" s="1083">
        <f t="shared" si="25"/>
        <v>140</v>
      </c>
      <c r="J49" s="1078">
        <f t="shared" si="26"/>
        <v>14</v>
      </c>
      <c r="K49" s="1083">
        <f t="shared" si="27"/>
        <v>122</v>
      </c>
      <c r="L49" s="1078">
        <f t="shared" si="28"/>
        <v>126</v>
      </c>
      <c r="M49" s="1083">
        <f t="shared" si="29"/>
        <v>4</v>
      </c>
      <c r="N49" s="1083">
        <v>122</v>
      </c>
      <c r="O49" s="1078"/>
      <c r="P49" s="1078"/>
      <c r="Q49" s="1078"/>
      <c r="R49" s="291"/>
      <c r="S49" s="291"/>
      <c r="T49" s="291"/>
      <c r="U49" s="291"/>
      <c r="V49" s="291"/>
      <c r="W49" s="282">
        <v>34</v>
      </c>
      <c r="X49" s="1078">
        <v>4</v>
      </c>
      <c r="Y49" s="48">
        <v>38</v>
      </c>
      <c r="Z49" s="1078">
        <v>2</v>
      </c>
      <c r="AA49" s="48">
        <v>28</v>
      </c>
      <c r="AB49" s="1078">
        <v>4</v>
      </c>
      <c r="AC49" s="48">
        <v>26</v>
      </c>
      <c r="AD49" s="1078">
        <v>4</v>
      </c>
      <c r="AE49" s="1091">
        <f t="shared" si="30"/>
        <v>140</v>
      </c>
      <c r="AH49" s="48">
        <f t="shared" si="23"/>
        <v>72</v>
      </c>
      <c r="AI49" s="1078" t="s">
        <v>1117</v>
      </c>
    </row>
    <row r="50" spans="1:36" ht="33.75" customHeight="1" x14ac:dyDescent="0.3">
      <c r="A50" s="1096" t="s">
        <v>10</v>
      </c>
      <c r="B50" s="1096" t="s">
        <v>70</v>
      </c>
      <c r="C50" s="1096"/>
      <c r="D50" s="1096"/>
      <c r="E50" s="599"/>
      <c r="F50" s="48"/>
      <c r="G50" s="282"/>
      <c r="H50" s="374"/>
      <c r="I50" s="1099">
        <f>SUM(I51:I61)</f>
        <v>878</v>
      </c>
      <c r="J50" s="1099">
        <f t="shared" ref="J50:R50" si="31">SUM(J51:J61)</f>
        <v>102</v>
      </c>
      <c r="K50" s="1099">
        <f t="shared" si="31"/>
        <v>330</v>
      </c>
      <c r="L50" s="1099">
        <f t="shared" si="31"/>
        <v>752</v>
      </c>
      <c r="M50" s="1099">
        <f t="shared" si="31"/>
        <v>422</v>
      </c>
      <c r="N50" s="1099">
        <f t="shared" si="31"/>
        <v>330</v>
      </c>
      <c r="O50" s="1099">
        <f t="shared" si="31"/>
        <v>0</v>
      </c>
      <c r="P50" s="1099">
        <f t="shared" si="31"/>
        <v>0</v>
      </c>
      <c r="Q50" s="1099">
        <f t="shared" si="31"/>
        <v>0</v>
      </c>
      <c r="R50" s="1099">
        <f t="shared" si="31"/>
        <v>24</v>
      </c>
      <c r="S50" s="1099"/>
      <c r="T50" s="1099"/>
      <c r="U50" s="1099"/>
      <c r="V50" s="1099"/>
      <c r="W50" s="47">
        <f>SUM(W51:W61)</f>
        <v>136</v>
      </c>
      <c r="X50" s="47">
        <f t="shared" ref="X50:AD50" si="32">SUM(X51:X61)</f>
        <v>14</v>
      </c>
      <c r="Y50" s="47">
        <f t="shared" si="32"/>
        <v>248</v>
      </c>
      <c r="Z50" s="47">
        <f t="shared" si="32"/>
        <v>30</v>
      </c>
      <c r="AA50" s="47">
        <f t="shared" si="32"/>
        <v>178</v>
      </c>
      <c r="AB50" s="47">
        <f t="shared" si="32"/>
        <v>24</v>
      </c>
      <c r="AC50" s="47">
        <f t="shared" si="32"/>
        <v>190</v>
      </c>
      <c r="AD50" s="47">
        <f t="shared" si="32"/>
        <v>24</v>
      </c>
      <c r="AE50" s="1091">
        <f t="shared" si="30"/>
        <v>844</v>
      </c>
      <c r="AH50" s="48">
        <f t="shared" si="23"/>
        <v>384</v>
      </c>
      <c r="AI50" s="1078"/>
    </row>
    <row r="51" spans="1:36" ht="51.75" customHeight="1" x14ac:dyDescent="0.3">
      <c r="A51" s="1109" t="s">
        <v>117</v>
      </c>
      <c r="B51" s="1109" t="s">
        <v>492</v>
      </c>
      <c r="C51" s="1109"/>
      <c r="D51" s="1109"/>
      <c r="E51" s="599"/>
      <c r="F51" s="48" t="s">
        <v>29</v>
      </c>
      <c r="G51" s="282"/>
      <c r="H51" s="371"/>
      <c r="I51" s="1083">
        <f t="shared" si="25"/>
        <v>82</v>
      </c>
      <c r="J51" s="1078">
        <f t="shared" si="26"/>
        <v>10</v>
      </c>
      <c r="K51" s="1083">
        <f t="shared" si="27"/>
        <v>32</v>
      </c>
      <c r="L51" s="1078">
        <f t="shared" ref="L51:L61" si="33">W51+Y51+AA51+AC51</f>
        <v>72</v>
      </c>
      <c r="M51" s="1083">
        <f t="shared" si="29"/>
        <v>40</v>
      </c>
      <c r="N51" s="1083">
        <v>32</v>
      </c>
      <c r="O51" s="1078"/>
      <c r="P51" s="1078"/>
      <c r="Q51" s="1078"/>
      <c r="R51" s="291"/>
      <c r="S51" s="291"/>
      <c r="T51" s="291"/>
      <c r="U51" s="291"/>
      <c r="V51" s="291"/>
      <c r="W51" s="282">
        <v>34</v>
      </c>
      <c r="X51" s="1078">
        <v>4</v>
      </c>
      <c r="Y51" s="48">
        <v>38</v>
      </c>
      <c r="Z51" s="1078">
        <v>6</v>
      </c>
      <c r="AA51" s="48"/>
      <c r="AB51" s="1078"/>
      <c r="AC51" s="48"/>
      <c r="AD51" s="1078"/>
      <c r="AE51" s="1091">
        <f t="shared" si="30"/>
        <v>82</v>
      </c>
      <c r="AG51" s="1091" t="s">
        <v>1042</v>
      </c>
      <c r="AH51" s="48">
        <f t="shared" si="23"/>
        <v>72</v>
      </c>
      <c r="AI51" s="599" t="s">
        <v>1105</v>
      </c>
    </row>
    <row r="52" spans="1:36" ht="57" customHeight="1" x14ac:dyDescent="0.3">
      <c r="A52" s="1109" t="s">
        <v>12</v>
      </c>
      <c r="B52" s="1109" t="s">
        <v>494</v>
      </c>
      <c r="C52" s="1109"/>
      <c r="D52" s="1109"/>
      <c r="E52" s="599"/>
      <c r="F52" s="48" t="s">
        <v>29</v>
      </c>
      <c r="G52" s="282"/>
      <c r="H52" s="371"/>
      <c r="I52" s="1083">
        <f t="shared" si="25"/>
        <v>82</v>
      </c>
      <c r="J52" s="1078">
        <f t="shared" si="26"/>
        <v>10</v>
      </c>
      <c r="K52" s="1083">
        <f t="shared" si="27"/>
        <v>24</v>
      </c>
      <c r="L52" s="1078">
        <f t="shared" si="33"/>
        <v>72</v>
      </c>
      <c r="M52" s="1083">
        <f t="shared" si="29"/>
        <v>48</v>
      </c>
      <c r="N52" s="1083">
        <v>24</v>
      </c>
      <c r="O52" s="1078"/>
      <c r="P52" s="1078"/>
      <c r="Q52" s="1078"/>
      <c r="R52" s="291"/>
      <c r="S52" s="291"/>
      <c r="T52" s="291"/>
      <c r="U52" s="291"/>
      <c r="V52" s="291"/>
      <c r="W52" s="282">
        <v>34</v>
      </c>
      <c r="X52" s="1078">
        <v>4</v>
      </c>
      <c r="Y52" s="48">
        <v>38</v>
      </c>
      <c r="Z52" s="1078">
        <v>6</v>
      </c>
      <c r="AA52" s="48"/>
      <c r="AB52" s="1078"/>
      <c r="AC52" s="48"/>
      <c r="AD52" s="1078"/>
      <c r="AE52" s="1091">
        <f t="shared" si="30"/>
        <v>82</v>
      </c>
      <c r="AG52" s="1091" t="s">
        <v>1043</v>
      </c>
      <c r="AH52" s="48">
        <f t="shared" si="23"/>
        <v>72</v>
      </c>
      <c r="AI52" s="1078" t="s">
        <v>1150</v>
      </c>
    </row>
    <row r="53" spans="1:36" ht="49.5" customHeight="1" x14ac:dyDescent="0.3">
      <c r="A53" s="1114" t="s">
        <v>13</v>
      </c>
      <c r="B53" s="1109" t="s">
        <v>496</v>
      </c>
      <c r="C53" s="1114"/>
      <c r="D53" s="1114"/>
      <c r="E53" s="49"/>
      <c r="F53" s="275" t="s">
        <v>40</v>
      </c>
      <c r="G53" s="372"/>
      <c r="H53" s="373"/>
      <c r="I53" s="1083">
        <f t="shared" si="25"/>
        <v>104</v>
      </c>
      <c r="J53" s="1078">
        <f t="shared" si="26"/>
        <v>12</v>
      </c>
      <c r="K53" s="1083">
        <f t="shared" si="27"/>
        <v>32</v>
      </c>
      <c r="L53" s="1078">
        <f>W53+Y53+AA53+AC53</f>
        <v>86</v>
      </c>
      <c r="M53" s="1083">
        <f t="shared" si="29"/>
        <v>54</v>
      </c>
      <c r="N53" s="1103">
        <v>32</v>
      </c>
      <c r="O53" s="538"/>
      <c r="P53" s="538"/>
      <c r="Q53" s="538"/>
      <c r="R53" s="274">
        <v>6</v>
      </c>
      <c r="S53" s="274"/>
      <c r="T53" s="274"/>
      <c r="U53" s="274"/>
      <c r="V53" s="274"/>
      <c r="W53" s="372">
        <v>34</v>
      </c>
      <c r="X53" s="538">
        <v>4</v>
      </c>
      <c r="Y53" s="48">
        <v>52</v>
      </c>
      <c r="Z53" s="1091">
        <v>8</v>
      </c>
      <c r="AA53" s="275"/>
      <c r="AB53" s="538"/>
      <c r="AC53" s="275"/>
      <c r="AD53" s="538"/>
      <c r="AE53" s="1091">
        <f>SUM(W53:AD53)</f>
        <v>98</v>
      </c>
      <c r="AG53" s="1091" t="s">
        <v>1043</v>
      </c>
      <c r="AH53" s="48">
        <f t="shared" si="23"/>
        <v>86</v>
      </c>
      <c r="AI53" s="1078" t="s">
        <v>1122</v>
      </c>
    </row>
    <row r="54" spans="1:36" ht="34.5" hidden="1" customHeight="1" x14ac:dyDescent="0.3">
      <c r="A54" s="1109" t="s">
        <v>14</v>
      </c>
      <c r="B54" s="1109" t="s">
        <v>708</v>
      </c>
      <c r="C54" s="1109"/>
      <c r="D54" s="1109"/>
      <c r="E54" s="599"/>
      <c r="F54" s="48"/>
      <c r="G54" s="282"/>
      <c r="H54" s="371" t="s">
        <v>40</v>
      </c>
      <c r="I54" s="1083">
        <f t="shared" si="25"/>
        <v>136</v>
      </c>
      <c r="J54" s="1078">
        <f t="shared" si="26"/>
        <v>16</v>
      </c>
      <c r="K54" s="1083">
        <f t="shared" si="27"/>
        <v>38</v>
      </c>
      <c r="L54" s="1078">
        <f t="shared" si="33"/>
        <v>114</v>
      </c>
      <c r="M54" s="1083">
        <f t="shared" si="29"/>
        <v>76</v>
      </c>
      <c r="N54" s="1083">
        <v>38</v>
      </c>
      <c r="O54" s="1078"/>
      <c r="P54" s="1078"/>
      <c r="Q54" s="1078"/>
      <c r="R54" s="1078">
        <v>6</v>
      </c>
      <c r="S54" s="1078"/>
      <c r="T54" s="1078"/>
      <c r="U54" s="1078"/>
      <c r="V54" s="1078"/>
      <c r="W54" s="48"/>
      <c r="X54" s="1078"/>
      <c r="Y54" s="48"/>
      <c r="Z54" s="1078"/>
      <c r="AA54" s="48">
        <v>48</v>
      </c>
      <c r="AB54" s="1078">
        <v>6</v>
      </c>
      <c r="AC54" s="48">
        <v>66</v>
      </c>
      <c r="AD54" s="1078">
        <v>10</v>
      </c>
      <c r="AE54" s="1091">
        <f t="shared" si="30"/>
        <v>130</v>
      </c>
      <c r="AG54" s="1091" t="s">
        <v>1044</v>
      </c>
      <c r="AH54" s="48">
        <f t="shared" si="23"/>
        <v>0</v>
      </c>
      <c r="AI54" s="1078"/>
    </row>
    <row r="55" spans="1:36" ht="48.75" hidden="1" customHeight="1" x14ac:dyDescent="0.3">
      <c r="A55" s="1114" t="s">
        <v>15</v>
      </c>
      <c r="B55" s="1109" t="s">
        <v>498</v>
      </c>
      <c r="C55" s="1109"/>
      <c r="D55" s="1109"/>
      <c r="E55" s="599"/>
      <c r="F55" s="48"/>
      <c r="G55" s="282" t="s">
        <v>29</v>
      </c>
      <c r="H55" s="371"/>
      <c r="I55" s="1083">
        <f t="shared" si="25"/>
        <v>64</v>
      </c>
      <c r="J55" s="1078">
        <f t="shared" si="26"/>
        <v>10</v>
      </c>
      <c r="K55" s="1083">
        <f t="shared" si="27"/>
        <v>34</v>
      </c>
      <c r="L55" s="1078">
        <f t="shared" si="33"/>
        <v>54</v>
      </c>
      <c r="M55" s="1083">
        <f t="shared" si="29"/>
        <v>20</v>
      </c>
      <c r="N55" s="1083">
        <v>34</v>
      </c>
      <c r="O55" s="1078"/>
      <c r="P55" s="1078"/>
      <c r="Q55" s="1078"/>
      <c r="R55" s="1078"/>
      <c r="S55" s="1078"/>
      <c r="T55" s="1078"/>
      <c r="U55" s="1078"/>
      <c r="V55" s="1078"/>
      <c r="W55" s="48"/>
      <c r="X55" s="1078"/>
      <c r="Y55" s="48"/>
      <c r="Z55" s="1078"/>
      <c r="AA55" s="48">
        <v>54</v>
      </c>
      <c r="AB55" s="1078">
        <v>10</v>
      </c>
      <c r="AC55" s="48"/>
      <c r="AD55" s="1078"/>
      <c r="AE55" s="1091">
        <f t="shared" si="30"/>
        <v>64</v>
      </c>
      <c r="AG55" s="1091" t="s">
        <v>1045</v>
      </c>
      <c r="AH55" s="48">
        <f t="shared" si="23"/>
        <v>0</v>
      </c>
      <c r="AI55" s="1078"/>
    </row>
    <row r="56" spans="1:36" ht="26.4" x14ac:dyDescent="0.3">
      <c r="A56" s="1109" t="s">
        <v>16</v>
      </c>
      <c r="B56" s="1109" t="s">
        <v>57</v>
      </c>
      <c r="C56" s="1109"/>
      <c r="D56" s="1109"/>
      <c r="E56" s="599"/>
      <c r="F56" s="48" t="s">
        <v>40</v>
      </c>
      <c r="G56" s="282"/>
      <c r="H56" s="371"/>
      <c r="I56" s="1083">
        <f t="shared" si="25"/>
        <v>88</v>
      </c>
      <c r="J56" s="1078">
        <f t="shared" si="26"/>
        <v>8</v>
      </c>
      <c r="K56" s="1083">
        <f t="shared" si="27"/>
        <v>32</v>
      </c>
      <c r="L56" s="1078">
        <f t="shared" si="33"/>
        <v>74</v>
      </c>
      <c r="M56" s="1083">
        <f t="shared" si="29"/>
        <v>42</v>
      </c>
      <c r="N56" s="1083">
        <v>32</v>
      </c>
      <c r="O56" s="1078"/>
      <c r="P56" s="1078"/>
      <c r="Q56" s="1078"/>
      <c r="R56" s="1078">
        <v>6</v>
      </c>
      <c r="S56" s="1078"/>
      <c r="T56" s="1078"/>
      <c r="U56" s="1078"/>
      <c r="V56" s="1078"/>
      <c r="W56" s="282">
        <v>34</v>
      </c>
      <c r="X56" s="1078">
        <v>2</v>
      </c>
      <c r="Y56" s="48">
        <v>40</v>
      </c>
      <c r="Z56" s="1078">
        <v>6</v>
      </c>
      <c r="AA56" s="48"/>
      <c r="AB56" s="1078"/>
      <c r="AC56" s="48"/>
      <c r="AD56" s="1078"/>
      <c r="AE56" s="1091">
        <f t="shared" si="30"/>
        <v>82</v>
      </c>
      <c r="AG56" s="1091" t="s">
        <v>1046</v>
      </c>
      <c r="AH56" s="48">
        <f t="shared" si="23"/>
        <v>74</v>
      </c>
      <c r="AI56" s="282" t="s">
        <v>1116</v>
      </c>
    </row>
    <row r="57" spans="1:36" ht="26.4" x14ac:dyDescent="0.3">
      <c r="A57" s="1114" t="s">
        <v>121</v>
      </c>
      <c r="B57" s="1109" t="s">
        <v>1047</v>
      </c>
      <c r="C57" s="1109"/>
      <c r="D57" s="1109"/>
      <c r="E57" s="599"/>
      <c r="F57" s="48" t="s">
        <v>29</v>
      </c>
      <c r="G57" s="282"/>
      <c r="H57" s="371"/>
      <c r="I57" s="1083">
        <f t="shared" si="25"/>
        <v>84</v>
      </c>
      <c r="J57" s="1078">
        <f t="shared" si="26"/>
        <v>4</v>
      </c>
      <c r="K57" s="1083">
        <f t="shared" si="27"/>
        <v>32</v>
      </c>
      <c r="L57" s="1078">
        <f t="shared" si="33"/>
        <v>80</v>
      </c>
      <c r="M57" s="1083">
        <f t="shared" si="29"/>
        <v>48</v>
      </c>
      <c r="N57" s="1083">
        <v>32</v>
      </c>
      <c r="O57" s="1078"/>
      <c r="P57" s="1078"/>
      <c r="Q57" s="1078"/>
      <c r="R57" s="1078"/>
      <c r="S57" s="1078"/>
      <c r="T57" s="1078"/>
      <c r="U57" s="1078"/>
      <c r="V57" s="1078"/>
      <c r="W57" s="48"/>
      <c r="X57" s="1078"/>
      <c r="Y57" s="48">
        <v>80</v>
      </c>
      <c r="Z57" s="1078">
        <v>4</v>
      </c>
      <c r="AA57" s="48"/>
      <c r="AB57" s="1078"/>
      <c r="AC57" s="48"/>
      <c r="AD57" s="1078"/>
      <c r="AE57" s="1091">
        <f t="shared" si="30"/>
        <v>84</v>
      </c>
      <c r="AH57" s="48">
        <f t="shared" si="23"/>
        <v>80</v>
      </c>
      <c r="AI57" s="282" t="s">
        <v>1120</v>
      </c>
    </row>
    <row r="58" spans="1:36" ht="30.75" hidden="1" customHeight="1" x14ac:dyDescent="0.3">
      <c r="A58" s="1109" t="s">
        <v>17</v>
      </c>
      <c r="B58" s="1109" t="s">
        <v>1048</v>
      </c>
      <c r="C58" s="1114"/>
      <c r="D58" s="1114"/>
      <c r="E58" s="49"/>
      <c r="F58" s="275"/>
      <c r="G58" s="372"/>
      <c r="H58" s="373" t="s">
        <v>29</v>
      </c>
      <c r="I58" s="1083">
        <f t="shared" si="25"/>
        <v>58</v>
      </c>
      <c r="J58" s="1078">
        <f t="shared" si="26"/>
        <v>6</v>
      </c>
      <c r="K58" s="1083">
        <f t="shared" si="27"/>
        <v>36</v>
      </c>
      <c r="L58" s="1078">
        <f t="shared" si="33"/>
        <v>52</v>
      </c>
      <c r="M58" s="1083">
        <f t="shared" si="29"/>
        <v>16</v>
      </c>
      <c r="N58" s="1103">
        <v>36</v>
      </c>
      <c r="O58" s="538"/>
      <c r="P58" s="538"/>
      <c r="Q58" s="1078"/>
      <c r="R58" s="1078"/>
      <c r="S58" s="1078"/>
      <c r="T58" s="1078"/>
      <c r="U58" s="1078"/>
      <c r="V58" s="1078"/>
      <c r="W58" s="48"/>
      <c r="X58" s="1078"/>
      <c r="Y58" s="48"/>
      <c r="Z58" s="1078"/>
      <c r="AA58" s="48"/>
      <c r="AB58" s="1078"/>
      <c r="AC58" s="48">
        <v>52</v>
      </c>
      <c r="AD58" s="1078">
        <v>6</v>
      </c>
      <c r="AE58" s="1091">
        <f t="shared" si="30"/>
        <v>58</v>
      </c>
      <c r="AH58" s="48">
        <f t="shared" si="23"/>
        <v>0</v>
      </c>
      <c r="AI58" s="1078"/>
    </row>
    <row r="59" spans="1:36" hidden="1" x14ac:dyDescent="0.3">
      <c r="A59" s="1114" t="s">
        <v>123</v>
      </c>
      <c r="B59" s="1109" t="s">
        <v>294</v>
      </c>
      <c r="C59" s="1114"/>
      <c r="D59" s="1114"/>
      <c r="E59" s="49"/>
      <c r="F59" s="275"/>
      <c r="G59" s="372"/>
      <c r="H59" s="373" t="s">
        <v>29</v>
      </c>
      <c r="I59" s="1083">
        <f t="shared" si="25"/>
        <v>58</v>
      </c>
      <c r="J59" s="1078">
        <f t="shared" si="26"/>
        <v>6</v>
      </c>
      <c r="K59" s="1083">
        <f t="shared" si="27"/>
        <v>28</v>
      </c>
      <c r="L59" s="1078">
        <f t="shared" si="33"/>
        <v>52</v>
      </c>
      <c r="M59" s="1083">
        <f t="shared" si="29"/>
        <v>24</v>
      </c>
      <c r="N59" s="1103">
        <v>28</v>
      </c>
      <c r="O59" s="538"/>
      <c r="P59" s="538"/>
      <c r="Q59" s="291"/>
      <c r="R59" s="1078"/>
      <c r="S59" s="1078"/>
      <c r="T59" s="1078"/>
      <c r="U59" s="1078"/>
      <c r="V59" s="1078"/>
      <c r="W59" s="48"/>
      <c r="X59" s="1078"/>
      <c r="Y59" s="48"/>
      <c r="Z59" s="1078"/>
      <c r="AA59" s="48"/>
      <c r="AB59" s="1078"/>
      <c r="AC59" s="48">
        <v>52</v>
      </c>
      <c r="AD59" s="1078">
        <v>6</v>
      </c>
      <c r="AE59" s="1091">
        <f t="shared" si="30"/>
        <v>58</v>
      </c>
      <c r="AH59" s="48">
        <f t="shared" si="23"/>
        <v>0</v>
      </c>
      <c r="AI59" s="1078"/>
    </row>
    <row r="60" spans="1:36" s="1094" customFormat="1" hidden="1" x14ac:dyDescent="0.3">
      <c r="A60" s="1109" t="s">
        <v>18</v>
      </c>
      <c r="B60" s="1109" t="s">
        <v>1049</v>
      </c>
      <c r="C60" s="1114"/>
      <c r="D60" s="1114"/>
      <c r="E60" s="49"/>
      <c r="F60" s="275"/>
      <c r="G60" s="372" t="s">
        <v>40</v>
      </c>
      <c r="H60" s="373"/>
      <c r="I60" s="1083">
        <f t="shared" si="25"/>
        <v>78</v>
      </c>
      <c r="J60" s="1078">
        <v>16</v>
      </c>
      <c r="K60" s="1083">
        <f t="shared" si="27"/>
        <v>20</v>
      </c>
      <c r="L60" s="1078">
        <f t="shared" si="33"/>
        <v>56</v>
      </c>
      <c r="M60" s="1083">
        <f t="shared" si="29"/>
        <v>36</v>
      </c>
      <c r="N60" s="53">
        <v>20</v>
      </c>
      <c r="O60" s="52"/>
      <c r="P60" s="52"/>
      <c r="Q60" s="1095"/>
      <c r="R60" s="54">
        <v>6</v>
      </c>
      <c r="S60" s="54"/>
      <c r="T60" s="54"/>
      <c r="U60" s="54"/>
      <c r="V60" s="54"/>
      <c r="W60" s="48"/>
      <c r="X60" s="54"/>
      <c r="Y60" s="48"/>
      <c r="Z60" s="54"/>
      <c r="AA60" s="48">
        <v>56</v>
      </c>
      <c r="AB60" s="54">
        <v>6</v>
      </c>
      <c r="AC60" s="48"/>
      <c r="AD60" s="54"/>
      <c r="AE60" s="1091">
        <f t="shared" si="30"/>
        <v>62</v>
      </c>
      <c r="AH60" s="48">
        <f t="shared" si="23"/>
        <v>0</v>
      </c>
      <c r="AI60" s="1078"/>
      <c r="AJ60" s="1091"/>
    </row>
    <row r="61" spans="1:36" ht="26.4" hidden="1" x14ac:dyDescent="0.3">
      <c r="A61" s="1114" t="s">
        <v>20</v>
      </c>
      <c r="B61" s="1109" t="s">
        <v>519</v>
      </c>
      <c r="C61" s="1114"/>
      <c r="D61" s="1114"/>
      <c r="E61" s="49"/>
      <c r="F61" s="275"/>
      <c r="G61" s="372"/>
      <c r="H61" s="373" t="s">
        <v>29</v>
      </c>
      <c r="I61" s="1083">
        <f t="shared" si="25"/>
        <v>44</v>
      </c>
      <c r="J61" s="1078">
        <f t="shared" si="26"/>
        <v>4</v>
      </c>
      <c r="K61" s="1083">
        <f t="shared" si="27"/>
        <v>22</v>
      </c>
      <c r="L61" s="1078">
        <f t="shared" si="33"/>
        <v>40</v>
      </c>
      <c r="M61" s="1083">
        <f t="shared" si="29"/>
        <v>18</v>
      </c>
      <c r="N61" s="1103">
        <v>22</v>
      </c>
      <c r="O61" s="538"/>
      <c r="P61" s="538"/>
      <c r="Q61" s="291"/>
      <c r="R61" s="1078"/>
      <c r="S61" s="1078"/>
      <c r="T61" s="1078"/>
      <c r="U61" s="1078"/>
      <c r="V61" s="1078"/>
      <c r="W61" s="48"/>
      <c r="X61" s="1078"/>
      <c r="Y61" s="48"/>
      <c r="Z61" s="1078"/>
      <c r="AA61" s="48">
        <v>20</v>
      </c>
      <c r="AB61" s="1078">
        <v>2</v>
      </c>
      <c r="AC61" s="48">
        <v>20</v>
      </c>
      <c r="AD61" s="1078">
        <v>2</v>
      </c>
      <c r="AE61" s="1091">
        <f t="shared" si="30"/>
        <v>44</v>
      </c>
      <c r="AH61" s="48">
        <f t="shared" si="23"/>
        <v>0</v>
      </c>
      <c r="AI61" s="1078"/>
    </row>
    <row r="62" spans="1:36" x14ac:dyDescent="0.3">
      <c r="A62" s="1096" t="s">
        <v>8</v>
      </c>
      <c r="B62" s="1096" t="s">
        <v>9</v>
      </c>
      <c r="C62" s="1096"/>
      <c r="D62" s="1096"/>
      <c r="E62" s="599"/>
      <c r="F62" s="48"/>
      <c r="G62" s="282"/>
      <c r="H62" s="371"/>
      <c r="I62" s="1096">
        <f>I63+I69+I79+I83</f>
        <v>1428</v>
      </c>
      <c r="J62" s="1096">
        <f t="shared" ref="J62:AD62" si="34">J63+J69+J79+J83</f>
        <v>138</v>
      </c>
      <c r="K62" s="1096">
        <f t="shared" si="34"/>
        <v>400</v>
      </c>
      <c r="L62" s="1096">
        <f t="shared" si="34"/>
        <v>886</v>
      </c>
      <c r="M62" s="1096">
        <f t="shared" si="34"/>
        <v>502</v>
      </c>
      <c r="N62" s="1096">
        <f t="shared" si="34"/>
        <v>400</v>
      </c>
      <c r="O62" s="1096">
        <f t="shared" si="34"/>
        <v>20</v>
      </c>
      <c r="P62" s="1096">
        <f t="shared" si="34"/>
        <v>360</v>
      </c>
      <c r="Q62" s="1096">
        <f t="shared" si="34"/>
        <v>8</v>
      </c>
      <c r="R62" s="1096">
        <f t="shared" si="34"/>
        <v>36</v>
      </c>
      <c r="S62" s="1096">
        <f t="shared" si="34"/>
        <v>0</v>
      </c>
      <c r="T62" s="1096">
        <f t="shared" si="34"/>
        <v>0</v>
      </c>
      <c r="U62" s="1096">
        <f t="shared" si="34"/>
        <v>0</v>
      </c>
      <c r="V62" s="1096">
        <f t="shared" si="34"/>
        <v>0</v>
      </c>
      <c r="W62" s="1096">
        <f t="shared" si="34"/>
        <v>310</v>
      </c>
      <c r="X62" s="1096">
        <f t="shared" si="34"/>
        <v>42</v>
      </c>
      <c r="Y62" s="1096">
        <f t="shared" si="34"/>
        <v>254</v>
      </c>
      <c r="Z62" s="1096">
        <f t="shared" si="34"/>
        <v>36</v>
      </c>
      <c r="AA62" s="1096">
        <f t="shared" si="34"/>
        <v>186</v>
      </c>
      <c r="AB62" s="1096">
        <f t="shared" si="34"/>
        <v>20</v>
      </c>
      <c r="AC62" s="1096">
        <f t="shared" si="34"/>
        <v>136</v>
      </c>
      <c r="AD62" s="1096">
        <f t="shared" si="34"/>
        <v>16</v>
      </c>
      <c r="AE62" s="1091">
        <f t="shared" si="30"/>
        <v>1000</v>
      </c>
      <c r="AH62" s="48">
        <f t="shared" si="23"/>
        <v>564</v>
      </c>
      <c r="AI62" s="1078"/>
    </row>
    <row r="63" spans="1:36" ht="26.4" x14ac:dyDescent="0.3">
      <c r="A63" s="80" t="s">
        <v>719</v>
      </c>
      <c r="B63" s="80" t="s">
        <v>720</v>
      </c>
      <c r="C63" s="827"/>
      <c r="D63" s="827"/>
      <c r="E63" s="1427" t="s">
        <v>560</v>
      </c>
      <c r="F63" s="1427"/>
      <c r="G63" s="1427"/>
      <c r="H63" s="1428"/>
      <c r="I63" s="1099">
        <f t="shared" ref="I63:R63" si="35">SUM(I64:I68)</f>
        <v>280</v>
      </c>
      <c r="J63" s="1099">
        <f t="shared" si="35"/>
        <v>32</v>
      </c>
      <c r="K63" s="1099">
        <f t="shared" si="35"/>
        <v>80</v>
      </c>
      <c r="L63" s="1099">
        <f t="shared" si="35"/>
        <v>168</v>
      </c>
      <c r="M63" s="1099">
        <f t="shared" si="35"/>
        <v>88</v>
      </c>
      <c r="N63" s="1099">
        <f t="shared" si="35"/>
        <v>80</v>
      </c>
      <c r="O63" s="1099">
        <f t="shared" si="35"/>
        <v>0</v>
      </c>
      <c r="P63" s="1099">
        <f t="shared" si="35"/>
        <v>72</v>
      </c>
      <c r="Q63" s="1099">
        <f t="shared" si="35"/>
        <v>2</v>
      </c>
      <c r="R63" s="1099">
        <f t="shared" si="35"/>
        <v>6</v>
      </c>
      <c r="S63" s="1099"/>
      <c r="T63" s="1099"/>
      <c r="U63" s="1099"/>
      <c r="V63" s="1099"/>
      <c r="W63" s="47">
        <f>SUM(W64:W66)</f>
        <v>34</v>
      </c>
      <c r="X63" s="47">
        <f t="shared" ref="X63:AD63" si="36">SUM(X64:X66)</f>
        <v>4</v>
      </c>
      <c r="Y63" s="47">
        <f t="shared" si="36"/>
        <v>38</v>
      </c>
      <c r="Z63" s="47">
        <f t="shared" si="36"/>
        <v>6</v>
      </c>
      <c r="AA63" s="47">
        <f t="shared" si="36"/>
        <v>96</v>
      </c>
      <c r="AB63" s="47">
        <f t="shared" si="36"/>
        <v>10</v>
      </c>
      <c r="AC63" s="47">
        <f t="shared" si="36"/>
        <v>0</v>
      </c>
      <c r="AD63" s="47">
        <f t="shared" si="36"/>
        <v>0</v>
      </c>
      <c r="AE63" s="1091">
        <f t="shared" si="30"/>
        <v>188</v>
      </c>
      <c r="AH63" s="48">
        <f t="shared" si="23"/>
        <v>72</v>
      </c>
      <c r="AI63" s="1078"/>
    </row>
    <row r="64" spans="1:36" ht="39.6" hidden="1" x14ac:dyDescent="0.3">
      <c r="A64" s="1178" t="s">
        <v>352</v>
      </c>
      <c r="B64" s="1179" t="s">
        <v>501</v>
      </c>
      <c r="C64" s="1180"/>
      <c r="D64" s="1180"/>
      <c r="E64" s="816"/>
      <c r="F64" s="48"/>
      <c r="G64" s="282" t="s">
        <v>29</v>
      </c>
      <c r="H64" s="371"/>
      <c r="I64" s="1083">
        <f t="shared" ref="I64:I66" si="37">L64+J64+Q64+R64</f>
        <v>44</v>
      </c>
      <c r="J64" s="1078">
        <f t="shared" ref="J64:J66" si="38">X64+Z64+AB64+AD64</f>
        <v>4</v>
      </c>
      <c r="K64" s="1083">
        <f t="shared" ref="K64:K66" si="39">N64</f>
        <v>20</v>
      </c>
      <c r="L64" s="1078">
        <f t="shared" ref="L64:L66" si="40">W64+Y64+AA64+AC64</f>
        <v>40</v>
      </c>
      <c r="M64" s="1083">
        <f t="shared" ref="M64:M66" si="41">L64-N64</f>
        <v>20</v>
      </c>
      <c r="N64" s="1083">
        <v>20</v>
      </c>
      <c r="O64" s="1078"/>
      <c r="P64" s="1083" t="s">
        <v>104</v>
      </c>
      <c r="Q64" s="291"/>
      <c r="R64" s="1078"/>
      <c r="S64" s="1078"/>
      <c r="T64" s="1078"/>
      <c r="U64" s="1078"/>
      <c r="V64" s="1078"/>
      <c r="W64" s="48"/>
      <c r="X64" s="1078"/>
      <c r="Y64" s="48"/>
      <c r="Z64" s="1078"/>
      <c r="AA64" s="48">
        <v>40</v>
      </c>
      <c r="AB64" s="1078">
        <v>4</v>
      </c>
      <c r="AC64" s="48"/>
      <c r="AD64" s="1078"/>
      <c r="AE64" s="1091">
        <f t="shared" si="30"/>
        <v>44</v>
      </c>
      <c r="AH64" s="48">
        <f t="shared" si="23"/>
        <v>0</v>
      </c>
      <c r="AI64" s="1078"/>
    </row>
    <row r="65" spans="1:35" ht="26.4" x14ac:dyDescent="0.3">
      <c r="A65" s="1178" t="s">
        <v>502</v>
      </c>
      <c r="B65" s="1179" t="s">
        <v>503</v>
      </c>
      <c r="C65" s="1180"/>
      <c r="D65" s="1180"/>
      <c r="E65" s="816"/>
      <c r="F65" s="48" t="s">
        <v>29</v>
      </c>
      <c r="G65" s="282"/>
      <c r="H65" s="371"/>
      <c r="I65" s="1083">
        <f t="shared" si="37"/>
        <v>82</v>
      </c>
      <c r="J65" s="1078">
        <f t="shared" si="38"/>
        <v>10</v>
      </c>
      <c r="K65" s="1083">
        <f t="shared" si="39"/>
        <v>32</v>
      </c>
      <c r="L65" s="1078">
        <f t="shared" si="40"/>
        <v>72</v>
      </c>
      <c r="M65" s="1083">
        <f t="shared" si="41"/>
        <v>40</v>
      </c>
      <c r="N65" s="1083">
        <v>32</v>
      </c>
      <c r="O65" s="1078"/>
      <c r="P65" s="1083"/>
      <c r="Q65" s="291"/>
      <c r="R65" s="1078"/>
      <c r="S65" s="1078"/>
      <c r="T65" s="1078"/>
      <c r="U65" s="1078"/>
      <c r="V65" s="1078"/>
      <c r="W65" s="282">
        <v>34</v>
      </c>
      <c r="X65" s="1078">
        <v>4</v>
      </c>
      <c r="Y65" s="48">
        <v>38</v>
      </c>
      <c r="Z65" s="1078">
        <v>6</v>
      </c>
      <c r="AA65" s="48"/>
      <c r="AB65" s="1078"/>
      <c r="AC65" s="48"/>
      <c r="AD65" s="1078"/>
      <c r="AE65" s="1091">
        <f t="shared" si="30"/>
        <v>82</v>
      </c>
      <c r="AH65" s="48">
        <f t="shared" si="23"/>
        <v>72</v>
      </c>
      <c r="AI65" s="282" t="s">
        <v>1120</v>
      </c>
    </row>
    <row r="66" spans="1:35" ht="52.8" hidden="1" x14ac:dyDescent="0.3">
      <c r="A66" s="1178" t="s">
        <v>504</v>
      </c>
      <c r="B66" s="1179" t="s">
        <v>505</v>
      </c>
      <c r="C66" s="1180"/>
      <c r="D66" s="1180"/>
      <c r="E66" s="816"/>
      <c r="F66" s="48"/>
      <c r="G66" s="282" t="s">
        <v>29</v>
      </c>
      <c r="H66" s="371"/>
      <c r="I66" s="1083">
        <f t="shared" si="37"/>
        <v>62</v>
      </c>
      <c r="J66" s="1078">
        <f t="shared" si="38"/>
        <v>6</v>
      </c>
      <c r="K66" s="1083">
        <f t="shared" si="39"/>
        <v>28</v>
      </c>
      <c r="L66" s="1078">
        <f t="shared" si="40"/>
        <v>56</v>
      </c>
      <c r="M66" s="1083">
        <f t="shared" si="41"/>
        <v>28</v>
      </c>
      <c r="N66" s="1083">
        <v>28</v>
      </c>
      <c r="O66" s="1078"/>
      <c r="P66" s="1083"/>
      <c r="Q66" s="291"/>
      <c r="R66" s="1078"/>
      <c r="S66" s="1078"/>
      <c r="T66" s="1078"/>
      <c r="U66" s="1078"/>
      <c r="V66" s="1078"/>
      <c r="W66" s="48"/>
      <c r="X66" s="1078"/>
      <c r="Y66" s="48"/>
      <c r="Z66" s="1078"/>
      <c r="AA66" s="48">
        <v>56</v>
      </c>
      <c r="AB66" s="1078">
        <v>6</v>
      </c>
      <c r="AC66" s="48"/>
      <c r="AD66" s="1078"/>
      <c r="AE66" s="1091">
        <f t="shared" si="30"/>
        <v>62</v>
      </c>
      <c r="AH66" s="48">
        <f t="shared" si="23"/>
        <v>0</v>
      </c>
      <c r="AI66" s="1078"/>
    </row>
    <row r="67" spans="1:35" x14ac:dyDescent="0.3">
      <c r="A67" s="80" t="s">
        <v>365</v>
      </c>
      <c r="B67" s="80" t="s">
        <v>73</v>
      </c>
      <c r="C67" s="826"/>
      <c r="D67" s="826"/>
      <c r="E67" s="816"/>
      <c r="F67" s="48"/>
      <c r="G67" s="282" t="s">
        <v>29</v>
      </c>
      <c r="H67" s="371"/>
      <c r="I67" s="1083">
        <v>72</v>
      </c>
      <c r="J67" s="1078"/>
      <c r="K67" s="1083"/>
      <c r="L67" s="1078"/>
      <c r="M67" s="1083" t="s">
        <v>104</v>
      </c>
      <c r="N67" s="1083" t="s">
        <v>104</v>
      </c>
      <c r="O67" s="1078"/>
      <c r="P67" s="1083">
        <v>72</v>
      </c>
      <c r="Q67" s="1078"/>
      <c r="R67" s="1078"/>
      <c r="S67" s="1078"/>
      <c r="T67" s="1078"/>
      <c r="U67" s="1078"/>
      <c r="V67" s="1078"/>
      <c r="W67" s="48"/>
      <c r="X67" s="1078"/>
      <c r="Y67" s="48"/>
      <c r="Z67" s="1078"/>
      <c r="AA67" s="48">
        <v>72</v>
      </c>
      <c r="AB67" s="1078"/>
      <c r="AC67" s="48"/>
      <c r="AD67" s="1078"/>
      <c r="AE67" s="1091">
        <f t="shared" si="30"/>
        <v>72</v>
      </c>
      <c r="AH67" s="48"/>
      <c r="AI67" s="1078"/>
    </row>
    <row r="68" spans="1:35" x14ac:dyDescent="0.3">
      <c r="A68" s="1115" t="s">
        <v>434</v>
      </c>
      <c r="B68" s="1115" t="s">
        <v>216</v>
      </c>
      <c r="C68" s="1115"/>
      <c r="D68" s="1115"/>
      <c r="E68" s="49"/>
      <c r="F68" s="275"/>
      <c r="G68" s="372" t="s">
        <v>40</v>
      </c>
      <c r="H68" s="373"/>
      <c r="I68" s="1083">
        <f>SUM(J68:R68)</f>
        <v>20</v>
      </c>
      <c r="J68" s="538">
        <v>12</v>
      </c>
      <c r="K68" s="1103"/>
      <c r="L68" s="1078"/>
      <c r="M68" s="1103"/>
      <c r="N68" s="1103"/>
      <c r="O68" s="538"/>
      <c r="P68" s="1103"/>
      <c r="Q68" s="1078">
        <v>2</v>
      </c>
      <c r="R68" s="1078">
        <v>6</v>
      </c>
      <c r="S68" s="1078"/>
      <c r="T68" s="1078"/>
      <c r="U68" s="1078"/>
      <c r="V68" s="1078"/>
      <c r="W68" s="48"/>
      <c r="X68" s="1078"/>
      <c r="Y68" s="48"/>
      <c r="Z68" s="1078"/>
      <c r="AA68" s="48"/>
      <c r="AB68" s="1078"/>
      <c r="AC68" s="48"/>
      <c r="AD68" s="1078"/>
      <c r="AE68" s="1091">
        <f t="shared" si="30"/>
        <v>0</v>
      </c>
      <c r="AH68" s="48"/>
      <c r="AI68" s="1078"/>
    </row>
    <row r="69" spans="1:35" ht="41.4" x14ac:dyDescent="0.3">
      <c r="A69" s="80" t="s">
        <v>723</v>
      </c>
      <c r="B69" s="1181" t="s">
        <v>1050</v>
      </c>
      <c r="C69" s="1182"/>
      <c r="D69" s="1182"/>
      <c r="E69" s="1427" t="s">
        <v>561</v>
      </c>
      <c r="F69" s="1427"/>
      <c r="G69" s="1427"/>
      <c r="H69" s="1428"/>
      <c r="I69" s="1099">
        <f>SUM(I70:I78)</f>
        <v>828</v>
      </c>
      <c r="J69" s="1099">
        <f>SUM(J70:J78)</f>
        <v>84</v>
      </c>
      <c r="K69" s="1099">
        <f t="shared" ref="K69:P69" si="42">SUM(K70:K77)</f>
        <v>248</v>
      </c>
      <c r="L69" s="1099">
        <f t="shared" si="42"/>
        <v>580</v>
      </c>
      <c r="M69" s="1099">
        <f t="shared" si="42"/>
        <v>348</v>
      </c>
      <c r="N69" s="1099">
        <f t="shared" si="42"/>
        <v>248</v>
      </c>
      <c r="O69" s="1099">
        <f t="shared" si="42"/>
        <v>20</v>
      </c>
      <c r="P69" s="1099">
        <f t="shared" si="42"/>
        <v>144</v>
      </c>
      <c r="Q69" s="1099">
        <f>SUM(Q70:Q78)</f>
        <v>2</v>
      </c>
      <c r="R69" s="1099">
        <f>SUM(R70:R78)</f>
        <v>18</v>
      </c>
      <c r="S69" s="1099"/>
      <c r="T69" s="1099"/>
      <c r="U69" s="1099"/>
      <c r="V69" s="1099"/>
      <c r="W69" s="47">
        <f>W70+W71+W74+W75</f>
        <v>198</v>
      </c>
      <c r="X69" s="47">
        <f t="shared" ref="X69:AD69" si="43">X70+X71+X74+X75</f>
        <v>28</v>
      </c>
      <c r="Y69" s="47">
        <f t="shared" si="43"/>
        <v>156</v>
      </c>
      <c r="Z69" s="47">
        <f t="shared" si="43"/>
        <v>20</v>
      </c>
      <c r="AA69" s="47">
        <f t="shared" si="43"/>
        <v>90</v>
      </c>
      <c r="AB69" s="47">
        <f t="shared" si="43"/>
        <v>10</v>
      </c>
      <c r="AC69" s="47">
        <f t="shared" si="43"/>
        <v>136</v>
      </c>
      <c r="AD69" s="47">
        <f t="shared" si="43"/>
        <v>16</v>
      </c>
      <c r="AE69" s="1091">
        <f t="shared" si="30"/>
        <v>654</v>
      </c>
      <c r="AH69" s="48">
        <f t="shared" si="23"/>
        <v>354</v>
      </c>
      <c r="AI69" s="1078"/>
    </row>
    <row r="70" spans="1:35" ht="26.4" x14ac:dyDescent="0.3">
      <c r="A70" s="1178" t="s">
        <v>246</v>
      </c>
      <c r="B70" s="1179" t="s">
        <v>1051</v>
      </c>
      <c r="C70" s="1180"/>
      <c r="D70" s="1180"/>
      <c r="E70" s="816" t="s">
        <v>29</v>
      </c>
      <c r="F70" s="48"/>
      <c r="G70" s="282"/>
      <c r="H70" s="371"/>
      <c r="I70" s="1083">
        <f>J70+L70+R70</f>
        <v>68</v>
      </c>
      <c r="J70" s="1078">
        <f t="shared" ref="J70:J71" si="44">X70+Z70+AB70+AD70</f>
        <v>10</v>
      </c>
      <c r="K70" s="1083">
        <f t="shared" ref="K70:K75" si="45">N70</f>
        <v>28</v>
      </c>
      <c r="L70" s="1078">
        <f t="shared" ref="L70:L75" si="46">W70+Y70+AA70+AC70</f>
        <v>58</v>
      </c>
      <c r="M70" s="1083">
        <f>L70-N70</f>
        <v>30</v>
      </c>
      <c r="N70" s="1083">
        <v>28</v>
      </c>
      <c r="O70" s="1078"/>
      <c r="P70" s="1083" t="s">
        <v>104</v>
      </c>
      <c r="Q70" s="1078"/>
      <c r="R70" s="1078"/>
      <c r="S70" s="1078"/>
      <c r="T70" s="1078"/>
      <c r="U70" s="1078"/>
      <c r="V70" s="1078"/>
      <c r="W70" s="282">
        <v>58</v>
      </c>
      <c r="X70" s="1078">
        <v>10</v>
      </c>
      <c r="Y70" s="48"/>
      <c r="Z70" s="1078"/>
      <c r="AA70" s="48"/>
      <c r="AB70" s="1078"/>
      <c r="AC70" s="48"/>
      <c r="AD70" s="1078"/>
      <c r="AE70" s="1091">
        <f t="shared" si="30"/>
        <v>68</v>
      </c>
      <c r="AG70" s="1091" t="s">
        <v>1052</v>
      </c>
      <c r="AH70" s="48">
        <f t="shared" si="23"/>
        <v>58</v>
      </c>
      <c r="AI70" s="282" t="s">
        <v>1102</v>
      </c>
    </row>
    <row r="71" spans="1:35" ht="26.4" x14ac:dyDescent="0.3">
      <c r="A71" s="1178" t="s">
        <v>354</v>
      </c>
      <c r="B71" s="1179" t="s">
        <v>429</v>
      </c>
      <c r="C71" s="1180"/>
      <c r="D71" s="1180"/>
      <c r="E71" s="816"/>
      <c r="F71" s="48" t="s">
        <v>40</v>
      </c>
      <c r="G71" s="282"/>
      <c r="H71" s="371"/>
      <c r="I71" s="1083">
        <f>J71+L71+R71</f>
        <v>340</v>
      </c>
      <c r="J71" s="1078">
        <f t="shared" si="44"/>
        <v>38</v>
      </c>
      <c r="K71" s="1083">
        <f t="shared" si="45"/>
        <v>110</v>
      </c>
      <c r="L71" s="1078">
        <f t="shared" si="46"/>
        <v>296</v>
      </c>
      <c r="M71" s="1083">
        <f t="shared" ref="M71:M80" si="47">L71-N71</f>
        <v>186</v>
      </c>
      <c r="N71" s="1083">
        <v>110</v>
      </c>
      <c r="O71" s="1078"/>
      <c r="P71" s="1083" t="s">
        <v>104</v>
      </c>
      <c r="Q71" s="1078"/>
      <c r="R71" s="1078">
        <v>6</v>
      </c>
      <c r="S71" s="1078"/>
      <c r="T71" s="1078"/>
      <c r="U71" s="1078"/>
      <c r="V71" s="1078"/>
      <c r="W71" s="48">
        <f>W72+W73</f>
        <v>140</v>
      </c>
      <c r="X71" s="348">
        <f t="shared" ref="X71:Z71" si="48">X72+X73</f>
        <v>18</v>
      </c>
      <c r="Y71" s="48">
        <f t="shared" si="48"/>
        <v>156</v>
      </c>
      <c r="Z71" s="348">
        <f t="shared" si="48"/>
        <v>20</v>
      </c>
      <c r="AA71" s="48"/>
      <c r="AB71" s="1078"/>
      <c r="AC71" s="48"/>
      <c r="AD71" s="1078"/>
      <c r="AE71" s="1091">
        <f t="shared" si="30"/>
        <v>334</v>
      </c>
      <c r="AH71" s="48">
        <f t="shared" si="23"/>
        <v>296</v>
      </c>
      <c r="AI71" s="599"/>
    </row>
    <row r="72" spans="1:35" ht="26.4" x14ac:dyDescent="0.3">
      <c r="A72" s="1178" t="s">
        <v>960</v>
      </c>
      <c r="B72" s="1179" t="s">
        <v>1053</v>
      </c>
      <c r="C72" s="1180"/>
      <c r="D72" s="1180"/>
      <c r="E72" s="816"/>
      <c r="F72" s="48"/>
      <c r="G72" s="282"/>
      <c r="H72" s="371"/>
      <c r="I72" s="1083"/>
      <c r="J72" s="1078"/>
      <c r="K72" s="1083"/>
      <c r="L72" s="1078"/>
      <c r="M72" s="1083"/>
      <c r="N72" s="1083"/>
      <c r="O72" s="1078"/>
      <c r="P72" s="1083"/>
      <c r="Q72" s="1078"/>
      <c r="R72" s="1078"/>
      <c r="S72" s="1078"/>
      <c r="T72" s="1078"/>
      <c r="U72" s="1078"/>
      <c r="V72" s="1078"/>
      <c r="W72" s="1307">
        <v>70</v>
      </c>
      <c r="X72" s="1184">
        <v>8</v>
      </c>
      <c r="Y72" s="1183">
        <v>78</v>
      </c>
      <c r="Z72" s="1184">
        <v>10</v>
      </c>
      <c r="AA72" s="48"/>
      <c r="AB72" s="1078"/>
      <c r="AC72" s="48"/>
      <c r="AD72" s="1078"/>
      <c r="AG72" s="1091" t="s">
        <v>1054</v>
      </c>
      <c r="AH72" s="48">
        <f t="shared" si="23"/>
        <v>148</v>
      </c>
      <c r="AI72" s="282" t="s">
        <v>1102</v>
      </c>
    </row>
    <row r="73" spans="1:35" ht="26.4" x14ac:dyDescent="0.3">
      <c r="A73" s="1178" t="s">
        <v>1055</v>
      </c>
      <c r="B73" s="1179" t="s">
        <v>1056</v>
      </c>
      <c r="C73" s="1180"/>
      <c r="D73" s="1180"/>
      <c r="E73" s="816"/>
      <c r="F73" s="48"/>
      <c r="G73" s="282"/>
      <c r="H73" s="371"/>
      <c r="I73" s="1083"/>
      <c r="J73" s="1078"/>
      <c r="K73" s="1083"/>
      <c r="L73" s="1078"/>
      <c r="M73" s="1083"/>
      <c r="N73" s="1083"/>
      <c r="O73" s="1078"/>
      <c r="P73" s="1083"/>
      <c r="Q73" s="1078"/>
      <c r="R73" s="1078"/>
      <c r="S73" s="1078"/>
      <c r="T73" s="1078"/>
      <c r="U73" s="1078"/>
      <c r="V73" s="1078"/>
      <c r="W73" s="1307">
        <v>70</v>
      </c>
      <c r="X73" s="1184">
        <v>10</v>
      </c>
      <c r="Y73" s="1183">
        <v>78</v>
      </c>
      <c r="Z73" s="1184">
        <v>10</v>
      </c>
      <c r="AA73" s="48"/>
      <c r="AB73" s="1078"/>
      <c r="AC73" s="48"/>
      <c r="AD73" s="1078"/>
      <c r="AG73" s="1091" t="s">
        <v>1057</v>
      </c>
      <c r="AH73" s="48">
        <f t="shared" si="23"/>
        <v>148</v>
      </c>
      <c r="AI73" s="599" t="s">
        <v>1119</v>
      </c>
    </row>
    <row r="74" spans="1:35" ht="39.6" hidden="1" x14ac:dyDescent="0.3">
      <c r="A74" s="1178" t="s">
        <v>58</v>
      </c>
      <c r="B74" s="1179" t="s">
        <v>1058</v>
      </c>
      <c r="C74" s="1180"/>
      <c r="D74" s="1180"/>
      <c r="E74" s="816"/>
      <c r="F74" s="48"/>
      <c r="G74" s="282"/>
      <c r="H74" s="371" t="s">
        <v>40</v>
      </c>
      <c r="I74" s="1083">
        <f t="shared" ref="I74:I75" si="49">L74+J74+Q74+R74</f>
        <v>204</v>
      </c>
      <c r="J74" s="1078">
        <f t="shared" ref="J74" si="50">X74+Z74+AB74+AD74</f>
        <v>20</v>
      </c>
      <c r="K74" s="1083">
        <f t="shared" si="45"/>
        <v>88</v>
      </c>
      <c r="L74" s="1078">
        <f t="shared" si="46"/>
        <v>178</v>
      </c>
      <c r="M74" s="1083">
        <f>L74-(N74+O74)</f>
        <v>70</v>
      </c>
      <c r="N74" s="1083">
        <v>88</v>
      </c>
      <c r="O74" s="1078">
        <v>20</v>
      </c>
      <c r="P74" s="1083" t="s">
        <v>104</v>
      </c>
      <c r="Q74" s="1078"/>
      <c r="R74" s="1078">
        <v>6</v>
      </c>
      <c r="S74" s="1078"/>
      <c r="T74" s="1078"/>
      <c r="U74" s="1078"/>
      <c r="V74" s="1078"/>
      <c r="W74" s="48"/>
      <c r="X74" s="1078"/>
      <c r="Y74" s="48"/>
      <c r="Z74" s="1078"/>
      <c r="AA74" s="48">
        <v>90</v>
      </c>
      <c r="AB74" s="1078">
        <v>10</v>
      </c>
      <c r="AC74" s="48">
        <v>88</v>
      </c>
      <c r="AD74" s="1078">
        <v>10</v>
      </c>
      <c r="AE74" s="1091">
        <f>SUM(W74:AD74)</f>
        <v>198</v>
      </c>
      <c r="AG74" s="1091" t="s">
        <v>1059</v>
      </c>
      <c r="AH74" s="48">
        <f t="shared" si="23"/>
        <v>0</v>
      </c>
      <c r="AI74" s="1078"/>
    </row>
    <row r="75" spans="1:35" ht="26.4" hidden="1" x14ac:dyDescent="0.3">
      <c r="A75" s="1178" t="s">
        <v>977</v>
      </c>
      <c r="B75" s="1179" t="s">
        <v>1060</v>
      </c>
      <c r="C75" s="1180"/>
      <c r="D75" s="1180"/>
      <c r="E75" s="816"/>
      <c r="F75" s="48"/>
      <c r="G75" s="282"/>
      <c r="H75" s="371" t="s">
        <v>67</v>
      </c>
      <c r="I75" s="1083">
        <f t="shared" si="49"/>
        <v>54</v>
      </c>
      <c r="J75" s="1078">
        <v>6</v>
      </c>
      <c r="K75" s="1083">
        <f t="shared" si="45"/>
        <v>22</v>
      </c>
      <c r="L75" s="1078">
        <f t="shared" si="46"/>
        <v>48</v>
      </c>
      <c r="M75" s="1083">
        <f>L75-(N75+O75)</f>
        <v>26</v>
      </c>
      <c r="N75" s="1083">
        <v>22</v>
      </c>
      <c r="O75" s="1078"/>
      <c r="P75" s="1083"/>
      <c r="Q75" s="1078"/>
      <c r="R75" s="1078"/>
      <c r="S75" s="1078"/>
      <c r="T75" s="1078"/>
      <c r="U75" s="1078"/>
      <c r="V75" s="1078"/>
      <c r="W75" s="48"/>
      <c r="X75" s="1078"/>
      <c r="Y75" s="48"/>
      <c r="Z75" s="1078"/>
      <c r="AA75" s="48"/>
      <c r="AB75" s="1078"/>
      <c r="AC75" s="356">
        <v>48</v>
      </c>
      <c r="AD75" s="1078">
        <v>6</v>
      </c>
      <c r="AE75" s="1091">
        <f>SUM(W75:AD75)</f>
        <v>54</v>
      </c>
      <c r="AG75" s="1091" t="s">
        <v>1061</v>
      </c>
      <c r="AH75" s="48">
        <f t="shared" si="23"/>
        <v>0</v>
      </c>
      <c r="AI75" s="1078"/>
    </row>
    <row r="76" spans="1:35" hidden="1" x14ac:dyDescent="0.3">
      <c r="A76" s="80" t="s">
        <v>307</v>
      </c>
      <c r="B76" s="80" t="s">
        <v>43</v>
      </c>
      <c r="C76" s="826"/>
      <c r="D76" s="826"/>
      <c r="E76" s="816"/>
      <c r="F76" s="48"/>
      <c r="G76" s="1435"/>
      <c r="H76" s="1437" t="s">
        <v>283</v>
      </c>
      <c r="I76" s="1083">
        <v>36</v>
      </c>
      <c r="J76" s="1078"/>
      <c r="K76" s="1083"/>
      <c r="L76" s="1078"/>
      <c r="M76" s="1083">
        <f>P76</f>
        <v>36</v>
      </c>
      <c r="N76" s="1083" t="s">
        <v>104</v>
      </c>
      <c r="O76" s="1078"/>
      <c r="P76" s="1083">
        <v>36</v>
      </c>
      <c r="Q76" s="1078"/>
      <c r="R76" s="1078"/>
      <c r="S76" s="1078"/>
      <c r="T76" s="1078"/>
      <c r="U76" s="1078"/>
      <c r="V76" s="1078"/>
      <c r="W76" s="48"/>
      <c r="X76" s="1078"/>
      <c r="Y76" s="48"/>
      <c r="Z76" s="1078"/>
      <c r="AA76" s="48"/>
      <c r="AB76" s="1078"/>
      <c r="AC76" s="356">
        <v>36</v>
      </c>
      <c r="AD76" s="1078"/>
      <c r="AE76" s="1091">
        <f>SUM(W76:AD76)</f>
        <v>36</v>
      </c>
      <c r="AH76" s="48">
        <f t="shared" si="23"/>
        <v>0</v>
      </c>
      <c r="AI76" s="1078"/>
    </row>
    <row r="77" spans="1:35" ht="25.5" hidden="1" customHeight="1" x14ac:dyDescent="0.3">
      <c r="A77" s="80" t="s">
        <v>106</v>
      </c>
      <c r="B77" s="80" t="s">
        <v>73</v>
      </c>
      <c r="C77" s="826"/>
      <c r="D77" s="826"/>
      <c r="E77" s="816"/>
      <c r="F77" s="48"/>
      <c r="G77" s="1436"/>
      <c r="H77" s="1438"/>
      <c r="I77" s="1083">
        <v>108</v>
      </c>
      <c r="J77" s="1078"/>
      <c r="K77" s="1083"/>
      <c r="L77" s="1078"/>
      <c r="M77" s="1083">
        <f t="shared" si="47"/>
        <v>0</v>
      </c>
      <c r="N77" s="1083"/>
      <c r="O77" s="1078"/>
      <c r="P77" s="1083">
        <v>108</v>
      </c>
      <c r="Q77" s="1078"/>
      <c r="R77" s="1078"/>
      <c r="S77" s="1078"/>
      <c r="T77" s="1078"/>
      <c r="U77" s="1078"/>
      <c r="V77" s="1078"/>
      <c r="W77" s="48"/>
      <c r="X77" s="1078"/>
      <c r="Y77" s="48"/>
      <c r="Z77" s="1078"/>
      <c r="AA77" s="48"/>
      <c r="AB77" s="1078"/>
      <c r="AC77" s="48">
        <v>108</v>
      </c>
      <c r="AD77" s="1078"/>
      <c r="AE77" s="1091">
        <f t="shared" si="30"/>
        <v>108</v>
      </c>
      <c r="AH77" s="48">
        <f t="shared" si="23"/>
        <v>0</v>
      </c>
      <c r="AI77" s="1078"/>
    </row>
    <row r="78" spans="1:35" x14ac:dyDescent="0.3">
      <c r="A78" s="1115" t="s">
        <v>434</v>
      </c>
      <c r="B78" s="1115" t="s">
        <v>216</v>
      </c>
      <c r="C78" s="1115"/>
      <c r="D78" s="1115"/>
      <c r="E78" s="49"/>
      <c r="F78" s="275" t="s">
        <v>40</v>
      </c>
      <c r="G78" s="372"/>
      <c r="H78" s="373" t="s">
        <v>40</v>
      </c>
      <c r="I78" s="1083">
        <f>SUM(J78:R78)</f>
        <v>18</v>
      </c>
      <c r="J78" s="538">
        <v>10</v>
      </c>
      <c r="K78" s="1103"/>
      <c r="L78" s="1078"/>
      <c r="M78" s="1083">
        <f t="shared" si="47"/>
        <v>0</v>
      </c>
      <c r="N78" s="1103"/>
      <c r="O78" s="538"/>
      <c r="P78" s="1103"/>
      <c r="Q78" s="1078">
        <v>2</v>
      </c>
      <c r="R78" s="1078">
        <v>6</v>
      </c>
      <c r="S78" s="1078"/>
      <c r="T78" s="1078"/>
      <c r="U78" s="1078"/>
      <c r="V78" s="1078"/>
      <c r="W78" s="48"/>
      <c r="X78" s="1078"/>
      <c r="Y78" s="48"/>
      <c r="Z78" s="1078"/>
      <c r="AA78" s="48"/>
      <c r="AB78" s="1078"/>
      <c r="AC78" s="48"/>
      <c r="AD78" s="1078"/>
      <c r="AE78" s="1091">
        <f t="shared" si="30"/>
        <v>0</v>
      </c>
      <c r="AH78" s="48">
        <f t="shared" si="23"/>
        <v>0</v>
      </c>
      <c r="AI78" s="1078" t="s">
        <v>1177</v>
      </c>
    </row>
    <row r="79" spans="1:35" ht="54.75" customHeight="1" x14ac:dyDescent="0.3">
      <c r="A79" s="80" t="s">
        <v>727</v>
      </c>
      <c r="B79" s="1185" t="s">
        <v>1062</v>
      </c>
      <c r="C79" s="1186"/>
      <c r="D79" s="1186"/>
      <c r="E79" s="1427" t="s">
        <v>563</v>
      </c>
      <c r="F79" s="1427"/>
      <c r="G79" s="1427"/>
      <c r="H79" s="1428"/>
      <c r="I79" s="1099">
        <f>SUM(I80:I82)</f>
        <v>196</v>
      </c>
      <c r="J79" s="1099">
        <f>SUM(J80:J82)</f>
        <v>18</v>
      </c>
      <c r="K79" s="1099">
        <f>SUM(K80:K81)</f>
        <v>50</v>
      </c>
      <c r="L79" s="1099">
        <f>SUM(L80:L81)</f>
        <v>98</v>
      </c>
      <c r="M79" s="1083">
        <f t="shared" si="47"/>
        <v>48</v>
      </c>
      <c r="N79" s="1099">
        <f>SUM(N80:N81)</f>
        <v>50</v>
      </c>
      <c r="O79" s="1099">
        <f>SUM(O80:O81)</f>
        <v>0</v>
      </c>
      <c r="P79" s="1099">
        <f>SUM(P80:P81)</f>
        <v>72</v>
      </c>
      <c r="Q79" s="1099">
        <f>SUM(Q80:Q82)</f>
        <v>2</v>
      </c>
      <c r="R79" s="1099">
        <f>SUM(R80:R82)</f>
        <v>6</v>
      </c>
      <c r="S79" s="1099"/>
      <c r="T79" s="1099"/>
      <c r="U79" s="1099"/>
      <c r="V79" s="1099"/>
      <c r="W79" s="56">
        <f>W80</f>
        <v>38</v>
      </c>
      <c r="X79" s="56">
        <f t="shared" ref="X79:AD79" si="51">X80</f>
        <v>6</v>
      </c>
      <c r="Y79" s="56">
        <f t="shared" si="51"/>
        <v>60</v>
      </c>
      <c r="Z79" s="56">
        <f t="shared" si="51"/>
        <v>10</v>
      </c>
      <c r="AA79" s="56">
        <f t="shared" si="51"/>
        <v>0</v>
      </c>
      <c r="AB79" s="56">
        <f t="shared" si="51"/>
        <v>0</v>
      </c>
      <c r="AC79" s="56">
        <f t="shared" si="51"/>
        <v>0</v>
      </c>
      <c r="AD79" s="56">
        <f t="shared" si="51"/>
        <v>0</v>
      </c>
      <c r="AE79" s="1091">
        <f t="shared" si="30"/>
        <v>114</v>
      </c>
      <c r="AH79" s="48">
        <f t="shared" si="23"/>
        <v>98</v>
      </c>
      <c r="AI79" s="1078"/>
    </row>
    <row r="80" spans="1:35" ht="42" customHeight="1" x14ac:dyDescent="0.3">
      <c r="A80" s="1178" t="s">
        <v>1063</v>
      </c>
      <c r="B80" s="1179" t="s">
        <v>1064</v>
      </c>
      <c r="C80" s="1180"/>
      <c r="D80" s="1180"/>
      <c r="E80" s="816"/>
      <c r="F80" s="1187" t="s">
        <v>29</v>
      </c>
      <c r="G80" s="282"/>
      <c r="H80" s="371"/>
      <c r="I80" s="1083">
        <f>L80+J80</f>
        <v>114</v>
      </c>
      <c r="J80" s="1078">
        <f>X80+Z80+AB80+AD80</f>
        <v>16</v>
      </c>
      <c r="K80" s="1109">
        <v>50</v>
      </c>
      <c r="L80" s="1078">
        <f t="shared" ref="L80" si="52">W80+Y80+AA80+AC80</f>
        <v>98</v>
      </c>
      <c r="M80" s="1083">
        <f t="shared" si="47"/>
        <v>48</v>
      </c>
      <c r="N80" s="1109">
        <v>50</v>
      </c>
      <c r="O80" s="1078"/>
      <c r="P80" s="1109"/>
      <c r="Q80" s="1078"/>
      <c r="R80" s="1078"/>
      <c r="S80" s="1078"/>
      <c r="T80" s="1078"/>
      <c r="U80" s="1078"/>
      <c r="V80" s="1078"/>
      <c r="W80" s="282">
        <v>38</v>
      </c>
      <c r="X80" s="1078">
        <v>6</v>
      </c>
      <c r="Y80" s="48">
        <v>60</v>
      </c>
      <c r="Z80" s="1078">
        <v>10</v>
      </c>
      <c r="AA80" s="48"/>
      <c r="AB80" s="1078"/>
      <c r="AC80" s="48"/>
      <c r="AD80" s="1078"/>
      <c r="AE80" s="1091">
        <f t="shared" si="30"/>
        <v>114</v>
      </c>
      <c r="AH80" s="48">
        <f t="shared" si="23"/>
        <v>98</v>
      </c>
      <c r="AI80" s="282" t="s">
        <v>1120</v>
      </c>
    </row>
    <row r="81" spans="1:35" ht="27.75" customHeight="1" x14ac:dyDescent="0.3">
      <c r="A81" s="1188" t="s">
        <v>729</v>
      </c>
      <c r="B81" s="1188" t="s">
        <v>73</v>
      </c>
      <c r="C81" s="1189"/>
      <c r="D81" s="1189"/>
      <c r="E81" s="816"/>
      <c r="F81" s="48" t="s">
        <v>29</v>
      </c>
      <c r="G81" s="282"/>
      <c r="H81" s="371"/>
      <c r="I81" s="1109">
        <f>P81</f>
        <v>72</v>
      </c>
      <c r="J81" s="1078"/>
      <c r="K81" s="1109"/>
      <c r="L81" s="1078"/>
      <c r="M81" s="1083"/>
      <c r="N81" s="1109"/>
      <c r="O81" s="1078"/>
      <c r="P81" s="1109">
        <v>72</v>
      </c>
      <c r="Q81" s="1078"/>
      <c r="R81" s="1078"/>
      <c r="S81" s="1078"/>
      <c r="T81" s="1078"/>
      <c r="U81" s="1078"/>
      <c r="V81" s="1078"/>
      <c r="W81" s="48"/>
      <c r="X81" s="1078"/>
      <c r="Y81" s="48">
        <v>72</v>
      </c>
      <c r="Z81" s="1078"/>
      <c r="AA81" s="361"/>
      <c r="AB81" s="1078"/>
      <c r="AC81" s="48"/>
      <c r="AD81" s="1078"/>
      <c r="AE81" s="1091">
        <f t="shared" si="30"/>
        <v>72</v>
      </c>
      <c r="AH81" s="48">
        <f t="shared" si="23"/>
        <v>72</v>
      </c>
      <c r="AI81" s="1078"/>
    </row>
    <row r="82" spans="1:35" ht="27.75" customHeight="1" x14ac:dyDescent="0.3">
      <c r="A82" s="1188" t="s">
        <v>226</v>
      </c>
      <c r="B82" s="1188" t="s">
        <v>216</v>
      </c>
      <c r="C82" s="80"/>
      <c r="D82" s="80"/>
      <c r="E82" s="599"/>
      <c r="F82" s="48" t="s">
        <v>40</v>
      </c>
      <c r="G82" s="282"/>
      <c r="H82" s="371"/>
      <c r="I82" s="1109">
        <f>SUM(J82:R82)</f>
        <v>10</v>
      </c>
      <c r="J82" s="1078">
        <v>2</v>
      </c>
      <c r="K82" s="1109"/>
      <c r="L82" s="1078"/>
      <c r="M82" s="1083"/>
      <c r="N82" s="1109"/>
      <c r="O82" s="1078"/>
      <c r="P82" s="1109"/>
      <c r="Q82" s="1078">
        <v>2</v>
      </c>
      <c r="R82" s="1078">
        <v>6</v>
      </c>
      <c r="S82" s="1078"/>
      <c r="T82" s="1078"/>
      <c r="U82" s="1078"/>
      <c r="V82" s="1078"/>
      <c r="W82" s="48"/>
      <c r="X82" s="1078"/>
      <c r="Y82" s="48"/>
      <c r="Z82" s="1078"/>
      <c r="AA82" s="361"/>
      <c r="AB82" s="1078"/>
      <c r="AC82" s="48"/>
      <c r="AD82" s="1078"/>
      <c r="AH82" s="48">
        <f t="shared" si="23"/>
        <v>0</v>
      </c>
      <c r="AI82" s="282" t="s">
        <v>1120</v>
      </c>
    </row>
    <row r="83" spans="1:35" ht="27.75" customHeight="1" x14ac:dyDescent="0.3">
      <c r="A83" s="1188" t="s">
        <v>36</v>
      </c>
      <c r="B83" s="1188" t="s">
        <v>1065</v>
      </c>
      <c r="C83" s="1429"/>
      <c r="D83" s="1430"/>
      <c r="E83" s="1430"/>
      <c r="F83" s="1430"/>
      <c r="G83" s="1430"/>
      <c r="H83" s="1431"/>
      <c r="I83" s="1096">
        <f>SUM(I84:I86)</f>
        <v>124</v>
      </c>
      <c r="J83" s="1096">
        <f t="shared" ref="J83:R83" si="53">SUM(J84:J86)</f>
        <v>4</v>
      </c>
      <c r="K83" s="1096">
        <f t="shared" si="53"/>
        <v>22</v>
      </c>
      <c r="L83" s="1096">
        <f t="shared" si="53"/>
        <v>40</v>
      </c>
      <c r="M83" s="1096">
        <f t="shared" si="53"/>
        <v>18</v>
      </c>
      <c r="N83" s="1096">
        <f t="shared" si="53"/>
        <v>22</v>
      </c>
      <c r="O83" s="1096">
        <f t="shared" si="53"/>
        <v>0</v>
      </c>
      <c r="P83" s="1096">
        <f t="shared" si="53"/>
        <v>72</v>
      </c>
      <c r="Q83" s="1096">
        <f t="shared" si="53"/>
        <v>2</v>
      </c>
      <c r="R83" s="1096">
        <f t="shared" si="53"/>
        <v>6</v>
      </c>
      <c r="S83" s="1089"/>
      <c r="T83" s="1089"/>
      <c r="U83" s="1089"/>
      <c r="V83" s="1089"/>
      <c r="W83" s="455">
        <f>SUM(W84)</f>
        <v>40</v>
      </c>
      <c r="X83" s="455">
        <f t="shared" ref="X83:AG83" si="54">SUM(X84)</f>
        <v>4</v>
      </c>
      <c r="Y83" s="455">
        <f t="shared" si="54"/>
        <v>0</v>
      </c>
      <c r="Z83" s="455">
        <f t="shared" si="54"/>
        <v>0</v>
      </c>
      <c r="AA83" s="455">
        <f t="shared" si="54"/>
        <v>0</v>
      </c>
      <c r="AB83" s="455">
        <f t="shared" si="54"/>
        <v>0</v>
      </c>
      <c r="AC83" s="455">
        <f t="shared" si="54"/>
        <v>0</v>
      </c>
      <c r="AD83" s="455">
        <f t="shared" si="54"/>
        <v>0</v>
      </c>
      <c r="AE83" s="455">
        <f t="shared" si="54"/>
        <v>0</v>
      </c>
      <c r="AF83" s="455">
        <f t="shared" si="54"/>
        <v>0</v>
      </c>
      <c r="AG83" s="1085">
        <f t="shared" si="54"/>
        <v>0</v>
      </c>
      <c r="AH83" s="48">
        <f t="shared" si="23"/>
        <v>40</v>
      </c>
      <c r="AI83" s="1078"/>
    </row>
    <row r="84" spans="1:35" ht="27.75" customHeight="1" x14ac:dyDescent="0.3">
      <c r="A84" s="1190" t="s">
        <v>742</v>
      </c>
      <c r="B84" s="1190" t="s">
        <v>1066</v>
      </c>
      <c r="C84" s="1189"/>
      <c r="D84" s="1189"/>
      <c r="E84" s="816" t="s">
        <v>29</v>
      </c>
      <c r="F84" s="48"/>
      <c r="G84" s="282"/>
      <c r="H84" s="371"/>
      <c r="I84" s="1109">
        <f>L84+J84</f>
        <v>44</v>
      </c>
      <c r="J84" s="1078">
        <f>X84+Z84+AB84+AD84</f>
        <v>4</v>
      </c>
      <c r="K84" s="1109">
        <v>22</v>
      </c>
      <c r="L84" s="1078">
        <f t="shared" ref="L84" si="55">W84+Y84+AA84+AC84</f>
        <v>40</v>
      </c>
      <c r="M84" s="1083">
        <v>18</v>
      </c>
      <c r="N84" s="1109">
        <v>22</v>
      </c>
      <c r="O84" s="1078"/>
      <c r="P84" s="1109"/>
      <c r="Q84" s="1078"/>
      <c r="R84" s="1078"/>
      <c r="S84" s="1078"/>
      <c r="T84" s="1078"/>
      <c r="U84" s="1078"/>
      <c r="V84" s="1078"/>
      <c r="W84" s="282">
        <v>40</v>
      </c>
      <c r="X84" s="1078">
        <v>4</v>
      </c>
      <c r="Y84" s="48"/>
      <c r="Z84" s="1078"/>
      <c r="AA84" s="361"/>
      <c r="AB84" s="1078"/>
      <c r="AC84" s="48"/>
      <c r="AD84" s="1078"/>
      <c r="AH84" s="48">
        <f t="shared" si="23"/>
        <v>40</v>
      </c>
      <c r="AI84" s="282" t="s">
        <v>1120</v>
      </c>
    </row>
    <row r="85" spans="1:35" ht="27.75" customHeight="1" x14ac:dyDescent="0.3">
      <c r="A85" s="1188" t="s">
        <v>60</v>
      </c>
      <c r="B85" s="1188" t="s">
        <v>43</v>
      </c>
      <c r="C85" s="1189"/>
      <c r="D85" s="1189"/>
      <c r="E85" s="816"/>
      <c r="F85" s="48" t="s">
        <v>29</v>
      </c>
      <c r="G85" s="282"/>
      <c r="H85" s="371"/>
      <c r="I85" s="1109">
        <f>P85</f>
        <v>72</v>
      </c>
      <c r="J85" s="1078"/>
      <c r="K85" s="1109"/>
      <c r="L85" s="1078"/>
      <c r="M85" s="1083"/>
      <c r="N85" s="1109"/>
      <c r="O85" s="1078"/>
      <c r="P85" s="1109">
        <v>72</v>
      </c>
      <c r="Q85" s="1078"/>
      <c r="R85" s="1078"/>
      <c r="S85" s="1078"/>
      <c r="T85" s="1078"/>
      <c r="U85" s="1078"/>
      <c r="V85" s="1078"/>
      <c r="W85" s="48"/>
      <c r="X85" s="1078"/>
      <c r="Y85" s="48">
        <v>72</v>
      </c>
      <c r="Z85" s="1078"/>
      <c r="AA85" s="361"/>
      <c r="AB85" s="1078"/>
      <c r="AC85" s="48"/>
      <c r="AD85" s="1078"/>
      <c r="AH85" s="48">
        <f t="shared" si="23"/>
        <v>72</v>
      </c>
      <c r="AI85" s="1078"/>
    </row>
    <row r="86" spans="1:35" ht="27.75" customHeight="1" x14ac:dyDescent="0.3">
      <c r="A86" s="80" t="s">
        <v>262</v>
      </c>
      <c r="B86" s="80" t="s">
        <v>216</v>
      </c>
      <c r="C86" s="80"/>
      <c r="D86" s="80"/>
      <c r="E86" s="816"/>
      <c r="F86" s="48" t="s">
        <v>40</v>
      </c>
      <c r="G86" s="282"/>
      <c r="H86" s="371"/>
      <c r="I86" s="1109">
        <f>SUM(J86:R86)</f>
        <v>8</v>
      </c>
      <c r="J86" s="1078"/>
      <c r="K86" s="1109"/>
      <c r="L86" s="1078"/>
      <c r="M86" s="1083"/>
      <c r="N86" s="1109"/>
      <c r="O86" s="1078"/>
      <c r="P86" s="1109"/>
      <c r="Q86" s="1078">
        <v>2</v>
      </c>
      <c r="R86" s="1078">
        <v>6</v>
      </c>
      <c r="S86" s="1078"/>
      <c r="T86" s="1078"/>
      <c r="U86" s="1078"/>
      <c r="V86" s="1078"/>
      <c r="W86" s="48"/>
      <c r="X86" s="1078"/>
      <c r="Y86" s="48"/>
      <c r="Z86" s="1078"/>
      <c r="AA86" s="361"/>
      <c r="AB86" s="1078"/>
      <c r="AC86" s="48"/>
      <c r="AD86" s="1078"/>
      <c r="AH86" s="48"/>
      <c r="AI86" s="282" t="s">
        <v>1120</v>
      </c>
    </row>
    <row r="87" spans="1:35" ht="27.6" hidden="1" x14ac:dyDescent="0.3">
      <c r="A87" s="1102" t="s">
        <v>526</v>
      </c>
      <c r="B87" s="377" t="s">
        <v>527</v>
      </c>
      <c r="C87" s="1090"/>
      <c r="D87" s="1090"/>
      <c r="E87" s="599"/>
      <c r="F87" s="48"/>
      <c r="G87" s="282"/>
      <c r="H87" s="371"/>
      <c r="I87" s="1096">
        <v>216</v>
      </c>
      <c r="J87" s="1078"/>
      <c r="K87" s="1096"/>
      <c r="L87" s="1078"/>
      <c r="M87" s="1083"/>
      <c r="N87" s="1096"/>
      <c r="O87" s="1078"/>
      <c r="P87" s="1096"/>
      <c r="Q87" s="1078"/>
      <c r="R87" s="1078"/>
      <c r="S87" s="1078"/>
      <c r="T87" s="1078"/>
      <c r="U87" s="1078"/>
      <c r="V87" s="1078"/>
      <c r="W87" s="48"/>
      <c r="X87" s="1078"/>
      <c r="Y87" s="48"/>
      <c r="Z87" s="1078"/>
      <c r="AA87" s="48"/>
      <c r="AB87" s="1078"/>
      <c r="AC87" s="48"/>
      <c r="AD87" s="1078"/>
      <c r="AE87" s="1091">
        <f t="shared" si="30"/>
        <v>0</v>
      </c>
      <c r="AH87" s="48"/>
      <c r="AI87" s="1078"/>
    </row>
    <row r="88" spans="1:35" x14ac:dyDescent="0.3">
      <c r="A88" s="1432" t="s">
        <v>528</v>
      </c>
      <c r="B88" s="1432"/>
      <c r="C88" s="1096"/>
      <c r="D88" s="1096"/>
      <c r="E88" s="599"/>
      <c r="F88" s="48"/>
      <c r="G88" s="282"/>
      <c r="H88" s="371"/>
      <c r="I88" s="1096">
        <v>2952</v>
      </c>
      <c r="J88" s="1078">
        <v>160</v>
      </c>
      <c r="K88" s="1096">
        <v>1702</v>
      </c>
      <c r="L88" s="1078">
        <v>2116</v>
      </c>
      <c r="M88" s="1096">
        <v>966</v>
      </c>
      <c r="N88" s="1096">
        <v>1174</v>
      </c>
      <c r="O88" s="1078">
        <v>20</v>
      </c>
      <c r="P88" s="1096">
        <v>432</v>
      </c>
      <c r="Q88" s="1078">
        <v>26</v>
      </c>
      <c r="R88" s="1078">
        <v>78</v>
      </c>
      <c r="S88" s="1078"/>
      <c r="T88" s="1078"/>
      <c r="U88" s="1078"/>
      <c r="V88" s="1078"/>
      <c r="W88" s="48"/>
      <c r="X88" s="1078"/>
      <c r="Y88" s="48"/>
      <c r="Z88" s="1078"/>
      <c r="AA88" s="48"/>
      <c r="AB88" s="1078"/>
      <c r="AC88" s="48"/>
      <c r="AD88" s="1078"/>
      <c r="AH88" s="48"/>
      <c r="AI88" s="1078"/>
    </row>
    <row r="89" spans="1:35" x14ac:dyDescent="0.3">
      <c r="A89" s="1096"/>
      <c r="B89" s="1096" t="s">
        <v>180</v>
      </c>
      <c r="C89" s="1096"/>
      <c r="D89" s="1096"/>
      <c r="E89" s="599"/>
      <c r="F89" s="48"/>
      <c r="G89" s="282"/>
      <c r="H89" s="371"/>
      <c r="I89" s="1096"/>
      <c r="J89" s="1078"/>
      <c r="K89" s="1096"/>
      <c r="L89" s="1078"/>
      <c r="M89" s="1096"/>
      <c r="N89" s="1096"/>
      <c r="O89" s="1078"/>
      <c r="P89" s="1096"/>
      <c r="Q89" s="1078"/>
      <c r="R89" s="1078"/>
      <c r="S89" s="1078"/>
      <c r="T89" s="1078"/>
      <c r="U89" s="1078"/>
      <c r="V89" s="1078"/>
      <c r="W89" s="48"/>
      <c r="X89" s="1078"/>
      <c r="Y89" s="48"/>
      <c r="Z89" s="1078"/>
      <c r="AA89" s="48"/>
      <c r="AB89" s="1078"/>
      <c r="AC89" s="48"/>
      <c r="AD89" s="1078"/>
      <c r="AH89" s="48"/>
      <c r="AI89" s="1078"/>
    </row>
    <row r="90" spans="1:35" x14ac:dyDescent="0.3">
      <c r="A90" s="1096"/>
      <c r="B90" s="1096" t="s">
        <v>658</v>
      </c>
      <c r="C90" s="1096"/>
      <c r="D90" s="1096"/>
      <c r="E90" s="599"/>
      <c r="F90" s="48"/>
      <c r="G90" s="282"/>
      <c r="H90" s="371"/>
      <c r="I90" s="1096"/>
      <c r="J90" s="1078"/>
      <c r="K90" s="1096"/>
      <c r="L90" s="1078"/>
      <c r="M90" s="1096"/>
      <c r="N90" s="1096"/>
      <c r="O90" s="1078"/>
      <c r="P90" s="1096"/>
      <c r="Q90" s="1078"/>
      <c r="R90" s="1078"/>
      <c r="S90" s="1078"/>
      <c r="T90" s="1078"/>
      <c r="U90" s="1078"/>
      <c r="V90" s="1078"/>
      <c r="W90" s="48"/>
      <c r="X90" s="1078"/>
      <c r="Y90" s="48"/>
      <c r="Z90" s="1078"/>
      <c r="AA90" s="48"/>
      <c r="AB90" s="1078"/>
      <c r="AC90" s="48"/>
      <c r="AD90" s="1078"/>
      <c r="AH90" s="48"/>
      <c r="AI90" s="1078"/>
    </row>
    <row r="91" spans="1:35" ht="22.5" customHeight="1" x14ac:dyDescent="0.3">
      <c r="A91" s="1406" t="s">
        <v>659</v>
      </c>
      <c r="B91" s="1406"/>
      <c r="C91" s="1406"/>
      <c r="D91" s="1406"/>
      <c r="E91" s="1406"/>
      <c r="F91" s="1406"/>
      <c r="G91" s="1406"/>
      <c r="H91" s="1406"/>
      <c r="I91" s="1386" t="s">
        <v>660</v>
      </c>
      <c r="J91" s="1386"/>
      <c r="K91" s="1386"/>
      <c r="L91" s="1386"/>
      <c r="M91" s="1386"/>
      <c r="N91" s="1386"/>
      <c r="O91" s="1386"/>
      <c r="P91" s="1386"/>
      <c r="Q91" s="1386"/>
      <c r="R91" s="1386"/>
      <c r="S91" s="1084"/>
      <c r="T91" s="1084"/>
      <c r="U91" s="1084"/>
      <c r="V91" s="1084"/>
      <c r="W91" s="1078">
        <v>16</v>
      </c>
      <c r="X91" s="1078"/>
      <c r="Y91" s="1078">
        <v>15</v>
      </c>
      <c r="Z91" s="1078"/>
      <c r="AA91" s="1078">
        <v>13</v>
      </c>
      <c r="AB91" s="1078"/>
      <c r="AC91" s="1078">
        <v>10</v>
      </c>
      <c r="AD91" s="1078"/>
      <c r="AH91" s="1078"/>
      <c r="AI91" s="1078"/>
    </row>
    <row r="92" spans="1:35" ht="27.75" customHeight="1" x14ac:dyDescent="0.3">
      <c r="A92" s="1406"/>
      <c r="B92" s="1406"/>
      <c r="C92" s="1406"/>
      <c r="D92" s="1406"/>
      <c r="E92" s="1406"/>
      <c r="F92" s="1406"/>
      <c r="G92" s="1406"/>
      <c r="H92" s="1406"/>
      <c r="I92" s="1339" t="s">
        <v>661</v>
      </c>
      <c r="J92" s="1339"/>
      <c r="K92" s="1339"/>
      <c r="L92" s="1339"/>
      <c r="M92" s="1339"/>
      <c r="N92" s="1339"/>
      <c r="O92" s="1339"/>
      <c r="P92" s="1339"/>
      <c r="Q92" s="1339"/>
      <c r="R92" s="1339"/>
      <c r="S92" s="1077"/>
      <c r="T92" s="1077"/>
      <c r="U92" s="1077"/>
      <c r="V92" s="1077"/>
      <c r="W92" s="1078">
        <v>0</v>
      </c>
      <c r="X92" s="1078"/>
      <c r="Y92" s="1078">
        <v>144</v>
      </c>
      <c r="Z92" s="1078"/>
      <c r="AA92" s="1078">
        <v>72</v>
      </c>
      <c r="AB92" s="1078"/>
      <c r="AC92" s="1078">
        <v>0</v>
      </c>
      <c r="AD92" s="1078"/>
      <c r="AH92" s="1078"/>
      <c r="AI92" s="1078"/>
    </row>
    <row r="93" spans="1:35" ht="28.5" customHeight="1" x14ac:dyDescent="0.3">
      <c r="A93" s="1406"/>
      <c r="B93" s="1406"/>
      <c r="C93" s="1406"/>
      <c r="D93" s="1406"/>
      <c r="E93" s="1406"/>
      <c r="F93" s="1406"/>
      <c r="G93" s="1406"/>
      <c r="H93" s="1406"/>
      <c r="I93" s="1339" t="s">
        <v>662</v>
      </c>
      <c r="J93" s="1339"/>
      <c r="K93" s="1339"/>
      <c r="L93" s="1339"/>
      <c r="M93" s="1339"/>
      <c r="N93" s="1339"/>
      <c r="O93" s="1339"/>
      <c r="P93" s="1339"/>
      <c r="Q93" s="1339"/>
      <c r="R93" s="1339"/>
      <c r="S93" s="1077"/>
      <c r="T93" s="1077"/>
      <c r="U93" s="1077"/>
      <c r="V93" s="1077"/>
      <c r="W93" s="1078">
        <v>0</v>
      </c>
      <c r="X93" s="1078"/>
      <c r="Y93" s="1078">
        <v>0</v>
      </c>
      <c r="Z93" s="1078"/>
      <c r="AA93" s="1078">
        <v>0</v>
      </c>
      <c r="AB93" s="1078"/>
      <c r="AC93" s="1090" t="s">
        <v>663</v>
      </c>
      <c r="AD93" s="1078"/>
      <c r="AH93" s="851"/>
      <c r="AI93" s="1078"/>
    </row>
    <row r="94" spans="1:35" ht="27.75" customHeight="1" x14ac:dyDescent="0.3">
      <c r="A94" s="1406"/>
      <c r="B94" s="1406"/>
      <c r="C94" s="1406"/>
      <c r="D94" s="1406"/>
      <c r="E94" s="1406"/>
      <c r="F94" s="1406"/>
      <c r="G94" s="1406"/>
      <c r="H94" s="1406"/>
      <c r="I94" s="1339" t="s">
        <v>664</v>
      </c>
      <c r="J94" s="1339"/>
      <c r="K94" s="1339"/>
      <c r="L94" s="1339"/>
      <c r="M94" s="1339"/>
      <c r="N94" s="1339"/>
      <c r="O94" s="1339"/>
      <c r="P94" s="1339"/>
      <c r="Q94" s="1339"/>
      <c r="R94" s="1339"/>
      <c r="S94" s="1077"/>
      <c r="T94" s="1077"/>
      <c r="U94" s="1077"/>
      <c r="V94" s="1077"/>
      <c r="W94" s="1078">
        <v>0</v>
      </c>
      <c r="X94" s="1078"/>
      <c r="Y94" s="1078">
        <v>5</v>
      </c>
      <c r="Z94" s="1078"/>
      <c r="AA94" s="1078">
        <v>2</v>
      </c>
      <c r="AB94" s="1078"/>
      <c r="AC94" s="1078">
        <v>4</v>
      </c>
      <c r="AD94" s="1078"/>
      <c r="AH94" s="1078"/>
      <c r="AI94" s="1078"/>
    </row>
    <row r="95" spans="1:35" ht="29.25" customHeight="1" x14ac:dyDescent="0.3">
      <c r="A95" s="1406"/>
      <c r="B95" s="1406"/>
      <c r="C95" s="1406"/>
      <c r="D95" s="1406"/>
      <c r="E95" s="1406"/>
      <c r="F95" s="1406"/>
      <c r="G95" s="1406"/>
      <c r="H95" s="1406"/>
      <c r="I95" s="1339" t="s">
        <v>665</v>
      </c>
      <c r="J95" s="1339"/>
      <c r="K95" s="1339"/>
      <c r="L95" s="1339"/>
      <c r="M95" s="1339"/>
      <c r="N95" s="1339"/>
      <c r="O95" s="1339"/>
      <c r="P95" s="1339"/>
      <c r="Q95" s="1339"/>
      <c r="R95" s="1339"/>
      <c r="S95" s="1077"/>
      <c r="T95" s="1077"/>
      <c r="U95" s="1077"/>
      <c r="V95" s="1077"/>
      <c r="W95" s="1078">
        <v>2</v>
      </c>
      <c r="X95" s="1078"/>
      <c r="Y95" s="1078">
        <v>8</v>
      </c>
      <c r="Z95" s="1078"/>
      <c r="AA95" s="1078">
        <v>3</v>
      </c>
      <c r="AB95" s="1078"/>
      <c r="AC95" s="1078">
        <v>7</v>
      </c>
      <c r="AD95" s="1078"/>
      <c r="AH95" s="1078"/>
      <c r="AI95" s="1078"/>
    </row>
    <row r="98" spans="2:30" ht="14.4" x14ac:dyDescent="0.3">
      <c r="B98" s="1422" t="s">
        <v>666</v>
      </c>
      <c r="C98" s="1422"/>
      <c r="D98" s="1422"/>
      <c r="E98" s="1422"/>
      <c r="F98" s="1422"/>
      <c r="G98" s="1422"/>
      <c r="H98" s="1422"/>
      <c r="I98" s="1422"/>
      <c r="J98" s="1422"/>
      <c r="K98" s="1422"/>
      <c r="L98" s="1422"/>
      <c r="M98" s="1422"/>
      <c r="N98" s="1422"/>
      <c r="O98" s="1422"/>
      <c r="P98" s="1422"/>
      <c r="Q98" s="1422"/>
      <c r="R98" s="1422"/>
      <c r="S98" s="1422"/>
      <c r="T98" s="1422"/>
      <c r="U98" s="1422"/>
      <c r="V98" s="1422"/>
      <c r="W98" s="1422"/>
      <c r="X98" s="1422"/>
      <c r="Y98" s="1422"/>
      <c r="Z98" s="1422"/>
      <c r="AA98" s="1422"/>
      <c r="AB98" s="1422"/>
      <c r="AC98" s="1422"/>
      <c r="AD98" s="1422"/>
    </row>
    <row r="99" spans="2:30" x14ac:dyDescent="0.3">
      <c r="B99" s="1423" t="s">
        <v>667</v>
      </c>
      <c r="C99" s="1423"/>
      <c r="D99" s="1423"/>
      <c r="E99" s="1423"/>
      <c r="F99" s="1423"/>
      <c r="G99" s="1423"/>
      <c r="H99" s="1423"/>
      <c r="I99" s="1423"/>
      <c r="J99" s="1423"/>
      <c r="K99" s="1423"/>
      <c r="L99" s="1423"/>
      <c r="M99" s="1423"/>
      <c r="N99" s="1423"/>
      <c r="O99" s="1423"/>
      <c r="P99" s="1423"/>
      <c r="Q99" s="1423"/>
      <c r="R99" s="1423"/>
      <c r="S99" s="1423"/>
      <c r="T99" s="1423"/>
      <c r="U99" s="1423"/>
      <c r="V99" s="1423"/>
      <c r="W99" s="1423"/>
      <c r="X99" s="1423"/>
      <c r="Y99" s="1423"/>
      <c r="Z99" s="1423"/>
      <c r="AA99" s="1423"/>
      <c r="AB99" s="1423"/>
      <c r="AC99" s="1423"/>
      <c r="AD99" s="1423"/>
    </row>
  </sheetData>
  <mergeCells count="76">
    <mergeCell ref="B6:X6"/>
    <mergeCell ref="Y6:AD6"/>
    <mergeCell ref="A1:X1"/>
    <mergeCell ref="A2:X2"/>
    <mergeCell ref="A3:X3"/>
    <mergeCell ref="A5:X5"/>
    <mergeCell ref="Y5:AC5"/>
    <mergeCell ref="A11:A17"/>
    <mergeCell ref="B11:B17"/>
    <mergeCell ref="C11:H15"/>
    <mergeCell ref="I11:R11"/>
    <mergeCell ref="S11:AD11"/>
    <mergeCell ref="W12:Z12"/>
    <mergeCell ref="AA12:AD12"/>
    <mergeCell ref="L13:O13"/>
    <mergeCell ref="P13:P17"/>
    <mergeCell ref="Q13:Q17"/>
    <mergeCell ref="S13:T13"/>
    <mergeCell ref="U13:V13"/>
    <mergeCell ref="W13:X13"/>
    <mergeCell ref="Y13:Z13"/>
    <mergeCell ref="AA13:AB13"/>
    <mergeCell ref="L12:Q12"/>
    <mergeCell ref="B7:X7"/>
    <mergeCell ref="Y7:AD7"/>
    <mergeCell ref="B8:X8"/>
    <mergeCell ref="Y8:AD8"/>
    <mergeCell ref="B9:Y9"/>
    <mergeCell ref="AC13:AD13"/>
    <mergeCell ref="L14:L17"/>
    <mergeCell ref="M14:O14"/>
    <mergeCell ref="S14:T14"/>
    <mergeCell ref="U14:V14"/>
    <mergeCell ref="W14:X14"/>
    <mergeCell ref="Y14:Z14"/>
    <mergeCell ref="AA14:AB14"/>
    <mergeCell ref="AC14:AD14"/>
    <mergeCell ref="M15:M17"/>
    <mergeCell ref="U15:V15"/>
    <mergeCell ref="AA15:AB15"/>
    <mergeCell ref="AC15:AD15"/>
    <mergeCell ref="AA16:AB16"/>
    <mergeCell ref="R12:R17"/>
    <mergeCell ref="S12:V12"/>
    <mergeCell ref="E69:H69"/>
    <mergeCell ref="G76:G77"/>
    <mergeCell ref="H76:H77"/>
    <mergeCell ref="W15:X15"/>
    <mergeCell ref="Y15:Z15"/>
    <mergeCell ref="C16:H16"/>
    <mergeCell ref="S16:T16"/>
    <mergeCell ref="U16:V16"/>
    <mergeCell ref="W16:X16"/>
    <mergeCell ref="Y16:Z16"/>
    <mergeCell ref="I12:I17"/>
    <mergeCell ref="J12:J17"/>
    <mergeCell ref="K12:K17"/>
    <mergeCell ref="N15:N17"/>
    <mergeCell ref="O15:O17"/>
    <mergeCell ref="S15:T15"/>
    <mergeCell ref="B98:AD98"/>
    <mergeCell ref="B99:AD99"/>
    <mergeCell ref="AH11:AH17"/>
    <mergeCell ref="AI11:AI17"/>
    <mergeCell ref="E79:H79"/>
    <mergeCell ref="C83:H83"/>
    <mergeCell ref="A88:B88"/>
    <mergeCell ref="A91:H95"/>
    <mergeCell ref="I91:R91"/>
    <mergeCell ref="I92:R92"/>
    <mergeCell ref="I93:R93"/>
    <mergeCell ref="I94:R94"/>
    <mergeCell ref="I95:R95"/>
    <mergeCell ref="AC16:AD16"/>
    <mergeCell ref="A44:B44"/>
    <mergeCell ref="E63:H63"/>
  </mergeCells>
  <conditionalFormatting sqref="P13:Q13 A17:H17 AA17:AD41 L15:O17 L14:M14 J12:J17 L12:L13 Y15:Y16 U13 AC15:AC16 Y13 AA16 W12:W13 W15:W16 I11 A11:C11 A12:B16 C16 S11:S13 AC13 AA12:AA13 L21:N22 J39:J42 K39:W39 L24:N24 L26:M27 L29:M31 L33:M35 L37:M38 L40:M43 I20:U20 I33:J35 I37:J38 I29:J31 I26:J27 I24:J24 I21:J22 I39:I43 I36 F18:H43 AA43:AD43">
    <cfRule type="cellIs" dxfId="2472" priority="75" operator="equal">
      <formula>0</formula>
    </cfRule>
  </conditionalFormatting>
  <conditionalFormatting sqref="W17:Z41 W43:Z43 W42:AD42">
    <cfRule type="cellIs" dxfId="2471" priority="74" operator="equal">
      <formula>0</formula>
    </cfRule>
  </conditionalFormatting>
  <conditionalFormatting sqref="Y14 AC14 AA14 W14">
    <cfRule type="cellIs" dxfId="2470" priority="73" operator="equal">
      <formula>0</formula>
    </cfRule>
  </conditionalFormatting>
  <conditionalFormatting sqref="AA15">
    <cfRule type="cellIs" dxfId="2469" priority="72" operator="equal">
      <formula>0</formula>
    </cfRule>
  </conditionalFormatting>
  <conditionalFormatting sqref="B99:D99">
    <cfRule type="cellIs" dxfId="2468" priority="71" operator="equal">
      <formula>0</formula>
    </cfRule>
  </conditionalFormatting>
  <conditionalFormatting sqref="U16 S16">
    <cfRule type="cellIs" dxfId="2467" priority="70" operator="equal">
      <formula>0</formula>
    </cfRule>
  </conditionalFormatting>
  <conditionalFormatting sqref="S17:V17">
    <cfRule type="cellIs" dxfId="2466" priority="69" operator="equal">
      <formula>0</formula>
    </cfRule>
  </conditionalFormatting>
  <conditionalFormatting sqref="O42:P42">
    <cfRule type="cellIs" dxfId="2465" priority="3" operator="equal">
      <formula>0</formula>
    </cfRule>
  </conditionalFormatting>
  <conditionalFormatting sqref="A39">
    <cfRule type="cellIs" dxfId="2464" priority="50" operator="equal">
      <formula>0</formula>
    </cfRule>
  </conditionalFormatting>
  <conditionalFormatting sqref="A18:B19">
    <cfRule type="cellIs" dxfId="2463" priority="51" operator="equal">
      <formula>0</formula>
    </cfRule>
  </conditionalFormatting>
  <conditionalFormatting sqref="A28:A38">
    <cfRule type="cellIs" dxfId="2462" priority="52" operator="equal">
      <formula>0</formula>
    </cfRule>
  </conditionalFormatting>
  <conditionalFormatting sqref="A20">
    <cfRule type="cellIs" dxfId="2461" priority="53" operator="equal">
      <formula>0</formula>
    </cfRule>
  </conditionalFormatting>
  <conditionalFormatting sqref="A21:A22">
    <cfRule type="cellIs" dxfId="2460" priority="54" operator="equal">
      <formula>0</formula>
    </cfRule>
  </conditionalFormatting>
  <conditionalFormatting sqref="A23 A25">
    <cfRule type="cellIs" dxfId="2459" priority="55" operator="equal">
      <formula>0</formula>
    </cfRule>
  </conditionalFormatting>
  <conditionalFormatting sqref="A26:A27">
    <cfRule type="cellIs" dxfId="2458" priority="56" operator="equal">
      <formula>0</formula>
    </cfRule>
  </conditionalFormatting>
  <conditionalFormatting sqref="B21:B22">
    <cfRule type="cellIs" dxfId="2457" priority="57" operator="equal">
      <formula>0</formula>
    </cfRule>
  </conditionalFormatting>
  <conditionalFormatting sqref="B35">
    <cfRule type="cellIs" dxfId="2456" priority="58" operator="equal">
      <formula>0</formula>
    </cfRule>
  </conditionalFormatting>
  <conditionalFormatting sqref="C33">
    <cfRule type="cellIs" dxfId="2455" priority="37" operator="equal">
      <formula>0</formula>
    </cfRule>
  </conditionalFormatting>
  <conditionalFormatting sqref="B33">
    <cfRule type="cellIs" dxfId="2454" priority="59" operator="equal">
      <formula>0</formula>
    </cfRule>
  </conditionalFormatting>
  <conditionalFormatting sqref="B34">
    <cfRule type="cellIs" dxfId="2453" priority="60" operator="equal">
      <formula>0</formula>
    </cfRule>
  </conditionalFormatting>
  <conditionalFormatting sqref="A24">
    <cfRule type="cellIs" dxfId="2452" priority="61" operator="equal">
      <formula>0</formula>
    </cfRule>
  </conditionalFormatting>
  <conditionalFormatting sqref="B26">
    <cfRule type="cellIs" dxfId="2451" priority="62" operator="equal">
      <formula>0</formula>
    </cfRule>
  </conditionalFormatting>
  <conditionalFormatting sqref="B24">
    <cfRule type="cellIs" dxfId="2450" priority="63" operator="equal">
      <formula>0</formula>
    </cfRule>
  </conditionalFormatting>
  <conditionalFormatting sqref="B40">
    <cfRule type="cellIs" dxfId="2449" priority="46" operator="equal">
      <formula>0</formula>
    </cfRule>
  </conditionalFormatting>
  <conditionalFormatting sqref="C37">
    <cfRule type="cellIs" dxfId="2448" priority="44" operator="equal">
      <formula>0</formula>
    </cfRule>
  </conditionalFormatting>
  <conditionalFormatting sqref="B27">
    <cfRule type="cellIs" dxfId="2447" priority="64" operator="equal">
      <formula>0</formula>
    </cfRule>
  </conditionalFormatting>
  <conditionalFormatting sqref="B29:B31">
    <cfRule type="cellIs" dxfId="2446" priority="65" operator="equal">
      <formula>0</formula>
    </cfRule>
  </conditionalFormatting>
  <conditionalFormatting sqref="B33:B35">
    <cfRule type="cellIs" dxfId="2445" priority="66" operator="equal">
      <formula>0</formula>
    </cfRule>
  </conditionalFormatting>
  <conditionalFormatting sqref="B37:B38">
    <cfRule type="cellIs" dxfId="2444" priority="67" operator="equal">
      <formula>0</formula>
    </cfRule>
  </conditionalFormatting>
  <conditionalFormatting sqref="A40:A42">
    <cfRule type="cellIs" dxfId="2443" priority="47" operator="equal">
      <formula>0</formula>
    </cfRule>
  </conditionalFormatting>
  <conditionalFormatting sqref="B39">
    <cfRule type="cellIs" dxfId="2442" priority="68" operator="equal">
      <formula>0</formula>
    </cfRule>
  </conditionalFormatting>
  <conditionalFormatting sqref="B41">
    <cfRule type="cellIs" dxfId="2441" priority="48" operator="equal">
      <formula>0</formula>
    </cfRule>
  </conditionalFormatting>
  <conditionalFormatting sqref="A43">
    <cfRule type="cellIs" dxfId="2440" priority="49" operator="equal">
      <formula>0</formula>
    </cfRule>
  </conditionalFormatting>
  <conditionalFormatting sqref="S36:V43 S21:V34 V20 S18:V19 I18:R18">
    <cfRule type="cellIs" dxfId="2439" priority="26" operator="equal">
      <formula>0</formula>
    </cfRule>
  </conditionalFormatting>
  <conditionalFormatting sqref="B42">
    <cfRule type="cellIs" dxfId="2438" priority="45" operator="equal">
      <formula>0</formula>
    </cfRule>
  </conditionalFormatting>
  <conditionalFormatting sqref="C39:D39">
    <cfRule type="cellIs" dxfId="2437" priority="30" operator="equal">
      <formula>0</formula>
    </cfRule>
  </conditionalFormatting>
  <conditionalFormatting sqref="C18:D19">
    <cfRule type="cellIs" dxfId="2436" priority="31" operator="equal">
      <formula>0</formula>
    </cfRule>
  </conditionalFormatting>
  <conditionalFormatting sqref="C42">
    <cfRule type="cellIs" dxfId="2435" priority="27" operator="equal">
      <formula>0</formula>
    </cfRule>
  </conditionalFormatting>
  <conditionalFormatting sqref="C20:D20">
    <cfRule type="cellIs" dxfId="2434" priority="32" operator="equal">
      <formula>0</formula>
    </cfRule>
  </conditionalFormatting>
  <conditionalFormatting sqref="C22:D25 C26 D26:D27 D21">
    <cfRule type="cellIs" dxfId="2433" priority="33" operator="equal">
      <formula>0</formula>
    </cfRule>
  </conditionalFormatting>
  <conditionalFormatting sqref="C28:D28 C29:C31">
    <cfRule type="cellIs" dxfId="2432" priority="34" operator="equal">
      <formula>0</formula>
    </cfRule>
  </conditionalFormatting>
  <conditionalFormatting sqref="C27">
    <cfRule type="cellIs" dxfId="2431" priority="35" operator="equal">
      <formula>0</formula>
    </cfRule>
  </conditionalFormatting>
  <conditionalFormatting sqref="C32:D32">
    <cfRule type="cellIs" dxfId="2430" priority="36" operator="equal">
      <formula>0</formula>
    </cfRule>
  </conditionalFormatting>
  <conditionalFormatting sqref="C34:D34">
    <cfRule type="cellIs" dxfId="2429" priority="38" operator="equal">
      <formula>0</formula>
    </cfRule>
  </conditionalFormatting>
  <conditionalFormatting sqref="C36:D36 C38">
    <cfRule type="cellIs" dxfId="2428" priority="39" operator="equal">
      <formula>0</formula>
    </cfRule>
  </conditionalFormatting>
  <conditionalFormatting sqref="C35:D35">
    <cfRule type="cellIs" dxfId="2427" priority="40" operator="equal">
      <formula>0</formula>
    </cfRule>
  </conditionalFormatting>
  <conditionalFormatting sqref="D29:D31">
    <cfRule type="cellIs" dxfId="2426" priority="41" operator="equal">
      <formula>0</formula>
    </cfRule>
  </conditionalFormatting>
  <conditionalFormatting sqref="D33">
    <cfRule type="cellIs" dxfId="2425" priority="42" operator="equal">
      <formula>0</formula>
    </cfRule>
  </conditionalFormatting>
  <conditionalFormatting sqref="D37:D38">
    <cfRule type="cellIs" dxfId="2424" priority="43" operator="equal">
      <formula>0</formula>
    </cfRule>
  </conditionalFormatting>
  <conditionalFormatting sqref="C40:D40 C41 D41:D42">
    <cfRule type="cellIs" dxfId="2423" priority="28" operator="equal">
      <formula>0</formula>
    </cfRule>
  </conditionalFormatting>
  <conditionalFormatting sqref="C43:D43">
    <cfRule type="cellIs" dxfId="2422" priority="29" operator="equal">
      <formula>0</formula>
    </cfRule>
  </conditionalFormatting>
  <conditionalFormatting sqref="B36">
    <cfRule type="cellIs" dxfId="2421" priority="25" operator="equal">
      <formula>0</formula>
    </cfRule>
  </conditionalFormatting>
  <conditionalFormatting sqref="B43">
    <cfRule type="cellIs" dxfId="2420" priority="24" operator="equal">
      <formula>0</formula>
    </cfRule>
  </conditionalFormatting>
  <conditionalFormatting sqref="B32">
    <cfRule type="cellIs" dxfId="2419" priority="23" operator="equal">
      <formula>0</formula>
    </cfRule>
  </conditionalFormatting>
  <conditionalFormatting sqref="B28">
    <cfRule type="cellIs" dxfId="2418" priority="22" operator="equal">
      <formula>0</formula>
    </cfRule>
  </conditionalFormatting>
  <conditionalFormatting sqref="B20">
    <cfRule type="cellIs" dxfId="2417" priority="21" operator="equal">
      <formula>0</formula>
    </cfRule>
  </conditionalFormatting>
  <conditionalFormatting sqref="B23">
    <cfRule type="cellIs" dxfId="2416" priority="20" operator="equal">
      <formula>0</formula>
    </cfRule>
  </conditionalFormatting>
  <conditionalFormatting sqref="B25">
    <cfRule type="cellIs" dxfId="2415" priority="19" operator="equal">
      <formula>0</formula>
    </cfRule>
  </conditionalFormatting>
  <conditionalFormatting sqref="O33 O34:P35 O21:P22 O39:Q39 O24:P24 O26:P27 O29:P31 O37:P38 I19:Q19">
    <cfRule type="cellIs" dxfId="2414" priority="8" operator="equal">
      <formula>0</formula>
    </cfRule>
  </conditionalFormatting>
  <conditionalFormatting sqref="N29:N30">
    <cfRule type="cellIs" dxfId="2413" priority="9" operator="equal">
      <formula>0</formula>
    </cfRule>
  </conditionalFormatting>
  <conditionalFormatting sqref="N27">
    <cfRule type="cellIs" dxfId="2412" priority="10" operator="equal">
      <formula>0</formula>
    </cfRule>
  </conditionalFormatting>
  <conditionalFormatting sqref="N34">
    <cfRule type="cellIs" dxfId="2411" priority="11" operator="equal">
      <formula>0</formula>
    </cfRule>
  </conditionalFormatting>
  <conditionalFormatting sqref="N33">
    <cfRule type="cellIs" dxfId="2410" priority="12" operator="equal">
      <formula>0</formula>
    </cfRule>
  </conditionalFormatting>
  <conditionalFormatting sqref="N37">
    <cfRule type="cellIs" dxfId="2409" priority="13" operator="equal">
      <formula>0</formula>
    </cfRule>
  </conditionalFormatting>
  <conditionalFormatting sqref="N35">
    <cfRule type="cellIs" dxfId="2408" priority="14" operator="equal">
      <formula>0</formula>
    </cfRule>
  </conditionalFormatting>
  <conditionalFormatting sqref="P33">
    <cfRule type="cellIs" dxfId="2407" priority="15" operator="equal">
      <formula>0</formula>
    </cfRule>
  </conditionalFormatting>
  <conditionalFormatting sqref="N31">
    <cfRule type="cellIs" dxfId="2406" priority="16" operator="equal">
      <formula>0</formula>
    </cfRule>
  </conditionalFormatting>
  <conditionalFormatting sqref="N38">
    <cfRule type="cellIs" dxfId="2405" priority="17" operator="equal">
      <formula>0</formula>
    </cfRule>
  </conditionalFormatting>
  <conditionalFormatting sqref="N26">
    <cfRule type="cellIs" dxfId="2404" priority="18" operator="equal">
      <formula>0</formula>
    </cfRule>
  </conditionalFormatting>
  <conditionalFormatting sqref="O41:P41 O40:Q40 J43 N43:P43">
    <cfRule type="cellIs" dxfId="2403" priority="5" operator="equal">
      <formula>0</formula>
    </cfRule>
  </conditionalFormatting>
  <conditionalFormatting sqref="N41">
    <cfRule type="cellIs" dxfId="2402" priority="6" operator="equal">
      <formula>0</formula>
    </cfRule>
  </conditionalFormatting>
  <conditionalFormatting sqref="N40">
    <cfRule type="cellIs" dxfId="2401" priority="7" operator="equal">
      <formula>0</formula>
    </cfRule>
  </conditionalFormatting>
  <conditionalFormatting sqref="N42">
    <cfRule type="cellIs" dxfId="2400" priority="4" operator="equal">
      <formula>0</formula>
    </cfRule>
  </conditionalFormatting>
  <conditionalFormatting sqref="S14 U14">
    <cfRule type="cellIs" dxfId="2399" priority="2" operator="equal">
      <formula>0</formula>
    </cfRule>
  </conditionalFormatting>
  <conditionalFormatting sqref="S15 U15">
    <cfRule type="cellIs" dxfId="2398" priority="1" operator="equal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71</vt:i4>
      </vt:variant>
    </vt:vector>
  </HeadingPairs>
  <TitlesOfParts>
    <vt:vector size="71" baseType="lpstr">
      <vt:lpstr>31ТВ</vt:lpstr>
      <vt:lpstr>32ТВ</vt:lpstr>
      <vt:lpstr>31К</vt:lpstr>
      <vt:lpstr>32К</vt:lpstr>
      <vt:lpstr>01ТДК</vt:lpstr>
      <vt:lpstr>02ТДК</vt:lpstr>
      <vt:lpstr>23ТДК</vt:lpstr>
      <vt:lpstr>24ТДК</vt:lpstr>
      <vt:lpstr>21ТДТВ</vt:lpstr>
      <vt:lpstr>22ТДТВ</vt:lpstr>
      <vt:lpstr>011ТГГ</vt:lpstr>
      <vt:lpstr>012ТГТ</vt:lpstr>
      <vt:lpstr>021ТГГ</vt:lpstr>
      <vt:lpstr>022ТГГ</vt:lpstr>
      <vt:lpstr>23ТГГ</vt:lpstr>
      <vt:lpstr>24ТГГ</vt:lpstr>
      <vt:lpstr>21ТГТ</vt:lpstr>
      <vt:lpstr>22ТГТ</vt:lpstr>
      <vt:lpstr>31ТГТ</vt:lpstr>
      <vt:lpstr>32ТГТ</vt:lpstr>
      <vt:lpstr>33ТГГ</vt:lpstr>
      <vt:lpstr>41ГД</vt:lpstr>
      <vt:lpstr>42ГД</vt:lpstr>
      <vt:lpstr>3Б</vt:lpstr>
      <vt:lpstr>2Б</vt:lpstr>
      <vt:lpstr>3Д</vt:lpstr>
      <vt:lpstr>2Д</vt:lpstr>
      <vt:lpstr>31Л</vt:lpstr>
      <vt:lpstr>32Л</vt:lpstr>
      <vt:lpstr>21Л</vt:lpstr>
      <vt:lpstr>22Л</vt:lpstr>
      <vt:lpstr>01Л</vt:lpstr>
      <vt:lpstr>41ПК</vt:lpstr>
      <vt:lpstr>42ПК</vt:lpstr>
      <vt:lpstr>31ПК</vt:lpstr>
      <vt:lpstr>32ПК</vt:lpstr>
      <vt:lpstr>33ПК</vt:lpstr>
      <vt:lpstr>21ПК</vt:lpstr>
      <vt:lpstr>22ПК</vt:lpstr>
      <vt:lpstr>23ПК</vt:lpstr>
      <vt:lpstr>02С</vt:lpstr>
      <vt:lpstr>02Ф</vt:lpstr>
      <vt:lpstr>1Б</vt:lpstr>
      <vt:lpstr>1Д</vt:lpstr>
      <vt:lpstr>11ПК</vt:lpstr>
      <vt:lpstr>12ПК</vt:lpstr>
      <vt:lpstr>13ПК</vt:lpstr>
      <vt:lpstr>11ТДТВ</vt:lpstr>
      <vt:lpstr>12ТДТВ</vt:lpstr>
      <vt:lpstr>13ТДК</vt:lpstr>
      <vt:lpstr>11ТГ</vt:lpstr>
      <vt:lpstr>12ТГ</vt:lpstr>
      <vt:lpstr>13ТГГ</vt:lpstr>
      <vt:lpstr>14ТГГ</vt:lpstr>
      <vt:lpstr>11Л</vt:lpstr>
      <vt:lpstr>12Л</vt:lpstr>
      <vt:lpstr>13Л</vt:lpstr>
      <vt:lpstr>1ЖКХ</vt:lpstr>
      <vt:lpstr>10ЖКХ</vt:lpstr>
      <vt:lpstr>1СВ</vt:lpstr>
      <vt:lpstr>116СВ</vt:lpstr>
      <vt:lpstr>1ОИС</vt:lpstr>
      <vt:lpstr>2ОИС</vt:lpstr>
      <vt:lpstr>1НКС</vt:lpstr>
      <vt:lpstr>2НКС</vt:lpstr>
      <vt:lpstr>1МОДС</vt:lpstr>
      <vt:lpstr>5МОД</vt:lpstr>
      <vt:lpstr>1МОДО</vt:lpstr>
      <vt:lpstr>6МОД</vt:lpstr>
      <vt:lpstr>1МСП</vt:lpstr>
      <vt:lpstr>Лист1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2026-01-15T09:51:51Z</dcterms:modified>
</cp:coreProperties>
</file>